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Mantenimiento\Desktop\AppWebSalidas\docs\ejemplos\"/>
    </mc:Choice>
  </mc:AlternateContent>
  <bookViews>
    <workbookView xWindow="0" yWindow="0" windowWidth="17550" windowHeight="12330" tabRatio="776" activeTab="1"/>
  </bookViews>
  <sheets>
    <sheet name="Base datos 2025" sheetId="6" r:id="rId1"/>
    <sheet name="Pedidos PDP (proyecto)" sheetId="3" r:id="rId2"/>
    <sheet name="Pedidos TR" sheetId="4" r:id="rId3"/>
    <sheet name="Tabla 26" sheetId="7" r:id="rId4"/>
  </sheets>
  <definedNames>
    <definedName name="_xlnm._FilterDatabase" localSheetId="0" hidden="1">'Base datos 2025'!$A$1:$AF$501</definedName>
    <definedName name="_xlnm._FilterDatabase" localSheetId="1" hidden="1">'Pedidos PDP (proyecto)'!$A$1:$AF$346</definedName>
    <definedName name="_xlnm._FilterDatabase" localSheetId="2" hidden="1">'Pedidos TR'!$A$1:$Y$509</definedName>
    <definedName name="_xlnm.Print_Area" localSheetId="0">'Base datos 2025'!$B$1:$AB$373</definedName>
    <definedName name="_xlnm.Print_Area" localSheetId="1">'Pedidos PDP (proyecto)'!$D$1:$X$278</definedName>
    <definedName name="_xlnm.Print_Area" localSheetId="2">'Pedidos TR'!$I$1:$W$315</definedName>
  </definedNames>
  <calcPr calcId="152511"/>
  <pivotCaches>
    <pivotCache cacheId="0" r:id="rId5"/>
    <pivotCache cacheId="1" r:id="rId6"/>
    <pivotCache cacheId="2" r:id="rId7"/>
    <pivotCache cacheId="3"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A501" i="6" l="1"/>
  <c r="P501" i="6"/>
  <c r="AA500" i="6"/>
  <c r="P500" i="6"/>
  <c r="O507" i="4"/>
  <c r="O508" i="4"/>
  <c r="O509" i="4"/>
  <c r="AA499" i="6"/>
  <c r="P499" i="6"/>
  <c r="AA498" i="6"/>
  <c r="P498" i="6"/>
  <c r="AA497" i="6"/>
  <c r="P497" i="6"/>
  <c r="AA496" i="6"/>
  <c r="P496" i="6"/>
  <c r="AA495" i="6"/>
  <c r="AA494" i="6"/>
  <c r="AA493" i="6"/>
  <c r="AA492" i="6"/>
  <c r="P495" i="6"/>
  <c r="P494" i="6"/>
  <c r="P493" i="6"/>
  <c r="P492" i="6"/>
  <c r="P347" i="3" l="1"/>
  <c r="AA491" i="6"/>
  <c r="P491" i="6"/>
  <c r="AA490" i="6"/>
  <c r="P490" i="6"/>
  <c r="AA489" i="6"/>
  <c r="P489" i="6"/>
  <c r="AA488" i="6"/>
  <c r="P488" i="6"/>
  <c r="AA487" i="6"/>
  <c r="P487" i="6"/>
  <c r="AA486" i="6"/>
  <c r="P486" i="6"/>
  <c r="AA485" i="6"/>
  <c r="P485" i="6"/>
  <c r="AA484" i="6"/>
  <c r="AA483" i="6"/>
  <c r="AA482" i="6"/>
  <c r="AA481" i="6"/>
  <c r="P481" i="6"/>
  <c r="P482" i="6"/>
  <c r="P483" i="6"/>
  <c r="P484" i="6"/>
  <c r="I9" i="7" l="1"/>
  <c r="AA162" i="6"/>
  <c r="AA161" i="6"/>
  <c r="AA452" i="6"/>
  <c r="AA451" i="6"/>
  <c r="O506" i="4"/>
  <c r="O423" i="4"/>
  <c r="AA347" i="3"/>
  <c r="AA342" i="3" l="1"/>
  <c r="AA426" i="6"/>
  <c r="O505" i="4"/>
  <c r="O504" i="4"/>
  <c r="O503" i="4"/>
  <c r="O502" i="4"/>
  <c r="AA480" i="6"/>
  <c r="P480" i="6"/>
  <c r="AA479" i="6"/>
  <c r="P479" i="6"/>
  <c r="AA478" i="6"/>
  <c r="P478" i="6"/>
  <c r="AA477" i="6"/>
  <c r="P477" i="6"/>
  <c r="AA476" i="6"/>
  <c r="P476" i="6"/>
  <c r="AA475" i="6"/>
  <c r="P475" i="6"/>
  <c r="O501" i="4"/>
  <c r="O500" i="4" l="1"/>
  <c r="O493" i="4"/>
  <c r="O494" i="4"/>
  <c r="O495" i="4"/>
  <c r="O496" i="4"/>
  <c r="O497" i="4"/>
  <c r="O498" i="4"/>
  <c r="O499" i="4"/>
  <c r="AA474" i="6"/>
  <c r="P474" i="6"/>
  <c r="AA473" i="6"/>
  <c r="P473" i="6"/>
  <c r="AA472" i="6"/>
  <c r="P472" i="6"/>
  <c r="AA471" i="6"/>
  <c r="P471" i="6"/>
  <c r="AA470" i="6"/>
  <c r="P470" i="6"/>
  <c r="AA469" i="6"/>
  <c r="P469" i="6"/>
  <c r="AA346" i="3"/>
  <c r="P346" i="3"/>
  <c r="AA345" i="3"/>
  <c r="P345" i="3"/>
  <c r="AA344" i="3"/>
  <c r="P344" i="3"/>
  <c r="O492" i="4"/>
  <c r="O491" i="4"/>
  <c r="O490" i="4"/>
  <c r="O489" i="4"/>
  <c r="O488" i="4"/>
  <c r="C5" i="7"/>
  <c r="AA468" i="6"/>
  <c r="P468" i="6"/>
  <c r="AA467" i="6"/>
  <c r="P467" i="6"/>
  <c r="AA460" i="6"/>
  <c r="AA461" i="6"/>
  <c r="AA462" i="6"/>
  <c r="AA463" i="6"/>
  <c r="AA464" i="6"/>
  <c r="AA465" i="6"/>
  <c r="AA466" i="6"/>
  <c r="P466" i="6"/>
  <c r="P465" i="6"/>
  <c r="P464" i="6"/>
  <c r="P463" i="6"/>
  <c r="P462" i="6"/>
  <c r="P461" i="6" l="1"/>
  <c r="P228" i="6"/>
  <c r="Z228" i="6"/>
  <c r="AA228" i="6" s="1"/>
  <c r="P229" i="6"/>
  <c r="AA229" i="6"/>
  <c r="P230" i="6"/>
  <c r="AA230" i="6"/>
  <c r="P231" i="6"/>
  <c r="AA231" i="6"/>
  <c r="P232" i="6"/>
  <c r="AA232" i="6"/>
  <c r="P233" i="6"/>
  <c r="AA233" i="6"/>
  <c r="P234" i="6"/>
  <c r="AA234" i="6"/>
  <c r="P235" i="6"/>
  <c r="AA235" i="6"/>
  <c r="P236" i="6"/>
  <c r="AA236" i="6"/>
  <c r="P237" i="6"/>
  <c r="AA237" i="6"/>
  <c r="P238" i="6"/>
  <c r="AA238" i="6"/>
  <c r="P239" i="6"/>
  <c r="AA239" i="6"/>
  <c r="P240" i="6"/>
  <c r="AA240" i="6"/>
  <c r="P241" i="6"/>
  <c r="AA241" i="6"/>
  <c r="P242" i="6"/>
  <c r="AA242" i="6"/>
  <c r="P243" i="6"/>
  <c r="AA243" i="6"/>
  <c r="P244" i="6"/>
  <c r="AA244" i="6"/>
  <c r="P245" i="6"/>
  <c r="AA245" i="6"/>
  <c r="P246" i="6"/>
  <c r="AA246" i="6"/>
  <c r="P247" i="6"/>
  <c r="AA247" i="6"/>
  <c r="P248" i="6"/>
  <c r="AA248" i="6"/>
  <c r="P249" i="6"/>
  <c r="AA249" i="6"/>
  <c r="P250" i="6"/>
  <c r="AA250" i="6"/>
  <c r="P251" i="6"/>
  <c r="AA251" i="6"/>
  <c r="P252" i="6"/>
  <c r="AA252" i="6"/>
  <c r="P253" i="6"/>
  <c r="AA253" i="6"/>
  <c r="P254" i="6"/>
  <c r="AA254" i="6"/>
  <c r="P255" i="6"/>
  <c r="AA255" i="6"/>
  <c r="P256" i="6"/>
  <c r="AA256" i="6"/>
  <c r="P257" i="6"/>
  <c r="AA257" i="6"/>
  <c r="P258" i="6"/>
  <c r="AA258" i="6"/>
  <c r="P259" i="6"/>
  <c r="AA259" i="6"/>
  <c r="P260" i="6"/>
  <c r="AA260" i="6"/>
  <c r="P261" i="6"/>
  <c r="AA261" i="6"/>
  <c r="P262" i="6"/>
  <c r="AA262" i="6"/>
  <c r="P263" i="6"/>
  <c r="AA263" i="6"/>
  <c r="P264" i="6"/>
  <c r="AA264" i="6"/>
  <c r="P265" i="6"/>
  <c r="AA265" i="6"/>
  <c r="P266" i="6"/>
  <c r="AA266" i="6"/>
  <c r="P267" i="6"/>
  <c r="AA267" i="6"/>
  <c r="P268" i="6"/>
  <c r="AA268" i="6"/>
  <c r="P269" i="6"/>
  <c r="AA269" i="6"/>
  <c r="P270" i="6"/>
  <c r="AA270" i="6"/>
  <c r="P271" i="6"/>
  <c r="AA271" i="6"/>
  <c r="P272" i="6"/>
  <c r="AA272" i="6"/>
  <c r="P273" i="6"/>
  <c r="AA273" i="6"/>
  <c r="P274" i="6"/>
  <c r="AA274" i="6"/>
  <c r="P275" i="6"/>
  <c r="AA275" i="6"/>
  <c r="P276" i="6"/>
  <c r="AA276" i="6"/>
  <c r="P277" i="6"/>
  <c r="AA277" i="6"/>
  <c r="P278" i="6"/>
  <c r="AA278" i="6"/>
  <c r="P279" i="6"/>
  <c r="AA279" i="6"/>
  <c r="P280" i="6"/>
  <c r="AA280" i="6"/>
  <c r="P281" i="6"/>
  <c r="AA281" i="6"/>
  <c r="P282" i="6"/>
  <c r="AA282" i="6"/>
  <c r="P283" i="6"/>
  <c r="AA283" i="6"/>
  <c r="P284" i="6"/>
  <c r="AA284" i="6"/>
  <c r="P285" i="6"/>
  <c r="AA285" i="6"/>
  <c r="P286" i="6"/>
  <c r="AA286" i="6"/>
  <c r="P287" i="6"/>
  <c r="AA287" i="6"/>
  <c r="P288" i="6"/>
  <c r="AA288" i="6"/>
  <c r="P289" i="6"/>
  <c r="AA289" i="6"/>
  <c r="P290" i="6"/>
  <c r="AA290" i="6"/>
  <c r="P291" i="6"/>
  <c r="AA291" i="6"/>
  <c r="P292" i="6"/>
  <c r="AA292" i="6"/>
  <c r="P293" i="6"/>
  <c r="AA293" i="6"/>
  <c r="P294" i="6"/>
  <c r="AA294" i="6"/>
  <c r="P295" i="6"/>
  <c r="AA295" i="6"/>
  <c r="P296" i="6"/>
  <c r="AA296" i="6"/>
  <c r="P297" i="6"/>
  <c r="AA297" i="6"/>
  <c r="P298" i="6"/>
  <c r="AA298" i="6"/>
  <c r="P299" i="6"/>
  <c r="AA299" i="6"/>
  <c r="P300" i="6"/>
  <c r="AA300" i="6"/>
  <c r="P301" i="6"/>
  <c r="AA301" i="6"/>
  <c r="P302" i="6"/>
  <c r="AA302" i="6"/>
  <c r="P303" i="6"/>
  <c r="AA303" i="6"/>
  <c r="P304" i="6"/>
  <c r="AA304" i="6"/>
  <c r="P305" i="6"/>
  <c r="AA305" i="6"/>
  <c r="P306" i="6"/>
  <c r="AA306" i="6"/>
  <c r="P307" i="6"/>
  <c r="AA307" i="6"/>
  <c r="P308" i="6"/>
  <c r="AA308" i="6"/>
  <c r="P309" i="6"/>
  <c r="AA309" i="6"/>
  <c r="P310" i="6"/>
  <c r="AA310" i="6"/>
  <c r="P311" i="6"/>
  <c r="AA311" i="6"/>
  <c r="P312" i="6"/>
  <c r="AA312" i="6"/>
  <c r="P313" i="6"/>
  <c r="AA313" i="6"/>
  <c r="P314" i="6"/>
  <c r="AA314" i="6"/>
  <c r="P315" i="6"/>
  <c r="AA315" i="6"/>
  <c r="P316" i="6"/>
  <c r="AA316" i="6"/>
  <c r="P317" i="6"/>
  <c r="AA317" i="6"/>
  <c r="P318" i="6"/>
  <c r="AA318" i="6"/>
  <c r="P319" i="6"/>
  <c r="AA319" i="6"/>
  <c r="P320" i="6"/>
  <c r="AA320" i="6"/>
  <c r="P321" i="6"/>
  <c r="AA321" i="6"/>
  <c r="P322" i="6"/>
  <c r="AA322" i="6"/>
  <c r="P323" i="6"/>
  <c r="AA323" i="6"/>
  <c r="P324" i="6"/>
  <c r="AA324" i="6"/>
  <c r="P325" i="6"/>
  <c r="AA325" i="6"/>
  <c r="P326" i="6"/>
  <c r="AA326" i="6"/>
  <c r="P327" i="6"/>
  <c r="AA327" i="6"/>
  <c r="P328" i="6"/>
  <c r="AA328" i="6"/>
  <c r="P329" i="6"/>
  <c r="AA329" i="6"/>
  <c r="P330" i="6"/>
  <c r="AA330" i="6"/>
  <c r="P331" i="6"/>
  <c r="AA331" i="6"/>
  <c r="P332" i="6"/>
  <c r="AA332" i="6"/>
  <c r="P333" i="6"/>
  <c r="AA333" i="6"/>
  <c r="P334" i="6"/>
  <c r="AA334" i="6"/>
  <c r="P335" i="6"/>
  <c r="AA335" i="6"/>
  <c r="P336" i="6"/>
  <c r="AA336" i="6"/>
  <c r="P337" i="6"/>
  <c r="AA337" i="6"/>
  <c r="P338" i="6"/>
  <c r="AA338" i="6"/>
  <c r="P339" i="6"/>
  <c r="AA339" i="6"/>
  <c r="P340" i="6"/>
  <c r="AA340" i="6"/>
  <c r="P341" i="6"/>
  <c r="AA341" i="6"/>
  <c r="P342" i="6"/>
  <c r="AA342" i="6"/>
  <c r="P343" i="6"/>
  <c r="AA343" i="6"/>
  <c r="P344" i="6"/>
  <c r="AA344" i="6"/>
  <c r="P345" i="6"/>
  <c r="AA345" i="6"/>
  <c r="P346" i="6"/>
  <c r="AA346" i="6"/>
  <c r="P347" i="6"/>
  <c r="AA347" i="6"/>
  <c r="P348" i="6"/>
  <c r="AA348" i="6"/>
  <c r="P349" i="6"/>
  <c r="AA349" i="6"/>
  <c r="P350" i="6"/>
  <c r="AA350" i="6"/>
  <c r="P351" i="6"/>
  <c r="AA351" i="6"/>
  <c r="P352" i="6"/>
  <c r="AA352" i="6"/>
  <c r="P353" i="6"/>
  <c r="AA353" i="6"/>
  <c r="P354" i="6"/>
  <c r="AA354" i="6"/>
  <c r="P355" i="6"/>
  <c r="AA355" i="6"/>
  <c r="P356" i="6"/>
  <c r="AA356" i="6"/>
  <c r="P357" i="6"/>
  <c r="AA357" i="6"/>
  <c r="P358" i="6"/>
  <c r="AA358" i="6"/>
  <c r="P359" i="6"/>
  <c r="AA359" i="6"/>
  <c r="P360" i="6"/>
  <c r="AA360" i="6"/>
  <c r="P361" i="6"/>
  <c r="AA361" i="6"/>
  <c r="P362" i="6"/>
  <c r="AA362" i="6"/>
  <c r="P363" i="6"/>
  <c r="AA363" i="6"/>
  <c r="P364" i="6"/>
  <c r="AA364" i="6"/>
  <c r="P365" i="6"/>
  <c r="AA365" i="6"/>
  <c r="P366" i="6"/>
  <c r="AA366" i="6"/>
  <c r="P367" i="6"/>
  <c r="AA367" i="6"/>
  <c r="P368" i="6"/>
  <c r="AA368" i="6"/>
  <c r="P369" i="6"/>
  <c r="AA369" i="6"/>
  <c r="P370" i="6"/>
  <c r="AA370" i="6"/>
  <c r="P371" i="6"/>
  <c r="AA371" i="6"/>
  <c r="P372" i="6"/>
  <c r="AA372" i="6"/>
  <c r="P373" i="6"/>
  <c r="AA373" i="6"/>
  <c r="P374" i="6"/>
  <c r="AA374" i="6"/>
  <c r="P375" i="6"/>
  <c r="AA375" i="6"/>
  <c r="P376" i="6"/>
  <c r="AA376" i="6"/>
  <c r="P377" i="6"/>
  <c r="AA377" i="6"/>
  <c r="P378" i="6"/>
  <c r="AA378" i="6"/>
  <c r="P379" i="6"/>
  <c r="AA379" i="6"/>
  <c r="P380" i="6"/>
  <c r="AA380" i="6"/>
  <c r="P381" i="6"/>
  <c r="AA381" i="6"/>
  <c r="P382" i="6"/>
  <c r="AA382" i="6"/>
  <c r="P383" i="6"/>
  <c r="AA383" i="6"/>
  <c r="P384" i="6"/>
  <c r="AA384" i="6"/>
  <c r="P385" i="6"/>
  <c r="AA385" i="6"/>
  <c r="P386" i="6"/>
  <c r="AA386" i="6"/>
  <c r="P387" i="6"/>
  <c r="AA387" i="6"/>
  <c r="P388" i="6"/>
  <c r="AA388" i="6"/>
  <c r="P389" i="6"/>
  <c r="AA389" i="6"/>
  <c r="P390" i="6"/>
  <c r="AA390" i="6"/>
  <c r="P391" i="6"/>
  <c r="AA391" i="6"/>
  <c r="P392" i="6"/>
  <c r="AA392" i="6"/>
  <c r="P393" i="6"/>
  <c r="AA393" i="6"/>
  <c r="P394" i="6"/>
  <c r="AA394" i="6"/>
  <c r="P395" i="6"/>
  <c r="AA395" i="6"/>
  <c r="P396" i="6"/>
  <c r="AA396" i="6"/>
  <c r="P397" i="6"/>
  <c r="AA397" i="6"/>
  <c r="P398" i="6"/>
  <c r="AA398" i="6"/>
  <c r="P399" i="6"/>
  <c r="AA399" i="6"/>
  <c r="P400" i="6"/>
  <c r="AA400" i="6"/>
  <c r="P401" i="6"/>
  <c r="AA401" i="6"/>
  <c r="P402" i="6"/>
  <c r="Z402" i="6"/>
  <c r="AA402" i="6" s="1"/>
  <c r="P403" i="6"/>
  <c r="AA403" i="6"/>
  <c r="P404" i="6"/>
  <c r="AA404" i="6"/>
  <c r="P405" i="6"/>
  <c r="AA405" i="6"/>
  <c r="P406" i="6"/>
  <c r="AA406" i="6"/>
  <c r="P407" i="6"/>
  <c r="AA407" i="6"/>
  <c r="P408" i="6"/>
  <c r="AA408" i="6"/>
  <c r="P409" i="6"/>
  <c r="AA409" i="6"/>
  <c r="P410" i="6"/>
  <c r="AA410" i="6"/>
  <c r="P411" i="6"/>
  <c r="AA411" i="6"/>
  <c r="P412" i="6"/>
  <c r="AA412" i="6"/>
  <c r="P413" i="6"/>
  <c r="AA413" i="6"/>
  <c r="P414" i="6"/>
  <c r="AA414" i="6"/>
  <c r="P415" i="6"/>
  <c r="AA415" i="6"/>
  <c r="P416" i="6"/>
  <c r="AA416" i="6"/>
  <c r="P417" i="6"/>
  <c r="AA417" i="6"/>
  <c r="P418" i="6"/>
  <c r="AA418" i="6"/>
  <c r="P419" i="6"/>
  <c r="AA419" i="6"/>
  <c r="P420" i="6"/>
  <c r="AA420" i="6"/>
  <c r="P421" i="6"/>
  <c r="AA421" i="6"/>
  <c r="P422" i="6"/>
  <c r="AA422" i="6"/>
  <c r="P423" i="6"/>
  <c r="AA423" i="6"/>
  <c r="P424" i="6"/>
  <c r="AA424" i="6"/>
  <c r="P425" i="6"/>
  <c r="AA425" i="6"/>
  <c r="P426" i="6"/>
  <c r="P427" i="6"/>
  <c r="AA427" i="6"/>
  <c r="P428" i="6"/>
  <c r="AA428" i="6"/>
  <c r="P429" i="6"/>
  <c r="AA429" i="6"/>
  <c r="P430" i="6"/>
  <c r="AA430" i="6"/>
  <c r="P431" i="6"/>
  <c r="AA431" i="6"/>
  <c r="P432" i="6"/>
  <c r="AA432" i="6"/>
  <c r="P433" i="6"/>
  <c r="AA433" i="6"/>
  <c r="P434" i="6"/>
  <c r="AA434" i="6"/>
  <c r="P435" i="6"/>
  <c r="AA435" i="6"/>
  <c r="P436" i="6"/>
  <c r="AA436" i="6"/>
  <c r="P437" i="6"/>
  <c r="AA437" i="6"/>
  <c r="P438" i="6"/>
  <c r="AA438" i="6"/>
  <c r="P439" i="6"/>
  <c r="AA439" i="6"/>
  <c r="P440" i="6"/>
  <c r="AA440" i="6"/>
  <c r="P441" i="6"/>
  <c r="AA441" i="6"/>
  <c r="P442" i="6"/>
  <c r="AA442" i="6"/>
  <c r="P443" i="6"/>
  <c r="AA443" i="6"/>
  <c r="P444" i="6"/>
  <c r="AA444" i="6"/>
  <c r="P445" i="6"/>
  <c r="AA445" i="6"/>
  <c r="P446" i="6"/>
  <c r="AA446" i="6"/>
  <c r="P447" i="6"/>
  <c r="AA447" i="6"/>
  <c r="P448" i="6"/>
  <c r="AA448" i="6"/>
  <c r="P449" i="6"/>
  <c r="AA449" i="6"/>
  <c r="P450" i="6"/>
  <c r="AA450" i="6"/>
  <c r="P451" i="6"/>
  <c r="P452" i="6"/>
  <c r="P453" i="6"/>
  <c r="AA453" i="6"/>
  <c r="P454" i="6"/>
  <c r="AA454" i="6"/>
  <c r="P455" i="6"/>
  <c r="AA455" i="6"/>
  <c r="P456" i="6"/>
  <c r="AA456" i="6"/>
  <c r="P457" i="6"/>
  <c r="AA457" i="6"/>
  <c r="P458" i="6"/>
  <c r="AA458" i="6"/>
  <c r="P459" i="6"/>
  <c r="AA459" i="6"/>
  <c r="P460" i="6"/>
  <c r="O481" i="4"/>
  <c r="O482" i="4"/>
  <c r="O483" i="4"/>
  <c r="O484" i="4"/>
  <c r="O485" i="4"/>
  <c r="O486" i="4"/>
  <c r="O487" i="4"/>
  <c r="O342" i="3"/>
  <c r="O479" i="4" l="1"/>
  <c r="O480" i="4"/>
  <c r="F7" i="7"/>
  <c r="C18" i="7"/>
  <c r="C17" i="7"/>
  <c r="N478" i="4" l="1"/>
  <c r="N477" i="4"/>
  <c r="O478" i="4"/>
  <c r="O477" i="4"/>
  <c r="O476" i="4"/>
  <c r="O475" i="4"/>
  <c r="O474" i="4"/>
  <c r="O473" i="4"/>
  <c r="O464" i="4"/>
  <c r="O465" i="4"/>
  <c r="O466" i="4"/>
  <c r="O467" i="4"/>
  <c r="O468" i="4"/>
  <c r="O469" i="4"/>
  <c r="O470" i="4"/>
  <c r="O471" i="4"/>
  <c r="O472" i="4"/>
  <c r="O463" i="4" l="1"/>
  <c r="I8" i="7" l="1"/>
  <c r="I7" i="7"/>
  <c r="I6" i="7"/>
  <c r="I5" i="7"/>
  <c r="I18" i="7"/>
  <c r="I17" i="7"/>
  <c r="I16" i="7"/>
  <c r="AA343" i="3" l="1"/>
  <c r="P343" i="3"/>
  <c r="O462" i="4"/>
  <c r="O461" i="4"/>
  <c r="O460" i="4"/>
  <c r="O459" i="4"/>
  <c r="O458" i="4"/>
  <c r="O450" i="4"/>
  <c r="O451" i="4"/>
  <c r="O452" i="4"/>
  <c r="O453" i="4"/>
  <c r="O454" i="4"/>
  <c r="O455" i="4"/>
  <c r="O456" i="4"/>
  <c r="O457" i="4"/>
  <c r="O446" i="4"/>
  <c r="O447" i="4"/>
  <c r="O448" i="4"/>
  <c r="O449" i="4"/>
  <c r="AA170" i="6" l="1"/>
  <c r="AA341" i="3"/>
  <c r="P341" i="3"/>
  <c r="P342" i="3"/>
  <c r="O445" i="4" l="1"/>
  <c r="O444" i="4"/>
  <c r="AA315" i="3"/>
  <c r="AA314" i="3"/>
  <c r="AA313" i="3"/>
  <c r="AA312" i="3"/>
  <c r="AA311" i="3"/>
  <c r="AA310" i="3"/>
  <c r="AA318" i="3"/>
  <c r="AA317" i="3"/>
  <c r="O432" i="4" l="1"/>
  <c r="O433" i="4"/>
  <c r="O434" i="4"/>
  <c r="O435" i="4"/>
  <c r="O436" i="4"/>
  <c r="O437" i="4"/>
  <c r="O438" i="4"/>
  <c r="O439" i="4"/>
  <c r="O440" i="4"/>
  <c r="O441" i="4"/>
  <c r="O442" i="4"/>
  <c r="O443" i="4"/>
  <c r="AA168" i="6"/>
  <c r="AA166" i="6"/>
  <c r="AA340" i="3"/>
  <c r="P340" i="3"/>
  <c r="AA339" i="3"/>
  <c r="P339" i="3"/>
  <c r="AA338" i="3"/>
  <c r="P338" i="3"/>
  <c r="P337" i="3" l="1"/>
  <c r="AA337" i="3"/>
  <c r="Z227" i="6" l="1"/>
  <c r="O427" i="4"/>
  <c r="O428" i="4"/>
  <c r="O429" i="4"/>
  <c r="O430" i="4"/>
  <c r="O431" i="4"/>
  <c r="P336" i="3"/>
  <c r="P326" i="3"/>
  <c r="P327" i="3"/>
  <c r="P328" i="3"/>
  <c r="P329" i="3"/>
  <c r="P330" i="3"/>
  <c r="P331" i="3"/>
  <c r="P332" i="3"/>
  <c r="P333" i="3"/>
  <c r="P334" i="3"/>
  <c r="P335" i="3"/>
  <c r="N425" i="4" l="1"/>
  <c r="AA336" i="3" l="1"/>
  <c r="AA327" i="3"/>
  <c r="AA328" i="3"/>
  <c r="AA329" i="3"/>
  <c r="AA330" i="3"/>
  <c r="AA331" i="3"/>
  <c r="AA332" i="3"/>
  <c r="AA333" i="3"/>
  <c r="AA334" i="3"/>
  <c r="AA335" i="3"/>
  <c r="O426" i="4" l="1"/>
  <c r="O425" i="4"/>
  <c r="O424" i="4"/>
  <c r="H17" i="7" l="1"/>
  <c r="H18" i="7"/>
  <c r="G18" i="7"/>
  <c r="F18" i="7"/>
  <c r="E18" i="7"/>
  <c r="D18" i="7"/>
  <c r="H16" i="7"/>
  <c r="D16" i="7"/>
  <c r="E16" i="7"/>
  <c r="F16" i="7"/>
  <c r="G16" i="7"/>
  <c r="C16" i="7"/>
  <c r="C20" i="7" s="1"/>
  <c r="H9" i="7"/>
  <c r="G9" i="7"/>
  <c r="F9" i="7"/>
  <c r="E9" i="7"/>
  <c r="D9" i="7"/>
  <c r="C9" i="7"/>
  <c r="H8" i="7"/>
  <c r="G8" i="7"/>
  <c r="F8" i="7"/>
  <c r="E8" i="7"/>
  <c r="D8" i="7"/>
  <c r="C8" i="7"/>
  <c r="H7" i="7"/>
  <c r="G7" i="7"/>
  <c r="E7" i="7"/>
  <c r="D7" i="7"/>
  <c r="C7" i="7"/>
  <c r="G5" i="7"/>
  <c r="F5" i="7"/>
  <c r="E5" i="7"/>
  <c r="D5" i="7"/>
  <c r="C6" i="7"/>
  <c r="D6" i="7"/>
  <c r="E6" i="7"/>
  <c r="F6" i="7"/>
  <c r="G6" i="7"/>
  <c r="H6" i="7"/>
  <c r="H5" i="7"/>
  <c r="P2" i="6" l="1"/>
  <c r="P3" i="6"/>
  <c r="P4" i="6"/>
  <c r="P5" i="6"/>
  <c r="P6" i="6"/>
  <c r="P7" i="6"/>
  <c r="P8" i="6"/>
  <c r="P9" i="6"/>
  <c r="P10" i="6"/>
  <c r="P11" i="6"/>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7" i="6"/>
  <c r="P168" i="6"/>
  <c r="P169" i="6"/>
  <c r="P170" i="6"/>
  <c r="P166" i="6"/>
  <c r="P165" i="6"/>
  <c r="P171" i="6"/>
  <c r="P172" i="6"/>
  <c r="P173" i="6"/>
  <c r="P174" i="6"/>
  <c r="P175" i="6"/>
  <c r="P176" i="6"/>
  <c r="P177" i="6"/>
  <c r="P178" i="6"/>
  <c r="P179" i="6"/>
  <c r="P180" i="6"/>
  <c r="P181" i="6"/>
  <c r="P182" i="6"/>
  <c r="P183" i="6"/>
  <c r="P184" i="6"/>
  <c r="P185" i="6"/>
  <c r="P186" i="6"/>
  <c r="P187" i="6"/>
  <c r="P188" i="6"/>
  <c r="P189" i="6"/>
  <c r="P190" i="6"/>
  <c r="P191" i="6"/>
  <c r="P196" i="6"/>
  <c r="P197" i="6"/>
  <c r="P194" i="6"/>
  <c r="P198" i="6"/>
  <c r="P195" i="6"/>
  <c r="P192" i="6"/>
  <c r="P193"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AA2" i="6"/>
  <c r="AA3" i="6"/>
  <c r="AA4" i="6"/>
  <c r="AA5" i="6"/>
  <c r="AA6" i="6"/>
  <c r="AA7" i="6"/>
  <c r="AA8" i="6"/>
  <c r="AA9" i="6"/>
  <c r="AA10" i="6"/>
  <c r="AA11" i="6"/>
  <c r="AA12" i="6"/>
  <c r="AA13" i="6"/>
  <c r="AA14" i="6"/>
  <c r="AA15" i="6"/>
  <c r="AA16" i="6"/>
  <c r="AA17" i="6"/>
  <c r="AA18" i="6"/>
  <c r="AA19" i="6"/>
  <c r="AA20" i="6"/>
  <c r="AA21" i="6"/>
  <c r="AA22" i="6"/>
  <c r="AA23" i="6"/>
  <c r="AA24" i="6"/>
  <c r="AA25" i="6"/>
  <c r="AA26" i="6"/>
  <c r="AA27" i="6"/>
  <c r="AA28" i="6"/>
  <c r="AA29" i="6"/>
  <c r="AA30" i="6"/>
  <c r="AA31" i="6"/>
  <c r="AA32" i="6"/>
  <c r="AA33" i="6"/>
  <c r="AA34" i="6"/>
  <c r="AA35" i="6"/>
  <c r="AA36" i="6"/>
  <c r="AA37" i="6"/>
  <c r="AA38" i="6"/>
  <c r="AA39" i="6"/>
  <c r="AA40" i="6"/>
  <c r="AA41" i="6"/>
  <c r="AA42" i="6"/>
  <c r="AA43" i="6"/>
  <c r="AA44" i="6"/>
  <c r="AA45" i="6"/>
  <c r="AA46" i="6"/>
  <c r="AA47" i="6"/>
  <c r="AA48" i="6"/>
  <c r="AA49" i="6"/>
  <c r="AA50" i="6"/>
  <c r="AA51" i="6"/>
  <c r="AA52" i="6"/>
  <c r="AA53" i="6"/>
  <c r="AA54" i="6"/>
  <c r="AA55" i="6"/>
  <c r="AA56" i="6"/>
  <c r="AA57" i="6"/>
  <c r="AA58" i="6"/>
  <c r="AA59" i="6"/>
  <c r="AA60" i="6"/>
  <c r="AA61" i="6"/>
  <c r="AA62" i="6"/>
  <c r="AA63" i="6"/>
  <c r="AA64" i="6"/>
  <c r="AA65" i="6"/>
  <c r="AA66" i="6"/>
  <c r="AA67" i="6"/>
  <c r="AA68" i="6"/>
  <c r="AA69" i="6"/>
  <c r="AA70" i="6"/>
  <c r="AA71" i="6"/>
  <c r="AA72" i="6"/>
  <c r="AA73" i="6"/>
  <c r="AA74" i="6"/>
  <c r="AA75" i="6"/>
  <c r="AA76" i="6"/>
  <c r="AA77" i="6"/>
  <c r="AA78" i="6"/>
  <c r="AA79" i="6"/>
  <c r="AA80" i="6"/>
  <c r="AA81" i="6"/>
  <c r="AA82" i="6"/>
  <c r="AA83" i="6"/>
  <c r="AA84" i="6"/>
  <c r="AA85" i="6"/>
  <c r="AA86" i="6"/>
  <c r="AA87" i="6"/>
  <c r="AA88" i="6"/>
  <c r="AA89" i="6"/>
  <c r="AA90" i="6"/>
  <c r="AA91" i="6"/>
  <c r="AA92" i="6"/>
  <c r="AA93" i="6"/>
  <c r="AA94" i="6"/>
  <c r="AA95" i="6"/>
  <c r="AA96" i="6"/>
  <c r="AA97" i="6"/>
  <c r="AA98" i="6"/>
  <c r="AA99" i="6"/>
  <c r="AA100" i="6"/>
  <c r="AA101" i="6"/>
  <c r="AA102" i="6"/>
  <c r="AA103" i="6"/>
  <c r="AA104" i="6"/>
  <c r="AA105" i="6"/>
  <c r="AA106" i="6"/>
  <c r="AA107" i="6"/>
  <c r="AA108" i="6"/>
  <c r="AA109" i="6"/>
  <c r="AA110" i="6"/>
  <c r="AA111" i="6"/>
  <c r="AA112" i="6"/>
  <c r="AA113" i="6"/>
  <c r="AA114" i="6"/>
  <c r="AA115" i="6"/>
  <c r="AA116" i="6"/>
  <c r="AA117" i="6"/>
  <c r="AA118" i="6"/>
  <c r="AA119" i="6"/>
  <c r="AA120" i="6"/>
  <c r="AA121" i="6"/>
  <c r="AA122" i="6"/>
  <c r="AA123" i="6"/>
  <c r="AA124" i="6"/>
  <c r="AA125" i="6"/>
  <c r="AA126" i="6"/>
  <c r="AA127" i="6"/>
  <c r="AA128" i="6"/>
  <c r="AA129" i="6"/>
  <c r="AA130" i="6"/>
  <c r="AA131" i="6"/>
  <c r="AA132" i="6"/>
  <c r="AA133" i="6"/>
  <c r="AA134" i="6"/>
  <c r="AA135" i="6"/>
  <c r="AA136" i="6"/>
  <c r="AA137" i="6"/>
  <c r="AA138" i="6"/>
  <c r="AA139" i="6"/>
  <c r="AA140" i="6"/>
  <c r="AA141" i="6"/>
  <c r="AA142" i="6"/>
  <c r="AA143" i="6"/>
  <c r="AA144" i="6"/>
  <c r="AA145" i="6"/>
  <c r="AA146" i="6"/>
  <c r="AA147" i="6"/>
  <c r="AA148" i="6"/>
  <c r="AA149" i="6"/>
  <c r="AA150" i="6"/>
  <c r="AA151" i="6"/>
  <c r="AA152" i="6"/>
  <c r="AA153" i="6"/>
  <c r="AA154" i="6"/>
  <c r="AA155" i="6"/>
  <c r="AA156" i="6"/>
  <c r="AA157" i="6"/>
  <c r="AA158" i="6"/>
  <c r="AA159" i="6"/>
  <c r="AA160" i="6"/>
  <c r="AA163" i="6"/>
  <c r="AA164" i="6"/>
  <c r="AA167" i="6"/>
  <c r="AA169" i="6"/>
  <c r="AA165" i="6"/>
  <c r="AA171" i="6"/>
  <c r="AA172" i="6"/>
  <c r="AA173" i="6"/>
  <c r="AA174" i="6"/>
  <c r="AA175" i="6"/>
  <c r="AA176" i="6"/>
  <c r="AA177" i="6"/>
  <c r="AA178" i="6"/>
  <c r="AA179" i="6"/>
  <c r="AA180" i="6"/>
  <c r="AA181" i="6"/>
  <c r="AA182" i="6"/>
  <c r="AA183" i="6"/>
  <c r="AA184" i="6"/>
  <c r="AA185" i="6"/>
  <c r="AA186" i="6"/>
  <c r="AA187" i="6"/>
  <c r="AA188" i="6"/>
  <c r="AA189" i="6"/>
  <c r="AA190" i="6"/>
  <c r="AA191" i="6"/>
  <c r="AA192" i="6"/>
  <c r="AA193" i="6"/>
  <c r="AA194" i="6"/>
  <c r="AA195" i="6"/>
  <c r="AA196" i="6"/>
  <c r="AA197" i="6"/>
  <c r="AA198" i="6"/>
  <c r="AA199" i="6"/>
  <c r="AA200" i="6"/>
  <c r="AA201" i="6"/>
  <c r="AA202" i="6"/>
  <c r="AA203" i="6"/>
  <c r="AA204" i="6"/>
  <c r="AA205" i="6"/>
  <c r="AA206" i="6"/>
  <c r="AA207" i="6"/>
  <c r="AA208" i="6"/>
  <c r="AA209" i="6"/>
  <c r="AA210" i="6"/>
  <c r="AA211" i="6"/>
  <c r="AA212" i="6"/>
  <c r="AA213" i="6"/>
  <c r="AA214" i="6"/>
  <c r="AA215" i="6"/>
  <c r="AA216" i="6"/>
  <c r="AA217" i="6"/>
  <c r="AA218" i="6"/>
  <c r="AA219" i="6"/>
  <c r="AA220" i="6"/>
  <c r="AA221" i="6"/>
  <c r="AA222" i="6"/>
  <c r="AA223" i="6"/>
  <c r="AA224" i="6"/>
  <c r="AA225" i="6"/>
  <c r="AA226" i="6"/>
  <c r="AA227" i="6"/>
  <c r="O422" i="4" l="1"/>
  <c r="AA326" i="3"/>
  <c r="AA325" i="3" l="1"/>
  <c r="P325" i="3"/>
  <c r="O419" i="4" l="1"/>
  <c r="O420" i="4"/>
  <c r="O421" i="4"/>
  <c r="O418" i="4"/>
  <c r="G17" i="7"/>
  <c r="AA324" i="3"/>
  <c r="P324" i="3"/>
  <c r="G10" i="7" l="1"/>
  <c r="C10" i="7"/>
  <c r="O416" i="4" l="1"/>
  <c r="O415" i="4"/>
  <c r="O417" i="4"/>
  <c r="AA323" i="3"/>
  <c r="P323" i="3"/>
  <c r="AA322" i="3"/>
  <c r="P322" i="3"/>
  <c r="AA321" i="3"/>
  <c r="P321" i="3"/>
  <c r="AA320" i="3"/>
  <c r="P320" i="3"/>
  <c r="AA319" i="3"/>
  <c r="P319" i="3"/>
  <c r="P318" i="3" l="1"/>
  <c r="P317" i="3"/>
  <c r="AA316" i="3"/>
  <c r="P316" i="3"/>
  <c r="P315" i="3"/>
  <c r="P314" i="3"/>
  <c r="P313" i="3"/>
  <c r="P312" i="3"/>
  <c r="P311" i="3"/>
  <c r="P310" i="3"/>
  <c r="AA309" i="3"/>
  <c r="P309" i="3"/>
  <c r="AA308" i="3"/>
  <c r="P308" i="3"/>
  <c r="Z118" i="3" l="1"/>
  <c r="F17" i="7" l="1"/>
  <c r="F10" i="7" l="1"/>
  <c r="O414" i="4"/>
  <c r="O410" i="4"/>
  <c r="O411" i="4"/>
  <c r="O412" i="4"/>
  <c r="O413" i="4"/>
  <c r="O403" i="4" l="1"/>
  <c r="O404" i="4"/>
  <c r="O405" i="4"/>
  <c r="O406" i="4"/>
  <c r="O407" i="4"/>
  <c r="O408" i="4"/>
  <c r="O409" i="4"/>
  <c r="P303" i="3" l="1"/>
  <c r="P304" i="3"/>
  <c r="P305" i="3"/>
  <c r="P306" i="3"/>
  <c r="P307" i="3"/>
  <c r="AA307" i="3"/>
  <c r="N386" i="4" l="1"/>
  <c r="AA286" i="3" l="1"/>
  <c r="P286" i="3"/>
  <c r="P287" i="3"/>
  <c r="AA287" i="3"/>
  <c r="P288" i="3"/>
  <c r="AA288" i="3"/>
  <c r="P289" i="3"/>
  <c r="AA289" i="3"/>
  <c r="P290" i="3"/>
  <c r="AA290" i="3"/>
  <c r="P291" i="3"/>
  <c r="AA291" i="3"/>
  <c r="P292" i="3"/>
  <c r="AA292" i="3"/>
  <c r="P293" i="3"/>
  <c r="AA293" i="3"/>
  <c r="P294" i="3"/>
  <c r="AA294" i="3"/>
  <c r="P295" i="3"/>
  <c r="AA295" i="3"/>
  <c r="P296" i="3"/>
  <c r="AA296" i="3"/>
  <c r="P297" i="3"/>
  <c r="AA297" i="3"/>
  <c r="P298" i="3"/>
  <c r="AA298" i="3"/>
  <c r="P299" i="3"/>
  <c r="AA299" i="3"/>
  <c r="P300" i="3"/>
  <c r="AA300" i="3"/>
  <c r="P301" i="3"/>
  <c r="AA301" i="3"/>
  <c r="P302" i="3"/>
  <c r="AA302" i="3"/>
  <c r="AA303" i="3"/>
  <c r="AA304" i="3"/>
  <c r="AA305" i="3"/>
  <c r="AA306" i="3"/>
  <c r="O402" i="4"/>
  <c r="O401" i="4" l="1"/>
  <c r="O394" i="4" l="1"/>
  <c r="O395" i="4"/>
  <c r="O396" i="4"/>
  <c r="O397" i="4"/>
  <c r="O398" i="4"/>
  <c r="O399" i="4"/>
  <c r="O400" i="4"/>
  <c r="O393" i="4"/>
  <c r="O387" i="4"/>
  <c r="O388" i="4"/>
  <c r="O389" i="4"/>
  <c r="O390" i="4"/>
  <c r="O391" i="4"/>
  <c r="O392" i="4"/>
  <c r="O385" i="4" l="1"/>
  <c r="O386" i="4"/>
  <c r="O383" i="4" l="1"/>
  <c r="O384" i="4"/>
  <c r="O382" i="4"/>
  <c r="O19" i="7" l="1"/>
  <c r="O381" i="4"/>
  <c r="O375" i="4"/>
  <c r="O378" i="4"/>
  <c r="O377" i="4"/>
  <c r="O376" i="4"/>
  <c r="O374" i="4"/>
  <c r="O379" i="4"/>
  <c r="O380" i="4"/>
  <c r="O372" i="4"/>
  <c r="F20" i="7" l="1"/>
  <c r="AA2" i="3" l="1"/>
  <c r="AA3" i="3"/>
  <c r="AA4" i="3"/>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5" i="3"/>
  <c r="AA196" i="3"/>
  <c r="AA197" i="3"/>
  <c r="AA198" i="3"/>
  <c r="AA199" i="3"/>
  <c r="AA200" i="3"/>
  <c r="AA201" i="3"/>
  <c r="AA202" i="3"/>
  <c r="AA203" i="3"/>
  <c r="AA204" i="3"/>
  <c r="AA205" i="3"/>
  <c r="AA206" i="3"/>
  <c r="AA207" i="3"/>
  <c r="AA208" i="3"/>
  <c r="AA209" i="3"/>
  <c r="AA210" i="3"/>
  <c r="AA211" i="3"/>
  <c r="AA212"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4" i="3"/>
  <c r="AA265" i="3"/>
  <c r="AA266" i="3"/>
  <c r="AA267" i="3"/>
  <c r="AA268" i="3"/>
  <c r="AA269" i="3"/>
  <c r="AA270" i="3"/>
  <c r="AA271" i="3"/>
  <c r="AA272" i="3"/>
  <c r="AA273" i="3"/>
  <c r="AA274" i="3"/>
  <c r="AA275" i="3"/>
  <c r="AA276" i="3"/>
  <c r="AA277" i="3"/>
  <c r="AA278" i="3"/>
  <c r="AA279" i="3"/>
  <c r="AA280" i="3"/>
  <c r="AA281" i="3"/>
  <c r="AA282" i="3"/>
  <c r="AA283" i="3"/>
  <c r="AA284" i="3"/>
  <c r="AA285" i="3"/>
  <c r="N373" i="4"/>
  <c r="O373" i="4" s="1"/>
  <c r="Z263" i="3"/>
  <c r="AA263" i="3" s="1"/>
  <c r="O371" i="4" l="1"/>
  <c r="O370" i="4" l="1"/>
  <c r="O361" i="4"/>
  <c r="O362" i="4"/>
  <c r="O363" i="4"/>
  <c r="O364" i="4"/>
  <c r="O365" i="4"/>
  <c r="O366" i="4"/>
  <c r="O367" i="4"/>
  <c r="O368" i="4"/>
  <c r="O369" i="4"/>
  <c r="O6" i="7" l="1"/>
  <c r="O9" i="7"/>
  <c r="O8" i="7"/>
  <c r="O7" i="7"/>
  <c r="O18" i="7"/>
  <c r="E17" i="7" l="1"/>
  <c r="P285" i="3"/>
  <c r="P284" i="3" l="1"/>
  <c r="O360" i="4" l="1"/>
  <c r="O359" i="4" l="1"/>
  <c r="P283" i="3" l="1"/>
  <c r="P282" i="3"/>
  <c r="O358" i="4" l="1"/>
  <c r="P280" i="3"/>
  <c r="O356" i="4" l="1"/>
  <c r="O357" i="4"/>
  <c r="P281" i="3"/>
  <c r="P279" i="3"/>
  <c r="P278" i="3" l="1"/>
  <c r="P277" i="3"/>
  <c r="P276" i="3"/>
  <c r="P275" i="3"/>
  <c r="P274" i="3"/>
  <c r="P273" i="3"/>
  <c r="P272" i="3"/>
  <c r="P271" i="3"/>
  <c r="P270" i="3"/>
  <c r="P269" i="3"/>
  <c r="P268" i="3"/>
  <c r="P267" i="3"/>
  <c r="P266" i="3"/>
  <c r="P265" i="3"/>
  <c r="P264" i="3"/>
  <c r="O349" i="4" l="1"/>
  <c r="O350" i="4"/>
  <c r="O351" i="4"/>
  <c r="O352" i="4"/>
  <c r="O353" i="4"/>
  <c r="O354" i="4"/>
  <c r="O355" i="4"/>
  <c r="P263" i="3" l="1"/>
  <c r="O234" i="3" l="1"/>
  <c r="P262" i="3" l="1"/>
  <c r="P233" i="3"/>
  <c r="O342" i="4"/>
  <c r="O343" i="4"/>
  <c r="O344" i="4"/>
  <c r="O345" i="4"/>
  <c r="O346" i="4"/>
  <c r="O347" i="4"/>
  <c r="O348" i="4"/>
  <c r="O341" i="4"/>
  <c r="O340" i="4"/>
  <c r="P261" i="3"/>
  <c r="P260" i="3"/>
  <c r="P259" i="3"/>
  <c r="P258" i="3"/>
  <c r="P257" i="3"/>
  <c r="P255" i="3"/>
  <c r="P254" i="3"/>
  <c r="P253" i="3"/>
  <c r="P252" i="3"/>
  <c r="P251" i="3"/>
  <c r="P250" i="3"/>
  <c r="P249" i="3"/>
  <c r="P248" i="3"/>
  <c r="P247" i="3"/>
  <c r="P246" i="3"/>
  <c r="P245" i="3"/>
  <c r="P256" i="3"/>
  <c r="P244" i="3"/>
  <c r="P243" i="3"/>
  <c r="Z194" i="3"/>
  <c r="AA194" i="3" s="1"/>
  <c r="Z193" i="3"/>
  <c r="AA193" i="3" s="1"/>
  <c r="Z192" i="3"/>
  <c r="AA192" i="3" s="1"/>
  <c r="Z191" i="3"/>
  <c r="AA191" i="3" s="1"/>
  <c r="Z214" i="3"/>
  <c r="AA214" i="3" s="1"/>
  <c r="Z213" i="3"/>
  <c r="AA213" i="3" s="1"/>
  <c r="Z239" i="3" l="1"/>
  <c r="AA239" i="3" s="1"/>
  <c r="D17" i="7"/>
  <c r="O17" i="7" s="1"/>
  <c r="O16" i="7"/>
  <c r="O20" i="7" l="1"/>
  <c r="O338" i="4" l="1"/>
  <c r="O339" i="4"/>
  <c r="O334" i="4" l="1"/>
  <c r="O335" i="4"/>
  <c r="O336" i="4"/>
  <c r="O337" i="4"/>
  <c r="O333" i="4"/>
  <c r="O332" i="4"/>
  <c r="O331" i="4"/>
  <c r="O327" i="4" l="1"/>
  <c r="O328" i="4"/>
  <c r="O329" i="4"/>
  <c r="O330" i="4"/>
  <c r="P242" i="3"/>
  <c r="O240" i="3" l="1"/>
  <c r="P240" i="3" s="1"/>
  <c r="O324" i="4"/>
  <c r="O325" i="4"/>
  <c r="O326" i="4"/>
  <c r="O318" i="4"/>
  <c r="O319" i="4"/>
  <c r="O320" i="4"/>
  <c r="O321" i="4"/>
  <c r="O322" i="4"/>
  <c r="O323" i="4"/>
  <c r="P241" i="3"/>
  <c r="P239" i="3"/>
  <c r="O311" i="4" l="1"/>
  <c r="O312" i="4"/>
  <c r="O313" i="4"/>
  <c r="O314" i="4"/>
  <c r="O315" i="4"/>
  <c r="N316" i="4"/>
  <c r="O316" i="4" s="1"/>
  <c r="O317" i="4"/>
  <c r="O253" i="4" l="1"/>
  <c r="O254" i="4"/>
  <c r="O255" i="4"/>
  <c r="O256" i="4"/>
  <c r="O257" i="4"/>
  <c r="O258" i="4"/>
  <c r="N259" i="4"/>
  <c r="O259" i="4" s="1"/>
  <c r="N260" i="4"/>
  <c r="O260" i="4" s="1"/>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P238" i="3" l="1"/>
  <c r="P237" i="3"/>
  <c r="P236" i="3"/>
  <c r="P235" i="3"/>
  <c r="P234" i="3"/>
  <c r="P158" i="3" l="1"/>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M20" i="7" l="1"/>
  <c r="L20" i="7"/>
  <c r="E10" i="7"/>
  <c r="N10" i="7"/>
  <c r="Z101" i="3"/>
  <c r="AA101" i="3" s="1"/>
  <c r="E20" i="7" l="1"/>
  <c r="D20" i="7"/>
  <c r="K10" i="7"/>
  <c r="M10" i="7"/>
  <c r="I10" i="7"/>
  <c r="N20" i="7"/>
  <c r="G20" i="7"/>
  <c r="H20" i="7"/>
  <c r="I20" i="7"/>
  <c r="K20" i="7"/>
  <c r="J20" i="7"/>
  <c r="D10" i="7"/>
  <c r="L10" i="7"/>
  <c r="H10" i="7"/>
  <c r="J10" i="7"/>
  <c r="O5" i="7"/>
  <c r="O246" i="4"/>
  <c r="O247" i="4"/>
  <c r="O248" i="4"/>
  <c r="O249" i="4"/>
  <c r="O250" i="4"/>
  <c r="O251" i="4"/>
  <c r="O252" i="4"/>
  <c r="O10" i="7" l="1"/>
  <c r="O226" i="4"/>
  <c r="O227" i="4"/>
  <c r="O228" i="4"/>
  <c r="O229" i="4"/>
  <c r="O230" i="4"/>
  <c r="O231" i="4"/>
  <c r="O232" i="4"/>
  <c r="O233" i="4"/>
  <c r="O234" i="4"/>
  <c r="O235" i="4"/>
  <c r="O236" i="4"/>
  <c r="O237" i="4"/>
  <c r="O238" i="4"/>
  <c r="O239" i="4"/>
  <c r="O240" i="4"/>
  <c r="O241" i="4"/>
  <c r="O242" i="4"/>
  <c r="O243" i="4"/>
  <c r="O244" i="4"/>
  <c r="O245" i="4"/>
  <c r="O225" i="4" l="1"/>
  <c r="O224" i="4"/>
  <c r="O223" i="4"/>
  <c r="P157" i="3" l="1"/>
  <c r="P156" i="3"/>
  <c r="P155" i="3"/>
  <c r="P154" i="3"/>
  <c r="P153" i="3"/>
  <c r="P152" i="3"/>
  <c r="P151" i="3"/>
  <c r="P150" i="3"/>
  <c r="P149" i="3"/>
  <c r="P148" i="3"/>
  <c r="P147" i="3"/>
  <c r="P146" i="3"/>
  <c r="O221" i="4" l="1"/>
  <c r="O222" i="4"/>
  <c r="O220" i="4"/>
  <c r="O219" i="4"/>
  <c r="P145" i="3" l="1"/>
  <c r="P144" i="3"/>
  <c r="P143" i="3"/>
  <c r="P142" i="3" l="1"/>
  <c r="P141" i="3"/>
  <c r="P140" i="3"/>
  <c r="P139" i="3"/>
  <c r="P138" i="3"/>
  <c r="P137" i="3"/>
  <c r="P136" i="3"/>
  <c r="P135" i="3"/>
  <c r="P134" i="3"/>
  <c r="P133" i="3"/>
  <c r="P132" i="3"/>
  <c r="P131" i="3"/>
  <c r="P130" i="3"/>
  <c r="P129" i="3"/>
  <c r="P128" i="3"/>
  <c r="P127" i="3"/>
  <c r="P126" i="3"/>
  <c r="P125" i="3"/>
  <c r="P124" i="3"/>
  <c r="P123" i="3"/>
  <c r="P122" i="3"/>
  <c r="P121" i="3"/>
  <c r="P120" i="3"/>
  <c r="P119" i="3"/>
  <c r="P118" i="3"/>
  <c r="P117" i="3"/>
  <c r="P116" i="3"/>
  <c r="P115" i="3"/>
  <c r="P114" i="3"/>
  <c r="P113" i="3"/>
  <c r="P112" i="3"/>
  <c r="P111" i="3"/>
  <c r="P110" i="3"/>
  <c r="P109" i="3"/>
  <c r="O218" i="4" l="1"/>
  <c r="O217" i="4"/>
  <c r="O216" i="4"/>
  <c r="O215" i="4"/>
  <c r="O214" i="4"/>
  <c r="P108" i="3" l="1"/>
  <c r="O208" i="4" l="1"/>
  <c r="O209" i="4"/>
  <c r="O210" i="4"/>
  <c r="O211" i="4"/>
  <c r="O212" i="4"/>
  <c r="O213" i="4"/>
  <c r="P107" i="3"/>
  <c r="P106" i="3"/>
  <c r="P105" i="3"/>
  <c r="P104" i="3"/>
  <c r="P103" i="3"/>
  <c r="P102" i="3"/>
  <c r="P101" i="3"/>
  <c r="P100" i="3"/>
  <c r="P99" i="3"/>
  <c r="P98" i="3"/>
  <c r="P97" i="3"/>
  <c r="P96" i="3"/>
  <c r="P95" i="3"/>
  <c r="O207" i="4" l="1"/>
  <c r="O206" i="4"/>
  <c r="O205" i="4" l="1"/>
  <c r="O204" i="4"/>
  <c r="O203" i="4"/>
  <c r="O202" i="4" l="1"/>
  <c r="O200" i="4"/>
  <c r="O201" i="4"/>
  <c r="O199" i="4"/>
  <c r="O197" i="4" l="1"/>
  <c r="O198" i="4"/>
  <c r="N194" i="4"/>
  <c r="O196" i="4"/>
  <c r="O195" i="4"/>
  <c r="O194" i="4" l="1"/>
  <c r="O191" i="4" l="1"/>
  <c r="O192" i="4"/>
  <c r="O193" i="4"/>
  <c r="O190" i="4" l="1"/>
  <c r="O189" i="4"/>
  <c r="O188" i="4"/>
  <c r="O187" i="4"/>
  <c r="O186" i="4" l="1"/>
  <c r="O178" i="4"/>
  <c r="O179" i="4"/>
  <c r="O180" i="4"/>
  <c r="O181" i="4"/>
  <c r="O182" i="4"/>
  <c r="O183" i="4"/>
  <c r="O184" i="4"/>
  <c r="O185" i="4"/>
  <c r="O177" i="4" l="1"/>
  <c r="O175" i="4"/>
  <c r="O176" i="4"/>
  <c r="O168" i="4"/>
  <c r="O169" i="4"/>
  <c r="O170" i="4"/>
  <c r="O171" i="4"/>
  <c r="O172" i="4"/>
  <c r="O173" i="4"/>
  <c r="O174" i="4"/>
  <c r="O163" i="4"/>
  <c r="O167" i="4"/>
  <c r="O162" i="4" l="1"/>
  <c r="O164" i="4"/>
  <c r="O165" i="4"/>
  <c r="O166" i="4"/>
  <c r="O161" i="4"/>
  <c r="O160" i="4"/>
  <c r="O159" i="4" l="1"/>
  <c r="O158" i="4"/>
  <c r="O157" i="4"/>
  <c r="O156" i="4"/>
  <c r="O155" i="4"/>
  <c r="O151" i="4" l="1"/>
  <c r="O152" i="4"/>
  <c r="O153" i="4"/>
  <c r="O154" i="4"/>
  <c r="O150" i="4" l="1"/>
  <c r="O147" i="4"/>
  <c r="O148" i="4"/>
  <c r="O149" i="4"/>
  <c r="O146" i="4"/>
  <c r="O139" i="4"/>
  <c r="O140" i="4"/>
  <c r="O141" i="4"/>
  <c r="O142" i="4"/>
  <c r="O143" i="4"/>
  <c r="O144" i="4"/>
  <c r="O145" i="4"/>
  <c r="O137" i="4" l="1"/>
  <c r="O138" i="4"/>
  <c r="O136" i="4" l="1"/>
  <c r="O133" i="4" l="1"/>
  <c r="O134" i="4"/>
  <c r="O135" i="4"/>
  <c r="O132" i="4"/>
  <c r="O125" i="4" l="1"/>
  <c r="O126" i="4"/>
  <c r="O127" i="4"/>
  <c r="O128" i="4"/>
  <c r="O129" i="4"/>
  <c r="O130" i="4"/>
  <c r="O131" i="4"/>
  <c r="O118" i="4"/>
  <c r="O119" i="4"/>
  <c r="O120" i="4"/>
  <c r="O121" i="4"/>
  <c r="O122" i="4"/>
  <c r="O123" i="4"/>
  <c r="O124" i="4"/>
  <c r="P94" i="3" l="1"/>
  <c r="P93" i="3"/>
  <c r="P92" i="3"/>
  <c r="P91" i="3"/>
  <c r="P90" i="3"/>
  <c r="P89" i="3"/>
  <c r="P88" i="3"/>
  <c r="P87" i="3"/>
  <c r="P86" i="3"/>
  <c r="P85" i="3"/>
  <c r="P84" i="3"/>
  <c r="P83" i="3"/>
  <c r="P82" i="3"/>
  <c r="P81" i="3"/>
  <c r="P80" i="3"/>
  <c r="O105" i="4" l="1"/>
  <c r="O106" i="4"/>
  <c r="O107" i="4"/>
  <c r="O108" i="4"/>
  <c r="O109" i="4"/>
  <c r="O110" i="4"/>
  <c r="O111" i="4"/>
  <c r="O112" i="4"/>
  <c r="O113" i="4"/>
  <c r="O114" i="4"/>
  <c r="O115" i="4"/>
  <c r="O117" i="4"/>
  <c r="O116" i="4"/>
  <c r="P73" i="3" l="1"/>
  <c r="P74" i="3"/>
  <c r="P75" i="3"/>
  <c r="P76" i="3"/>
  <c r="P77" i="3"/>
  <c r="P78" i="3"/>
  <c r="P79" i="3"/>
  <c r="O70" i="4" l="1"/>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62" i="4"/>
  <c r="O63" i="4"/>
  <c r="O64" i="4"/>
  <c r="O65" i="4"/>
  <c r="O66" i="4"/>
  <c r="O67" i="4"/>
  <c r="O68" i="4"/>
  <c r="O69" i="4"/>
  <c r="P72" i="3" l="1"/>
  <c r="P71" i="3" l="1"/>
  <c r="P70" i="3"/>
  <c r="O3" i="4" l="1"/>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2" i="4" l="1"/>
  <c r="P2" i="3"/>
  <c r="P5" i="3"/>
  <c r="P7" i="3"/>
  <c r="P4" i="3"/>
  <c r="P6" i="3"/>
  <c r="P3" i="3"/>
  <c r="P11" i="3"/>
  <c r="P10" i="3"/>
  <c r="P14" i="3"/>
  <c r="P12" i="3"/>
  <c r="P8" i="3"/>
  <c r="P15" i="3"/>
  <c r="P9"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13" i="3"/>
</calcChain>
</file>

<file path=xl/comments1.xml><?xml version="1.0" encoding="utf-8"?>
<comments xmlns="http://schemas.openxmlformats.org/spreadsheetml/2006/main">
  <authors>
    <author>Mantenimiento Pilares</author>
  </authors>
  <commentList>
    <comment ref="S146" authorId="0" shapeId="0">
      <text>
        <r>
          <rPr>
            <b/>
            <sz val="9"/>
            <color indexed="81"/>
            <rFont val="Tahoma"/>
            <family val="2"/>
          </rPr>
          <t>Mantenimiento Pilares:</t>
        </r>
        <r>
          <rPr>
            <sz val="9"/>
            <color indexed="81"/>
            <rFont val="Tahoma"/>
            <family val="2"/>
          </rPr>
          <t xml:space="preserve">
apartir de aca de realizaran tickets por tr</t>
        </r>
      </text>
    </comment>
    <comment ref="S177" authorId="0" shapeId="0">
      <text>
        <r>
          <rPr>
            <b/>
            <sz val="9"/>
            <color indexed="81"/>
            <rFont val="Tahoma"/>
            <family val="2"/>
          </rPr>
          <t>A pedido de ontivero, se crea ticket sin presupuesto ni remito.</t>
        </r>
      </text>
    </comment>
    <comment ref="S178" authorId="0" shapeId="0">
      <text>
        <r>
          <rPr>
            <b/>
            <sz val="9"/>
            <color indexed="81"/>
            <rFont val="Tahoma"/>
            <family val="2"/>
          </rPr>
          <t>A pedido de ontivero, se crea ticket sin presupuesto ni remito.</t>
        </r>
      </text>
    </comment>
    <comment ref="S180" authorId="0" shapeId="0">
      <text>
        <r>
          <rPr>
            <b/>
            <sz val="9"/>
            <color indexed="81"/>
            <rFont val="Tahoma"/>
            <family val="2"/>
          </rPr>
          <t>A pedido de ontivero, se crea ticket sin presupuesto ni remito.</t>
        </r>
      </text>
    </comment>
    <comment ref="S181" authorId="0" shapeId="0">
      <text>
        <r>
          <rPr>
            <b/>
            <sz val="9"/>
            <color indexed="81"/>
            <rFont val="Tahoma"/>
            <family val="2"/>
          </rPr>
          <t>A pedido de ontivero, se crea ticket sin presupuesto ni remito.</t>
        </r>
      </text>
    </comment>
    <comment ref="S182" authorId="0" shapeId="0">
      <text>
        <r>
          <rPr>
            <b/>
            <sz val="9"/>
            <color indexed="81"/>
            <rFont val="Tahoma"/>
            <family val="2"/>
          </rPr>
          <t>A pedido de ontivero, se crea ticket sin presupuesto ni remito.</t>
        </r>
      </text>
    </comment>
    <comment ref="S183" authorId="0" shapeId="0">
      <text>
        <r>
          <rPr>
            <b/>
            <sz val="9"/>
            <color indexed="81"/>
            <rFont val="Tahoma"/>
            <family val="2"/>
          </rPr>
          <t>A pedido de ontivero, se crea ticket sin presupuesto ni remito.</t>
        </r>
      </text>
    </comment>
    <comment ref="S184" authorId="0" shapeId="0">
      <text>
        <r>
          <rPr>
            <b/>
            <sz val="9"/>
            <color indexed="81"/>
            <rFont val="Tahoma"/>
            <family val="2"/>
          </rPr>
          <t>A pedido de ontivero, se crea ticket sin presupuesto ni remito.</t>
        </r>
      </text>
    </comment>
    <comment ref="S185" authorId="0" shapeId="0">
      <text>
        <r>
          <rPr>
            <b/>
            <sz val="9"/>
            <color indexed="81"/>
            <rFont val="Tahoma"/>
            <family val="2"/>
          </rPr>
          <t>A pedido de ontivero, se crea ticket sin presupuesto ni remito.</t>
        </r>
      </text>
    </comment>
    <comment ref="S186" authorId="0" shapeId="0">
      <text>
        <r>
          <rPr>
            <b/>
            <sz val="9"/>
            <color indexed="81"/>
            <rFont val="Tahoma"/>
            <family val="2"/>
          </rPr>
          <t>A pedido de ontivero, se crea ticket sin presupuesto ni remito.</t>
        </r>
      </text>
    </comment>
    <comment ref="S187" authorId="0" shapeId="0">
      <text>
        <r>
          <rPr>
            <b/>
            <sz val="9"/>
            <color indexed="81"/>
            <rFont val="Tahoma"/>
            <family val="2"/>
          </rPr>
          <t>A pedido de ontivero, se crea ticket sin presupuesto ni remito.</t>
        </r>
      </text>
    </comment>
    <comment ref="S188" authorId="0" shapeId="0">
      <text>
        <r>
          <rPr>
            <b/>
            <sz val="9"/>
            <color indexed="81"/>
            <rFont val="Tahoma"/>
            <family val="2"/>
          </rPr>
          <t>A pedido de ontivero, se crea ticket sin presupuesto ni remito.</t>
        </r>
      </text>
    </comment>
    <comment ref="S189" authorId="0" shapeId="0">
      <text>
        <r>
          <rPr>
            <b/>
            <sz val="9"/>
            <color indexed="81"/>
            <rFont val="Tahoma"/>
            <family val="2"/>
          </rPr>
          <t>A pedido de ontivero, se crea ticket sin presupuesto ni remito.</t>
        </r>
      </text>
    </comment>
    <comment ref="S190" authorId="0" shapeId="0">
      <text>
        <r>
          <rPr>
            <b/>
            <sz val="9"/>
            <color indexed="81"/>
            <rFont val="Tahoma"/>
            <family val="2"/>
          </rPr>
          <t>A pedido de ontivero, se crea ticket sin presupuesto ni remito.</t>
        </r>
      </text>
    </comment>
  </commentList>
</comments>
</file>

<file path=xl/sharedStrings.xml><?xml version="1.0" encoding="utf-8"?>
<sst xmlns="http://schemas.openxmlformats.org/spreadsheetml/2006/main" count="19852" uniqueCount="4333">
  <si>
    <t>Con pendientes</t>
  </si>
  <si>
    <t>Sin req.</t>
  </si>
  <si>
    <t>$</t>
  </si>
  <si>
    <t>Unidad</t>
  </si>
  <si>
    <t>S/C</t>
  </si>
  <si>
    <t>JPS</t>
  </si>
  <si>
    <t>Abril</t>
  </si>
  <si>
    <t>NORMAL</t>
  </si>
  <si>
    <t>Juan Zabaleta</t>
  </si>
  <si>
    <t>AB</t>
  </si>
  <si>
    <t>Alejandro Beron</t>
  </si>
  <si>
    <t>Se envía rq a compras</t>
  </si>
  <si>
    <t>MZ</t>
  </si>
  <si>
    <t>cumplida</t>
  </si>
  <si>
    <t>Recibido</t>
  </si>
  <si>
    <t>URGENTE 01</t>
  </si>
  <si>
    <t>Raul Ledesma</t>
  </si>
  <si>
    <t>PDP-0132</t>
  </si>
  <si>
    <t>CERRADURA DEPARTAMENTO DE PROYECTOS</t>
  </si>
  <si>
    <t>SB ARGENTINA</t>
  </si>
  <si>
    <t>PDP-0131</t>
  </si>
  <si>
    <t>VALVULA DE DESVIO HARINA L5</t>
  </si>
  <si>
    <t xml:space="preserve">VÁLVULA ESFERICA TRES PIEZAS 2.1/2" </t>
  </si>
  <si>
    <t>FAMIQ</t>
  </si>
  <si>
    <t>PDP-0130</t>
  </si>
  <si>
    <t>MATERIAL PARA CAÑERIA DE DESVIO</t>
  </si>
  <si>
    <t>Metros</t>
  </si>
  <si>
    <t>Vibro Fluidificador OLI VBS1N</t>
  </si>
  <si>
    <t>PDP-0129</t>
  </si>
  <si>
    <t>VALVULA PARA DESCARGA DE TOLVA DE HARINA</t>
  </si>
  <si>
    <t>Válvula mariposa de 8" Brida - Brida</t>
  </si>
  <si>
    <t>Cartucho redondo WAM</t>
  </si>
  <si>
    <t>Bobina 24V 50/60Hz 5.5 W</t>
  </si>
  <si>
    <t>Actuador Neumático Monoestable WAM CPU</t>
  </si>
  <si>
    <t>Varilla roscada M12 paso 1/2"x20 h SAE</t>
  </si>
  <si>
    <t>PDP-0128</t>
  </si>
  <si>
    <t>MATERIAL PARA ESTRUCTURA DE TOLVA L5</t>
  </si>
  <si>
    <t>Tuerca M12 paso 1/2" x 20h</t>
  </si>
  <si>
    <t>Tuerca autofrenante M12 paso 1/2" x 20h</t>
  </si>
  <si>
    <t>Perfl UPN 78x43mm x 6000mm</t>
  </si>
  <si>
    <t>Caño estructural 80x80mm x 6000mm</t>
  </si>
  <si>
    <t>Caño estructural 80x40mm x 6000mm</t>
  </si>
  <si>
    <t>Angulo 1" x 3/16" de espesor X 6000mm</t>
  </si>
  <si>
    <t>Pablo Aguirre</t>
  </si>
  <si>
    <t>Hugo Escobar</t>
  </si>
  <si>
    <t>LR</t>
  </si>
  <si>
    <t>REFRIGERACION OMAR</t>
  </si>
  <si>
    <t>ABRAFER</t>
  </si>
  <si>
    <t>MET CAR MAR</t>
  </si>
  <si>
    <t>Horas</t>
  </si>
  <si>
    <t>Marzo</t>
  </si>
  <si>
    <t>ELECTRODO TUNGSTENO 2.40MM KONNEN WL15- PUNTA DORADA</t>
  </si>
  <si>
    <t>REDUCCIÓN CONCÉNTRICA PARA SOLDAR PULIDO TOTAL 304L 38.1 x 25.4 x 1.5 mm</t>
  </si>
  <si>
    <t>Franco Paez</t>
  </si>
  <si>
    <t>SEW EURODRIVE</t>
  </si>
  <si>
    <t>Dario Gamba</t>
  </si>
  <si>
    <t>PORTON CORREDIZO DMP</t>
  </si>
  <si>
    <t>LDL</t>
  </si>
  <si>
    <t>MOROS</t>
  </si>
  <si>
    <t>HER CAL</t>
  </si>
  <si>
    <t>Febrero</t>
  </si>
  <si>
    <t>Raul Paz</t>
  </si>
  <si>
    <t>-</t>
  </si>
  <si>
    <t>LIESA</t>
  </si>
  <si>
    <t>COMERCIAL CMP</t>
  </si>
  <si>
    <t>Enero</t>
  </si>
  <si>
    <t>TRAB. TERM. 04</t>
  </si>
  <si>
    <t>FULL TIME</t>
  </si>
  <si>
    <t>LINEA 6</t>
  </si>
  <si>
    <t>CORTADORA LINEA 1</t>
  </si>
  <si>
    <t>LINEA 4</t>
  </si>
  <si>
    <t>FOCUS LINEA 7</t>
  </si>
  <si>
    <t>CINTA CURVA LINEA 6</t>
  </si>
  <si>
    <t>HORNO LINEA 3</t>
  </si>
  <si>
    <t>FOCUS LINEA 6</t>
  </si>
  <si>
    <t>ALIPACK</t>
  </si>
  <si>
    <t>SOLDADURAS TIGRE</t>
  </si>
  <si>
    <t>Entrega parcial</t>
  </si>
  <si>
    <t>ITEMS</t>
  </si>
  <si>
    <t>Sol</t>
  </si>
  <si>
    <t>Receipt Nª</t>
  </si>
  <si>
    <t>Remito</t>
  </si>
  <si>
    <t>Fecha
recibido</t>
  </si>
  <si>
    <t>Cant. 
Pendiente</t>
  </si>
  <si>
    <t>Cant. 
Recibida</t>
  </si>
  <si>
    <t>Estado Nº</t>
  </si>
  <si>
    <t>Estado general 
de solicitud</t>
  </si>
  <si>
    <t>Estado 
Item</t>
  </si>
  <si>
    <t>Fecha RQ
enviada a compras</t>
  </si>
  <si>
    <t>Comprador</t>
  </si>
  <si>
    <t>Fecha 
de RQ</t>
  </si>
  <si>
    <t>RQ</t>
  </si>
  <si>
    <t>Razon Social</t>
  </si>
  <si>
    <t>Moneda</t>
  </si>
  <si>
    <t>$ Total</t>
  </si>
  <si>
    <t>Precio</t>
  </si>
  <si>
    <t>Cant. 
Pedida</t>
  </si>
  <si>
    <t>Descripción</t>
  </si>
  <si>
    <t>Cod.</t>
  </si>
  <si>
    <t>Solicitud</t>
  </si>
  <si>
    <t>Almacenista</t>
  </si>
  <si>
    <t>Año</t>
  </si>
  <si>
    <t>Mes</t>
  </si>
  <si>
    <t xml:space="preserve">Fecha
solicitud </t>
  </si>
  <si>
    <t>Máquina / Línea</t>
  </si>
  <si>
    <t>Tipo Solic.</t>
  </si>
  <si>
    <t>Solicita</t>
  </si>
  <si>
    <t>Cant. de articulos por pedido</t>
  </si>
  <si>
    <t>Total general</t>
  </si>
  <si>
    <t>Tipo</t>
  </si>
  <si>
    <t>Suma de Sol</t>
  </si>
  <si>
    <t>Sin requi</t>
  </si>
  <si>
    <t>Anulado</t>
  </si>
  <si>
    <t>Cumplido</t>
  </si>
  <si>
    <t>Entrega Parcial</t>
  </si>
  <si>
    <t>Con requi</t>
  </si>
  <si>
    <t>Estado</t>
  </si>
  <si>
    <t>PDP-0133</t>
  </si>
  <si>
    <t>CORTES LASER PARA FABRICACION DE TOLVA Y FILTRO AUTOMATICO</t>
  </si>
  <si>
    <t>COMBO DECAPANTE GEL KONNEN 2 KG. + PASIVANTE GEL KONNEN 2 KG.</t>
  </si>
  <si>
    <t>JUNTA DANESA SILICONA 63.5 mm (2 1/2")</t>
  </si>
  <si>
    <t>LLAVE ARTICULADA PARA UNIÓN DOBLE 1" a 1 1/2" 304</t>
  </si>
  <si>
    <t>LLAVE ARTICULADA PARA UNIÓN DOBLE 2" a 4" 304</t>
  </si>
  <si>
    <t>PASTA DE RESPALDO PARA SOLDADURA KONNEN x500gr</t>
  </si>
  <si>
    <t>TUBO REDONDO COSTURA LAMINADA PULIDO EXTERIOR (A-554) 304L 63.5 x 1.5 mm</t>
  </si>
  <si>
    <t>UNION DOBLE DANESA PARA SOLDAR 316L 63.5 mm (2 1/2") - SIN JUNTA. TUERCA EN 304</t>
  </si>
  <si>
    <t>ACTUAD DOB/EF P/VALV 3 PIEZAS 2.1/2 a 3 GNP94</t>
  </si>
  <si>
    <t>LIMIT SWITCH ELECTROMECANICO 5987-02</t>
  </si>
  <si>
    <t>NAMUR ELECTROVALVULA 24 VOLT DC</t>
  </si>
  <si>
    <t>MEDIO NIPLE 2.1/2" X 60MM</t>
  </si>
  <si>
    <t>RMF-Z-25 VALVULA DE PULSO DN 25 1"</t>
  </si>
  <si>
    <t>MEDIO NIPLE 1" X 40MM</t>
  </si>
  <si>
    <t xml:space="preserve">VÁLVULA ESFERICA TRES PIEZAS 3/4" </t>
  </si>
  <si>
    <t>ACTUAD DOB/EF P/VALV 3 PIEZAS 1/2” A 1" GNP14</t>
  </si>
  <si>
    <t>LIMIT SWITCH ELECTROMECANICO</t>
  </si>
  <si>
    <t>MEDIO NIPLE 3/4" X 40MM</t>
  </si>
  <si>
    <t>Cerradura Tipo Traba Electrico Robusto-destraba Al Aplicarle</t>
  </si>
  <si>
    <t>TOLVA PARA HARINA 2 (cilindro de descarga) espesor=2mm</t>
  </si>
  <si>
    <t>TOLVA HARINA PARTE 1 (cilindro de tolva parte 1) espesor=2mm</t>
  </si>
  <si>
    <t>TOLVA HARINA PARTE 2 (cilindro de tolva parte 2) espesor=2mm</t>
  </si>
  <si>
    <t>FILTRO AUTOMATICO 1 (cilindro/cuerpo filtro automatico) espesor=2mm</t>
  </si>
  <si>
    <t>FILTRO AUTOMATICO 2 (tapa de filtro) espesor=2mm</t>
  </si>
  <si>
    <t>FILTRO AUTOMATICO 3 (cilindro tapa de filtro) espesor=2mm</t>
  </si>
  <si>
    <t>FILTRO AUTOMATICO 4 (brida para tapa de filtro) espesor=2mm</t>
  </si>
  <si>
    <t>TOLVA HARINA 1 (tapa de tolva para harina) espesor=3mm</t>
  </si>
  <si>
    <t>TOLVA HARINA 1 (brida de tolva) espesor=4mm</t>
  </si>
  <si>
    <t>CORTE PARA FILTRO 1 (brida inferior de filtro) espesor=4mm</t>
  </si>
  <si>
    <t>TANQUE ACUMULADOR 1 (lateral izquierdo) espesor=4mm</t>
  </si>
  <si>
    <t>TANQUE ACUMULADOR 2 (lateral derecho) espesor=4mm</t>
  </si>
  <si>
    <t>TANQUE ACUMULADOR 3 (soportes) espesor=4mm</t>
  </si>
  <si>
    <t>FILTRO AUTOMATICO 1 (brida superior) espesor=5mm</t>
  </si>
  <si>
    <t>TANQUE ACUMULADOR DE PRESION 1 (brida) espesor=5mm</t>
  </si>
  <si>
    <t>TOLVA PARA HARINA 1 (cono de tolva) espesor=2mm</t>
  </si>
  <si>
    <t>CORTES DE PRESICION</t>
  </si>
  <si>
    <t>MATERIAL PARA REFORMA DE CHILLER</t>
  </si>
  <si>
    <t>PDP-0127</t>
  </si>
  <si>
    <t>Maximiliano Riera</t>
  </si>
  <si>
    <t>SERVIDOR IOT - PROYECTOS</t>
  </si>
  <si>
    <t>PDP-0134</t>
  </si>
  <si>
    <t xml:space="preserve"> IOT 2050 2X10/100MBIT ETH 24VDC 16GBeMMC Ind4.0 - 2 GBits Ethernet RJ45 - DisplayPort -  2 USB 2.0 -  eMMC 16 GB - Fuente de alimentación industrial de 24 VDC</t>
  </si>
  <si>
    <t>PDP-0135</t>
  </si>
  <si>
    <t>INSUMOS PARA TAREAS EN CHILLER DE AMASADO</t>
  </si>
  <si>
    <t>CANT. DE SOLICITUDES (PROYECTOS) PDP</t>
  </si>
  <si>
    <t>LINEA 5</t>
  </si>
  <si>
    <t>TRAB. TERMINADO</t>
  </si>
  <si>
    <t>COLECTORA LINEA 2</t>
  </si>
  <si>
    <t>Alan Barraza</t>
  </si>
  <si>
    <t>TR-001</t>
  </si>
  <si>
    <t>Reparacion y reconstruccion de puntera de eje en cinta colectora de masipack linea 2</t>
  </si>
  <si>
    <t>MIXER 1 LINEA 6</t>
  </si>
  <si>
    <t>TR-002</t>
  </si>
  <si>
    <t>Fabricacion de buje</t>
  </si>
  <si>
    <t>EJE TRACCION BARREDORES L6</t>
  </si>
  <si>
    <t>Juan Soqueira</t>
  </si>
  <si>
    <t>TR-003</t>
  </si>
  <si>
    <t>Reparacion de eje</t>
  </si>
  <si>
    <t>TR-004</t>
  </si>
  <si>
    <t>reparacion de eje molino azucar impalpable , rellenado y mecanizado en asiento de rodamiento</t>
  </si>
  <si>
    <t>HORNO LINEA 1</t>
  </si>
  <si>
    <t>TR-005</t>
  </si>
  <si>
    <t>RODILLOS DE HORNO L1</t>
  </si>
  <si>
    <t>TR-006</t>
  </si>
  <si>
    <t>REVISION/REPARACION</t>
  </si>
  <si>
    <t>TR-007</t>
  </si>
  <si>
    <t>CAMBIO DE PIEZAS APM</t>
  </si>
  <si>
    <t>MALLA DE HORNO LINEA 2 Y 3</t>
  </si>
  <si>
    <t>TR-008</t>
  </si>
  <si>
    <t>Adicional por montaje y puesta en marcha de malla transportadora doble tramada de ancho 850 m</t>
  </si>
  <si>
    <t>STACKER LINEA 3</t>
  </si>
  <si>
    <t>TR-009</t>
  </si>
  <si>
    <t>REPARACION DE EJE RODILLO MANDO STACKER LINEA 3</t>
  </si>
  <si>
    <t>sin numero</t>
  </si>
  <si>
    <t>REPARACION DE ESTRELLA STACKER L3</t>
  </si>
  <si>
    <t>Fripack Fourpack L7</t>
  </si>
  <si>
    <t>TR-010</t>
  </si>
  <si>
    <t>FABRICACION DE BUJE TENSOR FRIPACK FOURPACK BACK UP</t>
  </si>
  <si>
    <t>TR-011</t>
  </si>
  <si>
    <t>REPARACION DE EJE TRACCION BANDAS FRIPACK 2</t>
  </si>
  <si>
    <t>FABRICACION DE TORNILLO DE EXTRACTOR DE POLEAS SKF</t>
  </si>
  <si>
    <t>Centro de distribucion</t>
  </si>
  <si>
    <t>TR-012</t>
  </si>
  <si>
    <t>Mano de obra para modificaciones de ampliacion de deposito</t>
  </si>
  <si>
    <t>Luis Nievas</t>
  </si>
  <si>
    <t>TR-013</t>
  </si>
  <si>
    <t>Reparacion de eje de apoyo de cinta</t>
  </si>
  <si>
    <t>ROTATIVA CHICA L3</t>
  </si>
  <si>
    <t>TR-014</t>
  </si>
  <si>
    <t>reparacion de eje de mando de reductor</t>
  </si>
  <si>
    <t>TR-015</t>
  </si>
  <si>
    <t>Provision de reten 25-37-7 para motor de rotativa.</t>
  </si>
  <si>
    <t>TR-016</t>
  </si>
  <si>
    <t>reparacion y fabricacion de ejes de transmision de cintas</t>
  </si>
  <si>
    <t>TR-017</t>
  </si>
  <si>
    <t>Reparacion de eje y alojamiento de rodillo de centrador de cinta de enfriado.</t>
  </si>
  <si>
    <t>TR-018</t>
  </si>
  <si>
    <t>Reparacion de desgaste en eje de traccion de cadenas en alineador de bandejas.</t>
  </si>
  <si>
    <t>PROVISION GAS Y OXIGENO</t>
  </si>
  <si>
    <t>TR-019</t>
  </si>
  <si>
    <t>PROVISION DE GAS Y OXIGENO</t>
  </si>
  <si>
    <t>S/N</t>
  </si>
  <si>
    <t>TR-020</t>
  </si>
  <si>
    <t>Retenes de 15-30-7 para motor de espirales</t>
  </si>
  <si>
    <t>CENTRO DE GOMA PARA MANCHON</t>
  </si>
  <si>
    <t>TR-021</t>
  </si>
  <si>
    <t>CENTRO DE GOMA 100X6 AGUJEROS PARA MANCHON</t>
  </si>
  <si>
    <t>EXTRACTORES DE AMASADO</t>
  </si>
  <si>
    <t>TR-022</t>
  </si>
  <si>
    <t>Polea de extractores de amasado</t>
  </si>
  <si>
    <t>TR-023</t>
  </si>
  <si>
    <t>Manguito de bloqueo para cadenas de alineador de bandejas</t>
  </si>
  <si>
    <t>TR-024</t>
  </si>
  <si>
    <t>POLEA 30 L PARA EJE DE 15MM CON CHAVETERO</t>
  </si>
  <si>
    <t>POLEA ESPECIAL PARA FRIPACK 2 LINEA 4</t>
  </si>
  <si>
    <t>CINTA DE SALIDA FRIPACK 1 Y 2 LINEA 4</t>
  </si>
  <si>
    <t>TR-025</t>
  </si>
  <si>
    <t>FABRICACION DE RODILLOS DE CINTA DE SALIDA FRIPACK 1 Y 2</t>
  </si>
  <si>
    <t>FABRICACION DE EJE DE TRANSMISION DE FRIPACK 2 CON PIÑON</t>
  </si>
  <si>
    <t>REDUCTOR DE CINTA LINEA 4</t>
  </si>
  <si>
    <t>FABRICACION DE EJES DE TRANSMISION PARA CINTAS DE 202MM</t>
  </si>
  <si>
    <t>TR-026</t>
  </si>
  <si>
    <t>reparacion de alojamiento de rodamiento</t>
  </si>
  <si>
    <t>PENDIENTE INFO</t>
  </si>
  <si>
    <t>TR-027</t>
  </si>
  <si>
    <t>reparacion de de puntera de rodillo de traccion</t>
  </si>
  <si>
    <t>TR-028</t>
  </si>
  <si>
    <t>FABRICACION DE EJE DIAMETRO 25MM DE CINTA A TABLILLAS</t>
  </si>
  <si>
    <t>DAF</t>
  </si>
  <si>
    <t>TR-029</t>
  </si>
  <si>
    <t>Fabricacion de entre rosca de reduccion de 3'' macho a 2'' hembra de bomba sumergible</t>
  </si>
  <si>
    <t>TR-030</t>
  </si>
  <si>
    <t>REEMPLAZO DE JUNTAS TAPA DE CILINDRO TOYOTA 25B</t>
  </si>
  <si>
    <t>RBT srl</t>
  </si>
  <si>
    <t>EJES FRIPACK L1</t>
  </si>
  <si>
    <t>TR-031</t>
  </si>
  <si>
    <t>EJE DE TRANSMISION FRIPACK 1 120MM</t>
  </si>
  <si>
    <t>ITEM SOLICITADO EN TR-016</t>
  </si>
  <si>
    <t>EJES FRIPACK L2</t>
  </si>
  <si>
    <t>EJE 94MM</t>
  </si>
  <si>
    <t>EJES FRIPACK L3</t>
  </si>
  <si>
    <t>EJE DE FRIPACK 257MM</t>
  </si>
  <si>
    <t>EJE DE FRIPACK 217MM</t>
  </si>
  <si>
    <t>TR-032</t>
  </si>
  <si>
    <t>RODILLO MESA DE ENFRIADO LINEA 4</t>
  </si>
  <si>
    <t>ITEM SOLICITADO EN TR-017</t>
  </si>
  <si>
    <t>TR-033</t>
  </si>
  <si>
    <t>Hora Asistencia ingeniero electronico</t>
  </si>
  <si>
    <t>Fripack Srl</t>
  </si>
  <si>
    <t>TR-034</t>
  </si>
  <si>
    <t>FABRICACION EJES TRACCION DE CINTA</t>
  </si>
  <si>
    <t>cumplido</t>
  </si>
  <si>
    <t>MESA ENCREMADO L6</t>
  </si>
  <si>
    <t>TR-035</t>
  </si>
  <si>
    <t>REPARACION MESA DE ENCREMADO LINEA 6</t>
  </si>
  <si>
    <t>FABRICACION DE MOVIENTO CINTA FRIPACK 1 LINEA 4</t>
  </si>
  <si>
    <t>FABRICACION DE EJE EN REDUCTOR FRIPACK 1 LINEA 4</t>
  </si>
  <si>
    <t>TR-036</t>
  </si>
  <si>
    <t>TR-037</t>
  </si>
  <si>
    <t>fabricacion de eje pasando de 14 mm a 18 en punta de rodillo cinta colectora masipack linea 2</t>
  </si>
  <si>
    <t>TR-038</t>
  </si>
  <si>
    <t>FABRICACION DE EJE DE TRACCION FRIPACK LINEA 4</t>
  </si>
  <si>
    <t>FRIPACK L3</t>
  </si>
  <si>
    <t>TR-039</t>
  </si>
  <si>
    <t>FABRICACION DE BULON TENSOR</t>
  </si>
  <si>
    <t>ENCREMADO L6</t>
  </si>
  <si>
    <t>TR-040</t>
  </si>
  <si>
    <t>REPARACION DE EJE DE ENCREMADORA 1.</t>
  </si>
  <si>
    <t>ENCREMADORA 2 LINEA 6</t>
  </si>
  <si>
    <t>TR-041</t>
  </si>
  <si>
    <t>REPARACION DE RODILLO DE CINTA ENCREMADORA L6</t>
  </si>
  <si>
    <t>TR-042</t>
  </si>
  <si>
    <t>FABRICACION DE ENGRANAJE MICARTA PARA TRACCION DE RODILLO EN ENCREMADORA</t>
  </si>
  <si>
    <t>HELADERA COMEDOR</t>
  </si>
  <si>
    <t>TR-043</t>
  </si>
  <si>
    <t>REPARAR HELADERA FUERA DE SERVICIO. CAMBIO DE BURLETE EN DOS HELADERAS</t>
  </si>
  <si>
    <t>MENA FEDERICO</t>
  </si>
  <si>
    <t>MAIL</t>
  </si>
  <si>
    <t>TR-044</t>
  </si>
  <si>
    <t>Reparacion masipack programacion</t>
  </si>
  <si>
    <t>DUROLL</t>
  </si>
  <si>
    <t>inyectadora linea 4</t>
  </si>
  <si>
    <t>TR-045</t>
  </si>
  <si>
    <t>fabricacion de eje y separadores de soporte de sujecion de placa de inyectado</t>
  </si>
  <si>
    <t>TR-046</t>
  </si>
  <si>
    <t>Reparacion de 1 eje de movimientos de carros y fabricacion de otro nuevo. Reparacion de 1 flecha de movimiento de carros. proveer 1 manguito de fijacion.</t>
  </si>
  <si>
    <t>TR-047</t>
  </si>
  <si>
    <t>reparacion de roscas de montaje de traba para tapa de mixer</t>
  </si>
  <si>
    <t>TR-048</t>
  </si>
  <si>
    <t>Fabricacion de soporte para sujecion de cuchilla</t>
  </si>
  <si>
    <t>TR-049</t>
  </si>
  <si>
    <t>Fabricacion de base para sujetar lineal.</t>
  </si>
  <si>
    <t>TR-050</t>
  </si>
  <si>
    <t>Horno 7 L5</t>
  </si>
  <si>
    <t>TR-051</t>
  </si>
  <si>
    <t>TR-052</t>
  </si>
  <si>
    <t>Reparacion de roscas y traba para tapa de mixer 2</t>
  </si>
  <si>
    <t>Mail</t>
  </si>
  <si>
    <t>TR-053</t>
  </si>
  <si>
    <t>Fabricacion de punteras de rodillos para debobinador.</t>
  </si>
  <si>
    <t>TR-054</t>
  </si>
  <si>
    <t>Reparacion de soporte de presion de mordazas.</t>
  </si>
  <si>
    <t>HORNOS LINEA 5</t>
  </si>
  <si>
    <t>TR-055</t>
  </si>
  <si>
    <t>Mano de obra metcarmar 54 horas normales oficial + 9 horas extras oficial + 54 horas ayudante normal + 9 horas extras ayduante</t>
  </si>
  <si>
    <t>servicio</t>
  </si>
  <si>
    <t>TR-056</t>
  </si>
  <si>
    <t>Fabricacion de poleas de traccion de correa para masipack L3</t>
  </si>
  <si>
    <t>TR-057</t>
  </si>
  <si>
    <t>TR-058</t>
  </si>
  <si>
    <t>FABRICACIOM DE EJE DE FLECHA.</t>
  </si>
  <si>
    <t>ENCREMADO L7</t>
  </si>
  <si>
    <t>TR-059</t>
  </si>
  <si>
    <t>FABRICACION DE POLEAS PARA TRACCION DE CORREAS TRANSPORTADORAS.</t>
  </si>
  <si>
    <t>TR-060</t>
  </si>
  <si>
    <t>TR-061</t>
  </si>
  <si>
    <t>TR-062</t>
  </si>
  <si>
    <t>FABRICACION DE RODILLO Y GUIAS PARA DEBOBINADOR DE MASIPACK</t>
  </si>
  <si>
    <t>CINTA HORNO L1-L2-L3</t>
  </si>
  <si>
    <t>TR-063</t>
  </si>
  <si>
    <t>MANTENIMIENTO EN CINTA ENTRADA HORNO L1-L2-L3 Y CAMBIO DE ENGRANAJES A ACERO</t>
  </si>
  <si>
    <t>2150 - 2067</t>
  </si>
  <si>
    <t>FRIPACK 1 - LINEA 4</t>
  </si>
  <si>
    <t>TR-064</t>
  </si>
  <si>
    <t>FABRICACION DE POLEA PARA CUERDA EN FRIPACK 1 DE LINEA 4</t>
  </si>
  <si>
    <t>TR-065</t>
  </si>
  <si>
    <t>FABRICACION DE BRAZO DE MASIPACK</t>
  </si>
  <si>
    <t>TR-066</t>
  </si>
  <si>
    <t>TR-067</t>
  </si>
  <si>
    <t>FABRICACION DE EJE DE TRACCION PARA MASIPACK</t>
  </si>
  <si>
    <t>TR-068</t>
  </si>
  <si>
    <t>FABRICACION DE EJE PARA INTERMEDIA</t>
  </si>
  <si>
    <t>TR-069</t>
  </si>
  <si>
    <t>REPARACION DE MANCHON DE DOSIFICADORA</t>
  </si>
  <si>
    <t>TR-070</t>
  </si>
  <si>
    <t>FABRICACION DE SOPORTE DE PAPA MIXER</t>
  </si>
  <si>
    <t>MASIPACK LINEAS 2, 3 Y 4</t>
  </si>
  <si>
    <t>TR-071</t>
  </si>
  <si>
    <t>Descarga de aplicativos en HMI masipack línea 2, 4 y 6 // Backups de estos EN EQUIPOS DE MASIPACK</t>
  </si>
  <si>
    <t>SIN NUMERO</t>
  </si>
  <si>
    <t>cinta de salida de camara de frio L7</t>
  </si>
  <si>
    <t>TR-072</t>
  </si>
  <si>
    <t>reparacion de puntera de eje torcida</t>
  </si>
  <si>
    <t>TR-073</t>
  </si>
  <si>
    <t>mecanizado de canaletas en eje de puntera de cinta intermedia de entrada</t>
  </si>
  <si>
    <t>TR-074</t>
  </si>
  <si>
    <t>Servicio protto equipos verticales</t>
  </si>
  <si>
    <t>MPF MAQUINAS PROTTO</t>
  </si>
  <si>
    <t>N° PRESUPUESTO</t>
  </si>
  <si>
    <t>Servicio</t>
  </si>
  <si>
    <t>CANT. DE SOLICITUDES TR (Trabajo Realizado)</t>
  </si>
  <si>
    <t>Mayo</t>
  </si>
  <si>
    <t>CANT. DE SOLICITUDES Mantenimiento</t>
  </si>
  <si>
    <t>TIPO DE SOLICITUDES mantenimiento</t>
  </si>
  <si>
    <t>CANT. DE SOLICITUDES  TOTALES</t>
  </si>
  <si>
    <t>VIBROTECH</t>
  </si>
  <si>
    <t>Caño 1 1/8" (1 tira) (material: cobre)</t>
  </si>
  <si>
    <t>Curva 45° 1 1/8" (material: cobre)</t>
  </si>
  <si>
    <t>Curva 90° 1 1/8" (material: cobre)</t>
  </si>
  <si>
    <t>Paño protector para soldar</t>
  </si>
  <si>
    <t>Reduccion 1 1/8" a 7/8" (material: cobre)</t>
  </si>
  <si>
    <t>Tee 1 1/8" (material: cobre)</t>
  </si>
  <si>
    <t xml:space="preserve">Aceite 3GS x 5Lts </t>
  </si>
  <si>
    <t xml:space="preserve">Aislacion p/caño 5/8 </t>
  </si>
  <si>
    <t>Caño 1/4" (1 tira) (material: cobre)</t>
  </si>
  <si>
    <t>Cupla de reduccion de 1 3/8" a 1 1/8" (material: cobre)</t>
  </si>
  <si>
    <t>Cupla de reduccion de 7/8" a 5/8" (material: cobre)</t>
  </si>
  <si>
    <t>Manometro para nitrogeno (para regulacion de tubo)</t>
  </si>
  <si>
    <t>Set expansor de caños</t>
  </si>
  <si>
    <t>Válvula solenoide (puede ser china que imita a Danfoss), bobina 24 v dc., para conexiones 5/8" flare, con sus cuplas de bronce.-</t>
  </si>
  <si>
    <t>DOSIFICADORA L7</t>
  </si>
  <si>
    <t>MAYO</t>
  </si>
  <si>
    <t>TR-075</t>
  </si>
  <si>
    <t>TR-076</t>
  </si>
  <si>
    <t>AMASADORA LINEA 1</t>
  </si>
  <si>
    <t>TR-077</t>
  </si>
  <si>
    <t>FABRICACION DE PIÑON MOVIMIENTO DE BATEA AMASADORA 1 LINEA 1</t>
  </si>
  <si>
    <t>TR-078</t>
  </si>
  <si>
    <t>FABRICACION DE EJE DE TRACCION DE CINTA CURVA LINEA 6</t>
  </si>
  <si>
    <t>AUTOELEVADOR TOYOTA 25A</t>
  </si>
  <si>
    <t>TR-079</t>
  </si>
  <si>
    <t>ASISTENCIA DE REVISION TECNICA PARA EQUIPO AUTOELEVADOR TOYOTA 25A</t>
  </si>
  <si>
    <t>FABRICACION DE MANCHON PARA BOMBA DOSIFICADORA LINEA 7</t>
  </si>
  <si>
    <t>FABRICACION EJE MOVIMIENTO CINTA FRIPACK</t>
  </si>
  <si>
    <t>Numero
de RQ</t>
  </si>
  <si>
    <t>REPARACION PIEZAS DE SOPORTE DE PLACA INYECTADO EN LINEA 4</t>
  </si>
  <si>
    <t>REPARACION RODILLO CON RODAMIENTOS PARA MECANIZADOR DE LINEA 5</t>
  </si>
  <si>
    <t>FRIPACK LINEA 5</t>
  </si>
  <si>
    <t>INYECTADORA LINEA 4</t>
  </si>
  <si>
    <t>PDP-0136</t>
  </si>
  <si>
    <t>AMASADORA SAN CASSIANO LINEA 5</t>
  </si>
  <si>
    <t>PDP-0137</t>
  </si>
  <si>
    <t>PLACAS PARA PATAS DE MESAS PARA BOMBAS DE ACEITE</t>
  </si>
  <si>
    <t>CORTE LASER
patas para mesa de bomba para aceite</t>
  </si>
  <si>
    <t>TR-080</t>
  </si>
  <si>
    <t>TR-081</t>
  </si>
  <si>
    <t>ITE</t>
  </si>
  <si>
    <t>REVISION Y DETECCION DE FALLA EN CONTROLADOR DE BOMBA CURTIS 1253. DESMONTAJE DEL MISMO. REPARACION EN TALLER, MONTAJE Y PRUEBA</t>
  </si>
  <si>
    <t>ENTREGA DE UN (1) CONTROLADOR CURTIS 1253 600A - SERIE N° 24072 C 074400 NUEVO PARA STOCK</t>
  </si>
  <si>
    <t>APILADOR TOYOTA</t>
  </si>
  <si>
    <t>TR-082</t>
  </si>
  <si>
    <t>mecanizado de conjunto de poleas poly v, polea dentada ejes de batidores y manguitos de poleas</t>
  </si>
  <si>
    <t>CHIMENEAS</t>
  </si>
  <si>
    <t>TR-083</t>
  </si>
  <si>
    <t>CAÑO ZINC 10" X 1.22MTS</t>
  </si>
  <si>
    <t>MARCELO ZALAZAR</t>
  </si>
  <si>
    <t>Provision</t>
  </si>
  <si>
    <t>PDP-0139</t>
  </si>
  <si>
    <t xml:space="preserve"> Cono para tolva</t>
  </si>
  <si>
    <t xml:space="preserve"> Cuerpo de filtro de limpieza automatico</t>
  </si>
  <si>
    <t xml:space="preserve"> Cuerpo de tapa para filtro de limpieza automatico</t>
  </si>
  <si>
    <t xml:space="preserve"> Cilindro para brida de descarga</t>
  </si>
  <si>
    <t xml:space="preserve"> Curvas a 45° radio 1000 de 63,5mm x 1,5mm de espesor</t>
  </si>
  <si>
    <t xml:space="preserve"> Curvas a 90° radio 1000 de 63,5mm x 1,5mm de espesor</t>
  </si>
  <si>
    <t>CILINDRADO DE CHAPAS PARA FABRICACION DE TOLVA, FILTRO Y CAÑERIA</t>
  </si>
  <si>
    <t>Junio</t>
  </si>
  <si>
    <t>JUNIO</t>
  </si>
  <si>
    <t>TR-084</t>
  </si>
  <si>
    <t>TR-085</t>
  </si>
  <si>
    <t>TR-086</t>
  </si>
  <si>
    <t>TR-087</t>
  </si>
  <si>
    <t>TR-088</t>
  </si>
  <si>
    <t>TR-089</t>
  </si>
  <si>
    <t>TR-090</t>
  </si>
  <si>
    <t>TR-091</t>
  </si>
  <si>
    <t>TR-092</t>
  </si>
  <si>
    <t>MANCHON DE ACOPLE MORDAZAS TRANSVERSALES FOCUS L6: AJUSTE DE RANURA Y FABRICACION DE PIEZA DEL MEDIO</t>
  </si>
  <si>
    <t>EJES DE MORDAZAS DE FOCUS L6: ESPIGADO Y FABRICACION DE ESPIGAS</t>
  </si>
  <si>
    <t>EJE MOLINO COLOIDAL NUEVO L6</t>
  </si>
  <si>
    <t>REPARACION DE EJE PUNTERA TRACCION CINTA ENTRADA PRIMER ENCREMADO L6</t>
  </si>
  <si>
    <t>REPARACION DE EJE Y PIÑON CINTA TABLILLA SEGUNDA ESTACION L4</t>
  </si>
  <si>
    <t>REPARACION DE EJE RUEDA CINTA TUBULAR FRIPACK 2 L4</t>
  </si>
  <si>
    <t>FABRICACION DE EJE 420MM</t>
  </si>
  <si>
    <t>FABRICACION DE RODILLO DE ACERO</t>
  </si>
  <si>
    <t>TRANSPORTE TECNICO FRANCO PAEZ 01/05 - 02/05</t>
  </si>
  <si>
    <t>TRANSPORTE TECNICO FRANCO PAEZ</t>
  </si>
  <si>
    <t>ABACAR</t>
  </si>
  <si>
    <t>557567 - 557515</t>
  </si>
  <si>
    <t>"01 Reparación de ambos entremos en eje (conicidad y ovalización), y fabricación de 2 bujes en bronce autolubricante para soportes"</t>
  </si>
  <si>
    <t>FASTER</t>
  </si>
  <si>
    <t>ENFRIADO LINEA 1</t>
  </si>
  <si>
    <t>Mecanizado de bujes de bronce en brazos de peine cortadora L1</t>
  </si>
  <si>
    <t>Chavetero en piñon y chaveta escalonada cinta enfriado L1</t>
  </si>
  <si>
    <t>BUJE BIMETALICO CON REVESTIMIENTO TEFLON</t>
  </si>
  <si>
    <t>AMASADORA</t>
  </si>
  <si>
    <t>TR-093</t>
  </si>
  <si>
    <t>MECANIZADO DE CUERPO PARA DOBLE RODAMIENTO LINEAL</t>
  </si>
  <si>
    <t>MECANIZADO DE EJE PARA DOBLE RODAMIENTO</t>
  </si>
  <si>
    <t>REPARACION DE MANIJA PUERTA DE HORNO 7 LINEA 5</t>
  </si>
  <si>
    <t>ENDEREZADO Y SOLDADO DE REFUERZO PIEZA</t>
  </si>
  <si>
    <t>FABRICACION DE EJE TAPA MOLINO DE AZUCAR</t>
  </si>
  <si>
    <t>MOLINO DE AZUCAR</t>
  </si>
  <si>
    <t>MIXER 2 LINEA 6</t>
  </si>
  <si>
    <t>BUJES PARA FIJACION DE MERCOTAC - BUJES PORTA FUCHA DE RESISTENCIA</t>
  </si>
  <si>
    <t>CINTA DE ACUMULO FOCUS LINEA 7</t>
  </si>
  <si>
    <t>FRIPACK 2 - LINEA 4</t>
  </si>
  <si>
    <t>MOLINO COLOIDAL LINEA 6</t>
  </si>
  <si>
    <t>CINTA INTERMEDIA - LINEA 3</t>
  </si>
  <si>
    <t>CINTA INTERMEDIA DE ENTRADA - LINEA 2</t>
  </si>
  <si>
    <t>MASIPACK - LINEA 2</t>
  </si>
  <si>
    <t>MASIPACK - LINEA 3</t>
  </si>
  <si>
    <t>MASIPACK BACK UP - LINEA 1</t>
  </si>
  <si>
    <t>MASIPACK - LINEA 6</t>
  </si>
  <si>
    <t>AUTOELEVADOR TOYOTA 25B</t>
  </si>
  <si>
    <t>DOSIFICADORA - LINEA 4</t>
  </si>
  <si>
    <t>ALINEADORES DE BANDEJAS - LINEA 4</t>
  </si>
  <si>
    <t>CINTA DE ENFRIADO - LINEA 4</t>
  </si>
  <si>
    <t>MESA DE ENFRIADO - LINEA 4</t>
  </si>
  <si>
    <t>Embujado de polea de amasadora en asiento de rodamiento  $ 247000</t>
  </si>
  <si>
    <t>TR-094</t>
  </si>
  <si>
    <t>Fabricacion de traba para tapa de mixer 2 linea 6 acero inoxidable 316</t>
  </si>
  <si>
    <t>Ledesma Raul</t>
  </si>
  <si>
    <t>Masipack L3</t>
  </si>
  <si>
    <t>Bomba de dosificado L6 y 7</t>
  </si>
  <si>
    <t>Amasadora Previa L5</t>
  </si>
  <si>
    <t xml:space="preserve">Horno  Linea 6 </t>
  </si>
  <si>
    <t>TR-095</t>
  </si>
  <si>
    <t>TR-096</t>
  </si>
  <si>
    <t>TR-097</t>
  </si>
  <si>
    <t>Fabricacion de Rodillo de bobinador  con carro</t>
  </si>
  <si>
    <t>Mecanizar eje para motor bomba dosificado masa</t>
  </si>
  <si>
    <t>Realizar agujeros roscados a eje movimiento cola de chancho</t>
  </si>
  <si>
    <t>PDP-0138</t>
  </si>
  <si>
    <t>PARA CHILLERS</t>
  </si>
  <si>
    <t>CHTARD NEYRA Y CIA - FERRETERIA</t>
  </si>
  <si>
    <t>101001 - 101543</t>
  </si>
  <si>
    <t>Cinta intermedia de  salida</t>
  </si>
  <si>
    <t>San cassiano</t>
  </si>
  <si>
    <t>TR-098</t>
  </si>
  <si>
    <t>TR-099</t>
  </si>
  <si>
    <t>Se envia parte de equipo para desarmar eje de olla</t>
  </si>
  <si>
    <t>Piñon para vincular traccion de cinta con el horno nuevamente</t>
  </si>
  <si>
    <t>COLASSO HNOS</t>
  </si>
  <si>
    <r>
      <t>CILINDRADO DE CHAPAS PARA
FABRICACION DE TOLVA, FILTRO Y
CAÑERIA</t>
    </r>
    <r>
      <rPr>
        <b/>
        <sz val="10"/>
        <color theme="1"/>
        <rFont val="Arial"/>
        <family val="2"/>
      </rPr>
      <t xml:space="preserve"> Cuerpo de tolva - </t>
    </r>
  </si>
  <si>
    <t>Persiana externa recinto 2</t>
  </si>
  <si>
    <t>TR-100</t>
  </si>
  <si>
    <t>Se solicita a Pormatic el cambio de motor, 2 control remoto y regulacion de persianas dado que el mal funcionamiento afectaba en el ingreso de plagas como moscas y roedores a planta.</t>
  </si>
  <si>
    <t>mat + mano de obra</t>
  </si>
  <si>
    <t>Pormatic</t>
  </si>
  <si>
    <t>Fripack L5</t>
  </si>
  <si>
    <t>JULIO</t>
  </si>
  <si>
    <t>TR-101</t>
  </si>
  <si>
    <t>Se envia eje de banda de Fripack para reparar.</t>
  </si>
  <si>
    <t>Dosificado de crema L6</t>
  </si>
  <si>
    <t>TR-102</t>
  </si>
  <si>
    <t>Reparacion de 2 ejes de dosificado de crema L6</t>
  </si>
  <si>
    <t>Mesa de dosificado L7</t>
  </si>
  <si>
    <t>TR-103</t>
  </si>
  <si>
    <t>Reparacion de 1eje de mesa de dosificado L7</t>
  </si>
  <si>
    <t>Cortadora de L7</t>
  </si>
  <si>
    <t>TR-104</t>
  </si>
  <si>
    <t>Fabricacion de 2 Traba de puertas para cortadora de L7</t>
  </si>
  <si>
    <t>TR-105</t>
  </si>
  <si>
    <t>mecanizado de chavetero en ejes de cinta de entrada a fripacks</t>
  </si>
  <si>
    <t>TR-106</t>
  </si>
  <si>
    <t>fabricacion de suplementos para guias de cintas de tablillas</t>
  </si>
  <si>
    <t>Fripack 1 y 2</t>
  </si>
  <si>
    <t>Julio</t>
  </si>
  <si>
    <t>PDP-0140</t>
  </si>
  <si>
    <t xml:space="preserve"> SELLO EBARA 3M 32-125 / 1,1</t>
  </si>
  <si>
    <t xml:space="preserve"> TUBO MACHO 63MM X 2"</t>
  </si>
  <si>
    <t xml:space="preserve"> CODO 40MM</t>
  </si>
  <si>
    <t xml:space="preserve"> TUBO MACHO 50 X 1.1/2"</t>
  </si>
  <si>
    <t xml:space="preserve"> BUJE PLANO 50 X 40MM</t>
  </si>
  <si>
    <t xml:space="preserve"> TUBO MACHO 40MM X 1.1/4"</t>
  </si>
  <si>
    <t xml:space="preserve"> TUBO HEMBRA 40 X 1.1/4"</t>
  </si>
  <si>
    <t xml:space="preserve"> UNION DOBLE CON BRIDA 63MM</t>
  </si>
  <si>
    <t xml:space="preserve"> UNION DOBLE CON BRIDA 40MM</t>
  </si>
  <si>
    <t xml:space="preserve"> TEE H 1.1/4" INOX 316</t>
  </si>
  <si>
    <t xml:space="preserve"> BUJE RED. 1.1/4" X 1"</t>
  </si>
  <si>
    <t xml:space="preserve"> MANOMETRO D63 INOX C/GLICERINA POST. 0 A 10 KG.</t>
  </si>
  <si>
    <t xml:space="preserve"> PESTAÑA DIAMETRO 63 PARA TABLERO</t>
  </si>
  <si>
    <t xml:space="preserve"> FLOW PEN-LATON CAJA ALUM.IP-64 1 GE 2848 06</t>
  </si>
  <si>
    <t xml:space="preserve"> AGREGADO PARA INSTALAR EL LIMIT</t>
  </si>
  <si>
    <t>MATERIALES PARA AGUA DEL CHILLER</t>
  </si>
  <si>
    <t>Queda stanby por estar mal la pieza</t>
  </si>
  <si>
    <t>Horno linea 4</t>
  </si>
  <si>
    <t>TR-107</t>
  </si>
  <si>
    <t>L4 Fabricacion y colocacion de aros a polea salida reductor</t>
  </si>
  <si>
    <t>Horno (L6)</t>
  </si>
  <si>
    <t>Pico vertedor de masa Linea 6</t>
  </si>
  <si>
    <t>Fripack 1</t>
  </si>
  <si>
    <t>TR-108</t>
  </si>
  <si>
    <t>Reparacion de ejes de cinta con desgaste en asiento de rodamiento</t>
  </si>
  <si>
    <t>Queda stanby por falta de remito del proveedor</t>
  </si>
  <si>
    <t>ROTATIVA DANSON</t>
  </si>
  <si>
    <t>TR-109</t>
  </si>
  <si>
    <t>Reparacion de eje rodillo de carga por rotura</t>
  </si>
  <si>
    <t>FRIPACK 1 LINEA 4</t>
  </si>
  <si>
    <t>TR-110</t>
  </si>
  <si>
    <t>Reparacion / fabricacion de eje de mando cinta .y tensor de aluminio</t>
  </si>
  <si>
    <t>Bombas de incendio Planta</t>
  </si>
  <si>
    <t>TR-111</t>
  </si>
  <si>
    <t>Fabricacion de dos Acoples mecanicos Para bomba de red de incendio de planta</t>
  </si>
  <si>
    <t>Rebolladora conica</t>
  </si>
  <si>
    <t>TR-112</t>
  </si>
  <si>
    <t>Fabricacion de Engranages tamizador de harina</t>
  </si>
  <si>
    <t>Provicion de chaveta 8mm x 220mm</t>
  </si>
  <si>
    <t xml:space="preserve">Mezcladora de duce (L1)
</t>
  </si>
  <si>
    <t>Masipack (L1)</t>
  </si>
  <si>
    <t>INTERMEDIA DE SALIDA HORNO L2</t>
  </si>
  <si>
    <t>TR-113</t>
  </si>
  <si>
    <t>TR-114</t>
  </si>
  <si>
    <t>TR-115</t>
  </si>
  <si>
    <t>Fabricacion de piñon doble</t>
  </si>
  <si>
    <t>Reparación soporte de eje masipack Linea 4 - Reconstruccion de soporte de aluminio - Fabricacion de eje nuevo - Cambio de rodamientos SKF - Provision de plano de eje</t>
  </si>
  <si>
    <t>mejora- fabricacion de sistema de acople de transmision a cinta intermedia de salida de horno, colocacion de rodamientos en eje de transmision</t>
  </si>
  <si>
    <t>ENCREMADO LINEA 6</t>
  </si>
  <si>
    <t>TR-116</t>
  </si>
  <si>
    <t>REPARACION DE EJE EN MESA DE ENCREMADO L6</t>
  </si>
  <si>
    <t>dijo marcos</t>
  </si>
  <si>
    <t>TR-117</t>
  </si>
  <si>
    <t>TR-118</t>
  </si>
  <si>
    <t>Fripack Linea 5</t>
  </si>
  <si>
    <t>MASIPACK LINEA 3</t>
  </si>
  <si>
    <t>AGOSTO</t>
  </si>
  <si>
    <t>Fabricacion de rodilo, eje y soporte con modificacion con rodamientos</t>
  </si>
  <si>
    <t>POLEA PARA EJE DE 16MM</t>
  </si>
  <si>
    <t>Agosto</t>
  </si>
  <si>
    <t>TR-119</t>
  </si>
  <si>
    <t>TR-120</t>
  </si>
  <si>
    <t>TR-121</t>
  </si>
  <si>
    <t>TR-122</t>
  </si>
  <si>
    <t>TR-123</t>
  </si>
  <si>
    <t>TR-124</t>
  </si>
  <si>
    <t>TR-125</t>
  </si>
  <si>
    <t>HORNO LINEA 6</t>
  </si>
  <si>
    <t>EMBUJAR BRAZO DE MOVIMIENTO DE APERTURA Y CIERRE DE TUBULAR</t>
  </si>
  <si>
    <t>Mano de obra por 18 hs normales de tecnicos oficiales y 6 hs al 50 % extras</t>
  </si>
  <si>
    <t>Fabricacion conjunto de engranaje conicos de tamiz Rebolladora conica (L5)</t>
  </si>
  <si>
    <t>Reparacion de asientos de rodamientos en eje de cinta de fipack</t>
  </si>
  <si>
    <t>Fabricacion de perno para traccion</t>
  </si>
  <si>
    <t>Reparacion de chavetero de forzador de extraccion de horno</t>
  </si>
  <si>
    <t>Nº ticket</t>
  </si>
  <si>
    <t>CANCHA 1</t>
  </si>
  <si>
    <t>TR-126</t>
  </si>
  <si>
    <t>Fabricacion de Eje bomba descarga crema L6</t>
  </si>
  <si>
    <t>PROV. UNICO 03</t>
  </si>
  <si>
    <t>TR-127</t>
  </si>
  <si>
    <t>TR-128</t>
  </si>
  <si>
    <t>TR-129</t>
  </si>
  <si>
    <t>ALIPACK BUDIN L4</t>
  </si>
  <si>
    <t>TOYOTA 25B</t>
  </si>
  <si>
    <t>AMASADORA L1</t>
  </si>
  <si>
    <t>Asistencia tecnica de 3 hs proveedor alipack por fallos en envasadora.</t>
  </si>
  <si>
    <t>Fabricacion de perno autoelevador</t>
  </si>
  <si>
    <t>Reparacion de parieres de diferecial de amasadora L1</t>
  </si>
  <si>
    <t>Esta el presupuesto No tiene N°</t>
  </si>
  <si>
    <t>TR-130</t>
  </si>
  <si>
    <t>N° TICKET</t>
  </si>
  <si>
    <t>Fabricacion de polea A70 para eje de 19mm</t>
  </si>
  <si>
    <t>Septiembre</t>
  </si>
  <si>
    <t>ELEVA PILAR</t>
  </si>
  <si>
    <t>SEPTIEMBRE</t>
  </si>
  <si>
    <t>TR-131</t>
  </si>
  <si>
    <t>TR-132</t>
  </si>
  <si>
    <t>TR-133</t>
  </si>
  <si>
    <t>TR-134</t>
  </si>
  <si>
    <t>Fripack L7</t>
  </si>
  <si>
    <t>Horno (L2)</t>
  </si>
  <si>
    <t>CERRAMIENTOS EN PLANTA</t>
  </si>
  <si>
    <t>Cadena especial, Rodamiento de engranaje y soldadura en tapa de aluminio</t>
  </si>
  <si>
    <t>METCARMAR</t>
  </si>
  <si>
    <t>Reparacion de eje tracción banda fripack L7</t>
  </si>
  <si>
    <t>Contratacion de personal para trabajos de cerramientos en planta. Horas normales de un oficial los dias 15-16-19-20-21-22/05 cumpliendo 9hs por dia</t>
  </si>
  <si>
    <t>Firma requi maxi riera</t>
  </si>
  <si>
    <t>TR-135</t>
  </si>
  <si>
    <t>TR-136</t>
  </si>
  <si>
    <t>TR-137</t>
  </si>
  <si>
    <t>TR-138</t>
  </si>
  <si>
    <t>TR-139</t>
  </si>
  <si>
    <t xml:space="preserve"> Reparacion de motor (balanceo y cambio de rodamientos)</t>
  </si>
  <si>
    <t>Reparacion de turbina (balanceo y cambio de rodamientos)</t>
  </si>
  <si>
    <t xml:space="preserve"> Reparacion de brazo actuador de dulcera. (L1)</t>
  </si>
  <si>
    <t>DULCERO LINEA 1</t>
  </si>
  <si>
    <t xml:space="preserve"> Fabricacion de eje y punteras para bandas de Fripack (L5)</t>
  </si>
  <si>
    <t>CORTADORA NUEVA</t>
  </si>
  <si>
    <t xml:space="preserve"> Reparacion en ambas puntas para ajuste de rodamiento de cortadora nueva</t>
  </si>
  <si>
    <t>Amasadora dionisio</t>
  </si>
  <si>
    <t>Reparación de eje de transmisión de transformer: fabricación de dos engranajes nuevos, tres chavetas nuevas, dos rodamientos y dos manguitos</t>
  </si>
  <si>
    <t>TR-140</t>
  </si>
  <si>
    <t>TR-141</t>
  </si>
  <si>
    <t xml:space="preserve"> Fabricacion de eje para porton corredizo.(DMP)</t>
  </si>
  <si>
    <t xml:space="preserve"> Fabricacion de trabas de proteccion de focus L6</t>
  </si>
  <si>
    <t>TR-142</t>
  </si>
  <si>
    <t>TR-143</t>
  </si>
  <si>
    <t>TR-144</t>
  </si>
  <si>
    <t>TR-145</t>
  </si>
  <si>
    <t>ANALISIS DE EQUIPO PARA COMPRAR - REMIS 23/09</t>
  </si>
  <si>
    <t xml:space="preserve"> Viaje desde Pilares hacia AV DIRECTORIO 5555 CAPITAL con retorno a pilar; Km 140; Peaje 3600; Espera 40min; Valor $173.225</t>
  </si>
  <si>
    <t>Fechador de cajas</t>
  </si>
  <si>
    <t>Batidora L4</t>
  </si>
  <si>
    <t>Segunda mesa encremado Linea 7</t>
  </si>
  <si>
    <t>Reparcion de batidor y colocacion de varillas de acero inoxidable.</t>
  </si>
  <si>
    <t>Reparacion de eje puntero</t>
  </si>
  <si>
    <t>SEAL CODE</t>
  </si>
  <si>
    <t>Cortadora nueva</t>
  </si>
  <si>
    <t>Acceso a Laboratorio - Acceso a CD</t>
  </si>
  <si>
    <t>TR-146</t>
  </si>
  <si>
    <t>TR-147</t>
  </si>
  <si>
    <t>CERRACHINE</t>
  </si>
  <si>
    <t>Reemplazo de cerradura con 5 llaves en acceso a Laboratorio y colocacion de cierra puertas hidraulico.</t>
  </si>
  <si>
    <t>Reemplazo de cerradura doble piston en puerta garita CD</t>
  </si>
  <si>
    <t>Octubre</t>
  </si>
  <si>
    <t>ESA CONSULTORES</t>
  </si>
  <si>
    <t>Recupero parcial de pastilla propiedad de Pilares, contaminada con liquido negro, generando geles y coágulos que la taparon. (Cabe destacar que hay daño permanente y que solo queda para uso parcial).</t>
  </si>
  <si>
    <t>Reparación de pastilla propiedad de Sealcode a modo de préstamos en Pilares con daños y faltantes</t>
  </si>
  <si>
    <t>TR-148</t>
  </si>
  <si>
    <t>REPARACION DE EJE APILADOR</t>
  </si>
  <si>
    <t>Reparacion de placa de dosificado</t>
  </si>
  <si>
    <t>TR-149</t>
  </si>
  <si>
    <t>TR-150</t>
  </si>
  <si>
    <t>TR-151</t>
  </si>
  <si>
    <t>Dosificadora (L4)</t>
  </si>
  <si>
    <t>OCTUBRE</t>
  </si>
  <si>
    <t xml:space="preserve"> Fabricacion de guardas laterales de transmision en acero inoxidable a medida del equipo</t>
  </si>
  <si>
    <t xml:space="preserve"> Fabricacion de guardas para pisadores en acero inoxidable a medida. </t>
  </si>
  <si>
    <t>Fabricaciondes de 2 grilones para reguladores de peso en tolva</t>
  </si>
  <si>
    <t>Fabricacion de grilon para centrado de producto con soporte y guia.</t>
  </si>
  <si>
    <t>TR-152</t>
  </si>
  <si>
    <t>TR-153</t>
  </si>
  <si>
    <t>TR-154</t>
  </si>
  <si>
    <t>TR-155</t>
  </si>
  <si>
    <t>TR-156</t>
  </si>
  <si>
    <t xml:space="preserve"> Fabricacion para polea de giro de carros. (Ø130 2B Ø35 x chav  10mm) Para Horno 7 Linea 5</t>
  </si>
  <si>
    <t xml:space="preserve"> Fabricacion de polea para traccion de cinta de horno.(Ø250 x 1A Ø30)</t>
  </si>
  <si>
    <t>Horno L3</t>
  </si>
  <si>
    <t>Provision y colocacion de cerradura Con cuatro llaves</t>
  </si>
  <si>
    <t>Baño planta baja</t>
  </si>
  <si>
    <t>Porton corredizo ingreso a planta</t>
  </si>
  <si>
    <t>Reparaciones varias chapas sueltas + reparacion de estructuras de cajon y chapas  que se rompieron por el viento</t>
  </si>
  <si>
    <t>Reparacion de techo DMP</t>
  </si>
  <si>
    <t>Montajes industriales</t>
  </si>
  <si>
    <t>Turbina de Aire Hall entrada</t>
  </si>
  <si>
    <t>TR-157</t>
  </si>
  <si>
    <t>TR-158</t>
  </si>
  <si>
    <t>Reparacion y balanceo de turbina</t>
  </si>
  <si>
    <t>TR-159</t>
  </si>
  <si>
    <t>TR-160</t>
  </si>
  <si>
    <t>TR-161</t>
  </si>
  <si>
    <t>cortadora numero 3</t>
  </si>
  <si>
    <t>Focus L6</t>
  </si>
  <si>
    <t>dario Gamba</t>
  </si>
  <si>
    <t>mesa encremado linea 7</t>
  </si>
  <si>
    <t>Mecanizar polea para poder mas velocidad a peine</t>
  </si>
  <si>
    <t>Fabricar eje para armado de rodillo para mesa de salida (Focus)</t>
  </si>
  <si>
    <t>Reparacion de eje puntero de traccion de banda</t>
  </si>
  <si>
    <t>Copia de 4 llaves de seguridad para puerta de baño planta baja</t>
  </si>
  <si>
    <t>Puerta de baño Planta baja solicitado por Marina Tord</t>
  </si>
  <si>
    <t>Provicion de eje</t>
  </si>
  <si>
    <t>Provicion de engranaje Z27</t>
  </si>
  <si>
    <t>TR-162</t>
  </si>
  <si>
    <t>Reformar rodillo de banda de ingreso a mordaza</t>
  </si>
  <si>
    <t>FRIPACK L5</t>
  </si>
  <si>
    <t>TR-163</t>
  </si>
  <si>
    <t>TR-164</t>
  </si>
  <si>
    <t>TR-165</t>
  </si>
  <si>
    <t>TR-166</t>
  </si>
  <si>
    <t>DOSIFICADO LINEA 4</t>
  </si>
  <si>
    <t>Porton de ingreso a planta</t>
  </si>
  <si>
    <t>Cortadora nueva L2</t>
  </si>
  <si>
    <t>Fabricacion de placa para masita</t>
  </si>
  <si>
    <t>Reparacion de base y soporte para piston dosificador.</t>
  </si>
  <si>
    <t>Fabricacion de placa de embrague</t>
  </si>
  <si>
    <t>M1150MEC</t>
  </si>
  <si>
    <t xml:space="preserve"> Reparacion de molde crunchips </t>
  </si>
  <si>
    <t>Noviembre</t>
  </si>
  <si>
    <t>TR-167</t>
  </si>
  <si>
    <t>TR-168</t>
  </si>
  <si>
    <t>TR-169</t>
  </si>
  <si>
    <t>Enderesar soporte de cuchilla de rotativa chica y realizar ranuras e regulacion de altura en cuchilla</t>
  </si>
  <si>
    <t>Fabricar eje de traccion de cono</t>
  </si>
  <si>
    <t>Fabricar eje traccion bandas verdes</t>
  </si>
  <si>
    <t>Cortadora chica linea 3</t>
  </si>
  <si>
    <t>DARIO GAMBA</t>
  </si>
  <si>
    <t>Rebolladora conica (L5)</t>
  </si>
  <si>
    <t>Fripack 2 Linea 4</t>
  </si>
  <si>
    <t>NOVIEMBRE</t>
  </si>
  <si>
    <t>Se envia solicitud a compras</t>
  </si>
  <si>
    <t>TR-170</t>
  </si>
  <si>
    <t>Capsuladora L4</t>
  </si>
  <si>
    <t>1 par de carbones bosh - 2 rodamientos skf 61914 -4 retenes 70x100x10</t>
  </si>
  <si>
    <t>PROTO</t>
  </si>
  <si>
    <t>TR-171</t>
  </si>
  <si>
    <t>TR-172</t>
  </si>
  <si>
    <t>REPARAR REGULADOR DE PEINE Y FABRICAR BULONES TENSORES NUEVOS.</t>
  </si>
  <si>
    <t>Modificar Filer block de cortadora L1 para que pueda trabajar en cortadora nueva.</t>
  </si>
  <si>
    <t>TR-173</t>
  </si>
  <si>
    <t>TR-174</t>
  </si>
  <si>
    <t>Sala de termotanque administracion</t>
  </si>
  <si>
    <t>Apertura con agujereadora y provision + colocacion de de una cerradura tipo seguridad con 4 llaves, reinstalar con provision + colocacion de una cerradura europerfil, idem un cilindro unificado con 3 llaves, provision y colocacion de una cerradura tipo seguridad pasador rectangular con 4 llaves</t>
  </si>
  <si>
    <t>TR-175</t>
  </si>
  <si>
    <t>reparacion de eje de muñeco de rebolladora conica</t>
  </si>
  <si>
    <t>TR-176</t>
  </si>
  <si>
    <t>TR-177</t>
  </si>
  <si>
    <t>Fabricacion de chapa plegada para laterales con desgaste</t>
  </si>
  <si>
    <t>Cinta de enfriado L2</t>
  </si>
  <si>
    <t>Mecanizado de rosca M6 a tubular de dulcero para la tolva y rosca M10 para el agarre L1</t>
  </si>
  <si>
    <t>Mecanizado de eje de bronce rosca M14 de dulcero L1</t>
  </si>
  <si>
    <t>18/11 - 26/11</t>
  </si>
  <si>
    <t>Mecanizar alojamiento para rodamiento en rodillo de apoyo fechador</t>
  </si>
  <si>
    <t>TR-178</t>
  </si>
  <si>
    <t>TR-179</t>
  </si>
  <si>
    <t>TR-180</t>
  </si>
  <si>
    <t>Rectificacion de tapa de cilindros, cambio de mangueras, reemplazo de bomba de agua, fluidos y junta nueva</t>
  </si>
  <si>
    <t>Reemplazo de mangueras refrigerantes, Reemplazo de manguera de transmision, Reemplazo de bulbo de tempreratura</t>
  </si>
  <si>
    <t>TOYOTA 15</t>
  </si>
  <si>
    <t>DICIEMBRE</t>
  </si>
  <si>
    <t>Mantenimiento general del equipo.(Limpieza de condensador y control del funcionamiento)</t>
  </si>
  <si>
    <t>TECOLD</t>
  </si>
  <si>
    <t>TR-181</t>
  </si>
  <si>
    <t>Aire acondicionado (Tablero 2 Alimec)</t>
  </si>
  <si>
    <t>Aire acondicionado (Tablero 1 Alimec)</t>
  </si>
  <si>
    <t>TR-182</t>
  </si>
  <si>
    <t>Mantenimiento general del equipo y reparacion de compresor</t>
  </si>
  <si>
    <t>Diciembre</t>
  </si>
  <si>
    <t>PDP-0194</t>
  </si>
  <si>
    <t>DESECHOS DEL ANTIGUO LABORATORIO</t>
  </si>
  <si>
    <t>PDP-0195</t>
  </si>
  <si>
    <t>MS GRUPO NORTE</t>
  </si>
  <si>
    <t>AMPLIACION DE POTENCIA EN LINEAS DE PRODUCCION</t>
  </si>
  <si>
    <t>PDP-0196</t>
  </si>
  <si>
    <t>PDP-0197</t>
  </si>
  <si>
    <t>PDP-0198</t>
  </si>
  <si>
    <t>Chapas para mejora en L3</t>
  </si>
  <si>
    <t>PDP-0199</t>
  </si>
  <si>
    <t>Esclusas del transporte independiente de harina y azucar</t>
  </si>
  <si>
    <t>PDP-0200</t>
  </si>
  <si>
    <t>PDP-0201</t>
  </si>
  <si>
    <t>TABLEROS DE CALIDAD Y ENERGIA</t>
  </si>
  <si>
    <t>Mano de obra y materiales por el servicio de montaje e instalacion de tableros de Calidad de Energía con Filtro Activo</t>
  </si>
  <si>
    <t>Rq en proceso de aprobacion</t>
  </si>
  <si>
    <t>PR00018</t>
  </si>
  <si>
    <t>ELBIO MARCHIONE</t>
  </si>
  <si>
    <t>P00017</t>
  </si>
  <si>
    <t>TR-183</t>
  </si>
  <si>
    <t>TR-184</t>
  </si>
  <si>
    <t>TR-185</t>
  </si>
  <si>
    <t>TR-186</t>
  </si>
  <si>
    <t>TR-187</t>
  </si>
  <si>
    <t>TR-188</t>
  </si>
  <si>
    <t>TABLERO GENERAL PLANTA</t>
  </si>
  <si>
    <t>TERMOCONTRAIBLE        1        GBL
BARRAS DE COBRE 30X10        4        MTS
BARRAS DE COBRE 50X10        3,5        MTS
AISLADORES 30MM        8        UN.
AISLADORES 50MM        4        UN.
ANGULO  1""X1/8        3        UN.
CABLE 2,5 MM        50        MTS
CABLE 1,5 MM        50        MTS
BORNERA 4MM        15        UN.
FUSIBLERA        3        UN.
RIEL DIN        1        UN.
FUNDA HELICOIDAL        3        MTS
SOPORTES PRFV (BARRAS)        8        UN.
BULONERIA        1        GBL
ACRILICO        2        MTS"</t>
  </si>
  <si>
    <t>Alquiler de Volquete</t>
  </si>
  <si>
    <t>PIEZA 1 ( INCLUYE PLEGADO) 2000X349mm</t>
  </si>
  <si>
    <t>PIEZA 2 ( INCLUYE PLEGADO) 3000X349mm</t>
  </si>
  <si>
    <t>Motorreductor engranajes cilíndricos SEW TIPO: R37 DRN80M4 - 1Hp - 0,75Kw - 59rpm</t>
  </si>
  <si>
    <t>Provision un tubo nuevo de gas Argon cargado, tubo de 7,5m³</t>
  </si>
  <si>
    <t>CABLE SUBTERRANEO 1X150MM2 PVC IMSA     LIESA COD:24866</t>
  </si>
  <si>
    <t>CABLE SUBTERRANEO 1X300MM2 PVC IMSA    LIESA COD: 26757</t>
  </si>
  <si>
    <t>TERMINAL DE COBRE ESTAÑADO 300MM2 OJAL 5/8" COD: 31454</t>
  </si>
  <si>
    <t>TERMINAL DE COBRE ESTAÑADO 150MM2 OJAL 1/2" COD: 3356</t>
  </si>
  <si>
    <t>PDP-0202</t>
  </si>
  <si>
    <t>TAPA TOLVA HARINA</t>
  </si>
  <si>
    <t>PR00032</t>
  </si>
  <si>
    <t>Servicio de cortes de laser de tapa de tolva harina</t>
  </si>
  <si>
    <t>Porton acceso peatonal a planta</t>
  </si>
  <si>
    <t>Porton azucar impalpable</t>
  </si>
  <si>
    <t>Carro roma medida 50mm</t>
  </si>
  <si>
    <t>Bisagra mecanizado diam. 40 x 100mm de alto</t>
  </si>
  <si>
    <t>PR00033</t>
  </si>
  <si>
    <t>PR00034</t>
  </si>
  <si>
    <t>Masipack L2</t>
  </si>
  <si>
    <t>Dosificadora L4</t>
  </si>
  <si>
    <t>Reparacion de eje cuadrado de traccion de cinta colectora</t>
  </si>
  <si>
    <t>Fabricacion de pernos para placa de dosificado</t>
  </si>
  <si>
    <t>PR00039</t>
  </si>
  <si>
    <t>PR00041</t>
  </si>
  <si>
    <t>Dosificadora de anillos L2</t>
  </si>
  <si>
    <t>Soldadura en aluminio de la brida de motorreductor</t>
  </si>
  <si>
    <t>PR00042</t>
  </si>
  <si>
    <t>PR00022</t>
  </si>
  <si>
    <t>TR-189</t>
  </si>
  <si>
    <t>TR-190</t>
  </si>
  <si>
    <t>TR-191</t>
  </si>
  <si>
    <t>TR-192</t>
  </si>
  <si>
    <t>Toyota 25B</t>
  </si>
  <si>
    <t>Conformador masipack L2</t>
  </si>
  <si>
    <t>TR-193</t>
  </si>
  <si>
    <t>Horno 4</t>
  </si>
  <si>
    <t>Aereo Linea 7</t>
  </si>
  <si>
    <t>Rodamiento KOYO 6010 C3 45-10-205
Cadena especial para bomba hidraulica</t>
  </si>
  <si>
    <t>Reparacion de chapa de pliegue de conformador</t>
  </si>
  <si>
    <t>PR00045</t>
  </si>
  <si>
    <t>PR00046</t>
  </si>
  <si>
    <t>Taperalas de horno linea 4</t>
  </si>
  <si>
    <t>Freno de bandeja especial de linea 4</t>
  </si>
  <si>
    <t>PR00047</t>
  </si>
  <si>
    <t>PR00048</t>
  </si>
  <si>
    <t>PR00049</t>
  </si>
  <si>
    <t>P00027</t>
  </si>
  <si>
    <t>P00032</t>
  </si>
  <si>
    <t>P00034</t>
  </si>
  <si>
    <t>P00035</t>
  </si>
  <si>
    <t>P00036</t>
  </si>
  <si>
    <t>P00073</t>
  </si>
  <si>
    <t>P00074</t>
  </si>
  <si>
    <t>P00076</t>
  </si>
  <si>
    <t>P00077</t>
  </si>
  <si>
    <t>PDP-0203</t>
  </si>
  <si>
    <t>PDP-0204</t>
  </si>
  <si>
    <t>TOLVA HARINA</t>
  </si>
  <si>
    <t>PR00066</t>
  </si>
  <si>
    <t xml:space="preserve"> Perfil UPN 100mmx50mm 6mm espesor</t>
  </si>
  <si>
    <t xml:space="preserve"> Tuerca remache Acero inoxidable M6</t>
  </si>
  <si>
    <t>Tuerca remache Acero inoxidable M8</t>
  </si>
  <si>
    <t xml:space="preserve"> Tuerca remache Acero inoxidable M10</t>
  </si>
  <si>
    <t xml:space="preserve"> Bulon hexagonal M6 Acero Inoxidable</t>
  </si>
  <si>
    <t xml:space="preserve"> Bulon hexagonal M8 Acero Inoxidable</t>
  </si>
  <si>
    <t xml:space="preserve"> Bulon hexagonal M10 Acero Inoxidable</t>
  </si>
  <si>
    <t xml:space="preserve"> Arandela M6 Acero Inoxidable</t>
  </si>
  <si>
    <t xml:space="preserve"> Arandela M8 Acero Inoxidable</t>
  </si>
  <si>
    <t xml:space="preserve"> Arandela M10 Acero Inoxidable</t>
  </si>
  <si>
    <t>ESTRUCTURA DE ZARANDA</t>
  </si>
  <si>
    <t>PR00075</t>
  </si>
  <si>
    <t>PIEZA 2 Acero inoxidable 304L esmerilado</t>
  </si>
  <si>
    <t>PIEZA 3 Acero inoxidable 304L esmerilado (incluye cilindrado)</t>
  </si>
  <si>
    <t>PIEZA 4 Acero inoxidable 304L esmerilado (incluye cilindrado)</t>
  </si>
  <si>
    <t>PDP-0205</t>
  </si>
  <si>
    <t xml:space="preserve"> PIEZA 2 Acero inoxidable 304L esmerilado</t>
  </si>
  <si>
    <t xml:space="preserve"> PIEZA 3 Acero inoxidable 304L esmerilado (incluye cilindrado)</t>
  </si>
  <si>
    <t xml:space="preserve"> PIEZA 4 Acero inoxidable 304L esmerilado (incluye cilindrado)</t>
  </si>
  <si>
    <t xml:space="preserve"> PIEZA 5 Acero inoxidable 304L esmerilado (incluye cilindrado)</t>
  </si>
  <si>
    <r>
      <t xml:space="preserve">CORTES LASER PARA ZARANDA AZUCAR - </t>
    </r>
    <r>
      <rPr>
        <b/>
        <sz val="10"/>
        <color theme="1"/>
        <rFont val="Arial"/>
        <family val="2"/>
      </rPr>
      <t>CONJUNTO DE TAPA</t>
    </r>
  </si>
  <si>
    <r>
      <t xml:space="preserve">CORTES LASER PARA ZARANDA AZUCAR - </t>
    </r>
    <r>
      <rPr>
        <b/>
        <sz val="10"/>
        <color theme="1"/>
        <rFont val="Arial"/>
        <family val="2"/>
      </rPr>
      <t>CONJUNTO DE CONO</t>
    </r>
  </si>
  <si>
    <t>PIEZA 2 Acero inoxidable 304L esmerilado (incluye cilindrado)</t>
  </si>
  <si>
    <r>
      <t xml:space="preserve">CORTES LASER PARA ZARANDA AZUCAR - </t>
    </r>
    <r>
      <rPr>
        <b/>
        <sz val="10"/>
        <color theme="1"/>
        <rFont val="Arial"/>
        <family val="2"/>
      </rPr>
      <t>CONJUNTO DE MEDIO</t>
    </r>
  </si>
  <si>
    <t xml:space="preserve">PIEZA 3 Acero inoxidable 304L esmerilado </t>
  </si>
  <si>
    <t>PIEZA 4 Acero inoxidable 304L esmerilado</t>
  </si>
  <si>
    <t>PIEZA 5 Acero inoxidable 304L esmerilado (incluye plegado)</t>
  </si>
  <si>
    <t>PIEZA 6 Acero inoxidable 304L esmerilado</t>
  </si>
  <si>
    <t xml:space="preserve">PIEZA 7 Acero inoxidable 304L esmerilado </t>
  </si>
  <si>
    <t>PIEZA 8 Acero inoxidable 304L esmerilado</t>
  </si>
  <si>
    <t xml:space="preserve">PIEZA 9 Acero inoxidable 304L esmerilado </t>
  </si>
  <si>
    <r>
      <t xml:space="preserve">CORTES LASER PARA ZARANDA AZUCAR - </t>
    </r>
    <r>
      <rPr>
        <b/>
        <sz val="10"/>
        <color theme="1"/>
        <rFont val="Arial"/>
        <family val="2"/>
      </rPr>
      <t>CONJUNTO DE PIEZAS</t>
    </r>
  </si>
  <si>
    <t>PIEZA 1 Acero inoxidable 304L esmerilado</t>
  </si>
  <si>
    <t>PR00077</t>
  </si>
  <si>
    <t>PDP-0206</t>
  </si>
  <si>
    <t>PR00079</t>
  </si>
  <si>
    <t>PDP-0207</t>
  </si>
  <si>
    <t>PR00082</t>
  </si>
  <si>
    <t>PR00083</t>
  </si>
  <si>
    <t>Tablero de amasadora L1</t>
  </si>
  <si>
    <t>Tablero de potencia silo L1-L3</t>
  </si>
  <si>
    <t>Armado de tablero de potencia / Silo lineas 1 y 3</t>
  </si>
  <si>
    <t>Armado de tablero de amasadora L1</t>
  </si>
  <si>
    <t>Tablero de amasadora L3</t>
  </si>
  <si>
    <t>PR00084</t>
  </si>
  <si>
    <t>PDP-0208</t>
  </si>
  <si>
    <t>Armado de tablero de amasadora L3</t>
  </si>
  <si>
    <t>PIEZA 1 Acero inoxidable 304L esmerilado (incluye cilindrado)</t>
  </si>
  <si>
    <t>PR00090</t>
  </si>
  <si>
    <t>Fabricacion de indices para aereo de linea 7 (dedos inox)</t>
  </si>
  <si>
    <t>PROVISION DE 12 RODAMIENTOS 6206 ZZ C3. -  13 RETENES 54-60-8 / 50-72-7 / 40-60-8</t>
  </si>
  <si>
    <t>TR-194</t>
  </si>
  <si>
    <t>TR-195</t>
  </si>
  <si>
    <t>Horno L5</t>
  </si>
  <si>
    <t>Cinta intermedia entrada horno L2</t>
  </si>
  <si>
    <t>BARRA 304 DIAMETRO 10MM X 2600</t>
  </si>
  <si>
    <t>PR00091</t>
  </si>
  <si>
    <t>Tolvas de harina</t>
  </si>
  <si>
    <t>TR-196</t>
  </si>
  <si>
    <t>Guias de alineador de bandejas (Linea 4)</t>
  </si>
  <si>
    <t>TR-197</t>
  </si>
  <si>
    <t>Soldar 32 bridas de inoxidable en caños. -1 tolva de harina</t>
  </si>
  <si>
    <t>PR00092</t>
  </si>
  <si>
    <t>PR00093</t>
  </si>
  <si>
    <t>Fabricacion de guias de grilon para alineador de bandejas</t>
  </si>
  <si>
    <t>05/12 - 26/12</t>
  </si>
  <si>
    <t>PR00099</t>
  </si>
  <si>
    <t>P00117</t>
  </si>
  <si>
    <t>Corte de Base</t>
  </si>
  <si>
    <t>Corte de Lateral 1</t>
  </si>
  <si>
    <t>Corte de Lateral 2</t>
  </si>
  <si>
    <t>Corte de Soporte angular</t>
  </si>
  <si>
    <t>PDP-0209</t>
  </si>
  <si>
    <t>TANQUE ACUMULADOR DE PRESION</t>
  </si>
  <si>
    <t>Corte de Brida tanque aceite</t>
  </si>
  <si>
    <t>Corte de Soporte de patas para mesa</t>
  </si>
  <si>
    <t>Corte de Brida 1 turbina</t>
  </si>
  <si>
    <t>Corte de Brida 2 turbina</t>
  </si>
  <si>
    <t>Corte de Brida 3 turbina</t>
  </si>
  <si>
    <t>Corte de Soporte para cañeria</t>
  </si>
  <si>
    <t>Corte de Union soporte</t>
  </si>
  <si>
    <t>PDP-0210</t>
  </si>
  <si>
    <t>PR00100</t>
  </si>
  <si>
    <t>Bridas y Soportes</t>
  </si>
  <si>
    <t>PDP-0211</t>
  </si>
  <si>
    <t>PR00101</t>
  </si>
  <si>
    <t>Cañería de transporte de harina y azúcar</t>
  </si>
  <si>
    <t>CURVA 90° PARA SOLDAR PULIDO TOTAL 304L 63.5 x 1.5 mm</t>
  </si>
  <si>
    <t>CURVA 45° PARA SOLDAR PULIDO TOTAL 304L 63.5 x 1.5 m</t>
  </si>
  <si>
    <t>PDP-0212</t>
  </si>
  <si>
    <t>TEE RAMAL PARA SOLDAR PULIDO TOTAL 304 63.5 x 1.5 mm</t>
  </si>
  <si>
    <t>UNION DOBLE DANESA PARA SOLDAR 304L 63.5 mm (2 1/2") - SIN JUNTA</t>
  </si>
  <si>
    <t>MEDIO NIPLE CON COSTURA DIN 2999 (DIN 2982) 316L 1" x 100 mm</t>
  </si>
  <si>
    <t>MEDIO NIPLE CON COSTURA DIN 2999 (DIN 2982) 304L 1" x 40 mm</t>
  </si>
  <si>
    <t>MIRILLA TUBULAR PARA SOLDAR 316L 63.5 mm (2 1/2") Parte de Inoxpa: L180A-000660063</t>
  </si>
  <si>
    <t>PR00102</t>
  </si>
  <si>
    <t>Cañería de transporte independización de harina y azúcar para las líneas 1, 2, 3 y 4.</t>
  </si>
  <si>
    <t>PDP-0213</t>
  </si>
  <si>
    <t>PR00103</t>
  </si>
  <si>
    <t>Tolva de harina y azucar</t>
  </si>
  <si>
    <t>Valvula esclusa P/Transversal harina material acero inoxidable (AISI 304)</t>
  </si>
  <si>
    <t>Transporte de harina</t>
  </si>
  <si>
    <t>PDP-0214</t>
  </si>
  <si>
    <t>Motorreduct engr. Cilíndricos SEW R37 DRN80M4 1Hp - 0,75Kw - 59rpm</t>
  </si>
  <si>
    <t>PR00104</t>
  </si>
  <si>
    <t>PDP-0215</t>
  </si>
  <si>
    <t>PR00105</t>
  </si>
  <si>
    <t>Descarga de tolvas de harina y azucar</t>
  </si>
  <si>
    <t>Actuador Neumático Monoestable WAM CPU102MV</t>
  </si>
  <si>
    <t>Filamento Creality Cr-carbon Pla Carbono 1kg 1.75mm Negro</t>
  </si>
  <si>
    <t>PDP-0216</t>
  </si>
  <si>
    <t>PR00106</t>
  </si>
  <si>
    <t>Filamento para impresora 3D</t>
  </si>
  <si>
    <t>Cable mallado 4X0,25mm² Para celda de carga color azul</t>
  </si>
  <si>
    <t>Celda de carga modelo CZC-500</t>
  </si>
  <si>
    <t>PDP-0217</t>
  </si>
  <si>
    <t>PR00107</t>
  </si>
  <si>
    <t>Tolvas de azucar</t>
  </si>
  <si>
    <t>PDP-0218</t>
  </si>
  <si>
    <t>PR00108</t>
  </si>
  <si>
    <t>TUBO FLEXIBLE PUN-8X1.25 BL (FESTO) 159666</t>
  </si>
  <si>
    <t>Valvulas de tolvas harina y azucar</t>
  </si>
  <si>
    <t>Empujador aereo</t>
  </si>
  <si>
    <t>Enero.</t>
  </si>
  <si>
    <t>TR-198</t>
  </si>
  <si>
    <t>TR-199</t>
  </si>
  <si>
    <t>TR-200</t>
  </si>
  <si>
    <t>Insumo</t>
  </si>
  <si>
    <t>Reparacio en turbinas (alineacion y balanceo)</t>
  </si>
  <si>
    <t>Provision de rodamientos SKF 6202 ZZ</t>
  </si>
  <si>
    <t>Provision de cadena 08B 1SS inox</t>
  </si>
  <si>
    <t>PR00111</t>
  </si>
  <si>
    <t>PR00112</t>
  </si>
  <si>
    <t>PR00113</t>
  </si>
  <si>
    <t>CABLE TIPO TALLER 7X1mm² ARGENPLAS T71NEMT (LIESA)</t>
  </si>
  <si>
    <t>PRENSACABLE DE NYLON 3/4 ELECTRICA NEGR</t>
  </si>
  <si>
    <t>PRENSACABLE DE NYLON 7/8 ELECTRICA NEGR</t>
  </si>
  <si>
    <t>RIEL DIN NS-35-7,5 2MTS. ALT: 7,5mm PERFORAD NS-35/P/2000</t>
  </si>
  <si>
    <t>BORNE UKM UNIVERSAL DE POLIAMIDA 4 MM UKM-4-L/B1</t>
  </si>
  <si>
    <t>TAPA PARA BORNE UKM-4/10 D-UKM-4/10</t>
  </si>
  <si>
    <t>EXTREMO BORNERA EKN-1 DOBLE P/RIELES NS Y NS 35 EKN1</t>
  </si>
  <si>
    <t>TUERCA 3/4" ROSCA BSP - ZOLODA TR-33</t>
  </si>
  <si>
    <t>TUERCA 1/2" ROSCA BSP - ZOLODA TR-32</t>
  </si>
  <si>
    <t>Conector Recto P/Flexible 1/2" 12,7mm Gris Argenflex</t>
  </si>
  <si>
    <t>Conector Hembra 3/4" 20mm Flexible 1" 25mm Rígido Daisa</t>
  </si>
  <si>
    <t>PDP-0219</t>
  </si>
  <si>
    <t>Materiales para cableado de tableros y cajas</t>
  </si>
  <si>
    <t>CABLECANAL RANURADO 30Anx30Al TIRA DE 2 MTS (SCHNEIDER ELECTRIC)</t>
  </si>
  <si>
    <t>TERMINAL DE COBRE ESTAÑADO 16MM2 OJAL 3/8" SCC 16/3</t>
  </si>
  <si>
    <t>TERMINAL DE COBRE ESTAÑADO 35MM2 OJAL 3/8" SCC 35/2</t>
  </si>
  <si>
    <t>PUNTERA TUBUAR 1MM2 ROJO LARGO 12MM (X 100U) ZE 1-12 X 1</t>
  </si>
  <si>
    <t>PUNTERA TUBUAR DOBLE 2X1MM (X BOLSA) ZTE 1-10 X 1</t>
  </si>
  <si>
    <t>CABLE TIPO TALLER 3X0,75 mm² PVC IMSA JPR3000100NR</t>
  </si>
  <si>
    <t>TERMINAL B4 AZUL OJAL 5MM B4</t>
  </si>
  <si>
    <t>TERMINAL B5 AZUL OJAL 6MM B5</t>
  </si>
  <si>
    <t>TERMINAL B6 AZUL OJAL 8MM B6</t>
  </si>
  <si>
    <t>CAÑO GALVANIZADO DAISA 1" ELECTR X TIRA 3MT KSR 100 L</t>
  </si>
  <si>
    <t>CUPLA PARA CAÑO 1" EXTERIOR DAISA URT 100 L</t>
  </si>
  <si>
    <t>CURVA GALVANIZADA DAISA 1" ELECTRICO 90º KSC 90100 L</t>
  </si>
  <si>
    <t>CURVA GALVANIZADA DAISA 1" ELECTRICO 45º KSC 45100 L</t>
  </si>
  <si>
    <t>ABRAZADERA DAISA 1" ELECTRICA BC 100 L</t>
  </si>
  <si>
    <t>CONECTOR DAISA PARA CAJA STANDAR 1" UCT 100 L</t>
  </si>
  <si>
    <t>TUERCA P/CONECTOR 1" DAISA TCA 100</t>
  </si>
  <si>
    <t>SOPORTE INCLINADO PARA RIEL SG/S</t>
  </si>
  <si>
    <t>SOPORTE PLANO SG/F P/RIEL SG/F</t>
  </si>
  <si>
    <t>PEINE PCZ P/TM TRIPOLAR 63A 54P 817003</t>
  </si>
  <si>
    <t>CAJA ALUMINIO INYECTADO ESTANCA 250x300x125 CAP 009</t>
  </si>
  <si>
    <t>CONECTOR RECTO P/FLEXIBLE GRIS 1/2" ZOLODA CRC-5332</t>
  </si>
  <si>
    <t>CONECTOR RECTO P/FLEXIBLE GRIS 3/4" ZOLODA CRC-5333</t>
  </si>
  <si>
    <t>TUERCA P/CONECTOR 1/2" DAISA TCA 50</t>
  </si>
  <si>
    <t>TUERCA P/CONECTOR 3/4" DAISA TCA 75</t>
  </si>
  <si>
    <t>BORNE BSLKN DE PUESTA TIERRA 4mm P/RIEL 32-35 BSLKN-04</t>
  </si>
  <si>
    <t>CAÑO FLEXIBLE ESTANCO GRIS 1/2" ZOLODA LTC-110 (Rollo x 25mts)</t>
  </si>
  <si>
    <t>CAÑO FLEXIBLE ESTANCO GRIS 3/4" ZOLODA LTC-120 (Rollo x 25mts)</t>
  </si>
  <si>
    <t>Rollo</t>
  </si>
  <si>
    <t>P00129</t>
  </si>
  <si>
    <t>IPECO</t>
  </si>
  <si>
    <t>P00132</t>
  </si>
  <si>
    <t>Reparacion de ejes guias de mordazas trasversales</t>
  </si>
  <si>
    <t>Reparacion eje traccion x desgaste</t>
  </si>
  <si>
    <t>BALANCEO DE TURBINA.</t>
  </si>
  <si>
    <t>REPARACION DE EJE DE ESTRELLAS.</t>
  </si>
  <si>
    <t>Reparacion de eje en ambos extremos</t>
  </si>
  <si>
    <t>Fabricacion de patines y reparacion de guia</t>
  </si>
  <si>
    <t>Reparacion rodillo</t>
  </si>
  <si>
    <t>Fabricacion bujes</t>
  </si>
  <si>
    <t>Reparacion acople</t>
  </si>
  <si>
    <t>reparacion de eje de masadora</t>
  </si>
  <si>
    <t>TR-201</t>
  </si>
  <si>
    <t>TR-202</t>
  </si>
  <si>
    <t>TR-203</t>
  </si>
  <si>
    <t>TR-204</t>
  </si>
  <si>
    <t>TR-205</t>
  </si>
  <si>
    <t>TR-206</t>
  </si>
  <si>
    <t>TR-207</t>
  </si>
  <si>
    <t>TR-208</t>
  </si>
  <si>
    <t>TR-209</t>
  </si>
  <si>
    <t>TR-210</t>
  </si>
  <si>
    <t>TR-211</t>
  </si>
  <si>
    <t>TR-212</t>
  </si>
  <si>
    <t>TR-213</t>
  </si>
  <si>
    <t>TR-214</t>
  </si>
  <si>
    <t>TR-215</t>
  </si>
  <si>
    <t>TR-216</t>
  </si>
  <si>
    <t>TR-217</t>
  </si>
  <si>
    <t>TR-218</t>
  </si>
  <si>
    <t>TR-219</t>
  </si>
  <si>
    <t>TR-220</t>
  </si>
  <si>
    <t>Provision de seguidor de leva hacer base nueva. + Fabricacion de 2 bujes .</t>
  </si>
  <si>
    <t>Fripack</t>
  </si>
  <si>
    <t>Cortadora</t>
  </si>
  <si>
    <t>Cortadora 1</t>
  </si>
  <si>
    <t>Cortadora 2</t>
  </si>
  <si>
    <t>Empujador de bandeja linea 4</t>
  </si>
  <si>
    <t>Hall ingreso a planta</t>
  </si>
  <si>
    <t>Servicio de reparacion de turbinas; alineacion y balanceo</t>
  </si>
  <si>
    <t>Estacion 2 linea 4</t>
  </si>
  <si>
    <t>Mixer linea 6</t>
  </si>
  <si>
    <t>Amasadora linea 3</t>
  </si>
  <si>
    <t>Cinta de enfriado linea 4</t>
  </si>
  <si>
    <t>Maquipan</t>
  </si>
  <si>
    <t>CRIQUET COMPLETO DE AVANCE DE LONA DE JERINGA
Fabricado en acero.
Volante dentado.
Gatillo con eje de fijación.</t>
  </si>
  <si>
    <t>M2665MEC</t>
  </si>
  <si>
    <t>M2666MEC</t>
  </si>
  <si>
    <t>GUARNICION PARA REVESTIMIENTO DE CILINDRO MOTRIZ - CORTADORA DE ALAMBRE Linea 2
Ancho: 50 mm.
Cantidad: 14 metros.
Origen: Italia.</t>
  </si>
  <si>
    <t>PR00115</t>
  </si>
  <si>
    <t>PR00116</t>
  </si>
  <si>
    <t>Provision de rodamientos LM25UU Y 6006ZZ</t>
  </si>
  <si>
    <t>PR00117</t>
  </si>
  <si>
    <t>PR00118</t>
  </si>
  <si>
    <t>PR00119</t>
  </si>
  <si>
    <t>PR00120</t>
  </si>
  <si>
    <t>PR00121</t>
  </si>
  <si>
    <t>P00135</t>
  </si>
  <si>
    <t>P00157</t>
  </si>
  <si>
    <t>P00153</t>
  </si>
  <si>
    <t>P00168</t>
  </si>
  <si>
    <t>TR-221</t>
  </si>
  <si>
    <t>TR-222</t>
  </si>
  <si>
    <t>TR-223</t>
  </si>
  <si>
    <t>TR-224</t>
  </si>
  <si>
    <t>TR-225</t>
  </si>
  <si>
    <t>TR-226</t>
  </si>
  <si>
    <t>TR-227</t>
  </si>
  <si>
    <t>TR-228</t>
  </si>
  <si>
    <t>TR-229</t>
  </si>
  <si>
    <t>TR-230</t>
  </si>
  <si>
    <t>TR-231</t>
  </si>
  <si>
    <t>Aspirado y limpieza tecnica general e integral del interior del horno,</t>
  </si>
  <si>
    <t>Reemplazo de ángulos en el cabezal de entrada</t>
  </si>
  <si>
    <t>Hornos del sur</t>
  </si>
  <si>
    <t>PR00122</t>
  </si>
  <si>
    <t>TR-232</t>
  </si>
  <si>
    <t>TR-233</t>
  </si>
  <si>
    <t>TR-234</t>
  </si>
  <si>
    <t>TR-235</t>
  </si>
  <si>
    <t>Masipack L1</t>
  </si>
  <si>
    <t>Masipack L1-L2-L3-L4</t>
  </si>
  <si>
    <t>Reparacion de rodillo debobinador</t>
  </si>
  <si>
    <t>Bujes autolubricantes de 14mm x 12mm x 20mm para sistema de corte</t>
  </si>
  <si>
    <t>PR00124</t>
  </si>
  <si>
    <t>PR00125</t>
  </si>
  <si>
    <t>PR00123</t>
  </si>
  <si>
    <t>PR00126</t>
  </si>
  <si>
    <t>PR00127</t>
  </si>
  <si>
    <t>Reparar eje por desgaste</t>
  </si>
  <si>
    <t>Reparacion de encamizados de rodamientos ejes de traccion.</t>
  </si>
  <si>
    <t>PR00128</t>
  </si>
  <si>
    <t>PR00129</t>
  </si>
  <si>
    <t>PR00130</t>
  </si>
  <si>
    <t>PR00131</t>
  </si>
  <si>
    <t>PR00132</t>
  </si>
  <si>
    <t>PR00133</t>
  </si>
  <si>
    <t>PR00134</t>
  </si>
  <si>
    <t>PR00135</t>
  </si>
  <si>
    <t>PR00136</t>
  </si>
  <si>
    <t>Cortadora L1</t>
  </si>
  <si>
    <t>Provision de Tornillos allen M6 X 16 :2500 -Tuercas autofrenantes M6 : 2500 unidades</t>
  </si>
  <si>
    <t>PR00137</t>
  </si>
  <si>
    <t>PR00138</t>
  </si>
  <si>
    <t>CUERDA TEFLONADA 15X15X4000</t>
  </si>
  <si>
    <t>Fabricacion eje de reductor(transmision de cadenas)</t>
  </si>
  <si>
    <t>Fripack L4</t>
  </si>
  <si>
    <t>Masipack L1-L2-L3</t>
  </si>
  <si>
    <t>Alipack L3</t>
  </si>
  <si>
    <t>Fabricacion de guias de entrada de cadena de cinta de horno
3" x 850mm x 1/4"</t>
  </si>
  <si>
    <t>Fabricacion de soporte colector de disco</t>
  </si>
  <si>
    <t>PR00139</t>
  </si>
  <si>
    <t>PR00140</t>
  </si>
  <si>
    <t>PR00141</t>
  </si>
  <si>
    <t>PR00142</t>
  </si>
  <si>
    <t>PR00143</t>
  </si>
  <si>
    <t>Fabricacion de estructura para refuerzo</t>
  </si>
  <si>
    <t>unidad</t>
  </si>
  <si>
    <t>EMAS</t>
  </si>
  <si>
    <t>BULONERA TORCUATO</t>
  </si>
  <si>
    <t>PORMATIC</t>
  </si>
  <si>
    <t>RENDICION DE GASTOS</t>
  </si>
  <si>
    <t>MERCADO LIBRE</t>
  </si>
  <si>
    <t>ELECTROPERBE</t>
  </si>
  <si>
    <t>BRAZO LARGO</t>
  </si>
  <si>
    <t>VOLKOV</t>
  </si>
  <si>
    <t>MS GRUPO NORTE SA VOLQUETES</t>
  </si>
  <si>
    <t>RULEMANES OSCAR</t>
  </si>
  <si>
    <t>ELECTRO DOS</t>
  </si>
  <si>
    <t>JORGE OKEEFFE</t>
  </si>
  <si>
    <t>HORNO 2</t>
  </si>
  <si>
    <t>BANDAX</t>
  </si>
  <si>
    <t>MIXER LINEA 6</t>
  </si>
  <si>
    <t>UNIRROL</t>
  </si>
  <si>
    <t>M1110FER</t>
  </si>
  <si>
    <t>M1388FER</t>
  </si>
  <si>
    <t>M0050MEC</t>
  </si>
  <si>
    <t>STM</t>
  </si>
  <si>
    <t>CERRAJERIA CERRACHINE</t>
  </si>
  <si>
    <t>M1316FER</t>
  </si>
  <si>
    <t>Litros</t>
  </si>
  <si>
    <t>SHELL</t>
  </si>
  <si>
    <t>M0167MEC</t>
  </si>
  <si>
    <t>M1384FER</t>
  </si>
  <si>
    <t>ARTEMBAL</t>
  </si>
  <si>
    <t>CO</t>
  </si>
  <si>
    <t>ELECTRONICA INTEGRAL APLICADA</t>
  </si>
  <si>
    <t>TISERA</t>
  </si>
  <si>
    <t>EQUI-FEC</t>
  </si>
  <si>
    <t>M2463MEC</t>
  </si>
  <si>
    <t>EXACORT</t>
  </si>
  <si>
    <t>M2592FER</t>
  </si>
  <si>
    <t>M0054HER</t>
  </si>
  <si>
    <t>BATERIA BOSCH GBA18V 4.0AH LI-ON</t>
  </si>
  <si>
    <t>DECAPANTE GEL PARA ACERO INOXIDABLE BÖHLER® x 1kg</t>
  </si>
  <si>
    <t xml:space="preserve"> M2592FER</t>
  </si>
  <si>
    <t>M1533ELE</t>
  </si>
  <si>
    <t>M2824FER</t>
  </si>
  <si>
    <t>FULL EXPRESS</t>
  </si>
  <si>
    <t>PRECINTOS PARA CIERRE DE PLANTA</t>
  </si>
  <si>
    <t>KDK</t>
  </si>
  <si>
    <t>ITE WAGNER</t>
  </si>
  <si>
    <t>RUBEN HUGO PAZOS (GRAFICA)</t>
  </si>
  <si>
    <t>BOMBA NEUMÁTICA DE DOBLE DIAFRAG, MARCA INDESUR, MODELO D50ALSXN-AE-X.0</t>
  </si>
  <si>
    <t>ESPEJOS PARA VESTUARIOS DE HOMBRES Y DAMAS DEL DMP</t>
  </si>
  <si>
    <t xml:space="preserve"> M2848FER</t>
  </si>
  <si>
    <t xml:space="preserve"> M2849FER</t>
  </si>
  <si>
    <t>ABERTURAS RUTA 25</t>
  </si>
  <si>
    <t>BARCHETTA JUAN PABLO</t>
  </si>
  <si>
    <t>MARIANO REYES</t>
  </si>
  <si>
    <t>ASIENTO DE INODORO FERRUM LINEA BARI BISAGRAS CROMADAS</t>
  </si>
  <si>
    <t>PROLONGACIÓN 1,8M 4X220T + 2USB TELESCOPICA</t>
  </si>
  <si>
    <t>Hector Alegre</t>
  </si>
  <si>
    <t>M0801MEC</t>
  </si>
  <si>
    <t>Firma Ale Beron</t>
  </si>
  <si>
    <t>M1380FER</t>
  </si>
  <si>
    <t>M2355FER</t>
  </si>
  <si>
    <t xml:space="preserve"> PINTURA AEROSOL ULTRA COVER 2X RUST OLEUM BLANCO MATE</t>
  </si>
  <si>
    <t>M2166FER</t>
  </si>
  <si>
    <t>VOLQUETE EN PLANTA</t>
  </si>
  <si>
    <t>FRIPACK</t>
  </si>
  <si>
    <t>COMBUSTIBLE PARA GRUPO ELECTROGENO</t>
  </si>
  <si>
    <t xml:space="preserve">DIESEL V-POWER </t>
  </si>
  <si>
    <t>Recibido por Ale Beron</t>
  </si>
  <si>
    <t>VOLQUETE PARA PLANTA</t>
  </si>
  <si>
    <t>M2870FER</t>
  </si>
  <si>
    <t>M2871FER</t>
  </si>
  <si>
    <t>M2782FER</t>
  </si>
  <si>
    <t>M2843FER</t>
  </si>
  <si>
    <t>REPUESTOS PARA AUTOELEVADORES</t>
  </si>
  <si>
    <t>M1739FER</t>
  </si>
  <si>
    <t>VALVULA EMERSON TFSE 12 ZAA CAÑO 5/8 X 11/16</t>
  </si>
  <si>
    <t>ARENA EN BOLSON X 1 M3</t>
  </si>
  <si>
    <t>HORNO FORNISUD LINEA 4</t>
  </si>
  <si>
    <t>M2530FER</t>
  </si>
  <si>
    <t>TABLILLAS PARA HORNO PASO 100 UTIL 1600MM ( TAPARELA )</t>
  </si>
  <si>
    <t>SOLUCIONES INDUSTRIALES SRL</t>
  </si>
  <si>
    <t>M2885FER</t>
  </si>
  <si>
    <t>M0888FER</t>
  </si>
  <si>
    <t>NIVELADOR PORCELANATO CERÁMICOS KIT 250TORNILLOS 40TUERCAS</t>
  </si>
  <si>
    <t>M1771FER</t>
  </si>
  <si>
    <t>M2640FER</t>
  </si>
  <si>
    <t>M2041FER</t>
  </si>
  <si>
    <t>SOLDADORA TALLER MANTTO</t>
  </si>
  <si>
    <t>PR00097</t>
  </si>
  <si>
    <t>P-4109</t>
  </si>
  <si>
    <t>Recarga de gas Atal (argon+CO2) x 6m³</t>
  </si>
  <si>
    <t>Amasadora linea 2</t>
  </si>
  <si>
    <t>PR00098</t>
  </si>
  <si>
    <t>P-4110</t>
  </si>
  <si>
    <t>Reparacion de motor de amasadora L2. Trifasico de 8.1 kw, 1440 rpm.</t>
  </si>
  <si>
    <t>Materiales Ferreteria PP2026 - Edilicio</t>
  </si>
  <si>
    <t>PR00109</t>
  </si>
  <si>
    <t>P-4111</t>
  </si>
  <si>
    <t>M2765FER</t>
  </si>
  <si>
    <t>GROUTER IMPRIDAMP COMPONENTE A+B</t>
  </si>
  <si>
    <t>M2537FER</t>
  </si>
  <si>
    <t>Rodillera Colocacion De Ceramico Y Porcelanato</t>
  </si>
  <si>
    <t>M1285FER</t>
  </si>
  <si>
    <t>ACICEM ULTRA MORTERO ADHESIVO x30kg</t>
  </si>
  <si>
    <t>M1282FER</t>
  </si>
  <si>
    <t>ACINOL-E (KIT EASY COMP. A+B) ACI-REF</t>
  </si>
  <si>
    <t>M1284FER</t>
  </si>
  <si>
    <t>ANTIADHERENTE ACIBLOCK  X 10KG</t>
  </si>
  <si>
    <t>M2898FER</t>
  </si>
  <si>
    <t>AKZO EPOXI INTERNACIONAL DOBLE COMPONENTE ALTO TRANSITO GRIS X 20LTS</t>
  </si>
  <si>
    <t>M2645FER</t>
  </si>
  <si>
    <t>AKZO EPOXI SIN SOLVENTE X KG (SILOS)</t>
  </si>
  <si>
    <t>M2642FER</t>
  </si>
  <si>
    <t>PLACA CEMENTICIA (SUPERBOARD) 10MM 1,20X2,40MT</t>
  </si>
  <si>
    <t>ENDUIDO PREMIER PLAST EXTERIOR X 20L</t>
  </si>
  <si>
    <t>M2899FER</t>
  </si>
  <si>
    <t>Pistola Soplete De Pintar Mota P700 Gravedad</t>
  </si>
  <si>
    <t>M2401FER</t>
  </si>
  <si>
    <t xml:space="preserve">CEMENTO LOMA NEGRA BOLSA POR 25KG </t>
  </si>
  <si>
    <t>M2399FER</t>
  </si>
  <si>
    <t>M2665FER</t>
  </si>
  <si>
    <t>ACELERANTE DE FRAGUADO BIDON X 5LTS SIKA 3</t>
  </si>
  <si>
    <t>Sala de directorio</t>
  </si>
  <si>
    <t>PR00110</t>
  </si>
  <si>
    <t>P-4112</t>
  </si>
  <si>
    <t>Visita tecnica de vidriero y realizacion tarea para confeccionar estante en sala del directorio.</t>
  </si>
  <si>
    <t>Linea 4</t>
  </si>
  <si>
    <t>PR00114</t>
  </si>
  <si>
    <t>P-4113</t>
  </si>
  <si>
    <t>M0253MEC</t>
  </si>
  <si>
    <t>TUBO FLEXIBLE PUN-8X1.25 BL 159666 30.6G X M</t>
  </si>
  <si>
    <t>M0254MEC</t>
  </si>
  <si>
    <t>TUBO FLEXIBLE PUN - 6X1-BL POLIURETANO AZUL 197384 19.7G X M/L</t>
  </si>
  <si>
    <t>Pañol</t>
  </si>
  <si>
    <t>Etiquetadora zebra pañol</t>
  </si>
  <si>
    <t>P-4114</t>
  </si>
  <si>
    <t>M2900FER</t>
  </si>
  <si>
    <t>ROLLO DE ETIQUETAS PARA IMPRESORA ZEBRA GC420T - MEDIDA 50 X 25MM</t>
  </si>
  <si>
    <t>M2901FER</t>
  </si>
  <si>
    <t>ROLLO DE TINTA PARA IMPRESORA ZEBRA GC420T - MEDIDA 110mm X 74MTS</t>
  </si>
  <si>
    <t>P-4115</t>
  </si>
  <si>
    <t>M2667MEC</t>
  </si>
  <si>
    <t>Soporte + rodamiento UCF005  (RO0000100652  UFL.005.WJH)</t>
  </si>
  <si>
    <t>Cinta enfriado linea 2</t>
  </si>
  <si>
    <t>P-4116</t>
  </si>
  <si>
    <t>Servicio de contratacion de personal 1 Oficial soldador + 1 ayudante; tareas de soldaduras en estructura de cinta enfriado linea 2 (3 DIAS TOTAL C/U)</t>
  </si>
  <si>
    <t>PR00146</t>
  </si>
  <si>
    <t>PR00144</t>
  </si>
  <si>
    <t>Encremado línea  6</t>
  </si>
  <si>
    <t xml:space="preserve">RETEN 70-115-15 Y RODAMIENTO 6214rs PARA REPARACION DE REDUCTOR </t>
  </si>
  <si>
    <t>PR00145</t>
  </si>
  <si>
    <t>PR00147</t>
  </si>
  <si>
    <t>Fabricacion de rodillo punteras de cintas de fripack</t>
  </si>
  <si>
    <t>Provision de resortes 42mm</t>
  </si>
  <si>
    <t>Batidor 14mm de apertura de tolvas</t>
  </si>
  <si>
    <t>PR00148</t>
  </si>
  <si>
    <t>PR00149</t>
  </si>
  <si>
    <t>PR00150</t>
  </si>
  <si>
    <t>PR00151</t>
  </si>
  <si>
    <t>PR00152</t>
  </si>
  <si>
    <t>manguera espiralada aspirante diametro 45mmx 2000</t>
  </si>
  <si>
    <t>manguera espiralada aspirante diametro 60mmx 1000</t>
  </si>
  <si>
    <t>Rodillos de cinta doble separadora</t>
  </si>
  <si>
    <t>TR-236</t>
  </si>
  <si>
    <t>TR-237</t>
  </si>
  <si>
    <t>TR-238</t>
  </si>
  <si>
    <t>TR-239</t>
  </si>
  <si>
    <t>Reparacion de eje de traccion</t>
  </si>
  <si>
    <t>TR-240</t>
  </si>
  <si>
    <t>TR-241</t>
  </si>
  <si>
    <t>TR-242</t>
  </si>
  <si>
    <t>TR-243</t>
  </si>
  <si>
    <t>Provision de ruedas para porton entrada</t>
  </si>
  <si>
    <t>TR-244</t>
  </si>
  <si>
    <t>Fabricacion de rodillos para colocar en puntera</t>
  </si>
  <si>
    <t>TR-245</t>
  </si>
  <si>
    <t>TR-246</t>
  </si>
  <si>
    <t>Terminal 35 mm hojal 8mm o 5/16</t>
  </si>
  <si>
    <t>Filtro armonico</t>
  </si>
  <si>
    <t>Baños de administracion</t>
  </si>
  <si>
    <t>Rapma de carga N°6 CD</t>
  </si>
  <si>
    <t>Mesa pisador linea 7</t>
  </si>
  <si>
    <t>Horno linea 3</t>
  </si>
  <si>
    <t>Porton Entrada Planta</t>
  </si>
  <si>
    <t>Mesas entrada Focus L7</t>
  </si>
  <si>
    <t>PR00153</t>
  </si>
  <si>
    <t>1 cerradura para baño de damas. 
1 cerradura para baño de cabañeros. 
2 Dos manijones rectos para baño de caballeros. 
2 manijones para puerta de acceso a ante baño caballeros. 
3 picaportes doble balancin epoxy blancos</t>
  </si>
  <si>
    <t>Cinta transportadora DT diámetro 1,25 mm en calidad SAE 1010.
Ancho 1050 mm.</t>
  </si>
  <si>
    <t>P-4117</t>
  </si>
  <si>
    <t>Horno linea 1</t>
  </si>
  <si>
    <t>PR00154</t>
  </si>
  <si>
    <t>M1198MEC</t>
  </si>
  <si>
    <t xml:space="preserve"> RODAMIENTO 689zz</t>
  </si>
  <si>
    <t>P-4118</t>
  </si>
  <si>
    <t>Focus linea 6 y 7</t>
  </si>
  <si>
    <t>PR00155</t>
  </si>
  <si>
    <t xml:space="preserve"> BREA EN PANES X 20KG</t>
  </si>
  <si>
    <t xml:space="preserve"> SIKA Concrestetic Mortero Cementicio Reparacion Hormigon </t>
  </si>
  <si>
    <t>Piedra partda 6/12 x mt3</t>
  </si>
  <si>
    <t xml:space="preserve"> Sellador Sikaflex 1a Plus Poliuretano 600ml Sika</t>
  </si>
  <si>
    <t xml:space="preserve"> DISCO ALIAFOR LASER CONCRETO 7"</t>
  </si>
  <si>
    <t xml:space="preserve"> DISCO MUELA DIAMANTADA 7"</t>
  </si>
  <si>
    <t>Disco de corte Aliafor turbo fino 115mm x 1.2mm color verde</t>
  </si>
  <si>
    <t xml:space="preserve"> Hilo Soga Tanza Albañil Grillon 1mm 100m Naranja</t>
  </si>
  <si>
    <t>P-4119</t>
  </si>
  <si>
    <t>Reparacion de juntas en planta</t>
  </si>
  <si>
    <t>PR00156</t>
  </si>
  <si>
    <t xml:space="preserve"> Aire Acondicionado 18.000 Fg, piso techo, inverter trifasico </t>
  </si>
  <si>
    <t xml:space="preserve"> Kit de instalacion de AA 18,000FG, 15 mts </t>
  </si>
  <si>
    <t>Dobladora De Caños Cobre Refrigeracion 1/4 5/16 3/8 Bremen</t>
  </si>
  <si>
    <t>P-4120</t>
  </si>
  <si>
    <t>PR00157</t>
  </si>
  <si>
    <t>Materiales para AA en plastificadores</t>
  </si>
  <si>
    <t>Nisamat</t>
  </si>
  <si>
    <t>P00185</t>
  </si>
  <si>
    <t>Reparacion de rampa niveladora de carga Nº6.
Provision y cambio de bomba electrohidraulica
Provision y cambio de placa logica de control
Provision y cambio de boton golpe de puño</t>
  </si>
  <si>
    <t>Reparacion y fabricacion de rodillos para el carrete</t>
  </si>
  <si>
    <t>Fabricacion de manguitos para sujecion</t>
  </si>
  <si>
    <t>Fabricacion de rodillos de apoyo cinta de horno en el retorno</t>
  </si>
  <si>
    <t>Fabricacion de rueda de contencion de cinta</t>
  </si>
  <si>
    <t>PR00160</t>
  </si>
  <si>
    <t>PR00158</t>
  </si>
  <si>
    <t>PR00159</t>
  </si>
  <si>
    <t>PR00161</t>
  </si>
  <si>
    <t>PR00162</t>
  </si>
  <si>
    <t>PR00163</t>
  </si>
  <si>
    <t>PR00164</t>
  </si>
  <si>
    <t>PR00165</t>
  </si>
  <si>
    <t>PR00166</t>
  </si>
  <si>
    <t>PR00167</t>
  </si>
  <si>
    <t>04/12 - 10/12 - 19/12 - 05/01</t>
  </si>
  <si>
    <t>(2 sin rto) + 17871 + 18229</t>
  </si>
  <si>
    <t>P00182</t>
  </si>
  <si>
    <t>P-4121</t>
  </si>
  <si>
    <t>Masipack</t>
  </si>
  <si>
    <t>M0097MAS</t>
  </si>
  <si>
    <t>FIJADOR - IP3607000017</t>
  </si>
  <si>
    <t>Orden de compras confirmada</t>
  </si>
  <si>
    <t>P00146</t>
  </si>
  <si>
    <t>P00144</t>
  </si>
  <si>
    <t>P00180</t>
  </si>
  <si>
    <t>P00158</t>
  </si>
  <si>
    <t>P00195</t>
  </si>
  <si>
    <t>P00196</t>
  </si>
  <si>
    <t>P00142</t>
  </si>
  <si>
    <t>P00139</t>
  </si>
  <si>
    <t>P00137</t>
  </si>
  <si>
    <t>Electro - Dos</t>
  </si>
  <si>
    <t>P00126</t>
  </si>
  <si>
    <t>Orden de compra confirmada</t>
  </si>
  <si>
    <t>NISAMAT</t>
  </si>
  <si>
    <t>P00164</t>
  </si>
  <si>
    <t>P00166</t>
  </si>
  <si>
    <t>P00163</t>
  </si>
  <si>
    <t>P00192</t>
  </si>
  <si>
    <t>PR00169</t>
  </si>
  <si>
    <t>CAÑO CUADRADO PULIDO EXTERIOR (A-554) 304 80 x 80 x 2.0 mm (acero inoxidable)</t>
  </si>
  <si>
    <t>PDP-0220</t>
  </si>
  <si>
    <t>PR00170</t>
  </si>
  <si>
    <t>Estructura en linea 4</t>
  </si>
  <si>
    <t>CABLE PROFINET TP FAST CONNECT VERDE - Por metro 6XV1840-2AH10</t>
  </si>
  <si>
    <t>PC QOTOM Q190P CELERON 4 CORE J1900 2Ghz</t>
  </si>
  <si>
    <t>TERMINAL ET200SP A0 GRIS CORTO 6ES7193-6BP00-0BA0</t>
  </si>
  <si>
    <t>TERMINAL ET200SP A0 BLANCO CORTO - C/ALIM. 6ES7193-6BP00-0DA0</t>
  </si>
  <si>
    <t>MODULO ET200SP 16DI 24VDC BASE A0 (x UNID) 6ES7131-6BH01-0BA0</t>
  </si>
  <si>
    <t>MODULO ET200SP 16DO 24VDC BASE A0 (x UNID) 6ES7132-6BH01-0BA0</t>
  </si>
  <si>
    <t>SWITCH SCALANCE XB116 16x10/100MBIT/S RJ45 NO ADM 6GK5116-0BA00-2AB2</t>
  </si>
  <si>
    <t>FUENTE MONOF E:220V S:24VCC 5 AMP SITOP PSU8200 6EP3333-8SB00-0AY0</t>
  </si>
  <si>
    <t>CONECTOR PROFINET RJ45 180º (x UNIDAD) 6GK1901-1BB10-2AA0</t>
  </si>
  <si>
    <t>PDP-0221</t>
  </si>
  <si>
    <t>PR00171</t>
  </si>
  <si>
    <t>Visualización de SCADA para mantenimiento - PC INDUSTRIAL</t>
  </si>
  <si>
    <t>PDP-0222</t>
  </si>
  <si>
    <t>PR00172</t>
  </si>
  <si>
    <t>Zaranda y silo de azucar</t>
  </si>
  <si>
    <t>Motovibrador eléctrico SVE 200/3
Fuerza centrifuga (FC) 200 Kg
RPM: 3000 - Potencia: 0.18 Kw
Alimentación: 380v 50Hz.
IP 65 / ATEX: No
Marca: Visam
Origen: China
Peso: 7 Kg
No ATEX</t>
  </si>
  <si>
    <t>Motovibrador eléctrico SVE 200/15
Fuerza centrifuga (FC) 194 Kg
RPM: 1500 - Potencia: 0.12 Kw
Alimentación: 380v 50Hz.
IP 65 / ATEX: No
Marca: Visam
Origen: Italia
Peso: 11.8 Kg</t>
  </si>
  <si>
    <t>P-4122</t>
  </si>
  <si>
    <t>Balanzas de masipack linea 2</t>
  </si>
  <si>
    <t>Reparacion de plaqueta de motores paso a paso</t>
  </si>
  <si>
    <t>PR00173</t>
  </si>
  <si>
    <t xml:space="preserve"> PORCELANATO BLANCO MATE 59X29 x mts2</t>
  </si>
  <si>
    <t xml:space="preserve"> Guardacanto Acero Inox Atrim Piso Porcelanato 10mmx2,5mts</t>
  </si>
  <si>
    <t>Listel Guarda 25mm x 2,5mts Moldura Acero Inoxidable Brillante</t>
  </si>
  <si>
    <t xml:space="preserve"> ANGULO TAPACANTO DE ACERO INOXIDABLE DE 25X25MM X 2MTS. </t>
  </si>
  <si>
    <t>P-4123</t>
  </si>
  <si>
    <t>Filtro sanitario</t>
  </si>
  <si>
    <t>PR00174</t>
  </si>
  <si>
    <t>Materiales para refrisat de linea 7</t>
  </si>
  <si>
    <t>PR00175</t>
  </si>
  <si>
    <t>P-4124</t>
  </si>
  <si>
    <t>CONJUNTO DE EJE TRASERO PARA TOYOTA 25A</t>
  </si>
  <si>
    <t>PR00176</t>
  </si>
  <si>
    <t>P-4125</t>
  </si>
  <si>
    <t>Toyota 25A</t>
  </si>
  <si>
    <t>Fabricacion de buje tensor debobinador</t>
  </si>
  <si>
    <t>Arandelas calibradas para ruedas de carros</t>
  </si>
  <si>
    <t>Fabricacion de guias APM para brazo de dosificado</t>
  </si>
  <si>
    <t>TR-247</t>
  </si>
  <si>
    <t>TR-248</t>
  </si>
  <si>
    <t>TR-249</t>
  </si>
  <si>
    <t>TR-250</t>
  </si>
  <si>
    <t>Hornos lineas 6 y 7</t>
  </si>
  <si>
    <t>PR00177</t>
  </si>
  <si>
    <t>PR00178</t>
  </si>
  <si>
    <t>PR00179</t>
  </si>
  <si>
    <t>PR00180</t>
  </si>
  <si>
    <t>P-4126</t>
  </si>
  <si>
    <t>Motorreduct engr. Cilíndricos RX97 DRN160M4</t>
  </si>
  <si>
    <t>PR00181</t>
  </si>
  <si>
    <t>PR00182</t>
  </si>
  <si>
    <t>PDP-0223</t>
  </si>
  <si>
    <t>Recarga de gas Nitrogeno, tubo de 6m³</t>
  </si>
  <si>
    <t>Balanzas de masipack linea 1</t>
  </si>
  <si>
    <t>PR00183</t>
  </si>
  <si>
    <t xml:space="preserve"> Terminal Ojal Cobre Estañado 35mm2 5/16´Lct</t>
  </si>
  <si>
    <t>PDP-0224</t>
  </si>
  <si>
    <t>TR-251</t>
  </si>
  <si>
    <t>TR-252</t>
  </si>
  <si>
    <t>TR-253</t>
  </si>
  <si>
    <t>TR-254</t>
  </si>
  <si>
    <t>TR-255</t>
  </si>
  <si>
    <t>TR-256</t>
  </si>
  <si>
    <t>TR-257</t>
  </si>
  <si>
    <t>TR-258</t>
  </si>
  <si>
    <t>TR-259</t>
  </si>
  <si>
    <t>TR-260</t>
  </si>
  <si>
    <t>TR-261</t>
  </si>
  <si>
    <t>Rulemanes oscar</t>
  </si>
  <si>
    <t>PR00186</t>
  </si>
  <si>
    <t>PR00187</t>
  </si>
  <si>
    <t xml:space="preserve"> M0312MEC</t>
  </si>
  <si>
    <t>Rodamiento yar 204</t>
  </si>
  <si>
    <t xml:space="preserve"> M0174MEC</t>
  </si>
  <si>
    <t>Rodamiento yar 207</t>
  </si>
  <si>
    <t xml:space="preserve"> M0404MEC</t>
  </si>
  <si>
    <t>Rodamiento 6004zz</t>
  </si>
  <si>
    <t>P-4127</t>
  </si>
  <si>
    <t>P00209</t>
  </si>
  <si>
    <t>P00220</t>
  </si>
  <si>
    <t>P00221</t>
  </si>
  <si>
    <t>P00229</t>
  </si>
  <si>
    <t>P00216</t>
  </si>
  <si>
    <t>ACI-REF</t>
  </si>
  <si>
    <t>P00218</t>
  </si>
  <si>
    <t>P00230</t>
  </si>
  <si>
    <t>IKON SOLUTIONS</t>
  </si>
  <si>
    <t>P00237</t>
  </si>
  <si>
    <t>CAÑO DE COBRE RIGIDO 1 3/8 PARA SOLDAR</t>
  </si>
  <si>
    <t>CAÑO DE COBRE RIGIDO 5/8 PARA SOLDAR</t>
  </si>
  <si>
    <t>CAÑO DE COBRE RIGIDO 7/8 PARA SOLDAR</t>
  </si>
  <si>
    <t>CAPILAR DE 1/4 FLERGH H</t>
  </si>
  <si>
    <t>CURVA DE COBRE PARA SOLDAR A 45° 1 3/8</t>
  </si>
  <si>
    <t>CURVA DE COBRE PARA SOLDAR A 45° 7/8</t>
  </si>
  <si>
    <t>CURVA DE COBRE PARA SOLDAR A 90° 1 3/8</t>
  </si>
  <si>
    <t>CURVA DE COBRE PARA SOLDAR A 90° 5/8</t>
  </si>
  <si>
    <t>CURVA DE COBRE PARA SOLDAR A 90° 7/8</t>
  </si>
  <si>
    <t>PRESOSTATO DANFOSS CON REPOSICION AUTOMATICA RANGO DE 4 A 20 BAR</t>
  </si>
  <si>
    <t xml:space="preserve">REDUCCION DE COBRE PARA SOLDAR DE 1 5/8 A 5/8 </t>
  </si>
  <si>
    <t xml:space="preserve">REDUCCION DE COBRE PARA SOLDAR DE 7/8 A 5/8 </t>
  </si>
  <si>
    <t>VALVULA DE SERVICIO PARA SOLDAR 1/4</t>
  </si>
  <si>
    <t>VALVULA ESFERICA PARA SOLDAR 5/8</t>
  </si>
  <si>
    <t>VALVULA ESFERICA PARA SOLDAR 7/8</t>
  </si>
  <si>
    <t>VALVULA SELENOIDE PARA SOLDAR DE 7/8 BOBINA 220V (EMERSON/DANFOSS)</t>
  </si>
  <si>
    <t>VISOR DE LIQUIDO DANFOSS PARA SOLDAR 5/8</t>
  </si>
  <si>
    <t>P00208</t>
  </si>
  <si>
    <t>Fabricacion de eje de traccion de banda</t>
  </si>
  <si>
    <t>Fabricacion de rodillos de inoxidables para cints doble separadora</t>
  </si>
  <si>
    <t>Fabricacion de pernos movimiento mordazas</t>
  </si>
  <si>
    <t>Fabricacion de bujes delrin</t>
  </si>
  <si>
    <t>Fabricacion de flechas para estraccion</t>
  </si>
  <si>
    <t>Reparacion deconjunto transmision de bomba de chocolate con desgaste</t>
  </si>
  <si>
    <t>Reparacion de eje de rodillo de goma con desgaste</t>
  </si>
  <si>
    <t>Distribuidor de solidos</t>
  </si>
  <si>
    <t>Hornos linea 6 y 7</t>
  </si>
  <si>
    <t>Masipack 2</t>
  </si>
  <si>
    <t>Bomba de chocolate</t>
  </si>
  <si>
    <t>Balanzas lineas 1, 2 y 3</t>
  </si>
  <si>
    <t>Cintas de fripack</t>
  </si>
  <si>
    <t>TR-262</t>
  </si>
  <si>
    <t>TR-263</t>
  </si>
  <si>
    <t>TR-264</t>
  </si>
  <si>
    <t>TR-265</t>
  </si>
  <si>
    <t>TR-266</t>
  </si>
  <si>
    <t>TR-267</t>
  </si>
  <si>
    <t>TR-268</t>
  </si>
  <si>
    <t>TR-269</t>
  </si>
  <si>
    <t>TR-270</t>
  </si>
  <si>
    <t>TR-271</t>
  </si>
  <si>
    <t>TR-272</t>
  </si>
  <si>
    <t>TR-273</t>
  </si>
  <si>
    <t>TR-274</t>
  </si>
  <si>
    <t>Tablero ampliacion de potencia</t>
  </si>
  <si>
    <t>Terminal de cobre 300mm ojal 5/8"</t>
  </si>
  <si>
    <t>Electro Perbe</t>
  </si>
  <si>
    <t>PR00189</t>
  </si>
  <si>
    <t>P-4128</t>
  </si>
  <si>
    <t>Terminales de cobre 50mm ojal 1/2"</t>
  </si>
  <si>
    <t>Tablero de ampliacion de potencia</t>
  </si>
  <si>
    <t>FERROCEMENT</t>
  </si>
  <si>
    <t>P00239</t>
  </si>
  <si>
    <t>TR-275</t>
  </si>
  <si>
    <t>PR00191</t>
  </si>
  <si>
    <t>PR00190</t>
  </si>
  <si>
    <t>PR00192</t>
  </si>
  <si>
    <t>PR00193</t>
  </si>
  <si>
    <t>PR00194</t>
  </si>
  <si>
    <t>PR00195</t>
  </si>
  <si>
    <t>PR00196</t>
  </si>
  <si>
    <t>Fabricacion de rodillos de derlin tolvas de balanzas Ø31x15mm</t>
  </si>
  <si>
    <t>Fabricacion de rodillos de derlin carro de bandas de traccion de pelicula Ø17,5x13mm</t>
  </si>
  <si>
    <t>PR00197</t>
  </si>
  <si>
    <t>PR00198</t>
  </si>
  <si>
    <t>PR00199</t>
  </si>
  <si>
    <t>PR00200</t>
  </si>
  <si>
    <t>Rodamiento 6900zzc3</t>
  </si>
  <si>
    <t>Modificacion en punta de rodillo</t>
  </si>
  <si>
    <t>Fabricacion de 2 tapas de discos de sellados</t>
  </si>
  <si>
    <t>Eje de banda de salida</t>
  </si>
  <si>
    <t>Fabricar Raspador de teflon</t>
  </si>
  <si>
    <t>Brazo de movimiento repara alojamiento de rodamiento lineal</t>
  </si>
  <si>
    <t>Fabricacion de Engranaje de barea y buje de bronce</t>
  </si>
  <si>
    <t>Chapa de vibrador de azucarador</t>
  </si>
  <si>
    <t>Terminal de cobre 50mm ojal de 1/2"</t>
  </si>
  <si>
    <t>Cinta de enfriado L3</t>
  </si>
  <si>
    <t>Extraccion de horno linea 7</t>
  </si>
  <si>
    <t>Focus linea 7</t>
  </si>
  <si>
    <t>Geiger linea 7</t>
  </si>
  <si>
    <t>Masipack L4</t>
  </si>
  <si>
    <t>Amasadora</t>
  </si>
  <si>
    <t>Azucaradores L1 y L2</t>
  </si>
  <si>
    <t>PR00201</t>
  </si>
  <si>
    <t>PR00202</t>
  </si>
  <si>
    <t>Reparacion de ejes, desgaste en punteras</t>
  </si>
  <si>
    <t>Provision de correas B-54</t>
  </si>
  <si>
    <t>Empujador aereo linea 7</t>
  </si>
  <si>
    <t>PR00203</t>
  </si>
  <si>
    <t>PR00204</t>
  </si>
  <si>
    <t>PR00205</t>
  </si>
  <si>
    <t>PR00206</t>
  </si>
  <si>
    <t>PR00207</t>
  </si>
  <si>
    <t>Reparacion de brazo soporte de mordazas</t>
  </si>
  <si>
    <t>PR00208</t>
  </si>
  <si>
    <t>PR00209</t>
  </si>
  <si>
    <t>PR00210</t>
  </si>
  <si>
    <t>PR00211</t>
  </si>
  <si>
    <t>Provision de lastomero 1 mts segun muestra</t>
  </si>
  <si>
    <t>PR00212</t>
  </si>
  <si>
    <t>Reparacion de rodillo puntero cinta alimentacion a balanzas</t>
  </si>
  <si>
    <t>Fabricacion de soporte de de motorreductor con perfil UPN. amasadora</t>
  </si>
  <si>
    <t>Reparacion de eje de rodillo de carga de cortadora</t>
  </si>
  <si>
    <t>TR-276</t>
  </si>
  <si>
    <t>TR-277</t>
  </si>
  <si>
    <t>TR-278</t>
  </si>
  <si>
    <t>TR-279</t>
  </si>
  <si>
    <t>Masipack linea 2</t>
  </si>
  <si>
    <t>Cortadora linea 2</t>
  </si>
  <si>
    <t>Horno linea 2</t>
  </si>
  <si>
    <t>PR00213</t>
  </si>
  <si>
    <t>PR00214</t>
  </si>
  <si>
    <t>PR00215</t>
  </si>
  <si>
    <t>PR00216</t>
  </si>
  <si>
    <t>Rodamiento KH 2540 PP IMP
Rodamiento KH 1228 IMP
Rodamiento PCM 121415 E SKF
Rodamiento YAR 212 2F SKF
Soporte FL 204 SKF"</t>
  </si>
  <si>
    <t>sin rto</t>
  </si>
  <si>
    <t>P00249</t>
  </si>
  <si>
    <t>P00250</t>
  </si>
  <si>
    <t>P00242</t>
  </si>
  <si>
    <t>MOROS SA</t>
  </si>
  <si>
    <t>P00246</t>
  </si>
  <si>
    <t>P00253</t>
  </si>
  <si>
    <t>P00252</t>
  </si>
  <si>
    <t>P-4129</t>
  </si>
  <si>
    <t>CUCHILLA DENTADA 260MM L1-2-4</t>
  </si>
  <si>
    <t>Masipack L1-L2-L4</t>
  </si>
  <si>
    <t>M0007MAS</t>
  </si>
  <si>
    <t>7/1/26 - 9/1/26</t>
  </si>
  <si>
    <t>94565 - 47746</t>
  </si>
  <si>
    <t>73774 - 73790</t>
  </si>
  <si>
    <t>P-4130</t>
  </si>
  <si>
    <t>Provision de bateria para herramienta edilicio</t>
  </si>
  <si>
    <t>PR00218</t>
  </si>
  <si>
    <t>P00259</t>
  </si>
  <si>
    <t>P00258</t>
  </si>
  <si>
    <t>P00257</t>
  </si>
  <si>
    <t>P00256</t>
  </si>
  <si>
    <t>P00240</t>
  </si>
  <si>
    <t>Servicio de cilindrado para curvas 90°</t>
  </si>
  <si>
    <t>Servicio de cilindrado para curvas 45°</t>
  </si>
  <si>
    <t>P00268</t>
  </si>
  <si>
    <t>P00269</t>
  </si>
  <si>
    <t>P00270</t>
  </si>
  <si>
    <t>P00138</t>
  </si>
  <si>
    <t>P00271</t>
  </si>
  <si>
    <t>Firma Ledesma R</t>
  </si>
  <si>
    <t>1556 - 1601 - 1792</t>
  </si>
  <si>
    <t>M2668MEC</t>
  </si>
  <si>
    <t>M2669MEC</t>
  </si>
  <si>
    <t>P-4131</t>
  </si>
  <si>
    <t>PR00220</t>
  </si>
  <si>
    <t>P00296</t>
  </si>
  <si>
    <t>CABLE DE RESOLVER P/INST FIJA - 13327429 - ROLLO X 30MTS - LINEA 4</t>
  </si>
  <si>
    <t>CABLE DE ENCODER P/INST FIJA - 13324535 - ROLLO X 30MTS - LINEA 4</t>
  </si>
  <si>
    <t>TR-280</t>
  </si>
  <si>
    <t>TR-281</t>
  </si>
  <si>
    <t>TR-282</t>
  </si>
  <si>
    <t>TR-283</t>
  </si>
  <si>
    <t>TR-284</t>
  </si>
  <si>
    <t>TR-285</t>
  </si>
  <si>
    <t>Union de cupla 5/8" para soldar (cant 1)
Union de cupla 7/8" para soldar (cant 1)
Union de cupla 1 3/8" para soldar (cant 1)</t>
  </si>
  <si>
    <t>Refrigeracion Omar</t>
  </si>
  <si>
    <t>Servicio tecnico para asistir planta el dia lunes 26/01/26 linea fuera de servicio</t>
  </si>
  <si>
    <t>Sew Eurodrive</t>
  </si>
  <si>
    <t>PR00219</t>
  </si>
  <si>
    <t>P00291</t>
  </si>
  <si>
    <t>PR00221</t>
  </si>
  <si>
    <t>P-4132</t>
  </si>
  <si>
    <t>M0061HER</t>
  </si>
  <si>
    <t>MICROMETRO DIGITAL 0-25MM - MARCA MITUTOYO</t>
  </si>
  <si>
    <t>Herramienta para medidor espesor de bobinas</t>
  </si>
  <si>
    <t>Reparacion de rodillo de cinta de salida de mordazas</t>
  </si>
  <si>
    <t>P00297</t>
  </si>
  <si>
    <t>OXITEC</t>
  </si>
  <si>
    <t>TR-286</t>
  </si>
  <si>
    <t>Material para refrisat</t>
  </si>
  <si>
    <t>Garrafa gas liquido para limpieza</t>
  </si>
  <si>
    <t>PR00223</t>
  </si>
  <si>
    <t>P00299</t>
  </si>
  <si>
    <t>sin remito</t>
  </si>
  <si>
    <t>Reparacion de eje de cinta de tablillas de salida de fripack</t>
  </si>
  <si>
    <t>Provision de tornillos para batidor de amasadora</t>
  </si>
  <si>
    <t>Divisora L5</t>
  </si>
  <si>
    <t>Salida fripack linea 4</t>
  </si>
  <si>
    <t>Amasadora san cassiano linea 5</t>
  </si>
  <si>
    <t>PDP-0225</t>
  </si>
  <si>
    <t xml:space="preserve"> CARTUCHO DE TUBO TERMOCONTRAIBLE 5,8MM BLACK ON WHITE 1,5M</t>
  </si>
  <si>
    <t xml:space="preserve"> CARTUCHO DE TUBO TERMOCONTRAIBLE 8,8MM BLACK ON WHITE 1,5M</t>
  </si>
  <si>
    <t xml:space="preserve"> CARTUCHO DE TUBO TERMOCONTRAIBLE 11,7MM BLACK ON WHITE 1 1,5M</t>
  </si>
  <si>
    <t xml:space="preserve"> CARTUCHO DE TUBO TERMOCONTRAIBLE 17,7MM BLACK ON WHITE 1,5M</t>
  </si>
  <si>
    <t xml:space="preserve"> CARTUCHO DE CINTA 9MM BLACK ON WHITE 1,5M</t>
  </si>
  <si>
    <t xml:space="preserve"> CARTUCHO DE CINTA 24MM BLACK ON YELLOW 1,5M</t>
  </si>
  <si>
    <t>Cartuchos para rotuladora</t>
  </si>
  <si>
    <t>P-4133</t>
  </si>
  <si>
    <t>PR00224</t>
  </si>
  <si>
    <t>PR00225</t>
  </si>
  <si>
    <t>PR00226</t>
  </si>
  <si>
    <t>PR00228</t>
  </si>
  <si>
    <t>PR00229</t>
  </si>
  <si>
    <t>P00309</t>
  </si>
  <si>
    <t>P00308</t>
  </si>
  <si>
    <t>104539 - 104553</t>
  </si>
  <si>
    <t>P00302</t>
  </si>
  <si>
    <t>P00316</t>
  </si>
  <si>
    <t>P00303</t>
  </si>
  <si>
    <t>P00314</t>
  </si>
  <si>
    <t>P00273</t>
  </si>
  <si>
    <t>Mueble para pagoproveedores</t>
  </si>
  <si>
    <t>P-4134</t>
  </si>
  <si>
    <t>Mueble archivo laminado 2 cajones, color marron claro</t>
  </si>
  <si>
    <t>PR00230</t>
  </si>
  <si>
    <t>Reemplazo de plantas secas en jardin principal de planta y tesoreria</t>
  </si>
  <si>
    <t>PR00231</t>
  </si>
  <si>
    <t>P-4135</t>
  </si>
  <si>
    <t>P00342</t>
  </si>
  <si>
    <t>Fabricacion de ruedas centradoras de cinta</t>
  </si>
  <si>
    <t>Reparacion de soporte de rodamientos de ejes de bandas de traccion
(reparacion de pieza de aluminio)</t>
  </si>
  <si>
    <t xml:space="preserve">Reparación de rodillo tracción cinta alimentación balanza masipack 1 </t>
  </si>
  <si>
    <t>Fabricacion de eje para divisora</t>
  </si>
  <si>
    <t>Fabricacion de dos soportes de rodillo</t>
  </si>
  <si>
    <t>Dos chapas plegadas para horno</t>
  </si>
  <si>
    <t>Reemplazo de buxus para jardin principal de planta</t>
  </si>
  <si>
    <t>Reemplazo de olea texana 10 litros para tesoreria</t>
  </si>
  <si>
    <t>P-4136</t>
  </si>
  <si>
    <t>RODILLO DE 22 CM P/EPOXI</t>
  </si>
  <si>
    <t>AUTOPERFORANTE EXAGONAL MECHA 14 X 1"1/2 X UN</t>
  </si>
  <si>
    <t>Vendas Repara Grietas y Fisuras Liquitech para Techos, Muros y Piscinas 10cm x25 m</t>
  </si>
  <si>
    <t>Sikatop Seal 107 Flex A + B Impermeabilizante Flexible</t>
  </si>
  <si>
    <t>GROUTER U22 MORTERO REPARACION BOLSA 25 KG</t>
  </si>
  <si>
    <t xml:space="preserve">Pintura para piscinas recubrimiento a base de caucho x 4lts </t>
  </si>
  <si>
    <t>Reparacion de Tanque RCI DMP</t>
  </si>
  <si>
    <t>PR00234</t>
  </si>
  <si>
    <t>Febrero.</t>
  </si>
  <si>
    <t>CAÑO ESTRUCTURAL CUADRADO 40X40X6000</t>
  </si>
  <si>
    <t>CHAPA TRAPEZ. T101 CINCALUM N25 1100 X 3000 COLOR VERDE INGLES</t>
  </si>
  <si>
    <t>TEE DE 1"1/4 X 6M</t>
  </si>
  <si>
    <t>P-4137</t>
  </si>
  <si>
    <t>MATERIALES PARA PLATEA DE SERVICIOS</t>
  </si>
  <si>
    <t>ANGULO 1" X 1/8"</t>
  </si>
  <si>
    <t>BISAGRA TORNEADA 100X40</t>
  </si>
  <si>
    <t>CAÑO ESTRUCTURAL 80X40X2MM</t>
  </si>
  <si>
    <t>CAÑO ESTRUCTURAL DE 80X80X2</t>
  </si>
  <si>
    <t>CHAPA TRAPEZ. T101 CINCALUM N25 1100 X 4000 COLOR VERDE INGLES</t>
  </si>
  <si>
    <t>MALLA CIMA 25X25X2,6 X 3 METROS</t>
  </si>
  <si>
    <t xml:space="preserve">PLATINAS DE HIERRO COMUN DE 200X200X 5MM </t>
  </si>
  <si>
    <t>PR00235</t>
  </si>
  <si>
    <t>PDP-0226</t>
  </si>
  <si>
    <t>Recarga de tubos para trabajos de soldadura</t>
  </si>
  <si>
    <t>TR-287</t>
  </si>
  <si>
    <t>TR-288</t>
  </si>
  <si>
    <t>TR-289</t>
  </si>
  <si>
    <t>TR-290</t>
  </si>
  <si>
    <t>TR-291</t>
  </si>
  <si>
    <t>TR-292</t>
  </si>
  <si>
    <t>s/n</t>
  </si>
  <si>
    <t xml:space="preserve">Mecanizado de rodillos engomados de la cinta de enfriado y estaciones de línea 4. </t>
  </si>
  <si>
    <t>PR00237</t>
  </si>
  <si>
    <t>SILO GRASA</t>
  </si>
  <si>
    <t>divisora L5</t>
  </si>
  <si>
    <t>2da cinta de salida focus L6</t>
  </si>
  <si>
    <t>Reparacion de rodillos de cinta salida focus</t>
  </si>
  <si>
    <t>PR00222</t>
  </si>
  <si>
    <t>PR00227</t>
  </si>
  <si>
    <t>TR-293</t>
  </si>
  <si>
    <t>TR-294</t>
  </si>
  <si>
    <t>TR-295</t>
  </si>
  <si>
    <t>P00379</t>
  </si>
  <si>
    <t>Provision de llantas de lata 600X9 para autoelevador t25b</t>
  </si>
  <si>
    <t>Reparacion de puente trasero completo: 
Pernos de punta de eje, crapodinas, torrington, bieletas, bujes y pernos de direccion, reaparacion de cilindro de direccion. Cambio de empaquetaduras y sellos</t>
  </si>
  <si>
    <t>PR00238</t>
  </si>
  <si>
    <t>PR00239</t>
  </si>
  <si>
    <t>PR00240</t>
  </si>
  <si>
    <t>P-4138</t>
  </si>
  <si>
    <t>Repuestos para Apilador Stacker PS 16N</t>
  </si>
  <si>
    <t>PR00242</t>
  </si>
  <si>
    <t>P-4139</t>
  </si>
  <si>
    <t>Talonario de salida de repuestos</t>
  </si>
  <si>
    <t>PR00244</t>
  </si>
  <si>
    <t>Talonario remito de salida. Sin numeracion. Original y duplicado con papel quimico</t>
  </si>
  <si>
    <t>P00382</t>
  </si>
  <si>
    <t>P00385</t>
  </si>
  <si>
    <t>P00389</t>
  </si>
  <si>
    <t>P00394</t>
  </si>
  <si>
    <t>P00395</t>
  </si>
  <si>
    <t>P00396</t>
  </si>
  <si>
    <t>P00392</t>
  </si>
  <si>
    <t>P00411</t>
  </si>
  <si>
    <t>P00408</t>
  </si>
  <si>
    <t>P00410</t>
  </si>
  <si>
    <t>PRECINTO ROJO NUMERADO "PUERTA DE EMERGENCIA" CON TRABA METALICA</t>
  </si>
  <si>
    <t>P-4140</t>
  </si>
  <si>
    <t>PRECINTO ROJO NUMERADO "PAÑOL" CON TRABA METALICA</t>
  </si>
  <si>
    <t>PR00245</t>
  </si>
  <si>
    <t xml:space="preserve"> Reparacion/bobinado de motores 4hp 1420rpm</t>
  </si>
  <si>
    <t>P-4141</t>
  </si>
  <si>
    <t>MOLINO DE AMONIO</t>
  </si>
  <si>
    <t>PR00246</t>
  </si>
  <si>
    <t>Cables para Pinza Amperométrica Digital True Rms Bluetooth Testo 770-1 CATIV/ 600V</t>
  </si>
  <si>
    <t>Herramienta edilicio</t>
  </si>
  <si>
    <t>P-4142</t>
  </si>
  <si>
    <t>PR00247</t>
  </si>
  <si>
    <t>M1603ELE</t>
  </si>
  <si>
    <t xml:space="preserve"> Extractor De Aire Industrial 40 Cm Trifasico Con Persiana</t>
  </si>
  <si>
    <t>P-4143</t>
  </si>
  <si>
    <t>Sala de tableros</t>
  </si>
  <si>
    <t>PR00248</t>
  </si>
  <si>
    <t>TRANSF. FICHA ANDERSON 50 AMP 600v - ROJA</t>
  </si>
  <si>
    <t>Autoelevador Toyota 25B</t>
  </si>
  <si>
    <t>BRIKOL LADRILLOS DECORATIVO - PROTECTOR IMPERMEABLE COLOR CERAMICO X 20LTS</t>
  </si>
  <si>
    <t>P-4144</t>
  </si>
  <si>
    <t>Pinturas para edilicio - Trabajos en planta y tesoreria</t>
  </si>
  <si>
    <t>PR00249</t>
  </si>
  <si>
    <t>P-4145</t>
  </si>
  <si>
    <t xml:space="preserve">Repuesto Original Ferrum Valvula Vf059 Doble Descarga Bari </t>
  </si>
  <si>
    <t>Repuesto Valvula Vfi18 Descarga Dual Mochila Ferrum Original</t>
  </si>
  <si>
    <t>Accionamiento VTA47 01 + Conexión VTC06</t>
  </si>
  <si>
    <t>Provision e intalacion de Cerradura doble perno, mano izquierda con 8 llaves</t>
  </si>
  <si>
    <t>Materiales para edilicio - Trabajos baños de supervisores de produccion</t>
  </si>
  <si>
    <t xml:space="preserve"> Llave palanca 15A, On/Off de 4 pines. (C52iA on/off)</t>
  </si>
  <si>
    <t xml:space="preserve"> Bomba de agua para Enfriador Evaporativo Marca Ciroc Mod. 18ap9</t>
  </si>
  <si>
    <t>Repuestos para enfriadores de produccion - siroc</t>
  </si>
  <si>
    <t>PR00250</t>
  </si>
  <si>
    <t>P-4146</t>
  </si>
  <si>
    <t xml:space="preserve"> Zaranda Italiana Usada (Marcelo Vergara)</t>
  </si>
  <si>
    <t>PDP-0227</t>
  </si>
  <si>
    <t>Zaranda de azucar</t>
  </si>
  <si>
    <t>PR00251</t>
  </si>
  <si>
    <t>Mecanizado de punteras de rodillo tensor de lona</t>
  </si>
  <si>
    <t>Fabricacion y colocacion de separadores entre rodamientos para rodillos centradores de cinta</t>
  </si>
  <si>
    <t>PR00252</t>
  </si>
  <si>
    <t>PR00253</t>
  </si>
  <si>
    <t>PR00254</t>
  </si>
  <si>
    <t>Fabricacion de soporte prensa para bomba</t>
  </si>
  <si>
    <t>Modificacion en tapa y tolva de amasadora</t>
  </si>
  <si>
    <t>Fabricacion de soporte de leva para movimiento de peine</t>
  </si>
  <si>
    <t>PR00255</t>
  </si>
  <si>
    <t>Fabricacion de bujes para fijacion de extracciones</t>
  </si>
  <si>
    <t>Materiales para reparacion de carros
esructural 30x30x 6m
estructural 25x15 12m
guias 30x15 12m
varilla 10mm x 12 m</t>
  </si>
  <si>
    <t>Fabricacion de polea 2A 180 diametro interno 19mm con chavetero de 8mm</t>
  </si>
  <si>
    <t>Fabricacion de rodillo diamentro 50x1200mm</t>
  </si>
  <si>
    <t>TR-296</t>
  </si>
  <si>
    <t>TR-297</t>
  </si>
  <si>
    <t>TR-298</t>
  </si>
  <si>
    <t>TR-299</t>
  </si>
  <si>
    <t>Linea 6</t>
  </si>
  <si>
    <t>Carros linea 5</t>
  </si>
  <si>
    <t>PR00257</t>
  </si>
  <si>
    <t>PR00258</t>
  </si>
  <si>
    <t>PR00256</t>
  </si>
  <si>
    <t>PR00259</t>
  </si>
  <si>
    <t>PR00260</t>
  </si>
  <si>
    <t>Firma ledesma raul</t>
  </si>
  <si>
    <t>TESTO ARG</t>
  </si>
  <si>
    <t>P00422</t>
  </si>
  <si>
    <t>P00423</t>
  </si>
  <si>
    <t>Espejo con marco de madera lustrada med. 700x500</t>
  </si>
  <si>
    <t>Espejo con marco de madera lustrada med. 600x1200</t>
  </si>
  <si>
    <t>P-4147</t>
  </si>
  <si>
    <t>TR-300</t>
  </si>
  <si>
    <t>Provision y colocacion de cerradura Con ocho llaves, en baño de supervisores.</t>
  </si>
  <si>
    <t>Vestuario de supervisores</t>
  </si>
  <si>
    <t>TR-301</t>
  </si>
  <si>
    <t>TR-302</t>
  </si>
  <si>
    <t>Masipack linea 4</t>
  </si>
  <si>
    <t>Tolva de harina</t>
  </si>
  <si>
    <t>Fabricacion de ejes para banda tractora de masipack linea 4</t>
  </si>
  <si>
    <t>Tolva de harina y filtros de limpieza</t>
  </si>
  <si>
    <t>PR00262</t>
  </si>
  <si>
    <t>PR00263</t>
  </si>
  <si>
    <t>PR00264</t>
  </si>
  <si>
    <t>TR-303</t>
  </si>
  <si>
    <t>TR-304</t>
  </si>
  <si>
    <t>Sin remito - firma ledesma raul</t>
  </si>
  <si>
    <t>SOLUCIONES INDUSTRIALES</t>
  </si>
  <si>
    <t>Servicio de contratacion de un oficial mecanico 2 dias (18hs normales) 12hs al 50% y 24hs al 100%</t>
  </si>
  <si>
    <t>Servicio de contratacion de un ayudante mecanico 2 dias (18hs normales) 12hs al 50% y 24hs al 100%</t>
  </si>
  <si>
    <t>Personal para aparada de planta - adicional metcarmar</t>
  </si>
  <si>
    <t>Personal para aparada de planta - adicional soluciones industriales</t>
  </si>
  <si>
    <t>Servicio de contratacion de un oficial mecanico 3 dias (24hs normales) 12hs al 50% y 24hs al 100%</t>
  </si>
  <si>
    <t>PR00265</t>
  </si>
  <si>
    <t>PR00266</t>
  </si>
  <si>
    <t>CANDADO SEKUR 31 – LLAVE UNICA (LLAVE UNIVERSAL)</t>
  </si>
  <si>
    <t>M2518FER</t>
  </si>
  <si>
    <t>Tableros electricos de planta</t>
  </si>
  <si>
    <t>P-4148</t>
  </si>
  <si>
    <t>P00424</t>
  </si>
  <si>
    <t>P00420</t>
  </si>
  <si>
    <t>P00334</t>
  </si>
  <si>
    <t>P00374</t>
  </si>
  <si>
    <t>PR00268</t>
  </si>
  <si>
    <t>TR-305</t>
  </si>
  <si>
    <t>TR-306</t>
  </si>
  <si>
    <t>Fabricacion de tapa dividida de zingueria, C30, para digestor de barros del DAF</t>
  </si>
  <si>
    <t>Horno linea 6</t>
  </si>
  <si>
    <t>MARIO ELFER</t>
  </si>
  <si>
    <t>Reparacion de elice y balanceo de turbina de horno linea 6</t>
  </si>
  <si>
    <t>PR00269</t>
  </si>
  <si>
    <t>PR00270</t>
  </si>
  <si>
    <t>P00425</t>
  </si>
  <si>
    <t>Rene espacios verdes</t>
  </si>
  <si>
    <t>P00372</t>
  </si>
  <si>
    <t>P-4149</t>
  </si>
  <si>
    <t>Marzo.</t>
  </si>
  <si>
    <t>Contratacion de personal de 3 ayudantes para realizar tareas generales en planta.
Jornada de 9hs x dia. Apartir del Martes 10/03 (Cantidad total 3 dias)</t>
  </si>
  <si>
    <t>Personal para realizar tareas de edilicio. Mantenimiento general de planta</t>
  </si>
  <si>
    <t>P-4150</t>
  </si>
  <si>
    <t>Volquete para residuos generales de planta</t>
  </si>
  <si>
    <t>P00407</t>
  </si>
  <si>
    <t>104631 - 104781</t>
  </si>
  <si>
    <t>6/2/26 - 27/2/26</t>
  </si>
  <si>
    <t>53887 - 54216</t>
  </si>
  <si>
    <t>P00331</t>
  </si>
  <si>
    <t>5199 - 5043</t>
  </si>
  <si>
    <t>5043 - 5143</t>
  </si>
  <si>
    <t>P00426</t>
  </si>
  <si>
    <t>PDP-0228</t>
  </si>
  <si>
    <t xml:space="preserve"> SAE 1010 esp=0.9mm - Chapa Nro.20: TAPA DE FILTRO</t>
  </si>
  <si>
    <t xml:space="preserve"> SAE 1010 esp=0.9mm - Chapa Nro.20: CILINDRO TAPA DE FILTRO</t>
  </si>
  <si>
    <t xml:space="preserve"> SAE 1010 esp=1/8'' (3.17mm): TAPA DE SILO</t>
  </si>
  <si>
    <t xml:space="preserve"> SAE 1010 esp=1/8'' (3.17mm): tapa DE SEPARADOR CICLONICO</t>
  </si>
  <si>
    <t xml:space="preserve"> SAE 1010 esp=1/8'' (3.17mm): SEPARADOR</t>
  </si>
  <si>
    <t xml:space="preserve"> SAE 1010 esp=1/8'' (3.17mm): TAPA DE ASPIRADOR</t>
  </si>
  <si>
    <t xml:space="preserve"> SAE 1010 esp=1/8'' (3.17mm): SOPORTE DE SEPARADOR</t>
  </si>
  <si>
    <t xml:space="preserve"> SAE 1010 esp=2.1mm - Chapa Nro.14: BRIDA INF DE ASPIRADOR</t>
  </si>
  <si>
    <t xml:space="preserve"> SAE 1010 esp=2.1mm - Chapa Nro.14: BRIDA CARTUCHOS</t>
  </si>
  <si>
    <t xml:space="preserve"> SAE 1010 esp=2.1mm - Chapa Nro.14: BRIDA SUP DE ASPIRADOR</t>
  </si>
  <si>
    <t xml:space="preserve"> SAE 1010 esp=2.1mm - Chapa Nro.14: CILINDRO DE ASPIRADOR</t>
  </si>
  <si>
    <t xml:space="preserve"> SAE 1010 esp=2.1mm - Chapa Nro.14: BRIDA DE TAPA</t>
  </si>
  <si>
    <t xml:space="preserve"> SAE 1010 esp=4mm: BRIDA CAÑERIA</t>
  </si>
  <si>
    <t>Cortes para sistema de aspiracion de azucar</t>
  </si>
  <si>
    <t>PR00275</t>
  </si>
  <si>
    <t>PR00276</t>
  </si>
  <si>
    <t>PDP-0229</t>
  </si>
  <si>
    <t>AISI 304 esp=2mm - FRENTE</t>
  </si>
  <si>
    <t>AISI 304 esp=2mm - BRIDA</t>
  </si>
  <si>
    <t>AISI 304 esp=2mm - BASE (incluye plegado)</t>
  </si>
  <si>
    <t>AISI 304 esp=4mm - BRIDA</t>
  </si>
  <si>
    <t>AISI 304 esp=5mm - SOPORTE DE PATAS</t>
  </si>
  <si>
    <t>PDP-0230</t>
  </si>
  <si>
    <t>PR00277</t>
  </si>
  <si>
    <t>Bases de esclusas para transporte transversal</t>
  </si>
  <si>
    <t>Reparacion de motor trifasico marca WEG de 4 kw, 2875rpm. 	1</t>
  </si>
  <si>
    <t>P-4151</t>
  </si>
  <si>
    <t>Motor de extraccion linea 7</t>
  </si>
  <si>
    <t xml:space="preserve"> FARO LED UNIVERSAL 12V CON SOPORTE</t>
  </si>
  <si>
    <t xml:space="preserve"> SENSOR HOMBRE A BORDO TOYOTA</t>
  </si>
  <si>
    <t>CUBETA FRENO APILADOR</t>
  </si>
  <si>
    <t xml:space="preserve"> VENTILADOR APILADOR 14710-12950-71 TOYOTA</t>
  </si>
  <si>
    <t xml:space="preserve"> COOLER DC 24V 0,16A 81MM X 81MM X 26MM (APILADORA)</t>
  </si>
  <si>
    <t xml:space="preserve"> JUEGO DE CARBONES MOTOR APILADORAS - 20MM X 16MM X 6MM </t>
  </si>
  <si>
    <t>REGULADOR DE VOLTAJE 48v a 24v 5A</t>
  </si>
  <si>
    <t>P-4152</t>
  </si>
  <si>
    <t>M2151MEC</t>
  </si>
  <si>
    <t>M2462MEC</t>
  </si>
  <si>
    <t>M0365MEC</t>
  </si>
  <si>
    <t>M0640MEC</t>
  </si>
  <si>
    <t>M1535ELE</t>
  </si>
  <si>
    <t>M2620MEC</t>
  </si>
  <si>
    <t>M2670MEC</t>
  </si>
  <si>
    <t>Bancos de hormigon Largo1400; alto 400; ancho 460</t>
  </si>
  <si>
    <t>P-4153</t>
  </si>
  <si>
    <t>Banco para tesoreria</t>
  </si>
  <si>
    <t>P00496</t>
  </si>
  <si>
    <t>P00521</t>
  </si>
  <si>
    <t>P00519</t>
  </si>
  <si>
    <t>P00518</t>
  </si>
  <si>
    <t>P00502</t>
  </si>
  <si>
    <t>P00520</t>
  </si>
  <si>
    <t>MERCOEMBAL (Naiman Dario Leonel)</t>
  </si>
  <si>
    <t>P00568</t>
  </si>
  <si>
    <t>P00564</t>
  </si>
  <si>
    <t>P00563</t>
  </si>
  <si>
    <t>P00516</t>
  </si>
  <si>
    <t>P00515</t>
  </si>
  <si>
    <t>P00514</t>
  </si>
  <si>
    <t>P00512</t>
  </si>
  <si>
    <t>P00513</t>
  </si>
  <si>
    <t>P00527</t>
  </si>
  <si>
    <t>P00494</t>
  </si>
  <si>
    <t>P00540</t>
  </si>
  <si>
    <t>P00539</t>
  </si>
  <si>
    <t>P00538</t>
  </si>
  <si>
    <t>P00537</t>
  </si>
  <si>
    <t>P00534</t>
  </si>
  <si>
    <t>P00535</t>
  </si>
  <si>
    <t>P00525</t>
  </si>
  <si>
    <t>P00536</t>
  </si>
  <si>
    <t>P00531</t>
  </si>
  <si>
    <t>P00583</t>
  </si>
  <si>
    <t>P00580</t>
  </si>
  <si>
    <t>P00542</t>
  </si>
  <si>
    <t>P00582</t>
  </si>
  <si>
    <t>P00589</t>
  </si>
  <si>
    <t>P00556</t>
  </si>
  <si>
    <t>P00546</t>
  </si>
  <si>
    <t>P00547</t>
  </si>
  <si>
    <t>P00588</t>
  </si>
  <si>
    <t>P00586</t>
  </si>
  <si>
    <t>P00584</t>
  </si>
  <si>
    <t>P00587</t>
  </si>
  <si>
    <t>P00585</t>
  </si>
  <si>
    <t>P00543</t>
  </si>
  <si>
    <t>P00544</t>
  </si>
  <si>
    <t>P00545</t>
  </si>
  <si>
    <t>P00528</t>
  </si>
  <si>
    <t>P00530</t>
  </si>
  <si>
    <t>P-4154</t>
  </si>
  <si>
    <t>M0285MAS</t>
  </si>
  <si>
    <t>MODULO X20 AI1744 - 3900377863 - BALANZAS L6</t>
  </si>
  <si>
    <t>Modulos para balanzas de linea 6</t>
  </si>
  <si>
    <t>P00526</t>
  </si>
  <si>
    <t>P00499</t>
  </si>
  <si>
    <t>P00500</t>
  </si>
  <si>
    <t>P00501</t>
  </si>
  <si>
    <t>P00503</t>
  </si>
  <si>
    <t>P00504</t>
  </si>
  <si>
    <t>P00505</t>
  </si>
  <si>
    <t>P00522</t>
  </si>
  <si>
    <t>P00523</t>
  </si>
  <si>
    <t>P00508</t>
  </si>
  <si>
    <t>P00509</t>
  </si>
  <si>
    <t>P00511</t>
  </si>
  <si>
    <t>P00559</t>
  </si>
  <si>
    <t>P00581</t>
  </si>
  <si>
    <t>P00579</t>
  </si>
  <si>
    <t>anulada por marcos en odoo</t>
  </si>
  <si>
    <t>P00592</t>
  </si>
  <si>
    <t>TR-307</t>
  </si>
  <si>
    <t>P00599</t>
  </si>
  <si>
    <t>P00600</t>
  </si>
  <si>
    <t>Reparacion de perno de traccion y corona de cortadora</t>
  </si>
  <si>
    <t>Tapas para digestor de barros en DAF</t>
  </si>
  <si>
    <t>Reparacion de rodillo tensor de cinta de horno</t>
  </si>
  <si>
    <t>REPARACION DE EJE TRASERO TOYOTA 15
Cambio de 2 crapodinas, cambio de 4 pernos, cambio de 4 bujes, cambio de 2 bieletas, cambio de 2 bujes de anclaje</t>
  </si>
  <si>
    <t>TR-308</t>
  </si>
  <si>
    <t>TR-309</t>
  </si>
  <si>
    <t>TR-310</t>
  </si>
  <si>
    <t>TR-311</t>
  </si>
  <si>
    <t>TR-312</t>
  </si>
  <si>
    <t>TR-313</t>
  </si>
  <si>
    <t>APILADOR TOYOTA 2008</t>
  </si>
  <si>
    <t>Apilador Unirrol 2095</t>
  </si>
  <si>
    <t>Materiales para edilicio</t>
  </si>
  <si>
    <t>Horno de linea 3</t>
  </si>
  <si>
    <t>Pedido duplicado con el tr-305</t>
  </si>
  <si>
    <t>Provision de 2 fuentes DC-DC</t>
  </si>
  <si>
    <t>Revision de circuito de control de elevacion (curtis)</t>
  </si>
  <si>
    <t>Kit de mangueras hidraulicas</t>
  </si>
  <si>
    <t>Provision de curvas galvanizada hembra/macho de 1, 1/2"</t>
  </si>
  <si>
    <t>Provision de olivas macho de 1, 1/2"</t>
  </si>
  <si>
    <t>P00566</t>
  </si>
  <si>
    <t>TM SORA</t>
  </si>
  <si>
    <t>P00517</t>
  </si>
  <si>
    <t>P-4155</t>
  </si>
  <si>
    <t>Reparacion de modulo x20 ai1744</t>
  </si>
  <si>
    <t>Reparacion de modulos para balanzas de linea 6</t>
  </si>
  <si>
    <t>27/1/26 - 10/3/26</t>
  </si>
  <si>
    <t>46144 - 47324</t>
  </si>
  <si>
    <t>74644 - 76153</t>
  </si>
  <si>
    <t>P-4156</t>
  </si>
  <si>
    <t>Perforacion para planta</t>
  </si>
  <si>
    <t>FS</t>
  </si>
  <si>
    <t>PR00289</t>
  </si>
  <si>
    <t>rendicion de gastos</t>
  </si>
  <si>
    <t>P00617</t>
  </si>
  <si>
    <t>PR00290</t>
  </si>
  <si>
    <t>Sistema para rotacion de aire en oficinas de administracion</t>
  </si>
  <si>
    <t>P-4157</t>
  </si>
  <si>
    <t>P-4158</t>
  </si>
  <si>
    <t>Recarga de tubo de oxígeno 6mts</t>
  </si>
  <si>
    <t>Servicio de rotacion de aires en 4 oficinas de administracion ( 2 salas de reuniones y 2 oficinas Gerenciales)</t>
  </si>
  <si>
    <t>Servicio de recarga tubo de oxígeno</t>
  </si>
  <si>
    <t>PR00291</t>
  </si>
  <si>
    <t>Limpieza malla horno línea 3</t>
  </si>
  <si>
    <t>P-4159</t>
  </si>
  <si>
    <t>PR00292</t>
  </si>
  <si>
    <t>Tolvas de azúcar</t>
  </si>
  <si>
    <t>PDP-0231</t>
  </si>
  <si>
    <t xml:space="preserve"> PERFIL U CHICO 50 X 38 X 6MTS</t>
  </si>
  <si>
    <t>PR00293</t>
  </si>
  <si>
    <t>Masipack Línea 2</t>
  </si>
  <si>
    <t>P-4160</t>
  </si>
  <si>
    <t>Reparación de placas paso a paso Masipack L2</t>
  </si>
  <si>
    <t>PR00294</t>
  </si>
  <si>
    <t>P-4161</t>
  </si>
  <si>
    <t>Encintadora nueva</t>
  </si>
  <si>
    <t>Encintadora nueva Capex APIL26007</t>
  </si>
  <si>
    <t>Malla horno Línea 3</t>
  </si>
  <si>
    <t>PR00295</t>
  </si>
  <si>
    <t>Servicio de construcción plataforma</t>
  </si>
  <si>
    <t xml:space="preserve">Construcción de plataforma 45 m2 </t>
  </si>
  <si>
    <t>P-4162</t>
  </si>
  <si>
    <t>PR00296</t>
  </si>
  <si>
    <t>Capsuladora linea 4</t>
  </si>
  <si>
    <t>P-4163</t>
  </si>
  <si>
    <t>Servicio de reparacion de motoreductor sew CFM71L/BR/HR/TF/AS1H/SB62</t>
  </si>
  <si>
    <t>PR00297</t>
  </si>
  <si>
    <t>104935 - 104947</t>
  </si>
  <si>
    <t>P00620</t>
  </si>
  <si>
    <t>P00621</t>
  </si>
  <si>
    <t>P00622</t>
  </si>
  <si>
    <t>P00644</t>
  </si>
  <si>
    <t>TUBO REDONDO COSTURA LAMINADA PULIDO EXTERIOR (A-554) 304L 63.5 X 2.0 MM</t>
  </si>
  <si>
    <t>P00416</t>
  </si>
  <si>
    <t>mail</t>
  </si>
  <si>
    <t>P-4164</t>
  </si>
  <si>
    <t>PR00298</t>
  </si>
  <si>
    <t>Flete para enviar a sew el motorreductor de capsuladora L4</t>
  </si>
  <si>
    <t>P00647</t>
  </si>
  <si>
    <t>INTERFAZ MODULAR A RELÉ TIPO 38.91 INPUT 24V CC OUTPUT CC</t>
  </si>
  <si>
    <t>PDP-0232</t>
  </si>
  <si>
    <t>PR00302</t>
  </si>
  <si>
    <t>Reles de estado solido para DOT</t>
  </si>
  <si>
    <t>P-4165</t>
  </si>
  <si>
    <t>M2552FER</t>
  </si>
  <si>
    <t>M2661FER</t>
  </si>
  <si>
    <t>M2349FER</t>
  </si>
  <si>
    <t>M0022FER</t>
  </si>
  <si>
    <t xml:space="preserve"> MEMBRANA AUTOADHESIVA 15CM X 10MTS</t>
  </si>
  <si>
    <t xml:space="preserve"> MEMBRANA AUTOADHESIVA ANCHO 500MM X ROLLO DE 10MTS</t>
  </si>
  <si>
    <t>MANTA FIBRADA VENDA 1 X 25MTS</t>
  </si>
  <si>
    <t xml:space="preserve"> MEMBRANA LIQUIDA SIKAFILL TECHOS 20 KG. - BLANCO SEMI-MATE</t>
  </si>
  <si>
    <t xml:space="preserve"> CEMENTO BOLSA X 25KG</t>
  </si>
  <si>
    <t xml:space="preserve"> CAL COMUN AVELLANEDA X 25KG</t>
  </si>
  <si>
    <t>Insumos para reparacion de filtraciones de planta</t>
  </si>
  <si>
    <t>PR00309</t>
  </si>
  <si>
    <t>Armado y puesta en marcha horno nº8 L5</t>
  </si>
  <si>
    <t>P-4166</t>
  </si>
  <si>
    <t>PR00310</t>
  </si>
  <si>
    <t>PR00261</t>
  </si>
  <si>
    <t>PR00267</t>
  </si>
  <si>
    <t>PR00273</t>
  </si>
  <si>
    <t>PR00274</t>
  </si>
  <si>
    <t>PR00278</t>
  </si>
  <si>
    <t>PR00279</t>
  </si>
  <si>
    <t>PR00280</t>
  </si>
  <si>
    <t>PR00281</t>
  </si>
  <si>
    <t>PR00282</t>
  </si>
  <si>
    <t>PR00288</t>
  </si>
  <si>
    <t>TR-314</t>
  </si>
  <si>
    <t>TR-315</t>
  </si>
  <si>
    <t>TR-316</t>
  </si>
  <si>
    <t>TR-317</t>
  </si>
  <si>
    <t>TR-318</t>
  </si>
  <si>
    <t>TR-319</t>
  </si>
  <si>
    <t>TR-320</t>
  </si>
  <si>
    <t>PR00283</t>
  </si>
  <si>
    <t>PR00284</t>
  </si>
  <si>
    <t>PR00285</t>
  </si>
  <si>
    <t>PR00286</t>
  </si>
  <si>
    <t>PR00287</t>
  </si>
  <si>
    <t>Autoelevador toyota 25A</t>
  </si>
  <si>
    <t>Reparacion mecanizado de eje trasero: cambio de 2 crapodinas, 2 buje de anclaje, 2 punta de eje, masa trasera y reparacion de cilintro</t>
  </si>
  <si>
    <t>Reparacion de cuchilla rotativa chica L3</t>
  </si>
  <si>
    <t>Colocacion de cierra puerta hidraulico, 1 cerradura con 5 llaves, 1 pestillo electrico y una chichara de aviso de apertura.</t>
  </si>
  <si>
    <t>Mecanizado de agujeros en aleta de union de cadena de barredores</t>
  </si>
  <si>
    <t>Piñon Z57 torneado y chavetero para rodillo</t>
  </si>
  <si>
    <t>Tesoreria</t>
  </si>
  <si>
    <t>PR00303</t>
  </si>
  <si>
    <t>PR00304</t>
  </si>
  <si>
    <t>PR00305</t>
  </si>
  <si>
    <t>PR00306</t>
  </si>
  <si>
    <t>PR00307</t>
  </si>
  <si>
    <t>PR00308</t>
  </si>
  <si>
    <t>PR00311</t>
  </si>
  <si>
    <t>Dias</t>
  </si>
  <si>
    <t>Romanha SRL</t>
  </si>
  <si>
    <t>P00652</t>
  </si>
  <si>
    <t>TAPACANTO U ALUMINIO RECTO 18MM 2.92 MTS COLOR GRIS MATE</t>
  </si>
  <si>
    <t>TAPACANTOS C/PEGAMENTO HAYA NATURAL DE 22MM ANCHO X 10METROS</t>
  </si>
  <si>
    <t>M0885FER</t>
  </si>
  <si>
    <t>M0879FER</t>
  </si>
  <si>
    <t>M0864FER</t>
  </si>
  <si>
    <t>M2427FER</t>
  </si>
  <si>
    <t>P-4167</t>
  </si>
  <si>
    <t>Filtro sanitario y oficina de supervisores</t>
  </si>
  <si>
    <t xml:space="preserve">Espejo 45 X 55cm, con Marco (40mm) Blanco Pvc </t>
  </si>
  <si>
    <t>Cesto Basura 60l Fema C/ Tapa Contenedor. L45xAL79xAN33</t>
  </si>
  <si>
    <t>PUNTERA PARA TAPA CANTO U</t>
  </si>
  <si>
    <t>TAPACANTOS C/PEGAMENTO NEGRO DE 40MM ANCHO X 10METROS</t>
  </si>
  <si>
    <t>Servicio de contratacion de personal, de 1 oficial y 1 ayudante para el armado de horno N°8 de linea 5</t>
  </si>
  <si>
    <t>PR00312</t>
  </si>
  <si>
    <t>AGÜERO SERGIO DARIO</t>
  </si>
  <si>
    <t>P00654</t>
  </si>
  <si>
    <t>M1604ELE</t>
  </si>
  <si>
    <t xml:space="preserve"> GUARDAMOTOR MAGNETOTERMICO 3RV2 S00 10-16A SIEMENS</t>
  </si>
  <si>
    <t xml:space="preserve"> CABLE MALLADO 4X0,35mm² PVC APANTALLADO</t>
  </si>
  <si>
    <t xml:space="preserve"> CABLE MALLADO 4X1,5mm² PVC APANTALLADO</t>
  </si>
  <si>
    <t xml:space="preserve"> CABLE SUBTERRANEO 4X2,5mm² PVC ARGENPLAS</t>
  </si>
  <si>
    <t xml:space="preserve"> SENSOR CAPACITIVO M40 24VCC 20mm SIEMENS</t>
  </si>
  <si>
    <t xml:space="preserve"> TUERCA P/CONECTOR 2" 50mm DAISA</t>
  </si>
  <si>
    <t xml:space="preserve"> TUERCA P/CONECTOR 1" 25mm DAISA</t>
  </si>
  <si>
    <t>PDP-0233</t>
  </si>
  <si>
    <t>M0035ELE</t>
  </si>
  <si>
    <t>M0294ELE</t>
  </si>
  <si>
    <t xml:space="preserve"> TERMINAL  OJAL B4 AZUL 5MM</t>
  </si>
  <si>
    <t>CABLEADO PARA SISTEMA DE AZUCAR INDEPENDIENTE</t>
  </si>
  <si>
    <t>PR00313</t>
  </si>
  <si>
    <t>PDP-0234</t>
  </si>
  <si>
    <t>ACCESORIOS PARA CAÑERIAS DE TRANSPORTE DE HARINAS</t>
  </si>
  <si>
    <t>PR00314</t>
  </si>
  <si>
    <t>PR00315</t>
  </si>
  <si>
    <t>PDP-0235</t>
  </si>
  <si>
    <t>VIBRADOR ELECTROMAGNETICO VEM 1</t>
  </si>
  <si>
    <t>PDP-0236</t>
  </si>
  <si>
    <t>PR00316</t>
  </si>
  <si>
    <t>TR-321</t>
  </si>
  <si>
    <t>TR-322</t>
  </si>
  <si>
    <t>Caño para registro de carga - proyectos</t>
  </si>
  <si>
    <t>Fabricacion de ejes para mesa de salida focus</t>
  </si>
  <si>
    <t>Caño AISI 304 formato tipo Y de Ø203</t>
  </si>
  <si>
    <t>PR00317</t>
  </si>
  <si>
    <t>PR00318</t>
  </si>
  <si>
    <t>Pedido duplicado con el p-4108</t>
  </si>
  <si>
    <t>P00673</t>
  </si>
  <si>
    <t>PR00319</t>
  </si>
  <si>
    <t>Sillas de directorio</t>
  </si>
  <si>
    <t>P-4168</t>
  </si>
  <si>
    <t>REPARACIÓN DE PISTÓN Y CENTRADOR EN SILLAS FENIX</t>
  </si>
  <si>
    <t>P00665</t>
  </si>
  <si>
    <t>P00663</t>
  </si>
  <si>
    <t>P00662</t>
  </si>
  <si>
    <t>P00661</t>
  </si>
  <si>
    <t>P00616</t>
  </si>
  <si>
    <t>P00618</t>
  </si>
  <si>
    <t>Repuestos para barreras y timbrados</t>
  </si>
  <si>
    <t>P-4169</t>
  </si>
  <si>
    <t>Timbre Inalambrico Negro 50mts alcance .marca Etheos TIN150B-TIN150N</t>
  </si>
  <si>
    <t>Fotocélula Para barrera automatica. Alcance hasta 20m. Alimentación 12-24VCC. Simple haz. 7,5 cm de alto. 4,5 cm de ancho. 3 cm de profundidad.</t>
  </si>
  <si>
    <t>P-4170</t>
  </si>
  <si>
    <t>Repuestos para autoelevadores</t>
  </si>
  <si>
    <t>M2568MEC</t>
  </si>
  <si>
    <t xml:space="preserve"> CUBIERTA CONTINENTAL 600X9 MACIZA - TOYOTA 25A </t>
  </si>
  <si>
    <t>M2299MEC</t>
  </si>
  <si>
    <t xml:space="preserve"> BATERIA DE LITIO 24V 20AH. (ZORRA ELÉCTRICA MODELO PTE 15Q- ATOM)</t>
  </si>
  <si>
    <t>CARGADOR DE BATERIAS - 03 Charger (509946036501) charger24V8A(EU)</t>
  </si>
  <si>
    <t>P00696</t>
  </si>
  <si>
    <t>TR-323</t>
  </si>
  <si>
    <t>Fabricacion de traba para tapa</t>
  </si>
  <si>
    <t>PR00326</t>
  </si>
  <si>
    <t>P00695</t>
  </si>
  <si>
    <t>LA INDUSTRIAL ELECTRICA SA (Liesa)</t>
  </si>
  <si>
    <t xml:space="preserve">BULONES PARA CELDA DE CARGA </t>
  </si>
  <si>
    <t>PR00327</t>
  </si>
  <si>
    <t>PDP-0237</t>
  </si>
  <si>
    <t>Tornillo cabeza hexagonal 12,7mmø x 100mm [rosca 20 G - 1/4] (h/1) WHITWORTH</t>
  </si>
  <si>
    <t>Tuerca 12,7mmø [rosca 20 - 1/4] WHITWORTH</t>
  </si>
  <si>
    <t>S/ remito</t>
  </si>
  <si>
    <t>P00704</t>
  </si>
  <si>
    <t>P-4171</t>
  </si>
  <si>
    <t>Tolva de linea 5</t>
  </si>
  <si>
    <t>PR00322</t>
  </si>
  <si>
    <t>PR00328</t>
  </si>
  <si>
    <t>Reemplazo de base de tolva Linea 5
-Incluye fabricacion y montaje de base nueva
-No incluye conexión de cañeria</t>
  </si>
  <si>
    <t>P00703</t>
  </si>
  <si>
    <t>MEDIO NIPLE CON COSTURA DIN 2999 (DIN 2982) 316L 2 1/2" x 50 mm</t>
  </si>
  <si>
    <t>CURVA 90° PARA SOLDAR PULIDO TOTAL 304L 50.8 x 2.0 mm</t>
  </si>
  <si>
    <t>CURVA 90° PARA SOLDAR PULIDO TOTAL 316L 38.1 x 2.0 mm</t>
  </si>
  <si>
    <t>CURVA 45° PARA SOLDAR PULIDO TOTAL 316L 50.8 x 2.0 mm</t>
  </si>
  <si>
    <t>CURVA 45° PARA SOLDAR PULIDO TOTAL 316L 38.1 x 2.0 mm</t>
  </si>
  <si>
    <t>VALVULA 2 VIAS MARIPOSA MECANIZADA PARA SOLDAR MANETA INOXIDABLE 2 POSICIONES 50.8 EPDM 304L</t>
  </si>
  <si>
    <t>Terminales X20TB12 (Bloque terminales)</t>
  </si>
  <si>
    <t>Módulo analógico B&amp;R  X20AI1744</t>
  </si>
  <si>
    <t>Placa/Módulo driver motor paso a paso MA1028_R7</t>
  </si>
  <si>
    <t>Placa/Módulo driver motor paso a paso MSMP2TLC_R2</t>
  </si>
  <si>
    <t>Placa/Módulo driver motor paso a paso MA1036_R4</t>
  </si>
  <si>
    <t>M1241ELE</t>
  </si>
  <si>
    <t>M1240ELE</t>
  </si>
  <si>
    <t>M1605ELE</t>
  </si>
  <si>
    <t>M1606ELE</t>
  </si>
  <si>
    <t>P-4172</t>
  </si>
  <si>
    <t>Modulos para balanzas de linea 1</t>
  </si>
  <si>
    <t>Modulos para balanzas de lineas 2 y 3</t>
  </si>
  <si>
    <t>Modulos para balanzas de linea 4</t>
  </si>
  <si>
    <t>PR00329</t>
  </si>
  <si>
    <t>Servicio de contratacion de un ayudante mecanico 2 dias (16hsnormales) 12hs al 50% y 24hs al 100%</t>
  </si>
  <si>
    <t>P00722</t>
  </si>
  <si>
    <t>P00723</t>
  </si>
  <si>
    <t>P00724</t>
  </si>
  <si>
    <t>P00725</t>
  </si>
  <si>
    <t>Extracciones de amasado</t>
  </si>
  <si>
    <t>TR-324</t>
  </si>
  <si>
    <t>Rodamiento SKF BAHB 633313</t>
  </si>
  <si>
    <t>PR00331</t>
  </si>
  <si>
    <t>P00737</t>
  </si>
  <si>
    <t>P00727</t>
  </si>
  <si>
    <t>P00738</t>
  </si>
  <si>
    <t>PulsePro ingenieria</t>
  </si>
  <si>
    <t>P00739</t>
  </si>
  <si>
    <t>Montaje de las tolvas para harina y azúcar en Amasadoras 1 y 3.</t>
  </si>
  <si>
    <t>TR-325</t>
  </si>
  <si>
    <t>Jornadas de trabajo de 2 (dos) mecánicos de 7 a 18 hs durante el sábado 21/03 y el domingo</t>
  </si>
  <si>
    <t>P00730</t>
  </si>
  <si>
    <t>Elfer Mario Hector (Montajes industriales)</t>
  </si>
  <si>
    <t>P00636</t>
  </si>
  <si>
    <t>ATLAS Electromecanica</t>
  </si>
  <si>
    <t>P00645</t>
  </si>
  <si>
    <t>P00699</t>
  </si>
  <si>
    <t>PDP-0238</t>
  </si>
  <si>
    <t>SERVICIO DE CONTRATACION DE 2 TÉCNICOS CON HERRAMIENTAS DURANTE 2 JORNADAS NORMALES</t>
  </si>
  <si>
    <t>ZARANDA DE AZÚCAR</t>
  </si>
  <si>
    <t>Oficinas</t>
  </si>
  <si>
    <t>PR00337</t>
  </si>
  <si>
    <t>P-4173</t>
  </si>
  <si>
    <t>M2902FER</t>
  </si>
  <si>
    <t>M2903FER</t>
  </si>
  <si>
    <t>M2904FER</t>
  </si>
  <si>
    <t>M2905FER</t>
  </si>
  <si>
    <t>M2688FER</t>
  </si>
  <si>
    <t xml:space="preserve"> Extractor In Line 8'' 200mm Td Mixvent 800/200 </t>
  </si>
  <si>
    <t xml:space="preserve"> Conducto Flexible para conducto 8" / 200mm Sin Aislacion 7.5m Euroflex</t>
  </si>
  <si>
    <t xml:space="preserve">TE de 90º en galvanizado 200mm </t>
  </si>
  <si>
    <t xml:space="preserve"> Reduccion galvanizada de 250 a 200 mm ( 1 sola pieza)</t>
  </si>
  <si>
    <t xml:space="preserve"> Cinta De Aluminio Autoadhesiva De 48 Mm X 50 Mts Aluminizada</t>
  </si>
  <si>
    <t>PANEL VIEW 700 PLUS 2711-PT7C4D8 ALLEN BRADLEY (FOCUS L6)</t>
  </si>
  <si>
    <t>Pantalla para línea 4</t>
  </si>
  <si>
    <t>PR00339</t>
  </si>
  <si>
    <t>P-4174</t>
  </si>
  <si>
    <t>PR00341</t>
  </si>
  <si>
    <t>P-4175</t>
  </si>
  <si>
    <t xml:space="preserve"> SILLON ALUMINUM SOFT ALTO NEGRO (F96-1-TRA)</t>
  </si>
  <si>
    <t>Jefatura de sistemas</t>
  </si>
  <si>
    <t>6/3/26 - 30/3/26</t>
  </si>
  <si>
    <t>4413 - 4454</t>
  </si>
  <si>
    <t>PDP-0239</t>
  </si>
  <si>
    <t>PR00338</t>
  </si>
  <si>
    <t>M2316MEC</t>
  </si>
  <si>
    <t>MANGUERA ASP/EXP SANITARIA Ø63MM X 1000MM X 11MM PARA TOLVA</t>
  </si>
  <si>
    <t>PDP-0240</t>
  </si>
  <si>
    <t>CAÑERÍA DE TRANSPORTE DE AZÚCAR</t>
  </si>
  <si>
    <t>PR00340</t>
  </si>
  <si>
    <t>PANTALON Y DOSIFICADORES PARA ESCLUSAS</t>
  </si>
  <si>
    <t>PR00342</t>
  </si>
  <si>
    <t>hablar con beron</t>
  </si>
  <si>
    <t>resuelto por tr</t>
  </si>
  <si>
    <t>M1416FER</t>
  </si>
  <si>
    <t>M1411FER</t>
  </si>
  <si>
    <t>M2663FER</t>
  </si>
  <si>
    <t>M2167FER</t>
  </si>
  <si>
    <t>M2230FER</t>
  </si>
  <si>
    <t>P00762</t>
  </si>
  <si>
    <t>P00763</t>
  </si>
  <si>
    <t>P00752</t>
  </si>
  <si>
    <t>P00753</t>
  </si>
  <si>
    <t>P00754</t>
  </si>
  <si>
    <t>P00755</t>
  </si>
  <si>
    <t>P00756</t>
  </si>
  <si>
    <t>P00758</t>
  </si>
  <si>
    <t>P00757</t>
  </si>
  <si>
    <t>P00759</t>
  </si>
  <si>
    <t>P00760</t>
  </si>
  <si>
    <t>P00761</t>
  </si>
  <si>
    <t>P00719</t>
  </si>
  <si>
    <t>BRIDA PARA MOTORRECTOR FLA 50 N°50 FL BASE FA</t>
  </si>
  <si>
    <t>Fripack linea 7</t>
  </si>
  <si>
    <t>P-4176</t>
  </si>
  <si>
    <t>M2681MEC</t>
  </si>
  <si>
    <t>M2682MEC</t>
  </si>
  <si>
    <t>pedido anulado. Se compra por reposicion, mail 31/03</t>
  </si>
  <si>
    <t>PR00343</t>
  </si>
  <si>
    <t>Abril.</t>
  </si>
  <si>
    <t>PR00344</t>
  </si>
  <si>
    <t>PR00345</t>
  </si>
  <si>
    <t>PDP-0241</t>
  </si>
  <si>
    <t>PDP-0242</t>
  </si>
  <si>
    <t>MODIFICACIÓN DE CAÑERIAS DE GRASA</t>
  </si>
  <si>
    <t>Dosificador para esclusas (canal vibratorio largo)</t>
  </si>
  <si>
    <t>Dosificador para esclusas (canal vibratorio corto)</t>
  </si>
  <si>
    <t>Pantalon para esclusas</t>
  </si>
  <si>
    <t>TUBO REDONDO COSTURA LAMINADA PULIDO EXTERIOR (A-554) 304L 50,8 x 1,5mm</t>
  </si>
  <si>
    <t>UNION DOBLE DANESA PARA SOLDAR 304L 50.8 mm (2") - SIN JUNTA</t>
  </si>
  <si>
    <t>JUNTA DANESA SILICONA 50.8 mm (2")</t>
  </si>
  <si>
    <t>CURVA 90° PARA SOLDAR PULIDO TOTAL 304L 50.8 x 1.5 mm</t>
  </si>
  <si>
    <t>TEE RAMAL PARA SOLDAR PULIDO TOTAL 304 50.8 x 1.5 mm</t>
  </si>
  <si>
    <t>CAÑO CUADRADO PULIDO EXTERIOR (A-554) 304 40 x 40 x 2.0 mm</t>
  </si>
  <si>
    <t>P00780</t>
  </si>
  <si>
    <t>P00785</t>
  </si>
  <si>
    <t>P00787</t>
  </si>
  <si>
    <t>P00782</t>
  </si>
  <si>
    <t>P00790</t>
  </si>
  <si>
    <t>P-4177</t>
  </si>
  <si>
    <t>Interfaz con relé para sistema de conteo en equipos de envasado</t>
  </si>
  <si>
    <t>PR00346</t>
  </si>
  <si>
    <t>PR00335</t>
  </si>
  <si>
    <t>Informe tecnico sin numero</t>
  </si>
  <si>
    <t>Siembra de invierno en parque de planta y DMP</t>
  </si>
  <si>
    <t>P-4178</t>
  </si>
  <si>
    <t>PR00347</t>
  </si>
  <si>
    <t>P-4179</t>
  </si>
  <si>
    <t>Volquete para final de obra</t>
  </si>
  <si>
    <t>PR00348</t>
  </si>
  <si>
    <t>M2906FER</t>
  </si>
  <si>
    <t>M1608ELE</t>
  </si>
  <si>
    <t>CABLE BIPOLAR PARALELO 2 X 1,5 MM NEGRO</t>
  </si>
  <si>
    <t>M2907FER</t>
  </si>
  <si>
    <t>Intercomunicadores para tesoreria</t>
  </si>
  <si>
    <t>P-4180</t>
  </si>
  <si>
    <t>M2233FER</t>
  </si>
  <si>
    <t>CARRO ROMA ART. 174 55 X 55MM</t>
  </si>
  <si>
    <t>Cerramiento para sala de pintura</t>
  </si>
  <si>
    <t>P-4181</t>
  </si>
  <si>
    <t>PR00350</t>
  </si>
  <si>
    <t>PR00351</t>
  </si>
  <si>
    <t>M2908FER</t>
  </si>
  <si>
    <t>Buje para finalizar conexión en refrisat L7</t>
  </si>
  <si>
    <t>P-4182</t>
  </si>
  <si>
    <t>PR00352</t>
  </si>
  <si>
    <t>INTERFAZ CON RELE 1NA 24V CD 6A - FINDER 391070249024</t>
  </si>
  <si>
    <t>Mano de obra para trabajos de siembra de invierno en jardin (frente y laterales) de planta</t>
  </si>
  <si>
    <t>Mano de obra para trabajos de siembra de invierno en jardin (frente) del DMP</t>
  </si>
  <si>
    <t>BOLSA DE SEMILLA REYGRAA ANUAL X 25KG (MARCA PICASSO) PARA SIEMBRA INVIERNO</t>
  </si>
  <si>
    <t xml:space="preserve">Alquiler de volquete </t>
  </si>
  <si>
    <t>INTERCOMUNICADOR INTERCRON GT-ML 110V - 220V</t>
  </si>
  <si>
    <t>FRENTE PORTERO ELECTRICO COMMAX EXTERIOR/EMBUTIR DR 201</t>
  </si>
  <si>
    <t>Buje de reduccion de cobre para soldar  1 1/4 a 1 3/8</t>
  </si>
  <si>
    <t>TR-326</t>
  </si>
  <si>
    <t>TR-327</t>
  </si>
  <si>
    <t>TR-328</t>
  </si>
  <si>
    <t>TR-329</t>
  </si>
  <si>
    <t>TR-330</t>
  </si>
  <si>
    <t>TR-331</t>
  </si>
  <si>
    <t>TR-332</t>
  </si>
  <si>
    <t>TR-333</t>
  </si>
  <si>
    <t>TR-334</t>
  </si>
  <si>
    <t>Horno nuevo L5</t>
  </si>
  <si>
    <t>Reparacion de Flecha</t>
  </si>
  <si>
    <t>Fabricacion eje de levantamiento de flecha</t>
  </si>
  <si>
    <t>Fabricacion de engranaje para producir formato tripack</t>
  </si>
  <si>
    <t>Mecanizado de piñones para agitadores de plastificadores 1 y 2</t>
  </si>
  <si>
    <t>Fabricacion de bujes para soporte de estante de vidrio</t>
  </si>
  <si>
    <t>Reparacion de rodillo de mesa de encremado</t>
  </si>
  <si>
    <t>Fabricacion de bandeja inoxidable 1700 X 700 X 2</t>
  </si>
  <si>
    <t>PR00353</t>
  </si>
  <si>
    <t>PR00354</t>
  </si>
  <si>
    <t>Plastificadores 1 y 2</t>
  </si>
  <si>
    <t>Estante de vidrio</t>
  </si>
  <si>
    <t>Encreamdo linea 6</t>
  </si>
  <si>
    <t>Cinta de enfriado</t>
  </si>
  <si>
    <t>PR00355</t>
  </si>
  <si>
    <t>PR00356</t>
  </si>
  <si>
    <t>PR00357</t>
  </si>
  <si>
    <t>PR00358</t>
  </si>
  <si>
    <t>Estructura de planchuelas de hierro 38.1 x 12.7 (6 metros) para base de horno</t>
  </si>
  <si>
    <t>PR00359</t>
  </si>
  <si>
    <t>TR-335</t>
  </si>
  <si>
    <t>Bomba de dulcero</t>
  </si>
  <si>
    <t>Provision de manchon nuevo</t>
  </si>
  <si>
    <t>PR00360</t>
  </si>
  <si>
    <t>Reparacion de una punta de rodillo traccion</t>
  </si>
  <si>
    <t>PR00361</t>
  </si>
  <si>
    <t>PR00362</t>
  </si>
  <si>
    <t>Perfil UPN</t>
  </si>
  <si>
    <t>TR-336</t>
  </si>
  <si>
    <t>Perfil UPN 50 x 38 x 5mm (cortados en tramos de 2m)</t>
  </si>
  <si>
    <t>PR00363</t>
  </si>
  <si>
    <t>P00805</t>
  </si>
  <si>
    <t>P00802</t>
  </si>
  <si>
    <t>P-4183</t>
  </si>
  <si>
    <t>P-4184</t>
  </si>
  <si>
    <t>PR00364</t>
  </si>
  <si>
    <t>PR00365</t>
  </si>
  <si>
    <t>Instalación ductos hornos L5</t>
  </si>
  <si>
    <t>Modificación rociador de alcohol</t>
  </si>
  <si>
    <t>Instalación 2 ductos en salidas de hornos L5</t>
  </si>
  <si>
    <t>P00806</t>
  </si>
  <si>
    <t>GOMAFILTRO</t>
  </si>
  <si>
    <t>P00803</t>
  </si>
  <si>
    <t>P00804</t>
  </si>
  <si>
    <t>P00801</t>
  </si>
  <si>
    <t>M2683MEC</t>
  </si>
  <si>
    <t>Recarga de gas Atal, tubo de 6m³</t>
  </si>
  <si>
    <t>PDP-0243</t>
  </si>
  <si>
    <t xml:space="preserve">Recarga de gas Argon tubo de 7,5m³ </t>
  </si>
  <si>
    <t>Recarga de gas Argon tubo de 3m³</t>
  </si>
  <si>
    <t>Recarga de gas Nitrogeno tubo de 1m³</t>
  </si>
  <si>
    <t>Provision un tubo nuevo de gas Nitrogeno cargado, tubo de 6m³</t>
  </si>
  <si>
    <t xml:space="preserve">Recarga de gas Argon tubo de 1m³ </t>
  </si>
  <si>
    <t xml:space="preserve">Recarga de gas Argon tubo de 3m³ </t>
  </si>
  <si>
    <t>PR00366</t>
  </si>
  <si>
    <t>P-4185</t>
  </si>
  <si>
    <t>Servicio de vulcanizado de la rueda, el diametro total deberia ser de 110mm.</t>
  </si>
  <si>
    <t>Rueda de transporte de linea 6</t>
  </si>
  <si>
    <t>PR00367</t>
  </si>
  <si>
    <t>All industrial drives</t>
  </si>
  <si>
    <t>P00811</t>
  </si>
  <si>
    <t>HERCAL</t>
  </si>
  <si>
    <t>P00809</t>
  </si>
  <si>
    <t>08/04/26 - 09/04/26</t>
  </si>
  <si>
    <t>2870 - 2886</t>
  </si>
  <si>
    <t>77356 - 77375</t>
  </si>
  <si>
    <t>Rodamiento SKF para rueda delantera</t>
  </si>
  <si>
    <t>Apilador toyota 2013</t>
  </si>
  <si>
    <t>TR-337</t>
  </si>
  <si>
    <t>TR-338</t>
  </si>
  <si>
    <t>Autoelevador toyota 25B</t>
  </si>
  <si>
    <t>Provision de bomba de freno (x1), cilindro de freno (x2), cable de freno (x2), rectificacion de campanas (x2), reten de maza (x2), reten de cañonera (x2), cable de inchin (x1), kit de almoadillas para pedales (x1), resorte de pedal de inchin (x1), bulones y tuercas de maza trasera (x12)
Servicio de mano de obra.</t>
  </si>
  <si>
    <t>PR00368</t>
  </si>
  <si>
    <t>PR00369</t>
  </si>
  <si>
    <t>P00818</t>
  </si>
  <si>
    <t>GreenArg</t>
  </si>
  <si>
    <t>P00816</t>
  </si>
  <si>
    <t>M2187MEC</t>
  </si>
  <si>
    <t>M2684MEC</t>
  </si>
  <si>
    <t>M2685MEC</t>
  </si>
  <si>
    <t>M2686MEC</t>
  </si>
  <si>
    <t>M2687MEC</t>
  </si>
  <si>
    <t>M2688MEC</t>
  </si>
  <si>
    <t>M2689MEC</t>
  </si>
  <si>
    <t>Diego Sanchez</t>
  </si>
  <si>
    <t>Oficina de taller mantenimiento</t>
  </si>
  <si>
    <t>P-4186</t>
  </si>
  <si>
    <t>P00821</t>
  </si>
  <si>
    <t>Pizarra magnetica para cartelera 120x80cm</t>
  </si>
  <si>
    <t>PR00370</t>
  </si>
  <si>
    <t>PDP-0244</t>
  </si>
  <si>
    <t>PDP-0245</t>
  </si>
  <si>
    <t>Peine 63A 3 Polos P/4 Derivaciones 45mm Schneider Electric</t>
  </si>
  <si>
    <t>Peine 63A 3 Polos P/5 Derivaciones 45mm Schneider Electric</t>
  </si>
  <si>
    <t>Puentes de guardamotor para tablero de potencia utilizado en independización de azúcar</t>
  </si>
  <si>
    <t>PR00371</t>
  </si>
  <si>
    <t>PLACA MELAMINA COLOR NEGRO 500X2700X18MM</t>
  </si>
  <si>
    <t>M3000FER</t>
  </si>
  <si>
    <t>M3001FER</t>
  </si>
  <si>
    <t>M3002FER</t>
  </si>
  <si>
    <t>PLACA MELAMINA COLOR NEGRO 1200X2600X18MM</t>
  </si>
  <si>
    <t>TAPA PVC PARA ESTRUCTURAL 40X40MM</t>
  </si>
  <si>
    <t>ESMALTE SINTETICO NEGRO ALBA X 4LTS</t>
  </si>
  <si>
    <t>PINTURA AEROSOL ULTRA COVER 2X RUST OLEUM BLANCO MATE</t>
  </si>
  <si>
    <t>M0741FER</t>
  </si>
  <si>
    <t>P-4187</t>
  </si>
  <si>
    <t>Materiales para modificaciones de oficina de creditos y cobranzas</t>
  </si>
  <si>
    <t>P00828</t>
  </si>
  <si>
    <t>Servicios integrados SRL</t>
  </si>
  <si>
    <t>P00827</t>
  </si>
  <si>
    <t>Antioxido colorin sakrome (Cod 60096516/75127) 4lts color 220079</t>
  </si>
  <si>
    <t>P00822</t>
  </si>
  <si>
    <t>P00820</t>
  </si>
  <si>
    <t>P00814</t>
  </si>
  <si>
    <t>PR00372</t>
  </si>
  <si>
    <t>PR00373</t>
  </si>
  <si>
    <t>P-4188</t>
  </si>
  <si>
    <t>P-4189</t>
  </si>
  <si>
    <t>PR00374</t>
  </si>
  <si>
    <t>Reparacion de caja de direccion y potenciometro segun nota de servicio 13335</t>
  </si>
  <si>
    <t>Sensor de hombre a bordo</t>
  </si>
  <si>
    <t>TR-339</t>
  </si>
  <si>
    <t>TR-340</t>
  </si>
  <si>
    <t>TR-341</t>
  </si>
  <si>
    <t>TR-342</t>
  </si>
  <si>
    <t>TR-343</t>
  </si>
  <si>
    <t>TR-344</t>
  </si>
  <si>
    <t>TR-345</t>
  </si>
  <si>
    <t>Autoelevadores toyota 25A y 15</t>
  </si>
  <si>
    <t>Amasadora linea 1</t>
  </si>
  <si>
    <t>Rotativa chica linea 3</t>
  </si>
  <si>
    <t>Proyectos silos</t>
  </si>
  <si>
    <t>Apilador toyota 2008</t>
  </si>
  <si>
    <t>PR00375</t>
  </si>
  <si>
    <t>TR-346</t>
  </si>
  <si>
    <t>TR-347</t>
  </si>
  <si>
    <t>Reparacion de polea de amasadora linea 1</t>
  </si>
  <si>
    <t>Fabricacion de soporte de cuchilla para rotativa chica linea 3</t>
  </si>
  <si>
    <t>Reparacion de eje de traccion de cardan</t>
  </si>
  <si>
    <t>Fabricacion de manijas para clapetas de extracciones</t>
  </si>
  <si>
    <t>Broca quimica nº 16 + varilla. (20)
Broca quimica nº 20 + varilla. (20)
Tuerca remache (100)
Chapas cuadradas 12,7 mm. (4)</t>
  </si>
  <si>
    <t>Reparacion de bujes exentricos</t>
  </si>
  <si>
    <t>P00836</t>
  </si>
  <si>
    <t>PR00376</t>
  </si>
  <si>
    <t>PR00379</t>
  </si>
  <si>
    <t>PR00380</t>
  </si>
  <si>
    <t>PR00381</t>
  </si>
  <si>
    <t>PR00382</t>
  </si>
  <si>
    <t>PR00383</t>
  </si>
  <si>
    <t>PR00384</t>
  </si>
  <si>
    <t>PR00385</t>
  </si>
  <si>
    <t>09/04 - 14/04</t>
  </si>
  <si>
    <t>2887 - 3016</t>
  </si>
  <si>
    <t>77374 - 77577</t>
  </si>
  <si>
    <t>P00835</t>
  </si>
  <si>
    <t>M2232FER</t>
  </si>
  <si>
    <t>M2057FER</t>
  </si>
  <si>
    <t>AUTOPERFORANTE HEXAGONAL MECHA 14 X 1"1/2 X C/ ARANDELA Y GOMA</t>
  </si>
  <si>
    <t>PASTILLAS DE FRENO TOYOTA 47117-12240-71</t>
  </si>
  <si>
    <t xml:space="preserve"> LIQUIDO DE FRENO TIPO 3 WAGNER LOCKHEED X 1L</t>
  </si>
  <si>
    <t xml:space="preserve"> BOCINA AUTOELEVADOR TOYOTA</t>
  </si>
  <si>
    <t>M2603MEC</t>
  </si>
  <si>
    <t>M2273MEC</t>
  </si>
  <si>
    <t>M0537MEC</t>
  </si>
  <si>
    <t>M0006LUB</t>
  </si>
  <si>
    <t>Frenos para apilador Toyota 2008</t>
  </si>
  <si>
    <t>P-4190</t>
  </si>
  <si>
    <t>PR00386</t>
  </si>
  <si>
    <t>Impermeabilización tesoreria</t>
  </si>
  <si>
    <t>PR00388</t>
  </si>
  <si>
    <t>P-4191</t>
  </si>
  <si>
    <t>M2910FER</t>
  </si>
  <si>
    <t>M0624FER</t>
  </si>
  <si>
    <t>M2668FER</t>
  </si>
  <si>
    <t>MEMBRANA LIQUIDA TECHOS 20 KG. - BLANCO SEMI-MATE</t>
  </si>
  <si>
    <t>VENDA PARA REPARACIÓN DE GRIETAS Y RAJADURAS 10 CM X 25 METROS</t>
  </si>
  <si>
    <t xml:space="preserve"> POXIMIX USO EXTERIOR REPARA GRIETAS 5 KG</t>
  </si>
  <si>
    <t>Retapizado sillas New Bart</t>
  </si>
  <si>
    <t>PR00389</t>
  </si>
  <si>
    <t>P-4192</t>
  </si>
  <si>
    <t>Retapizado de sillas New Bart, cuero sintético.</t>
  </si>
  <si>
    <t>PR00324</t>
  </si>
  <si>
    <t>TR-348</t>
  </si>
  <si>
    <t>TR-349</t>
  </si>
  <si>
    <t>TR-350</t>
  </si>
  <si>
    <t>TR-351</t>
  </si>
  <si>
    <t>Ontivero Alejandro</t>
  </si>
  <si>
    <t>Fripack back up linea 5</t>
  </si>
  <si>
    <t>Autoelevador toyota 15</t>
  </si>
  <si>
    <t>Reemplazo de encoder y configuracion de equipo</t>
  </si>
  <si>
    <t>Reparacion de caja de direccion y calibracion en equipo</t>
  </si>
  <si>
    <t>PR00390</t>
  </si>
  <si>
    <t>PR00391</t>
  </si>
  <si>
    <t>PR00392</t>
  </si>
  <si>
    <t>VideoJet</t>
  </si>
  <si>
    <t>VIBRADORES ELECTROMAGNETICOS PARA TRANSPORTE DE AZUCAR</t>
  </si>
  <si>
    <t>Tela de fieltro</t>
  </si>
  <si>
    <t>PDP-0246</t>
  </si>
  <si>
    <t>M0072BAN</t>
  </si>
  <si>
    <t>TELA NO TEJIDA CHAMUSCADA TERMOFILADA,GASEADO 1 CARA, 500GRSXM2 ANCHO 2,10X50MTS</t>
  </si>
  <si>
    <t>PR00393</t>
  </si>
  <si>
    <t>BROCA QUIMICA RM20 MARCA FISCHER + varilla
BROCA QUIMICA RM16 MARCA FISCHER + varilla</t>
  </si>
  <si>
    <t>Materiales para fijación de la estructura del silo para azúcar</t>
  </si>
  <si>
    <t>se resolvió por tr</t>
  </si>
  <si>
    <t>P00857</t>
  </si>
  <si>
    <t xml:space="preserve">CABLE FRENO DE MANO  8B04 APILADOR 2008 </t>
  </si>
  <si>
    <t>BOMBIN DE FRENO APILADOR TOYOTA</t>
  </si>
  <si>
    <t>Reparacion de placa de balanzas SD32_r1 de masipack L2</t>
  </si>
  <si>
    <t>Nueva sala de directores</t>
  </si>
  <si>
    <t>P-4193</t>
  </si>
  <si>
    <t>PR00394</t>
  </si>
  <si>
    <t>Hornos de linea 5</t>
  </si>
  <si>
    <t>Firma Raul Ledesma</t>
  </si>
  <si>
    <t>P00729</t>
  </si>
  <si>
    <t>M2692MEC</t>
  </si>
  <si>
    <t>P-4194</t>
  </si>
  <si>
    <t>Chiller frio 21</t>
  </si>
  <si>
    <t>Asistencia tecnica para equipo chiller frio 21</t>
  </si>
  <si>
    <t>PR00396</t>
  </si>
  <si>
    <t>Ventana nº 1. Roller sunscreen, cadena metalica, caño natural, soporte metal blanco. 
Medidas de la ventana: 2450x1180</t>
  </si>
  <si>
    <t>Ventana nº 1. Roller black out, cadena metalica, soporte doble. 
Medidas de la ventana: 2450x1180</t>
  </si>
  <si>
    <t>Servicio de vidrieria para estante de vidrio esmerilado 8mm espesor, rectificado en sus bordes.</t>
  </si>
  <si>
    <t>P-4195</t>
  </si>
  <si>
    <t>Sala de reuniones directorio</t>
  </si>
  <si>
    <t>PINTURA EN TARQUINI COLOR PAISAJE LUNAR  30KG TERSPLAST ROMANO MEDIANO </t>
  </si>
  <si>
    <t>RODILLO ANTIGOTA COLOR 22 EL GALGO</t>
  </si>
  <si>
    <t>M2550FER</t>
  </si>
  <si>
    <t>M0703FER</t>
  </si>
  <si>
    <t>P-4196</t>
  </si>
  <si>
    <t>PR00397</t>
  </si>
  <si>
    <t>PR00398</t>
  </si>
  <si>
    <t>MOTORREDUCTOR SEW 1370RPM 0,5 HP CON REDUCTOR 1/10 C/ EJE HUECO 16MM - LINEA 7</t>
  </si>
  <si>
    <t>P-4197</t>
  </si>
  <si>
    <t>P-4198</t>
  </si>
  <si>
    <t>P-4199</t>
  </si>
  <si>
    <t>PR00399</t>
  </si>
  <si>
    <t>PR00400</t>
  </si>
  <si>
    <t>PR00401</t>
  </si>
  <si>
    <t>M1398MEC</t>
  </si>
  <si>
    <t>ELECTROVALVULA SOLENOIDE 220VAC CON ROSCAS DE 3/4" (BRONCE) CAUDALIMETRO DE L4L5</t>
  </si>
  <si>
    <t>M2911FER</t>
  </si>
  <si>
    <t>SELLADOR DE ROSCAS DE GAS</t>
  </si>
  <si>
    <t>LITARGIRIO X 500 GRS.</t>
  </si>
  <si>
    <t>Electrovalvula para caudalimetro de linea 1</t>
  </si>
  <si>
    <t>Motorreductor para cinta curva de linea 6</t>
  </si>
  <si>
    <t xml:space="preserve">PINTURA PARA AZULEJOS HIDROESMALTE EPOXI BLANCO X4LTS SINTEPLAST </t>
  </si>
  <si>
    <t>ESPUMA DE POLIURETANO 500ML</t>
  </si>
  <si>
    <t>PR00402</t>
  </si>
  <si>
    <t>Fabricacion de desengrasador de inoxidable</t>
  </si>
  <si>
    <t>Fabricacion de derivacion de harina debajo de silo</t>
  </si>
  <si>
    <t>TR-352</t>
  </si>
  <si>
    <t>TR-353</t>
  </si>
  <si>
    <t>TR-354</t>
  </si>
  <si>
    <t>TR-355</t>
  </si>
  <si>
    <t>TR-356</t>
  </si>
  <si>
    <t>TR-357</t>
  </si>
  <si>
    <t>AUTOELEVADOR TOYOTA 25 B</t>
  </si>
  <si>
    <t>Silo Harina</t>
  </si>
  <si>
    <t>PR00403</t>
  </si>
  <si>
    <t>PR00404</t>
  </si>
  <si>
    <t>PR00405</t>
  </si>
  <si>
    <t>Balanceo de turbina</t>
  </si>
  <si>
    <t>Reparacion de tapas de inspeccion de caldera</t>
  </si>
  <si>
    <t>PR00406</t>
  </si>
  <si>
    <t>Caldera de linea 5</t>
  </si>
  <si>
    <t>Cortadora nueva de linea 3</t>
  </si>
  <si>
    <t>Reparacion de brazo de movimiento de cortadora con polea y uñas nuevas</t>
  </si>
  <si>
    <t>Servicio de torneria de ojalaes para puente trasero</t>
  </si>
  <si>
    <t>PR00407</t>
  </si>
  <si>
    <t>PR00408</t>
  </si>
  <si>
    <t>Autoelevador toyota</t>
  </si>
  <si>
    <t>TR-358</t>
  </si>
  <si>
    <t>Provision de bulbo de temperatura autoelevador toyota</t>
  </si>
  <si>
    <t>PR00409</t>
  </si>
  <si>
    <t>Firmado por Ledesma R.</t>
  </si>
  <si>
    <t>Pintado de estructura de sistema de aspiración</t>
  </si>
  <si>
    <t>Sistema de aspiración (armado y soldadura de 3 conjuntos)</t>
  </si>
  <si>
    <t>Piezas retiradas de cortes de precision</t>
  </si>
  <si>
    <t>Provision de acople elástico Tupac torneado y chavetero</t>
  </si>
  <si>
    <t>Fabricacion de trampa de grasa de acero inoxidable</t>
  </si>
  <si>
    <t>Fabricacion de pantalon para esclusas</t>
  </si>
  <si>
    <t>Fabricacion de dosificador para esclusas 
(4 con canal vibratorio largo y 1 corto)</t>
  </si>
  <si>
    <t>TR-359</t>
  </si>
  <si>
    <t>TR-360</t>
  </si>
  <si>
    <t>TR-361</t>
  </si>
  <si>
    <t>TR-362</t>
  </si>
  <si>
    <t>TR-363</t>
  </si>
  <si>
    <t>TR-364</t>
  </si>
  <si>
    <t>TR-365</t>
  </si>
  <si>
    <t>Silos proyectos</t>
  </si>
  <si>
    <t>PR00410</t>
  </si>
  <si>
    <t>PR00411</t>
  </si>
  <si>
    <t>PR00412</t>
  </si>
  <si>
    <t>PR00413</t>
  </si>
  <si>
    <t>PR00414</t>
  </si>
  <si>
    <t>PR00415</t>
  </si>
  <si>
    <t>PR00416</t>
  </si>
  <si>
    <t>P00905</t>
  </si>
  <si>
    <t>P00904</t>
  </si>
  <si>
    <t>P00896</t>
  </si>
  <si>
    <t>P00900</t>
  </si>
  <si>
    <t>P00902</t>
  </si>
  <si>
    <t>P00903</t>
  </si>
  <si>
    <t>Válvula de pulso para filtro de limpieza automático y sistema de aspiración silo de azúcar</t>
  </si>
  <si>
    <t>PR00417</t>
  </si>
  <si>
    <t>PR00418</t>
  </si>
  <si>
    <t>PR00419</t>
  </si>
  <si>
    <t>PDP-0247</t>
  </si>
  <si>
    <t>M2694MEC</t>
  </si>
  <si>
    <t>M2912FER</t>
  </si>
  <si>
    <t>M2913FER</t>
  </si>
  <si>
    <t>VALVULA DE PULSO RMF-Z-25 DN 25 1"</t>
  </si>
  <si>
    <t>MEDIO NIPLE 1" X 100MM</t>
  </si>
  <si>
    <t>M2909FER</t>
  </si>
  <si>
    <t>P00901</t>
  </si>
  <si>
    <t>Personas</t>
  </si>
  <si>
    <t>Servicio de contratacion de un tecnico mecanico (Jornadas de 9hs x 3 dias)</t>
  </si>
  <si>
    <t>TR-366</t>
  </si>
  <si>
    <t>Montaje de silo de azúcar y estructura</t>
  </si>
  <si>
    <t>P00924</t>
  </si>
  <si>
    <t>P00922</t>
  </si>
  <si>
    <t>P00915</t>
  </si>
  <si>
    <t>Fabricacion de cuchilla</t>
  </si>
  <si>
    <t>TR-367</t>
  </si>
  <si>
    <t>PR00420</t>
  </si>
  <si>
    <t>sin reparacion</t>
  </si>
  <si>
    <t>pedido anulado. Se pidio en el p-4172</t>
  </si>
  <si>
    <t>PR00421</t>
  </si>
  <si>
    <t>PDP-0239.2</t>
  </si>
  <si>
    <t>MANGUERA ASP/EXP SANITARIA Ø63MM X 5000MM X 11MM PARA TOLVA</t>
  </si>
  <si>
    <t>REEMBUJADO DE BUJE DE MOLDE DE ROTATIVA 100MM</t>
  </si>
  <si>
    <t>REEMBUJADO DE BUJE DE MOLDE DE ROTATIVA 110MM</t>
  </si>
  <si>
    <t>Bujes de moldes de rotativas</t>
  </si>
  <si>
    <t>P-4200</t>
  </si>
  <si>
    <t>P00928</t>
  </si>
  <si>
    <t>P00923</t>
  </si>
  <si>
    <t>Reemplazo de bomba de freno, cilindros (x2), cable de freno (x2), rectificacion de campanas (x2), retenes de maza (x2) y cañonera (x2), reencintado de patines (x4), cable de inchin, kit de almoadillas para pedales, resorte de pedal de inchin, bulones (x12) y tuercas (x12) de maza trasera
Mano de obra</t>
  </si>
  <si>
    <t>2026</t>
  </si>
  <si>
    <t>P00895</t>
  </si>
  <si>
    <t>P-4201</t>
  </si>
  <si>
    <t>P-4202</t>
  </si>
  <si>
    <t>P-4203</t>
  </si>
  <si>
    <t>Alquiler de volquete en planta</t>
  </si>
  <si>
    <t>PR00422</t>
  </si>
  <si>
    <t>M1607ELE</t>
  </si>
  <si>
    <t>SENSOR SICK WT260-F280, FOTOELÉCTRICO, PNP, 10-30 VDC, LINEA 4.</t>
  </si>
  <si>
    <t>SENSOR PARA ESTRICHADORA L4</t>
  </si>
  <si>
    <t>PR00423</t>
  </si>
  <si>
    <t>PR00424</t>
  </si>
  <si>
    <t>Materiales para reparacion de escritorios</t>
  </si>
  <si>
    <t xml:space="preserve">TAPA PVC PARA ESTRUCTURAL 40X40MM </t>
  </si>
  <si>
    <t>CAÑO ESTRUCTURAL CUADRADO 40X40X6000 
(ESPESOR 2MM)</t>
  </si>
  <si>
    <t>M0865FER</t>
  </si>
  <si>
    <t>TAPACANTOS C/PEGAMENTO NEGRO DE 22MM ANCHO X 10M</t>
  </si>
  <si>
    <t>Tapa Tornillos Autoadhesivo Melaminico X 200 unidades BLANCO</t>
  </si>
  <si>
    <t>Tapa Tornillos Autoadhesivo Melaminico X 200 Unid Haya</t>
  </si>
  <si>
    <t>Tapa Tornillos Autoadhesivo Melaminico X 200 Uni Negro</t>
  </si>
  <si>
    <t>Kit de sellos para reparacion de cilindro de inclinacion Toyota 2008 apilador 6FBRE16-34440</t>
  </si>
  <si>
    <t>KIT REPARACIÓN CILINDRO APILADOR 2008</t>
  </si>
  <si>
    <t>PR00425</t>
  </si>
  <si>
    <t>P-4204</t>
  </si>
  <si>
    <t>Cadena especial motor bomba hidraulica
Toyota 25A.</t>
  </si>
  <si>
    <t>PR00426</t>
  </si>
  <si>
    <t>P-4205</t>
  </si>
  <si>
    <t>P-4206</t>
  </si>
  <si>
    <t>PR00427</t>
  </si>
  <si>
    <t>Provisión de materiales y mano de obra s/ presupuesto del proveedor "Alpina pisos"</t>
  </si>
  <si>
    <t>REEMPLAZO DE PISOS EN SISTEMA</t>
  </si>
  <si>
    <t>CANTIDAD</t>
  </si>
  <si>
    <t>M2695MEC</t>
  </si>
  <si>
    <t>Reemplazo de bomba de freno, cilindros de freno(x2), cables de freno (x2), retenes de maza (x2) y cañonera (x2), reencintado de patines (x2)
Servicio de mano de obra.</t>
  </si>
  <si>
    <t>P00914</t>
  </si>
  <si>
    <t>P00918</t>
  </si>
  <si>
    <t>M0983FER</t>
  </si>
  <si>
    <t>P00939</t>
  </si>
  <si>
    <t>P00940</t>
  </si>
  <si>
    <t>P00941</t>
  </si>
  <si>
    <t>P00942</t>
  </si>
  <si>
    <t>P00943</t>
  </si>
  <si>
    <t>P00944</t>
  </si>
  <si>
    <t>P00945</t>
  </si>
  <si>
    <t>P00947</t>
  </si>
  <si>
    <t>P00950</t>
  </si>
  <si>
    <t>P00951</t>
  </si>
  <si>
    <t>P00954</t>
  </si>
  <si>
    <t>P00955</t>
  </si>
  <si>
    <t>P00956</t>
  </si>
  <si>
    <t>P00957</t>
  </si>
  <si>
    <t>P00958</t>
  </si>
  <si>
    <t>P00960</t>
  </si>
  <si>
    <t>P00961</t>
  </si>
  <si>
    <t>M2698MEC</t>
  </si>
  <si>
    <t>P00959</t>
  </si>
  <si>
    <t>P00949</t>
  </si>
  <si>
    <t>P00952</t>
  </si>
  <si>
    <t>P00953</t>
  </si>
  <si>
    <t>P00946</t>
  </si>
  <si>
    <t>Fabricacion de piñon paso 3/8 torneado y chavetero</t>
  </si>
  <si>
    <t>P00962</t>
  </si>
  <si>
    <t>P00982</t>
  </si>
  <si>
    <t>P00898</t>
  </si>
  <si>
    <t>M1608MEC</t>
  </si>
  <si>
    <t>M1610ELE</t>
  </si>
  <si>
    <t>VALVULA SOLENOIDE DANFOS EV220B 3/4 NC</t>
  </si>
  <si>
    <t>P-4207</t>
  </si>
  <si>
    <t>NIVEL AUTOMATICO KWL</t>
  </si>
  <si>
    <t>PR00428</t>
  </si>
  <si>
    <t>Sillas nuevas</t>
  </si>
  <si>
    <t>P-4208</t>
  </si>
  <si>
    <t>PR00431</t>
  </si>
  <si>
    <t>Nueva sala de reunion de directorio (Marcelo)</t>
  </si>
  <si>
    <t>P-4209</t>
  </si>
  <si>
    <t>M2699MEC</t>
  </si>
  <si>
    <t>Pistones neumáticos L7</t>
  </si>
  <si>
    <t>PR00432</t>
  </si>
  <si>
    <t>PR00429</t>
  </si>
  <si>
    <t>PDP-0248</t>
  </si>
  <si>
    <t>RECARGA DE ARGON 7,5 M3</t>
  </si>
  <si>
    <t>RECARGA DE TUBO DE ARGON 7,5 M3</t>
  </si>
  <si>
    <t>CADENA ESPECIAL TOYOTA 25A</t>
  </si>
  <si>
    <t>SENSOR DE NIVEL LA32N-40 (KWL)</t>
  </si>
  <si>
    <t xml:space="preserve">PISTON NEUMATICO DOBLE EFECTO CON EMBOLO DE 40MM DE DIAMETRO Y 160MM DE RECORRIDO. </t>
  </si>
  <si>
    <t>Colocacion de vidrio faltante y burletes en ventana aluminio (1040x875), realizar ajustes en marco, reemplazo de ruedas de guia</t>
  </si>
  <si>
    <t>Ajuste en el marco de la hoja y colocacion de burletes (1040x875), reemplazo de ruedas de guia</t>
  </si>
  <si>
    <t>Vidrio en azucar impalpable</t>
  </si>
  <si>
    <t>P-4210</t>
  </si>
  <si>
    <t>PR00434</t>
  </si>
  <si>
    <t>P00978</t>
  </si>
  <si>
    <t>P00981</t>
  </si>
  <si>
    <t>P00980</t>
  </si>
  <si>
    <t>AUSTRAL PRODUCTS SRL</t>
  </si>
  <si>
    <t>P00996</t>
  </si>
  <si>
    <t>P00911</t>
  </si>
  <si>
    <t>P00893</t>
  </si>
  <si>
    <t>P00894</t>
  </si>
  <si>
    <t>TR-368</t>
  </si>
  <si>
    <t>TR-369</t>
  </si>
  <si>
    <t>TR-370</t>
  </si>
  <si>
    <t>TR-371</t>
  </si>
  <si>
    <t>TR-372</t>
  </si>
  <si>
    <t>TR-373</t>
  </si>
  <si>
    <t>TR-374</t>
  </si>
  <si>
    <t>P00997</t>
  </si>
  <si>
    <t>PR00433</t>
  </si>
  <si>
    <t>Unirrol</t>
  </si>
  <si>
    <t>Reparacion de falla electrica en bateria de litio</t>
  </si>
  <si>
    <t>Unirrol 20105</t>
  </si>
  <si>
    <t>Modificacion de cuchilla para rotativa chica</t>
  </si>
  <si>
    <t>P00963</t>
  </si>
  <si>
    <t>Mayo.</t>
  </si>
  <si>
    <t>Fabricacion de indices de inoxidable 3mm</t>
  </si>
  <si>
    <t>remis desde Planta a calle 5 1750 con espera.</t>
  </si>
  <si>
    <t>Servicio de diagnostico y acarreo de aire acondicionado.</t>
  </si>
  <si>
    <t>Remis a proveedor traccion 66</t>
  </si>
  <si>
    <t>Aire acondicionado tablero linea 4</t>
  </si>
  <si>
    <t>Horno Linea 5</t>
  </si>
  <si>
    <t>Geiger linea 6</t>
  </si>
  <si>
    <t>Fabricacion de resortes de cierre de tapa</t>
  </si>
  <si>
    <t>PR00436</t>
  </si>
  <si>
    <t>PR00437</t>
  </si>
  <si>
    <t>PR00438</t>
  </si>
  <si>
    <t>PR00439</t>
  </si>
  <si>
    <t>PR00440</t>
  </si>
  <si>
    <t>PR00441</t>
  </si>
  <si>
    <t>Reparacion en tapas de mixer</t>
  </si>
  <si>
    <t>Chapa de acero inoxidable 200x1100x3mm</t>
  </si>
  <si>
    <t>P01022</t>
  </si>
  <si>
    <t>P01008</t>
  </si>
  <si>
    <t>P01013</t>
  </si>
  <si>
    <t>P01016</t>
  </si>
  <si>
    <t>P01017</t>
  </si>
  <si>
    <t>P01018</t>
  </si>
  <si>
    <t>P01020</t>
  </si>
  <si>
    <t>P01021</t>
  </si>
  <si>
    <t>P-4211</t>
  </si>
  <si>
    <t>Retiro desde proveedor Unirrol una placa BMS para apilador 20105</t>
  </si>
  <si>
    <t>RETIRO PLACA APILADOR 20105</t>
  </si>
  <si>
    <t>PR00435</t>
  </si>
  <si>
    <t>Comedor de DMP</t>
  </si>
  <si>
    <t>P-4212</t>
  </si>
  <si>
    <t>PR00442</t>
  </si>
  <si>
    <t>P01011</t>
  </si>
  <si>
    <t>duplicado con el tr-352</t>
  </si>
  <si>
    <t>M0764ELE</t>
  </si>
  <si>
    <t>Fabricacion de turbina de extraccion</t>
  </si>
  <si>
    <t>Fabricacion de piñon de traccion ( triple Asa 60 Z15)</t>
  </si>
  <si>
    <t>Conjunto de Aisi 304 para soporte de proyector de direccion</t>
  </si>
  <si>
    <t>TR-375</t>
  </si>
  <si>
    <t>TR-376</t>
  </si>
  <si>
    <t>TR-377</t>
  </si>
  <si>
    <t>TR-378</t>
  </si>
  <si>
    <t>Amasadora L2</t>
  </si>
  <si>
    <t>P01042</t>
  </si>
  <si>
    <t>Fabricacion de uña y 4 pernos de traccion de lona</t>
  </si>
  <si>
    <t>TR-379</t>
  </si>
  <si>
    <t>Amasadora linea 1 y 3</t>
  </si>
  <si>
    <t>Acrílico de 3mm forrado en vinilo bajo vidrio laminado blanco</t>
  </si>
  <si>
    <t>Figueroa Hernan Alberto</t>
  </si>
  <si>
    <t>PR00444</t>
  </si>
  <si>
    <t>PR00445</t>
  </si>
  <si>
    <t>PR00446</t>
  </si>
  <si>
    <t>PR00447</t>
  </si>
  <si>
    <t>PR00448</t>
  </si>
  <si>
    <t>P-4213</t>
  </si>
  <si>
    <t>Servicio de limpieza y corte de malla en horno de linea 3
A realizar el dia sabado 09/05</t>
  </si>
  <si>
    <t>PR00449</t>
  </si>
  <si>
    <t>P00984</t>
  </si>
  <si>
    <t>P01044</t>
  </si>
  <si>
    <t>Manguera para fluido de transmision (x6 mts)</t>
  </si>
  <si>
    <t>FIELTRO POL</t>
  </si>
  <si>
    <t>P01046</t>
  </si>
  <si>
    <t>10/04/26 - 06/05/26</t>
  </si>
  <si>
    <t>21143 - 21953</t>
  </si>
  <si>
    <t>P00726</t>
  </si>
  <si>
    <t>P01066</t>
  </si>
  <si>
    <t>P01064</t>
  </si>
  <si>
    <t>P01056</t>
  </si>
  <si>
    <t>09/04/26 - 08/05/26</t>
  </si>
  <si>
    <t>41757 - 42120</t>
  </si>
  <si>
    <t>17/04/26 - 08/05/26</t>
  </si>
  <si>
    <t>41933 - 42049</t>
  </si>
  <si>
    <t>se resolvió por tr-300</t>
  </si>
  <si>
    <t>Transporte detectores de metales (2)</t>
  </si>
  <si>
    <t>PR00451</t>
  </si>
  <si>
    <t>P-4214</t>
  </si>
  <si>
    <t>Flete para transporte de 2 detectores de metales</t>
  </si>
  <si>
    <t>M1611ELE</t>
  </si>
  <si>
    <t>MODULO SIEMENS TABLERO AMASADORA</t>
  </si>
  <si>
    <t>PDP-0249</t>
  </si>
  <si>
    <t>MÓDULO ET200SP 24VCC 2XRJ45 ETHERNET 32 MÓDULOS SIEMENS (6ES7155-6AA01-0BN0)</t>
  </si>
  <si>
    <t>EMAS S.A.</t>
  </si>
  <si>
    <t>P01063</t>
  </si>
  <si>
    <t>P-4215</t>
  </si>
  <si>
    <t>M0269FRI</t>
  </si>
  <si>
    <t xml:space="preserve"> UNIDRIVE M700-034000 31A 10101AB100 - 5820000108</t>
  </si>
  <si>
    <t>M0270FRI</t>
  </si>
  <si>
    <t xml:space="preserve"> KI-KEYPAD-LCD DISPLAY UNI. M700 - 5820000102</t>
  </si>
  <si>
    <t>M0271FRI</t>
  </si>
  <si>
    <t xml:space="preserve"> SI-APPLICATIONS PLUS UNI. M700 - 5820000103</t>
  </si>
  <si>
    <t>M0272FRI</t>
  </si>
  <si>
    <t xml:space="preserve"> SI - UNI ENCODER - 5820000113</t>
  </si>
  <si>
    <t xml:space="preserve"> ASISTENCIA EN PLANTA ING. ELECTRÓNICO</t>
  </si>
  <si>
    <t>Envasadora Magdalenas - Linea 4</t>
  </si>
  <si>
    <t>PR00452</t>
  </si>
  <si>
    <t>PR00450</t>
  </si>
  <si>
    <t>Firma Beron A.</t>
  </si>
  <si>
    <t>INTERIOR - SAE 1010 - esp 6.35mm</t>
  </si>
  <si>
    <t>BASE SILO - SAE 1010 - esp 3.17mm</t>
  </si>
  <si>
    <t>BASE TAPA - SAE 1010 - esp 3.17mm</t>
  </si>
  <si>
    <t>LATERAL SILO - SAE 1010 - esp 3.17mm</t>
  </si>
  <si>
    <t>LATERAL TAPA - SAE 1010 - esp 3.17mm</t>
  </si>
  <si>
    <t>TAPA (INCLUYE CILINDRADO) - SAE 1010 - esp 2.1mm</t>
  </si>
  <si>
    <t>EXTERIOR - SAE 1010 - esp 2.5mm</t>
  </si>
  <si>
    <t>PDP-0250</t>
  </si>
  <si>
    <t>Paso de hombre del silo para azúcar</t>
  </si>
  <si>
    <t>PR00453</t>
  </si>
  <si>
    <t>PDP-0251</t>
  </si>
  <si>
    <t>PR00454</t>
  </si>
  <si>
    <t>Cortes para malla de zaranda de azúcar</t>
  </si>
  <si>
    <t>BRIDA SUPERIOR ESCLUSA - AISI 304L - esp 3mm</t>
  </si>
  <si>
    <t>P01084</t>
  </si>
  <si>
    <t>REDUCTOR RMI 70 FL 1/100 B14 STM
diametro de salida hueco de 28mm
diametro de entrada 14mm</t>
  </si>
  <si>
    <t>P-4216</t>
  </si>
  <si>
    <t>M0029ELE</t>
  </si>
  <si>
    <t>Cable sintenax 5x4</t>
  </si>
  <si>
    <t xml:space="preserve">Motor trifasico 1370 RPM 0.50 HP B14 </t>
  </si>
  <si>
    <t>M1518MEC</t>
  </si>
  <si>
    <t>M2700MEC</t>
  </si>
  <si>
    <t>PR00455</t>
  </si>
  <si>
    <t>Hornos 7 Y 8 de linea 5</t>
  </si>
  <si>
    <t>Trabajos en luminarias</t>
  </si>
  <si>
    <t>PR00456</t>
  </si>
  <si>
    <t>P-4217</t>
  </si>
  <si>
    <t>M0965ELE</t>
  </si>
  <si>
    <t>M0359ELE</t>
  </si>
  <si>
    <t>M1291ELE</t>
  </si>
  <si>
    <t>M1612ELE</t>
  </si>
  <si>
    <t>M1613ELE</t>
  </si>
  <si>
    <t>M1614ELE</t>
  </si>
  <si>
    <t>M1615ELE</t>
  </si>
  <si>
    <t>M0700ELE</t>
  </si>
  <si>
    <t>M0436ELE</t>
  </si>
  <si>
    <t xml:space="preserve"> PLAFON LED 220-240V 45W 60X60 PARA EMBUTIR 6500K BCO FRIO 6500 LM</t>
  </si>
  <si>
    <t xml:space="preserve"> TUBO LED 18W ECO BCO FRIO SICA - 5500K/6500K</t>
  </si>
  <si>
    <t>LAMPARA COLGANTE LUMENAC SATURNO 165/800 12000LM</t>
  </si>
  <si>
    <t xml:space="preserve"> CINTA AISLADORA CELESTE</t>
  </si>
  <si>
    <t xml:space="preserve"> CINTA AISLADORA MARRON</t>
  </si>
  <si>
    <t xml:space="preserve"> CINTA AISLADORA ROJO</t>
  </si>
  <si>
    <t xml:space="preserve"> CINTA AISLADORA VERDE Y AMARILLO</t>
  </si>
  <si>
    <t xml:space="preserve"> CABLE UNIPOLAR 1X2.5MM  VERDE-AMARILLO 32.0G/M</t>
  </si>
  <si>
    <t xml:space="preserve"> CABLE UNIPOLAR 1X2.5MM CELESTE 32.0G/M</t>
  </si>
  <si>
    <t>PR00457</t>
  </si>
  <si>
    <t>P-4218</t>
  </si>
  <si>
    <t>Ruedas para zorras eléctricas</t>
  </si>
  <si>
    <t>M2301MEC</t>
  </si>
  <si>
    <t>RODILLO PTE15Q ATOM 80X70</t>
  </si>
  <si>
    <t>M2033MEC</t>
  </si>
  <si>
    <t>RUEDA ESTABILIZADORA STACKER PS-16N</t>
  </si>
  <si>
    <t>Ventana nº 2. Roller sunscreen, cadena metalica, caño natural, soporte metal blanco. 
Medidas de la ventana: 2800x1100</t>
  </si>
  <si>
    <t>Chapa galvanizada 1220x2440 mm (x4)
Caño de gas con accesorios (x1)
Aislante lana de vidrio (x1)</t>
  </si>
  <si>
    <t>Mano de obra y materiales para reemplazo de ceramicas en comedor del DMP</t>
  </si>
  <si>
    <t>P-4219</t>
  </si>
  <si>
    <t>P-4220</t>
  </si>
  <si>
    <t>Flete para buscar placa de masipack linea 2</t>
  </si>
  <si>
    <t>Flete para ir a buscar placa de balanza para masipack linea 2</t>
  </si>
  <si>
    <t>P-4221</t>
  </si>
  <si>
    <t>P-4222</t>
  </si>
  <si>
    <t>P-4223</t>
  </si>
  <si>
    <t>Placa para masipack linea 3</t>
  </si>
  <si>
    <t>Provision de placa para masipack de linea 3</t>
  </si>
  <si>
    <t>PR00458</t>
  </si>
  <si>
    <t>PR00459</t>
  </si>
  <si>
    <t>PR00460</t>
  </si>
  <si>
    <t>PR00461</t>
  </si>
  <si>
    <t>PR00462</t>
  </si>
  <si>
    <t>PR00463</t>
  </si>
  <si>
    <t>Zapatos para mantenimiento</t>
  </si>
  <si>
    <t>Modificación cañerías Línea 5</t>
  </si>
  <si>
    <t xml:space="preserve"> Zapato De Seguridad Funcional Horizon Marrón Talle 39 Sanchez Diego</t>
  </si>
  <si>
    <t xml:space="preserve"> Zapato De Seguridad Funcional Soul Azul Talle 41 Paez Franco</t>
  </si>
  <si>
    <t xml:space="preserve"> Zapato De Seguridad Funcional Soul Azul Talle 42 Ledesma Raul; Escobar Hugo</t>
  </si>
  <si>
    <t xml:space="preserve"> Zapato De Seguridad Funcional Soul Azul Talle 43 Gamba Dario</t>
  </si>
  <si>
    <t xml:space="preserve"> Zapato De Seguridad Funcional Soul Azul Talle 44 Beron Alejandro</t>
  </si>
  <si>
    <t>Personal LDL tareas en línea 5</t>
  </si>
  <si>
    <t>SILLON ALUMINUM SOFT ALTO NEGRO</t>
  </si>
  <si>
    <t>Reemplazo sillas planificación</t>
  </si>
  <si>
    <t>PR00464</t>
  </si>
  <si>
    <t>P-4224</t>
  </si>
  <si>
    <t>Cortes para tolva azucar linea 5</t>
  </si>
  <si>
    <t>TAPA - AISI 304L - esp. 3mm</t>
  </si>
  <si>
    <t>BRIDA - AISI 304L - esp. 4mm</t>
  </si>
  <si>
    <t>CONO DE AZUCAR - AISI 304L - esp. 2mm</t>
  </si>
  <si>
    <t>CILINDRO AZUCAR - AISI 304L - esp. 2mm</t>
  </si>
  <si>
    <t>DEFLECTOR TOLVA AZUCAR - AISI 304L - esp. 2mm</t>
  </si>
  <si>
    <t>PDP-0252</t>
  </si>
  <si>
    <t>P01088</t>
  </si>
  <si>
    <t>P01097</t>
  </si>
  <si>
    <t>P01107</t>
  </si>
  <si>
    <t>P01104</t>
  </si>
  <si>
    <t>P01103</t>
  </si>
  <si>
    <t>P01101</t>
  </si>
  <si>
    <t>P01098</t>
  </si>
  <si>
    <t>P01096</t>
  </si>
  <si>
    <t>P01095</t>
  </si>
  <si>
    <t>P01087</t>
  </si>
  <si>
    <t xml:space="preserve"> Perforacion para planta 60/70mts, con encamisado total
 Equipo de bombeo Rotor pump ST8015 de 5,5 hp - 380V
Columna filtrante de PVC revestido con maya de nylon de 75mm diametro
 Prefiltro de gravila silicea, para crear un pre filtro</t>
  </si>
  <si>
    <t>P01085</t>
  </si>
  <si>
    <t>P-4225</t>
  </si>
  <si>
    <t>PR00465</t>
  </si>
  <si>
    <t>Reparacion de fechador</t>
  </si>
  <si>
    <t>P-4226</t>
  </si>
  <si>
    <t>Revision y reparacion del fechador Markem Image 8018 i, numero E819250004</t>
  </si>
  <si>
    <t>PR00466</t>
  </si>
  <si>
    <t>Mecanizado de alojamiento interno de piñon doble 5/8 Z30</t>
  </si>
  <si>
    <t>Mezclador de Dulce</t>
  </si>
  <si>
    <t>TR-380</t>
  </si>
  <si>
    <t>TR-381</t>
  </si>
  <si>
    <t>TR-382</t>
  </si>
  <si>
    <t>Mesa entrada heladera L7</t>
  </si>
  <si>
    <t>Horno linea 7</t>
  </si>
  <si>
    <t>Fabricacion de cierre de placas de horno</t>
  </si>
  <si>
    <t>PR00469</t>
  </si>
  <si>
    <t>PR00467</t>
  </si>
  <si>
    <t>PR00468</t>
  </si>
  <si>
    <t>Fripack backup Tripack</t>
  </si>
  <si>
    <t>26-041</t>
  </si>
  <si>
    <t>Rebandado de ruedas de traccion para zorra electrica ATOM PTE15Q</t>
  </si>
  <si>
    <t>Rebandado de rueda estabilizadora para zorra electrica ATOM PTE15Q</t>
  </si>
  <si>
    <t>Reafilado cuchilla dentada 260mm</t>
  </si>
  <si>
    <t>Reafilado cuchilla dentada 330mm</t>
  </si>
  <si>
    <t>Reafilado cuchilla dentada 290mm</t>
  </si>
  <si>
    <t>Reparación de 1 (un) brazo de sujección cuchilla dentada 290mm</t>
  </si>
  <si>
    <t>Reafilado cuchillas dentadas</t>
  </si>
  <si>
    <t>PR00470</t>
  </si>
  <si>
    <t>PR00471</t>
  </si>
  <si>
    <t>PR00472</t>
  </si>
  <si>
    <t>P-4227</t>
  </si>
  <si>
    <t>P-4228</t>
  </si>
  <si>
    <t>P-4229</t>
  </si>
  <si>
    <t>Reposición cuchillas dentadas</t>
  </si>
  <si>
    <t>Revestimiento rueda San Cassiano</t>
  </si>
  <si>
    <t>REVESTIMIENTO/VULCANIZADO DE RUEDA Ø210X100 DE POLIURETANO PARA SAN CASSIANO</t>
  </si>
  <si>
    <t>M2428MEC</t>
  </si>
  <si>
    <t>Reparación calle lateral</t>
  </si>
  <si>
    <t>PR00473</t>
  </si>
  <si>
    <t>P-4230</t>
  </si>
  <si>
    <t>P01118</t>
  </si>
  <si>
    <t>P01122</t>
  </si>
  <si>
    <t>P01117</t>
  </si>
  <si>
    <t>P01114</t>
  </si>
  <si>
    <t>Ampliacion de memoria PLC</t>
  </si>
  <si>
    <t>PR00474</t>
  </si>
  <si>
    <t>PDP-0253</t>
  </si>
  <si>
    <t>M1616ELE</t>
  </si>
  <si>
    <t>TARJETA SMC 256MB PARA S7-1200 / S7-1500</t>
  </si>
  <si>
    <t>M1652FER</t>
  </si>
  <si>
    <t>M2914FER</t>
  </si>
  <si>
    <t>M2915FER</t>
  </si>
  <si>
    <t>M2916FER</t>
  </si>
  <si>
    <t>CORTADORA DE CAÑO DE BRONCE 3MM A 40MM</t>
  </si>
  <si>
    <t>ESCARIADOR PARA CAÑO DE COBRE TIPO LÁPIZ</t>
  </si>
  <si>
    <t>ESCARIADOR PARA CAÑO DE COBRE INTERIOR/EXTERIOR </t>
  </si>
  <si>
    <t>JUEGO DE MANGUERAS P/ MANIFOLD R410 - LARGO 180CM</t>
  </si>
  <si>
    <t>JUEGO DE MANGUERAS P/ MANIFOLD R22 - LARGO 180CM</t>
  </si>
  <si>
    <t>MEDIDOR DE PRESIÓN TESTO 549I</t>
  </si>
  <si>
    <t>P-4231</t>
  </si>
  <si>
    <t>PR00475</t>
  </si>
  <si>
    <t>Herramientas refrigeración</t>
  </si>
  <si>
    <t>P-4232</t>
  </si>
  <si>
    <t>Venezia marmolato mediano DV 140 x 25KG - VMARLINEA206</t>
  </si>
  <si>
    <t>Oficina de marcelo palacio</t>
  </si>
  <si>
    <t>Venezia reluce base DV 140 x 4KG - VRELBLINEA51</t>
  </si>
  <si>
    <t>M2917FER</t>
  </si>
  <si>
    <t>M2918FER</t>
  </si>
  <si>
    <t>Linea 2</t>
  </si>
  <si>
    <t>P-4233</t>
  </si>
  <si>
    <t>M2701MEC</t>
  </si>
  <si>
    <t>PR00476</t>
  </si>
  <si>
    <t>PR00477</t>
  </si>
  <si>
    <t>Servicio de mano de obra y repuestos para limpieza de tanque del grupo electrógeno de planta</t>
  </si>
  <si>
    <t>GRUPO ELECTROGENO C400 D5 - N° DE SERIE:  H14T031940 FATIMA</t>
  </si>
  <si>
    <t>PR00478</t>
  </si>
  <si>
    <t>P-4234</t>
  </si>
  <si>
    <t>Linea 5</t>
  </si>
  <si>
    <t>P-4235</t>
  </si>
  <si>
    <t>M0867MEC</t>
  </si>
  <si>
    <t>PR00479</t>
  </si>
  <si>
    <t>QUEMADOR EQA A40/10</t>
  </si>
  <si>
    <t>Sala de lavadero</t>
  </si>
  <si>
    <t>PR00480</t>
  </si>
  <si>
    <t>P-4236</t>
  </si>
  <si>
    <t>Pistola con regulador de caudal para limpieza con agua caliente</t>
  </si>
  <si>
    <t>M2919FER</t>
  </si>
  <si>
    <t>P-4237</t>
  </si>
  <si>
    <t>P-4238</t>
  </si>
  <si>
    <t>Oficina mantenimiento</t>
  </si>
  <si>
    <t>PR00481</t>
  </si>
  <si>
    <t>PR00482</t>
  </si>
  <si>
    <t>Zapatos para pañol</t>
  </si>
  <si>
    <t>P01152</t>
  </si>
  <si>
    <t>TR-383</t>
  </si>
  <si>
    <t>Reparacion de equipo rebollador</t>
  </si>
  <si>
    <t>Rebolladora linea 5</t>
  </si>
  <si>
    <t>PR00483</t>
  </si>
  <si>
    <t>CEMENTO BOLSA X 25KG</t>
  </si>
  <si>
    <t>SILLON TISERA- SILLON FREE</t>
  </si>
  <si>
    <t>Zapato De Seguridad Funcional Soul Azul Talle 41 Sanabria Franco</t>
  </si>
  <si>
    <t>Zapato De Seguridad Funcional Soul Azul Talle 42 Barraza Alan ; Paz Raul</t>
  </si>
  <si>
    <t>Zapato De Seguridad Funcional Soul Azul Talle 43 Vallejos Rodolfo</t>
  </si>
  <si>
    <t>visita tecnica de Protto para montar los modulos de cubi cub</t>
  </si>
  <si>
    <t>TR-384</t>
  </si>
  <si>
    <t>TR-385</t>
  </si>
  <si>
    <t>TR-386</t>
  </si>
  <si>
    <t>Masipack linea 6</t>
  </si>
  <si>
    <t>Fabricacion de eje para banda 10 fripack 1</t>
  </si>
  <si>
    <t>P-4239</t>
  </si>
  <si>
    <t>Estanterias para armar sector de picking en pañol</t>
  </si>
  <si>
    <t>PR00486</t>
  </si>
  <si>
    <t>P01157</t>
  </si>
  <si>
    <t>GOMA EME (Goma filtros)</t>
  </si>
  <si>
    <t>P01163</t>
  </si>
  <si>
    <t>P01164</t>
  </si>
  <si>
    <t>P01158</t>
  </si>
  <si>
    <t>P01159</t>
  </si>
  <si>
    <t>P01178</t>
  </si>
  <si>
    <t>P01173</t>
  </si>
  <si>
    <t>P01134</t>
  </si>
  <si>
    <t>Servicio de visita tecnica
Motivo de la visita, verificar falla de motor instalado en un portón del CD con RQ 102450/102796</t>
  </si>
  <si>
    <t>Porton del CD</t>
  </si>
  <si>
    <t>P-4240</t>
  </si>
  <si>
    <t>PR00487</t>
  </si>
  <si>
    <t>Cesto para basura rectangular, 12Lts, con cierre suave acero inox</t>
  </si>
  <si>
    <t>Tapa Asiento Inod Plast TKWPS/B Cierre Suave Bari Blanco Ferrum</t>
  </si>
  <si>
    <t>Panel Calefactor para Amurar Pared 1400w Placa Estufa PC1400WFIRSMR</t>
  </si>
  <si>
    <t>Extractor de baño 220v, diametro de helice 15cm; marco exterior 20cm</t>
  </si>
  <si>
    <t>Dispenser por goteo thames para inodoros</t>
  </si>
  <si>
    <t>Baño directorio</t>
  </si>
  <si>
    <t>Baño directorio/damas</t>
  </si>
  <si>
    <t>Baño caballeros</t>
  </si>
  <si>
    <t>Baño planta alta</t>
  </si>
  <si>
    <t>PR00488</t>
  </si>
  <si>
    <t>P-4241</t>
  </si>
  <si>
    <t>Autoelevador T25-2010A Toyota 32-6FG25</t>
  </si>
  <si>
    <t>Regulador GLP AISAN Modelo SC motor 4Y. (W.P.250PSI)</t>
  </si>
  <si>
    <t>Radiador toyota 25 Motor 4Y</t>
  </si>
  <si>
    <t>M2702MEC</t>
  </si>
  <si>
    <t>M2703MEC</t>
  </si>
  <si>
    <t>P-4242</t>
  </si>
  <si>
    <t>PR00489</t>
  </si>
  <si>
    <t>P-4243</t>
  </si>
  <si>
    <t>Nuevo talonario de salida de equipos</t>
  </si>
  <si>
    <t>PR00490</t>
  </si>
  <si>
    <t>Talonario de remito de salida, original y duplicado, con numero correlativo desde N°0001</t>
  </si>
  <si>
    <t>M2920FER</t>
  </si>
  <si>
    <t>M2921FER</t>
  </si>
  <si>
    <t>M2922FER</t>
  </si>
  <si>
    <t>M2923FER</t>
  </si>
  <si>
    <t>M2924FER</t>
  </si>
  <si>
    <t>P01191</t>
  </si>
  <si>
    <t>PR00491</t>
  </si>
  <si>
    <t>P-4244</t>
  </si>
  <si>
    <t>VIDEO JET</t>
  </si>
  <si>
    <t>P01203</t>
  </si>
  <si>
    <t>P-4245</t>
  </si>
  <si>
    <t>Tolva azucar</t>
  </si>
  <si>
    <t>PR00493</t>
  </si>
  <si>
    <t>P01202</t>
  </si>
  <si>
    <t>P-4246</t>
  </si>
  <si>
    <t>P-4247</t>
  </si>
  <si>
    <t>Equipo fechador Videojet modelo 6230 (Films) con instalación.</t>
  </si>
  <si>
    <t>Equipo fechador de paquetes Videojet - linea 4</t>
  </si>
  <si>
    <t>M1550ELE</t>
  </si>
  <si>
    <t xml:space="preserve"> RELE DE SEGURIDAD ALLEN BRADLEY MSR38D LINEA 6</t>
  </si>
  <si>
    <t>Relé de seguridad Masipack L6</t>
  </si>
  <si>
    <t>PR00494</t>
  </si>
  <si>
    <t>PR00495</t>
  </si>
  <si>
    <t>PR00496</t>
  </si>
  <si>
    <t>P01209</t>
  </si>
  <si>
    <t>P01214</t>
  </si>
  <si>
    <t>P01213</t>
  </si>
  <si>
    <t>RECARGA TUBO DE ARGON 7,5 MT3</t>
  </si>
  <si>
    <t>PDP-0254</t>
  </si>
  <si>
    <t>Recarga de tugo de argon</t>
  </si>
  <si>
    <t>MARTINEZ - FABRICA DE TOLDOS</t>
  </si>
  <si>
    <t>P01217</t>
  </si>
  <si>
    <t>SOLUCIONES MULTIPLES SRL</t>
  </si>
  <si>
    <t>P01210</t>
  </si>
  <si>
    <t>Modificación software envasadora fripack</t>
  </si>
  <si>
    <t>P-4248</t>
  </si>
  <si>
    <t>Polarizado</t>
  </si>
  <si>
    <t>Junio.</t>
  </si>
  <si>
    <t>PR00500</t>
  </si>
  <si>
    <t>Servicio de polarizado para de 3 aberturas (Sala de directores (2) y oficina de Silvina (1)) + 1 en el vidrio de la puerta de la nueva sala del Director comercial.</t>
  </si>
  <si>
    <t>ELECTROPELBA</t>
  </si>
  <si>
    <t>P01220</t>
  </si>
  <si>
    <t>P01223</t>
  </si>
  <si>
    <t>P01221</t>
  </si>
  <si>
    <t>PDP-0255</t>
  </si>
  <si>
    <t xml:space="preserve"> Armado de tablero variadores harina y azúcar</t>
  </si>
  <si>
    <t>Linea 5 - Azucar y harina</t>
  </si>
  <si>
    <t>PR00498</t>
  </si>
  <si>
    <t>TIPO DE SOLICITUDES TOTALES</t>
  </si>
  <si>
    <t>PR00484</t>
  </si>
  <si>
    <t>PR00492</t>
  </si>
  <si>
    <t>PR00485</t>
  </si>
  <si>
    <t>P01227</t>
  </si>
  <si>
    <t>TR-387</t>
  </si>
  <si>
    <t>Platea de servicios</t>
  </si>
  <si>
    <t>PulsePro</t>
  </si>
  <si>
    <t>26-037</t>
  </si>
  <si>
    <t>PR00503</t>
  </si>
  <si>
    <t>P01237</t>
  </si>
  <si>
    <t>Camion de tosca para nivelar suelo fertil + mano de obra.</t>
  </si>
  <si>
    <t>P01207</t>
  </si>
  <si>
    <t>Reparacion de equipos de fechador markem imaje</t>
  </si>
  <si>
    <t xml:space="preserve"> Revisión y reparación fuente Markem-Imaje 8018 </t>
  </si>
  <si>
    <t>Revisión y reparación panel de control Markem-Imaje 8018</t>
  </si>
  <si>
    <t xml:space="preserve"> SILLON ALUMINUM SOFT ALTO NEGRO</t>
  </si>
  <si>
    <t xml:space="preserve"> Taburete Tólix color negro con acabado epoxi de 116cm de alto</t>
  </si>
  <si>
    <t>P-4249</t>
  </si>
  <si>
    <t>Oficina supervisores</t>
  </si>
  <si>
    <t xml:space="preserve">Tornillo Autoperforante Punta Mecha Con Alas 8 X 1 1/2 (para PLACA CEMENTICIA) </t>
  </si>
  <si>
    <t>Resorte Neumatico 250N - Figura Nº2
940400100037 Pagina N°13/14 componentes del brazo protector</t>
  </si>
  <si>
    <t>Resorte Neumatico 800N - Figura Nº10
940400100038 pagina N°18/19 componentes de plataforma</t>
  </si>
  <si>
    <t>Rueda estabilizadora - Figura Nº11
910401400018 Pagina N° 20/21 componentes de rueda</t>
  </si>
  <si>
    <t>Pintura para alta temperatura 400°, sintetico paisaje lunarx 4 lts
Marca alba</t>
  </si>
  <si>
    <t>Pintura esmalte sintetico satinado base P. COD 50132803402 x4lts
Marca alba</t>
  </si>
  <si>
    <t>Pintura esmalte epoxy amarillo vial X 4 LT (COD 6337)
Marca tersuave</t>
  </si>
  <si>
    <t>Servicio de acondicionamiento general de la oficina e instalacion de abertura. 
Mano de obra y materiales</t>
  </si>
  <si>
    <t>Fechador  -  Codificador TIJ Videojet VJ8520
Incluye accesorios estándar de montaje y manual de usuario.</t>
  </si>
  <si>
    <t>Nº odoo</t>
  </si>
  <si>
    <t>PR00508</t>
  </si>
  <si>
    <t>P-4250</t>
  </si>
  <si>
    <t>M1228FER</t>
  </si>
  <si>
    <t>PINTURA  SINTESMAL DTM GRIS SINTEPLAST X 4L</t>
  </si>
  <si>
    <t>M0984FER</t>
  </si>
  <si>
    <t>PINTURA PARA DEMARCACION SINTEVIAL AMARILLO X 4 LTS (COD 47612604)</t>
  </si>
  <si>
    <t>M2925FER</t>
  </si>
  <si>
    <t>PINTURA LATEX INTERIOR SHERWIN WILLIAMS LOXON PRO MATE LAVABLE BLANCO X 20LTS</t>
  </si>
  <si>
    <t>PINCEL GLOSS M/PLASTICO 1.5"</t>
  </si>
  <si>
    <t>P-4251</t>
  </si>
  <si>
    <t>P-4252</t>
  </si>
  <si>
    <t>Pinturas varias</t>
  </si>
  <si>
    <t>PR00516</t>
  </si>
  <si>
    <t>Mano de obra de mantenimiento preventivo a motores SEG PIVOTANTE GRAND TSI</t>
  </si>
  <si>
    <t>Mantenimiento preventivo a portones DMP</t>
  </si>
  <si>
    <t>PR00517</t>
  </si>
  <si>
    <t xml:space="preserve">Reparación de sillas Fenix. </t>
  </si>
  <si>
    <t>PR00518</t>
  </si>
  <si>
    <t>Sillas Fenix de directorio</t>
  </si>
  <si>
    <t>Purgador de aire comprimido 
DRECAF DA100</t>
  </si>
  <si>
    <t>P-4253</t>
  </si>
  <si>
    <t>Relevamiento de Repuestos y Mejoras Técnicas - Mejora en el sistema de aire</t>
  </si>
  <si>
    <t>Relevamiento de Repuestos y Mejoras Técnicas - Mejora los motores de fripack L4</t>
  </si>
  <si>
    <t>Motor trifasico 0,5HP - 3000RPM - carcasa 71 - brida B14 - diametro de eje 14mm</t>
  </si>
  <si>
    <t>M2705MEC</t>
  </si>
  <si>
    <t>M2706MEC</t>
  </si>
  <si>
    <t>302C - DISPONIBILIDAD DE PERSONAL, EQUIPOS E INSTRUMENTOS - POR DIA DE TRABAJO - CALIBRACIÓN</t>
  </si>
  <si>
    <t>302V - DISPONIBILIDAD DE PERSONAL, EQUIPOS E INSTRUMENTOS - POR DIA DE TRABAJO - VALIDACIÓN</t>
  </si>
  <si>
    <t>21 - LAZO DE TEMPERATURA - PRIMER INSTRUMENTO</t>
  </si>
  <si>
    <t xml:space="preserve">Servicio de Validación al 21%
PRE &amp; POST CALIBRACIÓN ADQUISIDOR DE DATOS Y SENSORES - ALTA TEMPERATURA (TEMP&gt;140oC) </t>
  </si>
  <si>
    <t>Servicio de Validación al 21%
ENSAYO DE DISTRIBUCIÓN DE TEMPERATURA EN CÁMARA VACÍA - 160°C x 01hs</t>
  </si>
  <si>
    <t>P-4254</t>
  </si>
  <si>
    <t>Sanchez Diego</t>
  </si>
  <si>
    <t>Ensayos críticos para Homogeneidad de Temp. Hornos 1 a 8 Línea 5  - Proyecto 900 K/h</t>
  </si>
  <si>
    <t>PR00520</t>
  </si>
  <si>
    <t>PR00521</t>
  </si>
  <si>
    <t>Gabinete Estanco PVC Genrod IP65 320x320x200mm Con Bandeja</t>
  </si>
  <si>
    <t>P-4255</t>
  </si>
  <si>
    <t>Kit Alarma Avisador De Corte De Luz 220v Completo</t>
  </si>
  <si>
    <t xml:space="preserve">Conector 7/8 Pvc 22mm Caño Rígido Tubo </t>
  </si>
  <si>
    <t>Grampa Fijacion 22 mm Pvc Genrod Caño Rigido</t>
  </si>
  <si>
    <t xml:space="preserve">Curva 7/8 Para Caño Pvc Rigido 22mm Diametro </t>
  </si>
  <si>
    <t>Caño Rigido Iram Diametro 22mm X3 Mts</t>
  </si>
  <si>
    <t>Materiales para instalar alarma en bomba presurizadora de la devanadera</t>
  </si>
  <si>
    <t>PR00522</t>
  </si>
  <si>
    <t>M0613ELE</t>
  </si>
  <si>
    <t>Cable sintenax 3x2,5</t>
  </si>
  <si>
    <t>Falta remito</t>
  </si>
  <si>
    <t>Trabajos adicionales a la cañería, modificación de toma muestras en ductos de salida de la extracción
por recomendación de departamento de seguridad e Higiene, también se instalaron toma muestra en
cañería de Horno aledaños acordado por personal de mantenimiento de planta.</t>
  </si>
  <si>
    <t>Servicios Integrados SRL</t>
  </si>
  <si>
    <t>Adicional para trabajos de extracciones en linea 5</t>
  </si>
  <si>
    <t>Barraza Alan</t>
  </si>
  <si>
    <t>PR00524</t>
  </si>
  <si>
    <t>Mano de obra y materiales para la reparacion de los cabezales encintadores NRPA</t>
  </si>
  <si>
    <t>TR-389</t>
  </si>
  <si>
    <t>Cabezales encintadores</t>
  </si>
  <si>
    <t>PR00525</t>
  </si>
  <si>
    <t>New Packaging</t>
  </si>
  <si>
    <t>TR-390</t>
  </si>
  <si>
    <t>PR00526</t>
  </si>
  <si>
    <t>Mariano Reyes</t>
  </si>
  <si>
    <t>Provision de materiales de obra para mejora de tarquini en oficina de marcelo palacio</t>
  </si>
  <si>
    <t>TR-391</t>
  </si>
  <si>
    <t>P-4256</t>
  </si>
  <si>
    <t>Rele estado solido 24vdc - 280/400vac - 25a</t>
  </si>
  <si>
    <t>PR00528</t>
  </si>
  <si>
    <t>Tarjeta de entradas digitales (modulo) 16DI</t>
  </si>
  <si>
    <t>Cable Profinet Verde</t>
  </si>
  <si>
    <t>Tarjetas de temperatura (modulo) 4AI RTD/TC</t>
  </si>
  <si>
    <t>Tarjeta de salidas digitales (modulo) 16DO</t>
  </si>
  <si>
    <t>BaseUnit - tipo A0 Blanca</t>
  </si>
  <si>
    <t>BaseUnit - tipo A0 Gris</t>
  </si>
  <si>
    <t>Fuente de poder 24Vcc - 10A</t>
  </si>
  <si>
    <t>Relés de interfaz Finder - 38.51.7.024.0050</t>
  </si>
  <si>
    <t xml:space="preserve">Conectores Profinet - tipo RJ45 </t>
  </si>
  <si>
    <t>Cable multipar tipo taller 7X1MM</t>
  </si>
  <si>
    <t>Cable compensado tipo J  2 x 0.5mm</t>
  </si>
  <si>
    <t>Terminales tubulares 0,5MM</t>
  </si>
  <si>
    <t>Terminales tubulares 1MM</t>
  </si>
  <si>
    <t>Borneras p/ riel din 1MM</t>
  </si>
  <si>
    <t>P-4257</t>
  </si>
  <si>
    <t>Integracion de Hornos de linea 5 a Scada</t>
  </si>
  <si>
    <t>PR00529</t>
  </si>
  <si>
    <t>M1618ELE</t>
  </si>
  <si>
    <t>M1417ELE</t>
  </si>
  <si>
    <t>M1430ELE</t>
  </si>
  <si>
    <t>M1421ELE</t>
  </si>
  <si>
    <t>M0713ELE</t>
  </si>
  <si>
    <t>M0780ELE</t>
  </si>
  <si>
    <t>M1428ELE</t>
  </si>
  <si>
    <t>M1429ELE</t>
  </si>
  <si>
    <t>M1619ELE</t>
  </si>
  <si>
    <t>M1620ELE</t>
  </si>
  <si>
    <t>M1621ELE</t>
  </si>
  <si>
    <t>M1622ELE</t>
  </si>
  <si>
    <t>M1623ELE</t>
  </si>
  <si>
    <t>M1624ELE</t>
  </si>
  <si>
    <t>M1625ELE</t>
  </si>
  <si>
    <t>Materiales de reposición a Riera</t>
  </si>
  <si>
    <t>PR00530</t>
  </si>
  <si>
    <t>PDP-0256</t>
  </si>
  <si>
    <t>Interruptor Termomagnético 5SL33 3x10A 4,5kA Curva C Siemens</t>
  </si>
  <si>
    <t>Interruptor Termomagnético 5SL33 3x16A 4,5kA Curva C Siemens</t>
  </si>
  <si>
    <t>Interruptor Termomagnético 5SL33 3x25A 4,5kA Curva C Siemens</t>
  </si>
  <si>
    <t>Interruptor Termomagnético 5SL33 3x2A 4,5kA Curva C Siemens</t>
  </si>
  <si>
    <t>Contacto Auxiliar 5SL, 5SY, 5SP 1NA + 1NC Siemens</t>
  </si>
  <si>
    <t>Repartidor Tetrapolar 7/125A C/Tapa Profesional Elent</t>
  </si>
  <si>
    <t>CPU 1215C DC/DC/DC (14DI/10DO/2AI/2AO) 1xPN Alim 24VCC Siemens</t>
  </si>
  <si>
    <t>Conector RJ45 Cat. 5 Macho 2 Pares Trenzados Siemens</t>
  </si>
  <si>
    <t>Cablecanal DXN Industrial Ranurado Ancho 60x60mm S/Adhesivo Tira de 2Mts Schneider Electric</t>
  </si>
  <si>
    <t>PR00531</t>
  </si>
  <si>
    <t>PDP-0257</t>
  </si>
  <si>
    <t xml:space="preserve"> Vibrador WAM Modelo MVE21 3000rpm Fc.:20kg Hp: 0,04</t>
  </si>
  <si>
    <t>P01348</t>
  </si>
  <si>
    <t>P-4258</t>
  </si>
  <si>
    <t>P-4259</t>
  </si>
  <si>
    <t>M2926FER</t>
  </si>
  <si>
    <t>Reemplazo vidrios rotos</t>
  </si>
  <si>
    <t>PR00533</t>
  </si>
  <si>
    <t>PR00534</t>
  </si>
  <si>
    <t>Abastecimiento y reemplazo de Vidrio simple 460x1750mm x 5mm con bordes rectificados</t>
  </si>
  <si>
    <t>Abastecimiento y reemplazo de Vidrio simple 625 x 1090mm x4 mm con bordes rectificados</t>
  </si>
  <si>
    <t>VENTOSA SOPAPA INOMAX PARA VIDRIO - 3 BOCAS (140 KG)</t>
  </si>
  <si>
    <t>P01369</t>
  </si>
  <si>
    <t>P01368</t>
  </si>
  <si>
    <t>P01367</t>
  </si>
  <si>
    <t>P01362</t>
  </si>
  <si>
    <t>P01360</t>
  </si>
  <si>
    <t>P01361</t>
  </si>
  <si>
    <t>P01366</t>
  </si>
  <si>
    <t>Gute srl</t>
  </si>
  <si>
    <t>P01359</t>
  </si>
  <si>
    <t>P01074</t>
  </si>
  <si>
    <t>se recibio pero lo rechazo pablo por faltante de orings en el juego</t>
  </si>
  <si>
    <t>PR00535</t>
  </si>
  <si>
    <t>P-4260</t>
  </si>
  <si>
    <t>Revisión y reparación módulo Masipack 1 lineal (MS - CV 13)</t>
  </si>
  <si>
    <t>Reparación módulo Masipack 1 linea 2</t>
  </si>
  <si>
    <t>P01352</t>
  </si>
  <si>
    <t>Servicio de mano de obra y provision de materiales para revestimiento en oficina de marcelo palacio</t>
  </si>
  <si>
    <t>P0174</t>
  </si>
  <si>
    <t>P01375</t>
  </si>
  <si>
    <t>Materiales para armar la mini pc del taller</t>
  </si>
  <si>
    <t>P-4261</t>
  </si>
  <si>
    <t>Memoria RAM SODIMM 8GB 1 Crucial CT102464BF160B</t>
  </si>
  <si>
    <t>Disco Sólido Ssd Kingston A400 480gb Sata 2.5 500mb/s</t>
  </si>
  <si>
    <t>fuente 12v conector 5.5mm x 2.5 mm</t>
  </si>
  <si>
    <t>P-4262</t>
  </si>
  <si>
    <t>Pintura para oficina URGENTE</t>
  </si>
  <si>
    <t>PR00542</t>
  </si>
  <si>
    <t>Fraccionamiento</t>
  </si>
  <si>
    <t>P-4263</t>
  </si>
  <si>
    <t>PR00543</t>
  </si>
  <si>
    <t>P-4264</t>
  </si>
  <si>
    <t>Mobiliario oficina de mantenimiento</t>
  </si>
  <si>
    <t>M2012FER</t>
  </si>
  <si>
    <t>CINTA PAPEL ENMASCARAR 24MM X 50M</t>
  </si>
  <si>
    <t>P-4265</t>
  </si>
  <si>
    <t>M0548FER</t>
  </si>
  <si>
    <t>M2844FER</t>
  </si>
  <si>
    <t>PR00544</t>
  </si>
  <si>
    <t>PR00545</t>
  </si>
  <si>
    <t>Materiales para trabajos varios de pintura en DMP</t>
  </si>
  <si>
    <t>P01380</t>
  </si>
  <si>
    <t>P01393</t>
  </si>
  <si>
    <t>P-4266</t>
  </si>
  <si>
    <t>Acondicionamiento general de oficina Julio Palacio</t>
  </si>
  <si>
    <t>PR00546</t>
  </si>
  <si>
    <t>TR-392</t>
  </si>
  <si>
    <t>TR-393</t>
  </si>
  <si>
    <t>TR-394</t>
  </si>
  <si>
    <t>TR-395</t>
  </si>
  <si>
    <t>TR-396</t>
  </si>
  <si>
    <t>Lona blanca de 6x4mts, con 8 orificios en sus partes de 6 metros.</t>
  </si>
  <si>
    <t>Lona para proyectar</t>
  </si>
  <si>
    <t>Provision y colocacion de cerraduras para cajonero</t>
  </si>
  <si>
    <t>Provision y colocacion de 1 sistema anti panico con 5 llaves; 2 cerraduras doble perno con 5 llaves; 5 copias computadas de llave proyectos; provision de llaveros distinguidores.</t>
  </si>
  <si>
    <t>Tornillos allen guia 12 x 40 mm (6un)
tornillos allen guia 12 x 25 mm (6un)
arandelas separadoras brazo sellado (22un)
arandelas tope de tornillos (22un)
rodamiento KH 2540 PP INA (2un)</t>
  </si>
  <si>
    <t>Adicional - jornadas de trabajo de 2 (dos) mecanicos de 9 hs. durante dias habiles</t>
  </si>
  <si>
    <t>dia</t>
  </si>
  <si>
    <t>Puerta de acceso a Pañol</t>
  </si>
  <si>
    <t>Montaje de silo de azucar y estructura</t>
  </si>
  <si>
    <t>Cerrajeria cerrachine</t>
  </si>
  <si>
    <t>La fabrica de toldos</t>
  </si>
  <si>
    <t>WTS AP</t>
  </si>
  <si>
    <t>Provision de estantería completa con 7 posiciones</t>
  </si>
  <si>
    <t>PR00548</t>
  </si>
  <si>
    <t>PR00549</t>
  </si>
  <si>
    <t>PR00550</t>
  </si>
  <si>
    <t>Falta presupuesto</t>
  </si>
  <si>
    <t>P01409</t>
  </si>
  <si>
    <t>sin rto
 firma beron</t>
  </si>
  <si>
    <t>P01412</t>
  </si>
  <si>
    <t>PR00547</t>
  </si>
  <si>
    <t>P01411</t>
  </si>
  <si>
    <t>18/5/26 - 12/6/26</t>
  </si>
  <si>
    <t>22283 - 22993</t>
  </si>
  <si>
    <t>Albalatex ultra lavable blanco mate x 10lts</t>
  </si>
  <si>
    <t>Zócalo Pvc Burlete Sanitario Curvo 45x45mm Flexible X 5mts</t>
  </si>
  <si>
    <t>Pegamento Adhesivo Zocalo Moldura Kf2023 Kekol 380g pintable</t>
  </si>
  <si>
    <t>Monitor para PC 27" con HDMI SAMSUMG</t>
  </si>
  <si>
    <t>SILLON TISERA- SILLON FREE COD: c57-1-TRA</t>
  </si>
  <si>
    <t>TERSUAVE ESMALTE EPOXI AMARILLO VIAL X 20 LT (COD 6337)</t>
  </si>
  <si>
    <t>CINTA DE DEMARCACION 3M 50mm x 30m(amarilla y negra)</t>
  </si>
  <si>
    <t>PINTURA IMPRIMACION VIAL ACRILICA INCOLORA  X4L - TERSUAVE</t>
  </si>
  <si>
    <t>PINTURA SINTETICA BRILLANTE BERMELLON ALBA X 4 LTS</t>
  </si>
  <si>
    <t>Servicio de mano de obra y provision de materiales para el acondicionamiento general de oficina Julio Palacio; superficie 39 m2</t>
  </si>
  <si>
    <t>Reafilado cuchillas rotativas</t>
  </si>
  <si>
    <t>PR00552</t>
  </si>
  <si>
    <t>P-4267</t>
  </si>
  <si>
    <t>REAFILADO CUCHILLA PARA ROTATIVA 800MM</t>
  </si>
  <si>
    <t>REAFILADO CUCHILLA PARA ROTATIVA 850MM</t>
  </si>
  <si>
    <t>Conversión a litio apilador 2016 - Capex APIL26007_Toyota_2016_conversion_Litio</t>
  </si>
  <si>
    <t>PR00555</t>
  </si>
  <si>
    <t>P-4268</t>
  </si>
  <si>
    <t>Jornada de trabajo de 2 (dos) mecánicos por 9hs durante días habiles.</t>
  </si>
  <si>
    <t>Instalacion de cañeria para tolva de azucar</t>
  </si>
  <si>
    <t>Vibradores para canales de azúcar</t>
  </si>
  <si>
    <t>PR00561</t>
  </si>
  <si>
    <t>PDP-0258</t>
  </si>
  <si>
    <t>P-4269</t>
  </si>
  <si>
    <t>P-4270</t>
  </si>
  <si>
    <t>Cerramiento - edilicio</t>
  </si>
  <si>
    <t>WEBER ADHESIVO PORCELANATO FLEX 25Kg</t>
  </si>
  <si>
    <t>ROLLO POLIETILENO POR 200M 200MICRONES NEGRO</t>
  </si>
  <si>
    <t xml:space="preserve"> Provision de cerradora de cajas reacondicionada</t>
  </si>
  <si>
    <t>PR00562</t>
  </si>
  <si>
    <t>P01446</t>
  </si>
  <si>
    <t>P01445</t>
  </si>
  <si>
    <t>P01450</t>
  </si>
  <si>
    <t>M1609MEC</t>
  </si>
  <si>
    <t xml:space="preserve"> CENTRAL HIDRÁULICA 48 VAC 4,8 CC 10.24035</t>
  </si>
  <si>
    <t>M1610MEC</t>
  </si>
  <si>
    <t xml:space="preserve"> CILINDRO HIDRÁULICO 10.6194</t>
  </si>
  <si>
    <t>M1611MEC</t>
  </si>
  <si>
    <t xml:space="preserve"> VÁLVULA HIDRÁULICA DE SEGURIDAD 10.6430</t>
  </si>
  <si>
    <t>M1612MEC</t>
  </si>
  <si>
    <t>CILINDRO HIDRÁULICO DE BLOQUEO ARTESA 10.8756</t>
  </si>
  <si>
    <t>P-4271</t>
  </si>
  <si>
    <t>Importación repuestos amasadora San Cassiano</t>
  </si>
  <si>
    <t>PR00565</t>
  </si>
  <si>
    <t>P-4272</t>
  </si>
  <si>
    <t>P-4273</t>
  </si>
  <si>
    <t>PR00568</t>
  </si>
  <si>
    <t>PR00569</t>
  </si>
  <si>
    <t xml:space="preserve"> PIEDRA PARTIDA DOLOMITA PARA JARDIN X 1MT3</t>
  </si>
  <si>
    <t xml:space="preserve"> Postes De 3.50 Olimpico De Hormigon PARA TEJIDO</t>
  </si>
  <si>
    <t>Materiales para tareas de edilicio - garitas de planta y dmp</t>
  </si>
  <si>
    <t>M1301MEC</t>
  </si>
  <si>
    <t xml:space="preserve"> JUNTA DE SILICONA (EXTERIOR) PARA SUCCIONADOR (OVAL - 380X230MM) - INGRAVIDO</t>
  </si>
  <si>
    <t>M1601MEC</t>
  </si>
  <si>
    <t xml:space="preserve"> MANGA DE ELEVACION MOD. YW DIAM=180MM LARGO 3000MM INGRAVIDO</t>
  </si>
  <si>
    <t>Repuestos para ingrávido de silo de azúcar.</t>
  </si>
  <si>
    <t>PR00570</t>
  </si>
  <si>
    <t>P-4274</t>
  </si>
  <si>
    <t>M1462ELE</t>
  </si>
  <si>
    <t>CABEZAL TERMOCUPLA DE 170MM - ROSCA M8</t>
  </si>
  <si>
    <t>CABLE COMPENSADO TIPO J  2 X 0.5MM</t>
  </si>
  <si>
    <t>M1626ELE</t>
  </si>
  <si>
    <t>CONTROLADOR NOVUS N1200</t>
  </si>
  <si>
    <t>P-4275</t>
  </si>
  <si>
    <t>PR00572</t>
  </si>
  <si>
    <t>Materiales para armado de tableros Línea 5 SCADA</t>
  </si>
  <si>
    <t>Automatización L5 SCADA</t>
  </si>
  <si>
    <t>M1351ELE</t>
  </si>
  <si>
    <t>GABINETE METALICO IP65 GABEXEL 600X600X210MM</t>
  </si>
  <si>
    <t>M1627ELE</t>
  </si>
  <si>
    <t>CAJA ALUMINIO INYECTADO IP65 100X100X100 CONEXTUBE</t>
  </si>
  <si>
    <t>M1628ELE</t>
  </si>
  <si>
    <t>CONECTOR ZM PRENSA CAÑO METALICO ROSCA 1/2 PULGADA CONEXTUBE</t>
  </si>
  <si>
    <t>M1629ELE</t>
  </si>
  <si>
    <t>CAÑO METÁLICO FLEXIBLE CUBIERTO POLIETILENO 1/2 CONEXTUBE X 25MTS.</t>
  </si>
  <si>
    <t>M1630ELE</t>
  </si>
  <si>
    <t>CABLECANAL RANURADO CALADO 30X60MM TIRA X 2 MTS</t>
  </si>
  <si>
    <t>Modificación de cañerías de alcohol y aire comprimido L5.</t>
  </si>
  <si>
    <t>M1631ELE</t>
  </si>
  <si>
    <t xml:space="preserve"> TAPA CAMBRE SERIE ARTE TITANIUM C/DIST. GRIS</t>
  </si>
  <si>
    <t>Mejoras eléctricas sala de reuniones</t>
  </si>
  <si>
    <t>PR00575</t>
  </si>
  <si>
    <t>P-4276</t>
  </si>
  <si>
    <t>P01454</t>
  </si>
  <si>
    <t>P01479</t>
  </si>
  <si>
    <t>P01473</t>
  </si>
  <si>
    <t>P01464</t>
  </si>
  <si>
    <t>13/06/26 - 20/06/26</t>
  </si>
  <si>
    <t>PDP-0259</t>
  </si>
  <si>
    <t>M1632ELE</t>
  </si>
  <si>
    <t xml:space="preserve"> CABLE MALLADO 4X1,5MM² PVC APANTALLADO</t>
  </si>
  <si>
    <t>M0662ELE</t>
  </si>
  <si>
    <t>CABLE TIPO TALLER 4 X 1,5 MM (PXML 126G)</t>
  </si>
  <si>
    <t>M1633ELE</t>
  </si>
  <si>
    <t xml:space="preserve"> SWITCH SCALANCE XB008 NO ADMINISTRADO 8XRJ45 10/100MBIT/S SIEMENS</t>
  </si>
  <si>
    <t>PR00582</t>
  </si>
  <si>
    <t xml:space="preserve"> Caldera Santero Modelo VTS60</t>
  </si>
  <si>
    <t xml:space="preserve">Compra de caldera SANTERO </t>
  </si>
  <si>
    <t>P-4277</t>
  </si>
  <si>
    <t>PR00583</t>
  </si>
  <si>
    <t>P-4278</t>
  </si>
  <si>
    <t>PR00584</t>
  </si>
  <si>
    <t xml:space="preserve"> Acondicionamiento general de oficina BOX MOMENT (Tomas y Ailen) Incluye materiales y mano de obra.</t>
  </si>
  <si>
    <t>Acondicionamiento de oficina BOX MOMENT</t>
  </si>
  <si>
    <t>TR-397</t>
  </si>
  <si>
    <t>TR-398</t>
  </si>
  <si>
    <t>TR-399</t>
  </si>
  <si>
    <t>TR-400</t>
  </si>
  <si>
    <t>TR-401</t>
  </si>
  <si>
    <t>TR-402</t>
  </si>
  <si>
    <t>TR-403</t>
  </si>
  <si>
    <t>TR-404</t>
  </si>
  <si>
    <t>TR-405</t>
  </si>
  <si>
    <t>TR-406</t>
  </si>
  <si>
    <t>TR-407</t>
  </si>
  <si>
    <t>TR-408</t>
  </si>
  <si>
    <t>Duplicado con el tr-399</t>
  </si>
  <si>
    <t>Rellenar y mecanizar acople movimiento de cilindro dosificador. Fabricar perno y embujar brazo actuador.</t>
  </si>
  <si>
    <t>fabricacion de ejes guia para segundo corte</t>
  </si>
  <si>
    <t>fabricacion de eje actuador de dosificado y pernopara valvula de dosificado</t>
  </si>
  <si>
    <t>traba de resorte para geiger de linea 7</t>
  </si>
  <si>
    <t>Adicional de Jornada de trabajo de 2 tecnicos Por 9hs dia habil.</t>
  </si>
  <si>
    <t>provision de polea A110 doble para eje 28mm</t>
  </si>
  <si>
    <t>Provision y programacion de controles remotos, rotos, para porton vehivular y porton peatonal.</t>
  </si>
  <si>
    <t>Reemplazo de corona en motor de porton
regulacion de cremayeras x 10unidades
incluye materiales y mano de obra</t>
  </si>
  <si>
    <t>fabricacion de conformadores de pan dulce para fripack back up</t>
  </si>
  <si>
    <t>repracion de carcasa y eje de bomba de dosificado de masa</t>
  </si>
  <si>
    <t>mecanizado de polea de cortadora diametro 30mm</t>
  </si>
  <si>
    <t>Desmoldeadora linea 4</t>
  </si>
  <si>
    <t>cortadora linea 6</t>
  </si>
  <si>
    <t>dosificado linea 4</t>
  </si>
  <si>
    <t>geiger linea 7</t>
  </si>
  <si>
    <t>Linea 5 Enfriador</t>
  </si>
  <si>
    <t>cortadora chica Linea 2</t>
  </si>
  <si>
    <t>Portones de acceso, Planta</t>
  </si>
  <si>
    <t>Porton acceso vehicular CD</t>
  </si>
  <si>
    <t>silo azucar</t>
  </si>
  <si>
    <t>bomba de dosificado L6</t>
  </si>
  <si>
    <t>cortadora L2</t>
  </si>
  <si>
    <t>PR00593</t>
  </si>
  <si>
    <t>P-4279</t>
  </si>
  <si>
    <t>Tablero hornos L5</t>
  </si>
  <si>
    <t>M1634ELE</t>
  </si>
  <si>
    <t>M1635ELE</t>
  </si>
  <si>
    <t>BASE UNIT 6ES7193-6BP40-0DA1 ; BU15-P16+A0+12D/T — CLARA, C/SENSOR TEMP.</t>
  </si>
  <si>
    <t>BASE UNIT 6ES7193-6BP00-0BA1 ; BU15-P16+A0+2B/T — OSCURA, C/SENSOR TEMP.</t>
  </si>
  <si>
    <t>M0009BOM</t>
  </si>
  <si>
    <t>P-4281</t>
  </si>
  <si>
    <t>PR00596</t>
  </si>
  <si>
    <t>PR00573</t>
  </si>
  <si>
    <t>P-4280</t>
  </si>
  <si>
    <t>Bomba neumática L5</t>
  </si>
  <si>
    <t>Guías para cajones de tesorería</t>
  </si>
  <si>
    <t>M2268FER</t>
  </si>
  <si>
    <t>GUIA TELESCOPICA BRZ-1940-N 30 X 400MM 45KG X2</t>
  </si>
  <si>
    <t>M0853FER</t>
  </si>
  <si>
    <t>VARILLA ÁNGULO ACERO INOX. ESMERILADO 2644 19X19 MM ATRIM</t>
  </si>
  <si>
    <t>fripack L5</t>
  </si>
  <si>
    <t>PR00588</t>
  </si>
  <si>
    <t>PR00589</t>
  </si>
  <si>
    <t>PR00591</t>
  </si>
  <si>
    <t>PR00592</t>
  </si>
  <si>
    <t>PR00594</t>
  </si>
  <si>
    <t>PR00595</t>
  </si>
  <si>
    <t>PR00600</t>
  </si>
  <si>
    <t>PR00601</t>
  </si>
  <si>
    <t>PR00602</t>
  </si>
  <si>
    <t>PR00603</t>
  </si>
  <si>
    <t>PR00604</t>
  </si>
  <si>
    <t>PR00605</t>
  </si>
  <si>
    <t>3653-2026</t>
  </si>
  <si>
    <t>TecnoAccess</t>
  </si>
  <si>
    <t>P01511</t>
  </si>
  <si>
    <t>BRIDA INFERIOR - AISI 304L - esp 6mm</t>
  </si>
  <si>
    <t>BRIDA SUPERIOR - AISI 304L - esp 6mm</t>
  </si>
  <si>
    <t>P01245</t>
  </si>
  <si>
    <t>P01496</t>
  </si>
  <si>
    <t>P01497</t>
  </si>
  <si>
    <t>P01520</t>
  </si>
  <si>
    <t>P01455</t>
  </si>
  <si>
    <t>P01026</t>
  </si>
  <si>
    <t>P01499</t>
  </si>
  <si>
    <t>P01416</t>
  </si>
  <si>
    <t>P01514</t>
  </si>
  <si>
    <t>Mano de obra y repuestos
BATERIA DE TRACCION DE LFP ION DE LITIO 48V 560 AH/5Hr
CARGADOR-48V 200 AMP. PARA BATERIA DE LITIO MARCA FST</t>
  </si>
  <si>
    <t>PREMEC</t>
  </si>
  <si>
    <t>P01470</t>
  </si>
  <si>
    <t>P01465</t>
  </si>
  <si>
    <t>P01532</t>
  </si>
  <si>
    <t>M3004FER</t>
  </si>
  <si>
    <t xml:space="preserve"> TACO DE GOMA PARA DARSENAS DE CAMION MEDIDA 10X10X31</t>
  </si>
  <si>
    <t>P-4282</t>
  </si>
  <si>
    <t>Tacos de goma para darsena de carga</t>
  </si>
  <si>
    <t>PR00607</t>
  </si>
  <si>
    <t>TR-409</t>
  </si>
  <si>
    <t>TR-410</t>
  </si>
  <si>
    <t>Modificacion en descarga de vaselina</t>
  </si>
  <si>
    <t>PR00608</t>
  </si>
  <si>
    <t>PR00609</t>
  </si>
  <si>
    <t>Horno 7 linea 5</t>
  </si>
  <si>
    <t>GUTE</t>
  </si>
  <si>
    <t>Servicio de validacion al 21% - Ensayo de distribucion de temperatura en camara vacia - 160° x 01hs</t>
  </si>
  <si>
    <t>PR00613</t>
  </si>
  <si>
    <t>P-4283</t>
  </si>
  <si>
    <t>Mano de obra para MNT de L6/7</t>
  </si>
  <si>
    <t>P-4284</t>
  </si>
  <si>
    <t>PR00618</t>
  </si>
  <si>
    <t xml:space="preserve"> GROUTER U22 MORTERO REPARACION BOLSA 25 KG</t>
  </si>
  <si>
    <t xml:space="preserve"> GROUTER E28F NATURAL BOLSA X 25KG</t>
  </si>
  <si>
    <t>PR00614</t>
  </si>
  <si>
    <t>Mortero para reparaciones en DMP</t>
  </si>
  <si>
    <t>M0611FER</t>
  </si>
  <si>
    <t>M2340FER</t>
  </si>
  <si>
    <t>Colocacion de pocelanatos en vestuarios</t>
  </si>
  <si>
    <t>P-4285</t>
  </si>
  <si>
    <t>PR00619</t>
  </si>
  <si>
    <t>PR00620</t>
  </si>
  <si>
    <t>P-4286</t>
  </si>
  <si>
    <t>Combustible para grupo electrogeno</t>
  </si>
  <si>
    <t>Bin de gasolina nuevo</t>
  </si>
  <si>
    <t>P-4287</t>
  </si>
  <si>
    <t>CALDERA ELECTRICA LUXUS SC 10</t>
  </si>
  <si>
    <t>PR00621</t>
  </si>
  <si>
    <t>KWL
Cpex APIL26009_Intercambiado_de_calor_Luxus_SC10</t>
  </si>
  <si>
    <t>P-4288</t>
  </si>
  <si>
    <t>P-4289</t>
  </si>
  <si>
    <t>LATEX BLANCO CASA BLANCA X 20L</t>
  </si>
  <si>
    <t>PINTURA DURALBA FRENTES Y MUROS BASE-T INTERCOSTERO LATA X 17,4 LITROS</t>
  </si>
  <si>
    <t>Adicional pintura interior DMP</t>
  </si>
  <si>
    <t>PR00622</t>
  </si>
  <si>
    <t>PR00623</t>
  </si>
  <si>
    <t>REVISIÓN Y REPARACIÓN DE PLACA DE A/C INVERTER EQUIPO EXTERIOR</t>
  </si>
  <si>
    <t>Reparación placa de aire acondicionado proyectos</t>
  </si>
  <si>
    <t>P-4290</t>
  </si>
  <si>
    <t>Oficinas compras</t>
  </si>
  <si>
    <t>Polarizado de puerta blindex, polarizado medio.</t>
  </si>
  <si>
    <t>Provision e instalacion de puerta blindex con herrajes completos</t>
  </si>
  <si>
    <t>Provision de llaves para dicha puerta</t>
  </si>
  <si>
    <t>PR00624</t>
  </si>
  <si>
    <t>P01562</t>
  </si>
  <si>
    <t>P01570</t>
  </si>
  <si>
    <t>P01571</t>
  </si>
  <si>
    <t>Reparacion de soldadora de mantenimiento</t>
  </si>
  <si>
    <t>P-4291</t>
  </si>
  <si>
    <t>Servicio de reparacion de soldadora esab perteneciente a mantenimiento</t>
  </si>
  <si>
    <t>PR00627</t>
  </si>
  <si>
    <t>Cinta de horno linea 2</t>
  </si>
  <si>
    <t>P-4292</t>
  </si>
  <si>
    <t>M2053MEC</t>
  </si>
  <si>
    <t xml:space="preserve">CINTA HORNO (L2) TRANSPORTADORA CB3-6-8-19-18 - ANCHO 800MM </t>
  </si>
  <si>
    <t>PR00628</t>
  </si>
  <si>
    <t>Randstad</t>
  </si>
  <si>
    <t>P01601</t>
  </si>
  <si>
    <t>CALDERAS SANTERO</t>
  </si>
  <si>
    <t>P01619</t>
  </si>
  <si>
    <t>P01618</t>
  </si>
  <si>
    <t>P01666</t>
  </si>
  <si>
    <t>P01653</t>
  </si>
  <si>
    <t>P-4293</t>
  </si>
  <si>
    <t>P01674</t>
  </si>
  <si>
    <t>MOTOR TRIFASICO 0,25 HP RPM 1500 B14 - REDUCTOR RM 28 F1 1:7 C63 B14 C</t>
  </si>
  <si>
    <t>M2708MEC</t>
  </si>
  <si>
    <t>Traccion de masipack</t>
  </si>
  <si>
    <t>Julio.</t>
  </si>
  <si>
    <t>PR00634</t>
  </si>
  <si>
    <t>P-4294</t>
  </si>
  <si>
    <t>Cerramientos para las nuevas salas de servicios</t>
  </si>
  <si>
    <t>Mano de obra para cerramiento para platea de servicios:
Construcción de cerramiento tipo galpón sobre platea de hormigón armado existente (15 × 3 m / 45 m2), siguiendo el diseño de las salas contiguas.</t>
  </si>
  <si>
    <t>Mano de obra para cerramiento para servicios entre containers
Construcción de cerramiento de rejas, con division y obra edilicia, con portones corredizo, según diseño establecido, (6 × 3 m / 18 m2), siguiendo el diseño</t>
  </si>
  <si>
    <t>Provisión y cambio de lona antidesgarro color gris de 3140 mm. De ancho x 3700 mm. De alto con sus respectivas fundas porta barrales, barrales intermedios, refuerzos en zona de roce, bolsa inferior para alojar el barral inferior existente y mirillas de PVC Cristal.
Provision y cambio de destrabes en puntera de barral existente.</t>
  </si>
  <si>
    <t>P-4295</t>
  </si>
  <si>
    <t>PR00636</t>
  </si>
  <si>
    <t>Leandro Galarza</t>
  </si>
  <si>
    <t>Persiana interna - Recinto 2</t>
  </si>
  <si>
    <t>PR00637</t>
  </si>
  <si>
    <t>BOBINA DE SOLENOIDE BRAHMA E6G * SR10 * 1/2 * GMO 240V 18811133 BE6 - 13766142</t>
  </si>
  <si>
    <t>M2709MEC</t>
  </si>
  <si>
    <t>Potencidor de linea 4</t>
  </si>
  <si>
    <t>P-4296</t>
  </si>
  <si>
    <t>PR00638</t>
  </si>
  <si>
    <t>PR00641</t>
  </si>
  <si>
    <t>P-4297</t>
  </si>
  <si>
    <t>Modulo DOT para contador de paquetes de todas las lineas</t>
  </si>
  <si>
    <t>PR00642</t>
  </si>
  <si>
    <t>M1636ELE</t>
  </si>
  <si>
    <t>Modulo siemens SM 1221 (24 V DC) 16 DI 6ES7221-1BH32-0XB0</t>
  </si>
  <si>
    <t>P01572</t>
  </si>
  <si>
    <t>PDP-0260</t>
  </si>
  <si>
    <t>Recarga de gas Argon, tubo de 7,5m³</t>
  </si>
  <si>
    <t>ELECTRODO TUNGSTENO 2.40MM PUNTA ROJA</t>
  </si>
  <si>
    <t>M3005FER</t>
  </si>
  <si>
    <t>Insumos para soldaduras inox</t>
  </si>
  <si>
    <t>Rodamientos de agujas parada de líneas 6 y 7.</t>
  </si>
  <si>
    <t>PR00643</t>
  </si>
  <si>
    <t>P-4298</t>
  </si>
  <si>
    <t>M1372MEC</t>
  </si>
  <si>
    <t>ROD. AGUJAS RNA 04905 S/AN. IN. ISO 1206 DIN 617  50331653</t>
  </si>
  <si>
    <t>P01733</t>
  </si>
  <si>
    <t>P01732</t>
  </si>
  <si>
    <t>P01730</t>
  </si>
  <si>
    <t>PR00644</t>
  </si>
  <si>
    <t>PR00645</t>
  </si>
  <si>
    <t>P-4299</t>
  </si>
  <si>
    <t>P-4300</t>
  </si>
  <si>
    <t>REAFILADO CUCHILLAS DENTADAS 260MM.</t>
  </si>
  <si>
    <t>Abastecimiento de marco con tela mosquitero para vestuario de damas (medidas tomadas por proveedor Vidrieria R25)</t>
  </si>
  <si>
    <t>P01735</t>
  </si>
  <si>
    <t>Reafilado de cuchillas dentadas masipack</t>
  </si>
  <si>
    <t>Reposición de cuchillas dentadas masipack</t>
  </si>
  <si>
    <t>TR-411</t>
  </si>
  <si>
    <t>TR-412</t>
  </si>
  <si>
    <t>TR-413</t>
  </si>
  <si>
    <t>TR-414</t>
  </si>
  <si>
    <t>Pegado de banda nueva</t>
  </si>
  <si>
    <t>Fabricacion de pesas para contrapesos tensores de malla metalica</t>
  </si>
  <si>
    <t>Bomba de dosificado L6</t>
  </si>
  <si>
    <t>Silo de azucar</t>
  </si>
  <si>
    <t>Segunda mesa de linea 4</t>
  </si>
  <si>
    <t>Horno de linea 1</t>
  </si>
  <si>
    <t>TR-415</t>
  </si>
  <si>
    <t>TR-416</t>
  </si>
  <si>
    <t>TR-417</t>
  </si>
  <si>
    <t>TR-418</t>
  </si>
  <si>
    <t>TR-419</t>
  </si>
  <si>
    <t>TR-420</t>
  </si>
  <si>
    <t>TR-421</t>
  </si>
  <si>
    <t>TR-422</t>
  </si>
  <si>
    <t>Reparacion y cambio de rodamientos en bowl de amasadora</t>
  </si>
  <si>
    <t>Fabricacion de eje para harinador</t>
  </si>
  <si>
    <t>Reparacion de flautin</t>
  </si>
  <si>
    <t>Traslado de zorra stacker desde el Cd a planta para desmontaje de placas</t>
  </si>
  <si>
    <t>Reparacion de guia de apertura y cierre de plancha</t>
  </si>
  <si>
    <t>Limpieza de piezas de planchas de horno</t>
  </si>
  <si>
    <t>Rectificado de rodillo de cinta de encremado</t>
  </si>
  <si>
    <t>Bowl de amasadora</t>
  </si>
  <si>
    <t>Rebolladora conica linea 5</t>
  </si>
  <si>
    <t>Horno de linea 6</t>
  </si>
  <si>
    <t>Encremado linea 6</t>
  </si>
  <si>
    <t>PR00646</t>
  </si>
  <si>
    <t>PR00647</t>
  </si>
  <si>
    <t>PR00648</t>
  </si>
  <si>
    <t>PR00649</t>
  </si>
  <si>
    <t>PR00650</t>
  </si>
  <si>
    <t>PR00651</t>
  </si>
  <si>
    <t>PR00652</t>
  </si>
  <si>
    <t>PR00653</t>
  </si>
  <si>
    <t>TR-423</t>
  </si>
  <si>
    <t>Divisora de linea 5</t>
  </si>
  <si>
    <t>Soldado de tubos en divisora de linea 5</t>
  </si>
  <si>
    <t>PR00654</t>
  </si>
  <si>
    <t>PR00655</t>
  </si>
  <si>
    <t>PR00656</t>
  </si>
  <si>
    <t>PR00657</t>
  </si>
  <si>
    <t>PR00658</t>
  </si>
  <si>
    <t>Reparacion de tapas de fundicion para la caldera</t>
  </si>
  <si>
    <t>Fabricacion de buje de bronce para linea 3</t>
  </si>
  <si>
    <t>Fabricacion de cinta transportadora de pan dulce linea 5</t>
  </si>
  <si>
    <t>TR-424</t>
  </si>
  <si>
    <t>TR-425</t>
  </si>
  <si>
    <t>TR-426</t>
  </si>
  <si>
    <t>TR-427</t>
  </si>
  <si>
    <t>Linea 3</t>
  </si>
  <si>
    <t>Linea 5 fripack</t>
  </si>
  <si>
    <t>PR00659</t>
  </si>
  <si>
    <t>PR00660</t>
  </si>
  <si>
    <t>PR00661</t>
  </si>
  <si>
    <r>
      <t xml:space="preserve">Servicio de contratacion de personal de 4 personas (turno mañana de 08am a 17pm) </t>
    </r>
    <r>
      <rPr>
        <b/>
        <sz val="10"/>
        <color theme="1"/>
        <rFont val="Arial"/>
        <family val="2"/>
      </rPr>
      <t>DIA NORMALES</t>
    </r>
    <r>
      <rPr>
        <sz val="10"/>
        <color theme="1"/>
        <rFont val="Arial"/>
        <family val="2"/>
      </rPr>
      <t xml:space="preserve">
cantidad de dias 20.</t>
    </r>
  </si>
  <si>
    <r>
      <t xml:space="preserve">Servicio de contratacion de personal de 2 personas (turno noche de 21pm a 06am) </t>
    </r>
    <r>
      <rPr>
        <b/>
        <sz val="10"/>
        <color theme="1"/>
        <rFont val="Arial"/>
        <family val="2"/>
      </rPr>
      <t>DIA NORMALES</t>
    </r>
    <r>
      <rPr>
        <sz val="10"/>
        <color theme="1"/>
        <rFont val="Arial"/>
        <family val="2"/>
      </rPr>
      <t xml:space="preserve">
cantidad de dias 10.</t>
    </r>
  </si>
  <si>
    <r>
      <t xml:space="preserve">Servicio de contratacion de personal de 2 personas (turno mañana de 08am a 17pm) </t>
    </r>
    <r>
      <rPr>
        <b/>
        <sz val="10"/>
        <color theme="1"/>
        <rFont val="Arial"/>
        <family val="2"/>
      </rPr>
      <t>DIA JUEVES 09/07 FERIADO</t>
    </r>
    <r>
      <rPr>
        <sz val="10"/>
        <color theme="1"/>
        <rFont val="Arial"/>
        <family val="2"/>
      </rPr>
      <t xml:space="preserve">
cantidad de dias 1. (100%)</t>
    </r>
  </si>
  <si>
    <r>
      <t xml:space="preserve">Servicio de contratacion de personal de 4 personas (turno mañana de 08am a 17pm) </t>
    </r>
    <r>
      <rPr>
        <b/>
        <sz val="10"/>
        <color theme="1"/>
        <rFont val="Arial"/>
        <family val="2"/>
      </rPr>
      <t>DIA SABADO 11/07</t>
    </r>
    <r>
      <rPr>
        <sz val="10"/>
        <color theme="1"/>
        <rFont val="Arial"/>
        <family val="2"/>
      </rPr>
      <t xml:space="preserve">
cantidad de dias 1. (al 50%)</t>
    </r>
  </si>
  <si>
    <t>M0030BAN</t>
  </si>
  <si>
    <t>PDP-0261</t>
  </si>
  <si>
    <t>Rollo de tela para union en fondos de silos</t>
  </si>
  <si>
    <t>TEXTIL ROMA</t>
  </si>
  <si>
    <r>
      <t xml:space="preserve">Tela de Nylon  art. 1600/1200 (fibra poliamidica) - HPP2 = 70 - Peso 350g - Fibra Nylon 6.6 alta tenacidad
</t>
    </r>
    <r>
      <rPr>
        <b/>
        <sz val="10"/>
        <color theme="1"/>
        <rFont val="Arial"/>
        <family val="2"/>
      </rPr>
      <t>Rollo de 10mts</t>
    </r>
  </si>
  <si>
    <t>PR00663</t>
  </si>
  <si>
    <t>P01569</t>
  </si>
  <si>
    <t>anulado por ale beron</t>
  </si>
  <si>
    <t>Reparacion de eje de cinta de salida de fripack</t>
  </si>
  <si>
    <t>PR00665</t>
  </si>
  <si>
    <t>P-4301</t>
  </si>
  <si>
    <t>TER BASE SINT BRI (C)CLEAR 20LT color verde pilares</t>
  </si>
  <si>
    <t>TER MMB PROT SUBCARROCERIA NEGRO 1 Lt</t>
  </si>
  <si>
    <t>TER SINT MULTIPROP BRI G ESPACIAL 04LT</t>
  </si>
  <si>
    <t>RODILLO TANGO MINI PELO CORTO Nº 11</t>
  </si>
  <si>
    <t>GALGO RODILLO PELO CORTO N22 PLASTIQUERO</t>
  </si>
  <si>
    <t>PINCEL 260 N 10</t>
  </si>
  <si>
    <t>CINTA OBRA SINT 36X50 M</t>
  </si>
  <si>
    <t>Servicio de flete hoy a las 15:30hs por brazo largo y traer a pilares</t>
  </si>
  <si>
    <t>Pintura para garita de seguridad de acceso</t>
  </si>
  <si>
    <t>PR00662</t>
  </si>
  <si>
    <t>Cadeteria Los Palmas</t>
  </si>
  <si>
    <t>P01750</t>
  </si>
  <si>
    <t>P01751</t>
  </si>
  <si>
    <t>Extracción para oficinas de gerencia.</t>
  </si>
  <si>
    <t>P-4302</t>
  </si>
  <si>
    <t>M2902FFER</t>
  </si>
  <si>
    <t>EXTRACTOR IN LINE 8'' 200MM TD MIXVENT 800/200</t>
  </si>
  <si>
    <t>CONDUCTO FLEXIBLE PARA CONDUCTO 8"/ 200MM SIN AISLACION 7.5M EUROFLEX</t>
  </si>
  <si>
    <t>REDUCCION GALVANIZADA DE 250 A 200 MM</t>
  </si>
  <si>
    <t>PR00664</t>
  </si>
  <si>
    <t>P01746</t>
  </si>
  <si>
    <t>P-4303</t>
  </si>
  <si>
    <t>Poda de arboles</t>
  </si>
  <si>
    <t>PR00666</t>
  </si>
  <si>
    <t>Servicio de poda de arboles en frente de planta, estacionamiento y cocheras de directorio</t>
  </si>
  <si>
    <t>Riera maximiliano</t>
  </si>
  <si>
    <t>Filtro para tolvas de azucar y harina</t>
  </si>
  <si>
    <t>P-4304</t>
  </si>
  <si>
    <t>PR00667</t>
  </si>
  <si>
    <t>P01742</t>
  </si>
  <si>
    <t>Cielorraso directorio</t>
  </si>
  <si>
    <t>TR-428</t>
  </si>
  <si>
    <t>Flete por retiro de 120 placas de cielorraso desmontables. Proveedor Renew House.</t>
  </si>
  <si>
    <t>PR00670</t>
  </si>
  <si>
    <t>LOS PALMAS</t>
  </si>
  <si>
    <t>P01567</t>
  </si>
  <si>
    <t>P01778</t>
  </si>
  <si>
    <t>P01767</t>
  </si>
  <si>
    <t>P01769</t>
  </si>
  <si>
    <t>P-4305</t>
  </si>
  <si>
    <t>M0464MEC</t>
  </si>
  <si>
    <t>RODAMIENTO 6305-2RS1/C3 SKF</t>
  </si>
  <si>
    <t>Rueda para carros de hornos lineas 6 y 7</t>
  </si>
  <si>
    <t>PR00673</t>
  </si>
  <si>
    <t>Escalera reforzada</t>
  </si>
  <si>
    <t>P-4306</t>
  </si>
  <si>
    <t>M2443FER</t>
  </si>
  <si>
    <t>ESCALERA DIELÉCTRICA FIBRA DE VIDRIO 9 ESCALONES</t>
  </si>
  <si>
    <t>TR-429</t>
  </si>
  <si>
    <t>TR-430</t>
  </si>
  <si>
    <t>TR-431</t>
  </si>
  <si>
    <t>TR-432</t>
  </si>
  <si>
    <t>TR-433</t>
  </si>
  <si>
    <t>TR-434</t>
  </si>
  <si>
    <t>TR-435</t>
  </si>
  <si>
    <t>TR-436</t>
  </si>
  <si>
    <t>TR-437</t>
  </si>
  <si>
    <t>Fabricacion de lubricador para ruedas</t>
  </si>
  <si>
    <t>Fabricacion de ejes de tensor de planchas</t>
  </si>
  <si>
    <t>Reparacion de rodillo de cinta de salida de fripack</t>
  </si>
  <si>
    <t>fabricacion de traba para bandejas de carro de pan dulce</t>
  </si>
  <si>
    <t>Provision de mano de obra y materiales para acondicionamiento general de oficina de Julio Palacio; superficie total 39m2</t>
  </si>
  <si>
    <t>Fabricacion de ejes de plancha Largo 90 mm normalizado de planchas</t>
  </si>
  <si>
    <t>Fabricacion de ejes de plancha Largo 50 mm normalizado de planchas</t>
  </si>
  <si>
    <t>Horno</t>
  </si>
  <si>
    <t>Linea 3 fripack tripack</t>
  </si>
  <si>
    <t>Oficina de Julio Palacio</t>
  </si>
  <si>
    <t>90/2026</t>
  </si>
  <si>
    <t>PR00677</t>
  </si>
  <si>
    <t>PR00678</t>
  </si>
  <si>
    <t>Fabricacion de guardapolvos para rodamientos conicos</t>
  </si>
  <si>
    <t>PR00679</t>
  </si>
  <si>
    <t>PR00680</t>
  </si>
  <si>
    <t>Reparacion de roscas en ejes de planchas</t>
  </si>
  <si>
    <t>PR00681</t>
  </si>
  <si>
    <t>PR00682</t>
  </si>
  <si>
    <t>PR00684</t>
  </si>
  <si>
    <t>PR00685</t>
  </si>
  <si>
    <t>PR00686</t>
  </si>
  <si>
    <t>Bastidor de lujo de policarbonato para siglo XXI y XXII - 32un
Modulo combinacion tecla doble Bauhaus - gris. - 2un
Modulo cargador USB doble A + C 220v gris 5A. - 3un
Tapa y distanciador Bauhaus gris c/ribete. - 15un
Bastidor p/tapa Bauhaus s/tornillos. - 15un
Cable unipolar 1x2,5mm verde/amarillo Plastix CF. - 100un
Modulo combinacion tecla simple Bauhaus - gris. - 4un</t>
  </si>
  <si>
    <t>ElectroPelba</t>
  </si>
  <si>
    <t>Galarza Leandro</t>
  </si>
  <si>
    <t>Materiales eléctricos para oficina de Directorio</t>
  </si>
  <si>
    <t>TR-438</t>
  </si>
  <si>
    <t>PR00687</t>
  </si>
  <si>
    <t>Fabricacion de patin guia de cadena de barredores</t>
  </si>
  <si>
    <t>Reparacion de ejes inoxidables de bomba con estriado</t>
  </si>
  <si>
    <t>Fabricacion de eje de traccion masipack linea 1</t>
  </si>
  <si>
    <t>TR-439</t>
  </si>
  <si>
    <t>TR-440</t>
  </si>
  <si>
    <t>Masipack linea 1</t>
  </si>
  <si>
    <t>Fabricacion de juego de herramientas para cambio de rodamientos en horno</t>
  </si>
  <si>
    <t>PR00688</t>
  </si>
  <si>
    <t>PR00689</t>
  </si>
  <si>
    <t>PR00676</t>
  </si>
  <si>
    <t>P01796</t>
  </si>
  <si>
    <t>P01774</t>
  </si>
  <si>
    <t>P01745</t>
  </si>
  <si>
    <t>Tolva de azucar</t>
  </si>
  <si>
    <t>TR-441</t>
  </si>
  <si>
    <t>Fabricacion de mangas embudo para tolva de auzcar</t>
  </si>
  <si>
    <t>Provision de mangueras (2un) de desplazador y arandelas (20un) de aluminio</t>
  </si>
  <si>
    <t>Provision + colocacion de bulones con tuerca y maza trasera
Provision de manguera doble para cilindro de inclinacion</t>
  </si>
  <si>
    <t>TR-442</t>
  </si>
  <si>
    <t>TR-443</t>
  </si>
  <si>
    <t>Apilador Unirrol 20105</t>
  </si>
  <si>
    <t>PR00690</t>
  </si>
  <si>
    <t>PR00691</t>
  </si>
  <si>
    <t>PR00692</t>
  </si>
  <si>
    <t>P01809</t>
  </si>
  <si>
    <t>TR-444</t>
  </si>
  <si>
    <t>TR-445</t>
  </si>
  <si>
    <t>Geiger L6</t>
  </si>
  <si>
    <t>Geiger L7</t>
  </si>
  <si>
    <t>Fabricacion de resorte tapa</t>
  </si>
  <si>
    <t>PR00693</t>
  </si>
  <si>
    <t>PR00694</t>
  </si>
  <si>
    <t>Cortinas para oficina de directorio</t>
  </si>
  <si>
    <t>PR00695</t>
  </si>
  <si>
    <t>P-4307</t>
  </si>
  <si>
    <t>Cortina roller black out. Dimension de la tela: 261 cm de ancho x 150 cm de altura. (ver color en la imagen).</t>
  </si>
  <si>
    <t>Cortina roller Sunscreen. Dimension de la tela: 261 cm de ancho x 150 cm de altura. (ver color en la imagen).</t>
  </si>
  <si>
    <t>Cortina roller Sunscreen. Dimension de la tela: 251 cm de ancho x 140 cm de altura. (ver color en la imagen).</t>
  </si>
  <si>
    <t>Kit completo de accesorios de cortina (soportes, tubo, cadena, etc) color blanco.</t>
  </si>
  <si>
    <t>PROAR PILAR</t>
  </si>
  <si>
    <t>P01814</t>
  </si>
  <si>
    <t>P01815</t>
  </si>
  <si>
    <t>P01823</t>
  </si>
  <si>
    <r>
      <t xml:space="preserve">Servicio de contratacion de personal de 2 personas (turno noche de 21pm a 06am) </t>
    </r>
    <r>
      <rPr>
        <b/>
        <sz val="10"/>
        <color theme="1"/>
        <rFont val="Arial"/>
        <family val="2"/>
      </rPr>
      <t>DIA JUEVES 09/07 FERIADO</t>
    </r>
    <r>
      <rPr>
        <sz val="10"/>
        <color theme="1"/>
        <rFont val="Arial"/>
        <family val="2"/>
      </rPr>
      <t xml:space="preserve">
cantidad de dias 1. (100%)</t>
    </r>
  </si>
  <si>
    <t>29/06 - 16/07</t>
  </si>
  <si>
    <t>4406 - 4608</t>
  </si>
  <si>
    <t>81072 - 81819</t>
  </si>
  <si>
    <t>P01844</t>
  </si>
  <si>
    <t>P01839</t>
  </si>
  <si>
    <t>TR-446</t>
  </si>
  <si>
    <t>TR-447</t>
  </si>
  <si>
    <t>TR-448</t>
  </si>
  <si>
    <t>TR-449</t>
  </si>
  <si>
    <t>TR-450</t>
  </si>
  <si>
    <t>TR-451</t>
  </si>
  <si>
    <t>TR-452</t>
  </si>
  <si>
    <t>Linea 3 tripack</t>
  </si>
  <si>
    <t>Modulo SM-UNI-ENDOCER</t>
  </si>
  <si>
    <t>Euro Techniques</t>
  </si>
  <si>
    <t>PR00697</t>
  </si>
  <si>
    <t>P01847</t>
  </si>
  <si>
    <t>P01848</t>
  </si>
  <si>
    <t>SAN JORGE (cattaneo)</t>
  </si>
  <si>
    <t>P01853</t>
  </si>
  <si>
    <t>18/07 - 20/07</t>
  </si>
  <si>
    <t>1 ; 2</t>
  </si>
  <si>
    <t>P01861</t>
  </si>
  <si>
    <t>Cargador Ultra Rápido Para Samsung iPhone Motorola Multiple 6 En 1 Gan 3 200w Marca: BeastPro Modelo C200W</t>
  </si>
  <si>
    <t>Cargadores para camaras en apiladores</t>
  </si>
  <si>
    <t>P-4308</t>
  </si>
  <si>
    <t>PR00698</t>
  </si>
  <si>
    <t>P-4309</t>
  </si>
  <si>
    <t>PRECINTO VERDE NUMERADO "PRODUCCION" CON TRABA METALICA</t>
  </si>
  <si>
    <t>P-4310</t>
  </si>
  <si>
    <t>PR00699</t>
  </si>
  <si>
    <t>PR00700</t>
  </si>
  <si>
    <t>P01871</t>
  </si>
  <si>
    <t>P01873</t>
  </si>
  <si>
    <t>Horno microondas marca BGH 20lts. Digital Eco B120db20</t>
  </si>
  <si>
    <t>anulaldo por ontivero, galarza lo pedira a rrhh</t>
  </si>
  <si>
    <t>P-4311</t>
  </si>
  <si>
    <t>P-4312</t>
  </si>
  <si>
    <t>PR00701</t>
  </si>
  <si>
    <t>PR00703</t>
  </si>
  <si>
    <t>Provision y colocacion de cerradura electronica smart 1ra marca, con apertura biometrica (huella digital), y/o teclado numerico y/o tarjeta magnetica para puerta de acceso de taller de mantenimiento.</t>
  </si>
  <si>
    <t>Comerdor de planta</t>
  </si>
  <si>
    <t>Puerta de acceso al taller de mantenimiento</t>
  </si>
  <si>
    <t>PR00704</t>
  </si>
  <si>
    <t>P-4313</t>
  </si>
  <si>
    <t>M2711MEC</t>
  </si>
  <si>
    <t>FILTRO PARA DESHUMIDIFICADOR MUNTERS: ML2/MLT MU3 520X310X45</t>
  </si>
  <si>
    <t>DESHUMIDIFICADOR linea 7</t>
  </si>
  <si>
    <t>PR00705</t>
  </si>
  <si>
    <t>P-4314</t>
  </si>
  <si>
    <t>P01876</t>
  </si>
  <si>
    <t>Arandelas De ruedas</t>
  </si>
  <si>
    <t>Fabricacion de tuercas y corte de vidrio a medida</t>
  </si>
  <si>
    <t>Reparacion rodillo forzador</t>
  </si>
  <si>
    <t>TR-453</t>
  </si>
  <si>
    <t>TR-454</t>
  </si>
  <si>
    <t>TR-455</t>
  </si>
  <si>
    <t>Horno L6</t>
  </si>
  <si>
    <t>caldera L5</t>
  </si>
  <si>
    <t>Amasado L6</t>
  </si>
  <si>
    <t>Linea 2/ Rotativa Danson</t>
  </si>
  <si>
    <t>Horno 5</t>
  </si>
  <si>
    <t>Fripack linea 5</t>
  </si>
  <si>
    <t>PR00706</t>
  </si>
  <si>
    <t>TR-456</t>
  </si>
  <si>
    <t>TR-457</t>
  </si>
  <si>
    <t>P01834</t>
  </si>
  <si>
    <t>P01894</t>
  </si>
  <si>
    <t>MODULO DE PESAJE PARA TOLVA AZUCAR L5</t>
  </si>
  <si>
    <t>PDP-0262</t>
  </si>
  <si>
    <t>MODULO DE PESAJE SIWAREX WP321 ET200SP RS485</t>
  </si>
  <si>
    <t>TERMINAL ET200SP A0 GRIS CORTO</t>
  </si>
  <si>
    <t>BLOQUE DE CONTACTOS 3SU ACT 1 NA S/SOPORTE SIEMENS</t>
  </si>
  <si>
    <t>M1424ELE</t>
  </si>
  <si>
    <t>PR00709</t>
  </si>
  <si>
    <t>P-4315</t>
  </si>
  <si>
    <t>P-4316</t>
  </si>
  <si>
    <t>Mantenimiento preventivo para equipo apilador Unirrol REACH 20105 RT-20PROH</t>
  </si>
  <si>
    <t>Mantenimiento preventivo para equipo apilador Unirrol REACH 2095  RT-2095</t>
  </si>
  <si>
    <t>Mantenimiento preventivo para equipo Unirrol Stacker PS-16N</t>
  </si>
  <si>
    <t>Equipo Unirrol Stacker PS-16N</t>
  </si>
  <si>
    <t>Equipo apilador Zorra electrica Atom PTE-15Q</t>
  </si>
  <si>
    <t>Equipo apilador Unirrol REACH 20105 RT-20PROH</t>
  </si>
  <si>
    <t>Equipo apilador Unirrol REACH 2095  RT-2095</t>
  </si>
  <si>
    <t>Servicio de visita tecnica y mantenimiento correctivo de apilador Unirrol REACH 2095  RT-2095</t>
  </si>
  <si>
    <t>PR00711</t>
  </si>
  <si>
    <t>PR00712</t>
  </si>
  <si>
    <t>Mantenimiento preventivo para equipo Zorra electrica Atom PTE-15Q</t>
  </si>
  <si>
    <t>contador de paquetes de todas las lineas</t>
  </si>
  <si>
    <t>P-4317</t>
  </si>
  <si>
    <t>PR00713</t>
  </si>
  <si>
    <t>controladores sin reparacion</t>
  </si>
  <si>
    <t>PR00715</t>
  </si>
  <si>
    <t>Fabricacion de rejillas</t>
  </si>
  <si>
    <t>PR00716</t>
  </si>
  <si>
    <t>M3003FER</t>
  </si>
  <si>
    <t>P01906</t>
  </si>
  <si>
    <t>P01900</t>
  </si>
  <si>
    <t>P01901</t>
  </si>
  <si>
    <t>P01903</t>
  </si>
  <si>
    <t>P01902</t>
  </si>
  <si>
    <t>P01904</t>
  </si>
  <si>
    <t>P01905</t>
  </si>
  <si>
    <t>P01907</t>
  </si>
  <si>
    <t>P01896</t>
  </si>
  <si>
    <t>P01870</t>
  </si>
  <si>
    <t>P01869</t>
  </si>
  <si>
    <t>P01895</t>
  </si>
  <si>
    <t>PR00718</t>
  </si>
  <si>
    <t>PR00719</t>
  </si>
  <si>
    <t>PR00720</t>
  </si>
  <si>
    <t>PR00721</t>
  </si>
  <si>
    <t>Fabricacion de tensor de mesa encremado</t>
  </si>
  <si>
    <t>Segunda mesa de encremado L6</t>
  </si>
  <si>
    <t>Provision de aislante termico en rollo</t>
  </si>
  <si>
    <t>Fabricacion de rodillo de traccion cinta de salida fripack L5</t>
  </si>
  <si>
    <t>PR00722</t>
  </si>
  <si>
    <t>PR00723</t>
  </si>
  <si>
    <t>PR00724</t>
  </si>
  <si>
    <t xml:space="preserve">Fabricacion de cuchilla para rotativa chica </t>
  </si>
  <si>
    <t>M1034MEC</t>
  </si>
  <si>
    <t>Fabricacion de esferas de plomo ∅5,5mm</t>
  </si>
  <si>
    <t>Fabricacion chapa de inoxidable 1110 mm x 200 mm</t>
  </si>
  <si>
    <t>Frabricacion de guias cadena de indices</t>
  </si>
  <si>
    <t>Fabricacion de eje y reparacion de polea</t>
  </si>
  <si>
    <t>Fabricacion de eje y piñon de traccion.</t>
  </si>
  <si>
    <t>TR-458</t>
  </si>
  <si>
    <t>TR-459</t>
  </si>
  <si>
    <t>TR-460</t>
  </si>
  <si>
    <t>TR-461</t>
  </si>
  <si>
    <t>TR-462</t>
  </si>
  <si>
    <t>TR-463</t>
  </si>
  <si>
    <t>TR-464</t>
  </si>
  <si>
    <t>Molino azucar impalpable</t>
  </si>
  <si>
    <t>Horno 1 (L5)</t>
  </si>
  <si>
    <t>Focus L7</t>
  </si>
  <si>
    <t>Espiral L6</t>
  </si>
  <si>
    <t>Cinta curva</t>
  </si>
  <si>
    <t>Provision y colocacion de dos (2) cerraduras tipo seguridad con tres (3) llaves c/u. Provision de cuatro (4) copias adicionales.</t>
  </si>
  <si>
    <t>Cerrajeria en oficinas varias</t>
  </si>
  <si>
    <t>TR-465</t>
  </si>
  <si>
    <t>PR00725</t>
  </si>
  <si>
    <t>P01934</t>
  </si>
  <si>
    <t>P01935</t>
  </si>
  <si>
    <t>P01936</t>
  </si>
  <si>
    <t>P01573</t>
  </si>
  <si>
    <t>P01909</t>
  </si>
  <si>
    <t>Fabricacion de eje y polea dentada para masipack L4</t>
  </si>
  <si>
    <t>PR00727</t>
  </si>
  <si>
    <t>P01975</t>
  </si>
  <si>
    <t>PR00564</t>
  </si>
  <si>
    <t>P01942</t>
  </si>
  <si>
    <t>P01943</t>
  </si>
  <si>
    <t>P01945</t>
  </si>
  <si>
    <t>P01946</t>
  </si>
  <si>
    <t>P01949</t>
  </si>
  <si>
    <t>Desmontaje de cañeria existente en planta, provision de cañeria nuevo con tubos redondos 304L 50,8 x 1,5mm, uniones dobles danesas y reduccion concentrica. Curvado de tubos. Soldadura de uniones y montaje de cañeria nueva en planta.</t>
  </si>
  <si>
    <t>Corte laser y plegado de tapa inoxidable para tolva de corte</t>
  </si>
  <si>
    <t>Fabricacion de proteccion para cadena de indices</t>
  </si>
  <si>
    <t>Provision de piñon b06b 14d diametro 20mm</t>
  </si>
  <si>
    <t>PR00730</t>
  </si>
  <si>
    <t>PR00731</t>
  </si>
  <si>
    <t>PR00732</t>
  </si>
  <si>
    <t>PR00733</t>
  </si>
  <si>
    <t>Reparacion/fabricacion eje traccion. Fabricar traba de tapa</t>
  </si>
  <si>
    <t>PR00734</t>
  </si>
  <si>
    <t>PR00735</t>
  </si>
  <si>
    <t>PR00736</t>
  </si>
  <si>
    <t>Fabricacion de guias cadena de indices superior</t>
  </si>
  <si>
    <t>TR-466</t>
  </si>
  <si>
    <t>PR00737</t>
  </si>
  <si>
    <t>TAPA CAMBRE SERIE ARTE TITANIUM C/DISTANCIADOR GRIS</t>
  </si>
  <si>
    <t>M0254ELE</t>
  </si>
  <si>
    <t>TOMA DOBLE 10 AMP - GRIS</t>
  </si>
  <si>
    <t>M1305ELE</t>
  </si>
  <si>
    <t>TOMA CORRIENTE PARA EMBUTIR 20A</t>
  </si>
  <si>
    <t>M0306FER</t>
  </si>
  <si>
    <t>FICHA MACHO 220V 3PATAS SALIDA LATERAL GRAFITO</t>
  </si>
  <si>
    <t>M1289ELE</t>
  </si>
  <si>
    <t>P-4318</t>
  </si>
  <si>
    <t>Materiales eléctricos para oficina directorio</t>
  </si>
  <si>
    <t>PR00728</t>
  </si>
  <si>
    <t>P01995</t>
  </si>
  <si>
    <t>P02000</t>
  </si>
  <si>
    <t>P01996</t>
  </si>
  <si>
    <t>P01997</t>
  </si>
  <si>
    <t>P01998</t>
  </si>
  <si>
    <t>P01999</t>
  </si>
  <si>
    <t>P02002</t>
  </si>
  <si>
    <t>P01994</t>
  </si>
  <si>
    <t>P01993</t>
  </si>
  <si>
    <t>M1638ELE</t>
  </si>
  <si>
    <t>M1639ELE</t>
  </si>
  <si>
    <t>P02004</t>
  </si>
  <si>
    <t>P02003</t>
  </si>
  <si>
    <t>REBOLLADORA HORIZONTAL 2 L5</t>
  </si>
  <si>
    <t>P-4319</t>
  </si>
  <si>
    <t>M0093BAN</t>
  </si>
  <si>
    <t>BANDA 800 X 4990 MM PIRAMIDE INVERTIDA REBOLLADORA HORIZONTAL 2 L5</t>
  </si>
  <si>
    <t>PR00739</t>
  </si>
  <si>
    <t>Insumos de ferreteria para edilicio para cubrir con tareas de emergencia</t>
  </si>
  <si>
    <t>TR-467</t>
  </si>
  <si>
    <t>Tornillo p/inodoro 22x70 MET
Taco nylon x unidad S 8
Fuelle conexión p/ inodoro - largo
Fuelle conexión p/ inodoro - corto
3M cinta 4910 VHB transpa. 19mm x 5M
Set destornillador 1000v 6 piezas
Broca diamantada 6mm aliafor seco
Broca diamantada 8mm aliafor seco
Broca diamantada 10mm aliafor seco
Boton deposito lateral capea cromo
Descarga flaper flush dealer 430222</t>
  </si>
  <si>
    <t>PR00740</t>
  </si>
  <si>
    <t>materiales eléctricos para las oficinas de Julio y Box Moment</t>
  </si>
  <si>
    <t>TR-468</t>
  </si>
  <si>
    <t>TR-469</t>
  </si>
  <si>
    <t>TR-470</t>
  </si>
  <si>
    <t>Mod. Toma bip. C/tierra comb. Doble - Gris</t>
  </si>
  <si>
    <t>Modulo cargador USB doble A+C 220v - Gris 5A</t>
  </si>
  <si>
    <t>Modulo toma C/polo a tierra - Gris
Modulo toma P/interconexion de redes Rj45 cat. 5 - Gris
Ficha con toma de tierra salida lateral grafito
Tapa siere arte plicarbonato Gris - Dist. Gris
Tapa siere arte plicarbonato Gris - Dist. Blanco</t>
  </si>
  <si>
    <t>Materiales eléctricos de emergencia para las oficinas de Julio y Box Moment</t>
  </si>
  <si>
    <t>PR00742</t>
  </si>
  <si>
    <t>PR00743</t>
  </si>
  <si>
    <t>PR00744</t>
  </si>
  <si>
    <t>P02015</t>
  </si>
  <si>
    <t>P02022</t>
  </si>
  <si>
    <t>ASBELT</t>
  </si>
  <si>
    <t>SENSOR PT100 VAINA Ø3.5X30MM CHICOTE 1000MM - PLASTIFICADORES DE GRASA</t>
  </si>
  <si>
    <t>M1641ELE</t>
  </si>
  <si>
    <t>PDP-0263</t>
  </si>
  <si>
    <t>PR00750</t>
  </si>
  <si>
    <t>SENSOR DE TEMPERATURA PARA PLASTIFICADORES DE GRASA</t>
  </si>
  <si>
    <t>P02030</t>
  </si>
  <si>
    <t>P02026</t>
  </si>
  <si>
    <t>P02028</t>
  </si>
  <si>
    <t>P02021</t>
  </si>
  <si>
    <t>Asistencia técnica de urgencia, a pedido de planta por falla en línea de oblea por desvío en el armado.</t>
  </si>
  <si>
    <t>TR-471</t>
  </si>
  <si>
    <t>Asistencia tecnica en planta</t>
  </si>
  <si>
    <t>P02041</t>
  </si>
  <si>
    <t>Mano de obra por servicio de colocacion de porcelanato sobre piso existente en vestuario. Superficie aprox 135 m2</t>
  </si>
  <si>
    <t>SOFTAM SRL</t>
  </si>
  <si>
    <t>P02019</t>
  </si>
  <si>
    <t>P02043</t>
  </si>
  <si>
    <t>P02044</t>
  </si>
  <si>
    <t>P02045</t>
  </si>
  <si>
    <t>P02046</t>
  </si>
  <si>
    <t>CASIBA</t>
  </si>
  <si>
    <t>P02047</t>
  </si>
  <si>
    <t>PR00755</t>
  </si>
  <si>
    <t>MODULO SM APPLICATIONS PLUS STDW50 - VERDE OSCURO</t>
  </si>
  <si>
    <t>Flete</t>
  </si>
  <si>
    <t>M1642ELE</t>
  </si>
  <si>
    <t>P-4320</t>
  </si>
  <si>
    <t>P-4321</t>
  </si>
  <si>
    <t>P-4322</t>
  </si>
  <si>
    <t>Agosto.</t>
  </si>
  <si>
    <t>Envasado linea 4</t>
  </si>
  <si>
    <t>PR00758</t>
  </si>
  <si>
    <t>PR00756</t>
  </si>
  <si>
    <t>PR00757</t>
  </si>
  <si>
    <t>M0019LUB</t>
  </si>
  <si>
    <t>AGUA DESTILADA</t>
  </si>
  <si>
    <t>Agua destilada para autoelevadores</t>
  </si>
  <si>
    <t xml:space="preserve"> Servicio de vidrieria para estante de vidrio de 8mm de espesor (vidrio sin esmerilar) rectificado en sus bordes.</t>
  </si>
  <si>
    <t>Estante de vidrio - proyector de sala de reuniones de planta baja</t>
  </si>
  <si>
    <t>TE DE 90º EN GALVANIZADO 200MM/8"</t>
  </si>
  <si>
    <t>M3006FER</t>
  </si>
  <si>
    <t>CODO ARTICULADO DE 8" (200MM) CHAPA GALVANIZADA.</t>
  </si>
  <si>
    <t>CINTA AUTOADESHIVA DE ALUMINIO 48MM X 50MTS</t>
  </si>
  <si>
    <t>M3007FER</t>
  </si>
  <si>
    <t>REJILLA VENTILACION REDONDA PARED O TECHO 200MM</t>
  </si>
  <si>
    <t>Extracción de aire para oficina de Marketing</t>
  </si>
  <si>
    <t>P-4323</t>
  </si>
  <si>
    <t>PR00759</t>
  </si>
  <si>
    <t>anulado</t>
  </si>
  <si>
    <t>RESISTENCIAS ELECTROARGENTINAS</t>
  </si>
  <si>
    <t>P02058</t>
  </si>
  <si>
    <t>EURO TECHNIQUES</t>
  </si>
  <si>
    <t>P02063</t>
  </si>
  <si>
    <t>JUEGO DE MAZAS (IZUIERDA Y DERECHA) TOYOTA 25B</t>
  </si>
  <si>
    <t>M1652MEC</t>
  </si>
  <si>
    <t xml:space="preserve"> LLANTA DELANTERA PARA CUBIERTAS 700X12</t>
  </si>
  <si>
    <t>M1653MEC</t>
  </si>
  <si>
    <t>BULON + TUERCA PARA MASA TRASERA AUTOELEVADOR TOYOTA 25</t>
  </si>
  <si>
    <t>M1654MEC</t>
  </si>
  <si>
    <t>BULON + TUERCA PARA MASA DELANTERA AUTOELEVADOR TOYOTA 25</t>
  </si>
  <si>
    <t>Repuestos autoelevador Toyota 25</t>
  </si>
  <si>
    <t>PR00761</t>
  </si>
  <si>
    <t>PR00762</t>
  </si>
  <si>
    <t>P-4324</t>
  </si>
  <si>
    <t>CONECTOR MACHO PROFINET RJ45 180°</t>
  </si>
  <si>
    <t>CABLE PROFINET TP FAST CONNECT VERDE</t>
  </si>
  <si>
    <t>M1653ELE</t>
  </si>
  <si>
    <t>CONECTOR HEMBRA PROFINET RJ45 180°</t>
  </si>
  <si>
    <t xml:space="preserve">Extensión de red profinet </t>
  </si>
  <si>
    <t>P-4325</t>
  </si>
  <si>
    <t>P-4326</t>
  </si>
  <si>
    <t>SERVO L4</t>
  </si>
  <si>
    <t>PR00763</t>
  </si>
  <si>
    <t>Reparacion de eje de traccion de cinta de acumulo</t>
  </si>
  <si>
    <t>AEREO LINEA 7</t>
  </si>
  <si>
    <t>Cinta curva L7</t>
  </si>
  <si>
    <t>TR-472</t>
  </si>
  <si>
    <t>TR-473</t>
  </si>
  <si>
    <t>TR-474</t>
  </si>
  <si>
    <t>Reparacion de acople de mordaza</t>
  </si>
  <si>
    <t>M3008FER</t>
  </si>
  <si>
    <t>MORTERO CEMENTICIO PROTEX REP X 25KG</t>
  </si>
  <si>
    <t>P-4327</t>
  </si>
  <si>
    <t>P-4328</t>
  </si>
  <si>
    <t>Mortero cementicio para reparación de pisos en planta</t>
  </si>
  <si>
    <t>PR00764</t>
  </si>
  <si>
    <t>PR00765</t>
  </si>
  <si>
    <t>Alquiler de volquete</t>
  </si>
  <si>
    <t>Volquete para limpieza en planta</t>
  </si>
  <si>
    <t>PR00770</t>
  </si>
  <si>
    <t>Fabricacion de eje tensor</t>
  </si>
  <si>
    <t>PR00771</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</si>
</sst>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44" formatCode="_-&quot;$&quot;\ * #,##0.00_-;\-&quot;$&quot;\ * #,##0.00_-;_-&quot;$&quot;\ * &quot;-&quot;??_-;_-@_-"/>
    <numFmt numFmtId="43" formatCode="_-* #,##0.00_-;\-* #,##0.00_-;_-* &quot;-&quot;??_-;_-@_-"/>
    <numFmt numFmtId="164" formatCode="dd\-mm\-yy;@"/>
    <numFmt numFmtId="165" formatCode="_-&quot;$&quot;\ * #,##0.0_-;\-&quot;$&quot;\ * #,##0.0_-;_-&quot;$&quot;\ * &quot;-&quot;?_-;_-@_-"/>
    <numFmt numFmtId="166" formatCode="_ &quot;$&quot;\ * #,##0.00_ ;_ &quot;$&quot;\ * \-#,##0.00_ ;_ &quot;$&quot;\ * &quot;-&quot;??_ ;_ @_ "/>
    <numFmt numFmtId="167" formatCode="_ * #,##0.00_ ;_ * \-#,##0.00_ ;_ * &quot;-&quot;??_ ;_ @_ "/>
    <numFmt numFmtId="168" formatCode="_-* #,##0.00\ _€_-;\-* #,##0.00\ _€_-;_-* &quot;-&quot;??\ _€_-;_-@_-"/>
    <numFmt numFmtId="169" formatCode="_-&quot;R$&quot;\ * #,##0.00_-;\-&quot;R$&quot;\ * #,##0.00_-;_-&quot;R$&quot;\ * &quot;-&quot;??_-;_-@_-"/>
    <numFmt numFmtId="170" formatCode="_-* #,##0.0_-;\-* #,##0.0_-;_-* &quot;-&quot;?_-;_-@_-"/>
  </numFmts>
  <fonts count="40" x14ac:knownFonts="1">
    <font>
      <sz val="11"/>
      <color theme="1"/>
      <name val="Calibri"/>
      <family val="2"/>
      <scheme val="minor"/>
    </font>
    <font>
      <b/>
      <sz val="11"/>
      <color theme="0"/>
      <name val="Calibri"/>
      <family val="2"/>
      <scheme val="minor"/>
    </font>
    <font>
      <sz val="11"/>
      <color theme="0"/>
      <name val="Calibri"/>
      <family val="2"/>
      <scheme val="minor"/>
    </font>
    <font>
      <sz val="10"/>
      <color theme="1"/>
      <name val="Arial"/>
      <family val="2"/>
    </font>
    <font>
      <sz val="10"/>
      <name val="Arial"/>
      <family val="2"/>
    </font>
    <font>
      <b/>
      <sz val="10"/>
      <color theme="0"/>
      <name val="Arial"/>
      <family val="2"/>
    </font>
    <font>
      <b/>
      <sz val="11"/>
      <color indexed="8"/>
      <name val="Calibri"/>
      <family val="2"/>
    </font>
    <font>
      <sz val="8"/>
      <name val="Calibri"/>
      <family val="2"/>
      <scheme val="minor"/>
    </font>
    <font>
      <sz val="9"/>
      <color indexed="81"/>
      <name val="Tahoma"/>
      <family val="2"/>
    </font>
    <font>
      <b/>
      <sz val="9"/>
      <color indexed="81"/>
      <name val="Tahoma"/>
      <family val="2"/>
    </font>
    <font>
      <b/>
      <sz val="11"/>
      <name val="Calibri"/>
      <family val="2"/>
      <scheme val="minor"/>
    </font>
    <font>
      <sz val="11"/>
      <name val="Calibri"/>
      <family val="2"/>
      <scheme val="minor"/>
    </font>
    <font>
      <b/>
      <sz val="12"/>
      <color theme="1"/>
      <name val="Calibri"/>
      <family val="2"/>
      <scheme val="minor"/>
    </font>
    <font>
      <sz val="12"/>
      <color theme="1"/>
      <name val="Calibri"/>
      <family val="2"/>
      <scheme val="minor"/>
    </font>
    <font>
      <b/>
      <sz val="12"/>
      <name val="Calibri"/>
      <family val="2"/>
      <scheme val="minor"/>
    </font>
    <font>
      <sz val="12"/>
      <name val="Calibri"/>
      <family val="2"/>
      <scheme val="minor"/>
    </font>
    <font>
      <b/>
      <sz val="10"/>
      <color theme="1"/>
      <name val="Arial"/>
      <family val="2"/>
    </font>
    <font>
      <sz val="11"/>
      <color theme="1"/>
      <name val="Calibri"/>
      <family val="2"/>
      <scheme val="minor"/>
    </font>
    <font>
      <sz val="18"/>
      <color theme="3"/>
      <name val="Calibri Light"/>
      <family val="2"/>
      <scheme val="major"/>
    </font>
    <font>
      <sz val="11"/>
      <color rgb="FF9C5700"/>
      <name val="Calibri"/>
      <family val="2"/>
      <scheme val="minor"/>
    </font>
    <font>
      <b/>
      <sz val="11"/>
      <color theme="1"/>
      <name val="Calibri"/>
      <family val="2"/>
      <scheme val="minor"/>
    </font>
    <font>
      <sz val="11"/>
      <color indexed="8"/>
      <name val="Calibri"/>
      <family val="2"/>
    </font>
    <font>
      <sz val="11"/>
      <color indexed="10"/>
      <name val="Calibri"/>
      <family val="2"/>
    </font>
    <font>
      <sz val="11"/>
      <color indexed="9"/>
      <name val="Calibri"/>
      <family val="2"/>
    </font>
    <font>
      <sz val="11"/>
      <color indexed="17"/>
      <name val="Calibri"/>
      <family val="2"/>
    </font>
    <font>
      <b/>
      <sz val="11"/>
      <color indexed="9"/>
      <name val="Calibri"/>
      <family val="2"/>
    </font>
    <font>
      <b/>
      <sz val="11"/>
      <color indexed="10"/>
      <name val="Calibri"/>
      <family val="2"/>
    </font>
    <font>
      <b/>
      <sz val="15"/>
      <color indexed="54"/>
      <name val="Calibri"/>
      <family val="2"/>
    </font>
    <font>
      <b/>
      <sz val="11"/>
      <color indexed="54"/>
      <name val="Calibri"/>
      <family val="2"/>
    </font>
    <font>
      <sz val="11"/>
      <color indexed="62"/>
      <name val="Calibri"/>
      <family val="2"/>
    </font>
    <font>
      <sz val="11"/>
      <color indexed="20"/>
      <name val="Calibri"/>
      <family val="2"/>
    </font>
    <font>
      <sz val="11"/>
      <color indexed="19"/>
      <name val="Calibri"/>
      <family val="2"/>
    </font>
    <font>
      <b/>
      <sz val="11"/>
      <color indexed="63"/>
      <name val="Calibri"/>
      <family val="2"/>
    </font>
    <font>
      <i/>
      <sz val="11"/>
      <color indexed="23"/>
      <name val="Calibri"/>
      <family val="2"/>
    </font>
    <font>
      <b/>
      <sz val="18"/>
      <color indexed="54"/>
      <name val="Cambria"/>
      <family val="2"/>
    </font>
    <font>
      <b/>
      <sz val="13"/>
      <color indexed="54"/>
      <name val="Calibri"/>
      <family val="2"/>
    </font>
    <font>
      <sz val="11"/>
      <color rgb="FF9C6500"/>
      <name val="Calibri"/>
      <family val="2"/>
      <scheme val="minor"/>
    </font>
    <font>
      <sz val="11"/>
      <color theme="1"/>
      <name val="Calibri"/>
      <family val="2"/>
      <charset val="1"/>
      <scheme val="minor"/>
    </font>
    <font>
      <sz val="10"/>
      <name val="Times New Roman"/>
      <family val="1"/>
    </font>
    <font>
      <u/>
      <sz val="10"/>
      <color indexed="12"/>
      <name val="Verdana"/>
      <family val="2"/>
    </font>
  </fonts>
  <fills count="36">
    <fill>
      <patternFill patternType="none"/>
    </fill>
    <fill>
      <patternFill patternType="gray125"/>
    </fill>
    <fill>
      <patternFill patternType="solid">
        <fgColor theme="3"/>
        <bgColor indexed="64"/>
      </patternFill>
    </fill>
    <fill>
      <patternFill patternType="solid">
        <fgColor theme="4" tint="-0.249977111117893"/>
        <bgColor indexed="64"/>
      </patternFill>
    </fill>
    <fill>
      <patternFill patternType="solid">
        <fgColor theme="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theme="0" tint="-0.34998626667073579"/>
        <bgColor indexed="64"/>
      </patternFill>
    </fill>
    <fill>
      <patternFill patternType="solid">
        <fgColor theme="5" tint="0.39997558519241921"/>
        <bgColor indexed="64"/>
      </patternFill>
    </fill>
    <fill>
      <patternFill patternType="solid">
        <fgColor rgb="FFFFFF00"/>
        <bgColor indexed="64"/>
      </patternFill>
    </fill>
    <fill>
      <patternFill patternType="solid">
        <fgColor theme="4" tint="0.79998168889431442"/>
        <bgColor indexed="64"/>
      </patternFill>
    </fill>
    <fill>
      <patternFill patternType="solid">
        <fgColor rgb="FFFFEB9C"/>
      </patternFill>
    </fill>
    <fill>
      <patternFill patternType="solid">
        <fgColor rgb="FFFFFFCC"/>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indexed="44"/>
        <bgColor indexed="31"/>
      </patternFill>
    </fill>
    <fill>
      <patternFill patternType="solid">
        <fgColor indexed="26"/>
        <bgColor indexed="43"/>
      </patternFill>
    </fill>
    <fill>
      <patternFill patternType="solid">
        <fgColor indexed="22"/>
        <bgColor indexed="44"/>
      </patternFill>
    </fill>
    <fill>
      <patternFill patternType="solid">
        <fgColor indexed="31"/>
        <bgColor indexed="44"/>
      </patternFill>
    </fill>
    <fill>
      <patternFill patternType="solid">
        <fgColor indexed="29"/>
        <bgColor indexed="45"/>
      </patternFill>
    </fill>
    <fill>
      <patternFill patternType="solid">
        <fgColor indexed="43"/>
        <bgColor indexed="26"/>
      </patternFill>
    </fill>
    <fill>
      <patternFill patternType="solid">
        <fgColor indexed="57"/>
        <bgColor indexed="17"/>
      </patternFill>
    </fill>
    <fill>
      <patternFill patternType="solid">
        <fgColor indexed="55"/>
        <bgColor indexed="23"/>
      </patternFill>
    </fill>
    <fill>
      <patternFill patternType="solid">
        <fgColor indexed="9"/>
        <bgColor indexed="26"/>
      </patternFill>
    </fill>
    <fill>
      <patternFill patternType="solid">
        <fgColor indexed="46"/>
        <bgColor indexed="24"/>
      </patternFill>
    </fill>
    <fill>
      <patternFill patternType="solid">
        <fgColor indexed="48"/>
        <bgColor indexed="62"/>
      </patternFill>
    </fill>
    <fill>
      <patternFill patternType="solid">
        <fgColor indexed="10"/>
        <bgColor indexed="60"/>
      </patternFill>
    </fill>
    <fill>
      <patternFill patternType="solid">
        <fgColor indexed="13"/>
        <bgColor indexed="34"/>
      </patternFill>
    </fill>
    <fill>
      <patternFill patternType="solid">
        <fgColor indexed="49"/>
        <bgColor indexed="40"/>
      </patternFill>
    </fill>
  </fills>
  <borders count="25">
    <border>
      <left/>
      <right/>
      <top/>
      <bottom/>
      <diagonal/>
    </border>
    <border>
      <left style="thin">
        <color theme="1"/>
      </left>
      <right style="thin">
        <color theme="1"/>
      </right>
      <top style="thin">
        <color theme="1"/>
      </top>
      <bottom style="thin">
        <color theme="1"/>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diagonal/>
    </border>
    <border>
      <left/>
      <right/>
      <top style="thin">
        <color indexed="48"/>
      </top>
      <bottom style="double">
        <color indexed="48"/>
      </bottom>
      <diagonal/>
    </border>
    <border>
      <left style="thin">
        <color theme="1"/>
      </left>
      <right style="thin">
        <color theme="1"/>
      </right>
      <top/>
      <bottom style="thin">
        <color theme="1"/>
      </bottom>
      <diagonal/>
    </border>
    <border>
      <left/>
      <right style="thin">
        <color theme="1"/>
      </right>
      <top style="thin">
        <color theme="1"/>
      </top>
      <bottom style="thin">
        <color theme="1"/>
      </bottom>
      <diagonal/>
    </border>
    <border>
      <left style="thin">
        <color theme="1"/>
      </left>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theme="1"/>
      </left>
      <right style="thin">
        <color theme="1"/>
      </right>
      <top/>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double">
        <color indexed="63"/>
      </left>
      <right style="double">
        <color indexed="63"/>
      </right>
      <top style="double">
        <color indexed="63"/>
      </top>
      <bottom style="double">
        <color indexed="63"/>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4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44"/>
      </bottom>
      <diagonal/>
    </border>
    <border>
      <left/>
      <right/>
      <top/>
      <bottom style="medium">
        <color indexed="44"/>
      </bottom>
      <diagonal/>
    </border>
  </borders>
  <cellStyleXfs count="168">
    <xf numFmtId="0" fontId="0" fillId="0" borderId="0"/>
    <xf numFmtId="0" fontId="4" fillId="0" borderId="0"/>
    <xf numFmtId="0" fontId="6" fillId="0" borderId="7" applyNumberFormat="0" applyFill="0" applyAlignment="0" applyProtection="0"/>
    <xf numFmtId="0" fontId="20" fillId="0" borderId="16" applyNumberFormat="0" applyFill="0" applyAlignment="0" applyProtection="0"/>
    <xf numFmtId="43" fontId="17" fillId="0" borderId="0" applyFont="0" applyFill="0" applyBorder="0" applyAlignment="0" applyProtection="0"/>
    <xf numFmtId="166" fontId="17" fillId="0" borderId="0" applyFont="0" applyFill="0" applyBorder="0" applyAlignment="0" applyProtection="0"/>
    <xf numFmtId="166" fontId="17" fillId="0" borderId="0" applyFont="0" applyFill="0" applyBorder="0" applyAlignment="0" applyProtection="0"/>
    <xf numFmtId="0" fontId="21" fillId="22" borderId="0" applyNumberFormat="0" applyBorder="0" applyAlignment="0" applyProtection="0"/>
    <xf numFmtId="0" fontId="21" fillId="23" borderId="0" applyNumberFormat="0" applyBorder="0" applyAlignment="0" applyProtection="0"/>
    <xf numFmtId="0" fontId="21" fillId="24" borderId="0" applyNumberFormat="0" applyBorder="0" applyAlignment="0" applyProtection="0"/>
    <xf numFmtId="0" fontId="21" fillId="24" borderId="0" applyNumberFormat="0" applyBorder="0" applyAlignment="0" applyProtection="0"/>
    <xf numFmtId="0" fontId="21" fillId="22" borderId="0" applyNumberFormat="0" applyBorder="0" applyAlignment="0" applyProtection="0"/>
    <xf numFmtId="0" fontId="21" fillId="25" borderId="0" applyNumberFormat="0" applyBorder="0" applyAlignment="0" applyProtection="0"/>
    <xf numFmtId="0" fontId="21" fillId="22" borderId="0" applyNumberFormat="0" applyBorder="0" applyAlignment="0" applyProtection="0"/>
    <xf numFmtId="0" fontId="21" fillId="26" borderId="0" applyNumberFormat="0" applyBorder="0" applyAlignment="0" applyProtection="0"/>
    <xf numFmtId="0" fontId="21" fillId="24" borderId="0" applyNumberFormat="0" applyBorder="0" applyAlignment="0" applyProtection="0"/>
    <xf numFmtId="0" fontId="21" fillId="27" borderId="0" applyNumberFormat="0" applyBorder="0" applyAlignment="0" applyProtection="0"/>
    <xf numFmtId="0" fontId="21" fillId="22" borderId="0" applyNumberFormat="0" applyBorder="0" applyAlignment="0" applyProtection="0"/>
    <xf numFmtId="0" fontId="21" fillId="25" borderId="0" applyNumberFormat="0" applyBorder="0" applyAlignment="0" applyProtection="0"/>
    <xf numFmtId="0" fontId="23" fillId="22" borderId="0" applyNumberFormat="0" applyBorder="0" applyAlignment="0" applyProtection="0"/>
    <xf numFmtId="0" fontId="23" fillId="26" borderId="0" applyNumberFormat="0" applyBorder="0" applyAlignment="0" applyProtection="0"/>
    <xf numFmtId="0" fontId="23" fillId="24" borderId="0" applyNumberFormat="0" applyBorder="0" applyAlignment="0" applyProtection="0"/>
    <xf numFmtId="0" fontId="23" fillId="27" borderId="0" applyNumberFormat="0" applyBorder="0" applyAlignment="0" applyProtection="0"/>
    <xf numFmtId="0" fontId="23" fillId="22" borderId="0" applyNumberFormat="0" applyBorder="0" applyAlignment="0" applyProtection="0"/>
    <xf numFmtId="0" fontId="23" fillId="28" borderId="0" applyNumberFormat="0" applyBorder="0" applyAlignment="0" applyProtection="0"/>
    <xf numFmtId="0" fontId="24" fillId="25" borderId="0" applyNumberFormat="0" applyBorder="0" applyAlignment="0" applyProtection="0"/>
    <xf numFmtId="0" fontId="25" fillId="29" borderId="17" applyNumberFormat="0" applyAlignment="0" applyProtection="0"/>
    <xf numFmtId="0" fontId="22" fillId="0" borderId="18" applyNumberFormat="0" applyFill="0" applyAlignment="0" applyProtection="0"/>
    <xf numFmtId="0" fontId="26" fillId="30" borderId="19" applyNumberFormat="0" applyAlignment="0" applyProtection="0"/>
    <xf numFmtId="0" fontId="27" fillId="0" borderId="20" applyNumberFormat="0" applyFill="0" applyAlignment="0" applyProtection="0"/>
    <xf numFmtId="0" fontId="28" fillId="0" borderId="0" applyNumberFormat="0" applyFill="0" applyBorder="0" applyAlignment="0" applyProtection="0"/>
    <xf numFmtId="0" fontId="29" fillId="27" borderId="19" applyNumberFormat="0" applyAlignment="0" applyProtection="0"/>
    <xf numFmtId="0" fontId="30" fillId="31" borderId="0" applyNumberFormat="0" applyBorder="0" applyAlignment="0" applyProtection="0"/>
    <xf numFmtId="0" fontId="31" fillId="27" borderId="0" applyNumberFormat="0" applyBorder="0" applyAlignment="0" applyProtection="0"/>
    <xf numFmtId="0" fontId="4" fillId="23" borderId="21" applyNumberFormat="0" applyAlignment="0" applyProtection="0"/>
    <xf numFmtId="0" fontId="32" fillId="30" borderId="22" applyNumberFormat="0" applyAlignment="0" applyProtection="0"/>
    <xf numFmtId="0" fontId="22"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5" fillId="0" borderId="23" applyNumberFormat="0" applyFill="0" applyAlignment="0" applyProtection="0"/>
    <xf numFmtId="0" fontId="28" fillId="0" borderId="24" applyNumberFormat="0" applyFill="0" applyAlignment="0" applyProtection="0"/>
    <xf numFmtId="0" fontId="23" fillId="32" borderId="0" applyNumberFormat="0" applyBorder="0" applyAlignment="0" applyProtection="0"/>
    <xf numFmtId="0" fontId="23" fillId="33" borderId="0" applyNumberFormat="0" applyBorder="0" applyAlignment="0" applyProtection="0"/>
    <xf numFmtId="0" fontId="23" fillId="29" borderId="0" applyNumberFormat="0" applyBorder="0" applyAlignment="0" applyProtection="0"/>
    <xf numFmtId="0" fontId="23" fillId="34" borderId="0" applyNumberFormat="0" applyBorder="0" applyAlignment="0" applyProtection="0"/>
    <xf numFmtId="0" fontId="23" fillId="35" borderId="0" applyNumberFormat="0" applyBorder="0" applyAlignment="0" applyProtection="0"/>
    <xf numFmtId="0" fontId="23" fillId="28" borderId="0" applyNumberFormat="0" applyBorder="0" applyAlignment="0" applyProtection="0"/>
    <xf numFmtId="0" fontId="36" fillId="14"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7" fillId="18" borderId="0" applyNumberFormat="0" applyBorder="0" applyAlignment="0" applyProtection="0"/>
    <xf numFmtId="0" fontId="17"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167" fontId="4" fillId="0" borderId="0" applyFont="0" applyFill="0" applyBorder="0" applyAlignment="0" applyProtection="0"/>
    <xf numFmtId="167" fontId="4" fillId="0" borderId="0" applyFont="0" applyFill="0" applyBorder="0" applyAlignment="0" applyProtection="0"/>
    <xf numFmtId="0" fontId="19" fillId="1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7" fillId="0" borderId="0"/>
    <xf numFmtId="0" fontId="1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7" fillId="15" borderId="15" applyNumberFormat="0" applyFont="0" applyAlignment="0" applyProtection="0"/>
    <xf numFmtId="0" fontId="18" fillId="0" borderId="0" applyNumberFormat="0" applyFill="0" applyBorder="0" applyAlignment="0" applyProtection="0"/>
    <xf numFmtId="0" fontId="37" fillId="0" borderId="0"/>
    <xf numFmtId="0" fontId="1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7" fillId="0" borderId="0"/>
    <xf numFmtId="0" fontId="1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7" fillId="15" borderId="15" applyNumberFormat="0" applyFont="0" applyAlignment="0" applyProtection="0"/>
    <xf numFmtId="44" fontId="4" fillId="0" borderId="0" applyFont="0" applyFill="0" applyBorder="0" applyAlignment="0" applyProtection="0"/>
    <xf numFmtId="0" fontId="17" fillId="0" borderId="0"/>
    <xf numFmtId="0" fontId="17" fillId="0" borderId="0"/>
    <xf numFmtId="0" fontId="17" fillId="0" borderId="0"/>
    <xf numFmtId="0" fontId="17" fillId="15" borderId="15" applyNumberFormat="0" applyFont="0" applyAlignment="0" applyProtection="0"/>
    <xf numFmtId="0" fontId="17" fillId="0" borderId="0"/>
    <xf numFmtId="169" fontId="17" fillId="0" borderId="0" applyFont="0" applyFill="0" applyBorder="0" applyAlignment="0" applyProtection="0"/>
    <xf numFmtId="9" fontId="17" fillId="0" borderId="0" applyFont="0" applyFill="0" applyBorder="0" applyAlignment="0" applyProtection="0"/>
    <xf numFmtId="0" fontId="38" fillId="0" borderId="0"/>
    <xf numFmtId="168" fontId="17" fillId="0" borderId="0" applyFont="0" applyFill="0" applyBorder="0" applyAlignment="0" applyProtection="0"/>
    <xf numFmtId="9" fontId="17" fillId="0" borderId="0" applyFont="0" applyFill="0" applyBorder="0" applyAlignment="0" applyProtection="0"/>
    <xf numFmtId="0" fontId="36" fillId="14" borderId="0" applyNumberFormat="0" applyBorder="0" applyAlignment="0" applyProtection="0"/>
    <xf numFmtId="43" fontId="17" fillId="0" borderId="0" applyFont="0" applyFill="0" applyBorder="0" applyAlignment="0" applyProtection="0"/>
    <xf numFmtId="0" fontId="39" fillId="0" borderId="0" applyNumberFormat="0" applyFill="0" applyBorder="0" applyAlignment="0" applyProtection="0">
      <alignment vertical="top"/>
      <protection locked="0"/>
    </xf>
    <xf numFmtId="0" fontId="24" fillId="25" borderId="0" applyNumberFormat="0" applyBorder="0" applyAlignment="0" applyProtection="0"/>
    <xf numFmtId="44" fontId="4" fillId="0" borderId="0" applyFont="0" applyFill="0" applyBorder="0" applyAlignment="0" applyProtection="0"/>
  </cellStyleXfs>
  <cellXfs count="130">
    <xf numFmtId="0" fontId="0" fillId="0" borderId="0" xfId="0"/>
    <xf numFmtId="0" fontId="0" fillId="0" borderId="0" xfId="0" applyAlignment="1">
      <alignment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164" fontId="3" fillId="0" borderId="1" xfId="0" applyNumberFormat="1" applyFont="1" applyBorder="1" applyAlignment="1">
      <alignment horizontal="center" vertical="center" wrapText="1"/>
    </xf>
    <xf numFmtId="164" fontId="3" fillId="0" borderId="1" xfId="0" applyNumberFormat="1" applyFont="1" applyBorder="1" applyAlignment="1">
      <alignment horizontal="center" vertical="center"/>
    </xf>
    <xf numFmtId="0" fontId="3" fillId="0" borderId="1" xfId="0" applyFont="1" applyBorder="1" applyAlignment="1">
      <alignment horizontal="left" vertical="center" wrapText="1"/>
    </xf>
    <xf numFmtId="14" fontId="3" fillId="0" borderId="1" xfId="0" applyNumberFormat="1" applyFont="1" applyBorder="1" applyAlignment="1">
      <alignment horizontal="center" vertical="center"/>
    </xf>
    <xf numFmtId="0" fontId="0" fillId="0" borderId="0" xfId="0" applyAlignment="1">
      <alignment horizontal="center"/>
    </xf>
    <xf numFmtId="0" fontId="5" fillId="2" borderId="2" xfId="0" applyFont="1" applyFill="1" applyBorder="1" applyAlignment="1">
      <alignment horizontal="center" vertical="center" wrapText="1"/>
    </xf>
    <xf numFmtId="14" fontId="5" fillId="2" borderId="3" xfId="0" applyNumberFormat="1" applyFont="1" applyFill="1" applyBorder="1" applyAlignment="1">
      <alignment horizontal="center" vertical="center" wrapText="1"/>
    </xf>
    <xf numFmtId="164" fontId="5" fillId="2" borderId="3" xfId="0" applyNumberFormat="1"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3" xfId="0" applyFont="1" applyFill="1" applyBorder="1" applyAlignment="1" applyProtection="1">
      <alignment horizontal="center" vertical="center" wrapText="1"/>
      <protection locked="0"/>
    </xf>
    <xf numFmtId="0" fontId="5" fillId="2" borderId="4" xfId="0" applyFont="1" applyFill="1" applyBorder="1" applyAlignment="1">
      <alignment horizontal="center" vertical="center" wrapText="1"/>
    </xf>
    <xf numFmtId="0" fontId="2" fillId="3" borderId="1" xfId="0" applyFont="1" applyFill="1" applyBorder="1"/>
    <xf numFmtId="0" fontId="2" fillId="3" borderId="1" xfId="0" applyFont="1" applyFill="1" applyBorder="1" applyAlignment="1">
      <alignment horizontal="left"/>
    </xf>
    <xf numFmtId="0" fontId="0" fillId="4" borderId="0" xfId="0" applyFill="1"/>
    <xf numFmtId="0" fontId="0" fillId="5" borderId="5" xfId="0" applyFill="1" applyBorder="1" applyAlignment="1">
      <alignment horizontal="left"/>
    </xf>
    <xf numFmtId="0" fontId="0" fillId="7" borderId="5" xfId="0" applyFill="1" applyBorder="1" applyAlignment="1">
      <alignment horizontal="left"/>
    </xf>
    <xf numFmtId="0" fontId="2" fillId="3" borderId="0" xfId="0" applyFont="1" applyFill="1"/>
    <xf numFmtId="0" fontId="2" fillId="3" borderId="5" xfId="0" applyFont="1" applyFill="1" applyBorder="1"/>
    <xf numFmtId="0" fontId="2" fillId="3" borderId="6" xfId="0" applyFont="1" applyFill="1" applyBorder="1"/>
    <xf numFmtId="0" fontId="0" fillId="0" borderId="0" xfId="0" applyAlignment="1">
      <alignment horizontal="left"/>
    </xf>
    <xf numFmtId="0" fontId="0" fillId="0" borderId="0" xfId="0" pivotButton="1"/>
    <xf numFmtId="0" fontId="1" fillId="3" borderId="1" xfId="0" applyFont="1" applyFill="1" applyBorder="1"/>
    <xf numFmtId="0" fontId="1" fillId="3" borderId="1" xfId="0" applyFont="1" applyFill="1" applyBorder="1" applyAlignment="1">
      <alignment horizontal="left" vertical="center"/>
    </xf>
    <xf numFmtId="0" fontId="0" fillId="5" borderId="1" xfId="0" applyFill="1" applyBorder="1" applyAlignment="1">
      <alignment horizontal="left"/>
    </xf>
    <xf numFmtId="0" fontId="0" fillId="6" borderId="1" xfId="0" applyFill="1" applyBorder="1" applyAlignment="1">
      <alignment horizontal="left"/>
    </xf>
    <xf numFmtId="0" fontId="0" fillId="8" borderId="1" xfId="0" applyFill="1" applyBorder="1" applyAlignment="1">
      <alignment horizontal="left"/>
    </xf>
    <xf numFmtId="0" fontId="1" fillId="3" borderId="0" xfId="0" applyFont="1" applyFill="1"/>
    <xf numFmtId="0" fontId="10" fillId="9" borderId="5" xfId="0" applyFont="1" applyFill="1" applyBorder="1"/>
    <xf numFmtId="0" fontId="11" fillId="9" borderId="5" xfId="0" applyFont="1" applyFill="1" applyBorder="1"/>
    <xf numFmtId="0" fontId="10" fillId="9" borderId="1" xfId="0" applyFont="1" applyFill="1" applyBorder="1" applyAlignment="1">
      <alignment horizontal="left" vertical="center"/>
    </xf>
    <xf numFmtId="0" fontId="0" fillId="4" borderId="0" xfId="0" applyFill="1" applyAlignment="1">
      <alignment horizontal="right" indent="1"/>
    </xf>
    <xf numFmtId="0" fontId="0" fillId="0" borderId="0" xfId="0" applyAlignment="1">
      <alignment horizontal="right" indent="1"/>
    </xf>
    <xf numFmtId="14" fontId="3" fillId="0" borderId="1" xfId="0" applyNumberFormat="1" applyFont="1" applyBorder="1" applyAlignment="1">
      <alignment horizontal="left" vertical="center" wrapText="1"/>
    </xf>
    <xf numFmtId="0" fontId="0" fillId="0" borderId="0" xfId="0" applyAlignment="1">
      <alignment horizontal="left" wrapText="1"/>
    </xf>
    <xf numFmtId="0" fontId="10" fillId="10" borderId="5" xfId="0" applyFont="1" applyFill="1" applyBorder="1"/>
    <xf numFmtId="0" fontId="10" fillId="10" borderId="1" xfId="0" applyFont="1" applyFill="1" applyBorder="1" applyAlignment="1">
      <alignment horizontal="left" vertical="center"/>
    </xf>
    <xf numFmtId="0" fontId="0" fillId="10" borderId="5" xfId="0" applyFill="1" applyBorder="1" applyAlignment="1">
      <alignment horizontal="center" vertical="center"/>
    </xf>
    <xf numFmtId="0" fontId="0" fillId="11" borderId="1" xfId="0" applyFill="1" applyBorder="1" applyAlignment="1">
      <alignment horizontal="left"/>
    </xf>
    <xf numFmtId="165" fontId="5" fillId="2" borderId="3" xfId="0" applyNumberFormat="1" applyFont="1" applyFill="1" applyBorder="1" applyAlignment="1">
      <alignment horizontal="center" vertical="center" wrapText="1"/>
    </xf>
    <xf numFmtId="165" fontId="3" fillId="0" borderId="1" xfId="0" applyNumberFormat="1" applyFont="1" applyBorder="1" applyAlignment="1">
      <alignment horizontal="center" vertical="center"/>
    </xf>
    <xf numFmtId="165" fontId="0" fillId="0" borderId="0" xfId="0" applyNumberFormat="1" applyAlignment="1">
      <alignment horizontal="center"/>
    </xf>
    <xf numFmtId="0" fontId="12" fillId="13" borderId="5" xfId="0" applyFont="1" applyFill="1" applyBorder="1"/>
    <xf numFmtId="0" fontId="12" fillId="13" borderId="5" xfId="0" applyFont="1" applyFill="1" applyBorder="1" applyAlignment="1">
      <alignment horizontal="left"/>
    </xf>
    <xf numFmtId="0" fontId="13" fillId="4" borderId="0" xfId="0" applyFont="1" applyFill="1" applyAlignment="1">
      <alignment horizontal="right" indent="1"/>
    </xf>
    <xf numFmtId="0" fontId="13" fillId="4" borderId="0" xfId="0" applyFont="1" applyFill="1"/>
    <xf numFmtId="0" fontId="14" fillId="12" borderId="5" xfId="0" applyFont="1" applyFill="1" applyBorder="1"/>
    <xf numFmtId="0" fontId="13" fillId="0" borderId="0" xfId="0" applyFont="1"/>
    <xf numFmtId="0" fontId="14" fillId="12" borderId="5" xfId="0" applyFont="1" applyFill="1" applyBorder="1" applyAlignment="1">
      <alignment horizontal="center"/>
    </xf>
    <xf numFmtId="0" fontId="14" fillId="12" borderId="9" xfId="0" applyFont="1" applyFill="1" applyBorder="1"/>
    <xf numFmtId="0" fontId="13" fillId="8" borderId="8" xfId="0" applyFont="1" applyFill="1" applyBorder="1" applyAlignment="1">
      <alignment horizontal="left"/>
    </xf>
    <xf numFmtId="0" fontId="13" fillId="8" borderId="8" xfId="0" applyFont="1" applyFill="1" applyBorder="1" applyAlignment="1">
      <alignment horizontal="right" indent="1"/>
    </xf>
    <xf numFmtId="0" fontId="13" fillId="8" borderId="1" xfId="0" applyFont="1" applyFill="1" applyBorder="1" applyAlignment="1">
      <alignment horizontal="right" indent="1"/>
    </xf>
    <xf numFmtId="0" fontId="13" fillId="7" borderId="1" xfId="0" applyFont="1" applyFill="1" applyBorder="1" applyAlignment="1">
      <alignment horizontal="left"/>
    </xf>
    <xf numFmtId="0" fontId="13" fillId="7" borderId="8" xfId="0" applyFont="1" applyFill="1" applyBorder="1" applyAlignment="1">
      <alignment horizontal="right" indent="1"/>
    </xf>
    <xf numFmtId="0" fontId="13" fillId="7" borderId="1" xfId="0" applyFont="1" applyFill="1" applyBorder="1" applyAlignment="1">
      <alignment horizontal="right" indent="1"/>
    </xf>
    <xf numFmtId="0" fontId="13" fillId="6" borderId="1" xfId="0" applyFont="1" applyFill="1" applyBorder="1" applyAlignment="1">
      <alignment horizontal="left"/>
    </xf>
    <xf numFmtId="0" fontId="13" fillId="6" borderId="8" xfId="0" applyFont="1" applyFill="1" applyBorder="1" applyAlignment="1">
      <alignment horizontal="right" indent="1"/>
    </xf>
    <xf numFmtId="0" fontId="13" fillId="6" borderId="1" xfId="0" applyFont="1" applyFill="1" applyBorder="1" applyAlignment="1">
      <alignment horizontal="right" indent="1"/>
    </xf>
    <xf numFmtId="0" fontId="13" fillId="5" borderId="1" xfId="0" applyFont="1" applyFill="1" applyBorder="1" applyAlignment="1">
      <alignment horizontal="left"/>
    </xf>
    <xf numFmtId="0" fontId="13" fillId="5" borderId="8" xfId="0" applyFont="1" applyFill="1" applyBorder="1" applyAlignment="1">
      <alignment horizontal="right" indent="1"/>
    </xf>
    <xf numFmtId="0" fontId="13" fillId="5" borderId="1" xfId="0" applyFont="1" applyFill="1" applyBorder="1" applyAlignment="1">
      <alignment horizontal="right" indent="1"/>
    </xf>
    <xf numFmtId="0" fontId="13" fillId="0" borderId="1" xfId="0" applyFont="1" applyBorder="1" applyAlignment="1">
      <alignment horizontal="left"/>
    </xf>
    <xf numFmtId="0" fontId="13" fillId="0" borderId="8" xfId="0" applyFont="1" applyBorder="1" applyAlignment="1">
      <alignment horizontal="right" indent="1"/>
    </xf>
    <xf numFmtId="0" fontId="15" fillId="0" borderId="1" xfId="0" applyFont="1" applyBorder="1" applyAlignment="1">
      <alignment horizontal="right" indent="1"/>
    </xf>
    <xf numFmtId="0" fontId="14" fillId="12" borderId="1" xfId="0" applyFont="1" applyFill="1" applyBorder="1" applyAlignment="1">
      <alignment horizontal="left" vertical="center"/>
    </xf>
    <xf numFmtId="0" fontId="14" fillId="12" borderId="1" xfId="0" applyFont="1" applyFill="1" applyBorder="1" applyAlignment="1">
      <alignment horizontal="right" indent="1"/>
    </xf>
    <xf numFmtId="0" fontId="13" fillId="0" borderId="0" xfId="0" applyFont="1" applyAlignment="1">
      <alignment horizontal="right" indent="1"/>
    </xf>
    <xf numFmtId="0" fontId="14" fillId="12" borderId="10" xfId="0" applyFont="1" applyFill="1" applyBorder="1"/>
    <xf numFmtId="0" fontId="14" fillId="12" borderId="11" xfId="0" applyFont="1" applyFill="1" applyBorder="1"/>
    <xf numFmtId="0" fontId="14" fillId="12" borderId="12" xfId="0" applyFont="1" applyFill="1" applyBorder="1" applyAlignment="1">
      <alignment horizontal="center"/>
    </xf>
    <xf numFmtId="0" fontId="13" fillId="7" borderId="5" xfId="0" applyFont="1" applyFill="1" applyBorder="1" applyAlignment="1">
      <alignment horizontal="left"/>
    </xf>
    <xf numFmtId="0" fontId="13" fillId="7" borderId="8" xfId="0" applyFont="1" applyFill="1" applyBorder="1" applyAlignment="1">
      <alignment horizontal="right" vertical="center" indent="1"/>
    </xf>
    <xf numFmtId="0" fontId="0" fillId="10" borderId="13" xfId="0" applyFill="1" applyBorder="1"/>
    <xf numFmtId="165" fontId="3" fillId="0" borderId="1" xfId="0" applyNumberFormat="1" applyFont="1" applyBorder="1" applyAlignment="1">
      <alignment horizontal="center" vertical="center" wrapText="1"/>
    </xf>
    <xf numFmtId="0" fontId="0" fillId="10" borderId="12" xfId="0" applyFill="1" applyBorder="1" applyAlignment="1">
      <alignment horizontal="center"/>
    </xf>
    <xf numFmtId="0" fontId="0" fillId="0" borderId="0" xfId="0" applyFill="1"/>
    <xf numFmtId="0" fontId="0" fillId="0" borderId="0" xfId="0" applyFill="1" applyAlignment="1">
      <alignment horizontal="left"/>
    </xf>
    <xf numFmtId="0" fontId="0" fillId="0" borderId="1" xfId="0" applyFill="1" applyBorder="1" applyAlignment="1">
      <alignment horizontal="left"/>
    </xf>
    <xf numFmtId="0" fontId="0" fillId="6" borderId="1" xfId="0" applyNumberFormat="1" applyFill="1" applyBorder="1" applyAlignment="1">
      <alignment horizontal="right" indent="1"/>
    </xf>
    <xf numFmtId="0" fontId="0" fillId="0" borderId="1" xfId="0" applyNumberFormat="1" applyFill="1" applyBorder="1" applyAlignment="1">
      <alignment horizontal="right" indent="1"/>
    </xf>
    <xf numFmtId="0" fontId="10" fillId="9" borderId="1" xfId="0" applyNumberFormat="1" applyFont="1" applyFill="1" applyBorder="1" applyAlignment="1">
      <alignment horizontal="right" indent="1"/>
    </xf>
    <xf numFmtId="0" fontId="10" fillId="10" borderId="1" xfId="0" applyNumberFormat="1" applyFont="1" applyFill="1" applyBorder="1" applyAlignment="1">
      <alignment horizontal="right" indent="1"/>
    </xf>
    <xf numFmtId="0" fontId="0" fillId="6" borderId="1" xfId="0" applyNumberFormat="1" applyFill="1" applyBorder="1" applyAlignment="1">
      <alignment horizontal="right" indent="2"/>
    </xf>
    <xf numFmtId="0" fontId="10" fillId="10" borderId="1" xfId="0" applyNumberFormat="1" applyFont="1" applyFill="1" applyBorder="1" applyAlignment="1">
      <alignment horizontal="right" indent="2"/>
    </xf>
    <xf numFmtId="0" fontId="0" fillId="11" borderId="1" xfId="0" applyNumberFormat="1" applyFill="1" applyBorder="1" applyAlignment="1">
      <alignment horizontal="right" indent="1"/>
    </xf>
    <xf numFmtId="0" fontId="0" fillId="11" borderId="1" xfId="0" applyNumberFormat="1" applyFill="1" applyBorder="1" applyAlignment="1">
      <alignment horizontal="right" indent="2"/>
    </xf>
    <xf numFmtId="0" fontId="0" fillId="4" borderId="0" xfId="0" applyFill="1" applyAlignment="1"/>
    <xf numFmtId="0" fontId="0" fillId="7" borderId="1" xfId="0" applyNumberFormat="1" applyFill="1" applyBorder="1" applyAlignment="1">
      <alignment horizontal="right" vertical="center" indent="1"/>
    </xf>
    <xf numFmtId="0" fontId="0" fillId="5" borderId="1" xfId="0" applyNumberFormat="1" applyFill="1" applyBorder="1" applyAlignment="1">
      <alignment horizontal="right" vertical="center" indent="1"/>
    </xf>
    <xf numFmtId="0" fontId="2" fillId="3" borderId="1" xfId="0" applyNumberFormat="1" applyFont="1" applyFill="1" applyBorder="1" applyAlignment="1">
      <alignment horizontal="right" vertical="center" indent="1"/>
    </xf>
    <xf numFmtId="0" fontId="0" fillId="8" borderId="1" xfId="0" applyNumberFormat="1" applyFill="1" applyBorder="1" applyAlignment="1">
      <alignment horizontal="right" indent="1"/>
    </xf>
    <xf numFmtId="0" fontId="0" fillId="5" borderId="1" xfId="0" applyNumberFormat="1" applyFill="1" applyBorder="1" applyAlignment="1">
      <alignment horizontal="right" indent="1"/>
    </xf>
    <xf numFmtId="0" fontId="1" fillId="3" borderId="1" xfId="0" applyNumberFormat="1" applyFont="1" applyFill="1" applyBorder="1" applyAlignment="1">
      <alignment horizontal="right" indent="1"/>
    </xf>
    <xf numFmtId="0" fontId="13" fillId="5" borderId="2" xfId="0" applyFont="1" applyFill="1" applyBorder="1" applyAlignment="1">
      <alignment horizontal="left"/>
    </xf>
    <xf numFmtId="0" fontId="13" fillId="5" borderId="6" xfId="0" applyFont="1" applyFill="1" applyBorder="1" applyAlignment="1">
      <alignment horizontal="right" vertical="center" indent="1"/>
    </xf>
    <xf numFmtId="0" fontId="13" fillId="5" borderId="14" xfId="0" applyFont="1" applyFill="1" applyBorder="1" applyAlignment="1">
      <alignment horizontal="right" vertical="center" indent="1"/>
    </xf>
    <xf numFmtId="0" fontId="14" fillId="12" borderId="8" xfId="0" applyFont="1" applyFill="1" applyBorder="1" applyAlignment="1">
      <alignment horizontal="left"/>
    </xf>
    <xf numFmtId="0" fontId="14" fillId="12" borderId="8" xfId="0" applyFont="1" applyFill="1" applyBorder="1" applyAlignment="1">
      <alignment horizontal="right" vertical="center" indent="1"/>
    </xf>
    <xf numFmtId="0" fontId="13" fillId="0" borderId="5" xfId="0" applyFont="1" applyFill="1" applyBorder="1" applyAlignment="1">
      <alignment horizontal="left"/>
    </xf>
    <xf numFmtId="0" fontId="13" fillId="0" borderId="5" xfId="0" applyFont="1" applyFill="1" applyBorder="1" applyAlignment="1">
      <alignment horizontal="right" vertical="center" indent="1"/>
    </xf>
    <xf numFmtId="0" fontId="3" fillId="12" borderId="1" xfId="0" applyFont="1" applyFill="1" applyBorder="1" applyAlignment="1">
      <alignment horizontal="center" vertical="center" wrapText="1"/>
    </xf>
    <xf numFmtId="9" fontId="0" fillId="0" borderId="0" xfId="162" applyFont="1"/>
    <xf numFmtId="14" fontId="3" fillId="0" borderId="1" xfId="0" applyNumberFormat="1" applyFont="1" applyBorder="1" applyAlignment="1">
      <alignment horizontal="left" vertical="center"/>
    </xf>
    <xf numFmtId="0" fontId="3" fillId="0" borderId="1" xfId="0" applyNumberFormat="1" applyFont="1" applyBorder="1" applyAlignment="1">
      <alignment horizontal="center" vertical="center" wrapText="1"/>
    </xf>
    <xf numFmtId="0" fontId="10" fillId="9" borderId="1" xfId="0" applyFont="1" applyFill="1" applyBorder="1" applyAlignment="1">
      <alignment horizontal="center"/>
    </xf>
    <xf numFmtId="0" fontId="10" fillId="10" borderId="1" xfId="0" applyFont="1" applyFill="1" applyBorder="1" applyAlignment="1">
      <alignment horizontal="center"/>
    </xf>
    <xf numFmtId="170" fontId="5" fillId="2" borderId="3" xfId="0" applyNumberFormat="1" applyFont="1" applyFill="1" applyBorder="1" applyAlignment="1">
      <alignment horizontal="center" vertical="center" wrapText="1"/>
    </xf>
    <xf numFmtId="170" fontId="3" fillId="0" borderId="1" xfId="0" applyNumberFormat="1" applyFont="1" applyBorder="1" applyAlignment="1">
      <alignment horizontal="center" vertical="center"/>
    </xf>
    <xf numFmtId="170" fontId="5" fillId="2" borderId="4" xfId="0" applyNumberFormat="1" applyFont="1" applyFill="1" applyBorder="1" applyAlignment="1">
      <alignment horizontal="center" vertical="center" wrapText="1"/>
    </xf>
    <xf numFmtId="0" fontId="5" fillId="2" borderId="5"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12" borderId="1" xfId="0" applyFont="1" applyFill="1" applyBorder="1" applyAlignment="1">
      <alignment horizontal="center" vertical="center"/>
    </xf>
    <xf numFmtId="0" fontId="3" fillId="0" borderId="1" xfId="0" applyFont="1" applyFill="1" applyBorder="1" applyAlignment="1">
      <alignment horizontal="center" vertical="center"/>
    </xf>
    <xf numFmtId="0" fontId="3" fillId="0" borderId="1" xfId="0" applyFont="1" applyFill="1" applyBorder="1" applyAlignment="1">
      <alignment horizontal="left" vertical="center" wrapText="1"/>
    </xf>
    <xf numFmtId="0" fontId="2" fillId="3" borderId="0" xfId="0" applyFont="1" applyFill="1" applyAlignment="1">
      <alignment horizontal="center" vertical="center"/>
    </xf>
    <xf numFmtId="0" fontId="13" fillId="8" borderId="5" xfId="0" applyFont="1" applyFill="1" applyBorder="1" applyAlignment="1">
      <alignment horizontal="left"/>
    </xf>
    <xf numFmtId="0" fontId="13" fillId="8" borderId="1" xfId="0" applyFont="1" applyFill="1" applyBorder="1" applyAlignment="1">
      <alignment horizontal="right" vertical="center" indent="1"/>
    </xf>
    <xf numFmtId="0" fontId="13" fillId="8" borderId="8" xfId="0" applyFont="1" applyFill="1" applyBorder="1" applyAlignment="1">
      <alignment horizontal="right" vertical="center" indent="1"/>
    </xf>
    <xf numFmtId="0" fontId="0" fillId="0" borderId="1" xfId="0" applyNumberFormat="1" applyFill="1" applyBorder="1" applyAlignment="1">
      <alignment horizontal="right" indent="2"/>
    </xf>
    <xf numFmtId="0" fontId="0" fillId="9" borderId="0" xfId="0" applyFill="1"/>
    <xf numFmtId="0" fontId="0" fillId="9" borderId="0" xfId="0" applyFill="1" applyAlignment="1">
      <alignment horizontal="center" vertical="center"/>
    </xf>
    <xf numFmtId="0" fontId="0" fillId="9" borderId="1" xfId="0" applyNumberFormat="1" applyFill="1" applyBorder="1" applyAlignment="1">
      <alignment horizontal="right" indent="1"/>
    </xf>
    <xf numFmtId="0" fontId="0" fillId="9" borderId="1" xfId="0" applyFill="1" applyBorder="1" applyAlignment="1">
      <alignment horizontal="left"/>
    </xf>
    <xf numFmtId="0" fontId="6" fillId="0" borderId="7" xfId="2" applyAlignment="1">
      <alignment horizontal="center"/>
    </xf>
    <xf numFmtId="0" fontId="6" fillId="10" borderId="7" xfId="2" applyFill="1" applyAlignment="1">
      <alignment horizontal="center"/>
    </xf>
    <xf numFmtId="0" fontId="6" fillId="9" borderId="7" xfId="2" applyFill="1" applyAlignment="1">
      <alignment horizontal="center"/>
    </xf>
  </cellXfs>
  <cellStyles count="168">
    <cellStyle name="20% - Énfasis1 2" xfId="7"/>
    <cellStyle name="20% - Énfasis2 2" xfId="8"/>
    <cellStyle name="20% - Énfasis3 2" xfId="9"/>
    <cellStyle name="20% - Énfasis4 2" xfId="10"/>
    <cellStyle name="20% - Énfasis5 2" xfId="11"/>
    <cellStyle name="20% - Énfasis6 2" xfId="12"/>
    <cellStyle name="40% - Énfasis1 2" xfId="13"/>
    <cellStyle name="40% - Énfasis2 2" xfId="14"/>
    <cellStyle name="40% - Énfasis3 2" xfId="15"/>
    <cellStyle name="40% - Énfasis4 2" xfId="16"/>
    <cellStyle name="40% - Énfasis5 2" xfId="17"/>
    <cellStyle name="40% - Énfasis6 2" xfId="18"/>
    <cellStyle name="60% - Énfasis1 2" xfId="19"/>
    <cellStyle name="60% - Énfasis1 2 2" xfId="48"/>
    <cellStyle name="60% - Énfasis2 2" xfId="20"/>
    <cellStyle name="60% - Énfasis2 2 2" xfId="49"/>
    <cellStyle name="60% - Énfasis3 2" xfId="21"/>
    <cellStyle name="60% - Énfasis3 2 2" xfId="50"/>
    <cellStyle name="60% - Énfasis4 2" xfId="22"/>
    <cellStyle name="60% - Énfasis4 2 2" xfId="51"/>
    <cellStyle name="60% - Énfasis5 2" xfId="23"/>
    <cellStyle name="60% - Énfasis5 2 2" xfId="52"/>
    <cellStyle name="60% - Énfasis6 2" xfId="24"/>
    <cellStyle name="60% - Énfasis6 2 2" xfId="53"/>
    <cellStyle name="Bueno" xfId="166"/>
    <cellStyle name="Bueno 2" xfId="25"/>
    <cellStyle name="Cálculo 2" xfId="28"/>
    <cellStyle name="Celda de comprobación 2" xfId="26"/>
    <cellStyle name="Celda vinculada 2" xfId="27"/>
    <cellStyle name="Encabezado 1 2" xfId="29"/>
    <cellStyle name="Encabezado 4 2" xfId="30"/>
    <cellStyle name="Énfasis1 2" xfId="41"/>
    <cellStyle name="Énfasis2 2" xfId="42"/>
    <cellStyle name="Énfasis3 2" xfId="43"/>
    <cellStyle name="Énfasis4 2" xfId="44"/>
    <cellStyle name="Énfasis5 2" xfId="45"/>
    <cellStyle name="Énfasis6 2" xfId="46"/>
    <cellStyle name="Entrada 2" xfId="31"/>
    <cellStyle name="Hipervínculo 2" xfId="165"/>
    <cellStyle name="Incorrecto 2" xfId="32"/>
    <cellStyle name="Millares 2" xfId="55"/>
    <cellStyle name="Millares 3" xfId="54"/>
    <cellStyle name="Millares 4" xfId="161"/>
    <cellStyle name="Millares 5" xfId="4"/>
    <cellStyle name="Millares 6" xfId="164"/>
    <cellStyle name="Moneda 2" xfId="5"/>
    <cellStyle name="Moneda 2 2" xfId="152"/>
    <cellStyle name="Moneda 2 2 2" xfId="167"/>
    <cellStyle name="Moneda 3" xfId="6"/>
    <cellStyle name="Moneda 4" xfId="158"/>
    <cellStyle name="Neutral" xfId="163" builtinId="28" customBuiltin="1"/>
    <cellStyle name="Neutral 2" xfId="33"/>
    <cellStyle name="Neutral 2 2" xfId="56"/>
    <cellStyle name="Neutral 3" xfId="47"/>
    <cellStyle name="Normal" xfId="0" builtinId="0"/>
    <cellStyle name="Normal 10" xfId="57"/>
    <cellStyle name="Normal 11 2" xfId="58"/>
    <cellStyle name="Normal 11 3" xfId="59"/>
    <cellStyle name="Normal 13" xfId="60"/>
    <cellStyle name="Normal 14" xfId="61"/>
    <cellStyle name="Normal 15" xfId="62"/>
    <cellStyle name="Normal 16" xfId="63"/>
    <cellStyle name="Normal 2" xfId="1"/>
    <cellStyle name="Normal 2 10" xfId="65"/>
    <cellStyle name="Normal 2 10 2" xfId="115"/>
    <cellStyle name="Normal 2 11" xfId="66"/>
    <cellStyle name="Normal 2 11 2" xfId="116"/>
    <cellStyle name="Normal 2 12" xfId="67"/>
    <cellStyle name="Normal 2 12 2" xfId="117"/>
    <cellStyle name="Normal 2 13" xfId="68"/>
    <cellStyle name="Normal 2 13 2" xfId="69"/>
    <cellStyle name="Normal 2 13 2 2" xfId="119"/>
    <cellStyle name="Normal 2 13 3" xfId="70"/>
    <cellStyle name="Normal 2 13 3 2" xfId="120"/>
    <cellStyle name="Normal 2 13 4" xfId="118"/>
    <cellStyle name="Normal 2 14" xfId="71"/>
    <cellStyle name="Normal 2 14 2" xfId="121"/>
    <cellStyle name="Normal 2 15" xfId="72"/>
    <cellStyle name="Normal 2 15 2" xfId="122"/>
    <cellStyle name="Normal 2 16" xfId="73"/>
    <cellStyle name="Normal 2 16 2" xfId="123"/>
    <cellStyle name="Normal 2 17" xfId="74"/>
    <cellStyle name="Normal 2 17 2" xfId="124"/>
    <cellStyle name="Normal 2 18" xfId="75"/>
    <cellStyle name="Normal 2 18 2" xfId="125"/>
    <cellStyle name="Normal 2 19" xfId="76"/>
    <cellStyle name="Normal 2 2" xfId="77"/>
    <cellStyle name="Normal 2 2 10" xfId="78"/>
    <cellStyle name="Normal 2 2 10 2" xfId="127"/>
    <cellStyle name="Normal 2 2 10 3" xfId="154"/>
    <cellStyle name="Normal 2 2 11" xfId="79"/>
    <cellStyle name="Normal 2 2 11 2" xfId="128"/>
    <cellStyle name="Normal 2 2 11 3" xfId="155"/>
    <cellStyle name="Normal 2 2 12" xfId="126"/>
    <cellStyle name="Normal 2 2 2" xfId="80"/>
    <cellStyle name="Normal 2 2 2 2" xfId="129"/>
    <cellStyle name="Normal 2 2 3" xfId="81"/>
    <cellStyle name="Normal 2 2 3 2" xfId="130"/>
    <cellStyle name="Normal 2 2 4" xfId="82"/>
    <cellStyle name="Normal 2 2 4 2" xfId="131"/>
    <cellStyle name="Normal 2 2 5" xfId="83"/>
    <cellStyle name="Normal 2 2 5 2" xfId="132"/>
    <cellStyle name="Normal 2 2 6" xfId="84"/>
    <cellStyle name="Normal 2 2 6 2" xfId="133"/>
    <cellStyle name="Normal 2 2 7" xfId="85"/>
    <cellStyle name="Normal 2 2 7 2" xfId="134"/>
    <cellStyle name="Normal 2 2 8" xfId="86"/>
    <cellStyle name="Normal 2 2 8 2" xfId="135"/>
    <cellStyle name="Normal 2 2 9" xfId="87"/>
    <cellStyle name="Normal 2 2 9 2" xfId="136"/>
    <cellStyle name="Normal 2 20" xfId="88"/>
    <cellStyle name="Normal 2 21" xfId="89"/>
    <cellStyle name="Normal 2 22" xfId="114"/>
    <cellStyle name="Normal 2 23" xfId="153"/>
    <cellStyle name="Normal 2 24" xfId="64"/>
    <cellStyle name="Normal 2 25" xfId="160"/>
    <cellStyle name="Normal 2 3" xfId="90"/>
    <cellStyle name="Normal 2 3 2" xfId="91"/>
    <cellStyle name="Normal 2 3 2 2" xfId="138"/>
    <cellStyle name="Normal 2 3 3" xfId="92"/>
    <cellStyle name="Normal 2 3 3 2" xfId="139"/>
    <cellStyle name="Normal 2 3 4" xfId="93"/>
    <cellStyle name="Normal 2 3 4 2" xfId="140"/>
    <cellStyle name="Normal 2 3 5" xfId="94"/>
    <cellStyle name="Normal 2 3 5 2" xfId="141"/>
    <cellStyle name="Normal 2 3 6" xfId="137"/>
    <cellStyle name="Normal 2 4" xfId="95"/>
    <cellStyle name="Normal 2 4 2" xfId="142"/>
    <cellStyle name="Normal 2 5" xfId="96"/>
    <cellStyle name="Normal 2 5 2" xfId="143"/>
    <cellStyle name="Normal 2 6" xfId="97"/>
    <cellStyle name="Normal 2 6 2" xfId="98"/>
    <cellStyle name="Normal 2 6 2 2" xfId="145"/>
    <cellStyle name="Normal 2 6 3" xfId="99"/>
    <cellStyle name="Normal 2 6 3 2" xfId="146"/>
    <cellStyle name="Normal 2 6 4" xfId="144"/>
    <cellStyle name="Normal 2 7" xfId="100"/>
    <cellStyle name="Normal 2 7 2" xfId="147"/>
    <cellStyle name="Normal 2 8" xfId="101"/>
    <cellStyle name="Normal 2 8 2" xfId="148"/>
    <cellStyle name="Normal 2 9" xfId="102"/>
    <cellStyle name="Normal 2 9 2" xfId="149"/>
    <cellStyle name="Normal 3" xfId="103"/>
    <cellStyle name="Normal 3 2" xfId="157"/>
    <cellStyle name="Normal 4" xfId="104"/>
    <cellStyle name="Normal 5" xfId="105"/>
    <cellStyle name="Normal 6" xfId="106"/>
    <cellStyle name="Normal 7" xfId="107"/>
    <cellStyle name="Normal 8" xfId="113"/>
    <cellStyle name="Normal 8 2" xfId="108"/>
    <cellStyle name="Normal 8 2 2" xfId="150"/>
    <cellStyle name="Normal 8 3" xfId="109"/>
    <cellStyle name="Normal 9" xfId="110"/>
    <cellStyle name="Notas 2" xfId="34"/>
    <cellStyle name="Notas 2 2" xfId="151"/>
    <cellStyle name="Notas 2 3" xfId="156"/>
    <cellStyle name="Notas 2 4" xfId="111"/>
    <cellStyle name="Porcentagem 2 2" xfId="159"/>
    <cellStyle name="Porcentaje" xfId="162" builtinId="5"/>
    <cellStyle name="Salida 2" xfId="35"/>
    <cellStyle name="Texto de advertencia 2" xfId="36"/>
    <cellStyle name="Texto explicativo 2" xfId="37"/>
    <cellStyle name="Título 2 2" xfId="39"/>
    <cellStyle name="Título 3 2" xfId="40"/>
    <cellStyle name="Título 4" xfId="38"/>
    <cellStyle name="Título 4 2" xfId="112"/>
    <cellStyle name="Total" xfId="3" builtinId="25" customBuiltin="1"/>
    <cellStyle name="Total 2" xfId="2"/>
  </cellStyles>
  <dxfs count="49024">
    <dxf>
      <font>
        <color theme="0"/>
      </font>
      <fill>
        <patternFill patternType="solid">
          <fgColor indexed="64"/>
          <bgColor theme="4" tint="-0.249977111117893"/>
        </patternFill>
      </fill>
      <alignment horizontal="center" vertical="center"/>
    </dxf>
    <dxf>
      <font>
        <color theme="0"/>
      </font>
      <fill>
        <patternFill patternType="solid">
          <fgColor indexed="64"/>
          <bgColor theme="4" tint="-0.249977111117893"/>
        </patternFill>
      </fill>
      <alignment horizontal="center" vertical="center"/>
    </dxf>
    <dxf>
      <font>
        <color theme="0"/>
      </font>
      <fill>
        <patternFill patternType="solid">
          <fgColor indexed="64"/>
          <bgColor theme="4" tint="-0.249977111117893"/>
        </patternFill>
      </fill>
      <alignment horizontal="center" vertical="center"/>
    </dxf>
    <dxf>
      <font>
        <color theme="0"/>
      </font>
      <fill>
        <patternFill patternType="solid">
          <fgColor indexed="64"/>
          <bgColor theme="4" tint="-0.249977111117893"/>
        </patternFill>
      </fill>
      <alignment horizontal="center" vertical="center"/>
    </dxf>
    <dxf>
      <font>
        <color theme="0"/>
      </font>
      <fill>
        <patternFill patternType="solid">
          <fgColor indexed="64"/>
          <bgColor theme="4" tint="-0.249977111117893"/>
        </patternFill>
      </fill>
      <alignment horizontal="center" vertical="center"/>
    </dxf>
    <dxf>
      <font>
        <color theme="0"/>
      </font>
    </dxf>
    <dxf>
      <fill>
        <patternFill patternType="solid">
          <bgColor theme="4" tint="-0.249977111117893"/>
        </patternFill>
      </fill>
    </dxf>
    <dxf>
      <font>
        <color theme="0"/>
      </font>
      <fill>
        <patternFill patternType="solid">
          <fgColor indexed="64"/>
          <bgColor theme="4" tint="-0.249977111117893"/>
        </patternFill>
      </fill>
      <alignment horizontal="center" vertical="center"/>
    </dxf>
    <dxf>
      <alignment vertical="center"/>
    </dxf>
    <dxf>
      <alignment horizontal="center"/>
    </dxf>
    <dxf>
      <font>
        <color theme="0"/>
      </font>
    </dxf>
    <dxf>
      <fill>
        <patternFill patternType="solid">
          <bgColor theme="4" tint="-0.249977111117893"/>
        </patternFill>
      </fill>
    </dxf>
    <dxf>
      <alignment relativeIndent="1"/>
    </dxf>
    <dxf>
      <alignment horizontal="right"/>
    </dxf>
    <dxf>
      <alignment horizontal="center"/>
    </dxf>
    <dxf>
      <alignment horizontal="general" indent="0"/>
    </dxf>
    <dxf>
      <alignment horizontal="center"/>
    </dxf>
    <dxf>
      <fill>
        <patternFill patternType="solid">
          <bgColor theme="4" tint="-0.249977111117893"/>
        </patternFill>
      </fill>
    </dxf>
    <dxf>
      <font>
        <color theme="0"/>
      </font>
    </dxf>
    <dxf>
      <font>
        <color theme="0"/>
      </font>
      <fill>
        <patternFill patternType="solid">
          <fgColor indexed="64"/>
          <bgColor theme="4" tint="-0.249977111117893"/>
        </patternFill>
      </fill>
      <alignment horizontal="center"/>
    </dxf>
    <dxf>
      <font>
        <color theme="0"/>
      </font>
      <fill>
        <patternFill patternType="solid">
          <fgColor indexed="64"/>
          <bgColor theme="4" tint="-0.249977111117893"/>
        </patternFill>
      </fill>
      <alignment horizontal="center"/>
    </dxf>
    <dxf>
      <font>
        <color theme="0"/>
      </font>
      <fill>
        <patternFill patternType="solid">
          <fgColor indexed="64"/>
          <bgColor theme="4" tint="-0.249977111117893"/>
        </patternFill>
      </fill>
      <alignment horizontal="center"/>
    </dxf>
    <dxf>
      <fill>
        <patternFill patternType="solid">
          <bgColor theme="4" tint="-0.249977111117893"/>
        </patternFill>
      </fill>
    </dxf>
    <dxf>
      <font>
        <color theme="0"/>
      </font>
    </dxf>
    <dxf>
      <alignment horizontal="center"/>
    </dxf>
    <dxf>
      <alignment horizontal="general" indent="0"/>
    </dxf>
    <dxf>
      <alignment horizontal="general" indent="0"/>
    </dxf>
    <dxf>
      <alignment horizontal="center" indent="0"/>
    </dxf>
    <dxf>
      <alignment horizontal="center" indent="0"/>
    </dxf>
    <dxf>
      <alignment horizontal="center"/>
    </dxf>
    <dxf>
      <font>
        <color theme="0"/>
      </font>
    </dxf>
    <dxf>
      <fill>
        <patternFill patternType="solid">
          <bgColor theme="4" tint="-0.249977111117893"/>
        </patternFill>
      </fill>
    </dxf>
    <dxf>
      <alignment horizontal="center"/>
    </dxf>
    <dxf>
      <alignment relativeIndent="1"/>
    </dxf>
    <dxf>
      <alignment horizontal="right"/>
    </dxf>
    <dxf>
      <alignment vertical="center"/>
    </dxf>
    <dxf>
      <alignment horizontal="general" indent="0"/>
    </dxf>
    <dxf>
      <alignment relativeIndent="1"/>
    </dxf>
    <dxf>
      <alignment relativeIndent="1"/>
    </dxf>
    <dxf>
      <alignment relativeIndent="1"/>
    </dxf>
    <dxf>
      <alignment relativeIndent="-1"/>
    </dxf>
    <dxf>
      <alignment relativeIndent="-1"/>
    </dxf>
    <dxf>
      <alignmen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ill>
        <patternFill patternType="solid">
          <bgColor theme="5" tint="0.59999389629810485"/>
        </patternFill>
      </fill>
    </dxf>
    <dxf>
      <fill>
        <patternFill patternType="solid">
          <bgColor theme="5"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7" tint="0.79998168889431442"/>
        </patternFill>
      </fill>
    </dxf>
    <dxf>
      <fill>
        <patternFill patternType="solid">
          <bgColor theme="7"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theme="1"/>
        </left>
        <right style="thin">
          <color theme="1"/>
        </right>
        <top style="thin">
          <color theme="1"/>
        </top>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ill>
        <patternFill patternType="solid">
          <bgColor theme="4" tint="-0.249977111117893"/>
        </patternFill>
      </fill>
    </dxf>
    <dxf>
      <font>
        <color theme="0"/>
      </font>
    </dxf>
    <dxf>
      <font>
        <color theme="0"/>
      </font>
    </dxf>
    <dxf>
      <font>
        <color theme="0"/>
      </font>
    </dxf>
    <dxf>
      <fill>
        <patternFill patternType="solid">
          <bgColor theme="4" tint="-0.249977111117893"/>
        </patternFill>
      </fill>
    </dxf>
    <dxf>
      <fill>
        <patternFill patternType="solid">
          <bgColor theme="4" tint="-0.249977111117893"/>
        </patternFill>
      </fill>
    </dxf>
    <dxf>
      <font>
        <color theme="0"/>
      </font>
    </dxf>
    <dxf>
      <font>
        <color theme="0"/>
      </font>
    </dxf>
    <dxf>
      <fill>
        <patternFill patternType="solid">
          <bgColor theme="4" tint="-0.249977111117893"/>
        </patternFill>
      </fill>
    </dxf>
    <dxf>
      <fill>
        <patternFill patternType="solid">
          <bgColor theme="4" tint="-0.249977111117893"/>
        </patternFill>
      </fill>
    </dxf>
    <dxf>
      <fill>
        <patternFill patternType="solid">
          <bgColor theme="0"/>
        </patternFill>
      </fill>
    </dxf>
    <dxf>
      <font>
        <color theme="0"/>
      </font>
      <fill>
        <patternFill patternType="solid">
          <fgColor indexed="64"/>
          <bgColor theme="4" tint="-0.249977111117893"/>
        </patternFill>
      </fill>
      <alignment horizontal="center" vertical="center"/>
    </dxf>
    <dxf>
      <font>
        <color theme="0"/>
      </font>
      <fill>
        <patternFill patternType="solid">
          <fgColor indexed="64"/>
          <bgColor theme="4" tint="-0.249977111117893"/>
        </patternFill>
      </fill>
      <alignment horizontal="center" vertical="center"/>
    </dxf>
    <dxf>
      <fill>
        <patternFill patternType="solid">
          <bgColor theme="7" tint="0.39997558519241921"/>
        </patternFill>
      </fill>
    </dxf>
    <dxf>
      <fill>
        <patternFill patternType="solid">
          <bgColor theme="7" tint="0.39997558519241921"/>
        </patternFill>
      </fill>
    </dxf>
    <dxf>
      <font>
        <color theme="0"/>
      </font>
      <fill>
        <patternFill patternType="solid">
          <fgColor indexed="64"/>
          <bgColor theme="4" tint="-0.249977111117893"/>
        </patternFill>
      </fill>
      <alignment horizontal="center" vertical="center"/>
    </dxf>
    <dxf>
      <font>
        <color theme="0"/>
      </font>
      <fill>
        <patternFill patternType="solid">
          <fgColor indexed="64"/>
          <bgColor theme="4" tint="-0.249977111117893"/>
        </patternFill>
      </fill>
      <alignment horizontal="center" vertical="center"/>
    </dxf>
    <dxf>
      <alignment vertical="center"/>
    </dxf>
    <dxf>
      <alignment horizontal="center"/>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fill>
        <patternFill patternType="solid">
          <fgColor indexed="64"/>
          <bgColor theme="4" tint="-0.249977111117893"/>
        </patternFill>
      </fill>
      <alignment horizontal="center" vertical="center"/>
    </dxf>
    <dxf>
      <alignment vertical="center"/>
    </dxf>
    <dxf>
      <alignment horizontal="center"/>
    </dxf>
    <dxf>
      <font>
        <color theme="0"/>
      </font>
    </dxf>
    <dxf>
      <fill>
        <patternFill patternType="solid">
          <bgColor theme="4" tint="-0.249977111117893"/>
        </patternFill>
      </fill>
    </dxf>
    <dxf>
      <alignment relativeIndent="1"/>
    </dxf>
    <dxf>
      <alignment horizontal="right"/>
    </dxf>
    <dxf>
      <alignment horizontal="general" indent="0"/>
    </dxf>
    <dxf>
      <alignment relativeIndent="1"/>
    </dxf>
    <dxf>
      <alignment horizontal="left" relativeIndent="1"/>
    </dxf>
    <dxf>
      <alignment horizontal="center"/>
    </dxf>
    <dxf>
      <alignment horizontal="general" indent="0"/>
    </dxf>
    <dxf>
      <alignment horizontal="center"/>
    </dxf>
    <dxf>
      <font>
        <color theme="0"/>
      </font>
    </dxf>
    <dxf>
      <fill>
        <patternFill patternType="solid">
          <bgColor theme="4" tint="-0.249977111117893"/>
        </patternFill>
      </fill>
    </dxf>
    <dxf>
      <font>
        <color theme="0"/>
      </font>
      <fill>
        <patternFill patternType="solid">
          <fgColor indexed="64"/>
          <bgColor theme="4" tint="-0.249977111117893"/>
        </patternFill>
      </fill>
      <alignment horizontal="center"/>
    </dxf>
    <dxf>
      <font>
        <color theme="0"/>
      </font>
      <fill>
        <patternFill patternType="solid">
          <fgColor indexed="64"/>
          <bgColor theme="4" tint="-0.249977111117893"/>
        </patternFill>
      </fill>
      <alignment horizontal="center"/>
    </dxf>
    <dxf>
      <font>
        <color theme="0"/>
      </font>
      <fill>
        <patternFill patternType="solid">
          <fgColor indexed="64"/>
          <bgColor theme="4" tint="-0.249977111117893"/>
        </patternFill>
      </fill>
      <alignment horizontal="center"/>
    </dxf>
    <dxf>
      <fill>
        <patternFill patternType="solid">
          <bgColor theme="4" tint="-0.249977111117893"/>
        </patternFill>
      </fill>
    </dxf>
    <dxf>
      <font>
        <color theme="0"/>
      </font>
    </dxf>
    <dxf>
      <alignment horizontal="center"/>
    </dxf>
    <dxf>
      <alignment horizontal="general" indent="0"/>
    </dxf>
    <dxf>
      <alignment horizontal="center" indent="0"/>
    </dxf>
    <dxf>
      <alignment horizontal="center"/>
    </dxf>
    <dxf>
      <font>
        <color theme="0"/>
      </font>
    </dxf>
    <dxf>
      <fill>
        <patternFill patternType="solid">
          <bgColor theme="4" tint="-0.249977111117893"/>
        </patternFill>
      </fill>
    </dxf>
    <dxf>
      <alignment horizontal="center"/>
    </dxf>
    <dxf>
      <alignment relativeIndent="1"/>
    </dxf>
    <dxf>
      <alignment horizontal="right"/>
    </dxf>
    <dxf>
      <alignment horizontal="general" indent="0"/>
    </dxf>
    <dxf>
      <alignment relativeIndent="1"/>
    </dxf>
    <dxf>
      <alignment relativeIndent="1"/>
    </dxf>
    <dxf>
      <alignment relativeIndent="1"/>
    </dxf>
    <dxf>
      <alignment relativeIndent="-1"/>
    </dxf>
    <dxf>
      <alignment relativeIndent="-1"/>
    </dxf>
    <dxf>
      <alignmen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fill>
        <patternFill>
          <bgColor theme="4" tint="-0.249977111117893"/>
        </patternFill>
      </fill>
    </dxf>
    <dxf>
      <font>
        <color theme="0"/>
      </font>
    </dxf>
    <dxf>
      <fill>
        <patternFill patternType="solid">
          <bgColor rgb="FF0070C0"/>
        </patternFill>
      </fill>
    </dxf>
    <dxf>
      <fill>
        <patternFill patternType="solid">
          <bgColor theme="4" tint="-0.249977111117893"/>
        </patternFill>
      </fill>
    </dxf>
    <dxf>
      <font>
        <color theme="0"/>
      </font>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bgColor theme="4" tint="-0.249977111117893"/>
        </patternFill>
      </fill>
    </dxf>
    <dxf>
      <alignment vertical="cent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ill>
        <patternFill patternType="solid">
          <bgColor theme="5" tint="0.59999389629810485"/>
        </patternFill>
      </fill>
    </dxf>
    <dxf>
      <fill>
        <patternFill patternType="solid">
          <bgColor theme="5"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8" tint="0.79998168889431442"/>
        </patternFill>
      </fill>
    </dxf>
    <dxf>
      <fill>
        <patternFill patternType="solid">
          <bgColor theme="8" tint="0.79998168889431442"/>
        </patternFill>
      </fill>
    </dxf>
    <dxf>
      <fill>
        <patternFill patternType="solid">
          <bgColor theme="0"/>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none">
          <bgColor auto="1"/>
        </patternFill>
      </fill>
    </dxf>
    <dxf>
      <font>
        <b/>
      </font>
    </dxf>
    <dxf>
      <font>
        <b/>
      </font>
    </dxf>
    <dxf>
      <font>
        <b/>
      </font>
    </dxf>
    <dxf>
      <font>
        <b/>
      </font>
    </dxf>
    <dxf>
      <font>
        <b/>
      </font>
    </dxf>
    <dxf>
      <font>
        <color theme="0"/>
      </font>
    </dxf>
    <dxf>
      <font>
        <color theme="0"/>
      </font>
    </dxf>
    <dxf>
      <font>
        <color theme="0"/>
      </font>
    </dxf>
    <dxf>
      <font>
        <color theme="0"/>
      </font>
    </dxf>
    <dxf>
      <font>
        <color theme="0"/>
      </font>
    </dxf>
    <dxf>
      <fill>
        <patternFill>
          <bgColor theme="4" tint="-0.249977111117893"/>
        </patternFill>
      </fill>
    </dxf>
    <dxf>
      <fill>
        <patternFill>
          <bgColor theme="4" tint="-0.249977111117893"/>
        </patternFill>
      </fill>
    </dxf>
    <dxf>
      <fill>
        <patternFill>
          <bgColor theme="4" tint="-0.249977111117893"/>
        </patternFill>
      </fill>
    </dxf>
    <dxf>
      <fill>
        <patternFill>
          <bgColor theme="4" tint="-0.249977111117893"/>
        </patternFill>
      </fill>
    </dxf>
    <dxf>
      <fill>
        <patternFill>
          <bgColor theme="4" tint="-0.249977111117893"/>
        </patternFill>
      </fill>
    </dxf>
    <dxf>
      <fill>
        <patternFill>
          <bgColor theme="0"/>
        </patternFill>
      </fill>
    </dxf>
    <dxf>
      <fill>
        <patternFill>
          <bgColor theme="0"/>
        </patternFill>
      </fill>
    </dxf>
    <dxf>
      <fill>
        <patternFill>
          <bgColor theme="0"/>
        </patternFill>
      </fill>
    </dxf>
    <dxf>
      <alignment relativeIndent="1"/>
    </dxf>
    <dxf>
      <alignment horizontal="right"/>
    </dxf>
    <dxf>
      <alignment relativeIndent="-1"/>
    </dxf>
    <dxf>
      <alignment horizontal="left" relativeIndent="1"/>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fill>
        <patternFill patternType="solid">
          <fgColor indexed="64"/>
          <bgColor theme="7" tint="0.39997558519241921"/>
        </patternFill>
      </fill>
    </dxf>
    <dxf>
      <fill>
        <patternFill>
          <bgColor theme="7" tint="0.39997558519241921"/>
        </patternFill>
      </fill>
    </dxf>
    <dxf>
      <fill>
        <patternFill patternType="solid">
          <bgColor theme="7" tint="0.59999389629810485"/>
        </patternFill>
      </fill>
    </dxf>
    <dxf>
      <fill>
        <patternFill patternType="solid">
          <fgColor indexed="64"/>
          <bgColor theme="7" tint="0.39997558519241921"/>
        </patternFill>
      </fill>
      <alignment horizontal="center" vertical="center"/>
    </dxf>
    <dxf>
      <fill>
        <patternFill patternType="solid">
          <bgColor theme="5" tint="0.59999389629810485"/>
        </patternFill>
      </fill>
    </dxf>
    <dxf>
      <fill>
        <patternFill patternType="solid">
          <bgColor theme="5" tint="0.59999389629810485"/>
        </patternFill>
      </fill>
    </dxf>
    <dxf>
      <alignment vertical="center"/>
    </dxf>
    <dxf>
      <alignment horizontal="cent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fgColor indexed="64"/>
          <bgColor theme="7" tint="0.39997558519241921"/>
        </patternFill>
      </fill>
      <alignment horizontal="center"/>
    </dxf>
    <dxf>
      <alignment horizontal="center" indent="0"/>
    </dxf>
    <dxf>
      <alignment relativeIndent="1"/>
    </dxf>
    <dxf>
      <alignment relativeIndent="1"/>
    </dxf>
    <dxf>
      <alignment horizontal="right"/>
    </dxf>
    <dxf>
      <alignment horizontal="center"/>
    </dxf>
    <dxf>
      <border>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7" tint="0.39997558519241921"/>
        </patternFill>
      </fill>
      <alignment horizontal="center"/>
    </dxf>
    <dxf>
      <border>
        <right style="thin">
          <color indexed="64"/>
        </right>
        <top style="thin">
          <color indexed="64"/>
        </top>
        <bottom style="thin">
          <color indexed="64"/>
        </bottom>
        <vertical style="thin">
          <color indexed="64"/>
        </vertical>
        <horizontal style="thin">
          <color indexed="64"/>
        </horizontal>
      </border>
    </dxf>
    <dxf>
      <fill>
        <patternFill patternType="solid">
          <bgColor theme="7" tint="0.39997558519241921"/>
        </patternFill>
      </fill>
    </dxf>
    <dxf>
      <alignment horizontal="center"/>
    </dxf>
    <dxf>
      <alignment horizontal="center"/>
    </dxf>
    <dxf>
      <border>
        <right style="thin">
          <color indexed="64"/>
        </right>
        <top style="thin">
          <color indexed="64"/>
        </top>
        <bottom style="thin">
          <color indexed="64"/>
        </bottom>
        <vertical style="thin">
          <color indexed="64"/>
        </vertical>
        <horizontal style="thin">
          <color indexed="64"/>
        </horizontal>
      </border>
    </dxf>
    <dxf>
      <fill>
        <patternFill patternType="solid">
          <bgColor theme="7" tint="0.39997558519241921"/>
        </patternFill>
      </fill>
    </dxf>
    <dxf>
      <alignment horizontal="general" indent="0"/>
    </dxf>
    <dxf>
      <alignment horizontal="general" indent="0"/>
    </dxf>
    <dxf>
      <alignment horizontal="center" indent="0"/>
    </dxf>
    <dxf>
      <alignment horizontal="center" indent="0"/>
    </dxf>
    <dxf>
      <alignment horizontal="center" indent="0"/>
    </dxf>
    <dxf>
      <alignment relativeIndent="1"/>
    </dxf>
    <dxf>
      <alignment horizontal="right"/>
    </dxf>
    <dxf>
      <alignment relativeIndent="1"/>
    </dxf>
    <dxf>
      <alignment relativeIndent="1"/>
    </dxf>
    <dxf>
      <alignment relativeIndent="1"/>
    </dxf>
    <dxf>
      <alignment relativeIndent="-1"/>
    </dxf>
    <dxf>
      <alignment relativeIndent="-1"/>
    </dxf>
    <dxf>
      <alignmen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font>
        <color auto="1"/>
      </font>
    </dxf>
    <dxf>
      <font>
        <color auto="1"/>
      </font>
    </dxf>
    <dxf>
      <fill>
        <patternFill>
          <bgColor theme="7" tint="0.39997558519241921"/>
        </patternFill>
      </fill>
    </dxf>
    <dxf>
      <fill>
        <patternFill>
          <bgColor theme="7"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auto="1"/>
      </font>
    </dxf>
    <dxf>
      <fill>
        <patternFill>
          <bgColor theme="7" tint="0.39997558519241921"/>
        </patternFill>
      </fill>
    </dxf>
    <dxf>
      <font>
        <color auto="1"/>
      </font>
    </dxf>
    <dxf>
      <font>
        <color auto="1"/>
      </font>
    </dxf>
    <dxf>
      <font>
        <color auto="1"/>
      </font>
    </dxf>
    <dxf>
      <font>
        <color auto="1"/>
      </font>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ont>
        <color theme="0"/>
      </font>
    </dxf>
    <dxf>
      <fill>
        <patternFill patternType="solid">
          <bgColor rgb="FF0070C0"/>
        </patternFill>
      </fill>
    </dxf>
    <dxf>
      <font>
        <color theme="0"/>
      </font>
    </dxf>
    <dxf>
      <fill>
        <patternFill patternType="solid">
          <bgColor theme="4" tint="-0.249977111117893"/>
        </patternFill>
      </fill>
    </dxf>
    <dxf>
      <font>
        <color theme="0"/>
      </font>
    </dxf>
    <dxf>
      <fill>
        <patternFill>
          <bgColor theme="4" tint="-0.249977111117893"/>
        </patternFill>
      </fill>
    </dxf>
    <dxf>
      <alignment vertical="cent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ill>
        <patternFill patternType="solid">
          <bgColor theme="9" tint="0.59999389629810485"/>
        </patternFill>
      </fill>
    </dxf>
    <dxf>
      <fill>
        <patternFill patternType="solid">
          <bgColor theme="9" tint="0.59999389629810485"/>
        </patternFill>
      </fill>
    </dxf>
    <dxf>
      <fill>
        <patternFill patternType="solid">
          <bgColor theme="8" tint="0.79998168889431442"/>
        </patternFill>
      </fill>
    </dxf>
    <dxf>
      <fill>
        <patternFill patternType="solid">
          <bgColor theme="8" tint="0.79998168889431442"/>
        </patternFill>
      </fill>
    </dxf>
    <dxf>
      <fill>
        <patternFill patternType="solid">
          <bgColor theme="0"/>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none">
          <bgColor auto="1"/>
        </patternFill>
      </fill>
    </dxf>
    <dxf>
      <font>
        <b/>
      </font>
    </dxf>
    <dxf>
      <font>
        <b/>
      </font>
    </dxf>
    <dxf>
      <font>
        <b/>
      </font>
    </dxf>
    <dxf>
      <font>
        <b/>
      </font>
    </dxf>
    <dxf>
      <font>
        <b/>
      </font>
    </dxf>
    <dxf>
      <font>
        <color theme="0"/>
      </font>
    </dxf>
    <dxf>
      <font>
        <color theme="0"/>
      </font>
    </dxf>
    <dxf>
      <font>
        <color theme="0"/>
      </font>
    </dxf>
    <dxf>
      <font>
        <color theme="0"/>
      </font>
    </dxf>
    <dxf>
      <font>
        <color theme="0"/>
      </font>
    </dxf>
    <dxf>
      <fill>
        <patternFill>
          <bgColor theme="4" tint="-0.249977111117893"/>
        </patternFill>
      </fill>
    </dxf>
    <dxf>
      <fill>
        <patternFill>
          <bgColor theme="4" tint="-0.249977111117893"/>
        </patternFill>
      </fill>
    </dxf>
    <dxf>
      <fill>
        <patternFill>
          <bgColor theme="4" tint="-0.249977111117893"/>
        </patternFill>
      </fill>
    </dxf>
    <dxf>
      <fill>
        <patternFill>
          <bgColor theme="4" tint="-0.249977111117893"/>
        </patternFill>
      </fill>
    </dxf>
    <dxf>
      <fill>
        <patternFill>
          <bgColor theme="4" tint="-0.249977111117893"/>
        </patternFill>
      </fill>
    </dxf>
    <dxf>
      <fill>
        <patternFill>
          <bgColor theme="0"/>
        </patternFill>
      </fill>
    </dxf>
    <dxf>
      <fill>
        <patternFill>
          <bgColor theme="0"/>
        </patternFill>
      </fill>
    </dxf>
    <dxf>
      <fill>
        <patternFill>
          <bgColor theme="0"/>
        </patternFill>
      </fill>
    </dxf>
    <dxf>
      <alignment relativeIndent="1"/>
    </dxf>
    <dxf>
      <alignment relativeIndent="-1"/>
    </dxf>
    <dxf>
      <alignment horizontal="left" relativeIndent="1"/>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right style="thin">
          <color indexed="64"/>
        </right>
        <top style="thin">
          <color indexed="64"/>
        </top>
        <bottom style="thin">
          <color indexed="64"/>
        </bottom>
        <vertical style="thin">
          <color indexed="64"/>
        </vertical>
        <horizontal style="thin">
          <color indexed="64"/>
        </horizontal>
      </border>
    </dxf>
    <dxf>
      <alignment horizontal="center"/>
    </dxf>
    <dxf>
      <fill>
        <patternFill patternType="solid">
          <bgColor theme="0" tint="-0.34998626667073579"/>
        </patternFill>
      </fill>
    </dxf>
    <dxf>
      <alignment horizontal="center"/>
    </dxf>
    <dxf>
      <alignment vertical="center"/>
    </dxf>
    <dxf>
      <fill>
        <patternFill patternType="solid">
          <fgColor indexed="64"/>
          <bgColor theme="2" tint="-0.249977111117893"/>
        </patternFill>
      </fill>
    </dxf>
    <dxf>
      <border>
        <right style="thin">
          <color indexed="64"/>
        </right>
        <top style="thin">
          <color indexed="64"/>
        </top>
        <bottom style="thin">
          <color indexed="64"/>
        </bottom>
        <vertical style="thin">
          <color indexed="64"/>
        </vertical>
        <horizontal style="thin">
          <color indexed="64"/>
        </horizontal>
      </border>
    </dxf>
    <dxf>
      <fill>
        <patternFill patternType="solid">
          <bgColor theme="2" tint="-0.249977111117893"/>
        </patternFill>
      </fill>
    </dxf>
    <dxf>
      <alignment relativeIndent="1"/>
    </dxf>
    <dxf>
      <alignment horizontal="right"/>
    </dxf>
    <dxf>
      <alignment horizontal="center"/>
    </dxf>
    <dxf>
      <alignment horizontal="center"/>
    </dxf>
    <dxf>
      <border>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6"/>
        </patternFill>
      </fill>
    </dxf>
    <dxf>
      <fill>
        <patternFill patternType="solid">
          <bgColor theme="6"/>
        </patternFill>
      </fill>
    </dxf>
    <dxf>
      <border>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tint="-0.34998626667073579"/>
        </patternFill>
      </fill>
      <alignment horizontal="center"/>
    </dxf>
    <dxf>
      <border>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tint="-0.34998626667073579"/>
        </patternFill>
      </fill>
      <alignment horizontal="center"/>
    </dxf>
    <dxf>
      <alignment horizontal="center"/>
    </dxf>
    <dxf>
      <border>
        <right style="thin">
          <color indexed="64"/>
        </right>
        <top style="thin">
          <color indexed="64"/>
        </top>
        <bottom style="thin">
          <color indexed="64"/>
        </bottom>
        <vertical style="thin">
          <color indexed="64"/>
        </vertical>
        <horizontal style="thin">
          <color indexed="64"/>
        </horizontal>
      </border>
    </dxf>
    <dxf>
      <fill>
        <patternFill patternType="solid">
          <bgColor theme="0" tint="-0.34998626667073579"/>
        </patternFill>
      </fill>
    </dxf>
    <dxf>
      <alignment horizontal="center"/>
    </dxf>
    <dxf>
      <alignment horizontal="center"/>
    </dxf>
    <dxf>
      <alignment horizontal="general" indent="0"/>
    </dxf>
    <dxf>
      <alignment horizontal="center" indent="0"/>
    </dxf>
    <dxf>
      <border>
        <right style="thin">
          <color indexed="64"/>
        </right>
        <top style="thin">
          <color indexed="64"/>
        </top>
        <bottom style="thin">
          <color indexed="64"/>
        </bottom>
        <vertical style="thin">
          <color indexed="64"/>
        </vertical>
        <horizontal style="thin">
          <color indexed="64"/>
        </horizontal>
      </border>
    </dxf>
    <dxf>
      <fill>
        <patternFill patternType="solid">
          <bgColor theme="0" tint="-0.34998626667073579"/>
        </patternFill>
      </fill>
    </dxf>
    <dxf>
      <fill>
        <patternFill patternType="solid">
          <bgColor theme="5" tint="0.39997558519241921"/>
        </patternFill>
      </fill>
    </dxf>
    <dxf>
      <fill>
        <patternFill patternType="solid">
          <bgColor theme="5" tint="0.39997558519241921"/>
        </patternFill>
      </fill>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fill>
        <patternFill patternType="solid">
          <bgColor theme="0" tint="-0.34998626667073579"/>
        </patternFill>
      </fill>
    </dxf>
    <dxf>
      <fill>
        <patternFill patternType="solid">
          <bgColor theme="0" tint="-0.34998626667073579"/>
        </patternFill>
      </fill>
    </dxf>
    <dxf>
      <alignment relativeIndent="1"/>
    </dxf>
    <dxf>
      <alignment horizontal="right"/>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alignment horizontal="center" indent="0"/>
    </dxf>
    <dxf>
      <alignment relativeIndent="1"/>
    </dxf>
    <dxf>
      <alignment relativeIndent="1"/>
    </dxf>
    <dxf>
      <alignment relativeIndent="1"/>
    </dxf>
    <dxf>
      <alignment horizontal="right"/>
    </dxf>
    <dxf>
      <alignment relativeIndent="-1"/>
    </dxf>
    <dxf>
      <alignment relativeIndent="-1"/>
    </dxf>
    <dxf>
      <alignment relativeIndent="-1"/>
    </dxf>
    <dxf>
      <alignment horizontal="left" relativeIndent="1"/>
    </dxf>
    <dxf>
      <alignment horizontal="left" relativeIndent="1"/>
    </dxf>
    <dxf>
      <alignment horizontal="left" relativeIndent="1"/>
    </dxf>
    <dxf>
      <alignment horizontal="general" indent="0"/>
    </dxf>
    <dxf>
      <alignment horizontal="left" relativeIndent="1"/>
    </dxf>
    <dxf>
      <alignment horizontal="left" relativeIndent="1"/>
    </dxf>
    <dxf>
      <alignment horizontal="left" relativeIndent="1"/>
    </dxf>
    <dxf>
      <font>
        <color auto="1"/>
      </font>
    </dxf>
    <dxf>
      <font>
        <color auto="1"/>
      </font>
    </dxf>
    <dxf>
      <fill>
        <patternFill>
          <bgColor theme="7" tint="0.39997558519241921"/>
        </patternFill>
      </fill>
    </dxf>
    <dxf>
      <fill>
        <patternFill>
          <bgColor theme="7"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auto="1"/>
      </font>
    </dxf>
    <dxf>
      <fill>
        <patternFill>
          <bgColor theme="7" tint="0.39997558519241921"/>
        </patternFill>
      </fill>
    </dxf>
    <dxf>
      <font>
        <color auto="1"/>
      </font>
    </dxf>
    <dxf>
      <font>
        <color auto="1"/>
      </font>
    </dxf>
    <dxf>
      <font>
        <color auto="1"/>
      </font>
    </dxf>
    <dxf>
      <fill>
        <patternFill>
          <bgColor theme="7" tint="0.39997558519241921"/>
        </patternFill>
      </fill>
    </dxf>
    <dxf>
      <fill>
        <patternFill>
          <bgColor theme="7" tint="0.39997558519241921"/>
        </patternFill>
      </fill>
    </dxf>
    <dxf>
      <fill>
        <patternFill>
          <bgColor theme="7" tint="0.39997558519241921"/>
        </patternFill>
      </fill>
    </dxf>
    <dxf>
      <font>
        <color theme="0"/>
      </font>
    </dxf>
    <dxf>
      <fill>
        <patternFill patternType="solid">
          <bgColor theme="4" tint="-0.249977111117893"/>
        </patternFill>
      </fill>
    </dxf>
    <dxf>
      <font>
        <color theme="0"/>
      </font>
    </dxf>
    <dxf>
      <fill>
        <patternFill>
          <bgColor theme="4" tint="-0.249977111117893"/>
        </patternFill>
      </fill>
    </dxf>
    <dxf>
      <alignment vertical="cent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ill>
        <patternFill patternType="solid">
          <bgColor theme="9" tint="0.59999389629810485"/>
        </patternFill>
      </fill>
    </dxf>
    <dxf>
      <fill>
        <patternFill patternType="solid">
          <bgColor theme="9" tint="0.59999389629810485"/>
        </patternFill>
      </fill>
    </dxf>
    <dxf>
      <fill>
        <patternFill patternType="solid">
          <bgColor theme="8" tint="0.79998168889431442"/>
        </patternFill>
      </fill>
    </dxf>
    <dxf>
      <fill>
        <patternFill patternType="solid">
          <bgColor theme="8" tint="0.79998168889431442"/>
        </patternFill>
      </fill>
    </dxf>
    <dxf>
      <fill>
        <patternFill patternType="solid">
          <bgColor theme="0"/>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none">
          <bgColor auto="1"/>
        </patternFill>
      </fill>
    </dxf>
    <dxf>
      <font>
        <b/>
      </font>
    </dxf>
    <dxf>
      <font>
        <b/>
      </font>
    </dxf>
    <dxf>
      <font>
        <b/>
      </font>
    </dxf>
    <dxf>
      <font>
        <b/>
      </font>
    </dxf>
    <dxf>
      <font>
        <b/>
      </font>
    </dxf>
    <dxf>
      <font>
        <color theme="0"/>
      </font>
    </dxf>
    <dxf>
      <font>
        <color theme="0"/>
      </font>
    </dxf>
    <dxf>
      <font>
        <color theme="0"/>
      </font>
    </dxf>
    <dxf>
      <font>
        <color theme="0"/>
      </font>
    </dxf>
    <dxf>
      <font>
        <color theme="0"/>
      </font>
    </dxf>
    <dxf>
      <fill>
        <patternFill>
          <bgColor theme="4" tint="-0.249977111117893"/>
        </patternFill>
      </fill>
    </dxf>
    <dxf>
      <fill>
        <patternFill>
          <bgColor theme="4" tint="-0.249977111117893"/>
        </patternFill>
      </fill>
    </dxf>
    <dxf>
      <fill>
        <patternFill>
          <bgColor theme="4" tint="-0.249977111117893"/>
        </patternFill>
      </fill>
    </dxf>
    <dxf>
      <fill>
        <patternFill>
          <bgColor theme="4" tint="-0.249977111117893"/>
        </patternFill>
      </fill>
    </dxf>
    <dxf>
      <fill>
        <patternFill>
          <bgColor theme="4" tint="-0.249977111117893"/>
        </patternFill>
      </fill>
    </dxf>
    <dxf>
      <fill>
        <patternFill>
          <bgColor theme="0"/>
        </patternFill>
      </fill>
    </dxf>
    <dxf>
      <fill>
        <patternFill>
          <bgColor theme="0"/>
        </patternFill>
      </fill>
    </dxf>
    <dxf>
      <fill>
        <patternFill>
          <bgColor theme="0"/>
        </patternFill>
      </fill>
    </dxf>
    <dxf>
      <alignment relativeIndent="1"/>
    </dxf>
    <dxf>
      <alignment relativeIndent="-1"/>
    </dxf>
    <dxf>
      <alignment horizontal="left" relativeIndent="1"/>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FFC000"/>
        </patternFill>
      </fill>
    </dxf>
    <dxf>
      <fill>
        <patternFill>
          <bgColor rgb="FFBDFFCB"/>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ill>
        <patternFill>
          <bgColor rgb="FFFFC000"/>
        </patternFill>
      </fill>
    </dxf>
    <dxf>
      <fill>
        <patternFill>
          <bgColor rgb="FFBDFFCB"/>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FFC000"/>
        </patternFill>
      </fill>
    </dxf>
    <dxf>
      <fill>
        <patternFill>
          <bgColor rgb="FFBDFFCB"/>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FFC000"/>
        </patternFill>
      </fill>
    </dxf>
    <dxf>
      <fill>
        <patternFill>
          <bgColor rgb="FFBDFFCB"/>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ill>
        <patternFill>
          <bgColor rgb="FFFFC000"/>
        </patternFill>
      </fill>
    </dxf>
    <dxf>
      <fill>
        <patternFill>
          <bgColor rgb="FFBDFFCB"/>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ill>
        <patternFill>
          <bgColor rgb="FFFFC000"/>
        </patternFill>
      </fill>
    </dxf>
    <dxf>
      <fill>
        <patternFill>
          <bgColor rgb="FFBDFFCB"/>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ill>
        <patternFill>
          <bgColor rgb="FFFFC000"/>
        </patternFill>
      </fill>
    </dxf>
    <dxf>
      <fill>
        <patternFill>
          <bgColor rgb="FFBDFFCB"/>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ill>
        <patternFill>
          <bgColor rgb="FFFFC000"/>
        </patternFill>
      </fill>
    </dxf>
    <dxf>
      <fill>
        <patternFill>
          <bgColor rgb="FFBDFFCB"/>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FFC000"/>
        </patternFill>
      </fill>
    </dxf>
    <dxf>
      <fill>
        <patternFill>
          <bgColor rgb="FFBDFFCB"/>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ill>
        <patternFill>
          <bgColor rgb="FFFFC000"/>
        </patternFill>
      </fill>
    </dxf>
    <dxf>
      <fill>
        <patternFill>
          <bgColor rgb="FFBDFFCB"/>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ill>
        <patternFill>
          <bgColor rgb="FFFFC000"/>
        </patternFill>
      </fill>
    </dxf>
    <dxf>
      <fill>
        <patternFill>
          <bgColor rgb="FFBDFFCB"/>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ill>
        <patternFill>
          <bgColor rgb="FFFFC000"/>
        </patternFill>
      </fill>
    </dxf>
    <dxf>
      <fill>
        <patternFill>
          <bgColor rgb="FFBDFFCB"/>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ill>
        <patternFill>
          <bgColor rgb="FFFFC000"/>
        </patternFill>
      </fill>
    </dxf>
    <dxf>
      <fill>
        <patternFill>
          <bgColor rgb="FFBDFFCB"/>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FFC000"/>
        </patternFill>
      </fill>
    </dxf>
    <dxf>
      <fill>
        <patternFill>
          <bgColor rgb="FFBDFFCB"/>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ill>
        <patternFill>
          <bgColor rgb="FFFFC000"/>
        </patternFill>
      </fill>
    </dxf>
    <dxf>
      <fill>
        <patternFill>
          <bgColor rgb="FFBDFFCB"/>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ill>
        <patternFill>
          <bgColor rgb="FFFFC000"/>
        </patternFill>
      </fill>
    </dxf>
    <dxf>
      <fill>
        <patternFill>
          <bgColor rgb="FFBDFFCB"/>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ill>
        <patternFill>
          <bgColor rgb="FFFFC000"/>
        </patternFill>
      </fill>
    </dxf>
    <dxf>
      <fill>
        <patternFill>
          <bgColor rgb="FFBDFFCB"/>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ill>
        <patternFill>
          <bgColor rgb="FFFFC000"/>
        </patternFill>
      </fill>
    </dxf>
    <dxf>
      <fill>
        <patternFill>
          <bgColor rgb="FFBDFFCB"/>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ill>
        <patternFill>
          <bgColor rgb="FFFFC000"/>
        </patternFill>
      </fill>
    </dxf>
    <dxf>
      <fill>
        <patternFill>
          <bgColor rgb="FFBDFFCB"/>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ill>
        <patternFill>
          <bgColor rgb="FFFFC000"/>
        </patternFill>
      </fill>
    </dxf>
    <dxf>
      <fill>
        <patternFill>
          <bgColor rgb="FFBDFFCB"/>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ill>
        <patternFill>
          <bgColor rgb="FFFFC000"/>
        </patternFill>
      </fill>
    </dxf>
    <dxf>
      <fill>
        <patternFill>
          <bgColor rgb="FFBDFFCB"/>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FFC000"/>
        </patternFill>
      </fill>
    </dxf>
    <dxf>
      <fill>
        <patternFill>
          <bgColor rgb="FFBDFFCB"/>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ill>
        <patternFill>
          <bgColor rgb="FFFFC000"/>
        </patternFill>
      </fill>
    </dxf>
    <dxf>
      <fill>
        <patternFill>
          <bgColor rgb="FFBDFFCB"/>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ill>
        <patternFill>
          <bgColor rgb="FFFFC000"/>
        </patternFill>
      </fill>
    </dxf>
    <dxf>
      <fill>
        <patternFill>
          <bgColor rgb="FFBDFFCB"/>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ill>
        <patternFill>
          <bgColor rgb="FFFFC000"/>
        </patternFill>
      </fill>
    </dxf>
    <dxf>
      <fill>
        <patternFill>
          <bgColor rgb="FFBDFFCB"/>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ill>
        <patternFill>
          <bgColor rgb="FFFFC000"/>
        </patternFill>
      </fill>
    </dxf>
    <dxf>
      <fill>
        <patternFill>
          <bgColor rgb="FFBDFFCB"/>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FFC000"/>
        </patternFill>
      </fill>
    </dxf>
    <dxf>
      <fill>
        <patternFill>
          <bgColor rgb="FFBDFFCB"/>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ill>
        <patternFill>
          <bgColor rgb="FFFFC000"/>
        </patternFill>
      </fill>
    </dxf>
    <dxf>
      <fill>
        <patternFill>
          <bgColor rgb="FFBDFFCB"/>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ill>
        <patternFill>
          <bgColor rgb="FFFFC000"/>
        </patternFill>
      </fill>
    </dxf>
    <dxf>
      <fill>
        <patternFill>
          <bgColor rgb="FFBDFFCB"/>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ill>
        <patternFill>
          <bgColor rgb="FFFFC000"/>
        </patternFill>
      </fill>
    </dxf>
    <dxf>
      <fill>
        <patternFill>
          <bgColor rgb="FFBDFFCB"/>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ill>
        <patternFill>
          <bgColor rgb="FFFFC000"/>
        </patternFill>
      </fill>
    </dxf>
    <dxf>
      <fill>
        <patternFill>
          <bgColor rgb="FFBDFFCB"/>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ill>
        <patternFill>
          <bgColor rgb="FFFFC000"/>
        </patternFill>
      </fill>
    </dxf>
    <dxf>
      <fill>
        <patternFill>
          <bgColor rgb="FFBDFFCB"/>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ill>
        <patternFill>
          <bgColor rgb="FFFFC000"/>
        </patternFill>
      </fill>
    </dxf>
    <dxf>
      <fill>
        <patternFill>
          <bgColor rgb="FFBDFFCB"/>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ill>
        <patternFill>
          <bgColor rgb="FFFFC000"/>
        </patternFill>
      </fill>
    </dxf>
    <dxf>
      <fill>
        <patternFill>
          <bgColor rgb="FFBDFFCB"/>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ill>
        <patternFill>
          <bgColor rgb="FFFFC000"/>
        </patternFill>
      </fill>
    </dxf>
    <dxf>
      <fill>
        <patternFill>
          <bgColor rgb="FFBDFFCB"/>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ill>
        <patternFill>
          <bgColor rgb="FFFFC000"/>
        </patternFill>
      </fill>
    </dxf>
    <dxf>
      <fill>
        <patternFill>
          <bgColor rgb="FFBDFFCB"/>
        </patternFill>
      </fill>
    </dxf>
    <dxf>
      <font>
        <color theme="0"/>
      </font>
      <fill>
        <patternFill>
          <bgColor rgb="FFFF0000"/>
        </patternFill>
      </fill>
    </dxf>
    <dxf>
      <fill>
        <patternFill>
          <bgColor rgb="FFBDFFCB"/>
        </patternFill>
      </fill>
    </dxf>
    <dxf>
      <fill>
        <patternFill>
          <bgColor theme="8" tint="0.59996337778862885"/>
        </patternFill>
      </fill>
    </dxf>
  </dxfs>
  <tableStyles count="0" defaultTableStyle="TableStyleMedium2" defaultPivotStyle="PivotStyleLight16"/>
  <colors>
    <mruColors>
      <color rgb="FFFF5050"/>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r:id="rId1" refreshedBy="Mantenimiento Pilares" refreshedDate="46238.726854745371" createdVersion="7" refreshedVersion="7" minRefreshableVersion="3" recordCount="1976">
  <cacheSource type="worksheet">
    <worksheetSource ref="A1:AF10623" sheet="Base datos 2025"/>
  </cacheSource>
  <cacheFields count="32">
    <cacheField name="Cant. de articulos por pedido" numFmtId="0">
      <sharedItems containsString="0" containsBlank="1" containsNumber="1" containsInteger="1" minValue="1" maxValue="31"/>
    </cacheField>
    <cacheField name="Solicita" numFmtId="0">
      <sharedItems containsBlank="1"/>
    </cacheField>
    <cacheField name="Tipo Solic." numFmtId="0">
      <sharedItems containsBlank="1" count="5">
        <s v="NORMAL"/>
        <s v="TRAB. TERM. 04"/>
        <s v="URGENTE 01"/>
        <s v="PROV. UNICO 03"/>
        <m/>
      </sharedItems>
    </cacheField>
    <cacheField name="Máquina / Línea" numFmtId="0">
      <sharedItems containsBlank="1"/>
    </cacheField>
    <cacheField name="Fecha_x000a_solicitud " numFmtId="0">
      <sharedItems containsNonDate="0" containsDate="1" containsString="0" containsBlank="1" minDate="2025-01-03T00:00:00" maxDate="2026-08-05T00:00:00"/>
    </cacheField>
    <cacheField name="Mes" numFmtId="0">
      <sharedItems containsBlank="1" count="21">
        <s v="Enero"/>
        <s v="Marzo"/>
        <s v="Febrero"/>
        <s v="Abril"/>
        <s v="Mayo"/>
        <s v="Junio"/>
        <s v="Julio"/>
        <s v="Agosto"/>
        <s v="Septiembre"/>
        <s v="Octubre"/>
        <s v="Noviembre"/>
        <s v="Diciembre"/>
        <s v="Enero."/>
        <s v="Febrero."/>
        <s v="Marzo."/>
        <s v="Abril."/>
        <s v="Mayo."/>
        <s v="Junio."/>
        <s v="Julio."/>
        <s v="Agosto."/>
        <m/>
      </sharedItems>
    </cacheField>
    <cacheField name="Año" numFmtId="0">
      <sharedItems containsString="0" containsBlank="1" containsNumber="1" containsInteger="1" minValue="2025" maxValue="2026" count="3">
        <n v="2025"/>
        <n v="2026"/>
        <m/>
      </sharedItems>
    </cacheField>
    <cacheField name="Nº odoo" numFmtId="0">
      <sharedItems containsBlank="1" containsMixedTypes="1" containsNumber="1" containsInteger="1" minValue="100568" maxValue="994858"/>
    </cacheField>
    <cacheField name="Almacenista" numFmtId="0">
      <sharedItems containsBlank="1"/>
    </cacheField>
    <cacheField name="Solicitud" numFmtId="0">
      <sharedItems containsBlank="1"/>
    </cacheField>
    <cacheField name="Cod." numFmtId="0">
      <sharedItems containsBlank="1" containsMixedTypes="1" containsNumber="1" containsInteger="1" minValue="18282" maxValue="18287"/>
    </cacheField>
    <cacheField name="Descripción" numFmtId="0">
      <sharedItems containsBlank="1" longText="1"/>
    </cacheField>
    <cacheField name="CANTIDAD" numFmtId="0">
      <sharedItems containsString="0" containsBlank="1" containsNumber="1" minValue="0.75" maxValue="3000"/>
    </cacheField>
    <cacheField name="Unidad" numFmtId="0">
      <sharedItems containsBlank="1"/>
    </cacheField>
    <cacheField name="Precio" numFmtId="0">
      <sharedItems containsString="0" containsBlank="1" containsNumber="1" minValue="1.0000000000000001E-5" maxValue="25077815"/>
    </cacheField>
    <cacheField name="$ Total" numFmtId="0">
      <sharedItems containsString="0" containsBlank="1" containsNumber="1" minValue="0" maxValue="25077815"/>
    </cacheField>
    <cacheField name="Moneda" numFmtId="0">
      <sharedItems containsBlank="1"/>
    </cacheField>
    <cacheField name="Razon Social" numFmtId="0">
      <sharedItems containsBlank="1"/>
    </cacheField>
    <cacheField name="RQ" numFmtId="0">
      <sharedItems containsBlank="1" containsMixedTypes="1" containsNumber="1" containsInteger="1" minValue="98403" maxValue="105019"/>
    </cacheField>
    <cacheField name="Fecha _x000a_de RQ" numFmtId="0">
      <sharedItems containsDate="1" containsBlank="1" containsMixedTypes="1" minDate="2025-01-03T00:00:00" maxDate="2026-09-12T00:00:00"/>
    </cacheField>
    <cacheField name="Comprador" numFmtId="0">
      <sharedItems containsBlank="1"/>
    </cacheField>
    <cacheField name="Fecha RQ_x000a_enviada a compras" numFmtId="0">
      <sharedItems containsNonDate="0" containsDate="1" containsString="0" containsBlank="1" minDate="2025-01-06T00:00:00" maxDate="2026-12-31T00:00:00"/>
    </cacheField>
    <cacheField name="Estado _x000a_Item" numFmtId="0">
      <sharedItems containsBlank="1"/>
    </cacheField>
    <cacheField name="Estado general _x000a_de solicitud" numFmtId="0">
      <sharedItems containsBlank="1"/>
    </cacheField>
    <cacheField name="Estado Nº" numFmtId="0">
      <sharedItems containsString="0" containsBlank="1" containsNumber="1" containsInteger="1" minValue="1" maxValue="4"/>
    </cacheField>
    <cacheField name="Cant. _x000a_Recibida" numFmtId="0">
      <sharedItems containsString="0" containsBlank="1" containsNumber="1" minValue="0.75" maxValue="2400"/>
    </cacheField>
    <cacheField name="Cant. _x000a_Pendiente" numFmtId="0">
      <sharedItems containsString="0" containsBlank="1" containsNumber="1" containsInteger="1" minValue="-3000" maxValue="99"/>
    </cacheField>
    <cacheField name="Fecha_x000a_recibido" numFmtId="0">
      <sharedItems containsDate="1" containsBlank="1" containsMixedTypes="1" minDate="1900-01-19T00:00:00" maxDate="2026-08-02T00:00:00"/>
    </cacheField>
    <cacheField name="Remito" numFmtId="0">
      <sharedItems containsBlank="1" containsMixedTypes="1" containsNumber="1" containsInteger="1" minValue="1" maxValue="643974750"/>
    </cacheField>
    <cacheField name="Receipt Nª" numFmtId="0">
      <sharedItems containsBlank="1" containsMixedTypes="1" containsNumber="1" containsInteger="1" minValue="55614" maxValue="660138"/>
    </cacheField>
    <cacheField name="Sol" numFmtId="0">
      <sharedItems containsString="0" containsBlank="1" containsNumber="1" containsInteger="1" minValue="1" maxValue="1"/>
    </cacheField>
    <cacheField name="ITEMS" numFmtId="0">
      <sharedItems containsString="0" containsBlank="1" containsNumber="1" containsInteger="1" minValue="1"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Mantenimiento Pilares" refreshedDate="46238.726855208333" createdVersion="7" refreshedVersion="7" minRefreshableVersion="3" recordCount="1976">
  <cacheSource type="worksheet">
    <worksheetSource ref="A1:AF10223" sheet="Base datos 2025"/>
  </cacheSource>
  <cacheFields count="32">
    <cacheField name="Cant. de articulos por pedido" numFmtId="0">
      <sharedItems containsString="0" containsBlank="1" containsNumber="1" containsInteger="1" minValue="1" maxValue="31"/>
    </cacheField>
    <cacheField name="Solicita" numFmtId="0">
      <sharedItems containsBlank="1"/>
    </cacheField>
    <cacheField name="Tipo Solic." numFmtId="0">
      <sharedItems containsBlank="1"/>
    </cacheField>
    <cacheField name="Máquina / Línea" numFmtId="0">
      <sharedItems containsBlank="1"/>
    </cacheField>
    <cacheField name="Fecha_x000a_solicitud " numFmtId="0">
      <sharedItems containsNonDate="0" containsDate="1" containsString="0" containsBlank="1" minDate="2025-01-03T00:00:00" maxDate="2026-08-05T00:00:00"/>
    </cacheField>
    <cacheField name="Mes" numFmtId="0">
      <sharedItems containsBlank="1" count="21">
        <s v="Enero"/>
        <s v="Marzo"/>
        <s v="Febrero"/>
        <s v="Abril"/>
        <s v="Mayo"/>
        <s v="Junio"/>
        <s v="Julio"/>
        <s v="Agosto"/>
        <s v="Septiembre"/>
        <s v="Octubre"/>
        <s v="Noviembre"/>
        <s v="Diciembre"/>
        <s v="Enero."/>
        <s v="Febrero."/>
        <s v="Marzo."/>
        <s v="Abril."/>
        <s v="Mayo."/>
        <s v="Junio."/>
        <s v="Julio."/>
        <s v="Agosto."/>
        <m/>
      </sharedItems>
    </cacheField>
    <cacheField name="Año" numFmtId="0">
      <sharedItems containsString="0" containsBlank="1" containsNumber="1" containsInteger="1" minValue="2025" maxValue="2026" count="3">
        <n v="2025"/>
        <n v="2026"/>
        <m/>
      </sharedItems>
    </cacheField>
    <cacheField name="Nº odoo" numFmtId="0">
      <sharedItems containsBlank="1" containsMixedTypes="1" containsNumber="1" containsInteger="1" minValue="100568" maxValue="994858"/>
    </cacheField>
    <cacheField name="Almacenista" numFmtId="0">
      <sharedItems containsBlank="1"/>
    </cacheField>
    <cacheField name="Solicitud" numFmtId="0">
      <sharedItems containsBlank="1"/>
    </cacheField>
    <cacheField name="Cod." numFmtId="0">
      <sharedItems containsBlank="1" containsMixedTypes="1" containsNumber="1" containsInteger="1" minValue="18282" maxValue="18287"/>
    </cacheField>
    <cacheField name="Descripción" numFmtId="0">
      <sharedItems containsBlank="1" longText="1"/>
    </cacheField>
    <cacheField name="CANTIDAD" numFmtId="0">
      <sharedItems containsString="0" containsBlank="1" containsNumber="1" minValue="0.75" maxValue="3000"/>
    </cacheField>
    <cacheField name="Unidad" numFmtId="0">
      <sharedItems containsBlank="1"/>
    </cacheField>
    <cacheField name="Precio" numFmtId="0">
      <sharedItems containsString="0" containsBlank="1" containsNumber="1" minValue="1.0000000000000001E-5" maxValue="25077815"/>
    </cacheField>
    <cacheField name="$ Total" numFmtId="0">
      <sharedItems containsString="0" containsBlank="1" containsNumber="1" minValue="0" maxValue="25077815"/>
    </cacheField>
    <cacheField name="Moneda" numFmtId="0">
      <sharedItems containsBlank="1"/>
    </cacheField>
    <cacheField name="Razon Social" numFmtId="0">
      <sharedItems containsBlank="1"/>
    </cacheField>
    <cacheField name="RQ" numFmtId="0">
      <sharedItems containsBlank="1" containsMixedTypes="1" containsNumber="1" containsInteger="1" minValue="98403" maxValue="105019"/>
    </cacheField>
    <cacheField name="Fecha _x000a_de RQ" numFmtId="0">
      <sharedItems containsDate="1" containsBlank="1" containsMixedTypes="1" minDate="2025-01-03T00:00:00" maxDate="2026-09-12T00:00:00"/>
    </cacheField>
    <cacheField name="Comprador" numFmtId="0">
      <sharedItems containsBlank="1"/>
    </cacheField>
    <cacheField name="Fecha RQ_x000a_enviada a compras" numFmtId="0">
      <sharedItems containsNonDate="0" containsDate="1" containsString="0" containsBlank="1" minDate="2025-01-06T00:00:00" maxDate="2026-12-31T00:00:00"/>
    </cacheField>
    <cacheField name="Estado _x000a_Item" numFmtId="0">
      <sharedItems containsBlank="1"/>
    </cacheField>
    <cacheField name="Estado general _x000a_de solicitud" numFmtId="0">
      <sharedItems containsBlank="1"/>
    </cacheField>
    <cacheField name="Estado Nº" numFmtId="0">
      <sharedItems containsString="0" containsBlank="1" containsNumber="1" containsInteger="1" minValue="1" maxValue="4" count="5">
        <n v="3"/>
        <n v="4"/>
        <n v="1"/>
        <m/>
        <n v="2"/>
      </sharedItems>
    </cacheField>
    <cacheField name="Cant. _x000a_Recibida" numFmtId="0">
      <sharedItems containsString="0" containsBlank="1" containsNumber="1" minValue="0.75" maxValue="2400"/>
    </cacheField>
    <cacheField name="Cant. _x000a_Pendiente" numFmtId="0">
      <sharedItems containsString="0" containsBlank="1" containsNumber="1" containsInteger="1" minValue="-3000" maxValue="99"/>
    </cacheField>
    <cacheField name="Fecha_x000a_recibido" numFmtId="0">
      <sharedItems containsDate="1" containsBlank="1" containsMixedTypes="1" minDate="1900-01-19T00:00:00" maxDate="2026-08-02T00:00:00"/>
    </cacheField>
    <cacheField name="Remito" numFmtId="0">
      <sharedItems containsBlank="1" containsMixedTypes="1" containsNumber="1" containsInteger="1" minValue="1" maxValue="643974750"/>
    </cacheField>
    <cacheField name="Receipt Nª" numFmtId="0">
      <sharedItems containsBlank="1" containsMixedTypes="1" containsNumber="1" containsInteger="1" minValue="55614" maxValue="660138"/>
    </cacheField>
    <cacheField name="Sol" numFmtId="0">
      <sharedItems containsString="0" containsBlank="1" containsNumber="1" containsInteger="1" minValue="1" maxValue="1"/>
    </cacheField>
    <cacheField name="ITEMS" numFmtId="0">
      <sharedItems containsString="0" containsBlank="1" containsNumber="1" containsInteger="1" minValue="1" maxValue="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Mantenimiento Pilares" refreshedDate="46238.726855555557" createdVersion="7" refreshedVersion="7" minRefreshableVersion="3" recordCount="550">
  <cacheSource type="worksheet">
    <worksheetSource ref="A1:Y3842" sheet="Pedidos TR"/>
  </cacheSource>
  <cacheFields count="26">
    <cacheField name="Cant. de articulos por pedido" numFmtId="0">
      <sharedItems containsString="0" containsBlank="1" containsNumber="1" containsInteger="1" minValue="1" maxValue="4"/>
    </cacheField>
    <cacheField name="Solicita" numFmtId="0">
      <sharedItems containsBlank="1"/>
    </cacheField>
    <cacheField name="Tipo Solic." numFmtId="0">
      <sharedItems containsBlank="1"/>
    </cacheField>
    <cacheField name="Máquina / Línea" numFmtId="0">
      <sharedItems containsBlank="1"/>
    </cacheField>
    <cacheField name="Fecha_x000a_solicitud " numFmtId="0">
      <sharedItems containsNonDate="0" containsDate="1" containsString="0" containsBlank="1" minDate="2025-02-01T00:00:00" maxDate="2026-08-05T00:00:00" count="157">
        <d v="2025-02-01T00:00:00"/>
        <d v="2025-02-03T00:00:00"/>
        <d v="2025-02-05T00:00:00"/>
        <d v="2025-02-06T00:00:00"/>
        <d v="2025-02-12T00:00:00"/>
        <d v="2025-02-07T00:00:00"/>
        <d v="2025-02-11T00:00:00"/>
        <d v="2025-03-28T00:00:00"/>
        <d v="2025-02-13T00:00:00"/>
        <d v="2025-02-14T00:00:00"/>
        <d v="2025-04-17T00:00:00"/>
        <d v="2025-02-22T00:00:00"/>
        <d v="2025-03-06T00:00:00"/>
        <d v="2025-02-24T00:00:00"/>
        <d v="2025-02-25T00:00:00"/>
        <d v="2025-02-26T00:00:00"/>
        <d v="2025-02-27T00:00:00"/>
        <d v="2025-02-28T00:00:00"/>
        <d v="2025-03-01T00:00:00"/>
        <d v="2025-03-12T00:00:00"/>
        <d v="2025-03-05T00:00:00"/>
        <d v="2025-03-13T00:00:00"/>
        <d v="2025-03-14T00:00:00"/>
        <d v="2025-03-25T00:00:00"/>
        <d v="2025-03-15T00:00:00"/>
        <d v="2025-03-18T00:00:00"/>
        <d v="2025-04-04T00:00:00"/>
        <d v="2025-04-05T00:00:00"/>
        <d v="2025-04-12T00:00:00"/>
        <d v="2025-04-10T00:00:00"/>
        <d v="2025-04-23T00:00:00"/>
        <d v="2025-04-08T00:00:00"/>
        <d v="2025-04-15T00:00:00"/>
        <d v="2025-04-24T00:00:00"/>
        <d v="2025-04-30T00:00:00"/>
        <d v="2025-04-28T00:00:00"/>
        <d v="2025-05-03T00:00:00"/>
        <d v="2025-05-05T00:00:00"/>
        <d v="2025-05-06T00:00:00"/>
        <d v="2025-05-12T00:00:00"/>
        <d v="2025-05-15T00:00:00"/>
        <d v="2025-05-20T00:00:00"/>
        <d v="2025-05-17T00:00:00"/>
        <d v="2025-06-09T00:00:00"/>
        <d v="2025-06-10T00:00:00"/>
        <d v="2025-06-12T00:00:00"/>
        <d v="2025-06-25T00:00:00"/>
        <d v="2025-06-27T00:00:00"/>
        <d v="2025-07-01T00:00:00"/>
        <d v="2025-07-02T00:00:00"/>
        <d v="2025-07-03T00:00:00"/>
        <d v="2025-07-04T00:00:00"/>
        <d v="2025-07-05T00:00:00"/>
        <d v="2025-07-08T00:00:00"/>
        <d v="2025-07-14T00:00:00"/>
        <d v="2025-07-15T00:00:00"/>
        <d v="2025-07-18T00:00:00"/>
        <d v="2025-07-26T00:00:00"/>
        <d v="2025-07-31T00:00:00"/>
        <d v="2025-08-01T00:00:00"/>
        <d v="2025-08-02T00:00:00"/>
        <d v="2025-08-04T00:00:00"/>
        <d v="2025-08-07T00:00:00"/>
        <d v="2025-08-08T00:00:00"/>
        <d v="2025-08-14T00:00:00"/>
        <d v="2025-08-19T00:00:00"/>
        <d v="2025-08-25T00:00:00"/>
        <d v="2025-08-27T00:00:00"/>
        <d v="2025-08-29T00:00:00"/>
        <d v="2025-09-06T00:00:00"/>
        <d v="2025-09-08T00:00:00"/>
        <d v="2025-09-09T00:00:00"/>
        <d v="2025-09-10T00:00:00"/>
        <d v="2025-09-15T00:00:00"/>
        <d v="2025-09-16T00:00:00"/>
        <d v="2025-09-17T00:00:00"/>
        <d v="2025-09-22T00:00:00"/>
        <d v="2025-10-06T00:00:00"/>
        <d v="2025-09-29T00:00:00"/>
        <d v="2025-10-08T00:00:00"/>
        <d v="2025-10-02T00:00:00"/>
        <d v="2025-10-13T00:00:00"/>
        <d v="2025-10-20T00:00:00"/>
        <d v="2025-10-22T00:00:00"/>
        <d v="2025-10-24T00:00:00"/>
        <d v="2025-10-27T00:00:00"/>
        <d v="2025-11-01T00:00:00"/>
        <d v="2025-11-07T00:00:00"/>
        <d v="2025-11-09T00:00:00"/>
        <d v="2025-11-12T00:00:00"/>
        <d v="2025-11-14T00:00:00"/>
        <d v="2025-11-17T00:00:00"/>
        <d v="2025-11-20T00:00:00"/>
        <d v="2025-11-26T00:00:00"/>
        <d v="2025-11-27T00:00:00"/>
        <d v="2025-12-01T00:00:00"/>
        <d v="2025-12-02T00:00:00"/>
        <d v="2025-12-16T00:00:00"/>
        <d v="2025-12-10T00:00:00"/>
        <d v="2025-12-17T00:00:00"/>
        <d v="2025-12-27T00:00:00"/>
        <d v="2026-01-02T00:00:00"/>
        <d v="2026-01-07T00:00:00"/>
        <d v="2026-01-08T00:00:00"/>
        <d v="2026-01-09T00:00:00"/>
        <d v="2026-01-11T00:00:00"/>
        <d v="2026-01-16T00:00:00"/>
        <d v="2026-01-19T00:00:00"/>
        <d v="2026-01-13T00:00:00"/>
        <d v="2026-01-20T00:00:00"/>
        <d v="2026-01-28T00:00:00"/>
        <d v="2026-01-23T00:00:00"/>
        <d v="2026-01-27T00:00:00"/>
        <d v="2026-02-12T00:00:00"/>
        <d v="2026-02-05T00:00:00"/>
        <d v="2026-02-13T00:00:00"/>
        <d v="2026-02-14T00:00:00"/>
        <d v="2026-03-09T00:00:00"/>
        <d v="2026-03-16T00:00:00"/>
        <d v="2026-03-18T00:00:00"/>
        <d v="2026-03-19T00:00:00"/>
        <d v="2026-03-25T00:00:00"/>
        <d v="2026-03-26T00:00:00"/>
        <d v="2026-04-07T00:00:00"/>
        <d v="2026-04-09T00:00:00"/>
        <d v="2026-04-13T00:00:00"/>
        <d v="2026-04-15T00:00:00"/>
        <d v="2026-04-17T00:00:00"/>
        <d v="2026-04-22T00:00:00"/>
        <d v="2026-04-23T00:00:00"/>
        <d v="2026-05-01T00:00:00"/>
        <d v="2026-04-29T00:00:00"/>
        <d v="2026-05-05T00:00:00"/>
        <d v="2026-05-06T00:00:00"/>
        <d v="2026-05-19T00:00:00"/>
        <d v="2026-05-23T00:00:00"/>
        <d v="2026-05-28T00:00:00"/>
        <d v="2026-05-26T00:00:00"/>
        <d v="2026-06-02T00:00:00"/>
        <d v="2026-06-08T00:00:00"/>
        <d v="2026-06-12T00:00:00"/>
        <d v="2026-06-23T00:00:00"/>
        <d v="2026-06-25T00:00:00"/>
        <d v="2026-07-08T00:00:00"/>
        <d v="2026-07-10T00:00:00"/>
        <d v="2026-07-14T00:00:00"/>
        <d v="2026-07-15T00:00:00"/>
        <d v="2026-07-22T00:00:00"/>
        <d v="2026-07-23T00:00:00"/>
        <d v="2026-07-17T00:00:00"/>
        <d v="2026-07-27T00:00:00"/>
        <d v="2026-07-25T00:00:00"/>
        <d v="2026-07-28T00:00:00"/>
        <d v="2026-07-29T00:00:00"/>
        <d v="2026-07-31T00:00:00"/>
        <d v="2026-08-04T00:00:00"/>
        <m/>
      </sharedItems>
      <fieldGroup par="25" base="4">
        <rangePr groupBy="days" startDate="2025-02-01T00:00:00" endDate="2026-08-05T00:00:00"/>
        <groupItems count="368">
          <s v="(en blanco)"/>
          <s v="1-ene"/>
          <s v="2-ene"/>
          <s v="3-ene"/>
          <s v="4-ene"/>
          <s v="5-ene"/>
          <s v="6-ene"/>
          <s v="7-ene"/>
          <s v="8-ene"/>
          <s v="9-ene"/>
          <s v="10-ene"/>
          <s v="11-ene"/>
          <s v="12-ene"/>
          <s v="13-ene"/>
          <s v="14-ene"/>
          <s v="15-ene"/>
          <s v="16-ene"/>
          <s v="17-ene"/>
          <s v="18-ene"/>
          <s v="19-ene"/>
          <s v="20-ene"/>
          <s v="21-ene"/>
          <s v="22-ene"/>
          <s v="23-ene"/>
          <s v="24-ene"/>
          <s v="25-ene"/>
          <s v="26-ene"/>
          <s v="27-ene"/>
          <s v="28-ene"/>
          <s v="29-ene"/>
          <s v="30-ene"/>
          <s v="31-ene"/>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br"/>
          <s v="2-abr"/>
          <s v="3-abr"/>
          <s v="4-abr"/>
          <s v="5-abr"/>
          <s v="6-abr"/>
          <s v="7-abr"/>
          <s v="8-abr"/>
          <s v="9-abr"/>
          <s v="10-abr"/>
          <s v="11-abr"/>
          <s v="12-abr"/>
          <s v="13-abr"/>
          <s v="14-abr"/>
          <s v="15-abr"/>
          <s v="16-abr"/>
          <s v="17-abr"/>
          <s v="18-abr"/>
          <s v="19-abr"/>
          <s v="20-abr"/>
          <s v="21-abr"/>
          <s v="22-abr"/>
          <s v="23-abr"/>
          <s v="24-abr"/>
          <s v="25-abr"/>
          <s v="26-abr"/>
          <s v="27-abr"/>
          <s v="28-abr"/>
          <s v="29-abr"/>
          <s v="30-ab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go"/>
          <s v="2-ago"/>
          <s v="3-ago"/>
          <s v="4-ago"/>
          <s v="5-ago"/>
          <s v="6-ago"/>
          <s v="7-ago"/>
          <s v="8-ago"/>
          <s v="9-ago"/>
          <s v="10-ago"/>
          <s v="11-ago"/>
          <s v="12-ago"/>
          <s v="13-ago"/>
          <s v="14-ago"/>
          <s v="15-ago"/>
          <s v="16-ago"/>
          <s v="17-ago"/>
          <s v="18-ago"/>
          <s v="19-ago"/>
          <s v="20-ago"/>
          <s v="21-ago"/>
          <s v="22-ago"/>
          <s v="23-ago"/>
          <s v="24-ago"/>
          <s v="25-ago"/>
          <s v="26-ago"/>
          <s v="27-ago"/>
          <s v="28-ago"/>
          <s v="29-ago"/>
          <s v="30-ago"/>
          <s v="31-ago"/>
          <s v="1-sept"/>
          <s v="2-sept"/>
          <s v="3-sept"/>
          <s v="4-sept"/>
          <s v="5-sept"/>
          <s v="6-sept"/>
          <s v="7-sept"/>
          <s v="8-sept"/>
          <s v="9-sept"/>
          <s v="10-sept"/>
          <s v="11-sept"/>
          <s v="12-sept"/>
          <s v="13-sept"/>
          <s v="14-sept"/>
          <s v="15-sept"/>
          <s v="16-sept"/>
          <s v="17-sept"/>
          <s v="18-sept"/>
          <s v="19-sept"/>
          <s v="20-sept"/>
          <s v="21-sept"/>
          <s v="22-sept"/>
          <s v="23-sept"/>
          <s v="24-sept"/>
          <s v="25-sept"/>
          <s v="26-sept"/>
          <s v="27-sept"/>
          <s v="28-sept"/>
          <s v="29-sept"/>
          <s v="30-sept"/>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ic"/>
          <s v="2-dic"/>
          <s v="3-dic"/>
          <s v="4-dic"/>
          <s v="5-dic"/>
          <s v="6-dic"/>
          <s v="7-dic"/>
          <s v="8-dic"/>
          <s v="9-dic"/>
          <s v="10-dic"/>
          <s v="11-dic"/>
          <s v="12-dic"/>
          <s v="13-dic"/>
          <s v="14-dic"/>
          <s v="15-dic"/>
          <s v="16-dic"/>
          <s v="17-dic"/>
          <s v="18-dic"/>
          <s v="19-dic"/>
          <s v="20-dic"/>
          <s v="21-dic"/>
          <s v="22-dic"/>
          <s v="23-dic"/>
          <s v="24-dic"/>
          <s v="25-dic"/>
          <s v="26-dic"/>
          <s v="27-dic"/>
          <s v="28-dic"/>
          <s v="29-dic"/>
          <s v="30-dic"/>
          <s v="31-dic"/>
          <s v="&gt;5/8/2026"/>
        </groupItems>
      </fieldGroup>
    </cacheField>
    <cacheField name="Mes" numFmtId="0">
      <sharedItems containsBlank="1" count="20">
        <s v="Febrero"/>
        <s v="Marzo"/>
        <s v="Abril"/>
        <s v="MAYO"/>
        <s v="JUNIO"/>
        <s v="JULIO"/>
        <s v="AGOSTO"/>
        <s v="SEPTIEMBRE"/>
        <s v="OCTUBRE"/>
        <s v="NOVIEMBRE"/>
        <s v="DICIEMBRE"/>
        <s v="Enero."/>
        <s v="Febrero."/>
        <s v="Marzo."/>
        <s v="Abril."/>
        <s v="Mayo."/>
        <s v="Junio."/>
        <s v="Julio."/>
        <s v="Agosto."/>
        <m/>
      </sharedItems>
    </cacheField>
    <cacheField name="Año" numFmtId="0">
      <sharedItems containsString="0" containsBlank="1" containsNumber="1" containsInteger="1" minValue="2025" maxValue="2026" count="3">
        <n v="2025"/>
        <n v="2026"/>
        <m/>
      </sharedItems>
    </cacheField>
    <cacheField name="Almacenista" numFmtId="0">
      <sharedItems containsBlank="1"/>
    </cacheField>
    <cacheField name="Solicitud" numFmtId="0">
      <sharedItems containsBlank="1"/>
    </cacheField>
    <cacheField name="Cod." numFmtId="0">
      <sharedItems containsBlank="1"/>
    </cacheField>
    <cacheField name="Descripción" numFmtId="0">
      <sharedItems containsBlank="1" longText="1"/>
    </cacheField>
    <cacheField name="Cant. _x000a_Pedida" numFmtId="0">
      <sharedItems containsString="0" containsBlank="1" containsNumber="1" containsInteger="1" minValue="1" maxValue="900"/>
    </cacheField>
    <cacheField name="Unidad" numFmtId="0">
      <sharedItems containsBlank="1"/>
    </cacheField>
    <cacheField name="Precio" numFmtId="165">
      <sharedItems containsString="0" containsBlank="1" containsNumber="1" minValue="16" maxValue="21309186"/>
    </cacheField>
    <cacheField name="$ Total" numFmtId="165">
      <sharedItems containsString="0" containsBlank="1" containsNumber="1" minValue="0" maxValue="21309186"/>
    </cacheField>
    <cacheField name="Moneda" numFmtId="0">
      <sharedItems containsBlank="1"/>
    </cacheField>
    <cacheField name="Razon Social" numFmtId="0">
      <sharedItems containsBlank="1"/>
    </cacheField>
    <cacheField name="N° PRESUPUESTO" numFmtId="0">
      <sharedItems containsBlank="1" containsMixedTypes="1" containsNumber="1" containsInteger="1" minValue="2" maxValue="401144348"/>
    </cacheField>
    <cacheField name="N° TICKET" numFmtId="0">
      <sharedItems containsBlank="1" containsMixedTypes="1" containsNumber="1" containsInteger="1" minValue="100511" maxValue="936036"/>
    </cacheField>
    <cacheField name="Numero_x000a_de RQ" numFmtId="0">
      <sharedItems containsBlank="1" containsMixedTypes="1" containsNumber="1" containsInteger="1" minValue="12094" maxValue="55432863"/>
    </cacheField>
    <cacheField name="Estado general _x000a_de solicitud" numFmtId="0">
      <sharedItems containsBlank="1"/>
    </cacheField>
    <cacheField name="Estado Nº" numFmtId="0">
      <sharedItems containsString="0" containsBlank="1" containsNumber="1" containsInteger="1" minValue="1" maxValue="1887" count="8">
        <n v="3"/>
        <n v="4"/>
        <m/>
        <n v="381" u="1"/>
        <n v="6" u="1"/>
        <n v="1887" u="1"/>
        <n v="17" u="1"/>
        <n v="1" u="1"/>
      </sharedItems>
    </cacheField>
    <cacheField name="Remito" numFmtId="0">
      <sharedItems containsBlank="1" containsMixedTypes="1" containsNumber="1" containsInteger="1" minValue="2" maxValue="60181960"/>
    </cacheField>
    <cacheField name="Sol" numFmtId="0">
      <sharedItems containsString="0" containsBlank="1" containsNumber="1" containsInteger="1" minValue="1" maxValue="1"/>
    </cacheField>
    <cacheField name="ITEMS" numFmtId="0">
      <sharedItems containsString="0" containsBlank="1" containsNumber="1" containsInteger="1" minValue="1" maxValue="1"/>
    </cacheField>
    <cacheField name="Meses" numFmtId="0" databaseField="0">
      <fieldGroup base="4">
        <rangePr groupBy="months" startDate="2025-02-01T00:00:00" endDate="2026-08-05T00:00:00"/>
        <groupItems count="14">
          <s v="&lt;1/2/2025"/>
          <s v="ene"/>
          <s v="feb"/>
          <s v="mar"/>
          <s v="abr"/>
          <s v="may"/>
          <s v="jun"/>
          <s v="jul"/>
          <s v="ago"/>
          <s v="sept"/>
          <s v="oct"/>
          <s v="nov"/>
          <s v="dic"/>
          <s v="&gt;5/8/2026"/>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edBy="Mantenimiento Pilares" refreshedDate="46238.72685590278" createdVersion="7" refreshedVersion="7" minRefreshableVersion="3" recordCount="424">
  <cacheSource type="worksheet">
    <worksheetSource ref="A1:AF3844" sheet="Pedidos PDP (proyecto)"/>
  </cacheSource>
  <cacheFields count="32">
    <cacheField name="Cant. de articulos por pedido" numFmtId="0">
      <sharedItems containsString="0" containsBlank="1" containsNumber="1" containsInteger="1" minValue="1" maxValue="38"/>
    </cacheField>
    <cacheField name="Solicita" numFmtId="0">
      <sharedItems containsBlank="1"/>
    </cacheField>
    <cacheField name="Tipo Solic." numFmtId="0">
      <sharedItems containsBlank="1"/>
    </cacheField>
    <cacheField name="Máquina / Línea" numFmtId="0">
      <sharedItems containsBlank="1"/>
    </cacheField>
    <cacheField name="Fecha_x000a_solicitud " numFmtId="0">
      <sharedItems containsNonDate="0" containsDate="1" containsString="0" containsBlank="1" minDate="2025-04-10T00:00:00" maxDate="2026-07-31T00:00:00"/>
    </cacheField>
    <cacheField name="Mes" numFmtId="0">
      <sharedItems containsBlank="1" count="15">
        <s v="Abril"/>
        <s v="Mayo"/>
        <s v="Junio"/>
        <s v="Julio"/>
        <s v="Noviembre"/>
        <s v="Diciembre"/>
        <s v="Enero."/>
        <s v="Febrero."/>
        <s v="Marzo."/>
        <s v="Abril."/>
        <s v="Mayo."/>
        <s v="Junio."/>
        <s v="Julio."/>
        <m/>
        <s v="Enero" u="1"/>
      </sharedItems>
    </cacheField>
    <cacheField name="Año" numFmtId="0">
      <sharedItems containsString="0" containsBlank="1" containsNumber="1" containsInteger="1" minValue="2025" maxValue="2026" count="3">
        <n v="2025"/>
        <n v="2026"/>
        <m/>
      </sharedItems>
    </cacheField>
    <cacheField name="Nº ticket" numFmtId="0">
      <sharedItems containsBlank="1" containsMixedTypes="1" containsNumber="1" containsInteger="1" minValue="132829" maxValue="960715"/>
    </cacheField>
    <cacheField name="Almacenista" numFmtId="0">
      <sharedItems containsBlank="1"/>
    </cacheField>
    <cacheField name="Solicitud" numFmtId="0">
      <sharedItems containsBlank="1"/>
    </cacheField>
    <cacheField name="Cod." numFmtId="0">
      <sharedItems containsBlank="1"/>
    </cacheField>
    <cacheField name="Descripción" numFmtId="0">
      <sharedItems containsBlank="1"/>
    </cacheField>
    <cacheField name="Cant. _x000a_Pedida" numFmtId="0">
      <sharedItems containsString="0" containsBlank="1" containsNumber="1" containsInteger="1" minValue="1" maxValue="500"/>
    </cacheField>
    <cacheField name="Unidad" numFmtId="0">
      <sharedItems containsBlank="1"/>
    </cacheField>
    <cacheField name="Precio" numFmtId="165">
      <sharedItems containsString="0" containsBlank="1" containsNumber="1" minValue="40.35" maxValue="10000000"/>
    </cacheField>
    <cacheField name="$ Total" numFmtId="165">
      <sharedItems containsString="0" containsBlank="1" containsNumber="1" minValue="0" maxValue="10000000"/>
    </cacheField>
    <cacheField name="Moneda" numFmtId="0">
      <sharedItems containsBlank="1"/>
    </cacheField>
    <cacheField name="Razon Social" numFmtId="0">
      <sharedItems containsBlank="1"/>
    </cacheField>
    <cacheField name="RQ" numFmtId="0">
      <sharedItems containsBlank="1" containsMixedTypes="1" containsNumber="1" containsInteger="1" minValue="100644" maxValue="104935"/>
    </cacheField>
    <cacheField name="Fecha _x000a_de RQ" numFmtId="0">
      <sharedItems containsNonDate="0" containsDate="1" containsString="0" containsBlank="1" minDate="2025-04-14T00:00:00" maxDate="2026-08-04T00:00:00"/>
    </cacheField>
    <cacheField name="Comprador" numFmtId="0">
      <sharedItems containsBlank="1"/>
    </cacheField>
    <cacheField name="Fecha RQ_x000a_enviada a compras" numFmtId="0">
      <sharedItems containsNonDate="0" containsDate="1" containsString="0" containsBlank="1" minDate="2025-04-15T00:00:00" maxDate="2026-08-04T00:00:00"/>
    </cacheField>
    <cacheField name="Estado _x000a_Item" numFmtId="0">
      <sharedItems containsBlank="1"/>
    </cacheField>
    <cacheField name="Estado general _x000a_de solicitud" numFmtId="0">
      <sharedItems containsBlank="1"/>
    </cacheField>
    <cacheField name="Estado Nº" numFmtId="0">
      <sharedItems containsString="0" containsBlank="1" containsNumber="1" containsInteger="1" minValue="1" maxValue="4" count="5">
        <n v="3"/>
        <n v="1"/>
        <m/>
        <n v="2"/>
        <n v="4"/>
      </sharedItems>
    </cacheField>
    <cacheField name="Cant. _x000a_Recibida" numFmtId="0">
      <sharedItems containsString="0" containsBlank="1" containsNumber="1" containsInteger="1" minValue="1" maxValue="300"/>
    </cacheField>
    <cacheField name="Cant. _x000a_Pendiente" numFmtId="0">
      <sharedItems containsString="0" containsBlank="1" containsNumber="1" containsInteger="1" minValue="-500" maxValue="100"/>
    </cacheField>
    <cacheField name="Fecha_x000a_recibido" numFmtId="0">
      <sharedItems containsDate="1" containsBlank="1" containsMixedTypes="1" minDate="2025-04-23T00:00:00" maxDate="2026-08-04T00:00:00"/>
    </cacheField>
    <cacheField name="Remito" numFmtId="0">
      <sharedItems containsBlank="1" containsMixedTypes="1" containsNumber="1" containsInteger="1" minValue="174" maxValue="1551862"/>
    </cacheField>
    <cacheField name="Receipt Nª" numFmtId="0">
      <sharedItems containsBlank="1" containsMixedTypes="1" containsNumber="1" containsInteger="1" minValue="77265" maxValue="82544"/>
    </cacheField>
    <cacheField name="Sol" numFmtId="0">
      <sharedItems containsString="0" containsBlank="1" containsNumber="1" containsInteger="1" minValue="1" maxValue="1"/>
    </cacheField>
    <cacheField name="ITEMS" numFmtId="0">
      <sharedItems containsString="0" containsBlank="1" containsNumber="1" containsInteger="1" minValue="1"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76">
  <r>
    <n v="1"/>
    <s v="Juan Zabaleta"/>
    <x v="0"/>
    <s v="CONTROL PORTON PEATONAL"/>
    <d v="2025-01-16T00:00:00"/>
    <x v="0"/>
    <x v="0"/>
    <m/>
    <s v="AB"/>
    <s v="P-3437"/>
    <s v="M1555ELE"/>
    <s v="Control remoto Motic Tx-5g para portón automático corredizo "/>
    <n v="1"/>
    <s v="unidad"/>
    <n v="28000"/>
    <n v="28000"/>
    <s v="$"/>
    <s v="TECNO ACCESS"/>
    <n v="101253"/>
    <d v="2025-05-26T00:00:00"/>
    <s v="MZ"/>
    <d v="2025-05-27T00:00:00"/>
    <s v="Recibido"/>
    <s v="cumplida"/>
    <n v="3"/>
    <n v="1"/>
    <n v="0"/>
    <d v="2025-06-10T00:00:00"/>
    <s v="Recibe Ale Beron"/>
    <m/>
    <n v="1"/>
    <n v="1"/>
  </r>
  <r>
    <n v="1"/>
    <s v="Dario Gamba"/>
    <x v="1"/>
    <s v=" LINEA 7"/>
    <d v="2025-01-16T00:00:00"/>
    <x v="0"/>
    <x v="0"/>
    <m/>
    <s v="AB"/>
    <s v="P-3457"/>
    <s v="S/C"/>
    <s v=" REPARACION DE EJE BOMBA CREMA L7, RELLENADO Y MECANIZADO ASIENTO DE RULEMAN"/>
    <n v="1"/>
    <s v="unidad"/>
    <n v="165000"/>
    <n v="165000"/>
    <s v="$"/>
    <s v="FULL TIME"/>
    <n v="98535"/>
    <d v="2025-01-16T00:00:00"/>
    <s v="MZ"/>
    <d v="2025-01-17T00:00:00"/>
    <s v="Recibido"/>
    <s v="cumplida"/>
    <n v="3"/>
    <n v="1"/>
    <n v="0"/>
    <d v="2024-11-13T00:00:00"/>
    <n v="341"/>
    <m/>
    <n v="1"/>
    <n v="1"/>
  </r>
  <r>
    <n v="1"/>
    <s v="Alejandro Beron"/>
    <x v="2"/>
    <s v="DIRECCION DE APILADORA 2008"/>
    <d v="2025-01-15T00:00:00"/>
    <x v="0"/>
    <x v="0"/>
    <m/>
    <s v="JPS"/>
    <s v="P-3497"/>
    <s v="M2542MEC"/>
    <s v="MOTOR DE DIRECCION APILADORA"/>
    <n v="1"/>
    <s v="unidad"/>
    <n v="3740450"/>
    <n v="3740450"/>
    <s v="$"/>
    <s v="EMAS"/>
    <n v="98588"/>
    <d v="2025-01-21T00:00:00"/>
    <s v="VM"/>
    <d v="2025-01-21T00:00:00"/>
    <s v="Recibido"/>
    <s v="cumplida"/>
    <n v="3"/>
    <n v="1"/>
    <n v="0"/>
    <d v="2025-02-28T00:00:00"/>
    <n v="12147"/>
    <n v="58479"/>
    <n v="1"/>
    <n v="1"/>
  </r>
  <r>
    <n v="14"/>
    <s v="Alejandro Beron"/>
    <x v="2"/>
    <s v=" MATERIAL PARA MOVIMIENTO DE ESTANTERIAS EN DMP Y CD"/>
    <d v="2025-03-19T00:00:00"/>
    <x v="1"/>
    <x v="0"/>
    <m/>
    <s v="JPS"/>
    <s v="P-3511"/>
    <s v="S/C"/>
    <s v=" BROCA IM 1/2 G T.MET.EXP. CONT- UNIDADES "/>
    <n v="850"/>
    <s v="unidad"/>
    <n v="674.43"/>
    <n v="573265.5"/>
    <s v="$"/>
    <s v="BULONERA TORCUATO"/>
    <n v="100408"/>
    <d v="2025-03-26T00:00:00"/>
    <s v="MZ"/>
    <d v="2025-03-28T00:00:00"/>
    <s v="Recibido"/>
    <s v="cumplida"/>
    <n v="3"/>
    <n v="850"/>
    <n v="0"/>
    <d v="2025-04-01T00:00:00"/>
    <n v="251930"/>
    <m/>
    <n v="1"/>
    <n v="1"/>
  </r>
  <r>
    <m/>
    <s v="Alejandro Beron"/>
    <x v="2"/>
    <s v=" MATERIAL PARA MOVIMIENTO DE ESTANTERIAS EN DMP Y CD"/>
    <d v="2025-03-19T00:00:00"/>
    <x v="1"/>
    <x v="0"/>
    <m/>
    <s v="JPS"/>
    <s v="P-3511"/>
    <s v="S/C"/>
    <s v=" BULON ZINCADO (12) 1/2 X 1.1/4 WHT"/>
    <n v="850"/>
    <s v="unidad"/>
    <n v="157.78"/>
    <n v="134113"/>
    <s v="$"/>
    <s v="BULONERA TORCUATO"/>
    <n v="100408"/>
    <d v="2025-03-26T00:00:00"/>
    <s v="MZ"/>
    <d v="2025-03-28T00:00:00"/>
    <s v="Recibido"/>
    <s v="cumplida"/>
    <n v="3"/>
    <n v="850"/>
    <n v="0"/>
    <d v="2025-04-07T00:00:00"/>
    <n v="251931"/>
    <m/>
    <m/>
    <n v="1"/>
  </r>
  <r>
    <m/>
    <s v="Alejandro Beron"/>
    <x v="2"/>
    <s v=" MATERIAL PARA MOVIMIENTO DE ESTANTERIAS EN DMP Y CD"/>
    <d v="2025-03-19T00:00:00"/>
    <x v="1"/>
    <x v="0"/>
    <m/>
    <s v="JPS"/>
    <s v="P-3511"/>
    <s v="S/C"/>
    <s v=" ARANDELA DE ZN 1/2"/>
    <n v="850"/>
    <s v="unidad"/>
    <n v="46.06"/>
    <n v="39151"/>
    <s v="$"/>
    <s v="BULONERA TORCUATO"/>
    <n v="100408"/>
    <d v="2025-03-26T00:00:00"/>
    <s v="MZ"/>
    <d v="2025-03-28T00:00:00"/>
    <s v="Recibido"/>
    <s v="cumplida"/>
    <n v="3"/>
    <n v="850"/>
    <n v="0"/>
    <d v="2025-04-01T00:00:00"/>
    <n v="251930"/>
    <m/>
    <m/>
    <n v="1"/>
  </r>
  <r>
    <m/>
    <s v="Alejandro Beron"/>
    <x v="2"/>
    <s v=" MATERIAL PARA MOVIMIENTO DE ESTANTERIAS EN DMP Y CD"/>
    <d v="2025-03-19T00:00:00"/>
    <x v="1"/>
    <x v="0"/>
    <m/>
    <s v="JPS"/>
    <s v="P-3511"/>
    <s v="S/C"/>
    <s v=" MALLA CIMA 25X25X2,6 X 3 METROS"/>
    <n v="25"/>
    <s v="unidad"/>
    <n v="38432.53"/>
    <n v="960813.25"/>
    <s v="$"/>
    <s v="COMERCIAL CMP"/>
    <n v="100410"/>
    <d v="2025-03-26T00:00:00"/>
    <s v="MZ"/>
    <d v="2025-03-28T00:00:00"/>
    <s v="Recibido"/>
    <s v="cumplida"/>
    <n v="3"/>
    <n v="25"/>
    <n v="0"/>
    <d v="2025-04-11T00:00:00"/>
    <n v="242542"/>
    <m/>
    <m/>
    <n v="1"/>
  </r>
  <r>
    <m/>
    <s v="Alejandro Beron"/>
    <x v="2"/>
    <s v=" MATERIAL PARA MOVIMIENTO DE ESTANTERIAS EN DMP Y CD"/>
    <d v="2025-03-19T00:00:00"/>
    <x v="1"/>
    <x v="0"/>
    <m/>
    <s v="JPS"/>
    <s v="P-3511"/>
    <s v="S/C"/>
    <s v=" ANGULO DE 1 X 1/4 ( 25,4 X 06,35 X 6000 MM)"/>
    <n v="30"/>
    <s v="unidad"/>
    <n v="40605.800000000003"/>
    <n v="1218174"/>
    <s v="$"/>
    <s v="BULONERA TORCUATO"/>
    <n v="100408"/>
    <d v="2025-03-26T00:00:00"/>
    <s v="MZ"/>
    <d v="2025-03-28T00:00:00"/>
    <s v="Recibido"/>
    <s v="cumplida"/>
    <n v="3"/>
    <n v="30"/>
    <n v="0"/>
    <d v="2025-04-01T00:00:00"/>
    <n v="251929"/>
    <m/>
    <m/>
    <n v="1"/>
  </r>
  <r>
    <m/>
    <s v="Alejandro Beron"/>
    <x v="2"/>
    <s v=" MATERIAL PARA MOVIMIENTO DE ESTANTERIAS EN DMP Y CD"/>
    <d v="2025-03-19T00:00:00"/>
    <x v="1"/>
    <x v="0"/>
    <m/>
    <s v="JPS"/>
    <s v="P-3511"/>
    <s v="S/C"/>
    <s v=" CAÑO CUADRADO  80 X 80 X 1,6 X 6000"/>
    <n v="10"/>
    <s v="unidad"/>
    <n v="43406.52"/>
    <n v="434065.19999999995"/>
    <s v="$"/>
    <s v="COMERCIAL CMP"/>
    <n v="100410"/>
    <d v="2025-03-26T00:00:00"/>
    <s v="MZ"/>
    <d v="2025-03-28T00:00:00"/>
    <s v="Recibido"/>
    <s v="cumplida"/>
    <n v="3"/>
    <n v="10"/>
    <n v="0"/>
    <d v="2025-04-11T00:00:00"/>
    <n v="242542"/>
    <m/>
    <m/>
    <n v="1"/>
  </r>
  <r>
    <m/>
    <s v="Alejandro Beron"/>
    <x v="2"/>
    <s v=" MATERIAL PARA MOVIMIENTO DE ESTANTERIAS EN DMP Y CD"/>
    <d v="2025-03-19T00:00:00"/>
    <x v="1"/>
    <x v="0"/>
    <m/>
    <s v="JPS"/>
    <s v="P-3511"/>
    <s v="S/C"/>
    <s v=" PLATINAS DE HIERRO COMUN DE 150X150X 5MM CON AGUJEROS DIAM 16MM A 15MM DE CADA V"/>
    <n v="17"/>
    <s v="unidad"/>
    <n v="27800"/>
    <n v="472600"/>
    <s v="$"/>
    <s v="FULL TIME"/>
    <n v="100363"/>
    <d v="2025-03-21T00:00:00"/>
    <s v="LR"/>
    <d v="2025-03-26T00:00:00"/>
    <s v="Recibido"/>
    <s v="cumplida"/>
    <n v="3"/>
    <n v="17"/>
    <n v="0"/>
    <d v="2025-03-29T00:00:00"/>
    <n v="376"/>
    <m/>
    <m/>
    <n v="1"/>
  </r>
  <r>
    <m/>
    <s v="Alejandro Beron"/>
    <x v="2"/>
    <s v=" MATERIAL PARA MOVIMIENTO DE ESTANTERIAS EN DMP Y CD"/>
    <d v="2025-03-19T00:00:00"/>
    <x v="1"/>
    <x v="0"/>
    <m/>
    <s v="JPS"/>
    <s v="P-3511"/>
    <s v="S/C"/>
    <s v=" DISCO PLANO OXIDO XPERT 115X 1,6"/>
    <n v="25"/>
    <s v="unidad"/>
    <n v="1130.67"/>
    <n v="28266.75"/>
    <s v="$"/>
    <s v="BULONERA TORCUATO"/>
    <n v="100408"/>
    <d v="2025-03-26T00:00:00"/>
    <s v="MZ"/>
    <d v="2025-03-28T00:00:00"/>
    <s v="Recibido"/>
    <s v="cumplida"/>
    <n v="3"/>
    <n v="25"/>
    <n v="0"/>
    <d v="2025-04-01T00:00:00"/>
    <n v="251930"/>
    <m/>
    <m/>
    <n v="1"/>
  </r>
  <r>
    <m/>
    <s v="Alejandro Beron"/>
    <x v="2"/>
    <s v=" MATERIAL PARA MOVIMIENTO DE ESTANTERIAS EN DMP Y CD"/>
    <d v="2025-03-19T00:00:00"/>
    <x v="1"/>
    <x v="0"/>
    <m/>
    <s v="JPS"/>
    <s v="P-3511"/>
    <s v="S/C"/>
    <s v=" ELECTRODO CONARCO 2,5MM X KG"/>
    <n v="35"/>
    <s v="unidad"/>
    <n v="8900.2999999999993"/>
    <n v="311510.5"/>
    <s v="$"/>
    <s v="BULONERA TORCUATO"/>
    <n v="100408"/>
    <d v="2025-03-26T00:00:00"/>
    <s v="MZ"/>
    <d v="2025-03-28T00:00:00"/>
    <s v="Recibido"/>
    <s v="cumplida"/>
    <n v="3"/>
    <n v="35"/>
    <n v="0"/>
    <d v="2025-04-01T00:00:00"/>
    <n v="251930"/>
    <m/>
    <m/>
    <n v="1"/>
  </r>
  <r>
    <m/>
    <s v="Alejandro Beron"/>
    <x v="2"/>
    <s v=" MATERIAL PARA MOVIMIENTO DE ESTANTERIAS EN DMP Y CD"/>
    <d v="2025-03-19T00:00:00"/>
    <x v="1"/>
    <x v="0"/>
    <m/>
    <s v="JPS"/>
    <s v="P-3511"/>
    <s v="S/C"/>
    <s v=" TEE DE 1&quot;1/4 X 6M"/>
    <n v="14"/>
    <s v="unidad"/>
    <n v="23700.03"/>
    <n v="331800.42"/>
    <s v="$"/>
    <s v="BULONERA TORCUATO"/>
    <n v="100408"/>
    <d v="2025-03-26T00:00:00"/>
    <s v="MZ"/>
    <d v="2025-03-28T00:00:00"/>
    <s v="Recibido"/>
    <s v="Con pendientes"/>
    <n v="3"/>
    <n v="10"/>
    <n v="-4"/>
    <d v="2025-04-01T00:00:00"/>
    <n v="251929"/>
    <m/>
    <m/>
    <n v="1"/>
  </r>
  <r>
    <m/>
    <s v="Alejandro Beron"/>
    <x v="2"/>
    <s v=" MATERIAL PARA MOVIMIENTO DE ESTANTERIAS EN DMP Y CD"/>
    <d v="2025-03-19T00:00:00"/>
    <x v="1"/>
    <x v="0"/>
    <m/>
    <s v="JPS"/>
    <s v="P-3511"/>
    <s v="S/C"/>
    <s v=" PERFIL UPN 50X100X6000"/>
    <n v="10"/>
    <s v="unidad"/>
    <n v="123395.51"/>
    <n v="1233955.0999999999"/>
    <s v="$"/>
    <s v="COMERCIAL CMP"/>
    <n v="100410"/>
    <d v="2025-03-26T00:00:00"/>
    <s v="MZ"/>
    <d v="2025-03-28T00:00:00"/>
    <s v="Recibido"/>
    <s v="cumplida"/>
    <n v="3"/>
    <n v="10"/>
    <n v="0"/>
    <d v="2025-04-11T00:00:00"/>
    <n v="242543"/>
    <m/>
    <m/>
    <n v="1"/>
  </r>
  <r>
    <m/>
    <s v="Alejandro Beron"/>
    <x v="2"/>
    <s v=" MATERIAL PARA MOVIMIENTO DE ESTANTERIAS EN DMP Y CD"/>
    <d v="2025-03-19T00:00:00"/>
    <x v="1"/>
    <x v="0"/>
    <m/>
    <s v="JPS"/>
    <s v="P-3511"/>
    <s v="S/C"/>
    <s v=" PERFIL IPN/ DOBLE T 50X100X6000"/>
    <n v="2"/>
    <s v="unidad"/>
    <n v="104409.33"/>
    <n v="208818.66"/>
    <s v="$"/>
    <s v="COMERCIAL CMP"/>
    <n v="100410"/>
    <d v="2025-03-26T00:00:00"/>
    <s v="MZ"/>
    <d v="2025-03-28T00:00:00"/>
    <s v="Recibido"/>
    <s v="cumplida"/>
    <n v="3"/>
    <n v="2"/>
    <n v="0"/>
    <d v="2025-04-11T00:00:00"/>
    <n v="242542"/>
    <m/>
    <m/>
    <n v="1"/>
  </r>
  <r>
    <m/>
    <s v="Alejandro Beron"/>
    <x v="2"/>
    <s v=" MATERIAL PARA MOVIMIENTO DE ESTANTERIAS EN DMP Y CD"/>
    <d v="2025-03-19T00:00:00"/>
    <x v="1"/>
    <x v="0"/>
    <m/>
    <s v="JPS"/>
    <s v="P-3511"/>
    <s v="S/C"/>
    <s v=" MECHA BROCA SDS PLUS VENTURO DIAM. 5 X 160MM"/>
    <n v="12"/>
    <s v="unidad"/>
    <n v="1625.98"/>
    <n v="19511.760000000002"/>
    <s v="$"/>
    <s v="BULONERA TORCUATO"/>
    <n v="100408"/>
    <d v="2025-03-26T00:00:00"/>
    <s v="MZ"/>
    <d v="2025-03-28T00:00:00"/>
    <s v="Recibido"/>
    <s v="cumplida"/>
    <n v="3"/>
    <n v="12"/>
    <n v="0"/>
    <d v="2025-04-14T00:00:00"/>
    <n v="251903"/>
    <m/>
    <m/>
    <n v="1"/>
  </r>
  <r>
    <m/>
    <s v="Alejandro Beron"/>
    <x v="2"/>
    <s v=" MATERIAL PARA MOVIMIENTO DE ESTANTERIAS EN DMP Y CD"/>
    <d v="2025-03-19T00:00:00"/>
    <x v="1"/>
    <x v="0"/>
    <m/>
    <s v="JPS"/>
    <s v="P-3511"/>
    <s v="S/C"/>
    <s v=" DISCO O/A X-T 350 X 3P/SEN TYOLIT (SENSITIVA)"/>
    <n v="14"/>
    <s v="unidad"/>
    <n v="9669.0300000000007"/>
    <n v="135366.42000000001"/>
    <s v="$"/>
    <s v="BULONERA TORCUATO"/>
    <n v="100408"/>
    <d v="2025-03-26T00:00:00"/>
    <s v="MZ"/>
    <d v="2025-03-28T00:00:00"/>
    <s v="Recibido"/>
    <s v="cumplida"/>
    <n v="3"/>
    <n v="14"/>
    <n v="0"/>
    <d v="2025-04-01T00:00:00"/>
    <n v="251930"/>
    <m/>
    <m/>
    <n v="1"/>
  </r>
  <r>
    <n v="1"/>
    <s v="Ontivero Alejandro"/>
    <x v="1"/>
    <s v=" MANTENIMIENTO DE CINTAS INTERMEDIAS PP2025"/>
    <d v="2025-01-16T00:00:00"/>
    <x v="0"/>
    <x v="0"/>
    <m/>
    <s v="JPS"/>
    <s v="P-3546"/>
    <s v="S/C"/>
    <s v="Mantenimiento en cinta entrada horno L1-L2-L3 y cambio de engranajes a acero_x000a_ PROVEEDOR LDL - PRESUPUESTO 9437"/>
    <n v="1"/>
    <s v="unidad"/>
    <n v="1300000"/>
    <n v="1300000"/>
    <s v="$"/>
    <s v="LDL"/>
    <n v="98702"/>
    <d v="2025-01-29T00:00:00"/>
    <s v="VM"/>
    <d v="2025-01-31T00:00:00"/>
    <s v="Recibido"/>
    <s v="cumplida"/>
    <n v="3"/>
    <n v="1"/>
    <n v="0"/>
    <d v="2025-01-23T00:00:00"/>
    <n v="2054"/>
    <m/>
    <n v="1"/>
    <n v="1"/>
  </r>
  <r>
    <n v="1"/>
    <s v="Ontivero Alejandro"/>
    <x v="1"/>
    <s v=" EXTRACCION LINEA 7 PP2025"/>
    <d v="2025-01-16T00:00:00"/>
    <x v="0"/>
    <x v="0"/>
    <m/>
    <s v="JPS"/>
    <s v="P-3547"/>
    <s v="S/C"/>
    <s v="Adaptacion de motor extractor L7 AA_x000a_ PROVEEDOR LDL - PRESUPUESTO 9437"/>
    <n v="1"/>
    <s v="unidad"/>
    <n v="2300000"/>
    <n v="2300000"/>
    <s v="$"/>
    <s v="LDL"/>
    <n v="98702"/>
    <d v="2025-01-29T00:00:00"/>
    <s v="VM"/>
    <d v="2025-01-31T00:00:00"/>
    <s v="Recibido"/>
    <s v="cumplida"/>
    <n v="3"/>
    <n v="1"/>
    <n v="0"/>
    <d v="2025-01-23T00:00:00"/>
    <n v="2054"/>
    <m/>
    <n v="1"/>
    <n v="1"/>
  </r>
  <r>
    <n v="6"/>
    <s v="Paula Riera"/>
    <x v="2"/>
    <s v=" MATERIALES ELECTRICOS MASIPACK LINEA 1"/>
    <d v="2025-01-03T00:00:00"/>
    <x v="0"/>
    <x v="0"/>
    <m/>
    <s v="JPS"/>
    <s v="P-3548"/>
    <s v=" M1101ELE"/>
    <s v=" Cablecanal ranurado 30x30mm"/>
    <n v="10"/>
    <s v="unidad"/>
    <n v="2891"/>
    <n v="28910"/>
    <s v="$"/>
    <s v="LIESA"/>
    <n v="98403"/>
    <d v="2025-01-03T00:00:00"/>
    <s v="VM"/>
    <d v="2025-01-06T00:00:00"/>
    <s v="Recibido"/>
    <s v="cumplida"/>
    <n v="3"/>
    <n v="10"/>
    <n v="0"/>
    <d v="2025-01-07T00:00:00"/>
    <n v="192235"/>
    <n v="55630"/>
    <n v="1"/>
    <n v="1"/>
  </r>
  <r>
    <m/>
    <s v="Paula Riera"/>
    <x v="2"/>
    <s v=" MATERIALES ELECTRICOS MASIPACK LINEA 1"/>
    <d v="2025-01-03T00:00:00"/>
    <x v="0"/>
    <x v="0"/>
    <m/>
    <s v="JPS"/>
    <s v="P-3548"/>
    <s v=" M0780ELE"/>
    <s v="  Puntera hueca preaislada 1 MM"/>
    <n v="500"/>
    <s v="unidad"/>
    <n v="10.4283"/>
    <n v="5214.1499999999996"/>
    <s v="$"/>
    <s v="LIESA"/>
    <n v="98403"/>
    <d v="2025-01-03T00:00:00"/>
    <s v="VM"/>
    <d v="2025-01-06T00:00:00"/>
    <s v="Recibido"/>
    <s v="cumplida"/>
    <n v="3"/>
    <n v="500"/>
    <n v="0"/>
    <d v="2025-01-07T00:00:00"/>
    <n v="192235"/>
    <n v="55630"/>
    <m/>
    <n v="1"/>
  </r>
  <r>
    <m/>
    <s v="Paula Riera"/>
    <x v="2"/>
    <s v=" MATERIALES ELECTRICOS MASIPACK LINEA 1"/>
    <d v="2025-01-03T00:00:00"/>
    <x v="0"/>
    <x v="0"/>
    <m/>
    <s v="JPS"/>
    <s v="P-3548"/>
    <s v=" M0363ELE"/>
    <s v="  Puntera hueca preaislada 1,5 MM"/>
    <n v="500"/>
    <s v="unidad"/>
    <n v="10.4283"/>
    <n v="5214.1499999999996"/>
    <s v="$"/>
    <s v="LIESA"/>
    <n v="98403"/>
    <d v="2025-01-03T00:00:00"/>
    <s v="VM"/>
    <d v="2025-01-06T00:00:00"/>
    <s v="Recibido"/>
    <s v="cumplida"/>
    <n v="3"/>
    <n v="500"/>
    <n v="0"/>
    <d v="2025-01-07T00:00:00"/>
    <n v="192235"/>
    <n v="55630"/>
    <m/>
    <n v="1"/>
  </r>
  <r>
    <m/>
    <s v="Paula Riera"/>
    <x v="2"/>
    <s v=" MATERIALES ELECTRICOS MASIPACK LINEA 1"/>
    <d v="2025-01-03T00:00:00"/>
    <x v="0"/>
    <x v="0"/>
    <m/>
    <s v="JPS"/>
    <s v="P-3548"/>
    <s v=" M0713ELE"/>
    <s v="  Puntera hueca preaislada 0,5 MM"/>
    <n v="200"/>
    <s v="unidad"/>
    <n v="10.4283"/>
    <n v="2085.66"/>
    <s v="$"/>
    <s v="LIESA"/>
    <n v="98403"/>
    <d v="2025-01-03T00:00:00"/>
    <s v="VM"/>
    <d v="2025-01-06T00:00:00"/>
    <s v="Recibido"/>
    <s v="cumplida"/>
    <n v="3"/>
    <n v="200"/>
    <n v="0"/>
    <d v="2025-01-07T00:00:00"/>
    <n v="192235"/>
    <n v="55630"/>
    <m/>
    <n v="1"/>
  </r>
  <r>
    <m/>
    <s v="Paula Riera"/>
    <x v="2"/>
    <s v=" MATERIALES ELECTRICOS MASIPACK LINEA 1"/>
    <d v="2025-01-03T00:00:00"/>
    <x v="0"/>
    <x v="0"/>
    <m/>
    <s v="JPS"/>
    <s v="P-3548"/>
    <s v=" M1468ELE"/>
    <s v="  Cable de red para ficha DB9 "/>
    <n v="10"/>
    <s v="Metros"/>
    <n v="1404.2"/>
    <n v="14042"/>
    <s v="$"/>
    <s v="LIESA"/>
    <n v="98403"/>
    <d v="2025-01-03T00:00:00"/>
    <s v="VM"/>
    <d v="2025-01-06T00:00:00"/>
    <s v="Recibido"/>
    <s v="cumplida"/>
    <n v="3"/>
    <n v="10"/>
    <n v="0"/>
    <d v="2025-01-07T00:00:00"/>
    <n v="192235"/>
    <n v="55630"/>
    <m/>
    <n v="1"/>
  </r>
  <r>
    <m/>
    <s v="Paula Riera"/>
    <x v="2"/>
    <s v=" MATERIALES ELECTRICOS MASIPACK LINEA 1"/>
    <d v="2025-01-03T00:00:00"/>
    <x v="0"/>
    <x v="0"/>
    <m/>
    <s v="JPS"/>
    <s v="P-3548"/>
    <s v="M1482ELE"/>
    <s v="  Juego ficha macho y hembra DB9"/>
    <n v="20"/>
    <s v="unidad"/>
    <n v="1125.43"/>
    <n v="22508.600000000002"/>
    <s v="$"/>
    <s v="LIESA"/>
    <n v="98403"/>
    <d v="2025-01-03T00:00:00"/>
    <s v="VM"/>
    <d v="2025-01-06T00:00:00"/>
    <s v="Recibido"/>
    <s v="cumplida"/>
    <n v="3"/>
    <n v="20"/>
    <n v="0"/>
    <d v="2025-01-07T00:00:00"/>
    <n v="192235"/>
    <n v="55630"/>
    <m/>
    <n v="1"/>
  </r>
  <r>
    <n v="1"/>
    <s v="Alejandro Beron"/>
    <x v="2"/>
    <s v=" PERSIANA N°6 DEL CD"/>
    <d v="2025-01-16T00:00:00"/>
    <x v="0"/>
    <x v="0"/>
    <m/>
    <s v="AB"/>
    <s v="P-3549"/>
    <s v="S/C"/>
    <s v="Reparacion de tensor en persiana N° 6"/>
    <n v="1"/>
    <s v="unidad"/>
    <n v="580000"/>
    <n v="580000"/>
    <s v="$"/>
    <s v="PORMATIC"/>
    <n v="98571"/>
    <d v="2025-01-20T00:00:00"/>
    <s v="VM"/>
    <d v="2025-01-21T00:00:00"/>
    <s v="Recibido"/>
    <s v="cumplida"/>
    <n v="3"/>
    <n v="1"/>
    <n v="0"/>
    <d v="2025-01-28T00:00:00"/>
    <n v="18382"/>
    <m/>
    <n v="1"/>
    <n v="1"/>
  </r>
  <r>
    <n v="1"/>
    <s v="Alejandro Beron"/>
    <x v="0"/>
    <s v=" REPARACION DE EMBRAGUE TOYOTA 25A"/>
    <d v="2025-01-04T00:00:00"/>
    <x v="0"/>
    <x v="0"/>
    <m/>
    <s v="JPS"/>
    <s v="P-3550"/>
    <s v="S/C"/>
    <s v="Reparacion de paquete de embrague toyota 25 A Equipo 32-8FG25_x000a_ Modelo FSVE62     Chasis 308FG25-30858"/>
    <n v="1"/>
    <s v="unidad"/>
    <n v="2085000"/>
    <n v="2085000"/>
    <s v="$"/>
    <s v="EMAS"/>
    <s v="98589 - 100119"/>
    <d v="2025-01-21T00:00:00"/>
    <s v="VM"/>
    <d v="2025-01-21T00:00:00"/>
    <s v="Recibido"/>
    <s v="cumplida"/>
    <n v="3"/>
    <n v="1"/>
    <n v="0"/>
    <d v="2025-03-28T00:00:00"/>
    <n v="12221"/>
    <m/>
    <n v="1"/>
    <n v="1"/>
  </r>
  <r>
    <n v="1"/>
    <s v="Hugo Escobar"/>
    <x v="2"/>
    <s v=" CARROS DE LOS HORNOS DE LINEAS 6 Y 7"/>
    <d v="2025-01-06T00:00:00"/>
    <x v="0"/>
    <x v="0"/>
    <m/>
    <s v="AB"/>
    <s v="P-3551"/>
    <s v=" M0998FER"/>
    <s v="ANGULO 2&quot;X2&quot; X 8MM (ESPESOR) X 4000 MM"/>
    <n v="1"/>
    <s v="unidad"/>
    <n v="83820"/>
    <n v="83820"/>
    <s v="$"/>
    <s v="RENDICION DE GASTOS"/>
    <n v="98455"/>
    <d v="2025-01-07T00:00:00"/>
    <s v="MZ"/>
    <m/>
    <s v="Recibido"/>
    <s v="cumplida"/>
    <n v="3"/>
    <n v="1"/>
    <n v="0"/>
    <d v="2025-01-08T00:00:00"/>
    <s v="SIN REMITO"/>
    <m/>
    <n v="1"/>
    <n v="1"/>
  </r>
  <r>
    <n v="1"/>
    <s v="Raul Ledesma"/>
    <x v="1"/>
    <s v=" LINEA 5"/>
    <d v="2025-01-05T00:00:00"/>
    <x v="0"/>
    <x v="0"/>
    <m/>
    <s v="AB"/>
    <s v="P-3552"/>
    <s v="S/C"/>
    <s v="REPARACION DE SOPORTE DE POLEAS REBOLLADORA CONICA"/>
    <n v="1"/>
    <s v="unidad"/>
    <n v="435000"/>
    <n v="435000"/>
    <s v="$"/>
    <s v="LDL"/>
    <n v="98441"/>
    <d v="2025-01-07T00:00:00"/>
    <s v="VM"/>
    <d v="2025-01-08T00:00:00"/>
    <s v="Recibido"/>
    <s v="cumplida"/>
    <n v="3"/>
    <n v="1"/>
    <n v="0"/>
    <d v="2025-01-04T00:00:00"/>
    <n v="1943"/>
    <m/>
    <n v="1"/>
    <n v="1"/>
  </r>
  <r>
    <n v="1"/>
    <s v="Alejandro Beron"/>
    <x v="2"/>
    <s v="AIRE ACONDICIONADO OFICINA ROSANA RUIZ"/>
    <d v="2025-01-16T00:00:00"/>
    <x v="0"/>
    <x v="0"/>
    <m/>
    <s v="JPS"/>
    <s v="P-3553"/>
    <s v="S/C"/>
    <s v="Aire Acondicionado Split Midea 3450W Inverter."/>
    <n v="1"/>
    <s v="unidad"/>
    <n v="900156"/>
    <n v="900156"/>
    <s v="$"/>
    <s v="MERCADO LIBRE"/>
    <n v="98551"/>
    <d v="2025-01-20T00:00:00"/>
    <s v="VM"/>
    <d v="2025-01-17T00:00:00"/>
    <s v="Recibido"/>
    <s v="cumplida"/>
    <n v="3"/>
    <n v="1"/>
    <n v="0"/>
    <m/>
    <s v="SIN REMITO AUTORIZA JUAN ZABALETA"/>
    <m/>
    <n v="1"/>
    <n v="1"/>
  </r>
  <r>
    <n v="5"/>
    <s v="Alejandro Beron"/>
    <x v="2"/>
    <s v="MATERIALES ELECTRICOS PP2025"/>
    <d v="2025-01-07T00:00:00"/>
    <x v="0"/>
    <x v="0"/>
    <m/>
    <s v="JPS"/>
    <s v="P-3554"/>
    <s v="M1553ELE"/>
    <s v=" Gabinete Tablero Caja Térmicas Embutir Pvc 72 Polos Asanno"/>
    <n v="1"/>
    <s v="unidad"/>
    <n v="60785.66"/>
    <n v="60785.66"/>
    <s v="$"/>
    <s v="MATERIALES ELECTRICOS GRECCO"/>
    <n v="98488"/>
    <d v="2025-01-10T00:00:00"/>
    <s v="VM"/>
    <d v="2025-01-10T00:00:00"/>
    <s v="Recibido"/>
    <s v="cumplida"/>
    <n v="3"/>
    <n v="1"/>
    <n v="0"/>
    <d v="2025-01-22T00:00:00"/>
    <n v="14141"/>
    <n v="56397"/>
    <n v="1"/>
    <n v="1"/>
  </r>
  <r>
    <m/>
    <s v="Alejandro Beron"/>
    <x v="2"/>
    <s v="MATERIALES ELECTRICOS PP2025"/>
    <d v="2025-01-07T00:00:00"/>
    <x v="0"/>
    <x v="0"/>
    <m/>
    <s v="JPS"/>
    <s v="P-3554"/>
    <s v="M0654ELE"/>
    <s v=" TERMOMAGNETICA DIN 4X63A 6KA &quot;C&quot; 139205"/>
    <n v="1"/>
    <s v="unidad"/>
    <n v="121563"/>
    <n v="121563"/>
    <s v="$"/>
    <s v="ELECTROPERBE"/>
    <n v="98609"/>
    <d v="2025-01-22T00:00:00"/>
    <s v="MZ"/>
    <d v="2025-01-24T00:00:00"/>
    <s v="Recibido"/>
    <s v="cumplida"/>
    <n v="3"/>
    <n v="1"/>
    <n v="0"/>
    <d v="2025-02-17T00:00:00"/>
    <n v="79918"/>
    <n v="57935"/>
    <m/>
    <n v="1"/>
  </r>
  <r>
    <m/>
    <s v="Alejandro Beron"/>
    <x v="2"/>
    <s v="MATERIALES ELECTRICOS PP2025"/>
    <d v="2025-01-07T00:00:00"/>
    <x v="0"/>
    <x v="0"/>
    <m/>
    <s v="JPS"/>
    <s v="P-3554"/>
    <s v=" M0136ELE"/>
    <s v="TERMOMAGNETICA MCB 2X25A 6KA CURVA C5 MC6-C25/2"/>
    <n v="5"/>
    <s v="unidad"/>
    <n v="22796.46"/>
    <n v="113982.29999999999"/>
    <s v="$"/>
    <s v="ELECTROPERBE"/>
    <n v="98609"/>
    <d v="2025-01-22T00:00:00"/>
    <s v="MZ"/>
    <d v="2025-01-24T00:00:00"/>
    <s v="Recibido"/>
    <s v="cumplida"/>
    <n v="3"/>
    <n v="5"/>
    <n v="0"/>
    <d v="2025-02-17T00:00:00"/>
    <n v="79918"/>
    <n v="57935"/>
    <m/>
    <n v="1"/>
  </r>
  <r>
    <m/>
    <s v="Alejandro Beron"/>
    <x v="2"/>
    <s v="MATERIALES ELECTRICOS PP2025"/>
    <d v="2025-01-07T00:00:00"/>
    <x v="0"/>
    <x v="0"/>
    <m/>
    <s v="JPS"/>
    <s v="P-3554"/>
    <s v=" M0135ELE"/>
    <s v=" TERMOMAGNETICA MCB 2X16A 6KA CURVA C5 MC6-C16/2 138959"/>
    <n v="4"/>
    <s v="unidad"/>
    <n v="22518.98"/>
    <n v="90075.92"/>
    <s v="$"/>
    <s v="ELECTROPERBE"/>
    <n v="98609"/>
    <d v="2025-01-22T00:00:00"/>
    <s v="MZ"/>
    <d v="2025-01-24T00:00:00"/>
    <s v="Recibido"/>
    <s v="cumplida"/>
    <n v="3"/>
    <n v="4"/>
    <n v="0"/>
    <d v="2025-02-17T00:00:00"/>
    <n v="79918"/>
    <n v="57935"/>
    <m/>
    <n v="1"/>
  </r>
  <r>
    <m/>
    <s v="Alejandro Beron"/>
    <x v="2"/>
    <s v="MATERIALES ELECTRICOS PP2025"/>
    <d v="2025-01-07T00:00:00"/>
    <x v="0"/>
    <x v="0"/>
    <m/>
    <s v="JPS"/>
    <s v="P-3554"/>
    <s v=" M0134ELE"/>
    <s v=" TERMOMAGNETICA MCB 2X10A 6KA CURVA C5 MC6-C10/2 138957"/>
    <n v="6"/>
    <s v="unidad"/>
    <n v="22518.98"/>
    <n v="135113.88"/>
    <s v="$"/>
    <s v="ELECTROPERBE"/>
    <n v="98609"/>
    <d v="2025-01-22T00:00:00"/>
    <s v="MZ"/>
    <d v="2025-01-24T00:00:00"/>
    <s v="Recibido"/>
    <s v="cumplida"/>
    <n v="3"/>
    <n v="6"/>
    <n v="0"/>
    <d v="2025-02-17T00:00:00"/>
    <n v="79918"/>
    <n v="57935"/>
    <m/>
    <n v="1"/>
  </r>
  <r>
    <n v="1"/>
    <s v="Franco Paez"/>
    <x v="2"/>
    <s v="REDUCTORES LINEA 6"/>
    <d v="2025-01-20T00:00:00"/>
    <x v="0"/>
    <x v="0"/>
    <m/>
    <s v="JPS"/>
    <s v="P-3555"/>
    <s v="M0204MEC"/>
    <s v="RETEN 35-62-7 DBH"/>
    <n v="20"/>
    <s v="unidad"/>
    <n v="2300"/>
    <n v="46000"/>
    <s v="$"/>
    <s v="RULEMANES ALVEAR"/>
    <n v="98617"/>
    <d v="2025-01-22T00:00:00"/>
    <s v="VM"/>
    <d v="2025-01-23T00:00:00"/>
    <s v="Recibido"/>
    <s v="cumplida"/>
    <n v="3"/>
    <n v="20"/>
    <n v="0"/>
    <d v="2025-01-24T00:00:00"/>
    <n v="73955"/>
    <n v="56557"/>
    <n v="1"/>
    <n v="1"/>
  </r>
  <r>
    <n v="1"/>
    <s v="Hugo Escobar"/>
    <x v="2"/>
    <s v="REPARACION DE MOTOR DE TOLVA AMASADORA LINEA 1"/>
    <d v="2025-01-08T00:00:00"/>
    <x v="0"/>
    <x v="0"/>
    <m/>
    <s v="AB"/>
    <s v="P-3556"/>
    <s v="S/C"/>
    <s v=" MOTOR W22 MOTOFRENO AL90S/L  CON BRIDA FF165. PARA TOLVA DE VOLTEO DE AMASADORA"/>
    <n v="1"/>
    <s v="unidad"/>
    <n v="661791.6"/>
    <n v="661791.6"/>
    <s v="$"/>
    <s v="PORCO"/>
    <n v="98479"/>
    <d v="2025-01-09T00:00:00"/>
    <s v="MZ"/>
    <d v="2025-01-09T00:00:00"/>
    <s v="Recibido"/>
    <s v="cumplida"/>
    <n v="3"/>
    <n v="1"/>
    <n v="0"/>
    <d v="2025-01-10T00:00:00"/>
    <n v="9191"/>
    <m/>
    <n v="1"/>
    <n v="1"/>
  </r>
  <r>
    <n v="3"/>
    <s v="Raul Ledesma"/>
    <x v="2"/>
    <s v="MATERIALES PINTURA DE MAQUINAS PP2025"/>
    <d v="2025-01-07T00:00:00"/>
    <x v="0"/>
    <x v="0"/>
    <m/>
    <s v="JPS"/>
    <s v="P-3557"/>
    <s v="M0953FER"/>
    <s v=" PINTURA EPOXI INDULAC BLANCO X 4 LT"/>
    <n v="2"/>
    <s v="unidad"/>
    <n v="109423.97"/>
    <n v="218847.94"/>
    <s v="$"/>
    <s v="BRAZO LARGO"/>
    <n v="98471"/>
    <d v="2025-01-09T00:00:00"/>
    <s v="JP"/>
    <d v="2025-01-09T00:00:00"/>
    <s v="Recibido"/>
    <s v="cumplida"/>
    <n v="3"/>
    <n v="2"/>
    <n v="0"/>
    <d v="2025-01-10T00:00:00"/>
    <n v="5001"/>
    <n v="55634"/>
    <n v="1"/>
    <n v="1"/>
  </r>
  <r>
    <m/>
    <s v="Raul Ledesma"/>
    <x v="2"/>
    <s v="MATERIALES PINTURA DE MAQUINAS PP2025"/>
    <d v="2025-01-07T00:00:00"/>
    <x v="0"/>
    <x v="0"/>
    <m/>
    <s v="JPS"/>
    <s v="P-3557"/>
    <s v="M0585FER"/>
    <s v=" DILUYENTE P/ EPOXI TINEX X 4L"/>
    <n v="2"/>
    <s v="unidad"/>
    <n v="110259.5"/>
    <n v="220519"/>
    <s v="$"/>
    <s v="BRAZO LARGO"/>
    <n v="98471"/>
    <d v="2025-01-09T00:00:00"/>
    <s v="JP"/>
    <d v="2025-01-09T00:00:00"/>
    <s v="Recibido"/>
    <s v="cumplida"/>
    <n v="3"/>
    <n v="2"/>
    <n v="0"/>
    <d v="2025-01-10T00:00:00"/>
    <n v="5001"/>
    <n v="55634"/>
    <m/>
    <n v="1"/>
  </r>
  <r>
    <m/>
    <s v="Raul Ledesma"/>
    <x v="2"/>
    <s v="MATERIALES PINTURA DE MAQUINAS PP2025"/>
    <d v="2025-01-07T00:00:00"/>
    <x v="0"/>
    <x v="0"/>
    <m/>
    <s v="JPS"/>
    <s v="P-3557"/>
    <s v=" M2085FER"/>
    <s v=" ALBA CONVERTIDOR DE OXIDO BLANCO X 4 LITROS"/>
    <n v="2"/>
    <s v="unidad"/>
    <n v="52964.46"/>
    <n v="105928.92"/>
    <s v="$"/>
    <s v="BRAZO LARGO"/>
    <n v="98471"/>
    <d v="2025-01-09T00:00:00"/>
    <s v="JP"/>
    <d v="2025-01-09T00:00:00"/>
    <s v="Recibido"/>
    <s v="cumplida"/>
    <n v="3"/>
    <n v="2"/>
    <n v="0"/>
    <d v="2025-01-10T00:00:00"/>
    <n v="5001"/>
    <n v="55634"/>
    <m/>
    <n v="1"/>
  </r>
  <r>
    <n v="8"/>
    <s v="Juan Zabaleta"/>
    <x v="2"/>
    <s v="HORNO LINEA 1_x0009_"/>
    <d v="2025-01-08T00:00:00"/>
    <x v="0"/>
    <x v="0"/>
    <m/>
    <s v="AB"/>
    <s v="P-3558"/>
    <s v="M2529FER"/>
    <s v=" Tubo de oxigeno x 10 m3 cargado"/>
    <n v="1"/>
    <s v="unidad"/>
    <m/>
    <n v="0"/>
    <s v="$"/>
    <s v="SOLDADURAS TIGRE"/>
    <n v="98465"/>
    <d v="2025-01-08T00:00:00"/>
    <s v="VM"/>
    <d v="2025-01-09T00:00:00"/>
    <s v="Recibido"/>
    <s v="cumplida"/>
    <n v="3"/>
    <n v="1"/>
    <n v="0"/>
    <d v="2025-01-09T00:00:00"/>
    <n v="48"/>
    <n v="55614"/>
    <n v="1"/>
    <n v="1"/>
  </r>
  <r>
    <m/>
    <s v="Juan Zabaleta"/>
    <x v="2"/>
    <s v="HORNO LINEA 1_x0009_"/>
    <d v="2025-01-08T00:00:00"/>
    <x v="0"/>
    <x v="0"/>
    <m/>
    <s v="AB"/>
    <s v="P-3558"/>
    <s v="M1491FER"/>
    <s v=" válvula reguladora de oxigeno"/>
    <n v="1"/>
    <s v="unidad"/>
    <m/>
    <n v="0"/>
    <s v="$"/>
    <s v="SOLDADURAS TIGRE"/>
    <n v="98465"/>
    <d v="2025-01-08T00:00:00"/>
    <s v="VM"/>
    <d v="2025-01-09T00:00:00"/>
    <s v="Recibido"/>
    <s v="cumplida"/>
    <n v="3"/>
    <n v="1"/>
    <n v="0"/>
    <d v="2025-01-09T00:00:00"/>
    <n v="48"/>
    <n v="55614"/>
    <m/>
    <n v="1"/>
  </r>
  <r>
    <m/>
    <s v="Juan Zabaleta"/>
    <x v="2"/>
    <s v="HORNO LINEA 1_x0009_"/>
    <d v="2025-01-08T00:00:00"/>
    <x v="0"/>
    <x v="0"/>
    <m/>
    <s v="AB"/>
    <s v="P-3558"/>
    <s v=" M2785FER"/>
    <s v=" válvula reguladora de gas"/>
    <n v="1"/>
    <s v="unidad"/>
    <m/>
    <n v="0"/>
    <s v="$"/>
    <s v="SOLDADURAS TIGRE"/>
    <n v="98465"/>
    <d v="2025-01-08T00:00:00"/>
    <s v="VM"/>
    <d v="2025-01-09T00:00:00"/>
    <s v="Recibido"/>
    <s v="cumplida"/>
    <n v="3"/>
    <n v="1"/>
    <n v="0"/>
    <d v="2025-01-09T00:00:00"/>
    <n v="48"/>
    <n v="55614"/>
    <m/>
    <n v="1"/>
  </r>
  <r>
    <m/>
    <s v="Juan Zabaleta"/>
    <x v="2"/>
    <s v="HORNO LINEA 1_x0009_"/>
    <d v="2025-01-08T00:00:00"/>
    <x v="0"/>
    <x v="0"/>
    <m/>
    <s v="AB"/>
    <s v="P-3558"/>
    <s v=" M2786FER"/>
    <s v=" manguera dupla 8/10"/>
    <n v="10"/>
    <s v="unidad"/>
    <m/>
    <n v="0"/>
    <s v="$"/>
    <s v="SOLDADURAS TIGRE"/>
    <n v="98465"/>
    <d v="2025-01-08T00:00:00"/>
    <s v="VM"/>
    <d v="2025-01-09T00:00:00"/>
    <s v="Recibido"/>
    <s v="cumplida"/>
    <n v="3"/>
    <n v="10"/>
    <n v="0"/>
    <d v="2025-01-09T00:00:00"/>
    <n v="48"/>
    <n v="55614"/>
    <m/>
    <n v="1"/>
  </r>
  <r>
    <m/>
    <s v="Juan Zabaleta"/>
    <x v="2"/>
    <s v="HORNO LINEA 1_x0009_"/>
    <d v="2025-01-08T00:00:00"/>
    <x v="0"/>
    <x v="0"/>
    <m/>
    <s v="AB"/>
    <s v="P-3558"/>
    <s v=" M2787FER"/>
    <s v=" válvulas arrestallamas"/>
    <n v="2"/>
    <s v="unidad"/>
    <m/>
    <n v="0"/>
    <s v="$"/>
    <s v="SOLDADURAS TIGRE"/>
    <n v="98465"/>
    <d v="2025-01-08T00:00:00"/>
    <s v="VM"/>
    <d v="2025-01-09T00:00:00"/>
    <s v="Recibido"/>
    <s v="cumplida"/>
    <n v="3"/>
    <n v="2"/>
    <n v="0"/>
    <d v="2025-01-09T00:00:00"/>
    <n v="48"/>
    <n v="55614"/>
    <m/>
    <n v="1"/>
  </r>
  <r>
    <m/>
    <s v="Juan Zabaleta"/>
    <x v="2"/>
    <s v="HORNO LINEA 1_x0009_"/>
    <d v="2025-01-08T00:00:00"/>
    <x v="0"/>
    <x v="0"/>
    <m/>
    <s v="AB"/>
    <s v="P-3558"/>
    <s v=" M0876FER"/>
    <s v=" soplete cortador"/>
    <n v="1"/>
    <s v="unidad"/>
    <m/>
    <n v="0"/>
    <s v="$"/>
    <s v="SOLDADURAS TIGRE"/>
    <n v="98465"/>
    <d v="2025-01-08T00:00:00"/>
    <s v="VM"/>
    <d v="2025-01-09T00:00:00"/>
    <s v="Recibido"/>
    <s v="cumplida"/>
    <n v="3"/>
    <n v="1"/>
    <n v="0"/>
    <d v="2025-01-09T00:00:00"/>
    <n v="48"/>
    <n v="55614"/>
    <m/>
    <n v="1"/>
  </r>
  <r>
    <m/>
    <s v="Juan Zabaleta"/>
    <x v="2"/>
    <s v="HORNO LINEA 1_x0009_"/>
    <d v="2025-01-08T00:00:00"/>
    <x v="0"/>
    <x v="0"/>
    <m/>
    <s v="AB"/>
    <s v="P-3558"/>
    <s v=" M2788FER"/>
    <s v=" calentador liga M24 "/>
    <n v="1"/>
    <s v="unidad"/>
    <m/>
    <n v="0"/>
    <s v="$"/>
    <s v="SOLDADURAS TIGRE"/>
    <n v="98465"/>
    <d v="2025-01-08T00:00:00"/>
    <s v="VM"/>
    <d v="2025-01-09T00:00:00"/>
    <s v="Recibido"/>
    <s v="cumplida"/>
    <n v="3"/>
    <n v="1"/>
    <n v="0"/>
    <d v="2025-01-09T00:00:00"/>
    <n v="48"/>
    <n v="55614"/>
    <m/>
    <n v="1"/>
  </r>
  <r>
    <m/>
    <s v="Juan Zabaleta"/>
    <x v="1"/>
    <s v="HORNO LINEA 1_x0009_"/>
    <d v="2025-01-21T00:00:00"/>
    <x v="0"/>
    <x v="0"/>
    <m/>
    <s v="AB"/>
    <s v="P-3558"/>
    <s v="M2789FER"/>
    <s v=" TUBO DE PROPANO X 1 M3 (ALQUILER POR 1 SEMANA)"/>
    <n v="1"/>
    <s v="unidad"/>
    <n v="165000"/>
    <n v="165000"/>
    <s v="$"/>
    <s v="NIEVA"/>
    <n v="98644"/>
    <d v="2025-01-24T00:00:00"/>
    <s v="VM"/>
    <d v="2025-01-25T00:00:00"/>
    <s v="Recibido"/>
    <s v="cumplida"/>
    <n v="3"/>
    <n v="1"/>
    <n v="0"/>
    <d v="2025-01-21T00:00:00"/>
    <n v="60181956"/>
    <m/>
    <m/>
    <n v="1"/>
  </r>
  <r>
    <n v="1"/>
    <s v="Franco Paez"/>
    <x v="2"/>
    <s v="FOCUS LINEA 6"/>
    <d v="2025-01-16T00:00:00"/>
    <x v="0"/>
    <x v="0"/>
    <m/>
    <s v="AB"/>
    <s v="P-3559"/>
    <s v="S/C"/>
    <s v=" Provisión y mecanizado de piñones Z20  08B y mecanizado de agujero y chavetero con prisioneros de 6mm"/>
    <n v="2"/>
    <s v="unidad"/>
    <n v="152000"/>
    <n v="304000"/>
    <s v="$"/>
    <s v="FULL TIME"/>
    <n v="98536"/>
    <d v="2025-01-16T00:00:00"/>
    <s v="MZ"/>
    <d v="2025-01-19T00:00:00"/>
    <s v="Recibido"/>
    <s v="cumplida"/>
    <n v="3"/>
    <n v="2"/>
    <n v="0"/>
    <d v="2025-01-21T00:00:00"/>
    <n v="353"/>
    <m/>
    <n v="1"/>
    <n v="1"/>
  </r>
  <r>
    <n v="1"/>
    <s v="Alejandro Beron"/>
    <x v="2"/>
    <s v="BALASTO PARA VECTOR"/>
    <d v="2025-01-09T00:00:00"/>
    <x v="0"/>
    <x v="0"/>
    <m/>
    <s v="JPS"/>
    <s v="P-3560"/>
    <s v="M1554ELE"/>
    <s v=" BALASTO ELECTRONICO PARA DOS TUBOS FLUORECENTES MARCA COSMEL MODELO BL-2XT8 18W"/>
    <n v="3"/>
    <s v="unidad"/>
    <m/>
    <n v="0"/>
    <s v="$"/>
    <m/>
    <m/>
    <m/>
    <m/>
    <m/>
    <s v="Anulado"/>
    <s v="Con pendientes"/>
    <n v="4"/>
    <m/>
    <n v="-3"/>
    <m/>
    <m/>
    <m/>
    <n v="1"/>
    <n v="1"/>
  </r>
  <r>
    <n v="1"/>
    <s v="Juan Zabaleta"/>
    <x v="2"/>
    <s v="HERRAMIENTA PARA MEDICION DE PRESION DIFERENCIAL"/>
    <d v="2025-01-09T00:00:00"/>
    <x v="0"/>
    <x v="0"/>
    <m/>
    <s v="JPS"/>
    <s v="P-3561"/>
    <s v="M0049HER"/>
    <s v=" Manómetro de Presión Diferencial Testo 510 (0563 0510)"/>
    <n v="1"/>
    <s v="unidad"/>
    <n v="408817.13"/>
    <n v="408817.13"/>
    <s v="$"/>
    <s v="ABRAFER"/>
    <n v="98494"/>
    <d v="2025-01-10T00:00:00"/>
    <s v="VM"/>
    <d v="2025-01-11T00:00:00"/>
    <s v="Recibido"/>
    <s v="cumplida"/>
    <n v="3"/>
    <n v="1"/>
    <n v="0"/>
    <d v="2025-01-17T00:00:00"/>
    <n v="33803"/>
    <n v="56142"/>
    <n v="1"/>
    <n v="1"/>
  </r>
  <r>
    <n v="3"/>
    <s v="Juan Zabaleta"/>
    <x v="2"/>
    <s v="CORTE DE BRIDAS PARA HORNO DE LINEA 1"/>
    <d v="2025-01-09T00:00:00"/>
    <x v="0"/>
    <x v="0"/>
    <m/>
    <s v="JPS"/>
    <s v="P-3562"/>
    <s v="S/C"/>
    <s v="Corte de brida partida Ø 400 Ø 90mm SAE 1010 esp=5/8'' (15.8mm)"/>
    <n v="1"/>
    <s v="unidad"/>
    <m/>
    <n v="0"/>
    <s v="$"/>
    <m/>
    <m/>
    <m/>
    <m/>
    <m/>
    <s v="Anulado"/>
    <s v="Con pendientes"/>
    <n v="4"/>
    <m/>
    <n v="-1"/>
    <m/>
    <m/>
    <m/>
    <n v="1"/>
    <n v="1"/>
  </r>
  <r>
    <m/>
    <s v="Juan Zabaleta"/>
    <x v="2"/>
    <s v="CORTE DE BRIDAS PARA HORNO DE LINEA 1"/>
    <d v="2025-01-09T00:00:00"/>
    <x v="0"/>
    <x v="0"/>
    <m/>
    <s v="JPS"/>
    <s v="P-3562"/>
    <s v="S/C"/>
    <s v="Corte de brida partida Ø 400 Ø 144mm SAE 1010 esp=5/8'' (15.8mm)"/>
    <n v="1"/>
    <s v="unidad"/>
    <m/>
    <n v="0"/>
    <s v="$"/>
    <m/>
    <m/>
    <m/>
    <m/>
    <m/>
    <s v="Anulado"/>
    <s v="Con pendientes"/>
    <n v="4"/>
    <m/>
    <n v="-1"/>
    <m/>
    <m/>
    <m/>
    <m/>
    <n v="1"/>
  </r>
  <r>
    <m/>
    <s v="Juan Zabaleta"/>
    <x v="2"/>
    <s v="CORTE DE BRIDAS PARA HORNO DE LINEA 1"/>
    <d v="2025-01-09T00:00:00"/>
    <x v="0"/>
    <x v="0"/>
    <m/>
    <s v="JPS"/>
    <s v="P-3562"/>
    <s v="S/C"/>
    <s v="corte de brida partida Ø 400 Ø 62mm SAE 1010 esp=5/8'' (15.8mm)"/>
    <n v="1"/>
    <s v="unidad"/>
    <m/>
    <n v="0"/>
    <s v="$"/>
    <m/>
    <m/>
    <m/>
    <m/>
    <m/>
    <s v="Anulado"/>
    <s v="Con pendientes"/>
    <n v="4"/>
    <m/>
    <n v="-1"/>
    <m/>
    <m/>
    <m/>
    <m/>
    <n v="1"/>
  </r>
  <r>
    <n v="2"/>
    <s v="Alejandro Beron"/>
    <x v="2"/>
    <s v="INSUMOS PARA TAREAS EN NUEVO LABORATORIO"/>
    <d v="2025-01-10T00:00:00"/>
    <x v="0"/>
    <x v="0"/>
    <m/>
    <s v="JPS"/>
    <s v="P-3563"/>
    <s v="S/C"/>
    <s v=" Angulo de 2&quot;x2&quot;x6mm de espesor X 6metros"/>
    <n v="5"/>
    <s v="unidad"/>
    <n v="45973.49"/>
    <n v="229867.44999999998"/>
    <s v="$"/>
    <s v="COMERCIAL CMP"/>
    <n v="98497"/>
    <d v="2025-01-10T00:00:00"/>
    <s v="MZ"/>
    <d v="2025-01-11T00:00:00"/>
    <s v="Recibido"/>
    <s v="cumplida"/>
    <n v="3"/>
    <n v="5"/>
    <n v="0"/>
    <d v="2025-01-27T00:00:00"/>
    <n v="239838"/>
    <m/>
    <n v="1"/>
    <n v="1"/>
  </r>
  <r>
    <m/>
    <s v="Alejandro Beron"/>
    <x v="2"/>
    <s v="INSUMOS PARA TAREAS EN NUEVO LABORATORIO"/>
    <d v="2025-01-10T00:00:00"/>
    <x v="0"/>
    <x v="0"/>
    <m/>
    <s v="JPS"/>
    <s v="P-3563"/>
    <s v="S/C"/>
    <s v="Estructural 40x40x1,6"/>
    <n v="6"/>
    <s v="unidad"/>
    <n v="18341.650000000001"/>
    <n v="110049.90000000001"/>
    <s v="$"/>
    <s v="COMERCIAL CMP"/>
    <n v="98497"/>
    <d v="2025-01-10T00:00:00"/>
    <s v="MZ"/>
    <d v="2025-01-11T00:00:00"/>
    <s v="Recibido"/>
    <s v="cumplida"/>
    <n v="3"/>
    <n v="6"/>
    <n v="0"/>
    <d v="2025-01-27T00:00:00"/>
    <n v="239838"/>
    <m/>
    <m/>
    <n v="1"/>
  </r>
  <r>
    <n v="14"/>
    <s v="Alejandro Beron"/>
    <x v="2"/>
    <s v="INSUMOS DE REFRIGERACION PARA NUEVO LABORATORIO"/>
    <d v="2025-01-10T00:00:00"/>
    <x v="0"/>
    <x v="0"/>
    <m/>
    <s v="AB"/>
    <s v="P-3564"/>
    <s v="S/C"/>
    <s v="Manifold R-410 Con Maletín Value Vmg2 Mangueras De 150 Cm"/>
    <n v="1"/>
    <s v="unidad"/>
    <n v="149520"/>
    <n v="149520"/>
    <s v="$"/>
    <s v="ABRAFER"/>
    <n v="98735"/>
    <d v="2025-01-31T00:00:00"/>
    <s v="MZ"/>
    <d v="2025-01-31T00:00:00"/>
    <s v="Recibido"/>
    <s v="cumplida"/>
    <n v="3"/>
    <n v="1"/>
    <n v="0"/>
    <d v="2025-02-07T00:00:00"/>
    <n v="34414"/>
    <m/>
    <n v="1"/>
    <n v="1"/>
  </r>
  <r>
    <m/>
    <s v="Alejandro Beron"/>
    <x v="2"/>
    <s v="INSUMOS DE REFRIGERACION PARA NUEVO LABORATORIO"/>
    <d v="2025-01-10T00:00:00"/>
    <x v="0"/>
    <x v="0"/>
    <m/>
    <s v="AB"/>
    <s v="P-3564"/>
    <s v="S/C"/>
    <s v="Adaptador P/manguera R22 A Equipo R410 (con Ovulo)"/>
    <n v="4"/>
    <s v="unidad"/>
    <n v="5177.26"/>
    <n v="20709.04"/>
    <s v="$"/>
    <s v="ABRAFER"/>
    <n v="98735"/>
    <d v="2025-01-31T00:00:00"/>
    <s v="MZ"/>
    <d v="2025-01-31T00:00:00"/>
    <s v="Recibido"/>
    <s v="cumplida"/>
    <n v="3"/>
    <n v="1"/>
    <n v="-3"/>
    <d v="2025-02-07T00:00:00"/>
    <n v="34414"/>
    <m/>
    <m/>
    <n v="1"/>
  </r>
  <r>
    <m/>
    <s v="Alejandro Beron"/>
    <x v="2"/>
    <s v="INSUMOS DE REFRIGERACION PARA NUEVO LABORATORIO"/>
    <d v="2025-01-10T00:00:00"/>
    <x v="0"/>
    <x v="0"/>
    <m/>
    <s v="AB"/>
    <s v="P-3564"/>
    <s v="S/C"/>
    <s v="Kit Válvula estabilizadora ZL Vacío Adaptador Flare Hembra "/>
    <n v="1"/>
    <s v="unidad"/>
    <n v="98880"/>
    <n v="98880"/>
    <s v="$"/>
    <s v="ABRAFER"/>
    <n v="98735"/>
    <d v="2025-01-31T00:00:00"/>
    <s v="MZ"/>
    <d v="2025-01-31T00:00:00"/>
    <s v="Recibido"/>
    <s v="cumplida"/>
    <n v="3"/>
    <n v="1"/>
    <n v="0"/>
    <d v="2025-02-07T00:00:00"/>
    <n v="34414"/>
    <m/>
    <m/>
    <n v="1"/>
  </r>
  <r>
    <m/>
    <s v="Alejandro Beron"/>
    <x v="2"/>
    <s v="INSUMOS DE REFRIGERACION PARA NUEVO LABORATORIO"/>
    <d v="2025-01-10T00:00:00"/>
    <x v="0"/>
    <x v="0"/>
    <m/>
    <s v="AB"/>
    <s v="P-3564"/>
    <s v="S/C"/>
    <s v=" caño de cobre 3/8 x metro "/>
    <n v="5"/>
    <s v="Metros"/>
    <n v="6436.8"/>
    <n v="32184"/>
    <s v="$"/>
    <s v="ABRAFER"/>
    <n v="98735"/>
    <d v="2025-01-31T00:00:00"/>
    <s v="MZ"/>
    <d v="2025-01-31T00:00:00"/>
    <s v="Recibido"/>
    <s v="cumplida"/>
    <n v="3"/>
    <n v="1"/>
    <n v="-4"/>
    <d v="2025-02-07T00:00:00"/>
    <n v="34414"/>
    <m/>
    <m/>
    <n v="1"/>
  </r>
  <r>
    <m/>
    <s v="Alejandro Beron"/>
    <x v="2"/>
    <s v="INSUMOS DE REFRIGERACION PARA NUEVO LABORATORIO"/>
    <d v="2025-01-10T00:00:00"/>
    <x v="0"/>
    <x v="0"/>
    <m/>
    <s v="AB"/>
    <s v="P-3564"/>
    <s v="S/C"/>
    <s v=" caño de cobre 5/8 x metro"/>
    <n v="5"/>
    <s v="Metros"/>
    <n v="12158.4"/>
    <n v="60792"/>
    <s v="$"/>
    <s v="ABRAFER"/>
    <n v="98735"/>
    <d v="2025-01-31T00:00:00"/>
    <s v="MZ"/>
    <d v="2025-01-31T00:00:00"/>
    <s v="Recibido"/>
    <s v="cumplida"/>
    <n v="3"/>
    <n v="1"/>
    <n v="-4"/>
    <d v="2025-02-07T00:00:00"/>
    <n v="34414"/>
    <m/>
    <m/>
    <n v="1"/>
  </r>
  <r>
    <m/>
    <s v="Alejandro Beron"/>
    <x v="2"/>
    <s v="INSUMOS DE REFRIGERACION PARA NUEVO LABORATORIO"/>
    <d v="2025-01-10T00:00:00"/>
    <x v="0"/>
    <x v="0"/>
    <m/>
    <s v="AB"/>
    <s v="P-3564"/>
    <s v="S/C"/>
    <s v=" Aislante termico negro para caño de 3/8 x metro"/>
    <n v="6"/>
    <s v="Metros"/>
    <n v="1617"/>
    <n v="9702"/>
    <s v="$"/>
    <s v="ABRAFER"/>
    <n v="98735"/>
    <d v="2025-01-31T00:00:00"/>
    <s v="MZ"/>
    <d v="2025-01-31T00:00:00"/>
    <s v="Recibido"/>
    <s v="cumplida"/>
    <n v="3"/>
    <n v="1"/>
    <n v="-5"/>
    <d v="2025-02-07T00:00:00"/>
    <n v="34414"/>
    <m/>
    <m/>
    <n v="1"/>
  </r>
  <r>
    <m/>
    <s v="Alejandro Beron"/>
    <x v="2"/>
    <s v="INSUMOS DE REFRIGERACION PARA NUEVO LABORATORIO"/>
    <d v="2025-01-10T00:00:00"/>
    <x v="0"/>
    <x v="0"/>
    <m/>
    <s v="AB"/>
    <s v="P-3564"/>
    <s v="S/C"/>
    <s v=" Aislante termico negro para caño de 5/8 x metro"/>
    <n v="6"/>
    <s v="Metros"/>
    <n v="2310"/>
    <n v="13860"/>
    <s v="$"/>
    <s v="ABRAFER"/>
    <n v="98735"/>
    <d v="2025-01-31T00:00:00"/>
    <s v="MZ"/>
    <d v="2025-01-31T00:00:00"/>
    <s v="Recibido"/>
    <s v="cumplida"/>
    <n v="3"/>
    <n v="1"/>
    <n v="-5"/>
    <d v="2025-02-07T00:00:00"/>
    <n v="34414"/>
    <m/>
    <m/>
    <n v="1"/>
  </r>
  <r>
    <m/>
    <s v="Alejandro Beron"/>
    <x v="2"/>
    <s v="INSUMOS DE REFRIGERACION PARA NUEVO LABORATORIO"/>
    <d v="2025-01-10T00:00:00"/>
    <x v="0"/>
    <x v="0"/>
    <m/>
    <s v="AB"/>
    <s v="P-3564"/>
    <s v="S/C"/>
    <s v=" Agente de limieza 181b botella x900g"/>
    <n v="2"/>
    <s v="unidad"/>
    <n v="37695"/>
    <n v="75390"/>
    <s v="$"/>
    <s v="ABRAFER"/>
    <n v="98735"/>
    <d v="2025-01-31T00:00:00"/>
    <s v="MZ"/>
    <d v="2025-01-31T00:00:00"/>
    <s v="Recibido"/>
    <s v="cumplida"/>
    <n v="3"/>
    <n v="1"/>
    <n v="-1"/>
    <d v="2025-02-07T00:00:00"/>
    <n v="34414"/>
    <m/>
    <m/>
    <n v="1"/>
  </r>
  <r>
    <m/>
    <s v="Alejandro Beron"/>
    <x v="2"/>
    <s v="INSUMOS DE REFRIGERACION PARA NUEVO LABORATORIO"/>
    <d v="2025-01-10T00:00:00"/>
    <x v="0"/>
    <x v="0"/>
    <m/>
    <s v="AB"/>
    <s v="P-3564"/>
    <s v="S/C"/>
    <s v=" Caño de cobre 1/4 x metro "/>
    <n v="30"/>
    <s v="Metros"/>
    <n v="4432"/>
    <n v="132960"/>
    <s v="$"/>
    <s v="ABRAFER"/>
    <n v="98735"/>
    <d v="2025-01-31T00:00:00"/>
    <s v="MZ"/>
    <d v="2025-01-31T00:00:00"/>
    <s v="Recibido"/>
    <s v="cumplida"/>
    <n v="3"/>
    <n v="1"/>
    <n v="-29"/>
    <d v="2025-02-07T00:00:00"/>
    <n v="34414"/>
    <m/>
    <m/>
    <n v="1"/>
  </r>
  <r>
    <m/>
    <s v="Alejandro Beron"/>
    <x v="2"/>
    <s v="INSUMOS DE REFRIGERACION PARA NUEVO LABORATORIO"/>
    <d v="2025-01-10T00:00:00"/>
    <x v="0"/>
    <x v="0"/>
    <m/>
    <s v="AB"/>
    <s v="P-3564"/>
    <s v="S/C"/>
    <s v=" caño de cobre 3/8 x metro "/>
    <n v="30"/>
    <s v="Metros"/>
    <n v="6651.2"/>
    <n v="199536"/>
    <s v="$"/>
    <s v="ABRAFER"/>
    <n v="98735"/>
    <d v="2025-01-31T00:00:00"/>
    <s v="MZ"/>
    <d v="2025-01-31T00:00:00"/>
    <s v="Recibido"/>
    <s v="cumplida"/>
    <n v="3"/>
    <n v="1"/>
    <n v="-29"/>
    <d v="2025-02-07T00:00:00"/>
    <n v="34414"/>
    <m/>
    <m/>
    <n v="1"/>
  </r>
  <r>
    <m/>
    <s v="Alejandro Beron"/>
    <x v="2"/>
    <s v="INSUMOS DE REFRIGERACION PARA NUEVO LABORATORIO"/>
    <d v="2025-01-10T00:00:00"/>
    <x v="0"/>
    <x v="0"/>
    <m/>
    <s v="AB"/>
    <s v="P-3564"/>
    <s v="S/C"/>
    <s v=" Aislante termico negro para caño de 1/4 x metro"/>
    <n v="30"/>
    <s v="Metros"/>
    <n v="1291.5"/>
    <n v="38745"/>
    <s v="$"/>
    <s v="ABRAFER"/>
    <n v="98735"/>
    <d v="2025-01-31T00:00:00"/>
    <s v="MZ"/>
    <d v="2025-01-31T00:00:00"/>
    <s v="Recibido"/>
    <s v="cumplida"/>
    <n v="3"/>
    <n v="1"/>
    <n v="-29"/>
    <d v="2025-02-07T00:00:00"/>
    <n v="34414"/>
    <m/>
    <m/>
    <n v="1"/>
  </r>
  <r>
    <m/>
    <s v="Alejandro Beron"/>
    <x v="2"/>
    <s v="INSUMOS DE REFRIGERACION PARA NUEVO LABORATORIO"/>
    <d v="2025-01-10T00:00:00"/>
    <x v="0"/>
    <x v="0"/>
    <m/>
    <s v="AB"/>
    <s v="P-3564"/>
    <s v="S/C"/>
    <s v=" Aislante termico negro para caño de 3/8 x metro"/>
    <n v="30"/>
    <s v="Metros"/>
    <n v="1617"/>
    <n v="48510"/>
    <s v="$"/>
    <s v="ABRAFER"/>
    <n v="98735"/>
    <d v="2025-01-31T00:00:00"/>
    <s v="MZ"/>
    <d v="2025-01-31T00:00:00"/>
    <s v="Recibido"/>
    <s v="cumplida"/>
    <n v="3"/>
    <n v="1"/>
    <n v="-29"/>
    <d v="2025-02-07T00:00:00"/>
    <n v="34414"/>
    <m/>
    <m/>
    <n v="1"/>
  </r>
  <r>
    <m/>
    <s v="Alejandro Beron"/>
    <x v="2"/>
    <s v="INSUMOS DE REFRIGERACION PARA NUEVO LABORATORIO"/>
    <d v="2025-01-10T00:00:00"/>
    <x v="0"/>
    <x v="0"/>
    <m/>
    <s v="AB"/>
    <s v="P-3564"/>
    <s v="S/C"/>
    <s v=" Cable tipo taller 4 x 2,5 x metro "/>
    <n v="30"/>
    <s v="Metros"/>
    <n v="4242"/>
    <n v="127260"/>
    <s v="$"/>
    <s v="ABRAFER"/>
    <n v="98735"/>
    <d v="2025-01-31T00:00:00"/>
    <s v="MZ"/>
    <d v="2025-01-31T00:00:00"/>
    <s v="Recibido"/>
    <s v="cumplida"/>
    <n v="3"/>
    <n v="1"/>
    <n v="-29"/>
    <d v="2025-02-07T00:00:00"/>
    <n v="34414"/>
    <m/>
    <m/>
    <n v="1"/>
  </r>
  <r>
    <m/>
    <s v="Alejandro Beron"/>
    <x v="2"/>
    <s v="INSUMOS DE REFRIGERACION PARA NUEVO LABORATORIO"/>
    <d v="2025-01-10T00:00:00"/>
    <x v="0"/>
    <x v="0"/>
    <m/>
    <s v="AB"/>
    <s v="P-3564"/>
    <s v="S/C"/>
    <s v=" Mecha Copa Widia Sds 65mm P/ Aire Acondicionado Pared M22"/>
    <n v="1"/>
    <s v="unidad"/>
    <n v="40540.89"/>
    <n v="40540.89"/>
    <s v="$"/>
    <s v="ABRAFER"/>
    <n v="98735"/>
    <d v="2025-01-31T00:00:00"/>
    <s v="MZ"/>
    <d v="2025-01-31T00:00:00"/>
    <s v="Recibido"/>
    <s v="cumplida"/>
    <n v="3"/>
    <n v="1"/>
    <n v="0"/>
    <d v="2025-02-07T00:00:00"/>
    <n v="34414"/>
    <m/>
    <m/>
    <n v="1"/>
  </r>
  <r>
    <n v="3"/>
    <s v="Alejandro Beron"/>
    <x v="2"/>
    <s v="INSUMOS PARA NUEVO SECTOR RECEPCION DE MATERIALES Y BAÑO DE DAMAS"/>
    <d v="2025-01-15T00:00:00"/>
    <x v="0"/>
    <x v="0"/>
    <m/>
    <s v="AB"/>
    <s v="P-3565"/>
    <s v="S/C"/>
    <s v=" cerrojo de seguridad primera marca con tres (3) llaves tubulares  "/>
    <n v="1"/>
    <s v="unidad"/>
    <n v="34040.36"/>
    <n v="34040.36"/>
    <s v="$"/>
    <s v="ABRAFER"/>
    <n v="98741"/>
    <d v="2025-02-03T00:00:00"/>
    <s v="MZ"/>
    <d v="2025-02-06T00:00:00"/>
    <s v="Recibido"/>
    <s v="cumplida"/>
    <n v="3"/>
    <n v="1"/>
    <n v="0"/>
    <d v="2025-02-07T00:00:00"/>
    <n v="34415"/>
    <m/>
    <n v="1"/>
    <n v="1"/>
  </r>
  <r>
    <m/>
    <s v="Alejandro Beron"/>
    <x v="2"/>
    <s v="INSUMOS PARA NUEVO SECTOR RECEPCION DE MATERIALES Y BAÑO DE DAMAS"/>
    <d v="2025-01-15T00:00:00"/>
    <x v="0"/>
    <x v="0"/>
    <m/>
    <s v="AB"/>
    <s v="P-3565"/>
    <s v="S/C"/>
    <s v=" cerrojo doble perno tipo Trabex  con tres (3) llaves "/>
    <n v="1"/>
    <s v="unidad"/>
    <n v="13126.73"/>
    <n v="13126.73"/>
    <s v="$"/>
    <s v="ABRAFER"/>
    <n v="98741"/>
    <d v="2025-02-03T00:00:00"/>
    <s v="MZ"/>
    <d v="2025-02-06T00:00:00"/>
    <s v="Recibido"/>
    <s v="cumplida"/>
    <n v="3"/>
    <n v="1"/>
    <n v="0"/>
    <d v="2025-02-07T00:00:00"/>
    <n v="34415"/>
    <m/>
    <m/>
    <n v="1"/>
  </r>
  <r>
    <m/>
    <s v="Alejandro Beron"/>
    <x v="2"/>
    <s v="INSUMOS PARA NUEVO SECTOR RECEPCION DE MATERIALES Y BAÑO DE DAMAS"/>
    <d v="2025-01-15T00:00:00"/>
    <x v="0"/>
    <x v="0"/>
    <m/>
    <s v="AB"/>
    <s v="P-3565"/>
    <s v="S/C"/>
    <s v=" manija exterior con tres (3) llaves a sistema antipánico en salida de emergencia en puerta de Pañol"/>
    <n v="1"/>
    <s v="unidad"/>
    <n v="78381"/>
    <n v="78381"/>
    <s v="$"/>
    <s v="ABRAFER"/>
    <n v="98741"/>
    <d v="2025-02-03T00:00:00"/>
    <s v="MZ"/>
    <d v="2025-02-06T00:00:00"/>
    <s v="Recibido"/>
    <s v="cumplida"/>
    <n v="3"/>
    <n v="1"/>
    <n v="0"/>
    <d v="2025-02-07T00:00:00"/>
    <n v="34415"/>
    <m/>
    <m/>
    <n v="1"/>
  </r>
  <r>
    <n v="1"/>
    <s v="Franco Paez"/>
    <x v="2"/>
    <s v="COLOCACION DE RUEDAS EN PLACAS DE HORNOS L6 Y L7"/>
    <d v="2025-01-10T00:00:00"/>
    <x v="0"/>
    <x v="0"/>
    <m/>
    <s v="AB"/>
    <s v="P-3566"/>
    <s v="M2056MEC"/>
    <s v="RODAMIENTO 6305 ZZ ALTA TEMP 270º ENC"/>
    <n v="50"/>
    <s v="unidad"/>
    <n v="48636"/>
    <n v="2431800"/>
    <s v="$"/>
    <s v="RODASER RODAMIENTOS"/>
    <n v="98487"/>
    <d v="2025-01-10T00:00:00"/>
    <s v="JP"/>
    <d v="2025-01-10T00:00:00"/>
    <s v="Recibido"/>
    <s v="cumplida"/>
    <n v="3"/>
    <n v="50"/>
    <n v="0"/>
    <d v="2025-01-10T00:00:00"/>
    <n v="390189"/>
    <n v="55674"/>
    <n v="1"/>
    <n v="1"/>
  </r>
  <r>
    <n v="1"/>
    <s v="Juan Zabaleta"/>
    <x v="2"/>
    <s v="HORNO LINEA 1_x0009_"/>
    <d v="2025-01-10T00:00:00"/>
    <x v="0"/>
    <x v="0"/>
    <m/>
    <s v="AB"/>
    <s v="P-3567"/>
    <s v="S/C"/>
    <s v=" TUBO DE PROPANO X 7/10 M3 (ALQUILER POR 1 SEMANA)"/>
    <n v="1"/>
    <s v="unidad"/>
    <m/>
    <n v="0"/>
    <s v="$"/>
    <m/>
    <m/>
    <m/>
    <m/>
    <m/>
    <s v="Anulado"/>
    <s v="Con pendientes"/>
    <n v="4"/>
    <m/>
    <n v="-1"/>
    <m/>
    <m/>
    <m/>
    <n v="1"/>
    <n v="1"/>
  </r>
  <r>
    <n v="1"/>
    <s v="Alejandro Beron"/>
    <x v="0"/>
    <s v="MATERIAL PARA CONFECCION DE ZOCALOS"/>
    <d v="2025-01-11T00:00:00"/>
    <x v="0"/>
    <x v="0"/>
    <m/>
    <s v="JPS"/>
    <s v="P-3568"/>
    <s v="M2790FER"/>
    <s v="Chapa Acero Inoxidable A430 Espejo | 1000x2000 X 1,2mm"/>
    <n v="1"/>
    <s v="unidad"/>
    <n v="103050.76"/>
    <n v="103050.76"/>
    <s v="$"/>
    <s v="ABRAFER"/>
    <n v="98500"/>
    <d v="2025-01-13T00:00:00"/>
    <s v="VM"/>
    <d v="2025-01-15T00:00:00"/>
    <s v="Recibido"/>
    <s v="cumplida"/>
    <n v="3"/>
    <n v="1"/>
    <n v="0"/>
    <d v="2025-02-14T00:00:00"/>
    <n v="34612"/>
    <n v="57827"/>
    <n v="1"/>
    <n v="1"/>
  </r>
  <r>
    <n v="1"/>
    <s v="RAUL PAZ"/>
    <x v="0"/>
    <s v="PARA ROSCAS DE EJES EN CARROS DE HORNOS LINEA 6 Y 7"/>
    <d v="2025-01-13T00:00:00"/>
    <x v="0"/>
    <x v="0"/>
    <m/>
    <s v="JPS"/>
    <s v="P-3569"/>
    <s v="M0050HER"/>
    <s v="TERRAJA ROSCA M 25 X 1.5MM CON MANGO"/>
    <n v="1"/>
    <s v="unidad"/>
    <n v="234374.87"/>
    <n v="234374.87"/>
    <s v="$"/>
    <s v="HER CAL"/>
    <n v="98511"/>
    <d v="2025-01-15T00:00:00"/>
    <s v="VM"/>
    <d v="2025-01-16T00:00:00"/>
    <s v="Recibido"/>
    <s v="cumplida"/>
    <n v="3"/>
    <n v="1"/>
    <n v="0"/>
    <d v="2025-01-24T00:00:00"/>
    <n v="37931"/>
    <n v="56563"/>
    <n v="1"/>
    <n v="1"/>
  </r>
  <r>
    <n v="1"/>
    <s v="Hugo Escobar"/>
    <x v="1"/>
    <s v="POLEA PARA REBOLLADORA CONICA"/>
    <d v="2025-01-23T00:00:00"/>
    <x v="0"/>
    <x v="0"/>
    <m/>
    <s v="ZABALETA"/>
    <s v="P-3570"/>
    <s v="S/C"/>
    <s v="POLEA A70 CON TRES CANALES DIAMETRO INTERNO 19MM CON CHAVETERO DE 6MM"/>
    <n v="1"/>
    <s v="unidad"/>
    <n v="215000"/>
    <n v="215000"/>
    <s v="$"/>
    <s v="FULL TIME"/>
    <n v="98648"/>
    <d v="2025-01-24T00:00:00"/>
    <s v="MZ"/>
    <d v="2025-01-28T00:00:00"/>
    <s v="Recibido"/>
    <s v="cumplida"/>
    <n v="3"/>
    <n v="1"/>
    <n v="0"/>
    <d v="2025-01-15T00:00:00"/>
    <n v="347"/>
    <m/>
    <n v="1"/>
    <n v="1"/>
  </r>
  <r>
    <n v="2"/>
    <s v="Paula Riera"/>
    <x v="2"/>
    <s v="BURLETES PARA TABLEROS ELECTRICOS"/>
    <d v="2025-01-16T00:00:00"/>
    <x v="0"/>
    <x v="0"/>
    <m/>
    <s v="JPS"/>
    <s v="P-3571"/>
    <s v="M2792FER"/>
    <s v="  Burlete Goma Perfil D Marron Suprabond 5 Mts Autoadhesivo"/>
    <n v="10"/>
    <s v="unidad"/>
    <n v="5897.25"/>
    <n v="58972.5"/>
    <s v="$"/>
    <s v="ABRAFER"/>
    <n v="98576"/>
    <d v="2025-01-20T00:00:00"/>
    <s v="MZ"/>
    <d v="2025-01-20T00:00:00"/>
    <s v="Recibido"/>
    <s v="cumplida"/>
    <n v="3"/>
    <n v="10"/>
    <n v="0"/>
    <d v="2025-01-28T00:00:00"/>
    <n v="34071"/>
    <n v="57047"/>
    <n v="1"/>
    <n v="1"/>
  </r>
  <r>
    <m/>
    <s v="Paula Riera"/>
    <x v="2"/>
    <s v="BURLETES PARA TABLEROS ELECTRICOS"/>
    <d v="2025-01-16T00:00:00"/>
    <x v="0"/>
    <x v="0"/>
    <m/>
    <s v="JPS"/>
    <s v="P-3571"/>
    <s v="M2338FER"/>
    <s v="  Burlete Goma Perfil D blanco Suprabond 5 Mts Autoadhesivo"/>
    <n v="4"/>
    <s v="unidad"/>
    <n v="5897.25"/>
    <n v="23589"/>
    <s v="$"/>
    <s v="ABRAFER"/>
    <n v="98576"/>
    <d v="2025-01-20T00:00:00"/>
    <s v="MZ"/>
    <d v="2025-01-20T00:00:00"/>
    <s v="Recibido"/>
    <s v="cumplida"/>
    <n v="3"/>
    <n v="4"/>
    <n v="0"/>
    <d v="2025-03-25T00:00:00"/>
    <n v="35707"/>
    <n v="59354"/>
    <m/>
    <n v="1"/>
  </r>
  <r>
    <n v="1"/>
    <s v="Ontivero Alejandro"/>
    <x v="0"/>
    <s v="ALQUILER MEDIO DE ELEVACION PP2025"/>
    <d v="2025-01-15T00:00:00"/>
    <x v="0"/>
    <x v="0"/>
    <m/>
    <s v="JPS"/>
    <s v="P-3572"/>
    <s v="S/C"/>
    <s v=" PLATAFORMA DE TIJERA DESDE EL 18/01/2025 AL 18/02/2025"/>
    <n v="1"/>
    <s v="unidad"/>
    <n v="1396550"/>
    <n v="1396550"/>
    <s v="$"/>
    <s v="VOLKOV"/>
    <n v="98520"/>
    <d v="2025-01-15T00:00:00"/>
    <s v="VM"/>
    <d v="2025-01-17T00:00:00"/>
    <s v="Recibido"/>
    <s v="cumplida"/>
    <n v="3"/>
    <n v="1"/>
    <n v="0"/>
    <d v="2025-01-20T00:00:00"/>
    <s v="SIN REMITO AUTORIZA JUAN ZABALETA"/>
    <m/>
    <n v="1"/>
    <n v="1"/>
  </r>
  <r>
    <n v="1"/>
    <s v="Juan Zabaleta"/>
    <x v="0"/>
    <s v="RECAMBIO DE VOLQUETES OBRA LABORATORIO"/>
    <d v="2025-01-14T00:00:00"/>
    <x v="0"/>
    <x v="0"/>
    <m/>
    <s v="JPS"/>
    <s v="P-3573"/>
    <s v="S/C"/>
    <s v="Volquete para residuos generales de planta"/>
    <n v="2"/>
    <s v="unidad"/>
    <n v="65000"/>
    <n v="130000"/>
    <s v="$"/>
    <s v="MS GRUPO NORTE SA VOLQUETES"/>
    <n v="98513"/>
    <d v="2025-01-15T00:00:00"/>
    <s v="VM"/>
    <d v="2025-01-16T00:00:00"/>
    <s v="Recibido"/>
    <s v="cumplida"/>
    <n v="3"/>
    <n v="2"/>
    <n v="0"/>
    <d v="2025-01-17T00:00:00"/>
    <n v="9160"/>
    <m/>
    <n v="1"/>
    <n v="1"/>
  </r>
  <r>
    <n v="1"/>
    <s v="Franco Paez"/>
    <x v="2"/>
    <s v="LINEA 6"/>
    <d v="2025-01-20T00:00:00"/>
    <x v="0"/>
    <x v="0"/>
    <m/>
    <s v="AB"/>
    <s v="P-3574"/>
    <s v="M2553MEC"/>
    <s v=" Rodamientos 1240-40G"/>
    <n v="2"/>
    <s v="unidad"/>
    <n v="22640"/>
    <n v="45280"/>
    <s v="$"/>
    <s v="RODASER RODAMIENTOS"/>
    <n v="98612"/>
    <d v="2025-01-22T00:00:00"/>
    <s v="VM"/>
    <d v="2025-01-23T00:00:00"/>
    <s v="Recibido"/>
    <s v="cumplida"/>
    <n v="3"/>
    <n v="2"/>
    <n v="0"/>
    <d v="2025-01-24T00:00:00"/>
    <n v="390667"/>
    <n v="57039"/>
    <n v="1"/>
    <n v="1"/>
  </r>
  <r>
    <n v="1"/>
    <s v="Raul Ledesma"/>
    <x v="1"/>
    <s v="SERVICIO TECNICO ALIPACK LINEA 3"/>
    <d v="2025-01-16T00:00:00"/>
    <x v="0"/>
    <x v="0"/>
    <m/>
    <s v="AB"/>
    <s v="P-3575"/>
    <s v="S/C"/>
    <s v=" PROVISION, RECAMBIO Y RECONEXIÓN DE ENCONDER EN ENVASADORA W1 DE BANDEJAS."/>
    <n v="1"/>
    <s v="unidad"/>
    <n v="616000"/>
    <n v="616000"/>
    <s v="$"/>
    <s v="ALIPACK"/>
    <n v="98562"/>
    <d v="2025-01-17T00:00:00"/>
    <s v="MZ"/>
    <d v="2025-01-20T00:00:00"/>
    <s v="Recibido"/>
    <s v="cumplida"/>
    <n v="3"/>
    <n v="1"/>
    <n v="0"/>
    <d v="2025-12-26T00:00:00"/>
    <n v="654"/>
    <m/>
    <n v="1"/>
    <n v="1"/>
  </r>
  <r>
    <n v="1"/>
    <s v="Juan Zabaleta"/>
    <x v="2"/>
    <s v="INSUMOS PARA OBRA DE LABORATORIO"/>
    <d v="2025-01-16T00:00:00"/>
    <x v="0"/>
    <x v="0"/>
    <m/>
    <s v="JPS"/>
    <s v="P-3576"/>
    <s v="S/C"/>
    <s v=" ZOCALO SANITARIO DE PVC 70MM X 2MTS"/>
    <n v="130"/>
    <s v="unidad"/>
    <m/>
    <n v="0"/>
    <s v="$"/>
    <m/>
    <m/>
    <m/>
    <m/>
    <m/>
    <s v="Anulado"/>
    <s v="Con pendientes"/>
    <n v="4"/>
    <m/>
    <n v="-130"/>
    <m/>
    <m/>
    <m/>
    <n v="1"/>
    <n v="1"/>
  </r>
  <r>
    <n v="1"/>
    <s v="Juan Zabaleta"/>
    <x v="2"/>
    <s v="PINTURA PARA HORNO DE LINEA 1"/>
    <d v="2025-01-14T00:00:00"/>
    <x v="0"/>
    <x v="0"/>
    <m/>
    <s v="JPS"/>
    <s v="P-3577"/>
    <s v="M2791FER"/>
    <s v=" PINTURA DE ALTA TEMPERATURA 1LT ROJO"/>
    <n v="1"/>
    <s v="unidad"/>
    <n v="53305.79"/>
    <n v="53305.79"/>
    <s v="$"/>
    <s v="BRAZO LARGO"/>
    <n v="98606"/>
    <d v="2025-01-22T00:00:00"/>
    <s v="VM"/>
    <d v="2025-01-23T00:00:00"/>
    <s v="Recibido"/>
    <s v="cumplida"/>
    <n v="3"/>
    <n v="1"/>
    <n v="0"/>
    <d v="2025-02-03T00:00:00"/>
    <n v="5074"/>
    <n v="57202"/>
    <n v="1"/>
    <n v="1"/>
  </r>
  <r>
    <n v="1"/>
    <s v="Juan Zabaleta"/>
    <x v="2"/>
    <s v="TORQUIMETRO PP2025"/>
    <d v="2025-01-15T00:00:00"/>
    <x v="0"/>
    <x v="0"/>
    <m/>
    <s v="JPS"/>
    <s v="P-3578"/>
    <s v="M0886FER"/>
    <s v=" TORQUIMETRO RUHLMAN DE 20 A 85 NW/M ENCASTRE DE 1/2&quot;"/>
    <n v="2"/>
    <s v="unidad"/>
    <n v="80711.42"/>
    <n v="161422.84"/>
    <s v="$"/>
    <s v="ABRAFER"/>
    <n v="98546"/>
    <d v="2025-01-16T00:00:00"/>
    <s v="MZ"/>
    <d v="2025-01-17T00:00:00"/>
    <s v="Recibido"/>
    <s v="cumplida"/>
    <n v="3"/>
    <n v="2"/>
    <n v="0"/>
    <s v="17/1/2025 - 28/01/25"/>
    <s v="33811 - 194498 "/>
    <s v="56141 - 57055"/>
    <n v="1"/>
    <n v="1"/>
  </r>
  <r>
    <n v="1"/>
    <s v="Juan Zabaleta"/>
    <x v="2"/>
    <s v="PINZA AMPERIMETRICA MTTO"/>
    <d v="2025-01-15T00:00:00"/>
    <x v="0"/>
    <x v="0"/>
    <m/>
    <s v="JPS"/>
    <s v="P-3579"/>
    <s v="M0625ELE"/>
    <s v="PINZA AMPERIMETRICA DIGITAL UNI-T UT216C 600A"/>
    <n v="1"/>
    <s v="unidad"/>
    <n v="160812.5"/>
    <n v="160812.5"/>
    <s v="$"/>
    <s v="HER CAL"/>
    <n v="98715"/>
    <d v="2025-01-30T00:00:00"/>
    <s v="VM"/>
    <d v="2025-01-31T00:00:00"/>
    <s v="Recibido"/>
    <s v="cumplida"/>
    <n v="3"/>
    <n v="1"/>
    <n v="0"/>
    <d v="2025-02-07T00:00:00"/>
    <n v="38071"/>
    <n v="57558"/>
    <n v="1"/>
    <n v="1"/>
  </r>
  <r>
    <n v="1"/>
    <s v="Raul Ledesma"/>
    <x v="1"/>
    <s v="REPARACION DE RODILLO L2"/>
    <d v="2025-01-16T00:00:00"/>
    <x v="0"/>
    <x v="0"/>
    <m/>
    <s v="AB"/>
    <s v="P-3580"/>
    <s v="S/C"/>
    <s v="SELLO PARA RODILLO DE LINEA 2"/>
    <n v="1"/>
    <s v="unidad"/>
    <n v="150000"/>
    <n v="150000"/>
    <s v="$"/>
    <s v="LDL"/>
    <n v="98533"/>
    <d v="2025-01-16T00:00:00"/>
    <s v="MZ"/>
    <d v="2025-01-16T00:00:00"/>
    <s v="Recibido"/>
    <s v="cumplida"/>
    <n v="3"/>
    <n v="1"/>
    <n v="0"/>
    <d v="2025-01-11T00:00:00"/>
    <n v="1990"/>
    <m/>
    <n v="1"/>
    <n v="1"/>
  </r>
  <r>
    <n v="10"/>
    <s v="Raul Ledesma"/>
    <x v="1"/>
    <s v="TAREAS DE PMP VARIAS EN LINEA 1"/>
    <d v="2025-01-16T00:00:00"/>
    <x v="0"/>
    <x v="0"/>
    <m/>
    <s v="AB"/>
    <s v="P-3581"/>
    <s v="S/C"/>
    <s v="Reparacion de peine de cortadora Linea 1"/>
    <n v="1"/>
    <s v="unidad"/>
    <n v="210000"/>
    <n v="210000"/>
    <s v="$"/>
    <s v="LDL"/>
    <n v="98557"/>
    <d v="2025-01-17T00:00:00"/>
    <s v="MZ"/>
    <d v="2025-01-21T00:00:00"/>
    <s v="Recibido"/>
    <s v="cumplida"/>
    <n v="3"/>
    <n v="1"/>
    <n v="0"/>
    <d v="2025-01-10T00:00:00"/>
    <n v="1979"/>
    <m/>
    <n v="1"/>
    <n v="1"/>
  </r>
  <r>
    <m/>
    <s v="Raul Ledesma"/>
    <x v="1"/>
    <s v="TAREAS DE PMP VARIAS EN LINEA 1"/>
    <d v="2025-01-16T00:00:00"/>
    <x v="0"/>
    <x v="0"/>
    <m/>
    <s v="AB"/>
    <s v="P-3581"/>
    <s v="S/C"/>
    <s v="Chaveta especial  cortadora Linea 1"/>
    <n v="3"/>
    <s v="unidad"/>
    <n v="135000"/>
    <n v="405000"/>
    <s v="$"/>
    <s v="LDL"/>
    <n v="98557"/>
    <d v="2025-01-17T00:00:00"/>
    <s v="MZ"/>
    <d v="2025-01-21T00:00:00"/>
    <s v="Recibido"/>
    <s v="cumplida"/>
    <n v="3"/>
    <n v="3"/>
    <n v="0"/>
    <d v="2025-01-10T00:00:00"/>
    <n v="1979"/>
    <m/>
    <m/>
    <n v="1"/>
  </r>
  <r>
    <m/>
    <s v="Raul Ledesma"/>
    <x v="1"/>
    <s v="TAREAS DE PMP VARIAS EN LINEA 1"/>
    <d v="2025-01-16T00:00:00"/>
    <x v="0"/>
    <x v="0"/>
    <m/>
    <s v="AB"/>
    <s v="P-3581"/>
    <s v="M2544MEC"/>
    <s v="Buje centrador de rodamientos cortadora Linea 1"/>
    <n v="2"/>
    <s v="unidad"/>
    <n v="24000"/>
    <n v="48000"/>
    <s v="$"/>
    <s v="LDL"/>
    <n v="98557"/>
    <d v="2025-01-17T00:00:00"/>
    <s v="MZ"/>
    <d v="2025-01-21T00:00:00"/>
    <s v="Recibido"/>
    <s v="cumplida"/>
    <n v="3"/>
    <n v="2"/>
    <n v="0"/>
    <d v="2025-01-10T00:00:00"/>
    <n v="1979"/>
    <m/>
    <m/>
    <n v="1"/>
  </r>
  <r>
    <m/>
    <s v="Raul Ledesma"/>
    <x v="1"/>
    <s v="TAREAS DE PMP VARIAS EN LINEA 1"/>
    <d v="2025-01-16T00:00:00"/>
    <x v="0"/>
    <x v="0"/>
    <m/>
    <s v="AB"/>
    <s v="P-3581"/>
    <s v="M2545MEC"/>
    <s v="Polea doble para eje de cepillo horno  Linea 1"/>
    <n v="1"/>
    <s v="unidad"/>
    <n v="150000"/>
    <n v="150000"/>
    <s v="$"/>
    <s v="LDL"/>
    <n v="98557"/>
    <d v="2025-01-17T00:00:00"/>
    <s v="MZ"/>
    <d v="2025-01-21T00:00:00"/>
    <s v="Recibido"/>
    <s v="cumplida"/>
    <n v="3"/>
    <n v="1"/>
    <n v="0"/>
    <d v="2025-01-10T00:00:00"/>
    <n v="1979"/>
    <m/>
    <m/>
    <n v="1"/>
  </r>
  <r>
    <m/>
    <s v="Raul Ledesma"/>
    <x v="1"/>
    <s v="TAREAS DE PMP VARIAS EN LINEA 1"/>
    <d v="2025-01-16T00:00:00"/>
    <x v="0"/>
    <x v="0"/>
    <m/>
    <s v="AB"/>
    <s v="P-3581"/>
    <s v="M2546MEC"/>
    <s v="Piñon Z14 Linea 1 cinta de en friado Linea 1"/>
    <n v="1"/>
    <s v="unidad"/>
    <n v="100000"/>
    <n v="100000"/>
    <s v="$"/>
    <s v="LDL"/>
    <n v="98557"/>
    <d v="2025-01-17T00:00:00"/>
    <s v="MZ"/>
    <d v="2025-01-21T00:00:00"/>
    <s v="Recibido"/>
    <s v="cumplida"/>
    <n v="3"/>
    <n v="1"/>
    <n v="0"/>
    <d v="2025-01-10T00:00:00"/>
    <n v="1979"/>
    <m/>
    <m/>
    <n v="1"/>
  </r>
  <r>
    <m/>
    <s v="Raul Ledesma"/>
    <x v="1"/>
    <s v="TAREAS DE PMP VARIAS EN LINEA 1"/>
    <d v="2025-01-16T00:00:00"/>
    <x v="0"/>
    <x v="0"/>
    <m/>
    <s v="AB"/>
    <s v="P-3581"/>
    <s v="M2547MEC"/>
    <s v="Piñon Z57 Linea 1  cinta de en friado Linea 1"/>
    <n v="1"/>
    <s v="unidad"/>
    <n v="280000"/>
    <n v="280000"/>
    <s v="$"/>
    <s v="LDL"/>
    <n v="98557"/>
    <d v="2025-01-17T00:00:00"/>
    <s v="MZ"/>
    <d v="2025-01-21T00:00:00"/>
    <s v="Recibido"/>
    <s v="cumplida"/>
    <n v="3"/>
    <n v="1"/>
    <n v="0"/>
    <d v="2025-01-10T00:00:00"/>
    <n v="1979"/>
    <m/>
    <m/>
    <n v="1"/>
  </r>
  <r>
    <m/>
    <s v="Raul Ledesma"/>
    <x v="1"/>
    <s v="TAREAS DE PMP VARIAS EN LINEA 1"/>
    <d v="2025-01-16T00:00:00"/>
    <x v="0"/>
    <x v="0"/>
    <m/>
    <s v="AB"/>
    <s v="P-3581"/>
    <s v="M2548MEC"/>
    <s v="Buje de grilon  reductor de traccion de Horno Linea 1"/>
    <n v="1"/>
    <s v="unidad"/>
    <n v="145000"/>
    <n v="145000"/>
    <s v="$"/>
    <s v="LDL"/>
    <n v="98557"/>
    <d v="2025-01-17T00:00:00"/>
    <s v="MZ"/>
    <d v="2025-01-21T00:00:00"/>
    <s v="Recibido"/>
    <s v="cumplida"/>
    <n v="3"/>
    <n v="1"/>
    <n v="0"/>
    <d v="2025-01-10T00:00:00"/>
    <n v="1979"/>
    <m/>
    <m/>
    <n v="1"/>
  </r>
  <r>
    <m/>
    <s v="Raul Ledesma"/>
    <x v="1"/>
    <s v="TAREAS DE PMP VARIAS EN LINEA 1"/>
    <d v="2025-01-16T00:00:00"/>
    <x v="0"/>
    <x v="0"/>
    <m/>
    <s v="AB"/>
    <s v="P-3581"/>
    <s v="M2549MEC"/>
    <s v="Reparacion de brazo de cortadora Linea 1"/>
    <n v="6"/>
    <s v="unidad"/>
    <n v="140000"/>
    <n v="840000"/>
    <s v="$"/>
    <s v="LDL"/>
    <n v="98557"/>
    <d v="2025-01-17T00:00:00"/>
    <s v="MZ"/>
    <d v="2025-01-21T00:00:00"/>
    <s v="Recibido"/>
    <s v="cumplida"/>
    <n v="3"/>
    <n v="6"/>
    <n v="0"/>
    <d v="2025-01-10T00:00:00"/>
    <n v="1979"/>
    <m/>
    <m/>
    <n v="1"/>
  </r>
  <r>
    <m/>
    <s v="Raul Ledesma"/>
    <x v="1"/>
    <s v="TAREAS DE PMP VARIAS EN LINEA 1"/>
    <d v="2025-01-16T00:00:00"/>
    <x v="0"/>
    <x v="0"/>
    <m/>
    <s v="AB"/>
    <s v="P-3581"/>
    <s v="M2550MEC"/>
    <s v="Fabricacion Eje de masipack  Linea 1"/>
    <n v="4"/>
    <s v="unidad"/>
    <n v="220000"/>
    <n v="880000"/>
    <s v="$"/>
    <s v="LDL"/>
    <n v="98557"/>
    <d v="2025-01-17T00:00:00"/>
    <s v="MZ"/>
    <d v="2025-01-21T00:00:00"/>
    <s v="Recibido"/>
    <s v="cumplida"/>
    <n v="3"/>
    <n v="4"/>
    <n v="0"/>
    <d v="2025-01-10T00:00:00"/>
    <n v="1979"/>
    <m/>
    <m/>
    <n v="1"/>
  </r>
  <r>
    <m/>
    <s v="Raul Ledesma"/>
    <x v="1"/>
    <s v="TAREAS DE PMP VARIAS EN LINEA 1"/>
    <d v="2025-01-16T00:00:00"/>
    <x v="0"/>
    <x v="0"/>
    <m/>
    <s v="AB"/>
    <s v="P-3581"/>
    <s v="S/C"/>
    <s v="Reparacion de soporte bandas tractoras de masipack Linea 1"/>
    <n v="1"/>
    <s v="unidad"/>
    <n v="198000"/>
    <n v="198000"/>
    <s v="$"/>
    <s v="LDL"/>
    <n v="98557"/>
    <d v="2025-01-17T00:00:00"/>
    <s v="MZ"/>
    <d v="2025-01-21T00:00:00"/>
    <s v="Recibido"/>
    <s v="cumplida"/>
    <n v="3"/>
    <n v="1"/>
    <n v="0"/>
    <d v="2025-01-10T00:00:00"/>
    <n v="1979"/>
    <m/>
    <m/>
    <n v="1"/>
  </r>
  <r>
    <n v="1"/>
    <s v="Raul Ledesma"/>
    <x v="1"/>
    <s v="TAREAS PMP ANUAL - LINEA 1"/>
    <d v="2025-01-15T00:00:00"/>
    <x v="0"/>
    <x v="0"/>
    <m/>
    <s v="JPS"/>
    <s v="P-3582"/>
    <s v="M0124MEC"/>
    <s v=" SELLOS PARA L1 - RETEN 5468 NBR 100-125-13 SAV"/>
    <n v="14"/>
    <s v="unidad"/>
    <n v="28000"/>
    <n v="392000"/>
    <s v="$"/>
    <s v="LDL"/>
    <n v="98553"/>
    <d v="2025-01-17T00:00:00"/>
    <s v="MZ"/>
    <d v="2025-01-19T00:00:00"/>
    <s v="Recibido"/>
    <s v="cumplida"/>
    <n v="3"/>
    <n v="14"/>
    <n v="0"/>
    <d v="2025-01-07T00:00:00"/>
    <n v="1954"/>
    <m/>
    <n v="1"/>
    <n v="1"/>
  </r>
  <r>
    <n v="2"/>
    <s v="Raul Ledesma"/>
    <x v="1"/>
    <s v="TAREAS PMP ANUAL - LINEA 1"/>
    <d v="2025-01-15T00:00:00"/>
    <x v="0"/>
    <x v="0"/>
    <m/>
    <s v="JPS"/>
    <s v="P-3583"/>
    <s v="S/C"/>
    <s v=" REPARACION DE BUJES EN PIEZAS DE CORTADORA L1"/>
    <n v="6"/>
    <s v="unidad"/>
    <n v="110000"/>
    <n v="660000"/>
    <s v="$"/>
    <s v="LDL"/>
    <n v="98555"/>
    <d v="2025-01-17T00:00:00"/>
    <s v="MZ"/>
    <d v="2025-01-19T00:00:00"/>
    <s v="Recibido"/>
    <s v="cumplida"/>
    <n v="3"/>
    <n v="6"/>
    <n v="0"/>
    <d v="2025-01-07T00:00:00"/>
    <n v="1954"/>
    <m/>
    <n v="1"/>
    <n v="1"/>
  </r>
  <r>
    <m/>
    <s v="Raul Ledesma"/>
    <x v="1"/>
    <s v="TAREAS PMP ANUAL - LINEA 1"/>
    <d v="2025-01-15T00:00:00"/>
    <x v="0"/>
    <x v="0"/>
    <m/>
    <s v="JPS"/>
    <s v="P-3583"/>
    <s v="M2543MEC"/>
    <s v=" EJE DE REDUCTOR DE CORTADORA L1"/>
    <n v="2"/>
    <s v="unidad"/>
    <n v="130000"/>
    <n v="260000"/>
    <s v="$"/>
    <s v="LDL"/>
    <n v="98555"/>
    <d v="2025-01-17T00:00:00"/>
    <s v="MZ"/>
    <d v="2025-01-19T00:00:00"/>
    <s v="Recibido"/>
    <s v="cumplida"/>
    <n v="3"/>
    <n v="2"/>
    <n v="0"/>
    <d v="2025-01-07T00:00:00"/>
    <n v="1954"/>
    <m/>
    <m/>
    <n v="1"/>
  </r>
  <r>
    <n v="1"/>
    <s v="Raul Ledesma"/>
    <x v="1"/>
    <s v="EJES DE PLANCHA HORNO LINEA 7"/>
    <d v="2025-01-16T00:00:00"/>
    <x v="0"/>
    <x v="0"/>
    <m/>
    <s v="AB"/>
    <s v="P-3584"/>
    <s v="S/C"/>
    <s v=" REPARACION DE ROSCAS DE EJE DE PLANCHA DE HORNO LINEA 7"/>
    <n v="4"/>
    <s v="unidad"/>
    <n v="120000"/>
    <n v="480000"/>
    <s v="$"/>
    <s v="FULL TIME"/>
    <n v="98532"/>
    <d v="2025-01-16T00:00:00"/>
    <s v="MZ"/>
    <d v="2025-01-16T00:00:00"/>
    <s v="Recibido"/>
    <s v="cumplida"/>
    <n v="3"/>
    <n v="4"/>
    <n v="0"/>
    <d v="2025-01-14T00:00:00"/>
    <n v="346"/>
    <m/>
    <n v="1"/>
    <n v="1"/>
  </r>
  <r>
    <n v="1"/>
    <s v="Raul Ledesma"/>
    <x v="1"/>
    <s v="BUJES DE RODILLOS DE CINTA DIVISORA DE LINEA 5"/>
    <d v="2025-01-16T00:00:00"/>
    <x v="0"/>
    <x v="0"/>
    <m/>
    <s v="JPS"/>
    <s v="P-3585"/>
    <s v="M2552MEC"/>
    <s v="BUJE DE DELRIN 28 X 18 X 12 MM DIVISORA L5"/>
    <n v="2"/>
    <s v="unidad"/>
    <n v="285000"/>
    <n v="570000"/>
    <s v="$"/>
    <s v="LDL"/>
    <n v="98563"/>
    <d v="2025-01-17T00:00:00"/>
    <s v="MZ"/>
    <d v="2025-01-20T00:00:00"/>
    <s v="Recibido"/>
    <s v="cumplida"/>
    <n v="3"/>
    <n v="2"/>
    <n v="0"/>
    <d v="2025-01-16T00:00:00"/>
    <n v="349"/>
    <m/>
    <n v="1"/>
    <n v="1"/>
  </r>
  <r>
    <n v="1"/>
    <s v="Franco Paez"/>
    <x v="2"/>
    <s v="Reparación de eje de L6"/>
    <d v="2025-01-16T00:00:00"/>
    <x v="0"/>
    <x v="0"/>
    <m/>
    <s v="AB"/>
    <s v="P-3586"/>
    <s v="S/C"/>
    <s v="Servicio de reparacion de eje de cepillo para salida de horno L6"/>
    <n v="1"/>
    <s v="unidad"/>
    <m/>
    <n v="0"/>
    <s v="$"/>
    <m/>
    <m/>
    <m/>
    <m/>
    <m/>
    <s v="Anulado"/>
    <s v="Con pendientes"/>
    <n v="4"/>
    <m/>
    <n v="-1"/>
    <m/>
    <m/>
    <m/>
    <n v="1"/>
    <n v="1"/>
  </r>
  <r>
    <n v="1"/>
    <s v="Hugo Escobar"/>
    <x v="2"/>
    <s v="MASIPACK LINEA 1"/>
    <d v="2025-01-20T00:00:00"/>
    <x v="0"/>
    <x v="0"/>
    <m/>
    <s v="AB"/>
    <s v="P-3587"/>
    <s v="M0758MEC"/>
    <s v="RODAMIENTO 6001 ZZ/C3"/>
    <n v="34"/>
    <s v="unidad"/>
    <n v="2262"/>
    <n v="76908"/>
    <s v="$"/>
    <s v="RULEMANES OSCAR"/>
    <n v="98621"/>
    <d v="2025-01-22T00:00:00"/>
    <s v="VM"/>
    <d v="2025-01-23T00:00:00"/>
    <s v="Recibido"/>
    <s v="cumplida"/>
    <n v="3"/>
    <n v="34"/>
    <n v="0"/>
    <d v="2025-01-24T00:00:00"/>
    <n v="28007"/>
    <n v="56657"/>
    <n v="1"/>
    <n v="1"/>
  </r>
  <r>
    <n v="1"/>
    <s v="Raul Ledesma"/>
    <x v="2"/>
    <s v="INSUMO PARA NIVELACION DE PLACAS"/>
    <d v="2025-01-17T00:00:00"/>
    <x v="0"/>
    <x v="0"/>
    <m/>
    <s v="JPS"/>
    <s v="P-3588"/>
    <s v="S/C"/>
    <s v=" CAJA DE BALINES ESFERICOS DE 5,5MM X 100 UNIDADES"/>
    <n v="5"/>
    <s v="unidad"/>
    <n v="4095"/>
    <n v="20475"/>
    <s v="$"/>
    <s v="MERCADO LIBRE"/>
    <n v="98572"/>
    <d v="2025-01-20T00:00:00"/>
    <s v="VM"/>
    <d v="2025-01-20T00:00:00"/>
    <s v="Recibido"/>
    <s v="cumplida"/>
    <n v="3"/>
    <n v="5"/>
    <n v="0"/>
    <m/>
    <s v="SIN REMITO AUTORIZA JUAN ZABALETA"/>
    <m/>
    <n v="1"/>
    <n v="1"/>
  </r>
  <r>
    <n v="1"/>
    <s v="Franco Paez"/>
    <x v="2"/>
    <s v="RODAMIENTOS PARA HORNO DE LINEA 6 Y 7 "/>
    <d v="2025-01-17T00:00:00"/>
    <x v="0"/>
    <x v="0"/>
    <m/>
    <s v="JPS"/>
    <s v="P-3589"/>
    <s v="M1573MEC"/>
    <s v="RODAMIENTO 33205 NTN 4T"/>
    <n v="50"/>
    <s v="unidad"/>
    <n v="29650"/>
    <n v="1482500"/>
    <s v="$"/>
    <s v="RODASER RODAMIENTOS"/>
    <n v="98583"/>
    <d v="2025-01-20T00:00:00"/>
    <s v="MZ"/>
    <d v="2025-01-21T00:00:00"/>
    <s v="Recibido"/>
    <s v="cumplida"/>
    <n v="3"/>
    <n v="50"/>
    <n v="0"/>
    <d v="2025-01-23T00:00:00"/>
    <s v="Proceso 3 vias"/>
    <n v="56467"/>
    <n v="1"/>
    <n v="1"/>
  </r>
  <r>
    <n v="2"/>
    <s v="Juan Zabaleta"/>
    <x v="2"/>
    <s v="RODAMIENTOS SALIDA HORNO L2 - L3 - L4"/>
    <d v="2025-01-19T00:00:00"/>
    <x v="0"/>
    <x v="0"/>
    <m/>
    <s v="AB"/>
    <s v="P-3590"/>
    <s v="M0175MEC"/>
    <s v="RODAMIENTO YAR 208-2F SKF"/>
    <n v="12"/>
    <s v="unidad"/>
    <n v="17884"/>
    <n v="214608"/>
    <s v="$"/>
    <s v="RODASER RODAMIENTOS"/>
    <n v="98583"/>
    <d v="2025-01-20T00:00:00"/>
    <s v="MZ"/>
    <d v="2025-01-21T00:00:00"/>
    <s v="Recibido"/>
    <s v="cumplida"/>
    <n v="3"/>
    <n v="12"/>
    <n v="0"/>
    <d v="2025-01-23T00:00:00"/>
    <s v="Proceso 3 vias"/>
    <n v="56467"/>
    <n v="1"/>
    <n v="1"/>
  </r>
  <r>
    <m/>
    <s v="Juan Zabaleta"/>
    <x v="2"/>
    <s v="RODAMIENTOS SALIDA HORNO L2 - L3 - L4"/>
    <d v="2025-01-19T00:00:00"/>
    <x v="0"/>
    <x v="0"/>
    <m/>
    <s v="AB"/>
    <s v="P-3590"/>
    <s v="M0174MEC"/>
    <s v=" RODAMIENTO YAR 207-2F SKF"/>
    <n v="12"/>
    <s v="unidad"/>
    <n v="22509"/>
    <n v="270108"/>
    <s v="$"/>
    <s v="RODASER RODAMIENTOS"/>
    <n v="98583"/>
    <d v="2025-01-20T00:00:00"/>
    <s v="MZ"/>
    <d v="2025-01-21T00:00:00"/>
    <s v="Recibido"/>
    <s v="cumplida"/>
    <n v="3"/>
    <n v="12"/>
    <n v="0"/>
    <d v="2025-01-23T00:00:00"/>
    <s v="Proceso 3 vias"/>
    <n v="56467"/>
    <m/>
    <n v="1"/>
  </r>
  <r>
    <n v="2"/>
    <s v="Dario Gamba"/>
    <x v="2"/>
    <s v="REDUCTOR DE TRACCIÓN EN CINTA DE HORNO L2"/>
    <d v="2025-01-19T00:00:00"/>
    <x v="0"/>
    <x v="0"/>
    <m/>
    <s v="AB"/>
    <s v="P-3591"/>
    <s v="M0877MEC"/>
    <s v="RODAMIENTO 32010 X/Q SKF"/>
    <n v="2"/>
    <s v="unidad"/>
    <n v="25682"/>
    <n v="51364"/>
    <s v="$"/>
    <s v="RODASER RODAMIENTOS"/>
    <n v="98583"/>
    <d v="2025-01-20T00:00:00"/>
    <s v="MZ"/>
    <d v="2025-01-21T00:00:00"/>
    <s v="Recibido"/>
    <s v="cumplida"/>
    <n v="3"/>
    <n v="2"/>
    <n v="0"/>
    <d v="2025-01-23T00:00:00"/>
    <s v="Proceso 3 vias"/>
    <n v="56467"/>
    <n v="1"/>
    <n v="1"/>
  </r>
  <r>
    <m/>
    <s v="Dario Gamba"/>
    <x v="2"/>
    <s v="REDUCTOR DE TRACCIÓN EN CINTA DE HORNO L2"/>
    <d v="2025-01-19T00:00:00"/>
    <x v="0"/>
    <x v="0"/>
    <m/>
    <s v="AB"/>
    <s v="P-3591"/>
    <s v="M0878MEC"/>
    <s v="RODAMIENTO 6014 2RSH/C3 SKF"/>
    <n v="2"/>
    <s v="unidad"/>
    <n v="33721"/>
    <n v="67442"/>
    <s v="$"/>
    <s v="RODASER RODAMIENTOS"/>
    <n v="98583"/>
    <d v="2025-01-20T00:00:00"/>
    <s v="MZ"/>
    <d v="2025-01-21T00:00:00"/>
    <s v="Recibido"/>
    <s v="cumplida"/>
    <n v="3"/>
    <n v="2"/>
    <n v="0"/>
    <d v="2025-01-23T00:00:00"/>
    <s v="Proceso 3 vias"/>
    <n v="56467"/>
    <m/>
    <n v="1"/>
  </r>
  <r>
    <n v="2"/>
    <s v="Alejandro Beron"/>
    <x v="2"/>
    <s v="BURLETES PARA EL DIRECTORIO"/>
    <d v="2025-01-20T00:00:00"/>
    <x v="0"/>
    <x v="0"/>
    <m/>
    <s v="AB"/>
    <s v="P-3592"/>
    <s v="M1370FER"/>
    <s v="BURLETE DE GOMA EN U 12X5 MM X METRO"/>
    <n v="20"/>
    <s v="Metros"/>
    <n v="7085.85"/>
    <n v="141717"/>
    <s v="$"/>
    <s v="HER CAL"/>
    <n v="98610"/>
    <d v="2025-01-22T00:00:00"/>
    <s v="VM"/>
    <d v="2025-01-24T00:00:00"/>
    <s v="Recibido"/>
    <s v="cumplida"/>
    <n v="3"/>
    <n v="20"/>
    <n v="0"/>
    <d v="2025-01-30T00:00:00"/>
    <n v="38012"/>
    <n v="57107"/>
    <n v="1"/>
    <n v="1"/>
  </r>
  <r>
    <m/>
    <s v="Alejandro Beron"/>
    <x v="2"/>
    <s v="BURLETES PARA EL DIRECTORIO"/>
    <d v="2025-01-20T00:00:00"/>
    <x v="0"/>
    <x v="0"/>
    <m/>
    <s v="AB"/>
    <s v="P-3592"/>
    <s v="M2338FER"/>
    <s v="BURLETE AUTOADHESIVO DE GOMA PERFIL D BLANCO (ROLLO X 5,2 MTS)"/>
    <n v="3"/>
    <s v="unidad"/>
    <n v="10151.5"/>
    <n v="30454.5"/>
    <s v="$"/>
    <s v="HER CAL"/>
    <n v="98610"/>
    <d v="2025-01-22T00:00:00"/>
    <s v="VM"/>
    <d v="2025-01-24T00:00:00"/>
    <s v="Recibido"/>
    <s v="cumplida"/>
    <n v="3"/>
    <n v="3"/>
    <n v="0"/>
    <d v="2025-01-30T00:00:00"/>
    <n v="38012"/>
    <n v="57107"/>
    <m/>
    <n v="1"/>
  </r>
  <r>
    <n v="1"/>
    <s v="Franco Paez"/>
    <x v="2"/>
    <s v="SOPLADORES DE HORNOS L6 Y L7"/>
    <d v="2025-01-20T00:00:00"/>
    <x v="0"/>
    <x v="0"/>
    <m/>
    <s v="AB"/>
    <s v="P-3593"/>
    <s v="M0375MEC"/>
    <s v="Compra/fabricacion de picos para sopladores de hornos L6 y L7. 40mm de largo total y rosca de 1/8 BSP"/>
    <n v="4"/>
    <s v="unidad"/>
    <n v="85000"/>
    <n v="340000"/>
    <s v="$"/>
    <s v="LDL"/>
    <n v="98667"/>
    <d v="2025-01-27T00:00:00"/>
    <s v="MZ"/>
    <d v="2025-01-28T00:00:00"/>
    <s v="Recibido"/>
    <s v="cumplida"/>
    <n v="3"/>
    <n v="4"/>
    <n v="0"/>
    <d v="2025-04-17T00:00:00"/>
    <n v="9"/>
    <n v="60532"/>
    <n v="1"/>
    <n v="1"/>
  </r>
  <r>
    <n v="1"/>
    <s v="Franco Paez"/>
    <x v="2"/>
    <s v="SOPORTES TENSORES HORNO L6"/>
    <d v="2025-01-20T00:00:00"/>
    <x v="0"/>
    <x v="0"/>
    <m/>
    <s v="AB"/>
    <s v="P-3594"/>
    <s v="M1007MEC"/>
    <s v="Soportes tensores para horno L6 en acero inoxidable"/>
    <n v="2"/>
    <s v="unidad"/>
    <n v="285500"/>
    <n v="571000"/>
    <s v="$"/>
    <s v="FULL TIME"/>
    <n v="98574"/>
    <d v="2025-01-20T00:00:00"/>
    <s v="VM"/>
    <d v="2025-01-20T00:00:00"/>
    <s v="Recibido"/>
    <s v="cumplida"/>
    <n v="3"/>
    <n v="2"/>
    <n v="0"/>
    <d v="2025-01-27T00:00:00"/>
    <n v="357"/>
    <m/>
    <n v="1"/>
    <n v="1"/>
  </r>
  <r>
    <n v="1"/>
    <s v="Raul Ledesma"/>
    <x v="1"/>
    <s v="PMP ANUAL LINEA 1"/>
    <d v="2025-01-20T00:00:00"/>
    <x v="0"/>
    <x v="0"/>
    <m/>
    <s v="AB"/>
    <s v="P-3595"/>
    <s v="M2414MEC"/>
    <s v="Polea dos canales diametro 70 para motor linea 1"/>
    <n v="2"/>
    <s v="unidad"/>
    <n v="125000"/>
    <n v="250000"/>
    <s v="$"/>
    <s v="LDL"/>
    <n v="98591"/>
    <d v="2025-01-21T00:00:00"/>
    <s v="VM"/>
    <d v="2025-01-21T00:00:00"/>
    <s v="Recibido"/>
    <s v="cumplida"/>
    <n v="3"/>
    <n v="2"/>
    <n v="0"/>
    <d v="2025-01-10T00:00:00"/>
    <n v="1981"/>
    <m/>
    <n v="1"/>
    <n v="1"/>
  </r>
  <r>
    <n v="1"/>
    <s v="Juan Zabaleta"/>
    <x v="2"/>
    <s v="ROCIADO LINEA 5"/>
    <d v="2025-01-20T00:00:00"/>
    <x v="0"/>
    <x v="0"/>
    <m/>
    <s v="AB"/>
    <s v="P-3596"/>
    <s v="M0181ELE"/>
    <s v="SENSOR OPTEX MOD. VD-250P"/>
    <n v="1"/>
    <s v="unidad"/>
    <m/>
    <n v="0"/>
    <s v="$"/>
    <m/>
    <m/>
    <m/>
    <m/>
    <m/>
    <s v="Anulado"/>
    <s v="Con pendientes"/>
    <n v="4"/>
    <m/>
    <n v="-1"/>
    <m/>
    <m/>
    <m/>
    <n v="1"/>
    <n v="1"/>
  </r>
  <r>
    <n v="2"/>
    <s v="Raul Ledesma"/>
    <x v="2"/>
    <s v="CORTADORA LINEA 1"/>
    <d v="2025-01-20T00:00:00"/>
    <x v="0"/>
    <x v="0"/>
    <m/>
    <s v="AB"/>
    <s v="P-3597"/>
    <s v="M2525MEC"/>
    <s v="CILINDRO FESTO DSBC-40-40-PPSA-N3    1376904-E208 PMAX. 12 BAR"/>
    <n v="1"/>
    <s v="unidad"/>
    <n v="219372.12"/>
    <n v="219372.12"/>
    <s v="$"/>
    <s v="ELECTRO DOS"/>
    <n v="98599"/>
    <d v="2025-01-21T00:00:00"/>
    <s v="MZ"/>
    <d v="2025-01-22T00:00:00"/>
    <s v="Recibido"/>
    <s v="cumplida"/>
    <n v="3"/>
    <n v="1"/>
    <n v="0"/>
    <d v="2025-06-10T00:00:00"/>
    <n v="88042"/>
    <n v="63694"/>
    <n v="1"/>
    <n v="1"/>
  </r>
  <r>
    <m/>
    <s v="Raul Ledesma"/>
    <x v="2"/>
    <s v="CORTADORA LINEA 1"/>
    <d v="2025-01-20T00:00:00"/>
    <x v="0"/>
    <x v="0"/>
    <m/>
    <s v="AB"/>
    <s v="P-3597"/>
    <s v="M2526MEC"/>
    <s v="PIEZAS SUJETAS A DESGASTE DSBC/G_x0002_40 753089 FESTO [FES753089]"/>
    <n v="1"/>
    <s v="unidad"/>
    <n v="91623.6"/>
    <n v="91623.6"/>
    <s v="$"/>
    <s v="ELECTRO DOS"/>
    <n v="98599"/>
    <d v="2025-01-21T00:00:00"/>
    <s v="MZ"/>
    <d v="2025-01-22T00:00:00"/>
    <s v="Recibido"/>
    <s v="cumplida"/>
    <n v="3"/>
    <n v="1"/>
    <n v="0"/>
    <d v="2025-02-11T00:00:00"/>
    <n v="84761"/>
    <n v="57679"/>
    <m/>
    <n v="1"/>
  </r>
  <r>
    <n v="2"/>
    <s v="Dario Gamba"/>
    <x v="2"/>
    <s v="ROTATIVA DANSON LINEA 2"/>
    <d v="2025-01-20T00:00:00"/>
    <x v="0"/>
    <x v="0"/>
    <m/>
    <s v="AB"/>
    <s v="P-3598"/>
    <s v="M0877MEC"/>
    <s v="RODAMIENTO 32010 X/Q SKF"/>
    <n v="2"/>
    <s v="unidad"/>
    <n v="29735"/>
    <n v="59470"/>
    <s v="$"/>
    <s v="RODASER RODAMIENTOS"/>
    <n v="98623"/>
    <d v="2025-01-23T00:00:00"/>
    <s v="VM"/>
    <d v="2025-01-24T00:00:00"/>
    <s v="Recibido"/>
    <s v="cumplida"/>
    <n v="3"/>
    <n v="2"/>
    <n v="0"/>
    <d v="2025-01-24T00:00:00"/>
    <n v="390664"/>
    <n v="57038"/>
    <n v="1"/>
    <n v="1"/>
  </r>
  <r>
    <m/>
    <s v="Dario Gamba"/>
    <x v="2"/>
    <s v="ROTATIVA DANSON LINEA 2"/>
    <d v="2025-01-20T00:00:00"/>
    <x v="0"/>
    <x v="0"/>
    <m/>
    <s v="AB"/>
    <s v="P-3598"/>
    <s v="M0382MEC"/>
    <s v="RODAMIENTO 6013 2RSH/C3 SKF"/>
    <n v="2"/>
    <s v="unidad"/>
    <n v="26600"/>
    <n v="53200"/>
    <s v="$"/>
    <s v="RODASER RODAMIENTOS"/>
    <n v="98623"/>
    <d v="2025-01-23T00:00:00"/>
    <s v="VM"/>
    <d v="2025-01-24T00:00:00"/>
    <s v="Recibido"/>
    <s v="cumplida"/>
    <n v="3"/>
    <n v="2"/>
    <n v="0"/>
    <d v="2025-01-24T00:00:00"/>
    <n v="390664"/>
    <n v="57038"/>
    <m/>
    <n v="1"/>
  </r>
  <r>
    <n v="1"/>
    <s v="Franco Paez"/>
    <x v="2"/>
    <s v="BALANZAS DE MASIPACK"/>
    <d v="2025-01-21T00:00:00"/>
    <x v="0"/>
    <x v="0"/>
    <m/>
    <s v="AB"/>
    <s v="P-3599"/>
    <s v="S/C"/>
    <s v="Reparacion de plaqueta CV20B"/>
    <n v="1"/>
    <s v="unidad"/>
    <n v="321300"/>
    <n v="321300"/>
    <s v="$"/>
    <s v="JORGE OKEEFFE"/>
    <n v="98705"/>
    <d v="2025-01-29T00:00:00"/>
    <s v="MZ"/>
    <d v="2025-01-30T00:00:00"/>
    <s v="Recibido"/>
    <s v="cumplida"/>
    <n v="3"/>
    <n v="1"/>
    <n v="0"/>
    <d v="2025-01-30T00:00:00"/>
    <n v="1886"/>
    <m/>
    <n v="1"/>
    <n v="1"/>
  </r>
  <r>
    <n v="8"/>
    <s v="Alejandro Beron"/>
    <x v="0"/>
    <s v="ORDEN DE TENTIDO ELECTRICO EN LINEA 1 Y 2"/>
    <d v="2025-01-21T00:00:00"/>
    <x v="0"/>
    <x v="0"/>
    <m/>
    <s v="AB"/>
    <s v="P-3600"/>
    <s v="M0360ELE"/>
    <s v="TAPA BANDEJA PERFORADA 50 X 0,70 CONFLEX"/>
    <n v="20"/>
    <s v="unidad"/>
    <n v="5131.41"/>
    <n v="102628.2"/>
    <s v="$"/>
    <s v="MATERIALES ELECTRICOS GRECCO"/>
    <s v="98616 - 98634"/>
    <d v="2025-01-22T00:00:00"/>
    <s v="VM"/>
    <d v="2025-01-23T00:00:00"/>
    <s v="Recibido"/>
    <s v="cumplida"/>
    <n v="3"/>
    <n v="20"/>
    <n v="0"/>
    <d v="2025-02-05T00:00:00"/>
    <n v="14233"/>
    <n v="57254"/>
    <n v="1"/>
    <n v="1"/>
  </r>
  <r>
    <m/>
    <s v="Alejandro Beron"/>
    <x v="0"/>
    <s v="ORDEN DE TENTIDO ELECTRICO EN LINEA 1 Y 2"/>
    <d v="2025-01-21T00:00:00"/>
    <x v="0"/>
    <x v="0"/>
    <m/>
    <s v="AB"/>
    <s v="P-3600"/>
    <s v="M1005ELE"/>
    <s v="Caño 25mm (1) Pvc Tubelectric Genrod X 3mt Curvable Frio"/>
    <n v="20"/>
    <s v="unidad"/>
    <n v="1760.5500000000002"/>
    <n v="35211"/>
    <s v="$"/>
    <s v="ELECTRO DOS"/>
    <n v="98615"/>
    <d v="2025-01-22T00:00:00"/>
    <s v="VM"/>
    <d v="2025-01-23T00:00:00"/>
    <s v="Recibido"/>
    <s v="cumplida"/>
    <n v="3"/>
    <n v="20"/>
    <n v="0"/>
    <d v="2025-02-04T00:00:00"/>
    <n v="84644"/>
    <n v="57214"/>
    <m/>
    <n v="1"/>
  </r>
  <r>
    <m/>
    <s v="Alejandro Beron"/>
    <x v="0"/>
    <s v="ORDEN DE TENTIDO ELECTRICO EN LINEA 1 Y 2"/>
    <d v="2025-01-21T00:00:00"/>
    <x v="0"/>
    <x v="0"/>
    <m/>
    <s v="AB"/>
    <s v="P-3600"/>
    <s v="M0994ELE"/>
    <s v="Curva Pvc 25mm 1 Para Caño Genrod"/>
    <n v="14"/>
    <s v="unidad"/>
    <n v="298.76"/>
    <n v="4182.6399999999994"/>
    <s v="$"/>
    <s v="ELECTRO DOS"/>
    <n v="98615"/>
    <d v="2025-01-22T00:00:00"/>
    <s v="VM"/>
    <d v="2025-01-23T00:00:00"/>
    <s v="Recibido"/>
    <s v="cumplida"/>
    <n v="3"/>
    <n v="14"/>
    <n v="0"/>
    <d v="2025-02-04T00:00:00"/>
    <n v="84644"/>
    <n v="57214"/>
    <m/>
    <n v="1"/>
  </r>
  <r>
    <m/>
    <s v="Alejandro Beron"/>
    <x v="0"/>
    <s v="ORDEN DE TENTIDO ELECTRICO EN LINEA 1 Y 2"/>
    <d v="2025-01-21T00:00:00"/>
    <x v="0"/>
    <x v="0"/>
    <m/>
    <s v="AB"/>
    <s v="P-3600"/>
    <s v="M0995ELE"/>
    <s v="Unión Pvc 25mm 1 Para Caño Genrod"/>
    <n v="30"/>
    <s v="unidad"/>
    <n v="117.37"/>
    <n v="3521.1000000000004"/>
    <s v="$"/>
    <s v="ELECTRO DOS"/>
    <n v="98615"/>
    <d v="2025-01-22T00:00:00"/>
    <s v="VM"/>
    <d v="2025-01-23T00:00:00"/>
    <s v="Recibido"/>
    <s v="cumplida"/>
    <n v="3"/>
    <n v="30"/>
    <n v="0"/>
    <d v="2025-02-04T00:00:00"/>
    <n v="84644"/>
    <n v="57214"/>
    <m/>
    <n v="1"/>
  </r>
  <r>
    <m/>
    <s v="Alejandro Beron"/>
    <x v="0"/>
    <s v="ORDEN DE TENTIDO ELECTRICO EN LINEA 1 Y 2"/>
    <d v="2025-01-21T00:00:00"/>
    <x v="0"/>
    <x v="0"/>
    <m/>
    <s v="AB"/>
    <s v="P-3600"/>
    <s v="M0732ELE"/>
    <s v="Grampa Abrazadera Omega Electricidad 1 PuLG (25,4 Mm) "/>
    <n v="35"/>
    <s v="unidad"/>
    <n v="74.69"/>
    <n v="2614.15"/>
    <s v="$"/>
    <s v="ELECTRO DOS"/>
    <n v="98615"/>
    <d v="2025-01-22T00:00:00"/>
    <s v="VM"/>
    <d v="2025-01-23T00:00:00"/>
    <s v="Recibido"/>
    <s v="cumplida"/>
    <n v="3"/>
    <n v="35"/>
    <n v="0"/>
    <d v="2025-02-04T00:00:00"/>
    <n v="84644"/>
    <n v="57214"/>
    <m/>
    <n v="1"/>
  </r>
  <r>
    <m/>
    <s v="Alejandro Beron"/>
    <x v="0"/>
    <s v="ORDEN DE TENTIDO ELECTRICO EN LINEA 1 Y 2"/>
    <d v="2025-01-21T00:00:00"/>
    <x v="0"/>
    <x v="0"/>
    <m/>
    <s v="AB"/>
    <s v="P-3600"/>
    <s v="M1307FER"/>
    <s v="TORNILLO MITTIFIX 22 X 60 (5 X 60)"/>
    <n v="50"/>
    <s v="unidad"/>
    <n v="35.81"/>
    <n v="1790.5"/>
    <s v="$"/>
    <s v="BULONERA TORCUATO"/>
    <n v="98618"/>
    <d v="2025-01-22T00:00:00"/>
    <s v="VM"/>
    <d v="2025-01-23T00:00:00"/>
    <s v="Recibido"/>
    <s v="cumplida"/>
    <n v="3"/>
    <n v="50"/>
    <n v="0"/>
    <d v="2025-01-27T00:00:00"/>
    <n v="249971"/>
    <n v="57054"/>
    <m/>
    <n v="1"/>
  </r>
  <r>
    <m/>
    <s v="Alejandro Beron"/>
    <x v="0"/>
    <s v="ORDEN DE TENTIDO ELECTRICO EN LINEA 1 Y 2"/>
    <d v="2025-01-21T00:00:00"/>
    <x v="0"/>
    <x v="0"/>
    <m/>
    <s v="AB"/>
    <s v="P-3600"/>
    <s v="M1202FER"/>
    <s v="TACO NYLON SX 6 X UN"/>
    <n v="50"/>
    <s v="unidad"/>
    <n v="32.01"/>
    <n v="1600.5"/>
    <s v="$"/>
    <s v="ELECTRO DOS"/>
    <n v="98615"/>
    <d v="2025-01-22T00:00:00"/>
    <s v="VM"/>
    <d v="2025-01-23T00:00:00"/>
    <s v="Recibido"/>
    <s v="cumplida"/>
    <n v="3"/>
    <n v="50"/>
    <n v="0"/>
    <d v="2025-02-04T00:00:00"/>
    <n v="84644"/>
    <n v="57214"/>
    <m/>
    <n v="1"/>
  </r>
  <r>
    <m/>
    <s v="Alejandro Beron"/>
    <x v="0"/>
    <s v="ORDEN DE TENTIDO ELECTRICO EN LINEA 1 Y 2"/>
    <d v="2025-01-21T00:00:00"/>
    <x v="0"/>
    <x v="0"/>
    <m/>
    <s v="AB"/>
    <s v="P-3600"/>
    <s v="M2050FER"/>
    <s v="TACO P/DURLOCK AUTOP. GK X UNIDAD"/>
    <n v="200"/>
    <s v="unidad"/>
    <n v="59.95"/>
    <n v="11990"/>
    <s v="$"/>
    <s v="BULONERA TORCUATO"/>
    <n v="98618"/>
    <d v="2025-01-22T00:00:00"/>
    <s v="VM"/>
    <d v="2025-01-23T00:00:00"/>
    <s v="Recibido"/>
    <s v="cumplida"/>
    <n v="3"/>
    <n v="200"/>
    <n v="0"/>
    <d v="2025-01-27T00:00:00"/>
    <n v="249971"/>
    <n v="57054"/>
    <m/>
    <n v="1"/>
  </r>
  <r>
    <n v="2"/>
    <s v="Dario Gamba"/>
    <x v="1"/>
    <s v="REPARACION DE BUJES PARA ROTATIVAS DE LINEAS 2 Y 3"/>
    <d v="2025-01-21T00:00:00"/>
    <x v="0"/>
    <x v="0"/>
    <m/>
    <s v="AB"/>
    <s v="P-3601"/>
    <s v="S/C"/>
    <s v="Reparacion de bujes de bronce de rotativa diametro interno 48mm"/>
    <n v="1"/>
    <s v="unidad"/>
    <n v="211000"/>
    <n v="211000"/>
    <s v="$"/>
    <s v="LDL"/>
    <n v="99964"/>
    <d v="2025-02-19T00:00:00"/>
    <s v="VM"/>
    <d v="2025-03-06T00:00:00"/>
    <s v="Recibido"/>
    <s v="cumplida"/>
    <n v="3"/>
    <n v="1"/>
    <n v="0"/>
    <d v="2025-02-08T00:00:00"/>
    <n v="2135"/>
    <m/>
    <n v="1"/>
    <n v="1"/>
  </r>
  <r>
    <m/>
    <s v="Dario Gamba"/>
    <x v="1"/>
    <s v="REPARACION DE BUJES PARA ROTATIVAS DE LINEAS 2 Y 3"/>
    <d v="2025-01-21T00:00:00"/>
    <x v="0"/>
    <x v="0"/>
    <m/>
    <s v="AB"/>
    <s v="P-3601"/>
    <s v="S/C"/>
    <s v="Reparacion de bujes de bronce de rotativa diametro interno 45mm"/>
    <n v="1"/>
    <s v="unidad"/>
    <n v="211000"/>
    <n v="211000"/>
    <s v="$"/>
    <s v="LDL"/>
    <n v="99964"/>
    <d v="2025-02-19T00:00:00"/>
    <s v="VM"/>
    <d v="2025-03-06T00:00:00"/>
    <s v="Recibido"/>
    <s v="cumplida"/>
    <n v="3"/>
    <n v="1"/>
    <n v="0"/>
    <d v="2025-02-08T00:00:00"/>
    <n v="2135"/>
    <m/>
    <m/>
    <n v="1"/>
  </r>
  <r>
    <n v="1"/>
    <s v="Juan Zabaleta"/>
    <x v="2"/>
    <s v="LINEA 6"/>
    <d v="2025-01-24T00:00:00"/>
    <x v="0"/>
    <x v="0"/>
    <m/>
    <s v="AB"/>
    <s v="P-3602"/>
    <s v="S/C"/>
    <s v="MODULO ADAPTADOR COMPACT FLASH A SATA 3 INNODISK"/>
    <n v="1"/>
    <s v="unidad"/>
    <n v="55108"/>
    <n v="55108"/>
    <s v="$"/>
    <s v="MERCADO LIBRE"/>
    <n v="98675"/>
    <d v="2025-01-27T00:00:00"/>
    <s v="MZ"/>
    <d v="2025-01-28T00:00:00"/>
    <s v="Recibido"/>
    <s v="cumplida"/>
    <n v="3"/>
    <n v="1"/>
    <n v="0"/>
    <m/>
    <s v="SIN REMITO AUTORIZA JUAN ZABALETA"/>
    <m/>
    <n v="1"/>
    <n v="1"/>
  </r>
  <r>
    <n v="1"/>
    <s v="Dario Gamba"/>
    <x v="2"/>
    <s v="PLAQUETA PARA BOMBA DE AGUA EN PLASTIFICADORES"/>
    <d v="2025-01-24T00:00:00"/>
    <x v="0"/>
    <x v="0"/>
    <m/>
    <s v="AB"/>
    <s v="P-3603"/>
    <s v="M1320ELE"/>
    <s v="PLAQUETA ELECTRONICA GRUNDFOS MQ"/>
    <n v="1"/>
    <s v="unidad"/>
    <n v="396694.5"/>
    <n v="396694.5"/>
    <s v="$"/>
    <s v="HG BOMBAS"/>
    <n v="98664"/>
    <d v="2025-01-27T00:00:00"/>
    <s v="MZ"/>
    <d v="2025-01-28T00:00:00"/>
    <s v="Recibido"/>
    <s v="cumplida"/>
    <n v="3"/>
    <n v="1"/>
    <n v="0"/>
    <d v="2025-02-03T00:00:00"/>
    <n v="152"/>
    <n v="57250"/>
    <n v="1"/>
    <n v="1"/>
  </r>
  <r>
    <n v="1"/>
    <s v="Franco Paez"/>
    <x v="1"/>
    <s v="LINEA 6"/>
    <d v="2025-01-24T00:00:00"/>
    <x v="0"/>
    <x v="0"/>
    <m/>
    <s v="AB"/>
    <s v="P-3604"/>
    <s v="S/C"/>
    <s v="PIÑON ESPECIAL DELRIN"/>
    <n v="2"/>
    <s v="unidad"/>
    <n v="120000"/>
    <n v="240000"/>
    <s v="$"/>
    <s v="LDL"/>
    <n v="98653"/>
    <d v="2025-01-27T00:00:00"/>
    <s v="VM"/>
    <d v="2025-01-28T00:00:00"/>
    <s v="Recibido"/>
    <s v="cumplida"/>
    <n v="3"/>
    <n v="2"/>
    <n v="0"/>
    <d v="2025-01-17T00:00:00"/>
    <n v="2021"/>
    <m/>
    <n v="1"/>
    <n v="1"/>
  </r>
  <r>
    <n v="1"/>
    <s v="Alejandro Beron"/>
    <x v="2"/>
    <s v="HORNOS LINEA 6 Y 7"/>
    <d v="2025-01-25T00:00:00"/>
    <x v="0"/>
    <x v="0"/>
    <m/>
    <s v="AB"/>
    <s v="P-3605"/>
    <s v="M0529FER"/>
    <s v="LLAVE CRIQUE NEUMATICA BREMEN 3032 ENC 1/2 68NM KIT 17PZ COLOR PLATEADO"/>
    <n v="1"/>
    <s v="unidad"/>
    <n v="83419.360000000001"/>
    <n v="83419.360000000001"/>
    <s v="$"/>
    <s v="BULONERA TORCUATO"/>
    <n v="98663"/>
    <d v="2025-01-27T00:00:00"/>
    <s v="VM"/>
    <d v="2025-01-28T00:00:00"/>
    <s v="Recibido"/>
    <s v="cumplida"/>
    <n v="3"/>
    <n v="1"/>
    <n v="0"/>
    <d v="2025-02-07T00:00:00"/>
    <n v="250067"/>
    <n v="57424"/>
    <n v="1"/>
    <n v="1"/>
  </r>
  <r>
    <n v="1"/>
    <s v="Juan Zabaleta"/>
    <x v="2"/>
    <s v="HORNO LINEA 1_x0009_"/>
    <d v="2025-01-25T00:00:00"/>
    <x v="0"/>
    <x v="0"/>
    <m/>
    <s v="AB"/>
    <s v="P-3606"/>
    <s v="M0122FER"/>
    <s v="KIT DE TINTAS PENETRANTES FERROLAN PARA ENSAYO SOLDADURAS"/>
    <n v="2"/>
    <s v="unidad"/>
    <n v="186888.9"/>
    <n v="373777.8"/>
    <s v="$"/>
    <s v="HER CAL"/>
    <n v="98682"/>
    <d v="2025-01-28T00:00:00"/>
    <s v="VM"/>
    <d v="2025-01-28T00:00:00"/>
    <s v="Recibido"/>
    <s v="cumplida"/>
    <n v="3"/>
    <n v="2"/>
    <n v="0"/>
    <d v="2025-02-07T00:00:00"/>
    <n v="38070"/>
    <n v="57557"/>
    <n v="1"/>
    <n v="1"/>
  </r>
  <r>
    <n v="1"/>
    <s v="Juan Zabaleta"/>
    <x v="0"/>
    <s v="VOLQUETES ZONA PAÑOL"/>
    <d v="2025-01-25T00:00:00"/>
    <x v="0"/>
    <x v="0"/>
    <m/>
    <s v="AB"/>
    <s v="P-3607"/>
    <s v="S/C"/>
    <s v="Volquete para residuos generales de planta"/>
    <n v="2"/>
    <s v="unidad"/>
    <n v="65000"/>
    <n v="130000"/>
    <s v="$"/>
    <s v="MS GRUPO NORTE SA VOLQUETES"/>
    <n v="98654"/>
    <d v="2025-01-27T00:00:00"/>
    <s v="VM"/>
    <d v="2025-01-27T00:00:00"/>
    <s v="Recibido"/>
    <s v="cumplida"/>
    <n v="3"/>
    <n v="2"/>
    <n v="0"/>
    <d v="2025-01-29T00:00:00"/>
    <n v="9446"/>
    <m/>
    <n v="1"/>
    <n v="1"/>
  </r>
  <r>
    <n v="2"/>
    <s v="Alejandro Beron"/>
    <x v="2"/>
    <s v="CONEXIONES DE RED PARA SISTEMAS"/>
    <d v="2025-01-25T00:00:00"/>
    <x v="0"/>
    <x v="0"/>
    <m/>
    <s v="AB"/>
    <s v="P-3608"/>
    <s v="M1088ELE"/>
    <s v=" MODULO 1 TOMA INTERCONEXION RED (RJ45 - 6929) CAMBRE"/>
    <n v="18"/>
    <s v="unidad"/>
    <n v="5665.7"/>
    <n v="101982.59999999999"/>
    <s v="$"/>
    <s v="ELECTRO DOS"/>
    <n v="98671"/>
    <d v="2025-01-27T00:00:00"/>
    <s v="VM"/>
    <d v="2025-01-28T00:00:00"/>
    <s v="Recibido"/>
    <s v="cumplida"/>
    <n v="3"/>
    <n v="18"/>
    <n v="0"/>
    <d v="2025-03-05T00:00:00"/>
    <s v="85554 - 84785"/>
    <s v="58580 - 58581"/>
    <n v="1"/>
    <n v="1"/>
  </r>
  <r>
    <m/>
    <s v="Alejandro Beron"/>
    <x v="2"/>
    <s v="CONEXIONES DE RED PARA SISTEMAS"/>
    <d v="2025-01-25T00:00:00"/>
    <x v="0"/>
    <x v="0"/>
    <m/>
    <s v="AB"/>
    <s v="P-3608"/>
    <s v="M1055ELE"/>
    <s v=" MODULO 2 TOMA INTERCONEXION RED (RJ45 - 6965) CAMBRE"/>
    <n v="5"/>
    <s v="unidad"/>
    <n v="11149.67"/>
    <n v="55748.35"/>
    <s v="$"/>
    <s v="ELECTRO DOS"/>
    <n v="98671"/>
    <d v="2025-01-27T00:00:00"/>
    <s v="VM"/>
    <d v="2025-01-28T00:00:00"/>
    <s v="Recibido"/>
    <s v="cumplida"/>
    <n v="3"/>
    <n v="5"/>
    <n v="0"/>
    <d v="2025-03-05T00:00:00"/>
    <n v="85554"/>
    <n v="58580"/>
    <m/>
    <n v="1"/>
  </r>
  <r>
    <n v="3"/>
    <s v="Paula Riera"/>
    <x v="2"/>
    <s v="TABLEROS ELECTRICOS 2° PEDIDO"/>
    <d v="2025-01-25T00:00:00"/>
    <x v="0"/>
    <x v="0"/>
    <m/>
    <s v="AB"/>
    <s v="P-3609"/>
    <s v="M2792FER"/>
    <s v=" Burlete Goma Perfil D Marron Suprabond 5 Mts Autoadhesivo"/>
    <n v="10"/>
    <s v="unidad"/>
    <n v="7510.8"/>
    <n v="75108"/>
    <s v="$"/>
    <s v="HER CAL"/>
    <n v="98687"/>
    <d v="2025-01-28T00:00:00"/>
    <s v="VM"/>
    <d v="2025-01-28T00:00:00"/>
    <s v="Recibido"/>
    <s v="cumplida"/>
    <n v="3"/>
    <n v="10"/>
    <n v="0"/>
    <d v="2025-02-07T00:00:00"/>
    <n v="38074"/>
    <n v="57559"/>
    <n v="1"/>
    <n v="1"/>
  </r>
  <r>
    <m/>
    <s v="Paula Riera"/>
    <x v="2"/>
    <s v="TABLEROS ELECTRICOS 2° PEDIDO"/>
    <d v="2025-01-25T00:00:00"/>
    <x v="0"/>
    <x v="0"/>
    <m/>
    <s v="AB"/>
    <s v="P-3609"/>
    <s v="M2338FER"/>
    <s v=" Burlete Goma Perfil D blanco Suprabond 5 Mts Autoadhesivo"/>
    <n v="5"/>
    <s v="unidad"/>
    <n v="7986"/>
    <n v="39930"/>
    <s v="$"/>
    <s v="HER CAL"/>
    <n v="98687"/>
    <d v="2025-01-28T00:00:00"/>
    <s v="VM"/>
    <d v="2025-01-28T00:00:00"/>
    <s v="Recibido"/>
    <s v="cumplida"/>
    <n v="3"/>
    <n v="10"/>
    <n v="5"/>
    <d v="2025-02-07T00:00:00"/>
    <n v="38074"/>
    <n v="57559"/>
    <m/>
    <n v="1"/>
  </r>
  <r>
    <m/>
    <s v="Paula Riera"/>
    <x v="2"/>
    <s v="TABLEROS ELECTRICOS 2° PEDIDO"/>
    <d v="2025-01-25T00:00:00"/>
    <x v="0"/>
    <x v="0"/>
    <m/>
    <s v="AB"/>
    <s v="P-3609"/>
    <s v="M1108FER"/>
    <s v=" GUANTES DESCARTABLES NITRILO TALLE M"/>
    <n v="10"/>
    <s v="unidad"/>
    <n v="5896.8"/>
    <n v="58968"/>
    <s v="$"/>
    <s v="HER CAL"/>
    <n v="98687"/>
    <d v="2025-01-28T00:00:00"/>
    <s v="VM"/>
    <d v="2025-01-28T00:00:00"/>
    <s v="Recibido"/>
    <s v="cumplida"/>
    <n v="3"/>
    <n v="10"/>
    <n v="0"/>
    <d v="2025-02-07T00:00:00"/>
    <n v="38074"/>
    <n v="57559"/>
    <m/>
    <n v="1"/>
  </r>
  <r>
    <n v="1"/>
    <s v="Hugo Escobar"/>
    <x v="1"/>
    <s v="HORNO 2"/>
    <d v="2025-01-25T00:00:00"/>
    <x v="0"/>
    <x v="0"/>
    <m/>
    <s v="AB"/>
    <s v="P-3610"/>
    <s v="S/C"/>
    <s v="Eje cepillo limpieza  Horno 2"/>
    <n v="1"/>
    <s v="unidad"/>
    <n v="170000"/>
    <n v="170000"/>
    <s v="$"/>
    <s v="LDL"/>
    <n v="98662"/>
    <d v="2025-01-27T00:00:00"/>
    <s v="VM"/>
    <d v="2025-01-28T00:00:00"/>
    <s v="Recibido"/>
    <s v="cumplida"/>
    <n v="3"/>
    <n v="1"/>
    <n v="0"/>
    <d v="2025-01-23T00:00:00"/>
    <n v="2055"/>
    <m/>
    <n v="1"/>
    <n v="1"/>
  </r>
  <r>
    <n v="1"/>
    <s v="Juan Zabaleta"/>
    <x v="1"/>
    <s v="LINEA 6"/>
    <d v="2025-01-25T00:00:00"/>
    <x v="0"/>
    <x v="0"/>
    <m/>
    <s v="AB"/>
    <s v="P-3611"/>
    <s v="S/C"/>
    <s v="Reparación de estrellas inoxidable L6"/>
    <n v="3"/>
    <s v="unidad"/>
    <n v="215000"/>
    <n v="645000"/>
    <s v="$"/>
    <s v="LDL"/>
    <n v="98660"/>
    <d v="2025-01-27T00:00:00"/>
    <s v="VM"/>
    <d v="2025-01-28T00:00:00"/>
    <s v="Recibido"/>
    <s v="cumplida"/>
    <n v="3"/>
    <n v="1"/>
    <n v="-2"/>
    <d v="2025-01-24T00:00:00"/>
    <n v="2062"/>
    <m/>
    <n v="1"/>
    <n v="1"/>
  </r>
  <r>
    <n v="1"/>
    <s v="Franco Paez"/>
    <x v="2"/>
    <s v="MASIPACK LINEA 4 Y 6"/>
    <d v="2025-02-04T00:00:00"/>
    <x v="2"/>
    <x v="0"/>
    <m/>
    <s v="AB"/>
    <s v="P-3612"/>
    <s v="M0758MEC"/>
    <s v="RODAMIENTO 6001 ZZ/C3"/>
    <n v="50"/>
    <s v="unidad"/>
    <n v="2678"/>
    <n v="133900"/>
    <s v="$"/>
    <s v="RODASER RODAMIENTOS"/>
    <n v="98774"/>
    <d v="2025-02-04T00:00:00"/>
    <s v="VM"/>
    <d v="2025-02-04T00:00:00"/>
    <s v="Recibido"/>
    <s v="cumplida"/>
    <n v="3"/>
    <n v="50"/>
    <n v="0"/>
    <d v="2025-02-08T00:00:00"/>
    <n v="391080"/>
    <n v="57549"/>
    <n v="1"/>
    <n v="1"/>
  </r>
  <r>
    <n v="1"/>
    <s v="Juan Zabaleta"/>
    <x v="2"/>
    <s v="LINEA 6"/>
    <d v="2025-01-27T00:00:00"/>
    <x v="0"/>
    <x v="0"/>
    <m/>
    <s v="AB"/>
    <s v="P-3613"/>
    <s v="M0046BAN"/>
    <s v="BANDA HABASIT F-5EIWT 550 X 5070"/>
    <n v="1"/>
    <s v="unidad"/>
    <n v="732991.92"/>
    <n v="732991.92"/>
    <s v="$"/>
    <s v="BANDAX"/>
    <n v="98673"/>
    <d v="2025-01-27T00:00:00"/>
    <s v="JP"/>
    <d v="2025-01-28T00:00:00"/>
    <s v="Recibido"/>
    <s v="cumplida"/>
    <n v="3"/>
    <n v="1"/>
    <n v="0"/>
    <d v="2025-01-30T00:00:00"/>
    <n v="54807"/>
    <n v="57040"/>
    <n v="1"/>
    <n v="1"/>
  </r>
  <r>
    <n v="1"/>
    <s v="Franco Paez"/>
    <x v="0"/>
    <s v="LINEA 6"/>
    <d v="2025-01-28T00:00:00"/>
    <x v="0"/>
    <x v="0"/>
    <m/>
    <s v="AB"/>
    <s v="P-3614"/>
    <s v="M0929MEC"/>
    <s v="SELLO 35 X 45 X 4 50448870 L6"/>
    <n v="6"/>
    <s v="unidad"/>
    <n v="3473.28"/>
    <n v="20839.68"/>
    <s v="$"/>
    <s v="RULEMANES OSCAR"/>
    <n v="98729"/>
    <d v="2025-01-31T00:00:00"/>
    <s v="VM"/>
    <d v="2025-01-31T00:00:00"/>
    <s v="Recibido"/>
    <s v="cumplida"/>
    <n v="3"/>
    <n v="6"/>
    <n v="0"/>
    <d v="2025-03-27T00:00:00"/>
    <n v="17797"/>
    <n v="59513"/>
    <n v="1"/>
    <n v="1"/>
  </r>
  <r>
    <n v="2"/>
    <s v="Dario Gamba"/>
    <x v="1"/>
    <s v="FOCUS LINEA 6"/>
    <d v="2025-01-28T00:00:00"/>
    <x v="0"/>
    <x v="0"/>
    <m/>
    <s v="AB"/>
    <s v="P-3615"/>
    <s v="S/C"/>
    <s v="EJES NUEVOS FOCUS LINEA 6"/>
    <n v="3"/>
    <s v="unidad"/>
    <n v="160000"/>
    <n v="480000"/>
    <s v="$"/>
    <s v="LDL"/>
    <n v="98695"/>
    <d v="2025-01-29T00:00:00"/>
    <s v="VM"/>
    <d v="2025-01-29T00:00:00"/>
    <s v="Recibido"/>
    <s v="cumplida"/>
    <n v="3"/>
    <n v="3"/>
    <n v="0"/>
    <d v="2024-11-16T00:00:00"/>
    <n v="1727"/>
    <m/>
    <n v="1"/>
    <n v="1"/>
  </r>
  <r>
    <m/>
    <s v="Dario Gamba"/>
    <x v="1"/>
    <s v="FOCUS LINEA 6"/>
    <d v="2025-01-28T00:00:00"/>
    <x v="0"/>
    <x v="0"/>
    <m/>
    <s v="AB"/>
    <s v="P-3615"/>
    <s v="S/C"/>
    <s v="RODILLO A NUEVO FOCUS LINEA 6"/>
    <n v="1"/>
    <s v="unidad"/>
    <n v="160000"/>
    <n v="160000"/>
    <s v="$"/>
    <s v="LDL"/>
    <n v="98695"/>
    <d v="2025-01-29T00:00:00"/>
    <s v="VM"/>
    <d v="2025-01-29T00:00:00"/>
    <s v="Recibido"/>
    <s v="cumplida"/>
    <n v="3"/>
    <n v="1"/>
    <n v="0"/>
    <d v="2024-11-16T00:00:00"/>
    <n v="1727"/>
    <m/>
    <m/>
    <n v="1"/>
  </r>
  <r>
    <n v="3"/>
    <s v="Franco Paez"/>
    <x v="1"/>
    <s v="FOCUS LINEA 6"/>
    <d v="2025-01-28T00:00:00"/>
    <x v="0"/>
    <x v="0"/>
    <m/>
    <s v="AB"/>
    <s v="P-3616"/>
    <s v="S/C"/>
    <s v="RODILLO DE PUNTERA CINTA DE FOCUS L6"/>
    <n v="2"/>
    <s v="unidad"/>
    <n v="100000"/>
    <n v="200000"/>
    <s v="$"/>
    <s v="LDL"/>
    <n v="98697"/>
    <d v="2025-01-29T00:00:00"/>
    <s v="VM"/>
    <d v="2025-01-31T00:00:00"/>
    <s v="Recibido"/>
    <s v="cumplida"/>
    <n v="3"/>
    <n v="2"/>
    <n v="0"/>
    <d v="2024-12-14T00:00:00"/>
    <n v="1854"/>
    <m/>
    <n v="1"/>
    <n v="1"/>
  </r>
  <r>
    <m/>
    <s v="Franco Paez"/>
    <x v="1"/>
    <s v="FRIPACK 2 L4"/>
    <d v="2025-01-28T00:00:00"/>
    <x v="0"/>
    <x v="0"/>
    <m/>
    <s v="AB"/>
    <s v="P-3616"/>
    <s v="S/C"/>
    <s v="RODILLO DE PUNTERA CINTA FRIPACK 2 L4"/>
    <n v="2"/>
    <s v="unidad"/>
    <n v="100000"/>
    <n v="200000"/>
    <s v="$"/>
    <s v="LDL"/>
    <n v="98697"/>
    <d v="2025-01-29T00:00:00"/>
    <s v="VM"/>
    <d v="2025-01-31T00:00:00"/>
    <s v="Recibido"/>
    <s v="cumplida"/>
    <n v="3"/>
    <n v="2"/>
    <n v="0"/>
    <d v="2024-12-14T00:00:00"/>
    <n v="1854"/>
    <m/>
    <m/>
    <n v="1"/>
  </r>
  <r>
    <m/>
    <s v="Franco Paez"/>
    <x v="1"/>
    <s v="LINEA 1"/>
    <d v="2025-01-28T00:00:00"/>
    <x v="0"/>
    <x v="0"/>
    <m/>
    <s v="AB"/>
    <s v="P-3616"/>
    <s v="S/C"/>
    <s v="BRAZO PISTON L1"/>
    <n v="1"/>
    <s v="unidad"/>
    <n v="155000"/>
    <n v="155000"/>
    <s v="$"/>
    <s v="LDL"/>
    <n v="98697"/>
    <d v="2025-01-29T00:00:00"/>
    <s v="VM"/>
    <d v="2025-01-31T00:00:00"/>
    <s v="Recibido"/>
    <s v="cumplida"/>
    <n v="3"/>
    <n v="1"/>
    <n v="0"/>
    <d v="2024-12-14T00:00:00"/>
    <n v="1854"/>
    <m/>
    <m/>
    <n v="1"/>
  </r>
  <r>
    <n v="1"/>
    <s v="Dario Gamba"/>
    <x v="1"/>
    <s v="LINEA 3"/>
    <d v="2025-01-28T00:00:00"/>
    <x v="0"/>
    <x v="0"/>
    <m/>
    <s v="AB"/>
    <s v="P-3617"/>
    <s v="S/C"/>
    <s v="REPARACION DE PIÑONES Y FABRICACION DE EJE NUEVO"/>
    <n v="1"/>
    <s v="unidad"/>
    <n v="215000"/>
    <n v="215000"/>
    <s v="$"/>
    <s v="LDL"/>
    <n v="98698"/>
    <d v="2025-01-29T00:00:00"/>
    <s v="VM"/>
    <d v="2025-01-31T00:00:00"/>
    <s v="Recibido"/>
    <s v="cumplida"/>
    <n v="3"/>
    <n v="1"/>
    <n v="0"/>
    <d v="2024-12-21T00:00:00"/>
    <n v="5869"/>
    <m/>
    <n v="1"/>
    <n v="1"/>
  </r>
  <r>
    <n v="2"/>
    <s v="Dario Gamba"/>
    <x v="1"/>
    <s v="EJE TURBINA EXTRACCION HORNO L6"/>
    <d v="2025-01-28T00:00:00"/>
    <x v="0"/>
    <x v="0"/>
    <m/>
    <s v="AB"/>
    <s v="P-3618"/>
    <s v="S/C"/>
    <s v="REPARACION DE EJE TURBINA EXTRACCION HORNO L6"/>
    <n v="1"/>
    <s v="unidad"/>
    <n v="225000"/>
    <n v="225000"/>
    <s v="$"/>
    <s v="LDL"/>
    <n v="98699"/>
    <d v="2025-01-29T00:00:00"/>
    <s v="VM"/>
    <d v="2025-01-31T00:00:00"/>
    <s v="Recibido"/>
    <s v="cumplida"/>
    <n v="3"/>
    <n v="1"/>
    <n v="0"/>
    <d v="2024-11-18T00:00:00"/>
    <n v="1728"/>
    <m/>
    <n v="1"/>
    <n v="1"/>
  </r>
  <r>
    <m/>
    <s v="Dario Gamba"/>
    <x v="1"/>
    <s v="EJE ESTRELLA STACKER L3"/>
    <d v="2025-01-28T00:00:00"/>
    <x v="0"/>
    <x v="0"/>
    <m/>
    <s v="AB"/>
    <s v="P-3618"/>
    <s v="S/C"/>
    <s v="REPARACION EJE ESTRELLA STACKER L3"/>
    <n v="1"/>
    <s v="unidad"/>
    <n v="275000"/>
    <n v="275000"/>
    <s v="$"/>
    <s v="LDL"/>
    <n v="98699"/>
    <d v="2025-01-29T00:00:00"/>
    <s v="VM"/>
    <d v="2025-01-31T00:00:00"/>
    <s v="Recibido"/>
    <s v="cumplida"/>
    <n v="3"/>
    <n v="1"/>
    <n v="0"/>
    <d v="2024-11-18T00:00:00"/>
    <n v="1728"/>
    <m/>
    <m/>
    <n v="1"/>
  </r>
  <r>
    <n v="1"/>
    <s v="Franco Paez"/>
    <x v="1"/>
    <s v="FRIPACK 2 LINEA 4"/>
    <d v="2025-01-28T00:00:00"/>
    <x v="0"/>
    <x v="0"/>
    <m/>
    <s v="AB"/>
    <s v="P-3619"/>
    <s v="S/C"/>
    <s v="EJE FRIPACK 2 LINEA 4 NUEVO"/>
    <n v="1"/>
    <s v="unidad"/>
    <n v="295000"/>
    <n v="295000"/>
    <s v="$"/>
    <s v="LDL"/>
    <n v="98700"/>
    <d v="2025-01-29T00:00:00"/>
    <s v="VM"/>
    <d v="2025-01-31T00:00:00"/>
    <s v="Recibido"/>
    <s v="cumplida"/>
    <n v="3"/>
    <n v="1"/>
    <n v="0"/>
    <d v="2024-12-15T00:00:00"/>
    <n v="1856"/>
    <m/>
    <n v="1"/>
    <n v="1"/>
  </r>
  <r>
    <n v="1"/>
    <s v="Dario Gamba"/>
    <x v="1"/>
    <s v="HORNO LINEA 3"/>
    <d v="2025-01-28T00:00:00"/>
    <x v="0"/>
    <x v="0"/>
    <m/>
    <s v="AB"/>
    <s v="P-3620"/>
    <s v="S/C"/>
    <s v="REAPARACION DE RODILLO HORNO L3"/>
    <n v="1"/>
    <s v="unidad"/>
    <n v="297000"/>
    <n v="297000"/>
    <s v="$"/>
    <s v="LDL"/>
    <n v="98701"/>
    <d v="2025-01-29T00:00:00"/>
    <s v="VM"/>
    <d v="2025-01-31T00:00:00"/>
    <s v="Recibido"/>
    <s v="cumplida"/>
    <n v="3"/>
    <n v="1"/>
    <n v="0"/>
    <d v="2025-01-15T00:00:00"/>
    <n v="2013"/>
    <m/>
    <n v="1"/>
    <n v="1"/>
  </r>
  <r>
    <n v="6"/>
    <s v="Raul Ledesma"/>
    <x v="1"/>
    <s v="PIEZAS LINEA 1 Y 2"/>
    <d v="2025-01-28T00:00:00"/>
    <x v="0"/>
    <x v="0"/>
    <m/>
    <s v="AB"/>
    <s v="P-3621"/>
    <s v="S/C"/>
    <s v="PROVISION Y MACANIZADO DE PIÑON Z30 ASA 35"/>
    <n v="1"/>
    <s v="unidad"/>
    <n v="155500"/>
    <n v="155500"/>
    <s v="$"/>
    <s v="FULL TIME"/>
    <n v="98694"/>
    <d v="2025-01-29T00:00:00"/>
    <s v="VM"/>
    <d v="2025-01-29T00:00:00"/>
    <s v="Recibido"/>
    <s v="cumplida"/>
    <n v="3"/>
    <n v="1"/>
    <n v="0"/>
    <d v="2025-01-10T00:00:00"/>
    <n v="345"/>
    <m/>
    <n v="1"/>
    <n v="1"/>
  </r>
  <r>
    <m/>
    <s v="Raul Ledesma"/>
    <x v="1"/>
    <s v="PIEZAS LINEA 1 Y 2"/>
    <d v="2025-01-28T00:00:00"/>
    <x v="0"/>
    <x v="0"/>
    <m/>
    <s v="AB"/>
    <s v="P-3621"/>
    <s v="S/C"/>
    <s v="PROVISION Y MACANIZADO DE PIÑON Z20 ASA 35"/>
    <n v="1"/>
    <s v="unidad"/>
    <n v="138000"/>
    <n v="138000"/>
    <s v="$"/>
    <s v="FULL TIME"/>
    <n v="98694"/>
    <d v="2025-01-29T00:00:00"/>
    <s v="VM"/>
    <d v="2025-01-29T00:00:00"/>
    <s v="Recibido"/>
    <s v="cumplida"/>
    <n v="3"/>
    <n v="1"/>
    <n v="0"/>
    <d v="2025-01-10T00:00:00"/>
    <n v="345"/>
    <m/>
    <m/>
    <n v="1"/>
  </r>
  <r>
    <m/>
    <s v="Raul Ledesma"/>
    <x v="1"/>
    <s v="PIEZAS LINEA 1 Y 2"/>
    <d v="2025-01-28T00:00:00"/>
    <x v="0"/>
    <x v="0"/>
    <m/>
    <s v="AB"/>
    <s v="P-3621"/>
    <s v="S/C"/>
    <s v=" BUJES DELRIN PARA BALANZA L1"/>
    <n v="32"/>
    <s v="unidad"/>
    <n v="8200"/>
    <n v="262400"/>
    <s v="$"/>
    <s v="FULL TIME"/>
    <n v="98694"/>
    <d v="2025-01-29T00:00:00"/>
    <s v="VM"/>
    <d v="2025-01-29T00:00:00"/>
    <s v="Recibido"/>
    <s v="cumplida"/>
    <n v="3"/>
    <n v="32"/>
    <n v="0"/>
    <d v="2025-01-10T00:00:00"/>
    <n v="345"/>
    <m/>
    <m/>
    <n v="1"/>
  </r>
  <r>
    <m/>
    <s v="Raul Ledesma"/>
    <x v="1"/>
    <s v="PIEZAS LINEA 1 Y 2"/>
    <d v="2025-01-28T00:00:00"/>
    <x v="0"/>
    <x v="0"/>
    <m/>
    <s v="AB"/>
    <s v="P-3621"/>
    <s v="S/C"/>
    <s v=" BUJES DELRIN PARA BALANZA L2"/>
    <n v="20"/>
    <s v="unidad"/>
    <n v="7700"/>
    <n v="154000"/>
    <s v="$"/>
    <s v="FULL TIME"/>
    <n v="98694"/>
    <d v="2025-01-29T00:00:00"/>
    <s v="VM"/>
    <d v="2025-01-29T00:00:00"/>
    <s v="Recibido"/>
    <s v="cumplida"/>
    <n v="3"/>
    <n v="20"/>
    <n v="0"/>
    <d v="2025-01-10T00:00:00"/>
    <n v="345"/>
    <m/>
    <m/>
    <n v="1"/>
  </r>
  <r>
    <m/>
    <s v="Raul Ledesma"/>
    <x v="1"/>
    <s v="PIEZAS LINEA 1 Y 2"/>
    <d v="2025-01-28T00:00:00"/>
    <x v="0"/>
    <x v="0"/>
    <m/>
    <s v="AB"/>
    <s v="P-3621"/>
    <s v="S/C"/>
    <s v=" BUJES TENSORES EN DELRIN"/>
    <n v="3"/>
    <s v="unidad"/>
    <n v="18400"/>
    <n v="55200"/>
    <s v="$"/>
    <s v="FULL TIME"/>
    <n v="98694"/>
    <d v="2025-01-29T00:00:00"/>
    <s v="VM"/>
    <d v="2025-01-29T00:00:00"/>
    <s v="Recibido"/>
    <s v="cumplida"/>
    <n v="3"/>
    <n v="3"/>
    <n v="0"/>
    <d v="2025-01-10T00:00:00"/>
    <n v="345"/>
    <m/>
    <m/>
    <n v="1"/>
  </r>
  <r>
    <m/>
    <s v="Raul Ledesma"/>
    <x v="1"/>
    <s v="PIEZAS LINEA 1 Y 2"/>
    <d v="2025-01-28T00:00:00"/>
    <x v="0"/>
    <x v="0"/>
    <m/>
    <s v="AB"/>
    <s v="P-3621"/>
    <s v="S/C"/>
    <s v=" RUEDAS DE DELRIN PARA CARROS"/>
    <n v="24"/>
    <s v="unidad"/>
    <n v="21600"/>
    <n v="518400"/>
    <s v="$"/>
    <s v="FULL TIME"/>
    <n v="98694"/>
    <d v="2025-01-29T00:00:00"/>
    <s v="VM"/>
    <d v="2025-01-29T00:00:00"/>
    <s v="Recibido"/>
    <s v="cumplida"/>
    <n v="3"/>
    <n v="24"/>
    <n v="0"/>
    <d v="2025-01-10T00:00:00"/>
    <n v="345"/>
    <m/>
    <m/>
    <n v="1"/>
  </r>
  <r>
    <n v="2"/>
    <s v="Franco Paez"/>
    <x v="1"/>
    <s v="SALIDA DE HORNO LINEA 6"/>
    <d v="2025-01-28T00:00:00"/>
    <x v="0"/>
    <x v="0"/>
    <m/>
    <s v="AB"/>
    <s v="P-3622"/>
    <s v="S/C"/>
    <s v="Reparacion de eje de rodillo , salida horno"/>
    <n v="1"/>
    <s v="unidad"/>
    <n v="190000"/>
    <n v="190000"/>
    <s v="$"/>
    <s v="FULL TIME"/>
    <n v="98713"/>
    <d v="2025-01-30T00:00:00"/>
    <s v="VM"/>
    <d v="2025-01-31T00:00:00"/>
    <s v="Recibido"/>
    <s v="cumplida"/>
    <n v="3"/>
    <n v="1"/>
    <n v="0"/>
    <d v="2025-01-16T00:00:00"/>
    <n v="350"/>
    <m/>
    <n v="1"/>
    <n v="1"/>
  </r>
  <r>
    <m/>
    <s v="Franco Paez"/>
    <x v="1"/>
    <s v="SALIDA DE HORNO LINEA 6"/>
    <d v="2025-01-28T00:00:00"/>
    <x v="0"/>
    <x v="0"/>
    <m/>
    <s v="AB"/>
    <s v="P-3622"/>
    <s v="S/C"/>
    <s v="Provicion de retenes para reductores de salidas de horno"/>
    <n v="4"/>
    <s v="unidad"/>
    <n v="12000"/>
    <n v="48000"/>
    <s v="$"/>
    <s v="FULL TIME"/>
    <n v="98713"/>
    <d v="2025-01-30T00:00:00"/>
    <s v="VM"/>
    <d v="2025-01-31T00:00:00"/>
    <s v="Recibido"/>
    <s v="cumplida"/>
    <n v="3"/>
    <n v="1"/>
    <n v="-3"/>
    <d v="2025-01-16T00:00:00"/>
    <n v="350"/>
    <m/>
    <m/>
    <n v="1"/>
  </r>
  <r>
    <n v="2"/>
    <s v="Dario Gamba"/>
    <x v="1"/>
    <s v="RETENES PARA REDUCTORES ESPIRALES EN LINEA 6"/>
    <d v="2025-01-28T00:00:00"/>
    <x v="0"/>
    <x v="0"/>
    <m/>
    <s v="AB"/>
    <s v="P-3623"/>
    <s v="M0073MEC"/>
    <s v="PROVISION DE RETENES 5078"/>
    <n v="2"/>
    <s v="unidad"/>
    <n v="12000"/>
    <n v="24000"/>
    <s v="$"/>
    <s v="FULL TIME"/>
    <n v="98708"/>
    <d v="2025-01-30T00:00:00"/>
    <s v="VM"/>
    <d v="2025-01-31T00:00:00"/>
    <s v="Recibido"/>
    <s v="cumplida"/>
    <n v="3"/>
    <n v="1"/>
    <n v="-1"/>
    <d v="2025-01-21T00:00:00"/>
    <n v="354"/>
    <m/>
    <n v="1"/>
    <n v="1"/>
  </r>
  <r>
    <m/>
    <s v="Dario Gamba"/>
    <x v="1"/>
    <s v="RETENES PARA REDUCTORES ESPIRALES EN LINEA 6"/>
    <d v="2025-01-28T00:00:00"/>
    <x v="0"/>
    <x v="0"/>
    <m/>
    <s v="AB"/>
    <s v="P-3623"/>
    <s v="M0091MEC"/>
    <s v="PROVISION DE RETENES 8167"/>
    <n v="2"/>
    <s v="unidad"/>
    <n v="11000"/>
    <n v="22000"/>
    <s v="$"/>
    <s v="FULL TIME"/>
    <n v="98708"/>
    <d v="2025-01-30T00:00:00"/>
    <s v="VM"/>
    <d v="2025-01-31T00:00:00"/>
    <s v="Recibido"/>
    <s v="cumplida"/>
    <n v="3"/>
    <n v="1"/>
    <n v="-1"/>
    <d v="2025-01-21T00:00:00"/>
    <n v="354"/>
    <m/>
    <m/>
    <n v="1"/>
  </r>
  <r>
    <n v="1"/>
    <s v="Franco Paez"/>
    <x v="1"/>
    <s v="HORNO 2 LINEA 2"/>
    <d v="2025-01-28T00:00:00"/>
    <x v="0"/>
    <x v="0"/>
    <m/>
    <s v="AB"/>
    <s v="P-3624"/>
    <s v="S/C"/>
    <s v="MECANIZADO Y EXTRACCION DE BULON CORTADO A PIÑON EN CINTA HORNO 2"/>
    <n v="1"/>
    <s v="unidad"/>
    <n v="145000"/>
    <n v="145000"/>
    <s v="$"/>
    <s v="FULL TIME"/>
    <n v="98709"/>
    <d v="2025-01-30T00:00:00"/>
    <s v="VM"/>
    <d v="2025-01-31T00:00:00"/>
    <s v="Recibido"/>
    <s v="cumplida"/>
    <n v="3"/>
    <n v="1"/>
    <n v="0"/>
    <d v="2025-01-21T00:00:00"/>
    <n v="351"/>
    <m/>
    <n v="1"/>
    <n v="1"/>
  </r>
  <r>
    <n v="1"/>
    <s v="Franco Paez"/>
    <x v="1"/>
    <s v="SALIDA HORNO LINEA 6"/>
    <d v="2025-01-28T00:00:00"/>
    <x v="0"/>
    <x v="0"/>
    <m/>
    <s v="AB"/>
    <s v="P-3625"/>
    <s v="S/C"/>
    <s v="REPARACION, RELLENADO Y MECANIZADO DE EJE SALIDA HORNO L6"/>
    <n v="1"/>
    <s v="unidad"/>
    <n v="250000"/>
    <n v="250000"/>
    <s v="$"/>
    <s v="FULL TIME"/>
    <n v="98710"/>
    <d v="2025-01-30T00:00:00"/>
    <s v="VM"/>
    <d v="2025-01-31T00:00:00"/>
    <s v="Recibido"/>
    <s v="cumplida"/>
    <n v="3"/>
    <n v="1"/>
    <n v="0"/>
    <d v="2025-01-21T00:00:00"/>
    <n v="352"/>
    <m/>
    <n v="1"/>
    <n v="1"/>
  </r>
  <r>
    <n v="1"/>
    <s v="Raul Ledesma"/>
    <x v="1"/>
    <s v="CORTADORA LINEA 1"/>
    <d v="2025-01-28T00:00:00"/>
    <x v="0"/>
    <x v="0"/>
    <m/>
    <s v="AB"/>
    <s v="P-3626"/>
    <s v="S/C"/>
    <s v="FABRICACION DE PERNO ROSCADO DE AGARRE DE UÑA EN AVANCE DE CORTADORA"/>
    <n v="1"/>
    <s v="unidad"/>
    <n v="175000"/>
    <n v="175000"/>
    <s v="$"/>
    <s v="FULL TIME"/>
    <n v="98711"/>
    <d v="2025-01-30T00:00:00"/>
    <s v="VM"/>
    <d v="2025-01-31T00:00:00"/>
    <s v="Recibido"/>
    <s v="cumplida"/>
    <n v="3"/>
    <n v="1"/>
    <n v="0"/>
    <d v="2025-01-15T00:00:00"/>
    <n v="348"/>
    <m/>
    <n v="1"/>
    <n v="1"/>
  </r>
  <r>
    <n v="1"/>
    <s v="Ontivero Alejandro"/>
    <x v="2"/>
    <s v="FRIPACK LINEA 4"/>
    <d v="2025-01-30T00:00:00"/>
    <x v="0"/>
    <x v="0"/>
    <m/>
    <s v="AB"/>
    <s v="P-3627"/>
    <s v="M0802MEC"/>
    <s v="RODILLO DE GRILON PARA PUNTERAS DE FRIPACK"/>
    <n v="50"/>
    <s v="unidad"/>
    <n v="6800"/>
    <n v="340000"/>
    <s v="$"/>
    <s v="FULL TIME"/>
    <n v="98716"/>
    <d v="2025-01-30T00:00:00"/>
    <s v="VM"/>
    <d v="2025-01-31T00:00:00"/>
    <s v="Recibido"/>
    <s v="cumplida"/>
    <n v="3"/>
    <n v="50"/>
    <n v="0"/>
    <d v="2025-02-07T00:00:00"/>
    <n v="364"/>
    <n v="57419"/>
    <n v="1"/>
    <n v="1"/>
  </r>
  <r>
    <n v="2"/>
    <s v="Franco Paez"/>
    <x v="2"/>
    <s v="CINTA CURVA LINEA 6"/>
    <d v="2025-01-29T00:00:00"/>
    <x v="0"/>
    <x v="0"/>
    <m/>
    <s v="AB"/>
    <s v="P-3628"/>
    <s v="S/C"/>
    <s v="fabricacion de 2 ejes de puntera curva L6"/>
    <n v="2"/>
    <s v="unidad"/>
    <m/>
    <n v="0"/>
    <s v="$"/>
    <m/>
    <m/>
    <m/>
    <m/>
    <m/>
    <s v="Anulado"/>
    <s v="Con pendientes"/>
    <n v="4"/>
    <m/>
    <n v="-2"/>
    <m/>
    <m/>
    <m/>
    <n v="1"/>
    <n v="1"/>
  </r>
  <r>
    <m/>
    <s v="Franco Paez"/>
    <x v="2"/>
    <s v="CINTA CURVA LINEA 6"/>
    <d v="2025-01-29T00:00:00"/>
    <x v="0"/>
    <x v="0"/>
    <m/>
    <s v="AB"/>
    <s v="P-3628"/>
    <s v="S/C"/>
    <s v="fabricacion de eje de cadena curva L6"/>
    <n v="1"/>
    <s v="unidad"/>
    <m/>
    <n v="0"/>
    <s v="$"/>
    <m/>
    <m/>
    <m/>
    <m/>
    <m/>
    <s v="Anulado"/>
    <s v="Con pendientes"/>
    <n v="4"/>
    <m/>
    <n v="-1"/>
    <m/>
    <m/>
    <m/>
    <m/>
    <n v="1"/>
  </r>
  <r>
    <n v="2"/>
    <s v="Juan Zabaleta"/>
    <x v="0"/>
    <s v="PARA PISTOLAS DE ROCIADO DE ALCOHOL"/>
    <d v="2025-01-30T00:00:00"/>
    <x v="0"/>
    <x v="0"/>
    <m/>
    <s v="AB"/>
    <s v="P-3629"/>
    <s v="M2275MEC"/>
    <s v="PUNTA UNIJET EN ACERO INOX"/>
    <n v="1"/>
    <s v="unidad"/>
    <n v="58360.5"/>
    <n v="58360.5"/>
    <s v="$"/>
    <s v="SPRAYING SYSTEM"/>
    <n v="100042"/>
    <d v="2025-02-25T00:00:00"/>
    <s v="JP"/>
    <d v="2025-02-27T00:00:00"/>
    <s v="Recibido"/>
    <s v="cumplida"/>
    <n v="3"/>
    <n v="1"/>
    <n v="0"/>
    <d v="2025-04-30T00:00:00"/>
    <n v="27154"/>
    <m/>
    <n v="1"/>
    <n v="1"/>
  </r>
  <r>
    <m/>
    <s v="Juan Zabaleta"/>
    <x v="0"/>
    <s v="PARA PISTOLAS DE ROCIADO DE ALCOHOL"/>
    <d v="2025-01-30T00:00:00"/>
    <x v="0"/>
    <x v="0"/>
    <m/>
    <s v="AB"/>
    <s v="P-3629"/>
    <s v="M2276MEC"/>
    <s v="BOQUILLA UNIJET EN ACERO INOX 303"/>
    <n v="1"/>
    <s v="unidad"/>
    <n v="58360.5"/>
    <n v="58360.5"/>
    <s v="$"/>
    <s v="SPRAYING SYSTEM"/>
    <n v="100042"/>
    <d v="2025-02-25T00:00:00"/>
    <s v="JP"/>
    <d v="2025-02-27T00:00:00"/>
    <s v="Recibido"/>
    <s v="cumplida"/>
    <n v="3"/>
    <n v="1"/>
    <n v="0"/>
    <d v="2025-04-30T00:00:00"/>
    <n v="27154"/>
    <m/>
    <m/>
    <n v="1"/>
  </r>
  <r>
    <n v="1"/>
    <s v="Juan Zabaleta"/>
    <x v="0"/>
    <s v="CUADRO DE VALVULAS EN HORNO LINEA 7"/>
    <d v="2025-01-30T00:00:00"/>
    <x v="0"/>
    <x v="0"/>
    <m/>
    <s v="AB"/>
    <s v="P-3630"/>
    <s v="M1317MEC"/>
    <s v="VALVULA REGULADORA DE PRESION EQA S-117"/>
    <n v="1"/>
    <s v="unidad"/>
    <n v="567000"/>
    <n v="567000"/>
    <s v="$"/>
    <s v="EQA"/>
    <n v="102142"/>
    <d v="2025-07-31T00:00:00"/>
    <s v="MZ"/>
    <d v="2025-08-01T00:00:00"/>
    <s v="Recibido"/>
    <s v="cumplida"/>
    <n v="3"/>
    <n v="1"/>
    <n v="0"/>
    <d v="2025-08-27T00:00:00"/>
    <n v="118431"/>
    <n v="67654"/>
    <n v="1"/>
    <n v="1"/>
  </r>
  <r>
    <n v="1"/>
    <s v="Franco Paez"/>
    <x v="1"/>
    <s v="REDUCTOR DE LINEA 7"/>
    <d v="2025-01-31T00:00:00"/>
    <x v="0"/>
    <x v="0"/>
    <m/>
    <s v="AB"/>
    <s v="P-3631"/>
    <s v="M0083MEC"/>
    <s v="PROVISION DE RETENES 25X47X10"/>
    <n v="2"/>
    <s v="unidad"/>
    <n v="28300"/>
    <n v="56600"/>
    <s v="$"/>
    <s v="FULL TIME"/>
    <n v="98742"/>
    <d v="2025-02-03T00:00:00"/>
    <s v="MZ"/>
    <d v="2025-02-04T00:00:00"/>
    <s v="Recibido"/>
    <s v="cumplida"/>
    <n v="3"/>
    <n v="2"/>
    <n v="0"/>
    <d v="2025-01-30T00:00:00"/>
    <n v="359"/>
    <m/>
    <n v="1"/>
    <n v="1"/>
  </r>
  <r>
    <n v="3"/>
    <s v="Franco Paez"/>
    <x v="1"/>
    <s v="BATIDORA LINEA 6"/>
    <d v="2025-01-31T00:00:00"/>
    <x v="0"/>
    <x v="0"/>
    <m/>
    <s v="AB"/>
    <s v="P-3632"/>
    <s v="S/C"/>
    <s v="por la fabricacion de buje en aluminio de 63 x 76 x 22"/>
    <n v="1"/>
    <s v="unidad"/>
    <n v="185000"/>
    <n v="185000"/>
    <s v="$"/>
    <s v="FULL TIME"/>
    <n v="98743"/>
    <d v="2025-02-03T00:00:00"/>
    <s v="MZ"/>
    <d v="2025-02-04T00:00:00"/>
    <s v="Recibido"/>
    <s v="cumplida"/>
    <n v="3"/>
    <n v="1"/>
    <n v="0"/>
    <d v="2025-01-30T00:00:00"/>
    <n v="360"/>
    <m/>
    <n v="1"/>
    <n v="1"/>
  </r>
  <r>
    <m/>
    <s v="Franco Paez"/>
    <x v="1"/>
    <s v="BATIDORA LINEA 6"/>
    <d v="2025-01-31T00:00:00"/>
    <x v="0"/>
    <x v="0"/>
    <m/>
    <s v="AB"/>
    <s v="P-3632"/>
    <s v="S/C"/>
    <s v="por el repasado de rosca de Ø 90"/>
    <n v="1"/>
    <s v="unidad"/>
    <n v="98000"/>
    <n v="98000"/>
    <s v="$"/>
    <s v="FULL TIME"/>
    <n v="98743"/>
    <d v="2025-02-03T00:00:00"/>
    <s v="MZ"/>
    <d v="2025-02-04T00:00:00"/>
    <s v="Recibido"/>
    <s v="cumplida"/>
    <n v="3"/>
    <n v="1"/>
    <n v="0"/>
    <d v="2025-01-30T00:00:00"/>
    <n v="360"/>
    <m/>
    <m/>
    <n v="1"/>
  </r>
  <r>
    <m/>
    <s v="Franco Paez"/>
    <x v="1"/>
    <s v="BATIDORA LINEA 6"/>
    <d v="2025-01-31T00:00:00"/>
    <x v="0"/>
    <x v="0"/>
    <m/>
    <s v="AB"/>
    <s v="P-3632"/>
    <s v="S/C"/>
    <s v="fabricacion de disco de grilon de 110 x 60 x 10 con ranura para orin"/>
    <n v="1"/>
    <s v="unidad"/>
    <n v="268500"/>
    <n v="268500"/>
    <s v="$"/>
    <s v="FULL TIME"/>
    <n v="98743"/>
    <d v="2025-02-03T00:00:00"/>
    <s v="MZ"/>
    <d v="2025-02-04T00:00:00"/>
    <s v="Recibido"/>
    <s v="cumplida"/>
    <n v="3"/>
    <n v="1"/>
    <n v="0"/>
    <d v="2025-01-30T00:00:00"/>
    <n v="360"/>
    <m/>
    <m/>
    <n v="1"/>
  </r>
  <r>
    <n v="2"/>
    <s v="Franco Paez"/>
    <x v="1"/>
    <s v="FOCUS LINEA 7"/>
    <d v="2025-01-31T00:00:00"/>
    <x v="0"/>
    <x v="0"/>
    <m/>
    <s v="AB"/>
    <s v="P-3633"/>
    <s v="S/C"/>
    <s v="FABRICACION DE PIÑON NUEVO - MATERIAL IASI 304L"/>
    <n v="2"/>
    <s v="unidad"/>
    <n v="370000"/>
    <n v="740000"/>
    <s v="$"/>
    <s v="LDL"/>
    <n v="98764"/>
    <d v="2025-02-04T00:00:00"/>
    <s v="VM"/>
    <d v="2025-02-05T00:00:00"/>
    <s v="Recibido"/>
    <s v="cumplida"/>
    <n v="3"/>
    <n v="2"/>
    <n v="0"/>
    <d v="2025-01-30T00:00:00"/>
    <n v="2091"/>
    <m/>
    <n v="1"/>
    <n v="1"/>
  </r>
  <r>
    <m/>
    <s v="Franco Paez"/>
    <x v="1"/>
    <s v="FOCUS LINEA 7"/>
    <d v="2025-01-31T00:00:00"/>
    <x v="0"/>
    <x v="0"/>
    <m/>
    <s v="AB"/>
    <s v="P-3633"/>
    <s v="S/C"/>
    <s v="REPRACION EN EJE"/>
    <n v="1"/>
    <s v="unidad"/>
    <n v="125000"/>
    <n v="125000"/>
    <s v="$"/>
    <s v="LDL"/>
    <n v="98764"/>
    <d v="2025-02-04T00:00:00"/>
    <s v="VM"/>
    <d v="2025-02-05T00:00:00"/>
    <s v="Recibido"/>
    <s v="cumplida"/>
    <n v="3"/>
    <n v="1"/>
    <n v="0"/>
    <d v="2025-01-30T00:00:00"/>
    <n v="2091"/>
    <m/>
    <m/>
    <n v="1"/>
  </r>
  <r>
    <n v="1"/>
    <s v="Hugo Escobar"/>
    <x v="1"/>
    <s v="FOCUS LINEA 7"/>
    <d v="2025-02-27T00:00:00"/>
    <x v="2"/>
    <x v="0"/>
    <m/>
    <s v="AB"/>
    <s v="P-3634"/>
    <s v="S/C"/>
    <s v="JUEGO DE GUIAS EN APM "/>
    <n v="1"/>
    <s v="unidad"/>
    <n v="1150000"/>
    <n v="1150000"/>
    <s v="$"/>
    <s v="LDL"/>
    <n v="100084"/>
    <d v="2025-02-27T00:00:00"/>
    <s v="VM"/>
    <d v="2025-03-05T00:00:00"/>
    <s v="Recibido"/>
    <s v="cumplida"/>
    <n v="3"/>
    <n v="1"/>
    <n v="0"/>
    <d v="2025-01-30T00:00:00"/>
    <n v="2097"/>
    <m/>
    <n v="1"/>
    <n v="1"/>
  </r>
  <r>
    <n v="2"/>
    <s v="Franco Paez"/>
    <x v="1"/>
    <s v="MIXER LINEA 6"/>
    <d v="2025-02-07T00:00:00"/>
    <x v="2"/>
    <x v="0"/>
    <m/>
    <s v="AB"/>
    <s v="P-3635"/>
    <s v="S/C"/>
    <s v="REPARACION DE EJE DE MIXER LINEA 6"/>
    <n v="1"/>
    <s v="unidad"/>
    <n v="260000"/>
    <n v="260000"/>
    <s v="$"/>
    <s v="LDL"/>
    <n v="98855"/>
    <d v="2025-02-10T00:00:00"/>
    <s v="MZ"/>
    <d v="2025-02-11T00:00:00"/>
    <s v="Recibido"/>
    <s v="cumplida"/>
    <n v="3"/>
    <n v="1"/>
    <n v="0"/>
    <d v="2025-02-01T00:00:00"/>
    <n v="2102"/>
    <m/>
    <n v="1"/>
    <n v="1"/>
  </r>
  <r>
    <m/>
    <s v="Franco Paez"/>
    <x v="1"/>
    <s v="LINEA 4"/>
    <d v="2025-02-07T00:00:00"/>
    <x v="2"/>
    <x v="0"/>
    <m/>
    <s v="AB"/>
    <s v="P-3635"/>
    <s v="S/C"/>
    <s v="RECTIFICADO DE RODILLOS ENGOMADOS LINEA 4"/>
    <n v="2"/>
    <s v="unidad"/>
    <n v="345000"/>
    <n v="690000"/>
    <s v="$"/>
    <s v="LDL"/>
    <n v="98855"/>
    <d v="2025-02-10T00:00:00"/>
    <s v="MZ"/>
    <d v="2025-02-11T00:00:00"/>
    <s v="Recibido"/>
    <s v="cumplida"/>
    <n v="3"/>
    <n v="2"/>
    <n v="0"/>
    <d v="2025-02-01T00:00:00"/>
    <n v="2102"/>
    <m/>
    <m/>
    <n v="1"/>
  </r>
  <r>
    <n v="4"/>
    <s v="Dario Gamba"/>
    <x v="1"/>
    <s v="ROTATIVA DANSON LINEA 2"/>
    <d v="2025-01-30T00:00:00"/>
    <x v="0"/>
    <x v="0"/>
    <m/>
    <s v="AB"/>
    <s v="P-3636"/>
    <s v="S/C"/>
    <s v="Polea 3B 150 linea 2"/>
    <n v="1"/>
    <s v="unidad"/>
    <n v="232500"/>
    <n v="232500"/>
    <s v="$"/>
    <s v="LDL"/>
    <n v="98800"/>
    <d v="2025-02-05T00:00:00"/>
    <s v="VM"/>
    <d v="2025-02-06T00:00:00"/>
    <s v="Recibido"/>
    <s v="cumplida"/>
    <n v="3"/>
    <n v="1"/>
    <n v="0"/>
    <d v="2025-01-30T00:00:00"/>
    <n v="2090"/>
    <m/>
    <n v="1"/>
    <n v="1"/>
  </r>
  <r>
    <m/>
    <s v="Dario Gamba"/>
    <x v="1"/>
    <s v="ROTATIVA DANSON LINEA 2"/>
    <d v="2025-01-30T00:00:00"/>
    <x v="0"/>
    <x v="0"/>
    <m/>
    <s v="AB"/>
    <s v="P-3636"/>
    <s v="S/C"/>
    <s v="Polea 3B 70 linea 2"/>
    <n v="1"/>
    <s v="unidad"/>
    <n v="162000"/>
    <n v="162000"/>
    <s v="$"/>
    <s v="LDL"/>
    <n v="98800"/>
    <d v="2025-02-05T00:00:00"/>
    <s v="VM"/>
    <d v="2025-02-06T00:00:00"/>
    <s v="Recibido"/>
    <s v="cumplida"/>
    <n v="3"/>
    <n v="1"/>
    <n v="0"/>
    <d v="2025-01-30T00:00:00"/>
    <n v="2090"/>
    <m/>
    <m/>
    <n v="1"/>
  </r>
  <r>
    <m/>
    <s v="Dario Gamba"/>
    <x v="1"/>
    <s v="ROTATIVA DANSON LINEA 2"/>
    <d v="2025-01-30T00:00:00"/>
    <x v="0"/>
    <x v="0"/>
    <m/>
    <s v="AB"/>
    <s v="P-3636"/>
    <s v="S/C"/>
    <s v="Piñon doble Z38 ASA 60 Linea 2"/>
    <n v="1"/>
    <s v="unidad"/>
    <n v="310000"/>
    <n v="310000"/>
    <s v="$"/>
    <s v="LDL"/>
    <n v="98800"/>
    <d v="2025-02-05T00:00:00"/>
    <s v="VM"/>
    <d v="2025-02-06T00:00:00"/>
    <s v="Recibido"/>
    <s v="cumplida"/>
    <n v="3"/>
    <n v="1"/>
    <n v="0"/>
    <d v="2025-01-30T00:00:00"/>
    <n v="2090"/>
    <m/>
    <m/>
    <n v="1"/>
  </r>
  <r>
    <m/>
    <s v="Dario Gamba"/>
    <x v="1"/>
    <s v="ROTATIVA DANSON LINEA 2"/>
    <d v="2025-01-30T00:00:00"/>
    <x v="0"/>
    <x v="0"/>
    <m/>
    <s v="AB"/>
    <s v="P-3636"/>
    <s v="S/C"/>
    <s v="piñon doble Z17 ASA 60 Linea 2"/>
    <n v="1"/>
    <s v="unidad"/>
    <n v="178000"/>
    <n v="178000"/>
    <s v="$"/>
    <s v="LDL"/>
    <n v="98800"/>
    <d v="2025-02-05T00:00:00"/>
    <s v="VM"/>
    <d v="2025-02-06T00:00:00"/>
    <s v="Recibido"/>
    <s v="cumplida"/>
    <n v="3"/>
    <n v="1"/>
    <n v="0"/>
    <d v="2025-01-30T00:00:00"/>
    <n v="2090"/>
    <m/>
    <m/>
    <n v="1"/>
  </r>
  <r>
    <n v="1"/>
    <s v="Juan Zabaleta"/>
    <x v="2"/>
    <s v="SALIDA DE HELADERA LINEA 7"/>
    <d v="2025-01-30T00:00:00"/>
    <x v="0"/>
    <x v="0"/>
    <m/>
    <s v="AB"/>
    <s v="P-3637"/>
    <s v="M0415MEC"/>
    <s v="MOTORREDUCTOR SEW WA10 DT56L4 (P=0,12kw / 380vca - ns=127RPM)"/>
    <n v="1"/>
    <s v="unidad"/>
    <n v="870348.37"/>
    <n v="870348.37"/>
    <s v="$"/>
    <s v="SEW EURODRIVE"/>
    <n v="98840"/>
    <d v="2025-02-07T00:00:00"/>
    <s v="MZ"/>
    <d v="2025-02-07T00:00:00"/>
    <s v="Recibido"/>
    <s v="cumplida"/>
    <n v="3"/>
    <n v="1"/>
    <n v="0"/>
    <d v="2025-02-21T00:00:00"/>
    <n v="174426"/>
    <n v="58173"/>
    <n v="1"/>
    <n v="1"/>
  </r>
  <r>
    <n v="8"/>
    <s v="Juan Zabaleta"/>
    <x v="2"/>
    <s v="HORNO LINEA 7"/>
    <d v="2025-01-30T00:00:00"/>
    <x v="0"/>
    <x v="0"/>
    <n v="410105"/>
    <s v="AB"/>
    <s v="P-3638"/>
    <s v="M0416MEC"/>
    <s v="GAS SYSTEM DUNGS 1PDK273639S00001119"/>
    <n v="1"/>
    <s v="unidad"/>
    <m/>
    <n v="0"/>
    <s v="$"/>
    <m/>
    <m/>
    <m/>
    <m/>
    <m/>
    <s v="Anulado"/>
    <s v="Con pendientes"/>
    <n v="4"/>
    <m/>
    <n v="-1"/>
    <m/>
    <m/>
    <m/>
    <n v="1"/>
    <n v="1"/>
  </r>
  <r>
    <m/>
    <s v="Juan Zabaleta"/>
    <x v="2"/>
    <s v="HORNO LINEA 7"/>
    <d v="2025-01-30T00:00:00"/>
    <x v="0"/>
    <x v="0"/>
    <m/>
    <s v="AB"/>
    <s v="P-3638"/>
    <s v=" M0910MEC"/>
    <s v=" ELECTRODO IGNITOR P/TRO DIBUJO B39000 50610183  L6"/>
    <n v="1"/>
    <s v="unidad"/>
    <m/>
    <n v="0"/>
    <s v="$"/>
    <m/>
    <m/>
    <m/>
    <m/>
    <m/>
    <s v="Anulado"/>
    <s v="Con pendientes"/>
    <n v="4"/>
    <m/>
    <n v="-1"/>
    <m/>
    <m/>
    <m/>
    <m/>
    <n v="1"/>
  </r>
  <r>
    <m/>
    <s v="Juan Zabaleta"/>
    <x v="2"/>
    <s v="HORNO LINEA 7"/>
    <d v="2025-01-30T00:00:00"/>
    <x v="0"/>
    <x v="0"/>
    <m/>
    <s v="AB"/>
    <s v="P-3638"/>
    <s v=" M2576MEC"/>
    <s v=" ANEL RETENCAO P/ EIXO 013X1.00 DIN 471 OXPRETO  50186505"/>
    <n v="1"/>
    <s v="unidad"/>
    <m/>
    <n v="0"/>
    <s v="$"/>
    <m/>
    <m/>
    <m/>
    <m/>
    <m/>
    <s v="Anulado"/>
    <s v="Con pendientes"/>
    <n v="4"/>
    <m/>
    <n v="-1"/>
    <m/>
    <m/>
    <m/>
    <m/>
    <n v="1"/>
  </r>
  <r>
    <m/>
    <s v="Juan Zabaleta"/>
    <x v="2"/>
    <s v="HORNO LINEA 7"/>
    <d v="2025-01-30T00:00:00"/>
    <x v="0"/>
    <x v="0"/>
    <m/>
    <s v="AB"/>
    <s v="P-3638"/>
    <s v="M2577MEC"/>
    <s v=" ELECTRODOS MONITOREO DE LLAMA"/>
    <n v="1"/>
    <s v="unidad"/>
    <m/>
    <n v="0"/>
    <s v="$"/>
    <m/>
    <m/>
    <m/>
    <m/>
    <m/>
    <s v="Anulado"/>
    <s v="Con pendientes"/>
    <n v="4"/>
    <m/>
    <n v="-1"/>
    <m/>
    <m/>
    <m/>
    <m/>
    <n v="1"/>
  </r>
  <r>
    <m/>
    <s v="Juan Zabaleta"/>
    <x v="2"/>
    <s v="HORNO LINEA 7"/>
    <d v="2025-01-30T00:00:00"/>
    <x v="0"/>
    <x v="0"/>
    <m/>
    <s v="AB"/>
    <s v="P-3638"/>
    <s v="M2578MEC"/>
    <s v=" CONECTORES MODULO DE IGNICION"/>
    <n v="10"/>
    <s v="unidad"/>
    <m/>
    <n v="0"/>
    <s v="$"/>
    <m/>
    <m/>
    <m/>
    <m/>
    <m/>
    <s v="Anulado"/>
    <s v="Con pendientes"/>
    <n v="4"/>
    <m/>
    <n v="-10"/>
    <m/>
    <m/>
    <m/>
    <m/>
    <n v="1"/>
  </r>
  <r>
    <m/>
    <s v="Juan Zabaleta"/>
    <x v="2"/>
    <s v="HORNO LINEA 7"/>
    <d v="2025-01-30T00:00:00"/>
    <x v="0"/>
    <x v="0"/>
    <m/>
    <s v="AB"/>
    <s v="P-3638"/>
    <s v="M2579MEC"/>
    <s v=" TURBINA COMPLETA CONJUNTO MBC-300-SE-S02 G1 G1 70-AB53-01  50676293"/>
    <n v="2"/>
    <s v="unidad"/>
    <m/>
    <n v="0"/>
    <s v="$"/>
    <m/>
    <m/>
    <m/>
    <m/>
    <m/>
    <s v="Anulado"/>
    <s v="Con pendientes"/>
    <n v="4"/>
    <m/>
    <n v="-2"/>
    <m/>
    <m/>
    <m/>
    <m/>
    <n v="1"/>
  </r>
  <r>
    <m/>
    <s v="Juan Zabaleta"/>
    <x v="2"/>
    <s v="HORNO LINEA 7"/>
    <d v="2025-01-30T00:00:00"/>
    <x v="0"/>
    <x v="0"/>
    <m/>
    <s v="AB"/>
    <s v="P-3638"/>
    <s v=" M2581MEC"/>
    <s v=" CORRENTE CARB SIMP P.LONGO 25.40 X 7.75 208B-1 DIN8181 (1&quot; ) NR.713 50596196"/>
    <n v="1"/>
    <s v="unidad"/>
    <m/>
    <n v="0"/>
    <s v="$"/>
    <m/>
    <m/>
    <m/>
    <m/>
    <m/>
    <s v="Anulado"/>
    <s v="Con pendientes"/>
    <n v="4"/>
    <m/>
    <n v="-1"/>
    <m/>
    <m/>
    <m/>
    <m/>
    <n v="1"/>
  </r>
  <r>
    <m/>
    <s v="Juan Zabaleta"/>
    <x v="2"/>
    <s v="HORNO LINEA 7"/>
    <d v="2025-01-30T00:00:00"/>
    <x v="0"/>
    <x v="0"/>
    <m/>
    <s v="AB"/>
    <s v="P-3638"/>
    <s v=" M2582MEC"/>
    <s v=" EMENDA CARB P/CORR SIMPL 25.40 C2040 DIN8181 (1&quot; ) NR11(E)-GRAMPO C/ADIT 50596197"/>
    <n v="10"/>
    <s v="Metros"/>
    <m/>
    <n v="0"/>
    <s v="$"/>
    <m/>
    <m/>
    <m/>
    <m/>
    <m/>
    <s v="Anulado"/>
    <s v="Con pendientes"/>
    <n v="4"/>
    <m/>
    <n v="-10"/>
    <m/>
    <m/>
    <m/>
    <m/>
    <n v="1"/>
  </r>
  <r>
    <n v="1"/>
    <s v="Juan Zabaleta"/>
    <x v="2"/>
    <s v="CORTADORA LINEA 1"/>
    <d v="2025-01-30T00:00:00"/>
    <x v="0"/>
    <x v="0"/>
    <m/>
    <s v="AB"/>
    <s v="P-3639"/>
    <s v="M0699ELE"/>
    <s v="VARIADOR G120X 400V 3KW/4HP (LO) 2,2KW/3HP (HO) PN 6SL3220-1YE18-0UF0"/>
    <n v="1"/>
    <s v="unidad"/>
    <n v="1391059.6"/>
    <n v="1391059.6"/>
    <s v="$"/>
    <s v="LIESA"/>
    <n v="98730"/>
    <d v="2025-01-31T00:00:00"/>
    <s v="VM"/>
    <d v="2025-01-31T00:00:00"/>
    <s v="Recibido"/>
    <s v="cumplida"/>
    <n v="3"/>
    <n v="1"/>
    <n v="0"/>
    <d v="2025-02-06T00:00:00"/>
    <n v="193263"/>
    <n v="57330"/>
    <n v="1"/>
    <n v="1"/>
  </r>
  <r>
    <n v="2"/>
    <s v="Dario Gamba"/>
    <x v="1"/>
    <s v="FRIPACK 1 Y 2 DE LINEA 4"/>
    <d v="2025-02-01T00:00:00"/>
    <x v="2"/>
    <x v="0"/>
    <m/>
    <s v="AB"/>
    <s v="P-3640"/>
    <s v="S/C"/>
    <s v="RECTIFICADO EN RODILLOS GOMA FRIPACK 1 Y 2 - LINEA 4"/>
    <n v="10"/>
    <s v="unidad"/>
    <n v="49500"/>
    <n v="495000"/>
    <s v="$"/>
    <s v="LDL"/>
    <n v="98767"/>
    <d v="2025-02-04T00:00:00"/>
    <s v="VM"/>
    <d v="2025-02-05T00:00:00"/>
    <s v="Recibido"/>
    <s v="cumplida"/>
    <n v="3"/>
    <n v="10"/>
    <n v="0"/>
    <d v="2025-01-30T00:00:00"/>
    <n v="2094"/>
    <m/>
    <n v="1"/>
    <n v="1"/>
  </r>
  <r>
    <m/>
    <s v="Dario Gamba"/>
    <x v="1"/>
    <s v="FRIPACK 1 Y 2 DE LINEA 4"/>
    <d v="2025-02-01T00:00:00"/>
    <x v="2"/>
    <x v="0"/>
    <m/>
    <s v="AB"/>
    <s v="P-3640"/>
    <s v="S/C"/>
    <s v="RODILLO DE TRACCION DE CINTA (ESTACION 1 Y 2 - ACUMULO) - LINEA 4"/>
    <n v="3"/>
    <s v="unidad"/>
    <n v="345000"/>
    <n v="1035000"/>
    <s v="$"/>
    <s v="LDL"/>
    <n v="98767"/>
    <d v="2025-02-04T00:00:00"/>
    <s v="VM"/>
    <d v="2025-02-05T00:00:00"/>
    <s v="Recibido"/>
    <s v="cumplida"/>
    <n v="3"/>
    <n v="3"/>
    <n v="0"/>
    <d v="2025-01-30T00:00:00"/>
    <n v="2094"/>
    <m/>
    <m/>
    <n v="1"/>
  </r>
  <r>
    <n v="1"/>
    <s v="Dario Gamba"/>
    <x v="1"/>
    <s v="FRIPACK 2 DE LINEA 4"/>
    <d v="2025-02-01T00:00:00"/>
    <x v="2"/>
    <x v="0"/>
    <m/>
    <s v="AB"/>
    <s v="P-3641"/>
    <s v="S/C"/>
    <s v="TENSOR DE CINTA - LINEA 4 FRIPACK 2"/>
    <n v="2"/>
    <s v="unidad"/>
    <n v="180000"/>
    <n v="360000"/>
    <s v="$"/>
    <s v="LDL"/>
    <n v="98768"/>
    <d v="2025-02-04T00:00:00"/>
    <s v="VM"/>
    <d v="2025-02-05T00:00:00"/>
    <s v="Recibido"/>
    <s v="cumplida"/>
    <n v="3"/>
    <n v="2"/>
    <n v="0"/>
    <d v="2025-01-30T00:00:00"/>
    <n v="2093"/>
    <m/>
    <n v="1"/>
    <n v="1"/>
  </r>
  <r>
    <n v="2"/>
    <s v="Dario Gamba"/>
    <x v="1"/>
    <s v="ROTATIVA LINEA 2"/>
    <d v="2025-02-01T00:00:00"/>
    <x v="2"/>
    <x v="0"/>
    <m/>
    <s v="AB"/>
    <s v="P-3642"/>
    <s v="S/C"/>
    <s v="JUEGO DE ENGRANAJES CONICOS"/>
    <n v="2"/>
    <s v="unidad"/>
    <n v="175000"/>
    <n v="350000"/>
    <s v="$"/>
    <s v="LDL"/>
    <n v="98769"/>
    <d v="2025-02-04T00:00:00"/>
    <s v="VM"/>
    <d v="2025-02-05T00:00:00"/>
    <s v="Recibido"/>
    <s v="cumplida"/>
    <n v="3"/>
    <n v="2"/>
    <n v="0"/>
    <d v="2025-01-30T00:00:00"/>
    <n v="2092"/>
    <m/>
    <n v="1"/>
    <n v="1"/>
  </r>
  <r>
    <m/>
    <s v="Dario Gamba"/>
    <x v="1"/>
    <s v="ROTATIVA LINEA 2"/>
    <d v="2025-02-01T00:00:00"/>
    <x v="2"/>
    <x v="0"/>
    <m/>
    <s v="AB"/>
    <s v="P-3642"/>
    <s v="S/C"/>
    <s v="REPARACION EN RODILLO"/>
    <n v="1"/>
    <s v="unidad"/>
    <n v="215000"/>
    <n v="215000"/>
    <s v="$"/>
    <s v="LDL"/>
    <n v="98769"/>
    <d v="2025-02-04T00:00:00"/>
    <s v="VM"/>
    <d v="2025-02-05T00:00:00"/>
    <s v="Recibido"/>
    <s v="cumplida"/>
    <n v="3"/>
    <n v="1"/>
    <n v="0"/>
    <d v="2025-01-30T00:00:00"/>
    <n v="2092"/>
    <m/>
    <m/>
    <n v="1"/>
  </r>
  <r>
    <n v="1"/>
    <s v="Alejandro Beron"/>
    <x v="2"/>
    <s v="COMEDOR DE ADMINISTRACION"/>
    <d v="2025-01-30T00:00:00"/>
    <x v="0"/>
    <x v="0"/>
    <m/>
    <s v="AB"/>
    <s v="P-3643"/>
    <s v="S/C"/>
    <s v="Cafetera Moulinex Dolce Gusto Nescafé Piccolo XS Blanca 1 litro"/>
    <n v="1"/>
    <s v="unidad"/>
    <n v="99224"/>
    <n v="99224"/>
    <s v="$"/>
    <s v="MERCADO LIBRE"/>
    <n v="98733"/>
    <d v="2025-01-31T00:00:00"/>
    <s v="VM"/>
    <d v="2025-01-31T00:00:00"/>
    <s v="Recibido"/>
    <s v="cumplida"/>
    <n v="3"/>
    <n v="1"/>
    <n v="0"/>
    <m/>
    <s v="SIN REMITO AUTORIZA JUAN ZABALETA"/>
    <m/>
    <n v="1"/>
    <n v="1"/>
  </r>
  <r>
    <n v="1"/>
    <s v="Juan Zabaleta"/>
    <x v="2"/>
    <s v="CARGADOR DE RT-2095 EN EL CD"/>
    <d v="2025-01-31T00:00:00"/>
    <x v="0"/>
    <x v="0"/>
    <m/>
    <s v="AB"/>
    <s v="P-3644"/>
    <s v="S/C"/>
    <s v="Se solicita visita tecnica, reparacion y puesta en marcha del equipo cargador de baterias de RT-2095 en el CD. "/>
    <n v="1"/>
    <s v="unidad"/>
    <n v="171920"/>
    <n v="171920"/>
    <s v="$"/>
    <s v="UNIRROL"/>
    <n v="98802"/>
    <d v="2025-02-05T00:00:00"/>
    <s v="VM"/>
    <d v="2025-02-06T00:00:00"/>
    <s v="Recibido"/>
    <s v="cumplida"/>
    <n v="3"/>
    <n v="1"/>
    <n v="0"/>
    <m/>
    <s v="SIN REMITO AUTORIZA JUAN ZABALETA"/>
    <m/>
    <n v="1"/>
    <n v="1"/>
  </r>
  <r>
    <n v="5"/>
    <s v="Dario Gamba"/>
    <x v="1"/>
    <s v="VARPE LINEA 6"/>
    <d v="2025-01-31T00:00:00"/>
    <x v="0"/>
    <x v="0"/>
    <m/>
    <s v="AB"/>
    <s v="P-3645"/>
    <s v="S/C"/>
    <s v="reparacion de eje Ø 12 , rellenado y rectificado , varpe L6"/>
    <n v="1"/>
    <s v="unidad"/>
    <n v="185000"/>
    <n v="185000"/>
    <s v="$"/>
    <s v="FULL TIME"/>
    <n v="98745"/>
    <d v="2025-02-03T00:00:00"/>
    <s v="MZ"/>
    <d v="2025-02-04T00:00:00"/>
    <s v="Recibido"/>
    <s v="cumplida"/>
    <n v="3"/>
    <n v="2"/>
    <n v="1"/>
    <d v="2025-01-29T00:00:00"/>
    <n v="358"/>
    <m/>
    <n v="1"/>
    <n v="1"/>
  </r>
  <r>
    <m/>
    <s v="Dario Gamba"/>
    <x v="1"/>
    <s v="VARPE LINEA 6"/>
    <d v="2025-01-31T00:00:00"/>
    <x v="0"/>
    <x v="0"/>
    <m/>
    <s v="AB"/>
    <s v="P-3645"/>
    <s v="S/C"/>
    <s v="fabricacion de 2 manchones de delrin de varpe L6"/>
    <n v="2"/>
    <s v="unidad"/>
    <n v="68000"/>
    <n v="136000"/>
    <s v="$"/>
    <s v="FULL TIME"/>
    <n v="98745"/>
    <d v="2025-02-03T00:00:00"/>
    <s v="MZ"/>
    <d v="2025-02-04T00:00:00"/>
    <s v="Recibido"/>
    <s v="cumplida"/>
    <n v="3"/>
    <n v="2"/>
    <n v="0"/>
    <d v="2025-01-29T00:00:00"/>
    <n v="358"/>
    <m/>
    <m/>
    <n v="1"/>
  </r>
  <r>
    <m/>
    <s v="Dario Gamba"/>
    <x v="1"/>
    <s v="VARPE LINEA 6"/>
    <d v="2025-01-31T00:00:00"/>
    <x v="0"/>
    <x v="0"/>
    <m/>
    <s v="AB"/>
    <s v="P-3645"/>
    <s v="S/C"/>
    <s v="provicion de 2 retenes de 16x28x7"/>
    <n v="2"/>
    <s v="unidad"/>
    <n v="14000"/>
    <n v="28000"/>
    <s v="$"/>
    <s v="FULL TIME"/>
    <n v="98745"/>
    <d v="2025-02-03T00:00:00"/>
    <s v="MZ"/>
    <d v="2025-02-04T00:00:00"/>
    <s v="Recibido"/>
    <s v="cumplida"/>
    <n v="3"/>
    <n v="2"/>
    <n v="0"/>
    <d v="2025-01-29T00:00:00"/>
    <n v="358"/>
    <m/>
    <m/>
    <n v="1"/>
  </r>
  <r>
    <m/>
    <s v="Dario Gamba"/>
    <x v="1"/>
    <s v="VARPE LINEA 6"/>
    <d v="2025-01-31T00:00:00"/>
    <x v="0"/>
    <x v="0"/>
    <m/>
    <s v="AB"/>
    <s v="P-3645"/>
    <s v="S/C"/>
    <s v="fabricacion de 2 bujes de bronce de 25x20 x2o"/>
    <n v="2"/>
    <s v="unidad"/>
    <n v="296000"/>
    <n v="592000"/>
    <s v="$"/>
    <s v="FULL TIME"/>
    <n v="98745"/>
    <d v="2025-02-03T00:00:00"/>
    <s v="MZ"/>
    <d v="2025-02-04T00:00:00"/>
    <s v="Recibido"/>
    <s v="cumplida"/>
    <n v="3"/>
    <n v="2"/>
    <n v="0"/>
    <d v="2025-01-29T00:00:00"/>
    <n v="358"/>
    <m/>
    <m/>
    <n v="1"/>
  </r>
  <r>
    <m/>
    <s v="Dario Gamba"/>
    <x v="1"/>
    <s v="VARPE LINEA 6"/>
    <d v="2025-01-31T00:00:00"/>
    <x v="0"/>
    <x v="0"/>
    <m/>
    <s v="AB"/>
    <s v="P-3645"/>
    <s v="S/C"/>
    <s v="por el enderezado , rellenado y mecanizado de eje de varpe"/>
    <n v="1"/>
    <s v="unidad"/>
    <n v="298000"/>
    <n v="298000"/>
    <s v="$"/>
    <s v="FULL TIME"/>
    <n v="98745"/>
    <d v="2025-02-03T00:00:00"/>
    <s v="MZ"/>
    <d v="2025-02-04T00:00:00"/>
    <s v="Recibido"/>
    <s v="cumplida"/>
    <n v="3"/>
    <n v="1"/>
    <n v="0"/>
    <d v="2025-01-29T00:00:00"/>
    <n v="358"/>
    <m/>
    <m/>
    <n v="1"/>
  </r>
  <r>
    <n v="2"/>
    <s v="Dario Gamba"/>
    <x v="1"/>
    <s v="LINEA 6"/>
    <d v="2025-01-31T00:00:00"/>
    <x v="0"/>
    <x v="0"/>
    <m/>
    <s v="AB"/>
    <s v="P-3646"/>
    <s v="M1213FER"/>
    <s v="TORNILLO ALLEN CABEZA CILINDRICA M8 X 90"/>
    <n v="4"/>
    <s v="unidad"/>
    <n v="500"/>
    <n v="2000"/>
    <s v="$"/>
    <s v="LDL"/>
    <n v="98765"/>
    <d v="2025-02-04T00:00:00"/>
    <s v="VM"/>
    <d v="2025-02-04T00:00:00"/>
    <s v="Recibido"/>
    <s v="cumplida"/>
    <n v="3"/>
    <n v="4"/>
    <n v="0"/>
    <d v="2025-01-28T00:00:00"/>
    <n v="2072"/>
    <m/>
    <n v="1"/>
    <n v="1"/>
  </r>
  <r>
    <m/>
    <s v="Dario Gamba"/>
    <x v="1"/>
    <s v="LINEA 6"/>
    <d v="2025-01-31T00:00:00"/>
    <x v="0"/>
    <x v="0"/>
    <m/>
    <s v="AB"/>
    <s v="P-3646"/>
    <s v="M0929MEC"/>
    <s v="RETEN 45 X 35 X 4"/>
    <n v="4"/>
    <s v="unidad"/>
    <n v="7000"/>
    <n v="28000"/>
    <s v="$"/>
    <s v="LDL"/>
    <n v="98765"/>
    <d v="2025-02-04T00:00:00"/>
    <s v="VM"/>
    <d v="2025-02-04T00:00:00"/>
    <s v="Recibido"/>
    <s v="cumplida"/>
    <n v="3"/>
    <n v="4"/>
    <n v="0"/>
    <d v="2025-01-28T00:00:00"/>
    <n v="2072"/>
    <m/>
    <m/>
    <n v="1"/>
  </r>
  <r>
    <n v="2"/>
    <s v="Franco Paez"/>
    <x v="1"/>
    <s v="LINEA 6"/>
    <d v="2025-02-04T00:00:00"/>
    <x v="2"/>
    <x v="0"/>
    <m/>
    <s v="AB"/>
    <s v="P-3647"/>
    <s v="S/C"/>
    <s v="fabricacion de 2 ejes de puntera curva L6"/>
    <n v="2"/>
    <s v="unidad"/>
    <n v="125000"/>
    <n v="250000"/>
    <s v="$"/>
    <s v="FULL TIME"/>
    <n v="98799"/>
    <d v="2025-02-05T00:00:00"/>
    <s v="VM"/>
    <d v="2025-02-06T00:00:00"/>
    <s v="Recibido"/>
    <s v="cumplida"/>
    <n v="3"/>
    <n v="2"/>
    <n v="0"/>
    <d v="2025-01-31T00:00:00"/>
    <n v="361"/>
    <m/>
    <n v="1"/>
    <n v="1"/>
  </r>
  <r>
    <m/>
    <s v="Franco Paez"/>
    <x v="1"/>
    <s v="LINEA 6"/>
    <d v="2025-02-04T00:00:00"/>
    <x v="2"/>
    <x v="0"/>
    <m/>
    <s v="AB"/>
    <s v="P-3647"/>
    <s v="S/C"/>
    <s v="fabricacion de eje de cadena curva L6"/>
    <n v="1"/>
    <s v="unidad"/>
    <n v="275000"/>
    <n v="275000"/>
    <s v="$"/>
    <s v="FULL TIME"/>
    <n v="98799"/>
    <d v="2025-02-05T00:00:00"/>
    <s v="VM"/>
    <d v="2025-02-06T00:00:00"/>
    <s v="Recibido"/>
    <s v="cumplida"/>
    <n v="3"/>
    <n v="1"/>
    <n v="0"/>
    <d v="2025-01-31T00:00:00"/>
    <n v="361"/>
    <m/>
    <m/>
    <n v="1"/>
  </r>
  <r>
    <n v="1"/>
    <s v="Franco Paez"/>
    <x v="1"/>
    <s v="GEIGER LINEA 6"/>
    <d v="2025-02-04T00:00:00"/>
    <x v="2"/>
    <x v="0"/>
    <m/>
    <s v="AB"/>
    <s v="P-3648"/>
    <s v="S/C"/>
    <s v="RECTIFICADO DE FRENO EMBRAGUE"/>
    <n v="1"/>
    <s v="unidad"/>
    <n v="60000"/>
    <n v="60000"/>
    <s v="$"/>
    <s v="LDL"/>
    <n v="98771"/>
    <d v="2025-02-04T00:00:00"/>
    <s v="VM"/>
    <d v="2025-02-04T00:00:00"/>
    <s v="Recibido"/>
    <s v="cumplida"/>
    <n v="3"/>
    <n v="1"/>
    <n v="0"/>
    <d v="2025-01-25T00:00:00"/>
    <n v="2065"/>
    <m/>
    <n v="1"/>
    <n v="1"/>
  </r>
  <r>
    <n v="5"/>
    <s v="Alejandro Beron"/>
    <x v="2"/>
    <s v="MATERIALES PARA INSTALAR AA EN OFICINA DE PLANIFICACION Y OFICINA DE ROSANA RUIZ"/>
    <d v="2025-01-31T00:00:00"/>
    <x v="0"/>
    <x v="0"/>
    <m/>
    <s v="AB"/>
    <s v="P-3649"/>
    <s v="S/C"/>
    <s v="1* Caño Cobre 3/8  y de 5/8. 6 metros de cada uno."/>
    <n v="6"/>
    <s v="Metros DE C/U"/>
    <m/>
    <n v="0"/>
    <s v="$"/>
    <m/>
    <m/>
    <m/>
    <m/>
    <m/>
    <s v="Anulado"/>
    <s v="Con pendientes"/>
    <n v="4"/>
    <m/>
    <n v="-6"/>
    <m/>
    <m/>
    <m/>
    <n v="1"/>
    <n v="1"/>
  </r>
  <r>
    <m/>
    <s v="Alejandro Beron"/>
    <x v="2"/>
    <s v="MATERIALES PARA INSTALAR AA EN OFICINA DE PLANIFICACION Y OFICINA DE ROSANA RUIZ"/>
    <d v="2025-01-31T00:00:00"/>
    <x v="0"/>
    <x v="0"/>
    <m/>
    <s v="AB"/>
    <s v="P-3649"/>
    <s v="S/C"/>
    <s v="2* Caño Cobre de 1/4 y 1/2. 6 metros de cada uno."/>
    <n v="6"/>
    <s v="Metros DE C/U"/>
    <m/>
    <n v="0"/>
    <s v="$"/>
    <m/>
    <m/>
    <m/>
    <m/>
    <m/>
    <s v="Anulado"/>
    <s v="Con pendientes"/>
    <n v="4"/>
    <m/>
    <n v="-6"/>
    <m/>
    <m/>
    <m/>
    <m/>
    <n v="1"/>
  </r>
  <r>
    <m/>
    <s v="Alejandro Beron"/>
    <x v="2"/>
    <s v="MATERIALES PARA INSTALAR AA EN OFICINA DE PLANIFICACION Y OFICINA DE ROSANA RUIZ"/>
    <d v="2025-01-31T00:00:00"/>
    <x v="0"/>
    <x v="0"/>
    <m/>
    <s v="AB"/>
    <s v="P-3649"/>
    <s v="S/C"/>
    <s v="3* Aislante termico negro para caño de refrigeracion 6 metros de cada una de las medidas anteriormente mencionadas."/>
    <n v="6"/>
    <s v="Metros DE C/U"/>
    <m/>
    <n v="0"/>
    <s v="$"/>
    <m/>
    <m/>
    <m/>
    <m/>
    <m/>
    <s v="Anulado"/>
    <s v="Con pendientes"/>
    <n v="4"/>
    <m/>
    <n v="-6"/>
    <m/>
    <m/>
    <m/>
    <m/>
    <n v="1"/>
  </r>
  <r>
    <m/>
    <s v="Alejandro Beron"/>
    <x v="2"/>
    <s v="MATERIALES PARA INSTALAR AA EN OFICINA DE PLANIFICACION Y OFICINA DE ROSANA RUIZ"/>
    <d v="2025-01-31T00:00:00"/>
    <x v="0"/>
    <x v="0"/>
    <m/>
    <s v="AB"/>
    <s v="P-3649"/>
    <s v="S/C"/>
    <s v="4* Tuercas de 1/4 y 1/2 de bronce, una de cada medida."/>
    <n v="1"/>
    <s v="Unidad DE C/U"/>
    <m/>
    <n v="0"/>
    <s v="$"/>
    <m/>
    <m/>
    <m/>
    <m/>
    <m/>
    <s v="Anulado"/>
    <s v="Con pendientes"/>
    <n v="4"/>
    <m/>
    <n v="-1"/>
    <m/>
    <m/>
    <m/>
    <m/>
    <n v="1"/>
  </r>
  <r>
    <m/>
    <s v="Alejandro Beron"/>
    <x v="2"/>
    <s v="MATERIALES PARA INSTALAR AA EN OFICINA DE PLANIFICACION Y OFICINA DE ROSANA RUIZ"/>
    <d v="2025-01-31T00:00:00"/>
    <x v="0"/>
    <x v="0"/>
    <m/>
    <s v="AB"/>
    <s v="P-3649"/>
    <s v="S/C"/>
    <s v="5* Cinta De Pvc Con Adhesivo Aire Acondicionado Blanca. 3 unidades"/>
    <n v="3"/>
    <s v="unidad"/>
    <m/>
    <n v="0"/>
    <s v="$"/>
    <m/>
    <m/>
    <m/>
    <m/>
    <m/>
    <s v="Anulado"/>
    <s v="Con pendientes"/>
    <n v="4"/>
    <m/>
    <n v="-3"/>
    <m/>
    <m/>
    <m/>
    <m/>
    <n v="1"/>
  </r>
  <r>
    <n v="31"/>
    <s v="Alejandro Beron"/>
    <x v="0"/>
    <s v="MATERIALES OBRAS VARIAS"/>
    <d v="2025-02-04T00:00:00"/>
    <x v="2"/>
    <x v="0"/>
    <m/>
    <s v="AB"/>
    <s v="P-3650"/>
    <s v="S/C"/>
    <s v=" Bolson de arena 1m2"/>
    <n v="6"/>
    <s v="unidad"/>
    <n v="34818"/>
    <n v="208908"/>
    <s v="$"/>
    <s v="MS GRUPO NORTE SA VOLQUETES"/>
    <n v="99979"/>
    <d v="2025-02-20T00:00:00"/>
    <s v="MZ"/>
    <d v="2025-02-20T00:00:00"/>
    <s v="Recibido"/>
    <s v="cumplida"/>
    <n v="3"/>
    <n v="6"/>
    <n v="0"/>
    <d v="2025-02-25T00:00:00"/>
    <n v="10061"/>
    <m/>
    <n v="1"/>
    <n v="1"/>
  </r>
  <r>
    <m/>
    <s v="Alejandro Beron"/>
    <x v="0"/>
    <s v="MATERIALES OBRAS VARIAS"/>
    <d v="2025-02-04T00:00:00"/>
    <x v="2"/>
    <x v="0"/>
    <m/>
    <s v="AB"/>
    <s v="P-3650"/>
    <s v="S/C"/>
    <s v=" Bolson de piedra partida"/>
    <n v="2"/>
    <s v="unidad"/>
    <n v="62013"/>
    <n v="124026"/>
    <s v="$"/>
    <s v="MS GRUPO NORTE SA VOLQUETES"/>
    <n v="99979"/>
    <d v="2025-02-20T00:00:00"/>
    <s v="MZ"/>
    <d v="2025-02-20T00:00:00"/>
    <s v="Recibido"/>
    <s v="cumplida"/>
    <n v="3"/>
    <n v="2"/>
    <n v="0"/>
    <d v="2025-02-25T00:00:00"/>
    <n v="10061"/>
    <m/>
    <m/>
    <n v="1"/>
  </r>
  <r>
    <m/>
    <s v="Alejandro Beron"/>
    <x v="0"/>
    <s v="MATERIALES OBRAS VARIAS"/>
    <d v="2025-02-04T00:00:00"/>
    <x v="2"/>
    <x v="0"/>
    <m/>
    <s v="AB"/>
    <s v="P-3650"/>
    <s v="S/C"/>
    <s v=" Bolsas de cemento"/>
    <n v="21"/>
    <s v="unidad"/>
    <n v="9121"/>
    <n v="191541"/>
    <s v="$"/>
    <s v="MS GRUPO NORTE SA VOLQUETES"/>
    <n v="99979"/>
    <d v="2025-02-20T00:00:00"/>
    <s v="MZ"/>
    <d v="2025-02-20T00:00:00"/>
    <s v="Recibido"/>
    <s v="cumplida"/>
    <n v="3"/>
    <n v="21"/>
    <n v="0"/>
    <d v="2025-02-25T00:00:00"/>
    <n v="10061"/>
    <m/>
    <m/>
    <n v="1"/>
  </r>
  <r>
    <m/>
    <s v="Alejandro Beron"/>
    <x v="0"/>
    <s v="MATERIALES OBRAS VARIAS"/>
    <d v="2025-02-04T00:00:00"/>
    <x v="2"/>
    <x v="0"/>
    <m/>
    <s v="AB"/>
    <s v="P-3650"/>
    <s v="S/C"/>
    <s v=" Cal comun"/>
    <n v="15"/>
    <s v="unidad"/>
    <n v="7323"/>
    <n v="109845"/>
    <s v="$"/>
    <s v="MS GRUPO NORTE SA VOLQUETES"/>
    <n v="99979"/>
    <d v="2025-02-20T00:00:00"/>
    <s v="MZ"/>
    <d v="2025-02-20T00:00:00"/>
    <s v="Recibido"/>
    <s v="cumplida"/>
    <n v="3"/>
    <n v="15"/>
    <n v="0"/>
    <d v="2025-02-25T00:00:00"/>
    <n v="10061"/>
    <m/>
    <m/>
    <n v="1"/>
  </r>
  <r>
    <m/>
    <s v="Alejandro Beron"/>
    <x v="0"/>
    <s v="MATERIALES OBRAS VARIAS"/>
    <d v="2025-02-04T00:00:00"/>
    <x v="2"/>
    <x v="0"/>
    <m/>
    <s v="AB"/>
    <s v="P-3650"/>
    <s v="S/C"/>
    <s v=" ladrillos portantes 18x19x33"/>
    <n v="180"/>
    <s v="unidad"/>
    <n v="1355"/>
    <n v="243900"/>
    <s v="$"/>
    <s v="MS GRUPO NORTE SA VOLQUETES"/>
    <n v="99979"/>
    <d v="2025-02-20T00:00:00"/>
    <s v="MZ"/>
    <d v="2025-02-20T00:00:00"/>
    <s v="Recibido"/>
    <s v="cumplida"/>
    <n v="3"/>
    <n v="180"/>
    <n v="0"/>
    <d v="2025-02-25T00:00:00"/>
    <n v="10061"/>
    <m/>
    <m/>
    <n v="1"/>
  </r>
  <r>
    <m/>
    <s v="Alejandro Beron"/>
    <x v="0"/>
    <s v="MATERIALES OBRAS VARIAS"/>
    <d v="2025-02-04T00:00:00"/>
    <x v="2"/>
    <x v="0"/>
    <m/>
    <s v="AB"/>
    <s v="P-3650"/>
    <s v="S/C"/>
    <s v=" hierro del 10"/>
    <n v="6"/>
    <s v="unidad"/>
    <n v="14411"/>
    <n v="86466"/>
    <s v="$"/>
    <s v="MS GRUPO NORTE SA VOLQUETES"/>
    <n v="99979"/>
    <d v="2025-02-20T00:00:00"/>
    <s v="MZ"/>
    <d v="2025-02-20T00:00:00"/>
    <s v="Recibido"/>
    <s v="cumplida"/>
    <n v="3"/>
    <n v="6"/>
    <n v="0"/>
    <d v="2025-02-25T00:00:00"/>
    <n v="10061"/>
    <m/>
    <m/>
    <n v="1"/>
  </r>
  <r>
    <m/>
    <s v="Alejandro Beron"/>
    <x v="0"/>
    <s v="MATERIALES OBRAS VARIAS"/>
    <d v="2025-02-04T00:00:00"/>
    <x v="2"/>
    <x v="0"/>
    <m/>
    <s v="AB"/>
    <s v="P-3650"/>
    <s v="S/C"/>
    <s v=" hierro del 8"/>
    <n v="6"/>
    <s v="unidad"/>
    <n v="9231"/>
    <n v="55386"/>
    <s v="$"/>
    <s v="MS GRUPO NORTE SA VOLQUETES"/>
    <n v="99979"/>
    <d v="2025-02-20T00:00:00"/>
    <s v="MZ"/>
    <d v="2025-02-20T00:00:00"/>
    <s v="Recibido"/>
    <s v="cumplida"/>
    <n v="3"/>
    <n v="6"/>
    <n v="0"/>
    <d v="2025-02-25T00:00:00"/>
    <n v="10061"/>
    <m/>
    <m/>
    <n v="1"/>
  </r>
  <r>
    <m/>
    <s v="Alejandro Beron"/>
    <x v="0"/>
    <s v="MATERIALES OBRAS VARIAS"/>
    <d v="2025-02-04T00:00:00"/>
    <x v="2"/>
    <x v="0"/>
    <m/>
    <s v="AB"/>
    <s v="P-3650"/>
    <s v="S/C"/>
    <s v=" hierro del 6"/>
    <n v="8"/>
    <s v="unidad"/>
    <n v="5350"/>
    <n v="42800"/>
    <s v="$"/>
    <s v="MS GRUPO NORTE SA VOLQUETES"/>
    <n v="99979"/>
    <d v="2025-02-20T00:00:00"/>
    <s v="MZ"/>
    <d v="2025-02-20T00:00:00"/>
    <s v="Recibido"/>
    <s v="cumplida"/>
    <n v="3"/>
    <n v="8"/>
    <n v="0"/>
    <d v="2025-02-25T00:00:00"/>
    <n v="10061"/>
    <m/>
    <m/>
    <n v="1"/>
  </r>
  <r>
    <m/>
    <s v="Alejandro Beron"/>
    <x v="0"/>
    <s v="MATERIALES OBRAS VARIAS"/>
    <d v="2025-02-04T00:00:00"/>
    <x v="2"/>
    <x v="0"/>
    <m/>
    <s v="AB"/>
    <s v="P-3650"/>
    <s v="S/C"/>
    <s v=" hidrofuogs x 20kg"/>
    <n v="4"/>
    <s v="unidad"/>
    <n v="36034"/>
    <n v="144136"/>
    <s v="$"/>
    <s v="MS GRUPO NORTE SA VOLQUETES"/>
    <n v="99979"/>
    <d v="2025-02-20T00:00:00"/>
    <s v="MZ"/>
    <d v="2025-02-20T00:00:00"/>
    <s v="Recibido"/>
    <s v="cumplida"/>
    <n v="3"/>
    <n v="4"/>
    <n v="0"/>
    <d v="2025-02-25T00:00:00"/>
    <n v="10061"/>
    <m/>
    <m/>
    <n v="1"/>
  </r>
  <r>
    <m/>
    <s v="Alejandro Beron"/>
    <x v="0"/>
    <s v="MATERIALES OBRAS VARIAS"/>
    <d v="2025-02-04T00:00:00"/>
    <x v="2"/>
    <x v="0"/>
    <m/>
    <s v="AB"/>
    <s v="P-3650"/>
    <s v="S/C"/>
    <s v=" tacuru x20lts"/>
    <n v="1"/>
    <s v="unidad"/>
    <n v="202997"/>
    <n v="202997"/>
    <s v="$"/>
    <s v="MS GRUPO NORTE SA VOLQUETES"/>
    <n v="99979"/>
    <d v="2025-02-20T00:00:00"/>
    <s v="MZ"/>
    <d v="2025-02-20T00:00:00"/>
    <s v="Recibido"/>
    <s v="cumplida"/>
    <n v="3"/>
    <n v="1"/>
    <n v="0"/>
    <d v="2025-02-25T00:00:00"/>
    <n v="10061"/>
    <m/>
    <m/>
    <n v="1"/>
  </r>
  <r>
    <m/>
    <s v="Alejandro Beron"/>
    <x v="0"/>
    <s v="MATERIALES OBRAS VARIAS"/>
    <d v="2025-02-04T00:00:00"/>
    <x v="2"/>
    <x v="0"/>
    <m/>
    <s v="AB"/>
    <s v="P-3650"/>
    <s v="S/C"/>
    <s v=" tubo estructural 100x50x1,6"/>
    <n v="2"/>
    <s v="unidad"/>
    <n v="37557.449999999997"/>
    <n v="75114.899999999994"/>
    <s v="$"/>
    <s v="COMERCIAL CMP"/>
    <n v="99950"/>
    <d v="2025-02-18T00:00:00"/>
    <s v="MZ"/>
    <d v="2025-02-19T00:00:00"/>
    <s v="Recibido"/>
    <s v="cumplida"/>
    <n v="3"/>
    <n v="2"/>
    <n v="0"/>
    <d v="2025-03-05T00:00:00"/>
    <n v="241136"/>
    <m/>
    <m/>
    <n v="1"/>
  </r>
  <r>
    <m/>
    <s v="Alejandro Beron"/>
    <x v="0"/>
    <s v="MATERIALES OBRAS VARIAS"/>
    <d v="2025-02-04T00:00:00"/>
    <x v="2"/>
    <x v="0"/>
    <m/>
    <s v="AB"/>
    <s v="P-3650"/>
    <s v="S/C"/>
    <s v=" tubo estructural 100x100x2,0"/>
    <n v="2"/>
    <s v="unidad"/>
    <n v="58472.71"/>
    <n v="116945.42"/>
    <s v="$"/>
    <s v="COMERCIAL CMP"/>
    <n v="99950"/>
    <d v="2025-02-18T00:00:00"/>
    <s v="MZ"/>
    <d v="2025-02-19T00:00:00"/>
    <s v="Recibido"/>
    <s v="cumplida"/>
    <n v="3"/>
    <n v="2"/>
    <n v="0"/>
    <d v="2025-03-05T00:00:00"/>
    <n v="241136"/>
    <m/>
    <m/>
    <n v="1"/>
  </r>
  <r>
    <m/>
    <s v="Alejandro Beron"/>
    <x v="0"/>
    <s v="MATERIALES OBRAS VARIAS"/>
    <d v="2025-02-04T00:00:00"/>
    <x v="2"/>
    <x v="0"/>
    <m/>
    <s v="AB"/>
    <s v="P-3650"/>
    <s v="S/C"/>
    <s v=" maya sima job 25x25x6mm (2mtsx5mts)"/>
    <n v="3"/>
    <s v="unidad"/>
    <n v="41180"/>
    <n v="123540"/>
    <s v="$"/>
    <s v="MS GRUPO NORTE SA VOLQUETES"/>
    <n v="99979"/>
    <d v="2025-02-20T00:00:00"/>
    <s v="MZ"/>
    <d v="2025-02-20T00:00:00"/>
    <s v="Recibido"/>
    <s v="cumplida"/>
    <n v="3"/>
    <n v="3"/>
    <n v="0"/>
    <d v="2025-02-25T00:00:00"/>
    <n v="10061"/>
    <m/>
    <m/>
    <n v="1"/>
  </r>
  <r>
    <m/>
    <s v="Alejandro Beron"/>
    <x v="0"/>
    <s v="MATERIALES OBRAS VARIAS"/>
    <d v="2025-02-04T00:00:00"/>
    <x v="2"/>
    <x v="0"/>
    <m/>
    <s v="AB"/>
    <s v="P-3650"/>
    <s v="S/C"/>
    <s v=" Percil C negro 100x50x2x6mts"/>
    <n v="2"/>
    <s v="unidad"/>
    <n v="31068.58"/>
    <n v="62137.16"/>
    <s v="$"/>
    <s v="COMERCIAL CMP"/>
    <n v="99950"/>
    <d v="2025-02-18T00:00:00"/>
    <s v="MZ"/>
    <d v="2025-02-19T00:00:00"/>
    <s v="Recibido"/>
    <s v="cumplida"/>
    <n v="3"/>
    <n v="2"/>
    <n v="0"/>
    <d v="2025-03-05T00:00:00"/>
    <n v="241139"/>
    <m/>
    <m/>
    <n v="1"/>
  </r>
  <r>
    <m/>
    <s v="Alejandro Beron"/>
    <x v="0"/>
    <s v="MATERIALES OBRAS VARIAS"/>
    <d v="2025-02-04T00:00:00"/>
    <x v="2"/>
    <x v="0"/>
    <m/>
    <s v="AB"/>
    <s v="P-3650"/>
    <s v="S/C"/>
    <s v=" autoperforante mecha 14x2"/>
    <n v="100"/>
    <s v="unidad"/>
    <n v="103.24760000000001"/>
    <n v="10324.76"/>
    <s v="$"/>
    <s v="COMERCIAL CMP"/>
    <n v="99950"/>
    <d v="2025-02-18T00:00:00"/>
    <s v="MZ"/>
    <d v="2025-02-19T00:00:00"/>
    <s v="Recibido"/>
    <s v="cumplida"/>
    <n v="3"/>
    <n v="100"/>
    <n v="0"/>
    <d v="2025-03-05T00:00:00"/>
    <n v="241138"/>
    <m/>
    <m/>
    <n v="1"/>
  </r>
  <r>
    <m/>
    <s v="Alejandro Beron"/>
    <x v="0"/>
    <s v="MATERIALES OBRAS VARIAS"/>
    <d v="2025-02-04T00:00:00"/>
    <x v="2"/>
    <x v="0"/>
    <m/>
    <s v="AB"/>
    <s v="P-3650"/>
    <s v="S/C"/>
    <s v=" Perfil U solera glavanizada PGU  100x45x 6 mts"/>
    <n v="3"/>
    <s v="unidad"/>
    <n v="15519.29"/>
    <n v="46557.87"/>
    <s v="$"/>
    <s v="COMERCIAL CMP"/>
    <n v="99950"/>
    <d v="2025-02-18T00:00:00"/>
    <s v="MZ"/>
    <d v="2025-02-19T00:00:00"/>
    <s v="Recibido"/>
    <s v="cumplida"/>
    <n v="3"/>
    <n v="3"/>
    <n v="0"/>
    <d v="2025-03-05T00:00:00"/>
    <n v="241140"/>
    <m/>
    <m/>
    <n v="1"/>
  </r>
  <r>
    <m/>
    <s v="Alejandro Beron"/>
    <x v="0"/>
    <s v="MATERIALES OBRAS VARIAS"/>
    <d v="2025-02-04T00:00:00"/>
    <x v="2"/>
    <x v="0"/>
    <m/>
    <s v="AB"/>
    <s v="P-3650"/>
    <s v="S/C"/>
    <s v=" Perfil C montante PGC 100x0,94x6 mts"/>
    <n v="5"/>
    <s v="unidad"/>
    <n v="18137.98"/>
    <n v="90689.9"/>
    <s v="$"/>
    <s v="COMERCIAL CMP"/>
    <n v="99950"/>
    <d v="2025-02-18T00:00:00"/>
    <s v="MZ"/>
    <d v="2025-02-19T00:00:00"/>
    <s v="Recibido"/>
    <s v="cumplida"/>
    <n v="3"/>
    <n v="5"/>
    <n v="0"/>
    <d v="2025-03-05T00:00:00"/>
    <n v="241140"/>
    <m/>
    <m/>
    <n v="1"/>
  </r>
  <r>
    <m/>
    <s v="Alejandro Beron"/>
    <x v="0"/>
    <s v="MATERIALES OBRAS VARIAS"/>
    <d v="2025-02-04T00:00:00"/>
    <x v="2"/>
    <x v="0"/>
    <m/>
    <s v="AB"/>
    <s v="P-3650"/>
    <s v="S/C"/>
    <s v=" Placa cementicia 10mm 1200x2400"/>
    <n v="10"/>
    <s v="unidad"/>
    <n v="41944.639999999999"/>
    <n v="419446.4"/>
    <s v="$"/>
    <s v="COMERCIAL CMP"/>
    <n v="99950"/>
    <d v="2025-02-18T00:00:00"/>
    <s v="MZ"/>
    <d v="2025-02-19T00:00:00"/>
    <s v="Recibido"/>
    <s v="cumplida"/>
    <n v="3"/>
    <n v="10"/>
    <n v="0"/>
    <d v="2025-03-05T00:00:00"/>
    <n v="241140"/>
    <m/>
    <m/>
    <n v="1"/>
  </r>
  <r>
    <m/>
    <s v="Alejandro Beron"/>
    <x v="0"/>
    <s v="MATERIALES OBRAS VARIAS"/>
    <d v="2025-02-04T00:00:00"/>
    <x v="2"/>
    <x v="0"/>
    <m/>
    <s v="AB"/>
    <s v="P-3650"/>
    <s v="S/C"/>
    <s v=" Tornillos punta mecha T1 8x2"/>
    <n v="500"/>
    <s v="unidad"/>
    <n v="17.212220000000002"/>
    <n v="8606.11"/>
    <s v="$"/>
    <s v="COMERCIAL CMP"/>
    <n v="99950"/>
    <d v="2025-02-18T00:00:00"/>
    <s v="MZ"/>
    <d v="2025-02-19T00:00:00"/>
    <s v="Recibido"/>
    <s v="cumplida"/>
    <n v="3"/>
    <n v="500"/>
    <n v="0"/>
    <d v="2025-03-05T00:00:00"/>
    <n v="241137"/>
    <m/>
    <m/>
    <n v="1"/>
  </r>
  <r>
    <m/>
    <s v="Alejandro Beron"/>
    <x v="0"/>
    <s v="MATERIALES OBRAS VARIAS"/>
    <d v="2025-02-04T00:00:00"/>
    <x v="2"/>
    <x v="0"/>
    <m/>
    <s v="AB"/>
    <s v="P-3650"/>
    <s v="S/C"/>
    <s v=" Tornillos punta mecha T2 6x1"/>
    <n v="500"/>
    <s v="unidad"/>
    <n v="15.64358"/>
    <n v="7821.79"/>
    <s v="$"/>
    <s v="COMERCIAL CMP"/>
    <n v="99950"/>
    <d v="2025-02-18T00:00:00"/>
    <s v="MZ"/>
    <d v="2025-02-19T00:00:00"/>
    <s v="Recibido"/>
    <s v="cumplida"/>
    <n v="3"/>
    <n v="500"/>
    <n v="0"/>
    <d v="2025-03-05T00:00:00"/>
    <n v="241137"/>
    <m/>
    <m/>
    <n v="1"/>
  </r>
  <r>
    <m/>
    <s v="Alejandro Beron"/>
    <x v="0"/>
    <s v="MATERIALES OBRAS VARIAS"/>
    <d v="2025-02-04T00:00:00"/>
    <x v="2"/>
    <x v="0"/>
    <m/>
    <s v="AB"/>
    <s v="P-3650"/>
    <s v="S/C"/>
    <s v=" Tarugos sx 8 +  Tornillos fix N°8 5x45 phillip"/>
    <n v="200"/>
    <s v="unidad"/>
    <n v="63.564799999999998"/>
    <n v="12712.96"/>
    <s v="$"/>
    <s v="COMERCIAL CMP"/>
    <n v="99950"/>
    <d v="2025-02-18T00:00:00"/>
    <s v="MZ"/>
    <d v="2025-02-19T00:00:00"/>
    <s v="Recibido"/>
    <s v="cumplida"/>
    <n v="3"/>
    <n v="200"/>
    <n v="0"/>
    <d v="2025-03-05T00:00:00"/>
    <n v="241137"/>
    <m/>
    <m/>
    <n v="1"/>
  </r>
  <r>
    <m/>
    <s v="Alejandro Beron"/>
    <x v="0"/>
    <s v="MATERIALES OBRAS VARIAS"/>
    <d v="2025-02-04T00:00:00"/>
    <x v="2"/>
    <x v="0"/>
    <m/>
    <s v="AB"/>
    <s v="P-3650"/>
    <s v="S/C"/>
    <s v=" Masillas durlock 28 kg  Anclaflex "/>
    <n v="5"/>
    <s v="unidad"/>
    <n v="30115.64"/>
    <n v="150578.20000000001"/>
    <s v="$"/>
    <s v="COMERCIAL CMP"/>
    <n v="99950"/>
    <d v="2025-02-18T00:00:00"/>
    <s v="MZ"/>
    <d v="2025-02-19T00:00:00"/>
    <s v="Recibido"/>
    <s v="cumplida"/>
    <n v="3"/>
    <n v="5"/>
    <n v="0"/>
    <d v="2025-03-05T00:00:00"/>
    <n v="241140"/>
    <m/>
    <m/>
    <n v="1"/>
  </r>
  <r>
    <m/>
    <s v="Alejandro Beron"/>
    <x v="0"/>
    <s v="MATERIALES OBRAS VARIAS"/>
    <d v="2025-02-04T00:00:00"/>
    <x v="2"/>
    <x v="0"/>
    <m/>
    <s v="AB"/>
    <s v="P-3650"/>
    <s v="M0270FER"/>
    <s v=" Pintura Alba Cieloraso 20lts"/>
    <n v="1"/>
    <s v="unidad"/>
    <n v="87825.14"/>
    <n v="87825.14"/>
    <s v="$"/>
    <s v="BRAZO LARGO"/>
    <n v="99892"/>
    <d v="2025-02-12T00:00:00"/>
    <s v="MZ"/>
    <d v="2025-02-14T00:00:00"/>
    <s v="Recibido"/>
    <s v="cumplida"/>
    <n v="3"/>
    <n v="1"/>
    <n v="0"/>
    <d v="2025-02-21T00:00:00"/>
    <n v="5136"/>
    <n v="58171"/>
    <m/>
    <n v="1"/>
  </r>
  <r>
    <m/>
    <s v="Alejandro Beron"/>
    <x v="0"/>
    <s v="MATERIALES OBRAS VARIAS"/>
    <d v="2025-02-04T00:00:00"/>
    <x v="2"/>
    <x v="0"/>
    <m/>
    <s v="AB"/>
    <s v="P-3650"/>
    <s v="M0989FER"/>
    <s v=" Sintetico Verde Pilares x4lts"/>
    <n v="2"/>
    <s v="unidad"/>
    <n v="85371.9"/>
    <n v="170743.8"/>
    <s v="$"/>
    <s v="BRAZO LARGO"/>
    <n v="99892"/>
    <d v="2025-02-12T00:00:00"/>
    <s v="MZ"/>
    <d v="2025-02-14T00:00:00"/>
    <s v="Recibido"/>
    <s v="cumplida"/>
    <n v="3"/>
    <n v="2"/>
    <n v="0"/>
    <d v="2025-02-21T00:00:00"/>
    <n v="5136"/>
    <n v="58171"/>
    <m/>
    <n v="1"/>
  </r>
  <r>
    <m/>
    <s v="Alejandro Beron"/>
    <x v="0"/>
    <s v="MATERIALES OBRAS VARIAS"/>
    <d v="2025-02-04T00:00:00"/>
    <x v="2"/>
    <x v="0"/>
    <m/>
    <s v="AB"/>
    <s v="P-3650"/>
    <s v="M1245FER"/>
    <s v=" aguarras x4 lts"/>
    <n v="1"/>
    <s v="unidad"/>
    <n v="9050.25"/>
    <n v="9050.25"/>
    <s v="$"/>
    <s v="BRAZO LARGO"/>
    <n v="99892"/>
    <d v="2025-02-12T00:00:00"/>
    <s v="MZ"/>
    <d v="2025-02-14T00:00:00"/>
    <s v="Recibido"/>
    <s v="cumplida"/>
    <n v="3"/>
    <n v="1"/>
    <n v="0"/>
    <d v="2025-02-21T00:00:00"/>
    <n v="5136"/>
    <n v="58171"/>
    <m/>
    <n v="1"/>
  </r>
  <r>
    <m/>
    <s v="Alejandro Beron"/>
    <x v="0"/>
    <s v="MATERIALES OBRAS VARIAS"/>
    <d v="2025-02-04T00:00:00"/>
    <x v="2"/>
    <x v="0"/>
    <m/>
    <s v="AB"/>
    <s v="P-3650"/>
    <s v="M2138FER"/>
    <s v=" Diluyente Epoxy x4Lts"/>
    <n v="1"/>
    <s v="unidad"/>
    <n v="23818.51"/>
    <n v="23818.51"/>
    <s v="$"/>
    <s v="BRAZO LARGO"/>
    <n v="99892"/>
    <d v="2025-02-12T00:00:00"/>
    <s v="MZ"/>
    <d v="2025-02-14T00:00:00"/>
    <s v="Recibido"/>
    <s v="cumplida"/>
    <n v="3"/>
    <n v="1"/>
    <n v="0"/>
    <d v="2025-02-21T00:00:00"/>
    <n v="5136"/>
    <n v="58171"/>
    <m/>
    <n v="1"/>
  </r>
  <r>
    <m/>
    <s v="Alejandro Beron"/>
    <x v="0"/>
    <s v="MATERIALES OBRAS VARIAS"/>
    <d v="2025-02-04T00:00:00"/>
    <x v="2"/>
    <x v="0"/>
    <m/>
    <s v="AB"/>
    <s v="P-3650"/>
    <s v="M2210FER"/>
    <s v=" Lija grano 220 al agua "/>
    <n v="30"/>
    <s v="unidad"/>
    <n v="608.02"/>
    <n v="18240.599999999999"/>
    <s v="$"/>
    <s v="BRAZO LARGO"/>
    <n v="99892"/>
    <d v="2025-02-12T00:00:00"/>
    <s v="MZ"/>
    <d v="2025-02-14T00:00:00"/>
    <s v="Recibido"/>
    <s v="cumplida"/>
    <n v="3"/>
    <n v="30"/>
    <n v="0"/>
    <d v="2025-02-21T00:00:00"/>
    <n v="5136"/>
    <n v="58171"/>
    <m/>
    <n v="1"/>
  </r>
  <r>
    <m/>
    <s v="Alejandro Beron"/>
    <x v="0"/>
    <s v="MATERIALES OBRAS VARIAS"/>
    <d v="2025-02-04T00:00:00"/>
    <x v="2"/>
    <x v="0"/>
    <m/>
    <s v="AB"/>
    <s v="P-3650"/>
    <s v="M1110FER"/>
    <s v=" Rodillo anti gota 22cm"/>
    <n v="4"/>
    <s v="unidad"/>
    <n v="5665.95"/>
    <n v="22663.8"/>
    <s v="$"/>
    <s v="BRAZO LARGO"/>
    <n v="99892"/>
    <d v="2025-02-12T00:00:00"/>
    <s v="MZ"/>
    <d v="2025-02-14T00:00:00"/>
    <s v="Recibido"/>
    <s v="cumplida"/>
    <n v="3"/>
    <n v="4"/>
    <n v="0"/>
    <d v="2025-02-21T00:00:00"/>
    <n v="5136"/>
    <n v="58171"/>
    <m/>
    <n v="1"/>
  </r>
  <r>
    <m/>
    <s v="Alejandro Beron"/>
    <x v="0"/>
    <s v="MATERIALES OBRAS VARIAS"/>
    <d v="2025-02-04T00:00:00"/>
    <x v="2"/>
    <x v="0"/>
    <m/>
    <s v="AB"/>
    <s v="P-3650"/>
    <s v="M1388FER"/>
    <s v=" Pincel 1&quot;"/>
    <n v="4"/>
    <s v="unidad"/>
    <n v="2733.47"/>
    <n v="10933.88"/>
    <s v="$"/>
    <s v="BRAZO LARGO"/>
    <n v="99892"/>
    <d v="2025-02-12T00:00:00"/>
    <s v="MZ"/>
    <d v="2025-02-14T00:00:00"/>
    <s v="Recibido"/>
    <s v="cumplida"/>
    <n v="3"/>
    <n v="4"/>
    <n v="0"/>
    <d v="2025-02-21T00:00:00"/>
    <n v="5136"/>
    <n v="58171"/>
    <m/>
    <n v="1"/>
  </r>
  <r>
    <m/>
    <s v="Alejandro Beron"/>
    <x v="0"/>
    <s v="MATERIALES OBRAS VARIAS"/>
    <d v="2025-02-04T00:00:00"/>
    <x v="2"/>
    <x v="0"/>
    <m/>
    <s v="AB"/>
    <s v="P-3650"/>
    <s v="M0506FER"/>
    <s v=" Pincel 2&quot;"/>
    <n v="4"/>
    <s v="unidad"/>
    <n v="4468.43"/>
    <n v="17873.72"/>
    <s v="$"/>
    <s v="BRAZO LARGO"/>
    <n v="99892"/>
    <d v="2025-02-12T00:00:00"/>
    <s v="MZ"/>
    <d v="2025-02-14T00:00:00"/>
    <s v="Recibido"/>
    <s v="cumplida"/>
    <n v="3"/>
    <n v="4"/>
    <n v="0"/>
    <d v="2025-02-21T00:00:00"/>
    <n v="5136"/>
    <n v="58171"/>
    <m/>
    <n v="1"/>
  </r>
  <r>
    <n v="1"/>
    <s v="Juan Zabaleta"/>
    <x v="2"/>
    <s v="SALA DE COMPRESORES"/>
    <d v="2025-02-02T00:00:00"/>
    <x v="2"/>
    <x v="0"/>
    <m/>
    <s v="AB"/>
    <s v="P-3651"/>
    <s v="M2750FER"/>
    <s v="CONECTOR ROSCA MACHO EN ALUMINIO D.63X2&quot;"/>
    <n v="2"/>
    <s v="unidad"/>
    <n v="107507.4"/>
    <n v="215014.8"/>
    <s v="$"/>
    <s v="ESTACION DE AIRE"/>
    <n v="98746"/>
    <d v="2025-02-03T00:00:00"/>
    <s v="MZ"/>
    <d v="2025-02-04T00:00:00"/>
    <s v="Recibido"/>
    <s v="cumplida"/>
    <n v="3"/>
    <n v="2"/>
    <n v="0"/>
    <d v="2025-02-03T00:00:00"/>
    <n v="729"/>
    <n v="57194"/>
    <n v="1"/>
    <n v="1"/>
  </r>
  <r>
    <n v="1"/>
    <s v="Franco Paez"/>
    <x v="2"/>
    <s v="FRIPACK LINEA 4"/>
    <d v="2025-02-03T00:00:00"/>
    <x v="2"/>
    <x v="0"/>
    <m/>
    <s v="AB"/>
    <s v="P-3652"/>
    <s v="M0059BAN"/>
    <s v="BANDA HABASIT  F-5EQWT  150 X 1205"/>
    <n v="6"/>
    <s v="unidad"/>
    <n v="106368.96000000001"/>
    <n v="638213.76"/>
    <s v="$"/>
    <s v="BANDAX"/>
    <n v="98756"/>
    <d v="2025-02-03T00:00:00"/>
    <s v="MZ"/>
    <d v="2025-02-04T00:00:00"/>
    <s v="Recibido"/>
    <s v="cumplida"/>
    <n v="3"/>
    <n v="6"/>
    <n v="0"/>
    <d v="2025-02-04T00:00:00"/>
    <n v="54849"/>
    <n v="57206"/>
    <n v="1"/>
    <n v="1"/>
  </r>
  <r>
    <n v="1"/>
    <s v="Juan Zabaleta"/>
    <x v="0"/>
    <s v="RECAMBIO DE VOLQUETES OBRA LABORATORIO"/>
    <d v="2025-02-03T00:00:00"/>
    <x v="2"/>
    <x v="0"/>
    <m/>
    <s v="JPS"/>
    <s v="P-3653"/>
    <s v="S/C"/>
    <s v="Volquete para residuos generales de planta"/>
    <n v="2"/>
    <s v="unidad"/>
    <n v="65000"/>
    <n v="130000"/>
    <s v="$"/>
    <s v="MS GRUPO NORTE SA VOLQUETES"/>
    <n v="98761"/>
    <d v="2025-02-03T00:00:00"/>
    <s v="VM"/>
    <d v="2025-02-04T00:00:00"/>
    <s v="Recibido"/>
    <s v="cumplida"/>
    <n v="3"/>
    <n v="2"/>
    <n v="0"/>
    <d v="2025-02-06T00:00:00"/>
    <n v="9622"/>
    <m/>
    <n v="1"/>
    <n v="1"/>
  </r>
  <r>
    <n v="2"/>
    <s v="Paula Riera"/>
    <x v="0"/>
    <s v="TABLEROS VARIOS"/>
    <d v="2025-02-04T00:00:00"/>
    <x v="2"/>
    <x v="0"/>
    <m/>
    <s v="AB"/>
    <s v="P-3654"/>
    <s v="M1876FER"/>
    <s v="ROLLO DE GUATA X 100GR"/>
    <n v="1"/>
    <s v="unidad"/>
    <n v="44314.05"/>
    <n v="44314.05"/>
    <s v="$"/>
    <s v="ABRAFER"/>
    <n v="100020"/>
    <d v="2025-02-24T00:00:00"/>
    <s v="MZ"/>
    <d v="2025-02-25T00:00:00"/>
    <s v="Recibido"/>
    <s v="cumplida"/>
    <n v="3"/>
    <n v="1"/>
    <n v="0"/>
    <d v="2025-02-28T00:00:00"/>
    <n v="35067"/>
    <n v="58478"/>
    <n v="1"/>
    <n v="1"/>
  </r>
  <r>
    <m/>
    <s v="Paula Riera"/>
    <x v="0"/>
    <s v="TABLEROS VARIOS"/>
    <d v="2025-02-04T00:00:00"/>
    <x v="2"/>
    <x v="0"/>
    <m/>
    <s v="AB"/>
    <s v="P-3654"/>
    <s v="M2492FER"/>
    <s v="LEM ESPUMA LIMPIADORA PARA EQUIPOS ELECTRONICOS X 360CM3"/>
    <n v="5"/>
    <s v="unidad"/>
    <n v="5397.28"/>
    <n v="26986.399999999998"/>
    <s v="$"/>
    <s v="ABRAFER"/>
    <n v="100020"/>
    <d v="2025-02-24T00:00:00"/>
    <s v="MZ"/>
    <d v="2025-02-25T00:00:00"/>
    <s v="Recibido"/>
    <s v="cumplida"/>
    <n v="3"/>
    <n v="5"/>
    <n v="0"/>
    <s v="28/02/25 - 15/04/25"/>
    <s v="35067 - 36375"/>
    <s v="58478 - 60396"/>
    <m/>
    <n v="1"/>
  </r>
  <r>
    <n v="1"/>
    <s v="Paula Riera"/>
    <x v="0"/>
    <s v="TABLEROS VARIOS"/>
    <d v="2025-02-04T00:00:00"/>
    <x v="2"/>
    <x v="0"/>
    <m/>
    <s v="AB"/>
    <s v="P-3655"/>
    <s v="M0728FER"/>
    <s v=" LLAVE ASCENSORIO PUERTA TABLERO USS 4 1203149 PHOENIX CONTACT"/>
    <n v="15"/>
    <s v="unidad"/>
    <n v="4219"/>
    <n v="63285"/>
    <s v="$"/>
    <s v="LIESA"/>
    <n v="98843"/>
    <d v="2025-02-07T00:00:00"/>
    <s v="MZ"/>
    <d v="2025-02-11T00:00:00"/>
    <s v="Recibido"/>
    <s v="cumplida"/>
    <n v="3"/>
    <n v="15"/>
    <n v="0"/>
    <s v="14/3/25 - 20/03/25 "/>
    <s v="194651 - 194803"/>
    <s v="59105 - 59215"/>
    <n v="1"/>
    <n v="1"/>
  </r>
  <r>
    <n v="1"/>
    <s v="Dario Gamba"/>
    <x v="2"/>
    <s v="RODAMIENTOS PARA EJES DE LINEA 4 - URGENTE"/>
    <d v="2025-02-04T00:00:00"/>
    <x v="2"/>
    <x v="0"/>
    <m/>
    <s v="JPS"/>
    <s v="P-3656"/>
    <s v="M0165MEC"/>
    <s v=" RODAMIENTO 6205-2RSH SKF"/>
    <n v="10"/>
    <s v="unidad"/>
    <n v="5102.57"/>
    <n v="51025.7"/>
    <s v="$"/>
    <s v="RODASER RODAMIENTOS"/>
    <n v="98815"/>
    <d v="2025-02-05T00:00:00"/>
    <s v="VM"/>
    <d v="2025-02-06T00:00:00"/>
    <s v="Recibido"/>
    <s v="cumplida"/>
    <n v="3"/>
    <n v="10"/>
    <n v="0"/>
    <d v="2025-02-08T00:00:00"/>
    <n v="391116"/>
    <n v="57550"/>
    <n v="1"/>
    <n v="1"/>
  </r>
  <r>
    <n v="1"/>
    <s v="Hugo Escobar"/>
    <x v="2"/>
    <s v="FRIPACK LINEA 3"/>
    <d v="2025-02-05T00:00:00"/>
    <x v="2"/>
    <x v="0"/>
    <m/>
    <s v="AB"/>
    <s v="P-3657"/>
    <s v="M0050MEC"/>
    <s v=" BRIDA PARA MOTORREDUCTOR FLA 50 N°50"/>
    <n v="1"/>
    <s v="unidad"/>
    <n v="9776.25"/>
    <n v="9776.25"/>
    <s v="$"/>
    <s v="STM"/>
    <n v="100242"/>
    <d v="2025-03-12T00:00:00"/>
    <s v="MZ"/>
    <d v="2025-03-12T00:00:00"/>
    <s v="Recibido"/>
    <s v="cumplida"/>
    <n v="3"/>
    <n v="1"/>
    <n v="0"/>
    <d v="2025-04-01T00:00:00"/>
    <n v="138245"/>
    <n v="59736"/>
    <n v="1"/>
    <n v="1"/>
  </r>
  <r>
    <n v="2"/>
    <s v="Juan Zabaleta"/>
    <x v="0"/>
    <s v="INSUMO PARA ZORRA ATOM"/>
    <d v="2025-02-05T00:00:00"/>
    <x v="2"/>
    <x v="0"/>
    <m/>
    <s v="JPS"/>
    <s v="P-3658"/>
    <s v="M2300MEC"/>
    <s v="HORQUILLA PTE15Q ATOM BRAZO DE SOPORTE DERECHO C/ RUEDA ESTABILIZADORA"/>
    <n v="1"/>
    <s v="unidad"/>
    <m/>
    <n v="0"/>
    <s v="$"/>
    <m/>
    <m/>
    <m/>
    <m/>
    <m/>
    <s v="Anulado"/>
    <s v="Con pendientes"/>
    <n v="4"/>
    <m/>
    <n v="-1"/>
    <m/>
    <m/>
    <m/>
    <n v="1"/>
    <n v="1"/>
  </r>
  <r>
    <m/>
    <s v="Juan Zabaleta"/>
    <x v="0"/>
    <s v="INSUMO PARA ZORRA ATOM"/>
    <d v="2025-02-05T00:00:00"/>
    <x v="2"/>
    <x v="0"/>
    <m/>
    <s v="JPS"/>
    <s v="P-3658"/>
    <s v="M2415MEC"/>
    <s v="HORQUILLA PTE15Q ATOM BRAZO DE SOPORTE IZQUIERDO C/ RUEDA ESTABILIZADORA"/>
    <n v="1"/>
    <s v="unidad"/>
    <m/>
    <n v="0"/>
    <s v="$"/>
    <m/>
    <m/>
    <m/>
    <m/>
    <m/>
    <s v="Anulado"/>
    <s v="Con pendientes"/>
    <n v="4"/>
    <m/>
    <n v="-1"/>
    <m/>
    <m/>
    <m/>
    <m/>
    <n v="1"/>
  </r>
  <r>
    <n v="1"/>
    <s v="Juan Zabaleta"/>
    <x v="0"/>
    <s v="MIXER LINEA 6"/>
    <d v="2025-02-05T00:00:00"/>
    <x v="2"/>
    <x v="0"/>
    <m/>
    <s v="AB"/>
    <s v="P-3659"/>
    <s v="M0841MEC"/>
    <s v="BUJE AISI 304L EXT. 80 X INT 70 X ALT 26 MM PARA MIXER 1 L6"/>
    <n v="1"/>
    <s v="unidad"/>
    <n v="124000"/>
    <n v="124000"/>
    <s v="$"/>
    <s v="TORNERIA FASTER"/>
    <n v="100866"/>
    <d v="2025-05-02T00:00:00"/>
    <s v="MZ"/>
    <d v="2025-05-05T00:00:00"/>
    <s v="Recibido"/>
    <s v="cumplida"/>
    <n v="3"/>
    <n v="1"/>
    <n v="0"/>
    <d v="2025-05-06T00:00:00"/>
    <n v="2105"/>
    <m/>
    <n v="1"/>
    <n v="1"/>
  </r>
  <r>
    <n v="1"/>
    <s v="Juan Zabaleta"/>
    <x v="2"/>
    <s v="RODAMIENTOS PARA EJES DE LINEA 4 - URGENTE"/>
    <d v="2025-02-06T00:00:00"/>
    <x v="2"/>
    <x v="0"/>
    <m/>
    <s v="AB"/>
    <s v="P-3660"/>
    <s v="M0165MEC"/>
    <s v="RODAMIENTO 6205-2RSH SKF"/>
    <n v="5"/>
    <s v="unidad"/>
    <n v="5102.57"/>
    <n v="25512.85"/>
    <s v="$"/>
    <s v="RODASER RODAMIENTOS"/>
    <n v="98839"/>
    <d v="2025-02-06T00:00:00"/>
    <s v="MZ"/>
    <d v="2025-02-07T00:00:00"/>
    <s v="Recibido"/>
    <s v="cumplida"/>
    <n v="3"/>
    <n v="5"/>
    <n v="0"/>
    <d v="2025-02-08T00:00:00"/>
    <n v="391134"/>
    <n v="57551"/>
    <n v="1"/>
    <n v="1"/>
  </r>
  <r>
    <n v="1"/>
    <s v="Alejandro Beron"/>
    <x v="0"/>
    <s v="CERRADURA PARA BAÑO DE GERANCIA Y RECEPCION DE MATERIALES"/>
    <d v="2025-02-12T00:00:00"/>
    <x v="2"/>
    <x v="0"/>
    <m/>
    <s v="JPS"/>
    <s v="P-3661"/>
    <s v="S/C"/>
    <s v="SERVICIO DE MANO DE OBRA POR COLOCACION DE CERRADURAS"/>
    <n v="1"/>
    <s v="unidad"/>
    <n v="95000"/>
    <n v="95000"/>
    <s v="$"/>
    <s v="CERRAJERIA CERRACHINE"/>
    <n v="101244"/>
    <d v="2025-05-26T00:00:00"/>
    <s v="MZ"/>
    <d v="2025-05-27T00:00:00"/>
    <s v="Anulado"/>
    <s v="Con pendientes"/>
    <n v="4"/>
    <m/>
    <n v="-1"/>
    <m/>
    <m/>
    <m/>
    <n v="1"/>
    <n v="1"/>
  </r>
  <r>
    <n v="1"/>
    <s v="Dario Gamba"/>
    <x v="0"/>
    <s v="MOTOR DE MOLINO AZUCAR IMPALPABLE"/>
    <d v="2025-02-07T00:00:00"/>
    <x v="2"/>
    <x v="0"/>
    <m/>
    <s v="JPS"/>
    <s v="P-3662"/>
    <s v="S/C"/>
    <s v="  MOTOR TRIFASICO 15HP- 2930RPM   KAIFA   PARA BOBINAR"/>
    <n v="1"/>
    <s v="unidad"/>
    <n v="1131900"/>
    <n v="1131900"/>
    <s v="$"/>
    <s v="PORCO"/>
    <n v="99927"/>
    <d v="2025-02-14T00:00:00"/>
    <s v="MZ"/>
    <d v="2025-02-17T00:00:00"/>
    <s v="Recibido"/>
    <s v="cumplida"/>
    <n v="3"/>
    <n v="1"/>
    <n v="0"/>
    <d v="2025-02-21T00:00:00"/>
    <n v="9243"/>
    <m/>
    <n v="1"/>
    <n v="1"/>
  </r>
  <r>
    <n v="1"/>
    <s v="Franco Paez"/>
    <x v="2"/>
    <s v="ROTATIVA LINEA 3"/>
    <d v="2025-02-07T00:00:00"/>
    <x v="2"/>
    <x v="0"/>
    <m/>
    <s v="AB"/>
    <s v="P-3663"/>
    <s v="M0126MEC"/>
    <s v=" RETEN 25-37-7 DBH"/>
    <n v="2"/>
    <s v="unidad"/>
    <n v="2152"/>
    <n v="4304"/>
    <s v="$"/>
    <s v="RODASER RODAMIENTOS"/>
    <n v="98859"/>
    <d v="2025-02-10T00:00:00"/>
    <s v="VM"/>
    <d v="2025-02-11T00:00:00"/>
    <s v="Recibido"/>
    <s v="cumplida"/>
    <n v="3"/>
    <n v="2"/>
    <n v="0"/>
    <d v="2025-02-12T00:00:00"/>
    <n v="391239"/>
    <n v="57800"/>
    <n v="1"/>
    <n v="1"/>
  </r>
  <r>
    <n v="1"/>
    <s v="Franco Paez"/>
    <x v="2"/>
    <s v="SEGUIDORES DE CINTA EN HORNO LINEA 3"/>
    <d v="2025-02-07T00:00:00"/>
    <x v="2"/>
    <x v="0"/>
    <m/>
    <s v="AB"/>
    <s v="P-3664"/>
    <s v="M0172MEC"/>
    <s v=" RODAMIENTO YAR 204 UC SKF"/>
    <n v="10"/>
    <s v="unidad"/>
    <n v="9576.4"/>
    <n v="95764"/>
    <s v="$"/>
    <s v="RODASER RODAMIENTOS"/>
    <n v="98859"/>
    <d v="2025-02-10T00:00:00"/>
    <s v="VM"/>
    <d v="2025-02-11T00:00:00"/>
    <s v="Recibido"/>
    <s v="cumplida"/>
    <n v="3"/>
    <n v="10"/>
    <n v="0"/>
    <d v="2025-02-12T00:00:00"/>
    <n v="391239"/>
    <n v="57800"/>
    <n v="1"/>
    <n v="1"/>
  </r>
  <r>
    <n v="2"/>
    <s v="Pablo Aguirre"/>
    <x v="2"/>
    <s v="INSUMOS AUTOELEVADOR TOYOTA 2013"/>
    <d v="2025-02-07T00:00:00"/>
    <x v="2"/>
    <x v="0"/>
    <m/>
    <s v="JPS"/>
    <s v="P-3665"/>
    <s v="S/C"/>
    <s v=" REPARACION DE CAJA DE DIRECCION TOYOTA 2013"/>
    <n v="1"/>
    <s v="unidad"/>
    <n v="1249600"/>
    <n v="1249600"/>
    <s v="$"/>
    <s v="EMAS"/>
    <n v="100516"/>
    <d v="2025-04-04T00:00:00"/>
    <s v="MZ"/>
    <d v="2025-04-07T00:00:00"/>
    <s v="Recibido"/>
    <s v="cumplida"/>
    <n v="3"/>
    <n v="1"/>
    <n v="0"/>
    <d v="2025-05-07T00:00:00"/>
    <n v="12307"/>
    <m/>
    <n v="1"/>
    <n v="1"/>
  </r>
  <r>
    <m/>
    <s v="Pablo Aguirre"/>
    <x v="2"/>
    <s v="INSUMOS AUTOELEVADOR TOYOTA 2013"/>
    <d v="2025-02-07T00:00:00"/>
    <x v="2"/>
    <x v="0"/>
    <m/>
    <s v="JPS"/>
    <s v="P-3665"/>
    <s v="M0973MEC"/>
    <s v="SENSOR DE ACELERADOR 57510-13300-71 DENSO"/>
    <n v="1"/>
    <s v="unidad"/>
    <n v="295930"/>
    <n v="295930"/>
    <s v="$"/>
    <s v="EMAS"/>
    <n v="99876"/>
    <d v="2025-02-11T00:00:00"/>
    <s v="VM"/>
    <d v="2025-02-13T00:00:00"/>
    <s v="Recibido"/>
    <s v="cumplida"/>
    <n v="3"/>
    <n v="1"/>
    <n v="0"/>
    <d v="2025-02-20T00:00:00"/>
    <n v="12127"/>
    <n v="58119"/>
    <m/>
    <n v="1"/>
  </r>
  <r>
    <n v="4"/>
    <s v="Pablo Aguirre"/>
    <x v="2"/>
    <s v="REPARACION APILADOR TOYOTA 15"/>
    <d v="2025-02-08T00:00:00"/>
    <x v="2"/>
    <x v="0"/>
    <m/>
    <s v="JPS"/>
    <s v="P-3666"/>
    <s v="M2554MEC"/>
    <s v="MOTOR DE DIRECCION BT247454-003"/>
    <n v="1"/>
    <s v="unidad"/>
    <n v="6854388"/>
    <n v="6854388"/>
    <s v="$"/>
    <s v="TOYOTA INDUSTRIES MERCOSUR"/>
    <n v="101478"/>
    <d v="2025-06-10T00:00:00"/>
    <s v="MZ"/>
    <d v="2025-06-13T00:00:00"/>
    <s v="Recibido"/>
    <s v="cumplida"/>
    <n v="3"/>
    <n v="1"/>
    <n v="0"/>
    <d v="2025-07-07T00:00:00"/>
    <n v="130094"/>
    <n v="65296"/>
    <n v="1"/>
    <n v="1"/>
  </r>
  <r>
    <m/>
    <s v="Pablo Aguirre"/>
    <x v="2"/>
    <s v="REPARACION APILADOR TOYOTA 15"/>
    <d v="2025-02-08T00:00:00"/>
    <x v="2"/>
    <x v="0"/>
    <m/>
    <s v="JPS"/>
    <s v="P-3666"/>
    <s v="M2555MEC"/>
    <s v="GEAR RING - CORONA DE DIRECCION"/>
    <n v="1"/>
    <s v="unidad"/>
    <n v="1651344"/>
    <n v="1651344"/>
    <s v="$"/>
    <s v="TOYOTA INDUSTRIES MERCOSUR"/>
    <n v="101478"/>
    <d v="2025-06-10T00:00:00"/>
    <s v="MZ"/>
    <d v="2025-06-13T00:00:00"/>
    <s v="Recibido"/>
    <s v="cumplida"/>
    <n v="3"/>
    <n v="1"/>
    <n v="0"/>
    <d v="2025-07-07T00:00:00"/>
    <n v="130094"/>
    <n v="65296"/>
    <m/>
    <n v="1"/>
  </r>
  <r>
    <m/>
    <s v="Pablo Aguirre"/>
    <x v="2"/>
    <s v="REPARACION APILADOR TOYOTA 15"/>
    <d v="2025-02-08T00:00:00"/>
    <x v="2"/>
    <x v="0"/>
    <m/>
    <s v="JPS"/>
    <s v="P-3666"/>
    <s v="M2636MEC"/>
    <s v="RUEDA MOTRIZ BT7594123"/>
    <n v="1"/>
    <s v="unidad"/>
    <n v="1360947.1"/>
    <n v="1360947.1"/>
    <s v="$"/>
    <s v="TOYOTA INDUSTRIES MERCOSUR"/>
    <n v="102280"/>
    <d v="2025-08-11T00:00:00"/>
    <s v="MZ"/>
    <d v="2025-08-12T00:00:00"/>
    <s v="Recibido"/>
    <s v="cumplida"/>
    <n v="3"/>
    <n v="1"/>
    <n v="0"/>
    <d v="2025-07-07T00:00:00"/>
    <n v="130094"/>
    <m/>
    <m/>
    <n v="1"/>
  </r>
  <r>
    <m/>
    <s v="Pablo Aguirre"/>
    <x v="2"/>
    <s v="REPARACION APILADOR TOYOTA 15"/>
    <d v="2025-02-08T00:00:00"/>
    <x v="2"/>
    <x v="0"/>
    <m/>
    <s v="JPS"/>
    <s v="P-3666"/>
    <s v="S/C"/>
    <s v=" MANO DE OBRA"/>
    <n v="1"/>
    <s v="unidad"/>
    <n v="412632"/>
    <n v="412632"/>
    <s v="$"/>
    <s v="TOYOTA INDUSTRIES MERCOSUR"/>
    <n v="101478"/>
    <d v="2025-06-10T00:00:00"/>
    <s v="MZ"/>
    <d v="2025-06-13T00:00:00"/>
    <s v="Recibido"/>
    <s v="cumplida"/>
    <n v="3"/>
    <n v="1"/>
    <n v="0"/>
    <d v="2025-07-07T00:00:00"/>
    <n v="130094"/>
    <m/>
    <m/>
    <n v="1"/>
  </r>
  <r>
    <n v="1"/>
    <s v="Pablo Aguirre"/>
    <x v="2"/>
    <s v="REPOSICION DE REDUCTOR FD 135"/>
    <d v="2025-02-08T00:00:00"/>
    <x v="2"/>
    <x v="0"/>
    <m/>
    <s v="JPS"/>
    <s v="P-3667"/>
    <s v="M2556MEC"/>
    <s v="REDUCTOR FD 135H-60-0618"/>
    <n v="1"/>
    <s v="unidad"/>
    <n v="1773032.8"/>
    <n v="1773032.8"/>
    <s v="$"/>
    <s v="ATI"/>
    <n v="98860"/>
    <d v="2025-02-10T00:00:00"/>
    <s v="MZ"/>
    <d v="2025-02-11T00:00:00"/>
    <s v="Recibido"/>
    <s v="cumplida"/>
    <n v="3"/>
    <n v="1"/>
    <n v="0"/>
    <d v="2025-02-11T00:00:00"/>
    <n v="18835"/>
    <n v="57674"/>
    <n v="1"/>
    <n v="1"/>
  </r>
  <r>
    <n v="1"/>
    <s v="Guido Avellaneda"/>
    <x v="2"/>
    <s v="CORDON DE ESTACIONAMIENTO INTERNO"/>
    <d v="2025-02-11T00:00:00"/>
    <x v="2"/>
    <x v="0"/>
    <m/>
    <s v="AB"/>
    <s v="P-3668"/>
    <s v="M1316FER"/>
    <s v=" TERSUAVE ESMALTE EPOXI AMARILLO VIAL X 4 LT (COD 6337)"/>
    <n v="2"/>
    <s v="unidad"/>
    <n v="109423.97"/>
    <n v="218847.94"/>
    <s v="$"/>
    <s v="BRAZO LARGO"/>
    <n v="99902"/>
    <d v="2025-02-13T00:00:00"/>
    <s v="VM"/>
    <d v="2025-02-14T00:00:00"/>
    <s v="Recibido"/>
    <s v="cumplida"/>
    <n v="3"/>
    <n v="2"/>
    <n v="0"/>
    <d v="2025-02-20T00:00:00"/>
    <n v="5130"/>
    <n v="58130"/>
    <n v="1"/>
    <n v="1"/>
  </r>
  <r>
    <n v="1"/>
    <s v="Juan Zabaleta"/>
    <x v="0"/>
    <s v="CABEZAL DE FECHADOR VIDEOJET"/>
    <d v="2025-02-11T00:00:00"/>
    <x v="2"/>
    <x v="0"/>
    <m/>
    <s v="JPS"/>
    <s v="P-3669"/>
    <s v="M1283ELE"/>
    <s v=" CABEZAL VIDEOJET 408657 SPARE 32MM TT(¡¡¡) PRINTHEAD"/>
    <n v="1"/>
    <s v="unidad"/>
    <n v="728000"/>
    <n v="728000"/>
    <s v="$"/>
    <s v="VIDEOJET"/>
    <n v="101271"/>
    <d v="2025-05-27T00:00:00"/>
    <s v="MZ"/>
    <d v="2025-05-29T00:00:00"/>
    <s v="Recibido"/>
    <s v="cumplida"/>
    <n v="3"/>
    <n v="1"/>
    <n v="0"/>
    <d v="2025-06-06T00:00:00"/>
    <s v="SIN REMITO"/>
    <m/>
    <n v="1"/>
    <n v="1"/>
  </r>
  <r>
    <n v="1"/>
    <s v="Pablo Aguirre"/>
    <x v="2"/>
    <s v="PISTONES TOYOTA 25A - URGENTE"/>
    <d v="2025-02-11T00:00:00"/>
    <x v="2"/>
    <x v="0"/>
    <m/>
    <s v="JPS"/>
    <s v="P-3670"/>
    <s v="S/C"/>
    <s v=" PISTONES HIDRAULICOS TOYOTA 25A"/>
    <n v="2"/>
    <s v="unidad"/>
    <n v="273535"/>
    <n v="547070"/>
    <s v="$"/>
    <s v="TECNO INDUSTRIA"/>
    <n v="100241"/>
    <d v="2025-03-12T00:00:00"/>
    <s v="MZ"/>
    <d v="2025-03-14T00:00:00"/>
    <s v="Recibido"/>
    <s v="cumplida"/>
    <n v="3"/>
    <n v="2"/>
    <n v="0"/>
    <d v="2025-03-14T00:00:00"/>
    <n v="1274"/>
    <m/>
    <n v="1"/>
    <n v="1"/>
  </r>
  <r>
    <n v="1"/>
    <s v="Juan Zabaleta"/>
    <x v="2"/>
    <s v="ASISTENCIA VIDEO JET FOCUS LINEA 7 - URGENTE"/>
    <d v="2025-02-12T00:00:00"/>
    <x v="2"/>
    <x v="0"/>
    <m/>
    <s v="JPS"/>
    <s v="P-3671"/>
    <s v="S/C"/>
    <s v=" ASISTENCIA TECNICA SEGÚN PRESUPUESTO 110225-2"/>
    <n v="1"/>
    <s v="unidad"/>
    <n v="284257.68"/>
    <n v="284257.68"/>
    <s v="$"/>
    <s v="VIDEOJET"/>
    <n v="99888"/>
    <d v="2025-02-12T00:00:00"/>
    <s v="VM"/>
    <d v="2025-02-13T00:00:00"/>
    <s v="Recibido"/>
    <s v="cumplida"/>
    <n v="3"/>
    <n v="1"/>
    <n v="0"/>
    <d v="2025-01-30T00:00:00"/>
    <n v="85418"/>
    <m/>
    <n v="1"/>
    <n v="1"/>
  </r>
  <r>
    <n v="1"/>
    <s v="Leonardo Aguilar"/>
    <x v="0"/>
    <s v="INSUMO PARA TABLERO DE EXTRACTORES - SECTOR FERMENTADORA"/>
    <d v="2025-02-15T00:00:00"/>
    <x v="2"/>
    <x v="0"/>
    <m/>
    <s v="JPS"/>
    <s v="P-3672"/>
    <s v="M0007ELE"/>
    <s v=" BANDEJA PORTACABLE SIN SOLDADURA 3MX50X300MM"/>
    <n v="1"/>
    <s v="unidad"/>
    <n v="33425.03"/>
    <n v="33425.03"/>
    <s v="$"/>
    <s v="HER CAL"/>
    <n v="101661"/>
    <d v="2025-06-26T00:00:00"/>
    <s v="MZ"/>
    <d v="2025-06-27T00:00:00"/>
    <s v="Recibido"/>
    <s v="cumplida"/>
    <n v="3"/>
    <n v="1"/>
    <n v="0"/>
    <d v="2025-06-27T00:00:00"/>
    <n v="39438"/>
    <n v="64653"/>
    <n v="1"/>
    <n v="1"/>
  </r>
  <r>
    <n v="1"/>
    <s v="Franco Paez"/>
    <x v="2"/>
    <s v="ACTUADORES DE DOSIFICADO LINEA 4"/>
    <d v="2025-02-12T00:00:00"/>
    <x v="2"/>
    <x v="0"/>
    <m/>
    <s v="AB"/>
    <s v="P-3673"/>
    <s v="M0059ALI"/>
    <s v="compra de retenes SCRAPER DP7  16-24-2,5-5 MDI10004"/>
    <n v="10"/>
    <s v="unidad"/>
    <n v="2000"/>
    <n v="20000"/>
    <s v="$"/>
    <s v="RULEMANES OSCAR"/>
    <n v="100711"/>
    <d v="2025-04-17T00:00:00"/>
    <s v="LR"/>
    <d v="2025-04-21T00:00:00"/>
    <s v="Recibido"/>
    <s v="cumplida"/>
    <n v="3"/>
    <n v="10"/>
    <n v="0"/>
    <d v="2025-04-22T00:00:00"/>
    <n v="29489"/>
    <m/>
    <n v="1"/>
    <n v="1"/>
  </r>
  <r>
    <n v="1"/>
    <s v="Dario Gamba"/>
    <x v="2"/>
    <s v="TERMOCUPLA PARA HORNO 2 LINEA 5"/>
    <d v="2025-02-13T00:00:00"/>
    <x v="2"/>
    <x v="0"/>
    <m/>
    <s v="AB"/>
    <s v="P-3674"/>
    <s v="M0539MEC"/>
    <s v=" TERMOCUPLA TIPO J  125MM DE LARGO CON CABLE DE 5000 MM DE LARGO"/>
    <n v="1"/>
    <s v="unidad"/>
    <n v="45276"/>
    <n v="45276"/>
    <s v="$"/>
    <s v="RESISTENCIAS ELECTRO"/>
    <n v="99929"/>
    <d v="2025-02-14T00:00:00"/>
    <s v="VM"/>
    <d v="2025-02-14T00:00:00"/>
    <s v="Recibido"/>
    <s v="cumplida"/>
    <n v="3"/>
    <n v="1"/>
    <n v="0"/>
    <d v="2025-02-06T00:00:00"/>
    <n v="32108"/>
    <n v="58563"/>
    <n v="1"/>
    <n v="1"/>
  </r>
  <r>
    <n v="1"/>
    <s v="Juan Zabaleta"/>
    <x v="0"/>
    <s v="REPOSICION DE STOCK - LINEA 6"/>
    <d v="2025-02-14T00:00:00"/>
    <x v="2"/>
    <x v="0"/>
    <m/>
    <s v="AB"/>
    <s v="P-3675"/>
    <s v="M0037MAS"/>
    <s v=" BANDA CURVA 200/90ª 350X3211 00039838 - LINEA 6"/>
    <n v="1"/>
    <s v="unidad"/>
    <n v="2233745"/>
    <n v="2233745"/>
    <s v="$"/>
    <s v="LITEQ (BUHLER)"/>
    <n v="100784"/>
    <d v="2025-04-25T00:00:00"/>
    <s v="MZ"/>
    <m/>
    <s v="Recibido"/>
    <s v="cumplida"/>
    <n v="3"/>
    <n v="1"/>
    <n v="0"/>
    <d v="2025-07-18T00:00:00"/>
    <n v="4172"/>
    <n v="65801"/>
    <n v="1"/>
    <n v="1"/>
  </r>
  <r>
    <n v="3"/>
    <s v="Juan Zabaleta"/>
    <x v="0"/>
    <s v="REPOSICION DE STOCK - ACEITES PARA AUTOELEVADORES TOYOTA"/>
    <d v="2025-02-14T00:00:00"/>
    <x v="2"/>
    <x v="0"/>
    <m/>
    <s v="AB"/>
    <s v="P-3676"/>
    <s v="M0989MEC"/>
    <s v=" ACEITE SEMISINTETICO 15W 40 X 20L VALVOLINE"/>
    <n v="1"/>
    <s v="unidad"/>
    <m/>
    <n v="0"/>
    <s v="$"/>
    <m/>
    <m/>
    <m/>
    <m/>
    <m/>
    <s v="Anulado"/>
    <s v="Con pendientes"/>
    <n v="4"/>
    <m/>
    <n v="-1"/>
    <m/>
    <m/>
    <m/>
    <n v="1"/>
    <n v="1"/>
  </r>
  <r>
    <m/>
    <s v="Juan Zabaleta"/>
    <x v="0"/>
    <s v="REPOSICION DE STOCK - ACEITES PARA AUTOELEVADORES TOYOTA"/>
    <d v="2025-02-14T00:00:00"/>
    <x v="2"/>
    <x v="0"/>
    <m/>
    <s v="AB"/>
    <s v="P-3676"/>
    <s v="M0022LUB"/>
    <s v=" ACEITE HIDRAULICO BASE MINERAL RESISTENTE ALTA TEMPERATURA - RENOLIN B 20"/>
    <n v="1"/>
    <s v="unidad"/>
    <m/>
    <n v="0"/>
    <s v="$"/>
    <m/>
    <m/>
    <m/>
    <m/>
    <m/>
    <s v="Anulado"/>
    <s v="Con pendientes"/>
    <n v="4"/>
    <m/>
    <n v="-1"/>
    <m/>
    <m/>
    <m/>
    <m/>
    <n v="1"/>
  </r>
  <r>
    <m/>
    <s v="Juan Zabaleta"/>
    <x v="0"/>
    <s v="REPOSICION DE STOCK - ACEITES PARA AUTOELEVADORES TOYOTA"/>
    <d v="2025-02-14T00:00:00"/>
    <x v="2"/>
    <x v="0"/>
    <m/>
    <s v="AB"/>
    <s v="P-3676"/>
    <s v="M0024LUB"/>
    <s v=" ACEITE HIDRAULICO BASE MINERAL RESISTENTE ALTA TEMPERATURA - RENOLIN B 30"/>
    <n v="1"/>
    <s v="unidad"/>
    <m/>
    <n v="0"/>
    <s v="$"/>
    <m/>
    <m/>
    <m/>
    <m/>
    <m/>
    <s v="Anulado"/>
    <s v="Con pendientes"/>
    <n v="4"/>
    <m/>
    <n v="-1"/>
    <m/>
    <m/>
    <m/>
    <m/>
    <n v="1"/>
  </r>
  <r>
    <n v="1"/>
    <s v="Ariel Mareco"/>
    <x v="2"/>
    <s v="TABLERO DE AA - FRACCIONAMIENTO"/>
    <d v="2025-02-15T00:00:00"/>
    <x v="2"/>
    <x v="0"/>
    <m/>
    <s v="AB"/>
    <s v="P-3677"/>
    <s v="M0136ELE"/>
    <s v="TERMOMAGNETICA MCB 2X25A 6KA CURVA C5 MC6-C25/2"/>
    <n v="10"/>
    <s v="unidad"/>
    <n v="23031.42"/>
    <n v="230314.19999999998"/>
    <s v="$"/>
    <s v="ELECTRO DOS"/>
    <n v="99944"/>
    <d v="2025-02-17T00:00:00"/>
    <s v="VM"/>
    <d v="2025-02-19T00:00:00"/>
    <s v="Recibido"/>
    <s v="cumplida"/>
    <n v="3"/>
    <n v="10"/>
    <n v="0"/>
    <d v="2025-03-07T00:00:00"/>
    <n v="85511"/>
    <m/>
    <n v="1"/>
    <n v="1"/>
  </r>
  <r>
    <n v="1"/>
    <s v="Hugo Escobar"/>
    <x v="2"/>
    <s v="FRIPACK 1 Y 2 - LINEA 4"/>
    <d v="2025-02-15T00:00:00"/>
    <x v="2"/>
    <x v="0"/>
    <m/>
    <s v="AB"/>
    <s v="P-3678"/>
    <s v="M0172MEC"/>
    <s v="RODAMIENTO YAR 204-2F SKF"/>
    <n v="26"/>
    <s v="unidad"/>
    <n v="7292"/>
    <n v="189592"/>
    <s v="$"/>
    <s v="RODASER RODAMIENTOS"/>
    <n v="99936"/>
    <d v="2025-02-17T00:00:00"/>
    <s v="MZ"/>
    <d v="2025-02-18T00:00:00"/>
    <s v="Recibido"/>
    <s v="cumplida"/>
    <n v="3"/>
    <n v="26"/>
    <n v="0"/>
    <d v="2025-02-17T00:00:00"/>
    <n v="391414"/>
    <n v="57938"/>
    <n v="1"/>
    <n v="1"/>
  </r>
  <r>
    <n v="1"/>
    <s v="Hugo Escobar"/>
    <x v="0"/>
    <s v="GRUPO ELECTROGENO"/>
    <d v="2025-02-15T00:00:00"/>
    <x v="2"/>
    <x v="0"/>
    <m/>
    <s v="AB"/>
    <s v="P-3679"/>
    <s v="S/C"/>
    <s v="DIESEL VPOWER DE SHELL PARA GRUPO ELECTROGENO"/>
    <n v="1000"/>
    <s v="Litros"/>
    <n v="1440"/>
    <n v="1440000"/>
    <s v="$"/>
    <s v="SHELL"/>
    <n v="100266"/>
    <d v="2025-03-13T00:00:00"/>
    <s v="JP"/>
    <d v="2025-03-14T00:00:00"/>
    <s v="Recibido"/>
    <s v="cumplida"/>
    <n v="3"/>
    <n v="1000"/>
    <n v="0"/>
    <d v="2025-03-21T00:00:00"/>
    <s v="SIN REMITO"/>
    <m/>
    <n v="1"/>
    <n v="1"/>
  </r>
  <r>
    <n v="1"/>
    <s v="Franco Paez"/>
    <x v="2"/>
    <s v="MOTORES DE EXTRACION EN HORNO DE LINEA 4"/>
    <d v="2025-02-15T00:00:00"/>
    <x v="2"/>
    <x v="0"/>
    <m/>
    <s v="AB"/>
    <s v="P-3680"/>
    <s v="M0165MEC"/>
    <s v="RODAMIENTO 6205 - 2RSH SKF"/>
    <n v="10"/>
    <s v="unidad"/>
    <n v="3922.6"/>
    <n v="39226"/>
    <s v="$"/>
    <s v="RODASER RODAMIENTOS"/>
    <n v="99937"/>
    <d v="2025-02-17T00:00:00"/>
    <s v="MZ"/>
    <d v="2025-02-18T00:00:00"/>
    <s v="Recibido"/>
    <s v="cumplida"/>
    <n v="3"/>
    <n v="26"/>
    <n v="16"/>
    <d v="2025-02-17T00:00:00"/>
    <n v="391414"/>
    <n v="57938"/>
    <n v="1"/>
    <n v="1"/>
  </r>
  <r>
    <n v="1"/>
    <s v="Dario Gamba"/>
    <x v="2"/>
    <s v="MOVIMIENTO DE FLECHAS MASIPACK L4"/>
    <d v="2025-02-17T00:00:00"/>
    <x v="2"/>
    <x v="0"/>
    <m/>
    <s v="RP"/>
    <s v="P-3681"/>
    <s v="M0727MEC"/>
    <s v="RODAMIENTO KH  1228LL NTN"/>
    <n v="10"/>
    <s v="unidad"/>
    <n v="10235"/>
    <n v="102350"/>
    <s v="$"/>
    <s v="RULEMANES OSCAR"/>
    <n v="99947"/>
    <d v="2025-02-18T00:00:00"/>
    <s v="MZ"/>
    <d v="2025-02-18T00:00:00"/>
    <s v="Recibido"/>
    <s v="cumplida"/>
    <n v="3"/>
    <n v="10"/>
    <n v="0"/>
    <d v="2025-02-20T00:00:00"/>
    <n v="17425"/>
    <n v="58121"/>
    <n v="1"/>
    <n v="1"/>
  </r>
  <r>
    <n v="1"/>
    <s v="Dario Gamba"/>
    <x v="2"/>
    <s v="FILTRO DE HORNO L4"/>
    <d v="2025-02-17T00:00:00"/>
    <x v="2"/>
    <x v="0"/>
    <m/>
    <s v="RP"/>
    <s v="P-3682"/>
    <s v="M2638MEC"/>
    <s v="FILTRO CASIBA FIME EU3 490 X 490 X 45MM"/>
    <n v="5"/>
    <s v="unidad"/>
    <n v="121660"/>
    <n v="608300"/>
    <s v="$"/>
    <s v="ABRAFER"/>
    <n v="101895"/>
    <d v="2025-07-14T00:00:00"/>
    <s v="MZ"/>
    <d v="2025-07-15T00:00:00"/>
    <s v="Recibido"/>
    <s v="cumplida"/>
    <n v="3"/>
    <n v="5"/>
    <n v="0"/>
    <d v="2025-08-15T00:00:00"/>
    <n v="40890"/>
    <n v="67104"/>
    <n v="1"/>
    <n v="1"/>
  </r>
  <r>
    <n v="1"/>
    <s v="RAUL PAZ"/>
    <x v="0"/>
    <s v="RENOVACION ALQUILER DE PLATAFORMA"/>
    <d v="2025-02-17T00:00:00"/>
    <x v="2"/>
    <x v="0"/>
    <m/>
    <s v="RP"/>
    <s v="P-3683"/>
    <s v="S/C"/>
    <s v="PLATAFORMA DE TIJERA DESDE EL 18/01/2025 AL 18/02/2025"/>
    <n v="1"/>
    <s v="unidad"/>
    <n v="1421582.5"/>
    <n v="1421582.5"/>
    <s v="$"/>
    <s v="VOLKOV"/>
    <n v="99960"/>
    <d v="2025-02-19T00:00:00"/>
    <s v="VM"/>
    <d v="2025-02-25T00:00:00"/>
    <s v="Recibido"/>
    <s v="cumplida"/>
    <n v="3"/>
    <n v="1"/>
    <n v="0"/>
    <m/>
    <s v="SIN REMITO AUTORIZA JUAN ZABALETA"/>
    <m/>
    <n v="1"/>
    <n v="1"/>
  </r>
  <r>
    <n v="3"/>
    <s v="RAUL PAZ"/>
    <x v="2"/>
    <s v="INSUMOS CINTA DE ENFRIADO LINEA 4"/>
    <d v="2025-02-18T00:00:00"/>
    <x v="2"/>
    <x v="0"/>
    <m/>
    <s v="RP"/>
    <s v="P-3684"/>
    <s v="M0174MEC"/>
    <s v="RODAMIENTO YAR 207-"/>
    <n v="5"/>
    <s v="unidad"/>
    <n v="14455"/>
    <n v="72275"/>
    <s v="$"/>
    <s v="RODASER RODAMIENTOS"/>
    <n v="99985"/>
    <d v="2025-02-20T00:00:00"/>
    <s v="VM"/>
    <d v="2025-02-25T00:00:00"/>
    <s v="Recibido"/>
    <s v="cumplida"/>
    <n v="3"/>
    <n v="5"/>
    <n v="0"/>
    <d v="2025-03-06T00:00:00"/>
    <n v="391662"/>
    <n v="58584"/>
    <n v="1"/>
    <n v="1"/>
  </r>
  <r>
    <m/>
    <s v="RAUL PAZ"/>
    <x v="2"/>
    <s v="INSUMOS CINTA DE ENFRIADO LINEA 4"/>
    <d v="2025-02-18T00:00:00"/>
    <x v="2"/>
    <x v="0"/>
    <m/>
    <s v="RP"/>
    <s v="P-3684"/>
    <s v="M0842FER"/>
    <s v="MEDIA MALLA PARA CADENA ASA 40"/>
    <n v="5"/>
    <s v="unidad"/>
    <n v="1132.95"/>
    <n v="5664.75"/>
    <s v="$"/>
    <s v="RODASER RODAMIENTOS"/>
    <n v="99985"/>
    <d v="2025-02-20T00:00:00"/>
    <s v="VM"/>
    <d v="2025-02-25T00:00:00"/>
    <s v="Recibido"/>
    <s v="cumplida"/>
    <n v="3"/>
    <n v="5"/>
    <n v="0"/>
    <d v="2025-03-06T00:00:00"/>
    <n v="391662"/>
    <n v="58584"/>
    <m/>
    <n v="1"/>
  </r>
  <r>
    <m/>
    <s v="RAUL PAZ"/>
    <x v="2"/>
    <s v="INSUMOS CINTA DE ENFRIADO LINEA 4"/>
    <d v="2025-02-18T00:00:00"/>
    <x v="2"/>
    <x v="0"/>
    <m/>
    <s v="RP"/>
    <s v="P-3684"/>
    <s v="M0167MEC"/>
    <s v="RODAMIENTO 6900LLU NTN"/>
    <n v="20"/>
    <s v="unidad"/>
    <n v="9848"/>
    <n v="196960"/>
    <s v="$"/>
    <s v="RODASER RODAMIENTOS"/>
    <n v="99985"/>
    <d v="2025-02-20T00:00:00"/>
    <s v="VM"/>
    <d v="2025-02-25T00:00:00"/>
    <s v="Recibido"/>
    <s v="cumplida"/>
    <n v="3"/>
    <n v="20"/>
    <n v="0"/>
    <d v="2025-03-06T00:00:00"/>
    <n v="391662"/>
    <n v="58584"/>
    <m/>
    <n v="1"/>
  </r>
  <r>
    <n v="1"/>
    <s v="RAUL PAZ"/>
    <x v="2"/>
    <s v="REPARAR CAMARAS AUTOELEVADORES"/>
    <d v="2025-02-18T00:00:00"/>
    <x v="2"/>
    <x v="0"/>
    <m/>
    <s v="RP"/>
    <s v="P-3685"/>
    <s v="S/C"/>
    <s v="EMPARCHAR CAMARAS DE AUTOELEVADORES"/>
    <n v="4"/>
    <s v="unidad"/>
    <n v="15000"/>
    <n v="60000"/>
    <s v="$"/>
    <s v="RENDICION DE GASTOS"/>
    <m/>
    <m/>
    <m/>
    <m/>
    <s v="Recibido"/>
    <s v="cumplida"/>
    <n v="3"/>
    <n v="4"/>
    <n v="0"/>
    <d v="2025-02-28T00:00:00"/>
    <s v="SIN REMITO"/>
    <m/>
    <n v="1"/>
    <n v="1"/>
  </r>
  <r>
    <n v="1"/>
    <s v="RAUL PAZ"/>
    <x v="0"/>
    <s v="REPARACION CARGADOR DE BATERIAS"/>
    <d v="2025-02-18T00:00:00"/>
    <x v="2"/>
    <x v="0"/>
    <m/>
    <s v="RP"/>
    <s v="P-3686"/>
    <s v="S/C"/>
    <s v="Reparacion de cargador modelo ADY6113 SERIE 202210206015"/>
    <n v="1"/>
    <s v="unidad"/>
    <m/>
    <n v="0"/>
    <s v="$"/>
    <s v="PEDIDO DUPLICADO P-3693"/>
    <m/>
    <m/>
    <m/>
    <m/>
    <s v="Sin req."/>
    <s v="Con pendientes"/>
    <n v="3"/>
    <m/>
    <n v="-1"/>
    <d v="2025-02-18T00:00:00"/>
    <s v="Marcos zarza informa que se cumplió. No tengo remito"/>
    <m/>
    <n v="1"/>
    <n v="1"/>
  </r>
  <r>
    <n v="1"/>
    <s v="RAUL PAZ"/>
    <x v="2"/>
    <s v="REDUCTOR FRIPACK LINEA 4"/>
    <d v="2025-02-18T00:00:00"/>
    <x v="2"/>
    <x v="0"/>
    <m/>
    <s v="RP"/>
    <s v="P-3687"/>
    <s v="M1510MEC"/>
    <s v="REDUCTOR WMI 40 1/10 C71B14"/>
    <n v="1"/>
    <s v="unidad"/>
    <n v="80925"/>
    <n v="80925"/>
    <s v="$"/>
    <s v="STM"/>
    <n v="99972"/>
    <d v="2025-02-19T00:00:00"/>
    <s v="JP"/>
    <d v="2025-02-19T00:00:00"/>
    <s v="Recibido"/>
    <s v="cumplida"/>
    <n v="3"/>
    <n v="1"/>
    <n v="0"/>
    <d v="2025-02-20T00:00:00"/>
    <n v="137477"/>
    <n v="58115"/>
    <n v="1"/>
    <n v="1"/>
  </r>
  <r>
    <n v="1"/>
    <s v="RAUL PAZ"/>
    <x v="0"/>
    <s v="RECAMBIO DE VOLQUETES OBRA LABORATORIO"/>
    <d v="2025-02-19T00:00:00"/>
    <x v="2"/>
    <x v="0"/>
    <m/>
    <s v="RP"/>
    <s v="P-3688"/>
    <s v="S/C"/>
    <s v="Volquete para residuos generales de planta"/>
    <n v="1"/>
    <s v="unidad"/>
    <n v="65000"/>
    <n v="65000"/>
    <s v="$"/>
    <s v="MS GRUPO NORTE SA VOLQUETES"/>
    <n v="99970"/>
    <d v="2025-02-19T00:00:00"/>
    <s v="VM"/>
    <d v="2025-02-19T00:00:00"/>
    <s v="Recibido"/>
    <s v="cumplida"/>
    <n v="3"/>
    <n v="1"/>
    <n v="0"/>
    <d v="2025-02-24T00:00:00"/>
    <n v="9977"/>
    <m/>
    <n v="1"/>
    <n v="1"/>
  </r>
  <r>
    <n v="2"/>
    <s v="RAUL PAZ"/>
    <x v="0"/>
    <s v="TRAJES DE LLUVIA"/>
    <d v="2025-02-19T00:00:00"/>
    <x v="2"/>
    <x v="0"/>
    <m/>
    <s v="RP"/>
    <s v="P-3689"/>
    <s v="M2805FER"/>
    <s v="TRAJE EQUIPO LLUVIA PILOTO ALASKA pvc conjunto reflectivo"/>
    <n v="7"/>
    <s v="unidad"/>
    <n v="12840.1"/>
    <n v="89880.7"/>
    <s v="$"/>
    <s v="CR WORK CLOTHES AND INDUSTRIAL SUPPLIES"/>
    <n v="100015"/>
    <d v="2025-02-24T00:00:00"/>
    <s v="VM"/>
    <d v="2025-02-27T00:00:00"/>
    <s v="Recibido"/>
    <s v="cumplida"/>
    <n v="3"/>
    <n v="7"/>
    <n v="0"/>
    <s v="7/3/2025 - 31/03/25"/>
    <s v="10795 - 10940"/>
    <s v="59488 - 59672"/>
    <n v="1"/>
    <n v="1"/>
  </r>
  <r>
    <m/>
    <s v="RAUL PAZ"/>
    <x v="0"/>
    <s v="TRAJES DE LLUVIA"/>
    <d v="2025-02-19T00:00:00"/>
    <x v="2"/>
    <x v="0"/>
    <m/>
    <s v="RP"/>
    <s v="P-3689"/>
    <s v="M2806FER"/>
    <s v="BOTAS DE LLUVIA"/>
    <n v="7"/>
    <s v="unidad"/>
    <n v="12222.29"/>
    <n v="85556.03"/>
    <s v="$"/>
    <s v="CR WORK CLOTHES AND INDUSTRIAL SUPPLIES"/>
    <n v="100015"/>
    <d v="2025-02-24T00:00:00"/>
    <s v="VM"/>
    <d v="2025-02-27T00:00:00"/>
    <s v="Recibido"/>
    <s v="cumplida"/>
    <n v="3"/>
    <n v="7"/>
    <n v="0"/>
    <d v="2025-03-07T00:00:00"/>
    <n v="10795"/>
    <n v="59488"/>
    <m/>
    <n v="1"/>
  </r>
  <r>
    <n v="2"/>
    <s v="Juan Zabaleta"/>
    <x v="2"/>
    <s v="MATERIAL PARA CUBRIR SILO"/>
    <d v="2025-02-20T00:00:00"/>
    <x v="2"/>
    <x v="0"/>
    <m/>
    <s v="JPS"/>
    <s v="P-3690"/>
    <s v="M1384FER"/>
    <s v="ROLLO POLIETILENO POR 50M 200MICRONES"/>
    <n v="1"/>
    <s v="unidad"/>
    <n v="37360"/>
    <n v="37360"/>
    <s v="$"/>
    <s v="ABRAFER"/>
    <n v="99986"/>
    <d v="2025-02-20T00:00:00"/>
    <s v="MZ"/>
    <d v="2025-02-25T00:00:00"/>
    <s v="Recibido"/>
    <s v="cumplida"/>
    <n v="3"/>
    <n v="100"/>
    <n v="99"/>
    <d v="2025-02-25T00:00:00"/>
    <n v="34927"/>
    <n v="58358"/>
    <n v="1"/>
    <n v="1"/>
  </r>
  <r>
    <m/>
    <s v="Juan Zabaleta"/>
    <x v="2"/>
    <s v="MATERIAL PARA CUBRIR SILO"/>
    <d v="2025-02-20T00:00:00"/>
    <x v="2"/>
    <x v="0"/>
    <m/>
    <s v="JPS"/>
    <s v="P-3690"/>
    <s v="M0257FER"/>
    <s v="ALAMBRE DE FARDO X KG"/>
    <n v="4"/>
    <s v="KG"/>
    <n v="3777"/>
    <n v="15108"/>
    <s v="$"/>
    <s v="ABRAFER"/>
    <n v="99986"/>
    <d v="2025-02-20T00:00:00"/>
    <s v="MZ"/>
    <d v="2025-02-25T00:00:00"/>
    <s v="Recibido"/>
    <s v="cumplida"/>
    <n v="3"/>
    <n v="4"/>
    <n v="0"/>
    <d v="2025-02-25T00:00:00"/>
    <n v="34927"/>
    <n v="58358"/>
    <m/>
    <n v="1"/>
  </r>
  <r>
    <n v="1"/>
    <s v="Juan Zabaleta"/>
    <x v="0"/>
    <s v="REPARACION SEGUNDA CERRADORA DE CAJAS"/>
    <d v="2025-02-21T00:00:00"/>
    <x v="2"/>
    <x v="0"/>
    <m/>
    <s v="JPS"/>
    <s v="P-3691"/>
    <s v="S/C"/>
    <s v="MANO DE OBRA Y REPUESTOS PARA REPARACION DE CERRADORA DE CAJAS"/>
    <n v="1"/>
    <s v="unidad"/>
    <n v="982451.8"/>
    <n v="982451.8"/>
    <s v="$"/>
    <s v="ARTEMBAL"/>
    <n v="99994"/>
    <d v="2025-02-21T00:00:00"/>
    <s v="MZ"/>
    <d v="2025-02-27T00:00:00"/>
    <s v="Recibido"/>
    <s v="cumplida"/>
    <n v="3"/>
    <n v="1"/>
    <n v="0"/>
    <d v="2025-03-07T00:00:00"/>
    <n v="846"/>
    <m/>
    <n v="1"/>
    <n v="1"/>
  </r>
  <r>
    <n v="1"/>
    <s v="Juan Zabaleta"/>
    <x v="0"/>
    <s v="NUEVA CERRADORA DE CAJAS"/>
    <d v="2025-02-24T00:00:00"/>
    <x v="2"/>
    <x v="0"/>
    <m/>
    <s v="JPS"/>
    <s v="P-3692"/>
    <s v="S/C"/>
    <s v="MÁQUINA CERRADORA DE CAJAS SEMI AUTOMÁTICA 48/72MM"/>
    <n v="1"/>
    <s v="unidad"/>
    <m/>
    <n v="0"/>
    <s v="$"/>
    <m/>
    <m/>
    <m/>
    <m/>
    <m/>
    <s v="Sin req."/>
    <s v="Con pendientes"/>
    <n v="3"/>
    <m/>
    <n v="-1"/>
    <m/>
    <s v="Marcos zarza informa que se cumplió. No tengo remito"/>
    <m/>
    <n v="1"/>
    <n v="1"/>
  </r>
  <r>
    <n v="2"/>
    <s v="Juan Zabaleta"/>
    <x v="0"/>
    <s v="Reparacion de cargador modelo ADY6113 SERIE 202210206015"/>
    <d v="2025-03-06T00:00:00"/>
    <x v="1"/>
    <x v="0"/>
    <m/>
    <s v="JPS"/>
    <s v="P-3693"/>
    <s v="S/C"/>
    <s v="Conector REMA 320 ah Macho"/>
    <n v="1"/>
    <s v="unidad"/>
    <n v="140985"/>
    <n v="140985"/>
    <s v="$"/>
    <s v="UNIRROL"/>
    <n v="100155"/>
    <d v="2025-03-06T00:00:00"/>
    <s v="VM"/>
    <d v="2025-03-07T00:00:00"/>
    <s v="Recibido"/>
    <s v="cumplida"/>
    <n v="3"/>
    <n v="1"/>
    <n v="0"/>
    <d v="2025-03-07T00:00:00"/>
    <s v="Se coloca estado 3 por reunion de Aylen Palacio con Juan Zabaleta. No tengo remito"/>
    <m/>
    <n v="1"/>
    <n v="1"/>
  </r>
  <r>
    <m/>
    <s v="Juan Zabaleta"/>
    <x v="0"/>
    <s v="Reparacion de cargador modelo ADY6113 SERIE 202210206015"/>
    <d v="2025-03-06T00:00:00"/>
    <x v="1"/>
    <x v="0"/>
    <m/>
    <s v="JPS"/>
    <s v="P-3693"/>
    <s v="S/C"/>
    <s v="Kit cuatro auxiliares(cargador/maquina)"/>
    <n v="1"/>
    <s v="unidad"/>
    <n v="639855"/>
    <n v="639855"/>
    <s v="$"/>
    <s v="UNIRROL"/>
    <n v="100155"/>
    <d v="2025-03-06T00:00:00"/>
    <s v="VM"/>
    <d v="2025-03-07T00:00:00"/>
    <s v="Anulado"/>
    <s v="Con pendientes"/>
    <n v="4"/>
    <m/>
    <n v="-1"/>
    <m/>
    <m/>
    <m/>
    <m/>
    <n v="1"/>
  </r>
  <r>
    <n v="1"/>
    <s v="Juan Zabaleta"/>
    <x v="2"/>
    <s v="REPARACION DE BOMBA DE DIAFRAGMA"/>
    <d v="2025-02-24T00:00:00"/>
    <x v="2"/>
    <x v="0"/>
    <m/>
    <s v="JPS"/>
    <s v="P-3694"/>
    <s v="S/C"/>
    <s v="REPARACION BOMBA DOBLE DIAFRAGMA"/>
    <n v="1"/>
    <s v="unidad"/>
    <m/>
    <n v="0"/>
    <s v="$"/>
    <m/>
    <m/>
    <m/>
    <m/>
    <m/>
    <s v="Anulado"/>
    <s v="Con pendientes"/>
    <n v="4"/>
    <m/>
    <n v="-1"/>
    <m/>
    <m/>
    <m/>
    <n v="1"/>
    <n v="1"/>
  </r>
  <r>
    <m/>
    <s v="Juan Zabaleta"/>
    <x v="2"/>
    <s v="ACCESORIOS PARA COMPRESORES"/>
    <d v="2025-02-24T00:00:00"/>
    <x v="2"/>
    <x v="0"/>
    <m/>
    <s v="JPS"/>
    <s v="P-3695"/>
    <s v="S/C"/>
    <s v="CONECTOR ROSCA MACHO EN ALUMINIO D.63X2&quot;"/>
    <n v="4"/>
    <s v="unidad"/>
    <m/>
    <n v="0"/>
    <s v="$"/>
    <m/>
    <m/>
    <m/>
    <m/>
    <m/>
    <s v="Anulado"/>
    <s v="Con pendientes"/>
    <n v="4"/>
    <m/>
    <n v="-4"/>
    <m/>
    <m/>
    <m/>
    <m/>
    <n v="1"/>
  </r>
  <r>
    <n v="3"/>
    <s v="Juan Zabaleta"/>
    <x v="2"/>
    <s v="ACCESORIOS PARA COMPRESORES"/>
    <d v="2025-02-24T00:00:00"/>
    <x v="2"/>
    <x v="0"/>
    <m/>
    <s v="JPS"/>
    <s v="P-3695"/>
    <s v="M2749FER"/>
    <s v="CODO 90° EN HR-POLYMER D. 63MM"/>
    <n v="1"/>
    <s v="unidad"/>
    <n v="86937"/>
    <n v="86937"/>
    <s v="$"/>
    <s v="ESTACION DEL AIRE"/>
    <n v="100005"/>
    <d v="2025-02-24T00:00:00"/>
    <s v="MZ"/>
    <d v="2025-02-24T00:00:00"/>
    <s v="Recibido"/>
    <s v="cumplida"/>
    <n v="3"/>
    <n v="1"/>
    <n v="0"/>
    <d v="2025-02-24T00:00:00"/>
    <n v="745"/>
    <n v="58362"/>
    <n v="1"/>
    <n v="1"/>
  </r>
  <r>
    <m/>
    <s v="Juan Zabaleta"/>
    <x v="2"/>
    <s v="ACCESORIOS PARA COMPRESORES"/>
    <d v="2025-02-24T00:00:00"/>
    <x v="2"/>
    <x v="0"/>
    <m/>
    <s v="JPS"/>
    <s v="P-3695"/>
    <s v="M2750FER"/>
    <s v="NIPLE ROSCA MACHO EN ALUMINIO  D. 63X2&quot; "/>
    <n v="4"/>
    <s v="unidad"/>
    <n v="108158"/>
    <n v="432632"/>
    <s v="$"/>
    <s v="ESTACION DEL AIRE"/>
    <n v="100005"/>
    <d v="2025-02-24T00:00:00"/>
    <s v="MZ"/>
    <d v="2025-02-24T00:00:00"/>
    <s v="Recibido"/>
    <s v="cumplida"/>
    <n v="3"/>
    <n v="4"/>
    <n v="0"/>
    <d v="2025-02-24T00:00:00"/>
    <n v="745"/>
    <n v="58362"/>
    <m/>
    <n v="1"/>
  </r>
  <r>
    <n v="1"/>
    <s v="Juan Zabaleta"/>
    <x v="2"/>
    <s v="REPARACION MODULOS MASIPACK"/>
    <d v="2025-02-24T00:00:00"/>
    <x v="2"/>
    <x v="0"/>
    <m/>
    <s v="RP"/>
    <s v="P-3696"/>
    <s v="S/C"/>
    <s v="MODULO MS_CV13 - CONTR. V AC01808205 MASIPACK"/>
    <n v="2"/>
    <s v="unidad"/>
    <n v="319350"/>
    <n v="638700"/>
    <s v="$"/>
    <s v="JORGE OKEEFFE"/>
    <n v="100166"/>
    <d v="2025-03-06T00:00:00"/>
    <s v="CO"/>
    <d v="2025-03-11T00:00:00"/>
    <s v="Recibido"/>
    <s v="cumplida"/>
    <n v="3"/>
    <n v="1"/>
    <n v="-1"/>
    <d v="2025-03-07T00:00:00"/>
    <n v="1911"/>
    <m/>
    <n v="1"/>
    <n v="1"/>
  </r>
  <r>
    <n v="1"/>
    <s v="Juan Zabaleta"/>
    <x v="0"/>
    <s v="CONVERSOR DE COMUNICACIÓN"/>
    <d v="2025-02-25T00:00:00"/>
    <x v="2"/>
    <x v="0"/>
    <m/>
    <s v="JPS"/>
    <s v="P-3697"/>
    <s v="M1557ELE"/>
    <s v="CONVERSOR DE COMUNICACIÓN DELTA IFD6500"/>
    <n v="1"/>
    <s v="unidad"/>
    <n v="161858.9"/>
    <n v="161858.9"/>
    <s v="$"/>
    <s v="ELECTRONICA INTEGRAL APLICADA"/>
    <n v="100031"/>
    <d v="2025-02-25T00:00:00"/>
    <s v="VM"/>
    <d v="2025-02-27T00:00:00"/>
    <s v="Recibido"/>
    <s v="cumplida"/>
    <n v="3"/>
    <n v="1"/>
    <n v="0"/>
    <d v="2025-03-14T00:00:00"/>
    <n v="45861"/>
    <m/>
    <n v="1"/>
    <n v="1"/>
  </r>
  <r>
    <n v="1"/>
    <s v="Juan Zabaleta"/>
    <x v="0"/>
    <s v="MANTENIMIENTO ANUAL ALIPACK L3"/>
    <d v="2025-02-25T00:00:00"/>
    <x v="2"/>
    <x v="0"/>
    <m/>
    <s v="JPS"/>
    <s v="P-3698"/>
    <s v="S/C"/>
    <s v="MANO DE OBRA PARA MANTENIMIENTO ANUAL ALIPACK LINEA 3 MARZO 2025"/>
    <n v="1"/>
    <s v="unidad"/>
    <n v="2151000"/>
    <n v="2151000"/>
    <s v="$"/>
    <s v="ALIPACK"/>
    <n v="101310"/>
    <d v="2025-05-30T00:00:00"/>
    <s v="MZ"/>
    <d v="2025-05-31T00:00:00"/>
    <s v="Se envía rq a compras"/>
    <s v="Con pendientes"/>
    <n v="3"/>
    <m/>
    <n v="-1"/>
    <m/>
    <m/>
    <m/>
    <n v="1"/>
    <n v="1"/>
  </r>
  <r>
    <n v="1"/>
    <s v="Juan Zabaleta"/>
    <x v="0"/>
    <s v="SILLON PARA GERENCIA DE SISTEMAS"/>
    <d v="2025-02-25T00:00:00"/>
    <x v="2"/>
    <x v="0"/>
    <m/>
    <s v="JPS"/>
    <s v="P-3699"/>
    <s v="S/C"/>
    <s v="SILLON ALUMINIUM SOFT ALTO COLOR NEGRO"/>
    <n v="1"/>
    <s v="unidad"/>
    <n v="230710"/>
    <n v="230710"/>
    <s v="$"/>
    <s v="TISERA"/>
    <n v="100066"/>
    <d v="2025-02-26T00:00:00"/>
    <s v="VM"/>
    <d v="2025-03-05T00:00:00"/>
    <s v="Recibido"/>
    <s v="cumplida"/>
    <n v="3"/>
    <n v="1"/>
    <n v="0"/>
    <d v="2025-03-05T00:00:00"/>
    <n v="183974"/>
    <m/>
    <n v="1"/>
    <n v="1"/>
  </r>
  <r>
    <n v="1"/>
    <s v="Alejandro Beron"/>
    <x v="2"/>
    <s v="REPARACION 4 SILLAS DIRECTORIO"/>
    <d v="2025-02-26T00:00:00"/>
    <x v="2"/>
    <x v="0"/>
    <m/>
    <s v="JPS"/>
    <s v="P-3700"/>
    <s v="S/C"/>
    <s v="REPARACION COMPLETA DE SILLAS PARA EL DIRECTORIO"/>
    <n v="4"/>
    <s v="unidad"/>
    <n v="404500"/>
    <n v="1618000"/>
    <s v="$"/>
    <s v="EQUI-FEC"/>
    <n v="100299"/>
    <d v="2025-03-17T00:00:00"/>
    <s v="MZ"/>
    <d v="2025-03-19T00:00:00"/>
    <s v="Recibido"/>
    <s v="cumplida"/>
    <n v="3"/>
    <n v="4"/>
    <n v="0"/>
    <d v="2025-03-28T00:00:00"/>
    <n v="31309"/>
    <m/>
    <n v="1"/>
    <n v="1"/>
  </r>
  <r>
    <n v="1"/>
    <s v="Juan Zabaleta"/>
    <x v="2"/>
    <s v="REPARACION SERVOMOTOR LINEA 6"/>
    <d v="2025-02-26T00:00:00"/>
    <x v="2"/>
    <x v="0"/>
    <m/>
    <s v="JPS"/>
    <s v="P-3701"/>
    <s v="S/C"/>
    <s v="  REVISION/REPARACION DE SERVOMOTOR MOV. MORDAZAS MASIPACK L2"/>
    <n v="1"/>
    <s v="unidad"/>
    <n v="3509395"/>
    <n v="3509395"/>
    <s v="$"/>
    <s v="SERVOINGENIERIA - GUSTAVO TARIFA"/>
    <n v="100277"/>
    <d v="2025-02-14T00:00:00"/>
    <s v="MZ"/>
    <d v="2025-02-14T00:00:00"/>
    <s v="Recibido"/>
    <s v="cumplida"/>
    <n v="3"/>
    <n v="1"/>
    <n v="0"/>
    <d v="2025-03-14T00:00:00"/>
    <s v="Firma A. Ontivero, sin remito"/>
    <m/>
    <n v="1"/>
    <n v="1"/>
  </r>
  <r>
    <n v="1"/>
    <s v="Juan Zabaleta"/>
    <x v="0"/>
    <s v="SERVICIO DE CORTE DE ARBOL"/>
    <d v="2025-02-26T00:00:00"/>
    <x v="2"/>
    <x v="0"/>
    <m/>
    <s v="JPS"/>
    <s v="P-3702"/>
    <s v="S/C"/>
    <s v=" MANO DE OBRA POR CORTE DE ARBOL"/>
    <n v="1"/>
    <s v="unidad"/>
    <n v="130000"/>
    <n v="130000"/>
    <s v="$"/>
    <s v="WALTER VERDI"/>
    <n v="100080"/>
    <d v="2025-02-27T00:00:00"/>
    <s v="VM"/>
    <d v="2025-02-27T00:00:00"/>
    <s v="Recibido"/>
    <s v="cumplida"/>
    <n v="3"/>
    <n v="1"/>
    <n v="0"/>
    <d v="2025-03-10T00:00:00"/>
    <n v="15"/>
    <m/>
    <n v="1"/>
    <n v="1"/>
  </r>
  <r>
    <n v="2"/>
    <s v="Juan Zabaleta"/>
    <x v="2"/>
    <s v="INSUMOS PARA HORNO DE LINEA 3"/>
    <d v="2025-02-27T00:00:00"/>
    <x v="2"/>
    <x v="0"/>
    <m/>
    <s v="JPS"/>
    <s v="P-3703"/>
    <s v=" M0992MEC"/>
    <s v=" VARILLA TRAFILADA  8MM x 4mts"/>
    <n v="2"/>
    <s v="unidad"/>
    <n v="4617.5600000000004"/>
    <n v="9235.1200000000008"/>
    <s v="$"/>
    <s v="ABRAFER"/>
    <n v="100149"/>
    <d v="2025-03-06T00:00:00"/>
    <s v="VM"/>
    <d v="2025-03-06T00:00:00"/>
    <s v="Recibido"/>
    <s v="cumplida"/>
    <n v="3"/>
    <n v="2"/>
    <n v="0"/>
    <d v="2025-03-11T00:00:00"/>
    <n v="35296"/>
    <n v="58856"/>
    <n v="1"/>
    <n v="1"/>
  </r>
  <r>
    <m/>
    <s v="Juan Zabaleta"/>
    <x v="2"/>
    <s v="INSUMOS PARA HORNO DE LINEA 3"/>
    <d v="2025-02-27T00:00:00"/>
    <x v="2"/>
    <x v="0"/>
    <m/>
    <s v="JPS"/>
    <s v="P-3703"/>
    <s v=" M2673FER"/>
    <s v=" PLANCHUELA 1&quot; X 1/8&quot; X 6M"/>
    <n v="1"/>
    <s v="unidad"/>
    <n v="9378.6299999999992"/>
    <n v="9378.6299999999992"/>
    <s v="$"/>
    <s v="ABRAFER"/>
    <n v="100149"/>
    <d v="2025-03-06T00:00:00"/>
    <s v="VM"/>
    <d v="2025-03-06T00:00:00"/>
    <s v="Recibido"/>
    <s v="cumplida"/>
    <n v="3"/>
    <n v="1"/>
    <n v="0"/>
    <d v="2025-03-11T00:00:00"/>
    <n v="35296"/>
    <n v="58856"/>
    <m/>
    <n v="1"/>
  </r>
  <r>
    <n v="1"/>
    <s v="Juan Zabaleta"/>
    <x v="2"/>
    <s v="REPOSICION SOGA EMPALMAR - URGENTE"/>
    <d v="2025-02-27T00:00:00"/>
    <x v="2"/>
    <x v="0"/>
    <m/>
    <s v="JPS"/>
    <s v="P-3704"/>
    <s v=" M1404FER"/>
    <s v=" SOGA PARA EMPALMAR (COLA RATON) NYLON X M"/>
    <n v="300"/>
    <s v="unidad"/>
    <n v="312"/>
    <n v="93600"/>
    <s v="$"/>
    <s v="TEXTIL CALCHAQUI"/>
    <n v="100079"/>
    <d v="2025-02-27T00:00:00"/>
    <s v="JP"/>
    <d v="2025-02-27T00:00:00"/>
    <s v="Recibido"/>
    <s v="cumplida"/>
    <n v="3"/>
    <n v="300"/>
    <n v="0"/>
    <d v="2025-02-28T00:00:00"/>
    <n v="17613"/>
    <n v="58475"/>
    <n v="1"/>
    <n v="1"/>
  </r>
  <r>
    <n v="1"/>
    <s v="Juan Zabaleta"/>
    <x v="2"/>
    <s v="REPOSICION BANDA FRIPACK LINEA 4 - URGENTE"/>
    <d v="2025-02-27T00:00:00"/>
    <x v="2"/>
    <x v="0"/>
    <m/>
    <s v="JPS"/>
    <s v="P-3705"/>
    <s v=" M0027BAN"/>
    <s v=" BANDAS HABASIT F-3EXWT SF 85 X 1510 S/F C/GUIA K6 CENTRAL"/>
    <n v="2"/>
    <s v="unidad"/>
    <n v="111312.07"/>
    <n v="222624.14"/>
    <s v="$"/>
    <s v="PROBELT"/>
    <n v="100095"/>
    <d v="2025-02-27T00:00:00"/>
    <s v="JP"/>
    <d v="2025-02-28T00:00:00"/>
    <s v="Recibido"/>
    <s v="cumplida"/>
    <n v="3"/>
    <n v="2"/>
    <n v="0"/>
    <d v="2025-03-14T00:00:00"/>
    <n v="3178"/>
    <n v="59097"/>
    <n v="1"/>
    <n v="1"/>
  </r>
  <r>
    <n v="1"/>
    <s v="Juan Zabaleta"/>
    <x v="2"/>
    <s v="VALVULA PARA HORNO DE LINEA 4"/>
    <d v="2025-02-27T00:00:00"/>
    <x v="2"/>
    <x v="0"/>
    <m/>
    <s v="JPS"/>
    <s v="P-3706"/>
    <s v="M2565MEC"/>
    <s v="VALVULA JEFFERSON  030LA12 BOBINA 220V"/>
    <n v="1"/>
    <s v="unidad"/>
    <n v="760127"/>
    <n v="760127"/>
    <s v="$"/>
    <s v="JEFFERSON SUDAMERICANA"/>
    <n v="100099"/>
    <d v="2025-02-28T00:00:00"/>
    <s v="MZ"/>
    <d v="2025-02-28T00:00:00"/>
    <s v="Recibido"/>
    <s v="cumplida"/>
    <n v="3"/>
    <n v="1"/>
    <n v="0"/>
    <d v="2025-02-28T00:00:00"/>
    <n v="173023"/>
    <n v="58542"/>
    <n v="1"/>
    <n v="1"/>
  </r>
  <r>
    <n v="3"/>
    <s v="Juan Zabaleta"/>
    <x v="0"/>
    <s v="INSUMOS PARA MANTENIMIENTO PREVENTIVO VIDEOJET"/>
    <d v="2025-02-28T00:00:00"/>
    <x v="2"/>
    <x v="0"/>
    <m/>
    <s v="JPS"/>
    <s v="P-3707"/>
    <s v="M2560MEC"/>
    <s v="RODILLO DE IMPRESIÓN 6330 2219919025 TZH"/>
    <n v="2"/>
    <s v="unidad"/>
    <n v="53000"/>
    <n v="106000"/>
    <s v="$"/>
    <s v="VIDEOJET"/>
    <n v="100686"/>
    <d v="2025-04-16T00:00:00"/>
    <s v="MZ"/>
    <d v="2025-04-17T00:00:00"/>
    <s v="Recibido"/>
    <s v="cumplida"/>
    <n v="3"/>
    <n v="2"/>
    <n v="0"/>
    <d v="2025-04-17T00:00:00"/>
    <s v="SIN REMITO"/>
    <n v="60640"/>
    <n v="1"/>
    <n v="1"/>
  </r>
  <r>
    <m/>
    <s v="Juan Zabaleta"/>
    <x v="0"/>
    <s v="INSUMOS PARA MANTENIMIENTO PREVENTIVO VIDEOJET"/>
    <d v="2025-02-28T00:00:00"/>
    <x v="2"/>
    <x v="0"/>
    <m/>
    <s v="JPS"/>
    <s v="P-3707"/>
    <s v="M2562MEC"/>
    <s v="CABEZAL TERMICO 6320 D16022605TZH"/>
    <n v="1"/>
    <s v="unidad"/>
    <n v="632000"/>
    <n v="632000"/>
    <s v="$"/>
    <s v="VIDEOJET"/>
    <n v="100686"/>
    <d v="2025-04-16T00:00:00"/>
    <s v="MZ"/>
    <d v="2025-04-17T00:00:00"/>
    <s v="Recibido"/>
    <s v="cumplida"/>
    <n v="3"/>
    <n v="1"/>
    <n v="0"/>
    <d v="2025-04-17T00:00:00"/>
    <s v="SIN REMITO"/>
    <n v="60640"/>
    <m/>
    <n v="1"/>
  </r>
  <r>
    <m/>
    <s v="Juan Zabaleta"/>
    <x v="0"/>
    <s v="INSUMOS PARA MANTENIMIENTO PREVENTIVO VIDEOJET"/>
    <d v="2025-02-28T00:00:00"/>
    <x v="2"/>
    <x v="0"/>
    <m/>
    <s v="JPS"/>
    <s v="P-3707"/>
    <s v="M2563MEC"/>
    <s v="MANDRILES DEL CASSETTE  6320 D16022605TZH"/>
    <n v="1"/>
    <s v="unidad"/>
    <n v="293000"/>
    <n v="293000"/>
    <s v="$"/>
    <s v="VIDEOJET"/>
    <n v="100686"/>
    <d v="2025-04-16T00:00:00"/>
    <s v="MZ"/>
    <d v="2025-04-17T00:00:00"/>
    <s v="Recibido"/>
    <s v="cumplida"/>
    <n v="3"/>
    <n v="1"/>
    <n v="0"/>
    <d v="2025-04-17T00:00:00"/>
    <s v="SIN REMITO"/>
    <n v="60640"/>
    <m/>
    <n v="1"/>
  </r>
  <r>
    <n v="1"/>
    <s v="Juan Zabaleta"/>
    <x v="0"/>
    <s v="SELLO MECANICO GEIGER LINEA 7"/>
    <d v="2025-03-05T00:00:00"/>
    <x v="1"/>
    <x v="0"/>
    <m/>
    <s v="JPS"/>
    <s v="P-3708"/>
    <s v="M2564MEC"/>
    <s v=" SELLO MECANICO 35MM BA-G4-VRFRF (GEIGER L7) "/>
    <n v="1"/>
    <s v="unidad"/>
    <m/>
    <n v="0"/>
    <s v="$"/>
    <m/>
    <m/>
    <m/>
    <m/>
    <m/>
    <s v="Sin req."/>
    <s v="Con pendientes"/>
    <n v="3"/>
    <m/>
    <n v="-1"/>
    <m/>
    <s v="Marcos zarza informa que se cumplió. No tengo remito"/>
    <m/>
    <n v="1"/>
    <n v="1"/>
  </r>
  <r>
    <n v="1"/>
    <s v="Juan Zabaleta"/>
    <x v="0"/>
    <s v="BOCINA PARA TOYOTA 25A / 25B / 15"/>
    <d v="2025-02-28T00:00:00"/>
    <x v="2"/>
    <x v="0"/>
    <m/>
    <s v="JPS"/>
    <s v="P-3709"/>
    <s v="M2463MEC"/>
    <s v="BOCINA AUTOELEVADOR TOYOTA"/>
    <n v="3"/>
    <s v="unidad"/>
    <n v="24948"/>
    <n v="74844"/>
    <s v="$"/>
    <s v="EMAS"/>
    <n v="100109"/>
    <d v="2025-02-28T00:00:00"/>
    <s v="JP"/>
    <d v="2025-03-05T00:00:00"/>
    <s v="Recibido"/>
    <s v="cumplida"/>
    <n v="3"/>
    <n v="3"/>
    <n v="0"/>
    <d v="2025-03-21T00:00:00"/>
    <n v="12210"/>
    <n v="59339"/>
    <n v="1"/>
    <n v="1"/>
  </r>
  <r>
    <n v="1"/>
    <s v="Juan Zabaleta"/>
    <x v="0"/>
    <s v="MANGAS DE SILO"/>
    <d v="2025-03-07T00:00:00"/>
    <x v="1"/>
    <x v="0"/>
    <m/>
    <s v="AB"/>
    <s v="P-3710"/>
    <s v="M2797FER"/>
    <s v="PRECINTOS METALICOS ACERO INOX 4.6 X 200MM"/>
    <n v="100"/>
    <s v="unidad"/>
    <n v="160"/>
    <n v="16000"/>
    <s v="$"/>
    <s v="ABRAFER"/>
    <n v="100568"/>
    <d v="2025-04-07T00:00:00"/>
    <s v="MZ"/>
    <d v="2025-04-08T00:00:00"/>
    <s v="Recibido"/>
    <s v="cumplida"/>
    <n v="3"/>
    <n v="100"/>
    <n v="0"/>
    <d v="2025-04-22T00:00:00"/>
    <n v="36520"/>
    <n v="60822"/>
    <n v="1"/>
    <n v="1"/>
  </r>
  <r>
    <n v="1"/>
    <s v="Juan Zabaleta"/>
    <x v="0"/>
    <s v="RECAMBIO DE VOLQUETE"/>
    <d v="2025-03-05T00:00:00"/>
    <x v="1"/>
    <x v="0"/>
    <m/>
    <s v="JPS"/>
    <s v="P-3711"/>
    <s v="S/C"/>
    <s v="Volquete para residuos generales de planta"/>
    <n v="1"/>
    <s v="unidad"/>
    <n v="65000"/>
    <n v="65000"/>
    <s v="$"/>
    <s v="MS GRUPO NORTE SA VOLQUETES"/>
    <n v="100147"/>
    <d v="2025-03-06T00:00:00"/>
    <s v="VM"/>
    <d v="2025-03-06T00:00:00"/>
    <s v="Recibido"/>
    <s v="cumplida"/>
    <n v="3"/>
    <n v="1"/>
    <n v="0"/>
    <d v="2025-03-06T00:00:00"/>
    <n v="10253"/>
    <m/>
    <n v="1"/>
    <n v="1"/>
  </r>
  <r>
    <n v="1"/>
    <s v="Juan Zabaleta"/>
    <x v="2"/>
    <s v="REAFILADO DE CUCHILLA ROTATIVA"/>
    <d v="2025-03-05T00:00:00"/>
    <x v="1"/>
    <x v="0"/>
    <m/>
    <s v="JPS"/>
    <s v="P-3712"/>
    <s v="S/C"/>
    <s v="REAFILADO CUCHILLAS P/ROTATIVAS 850X150X3/16&quot; C/8 ORIFICIOS DIAM 14 EN ACERO"/>
    <n v="5"/>
    <s v="unidad"/>
    <n v="107736.75"/>
    <n v="538683.75"/>
    <s v="$"/>
    <s v="EXACORT"/>
    <n v="100294"/>
    <d v="2025-03-17T00:00:00"/>
    <s v="JP"/>
    <d v="2025-03-18T00:00:00"/>
    <s v="Recibido"/>
    <s v="cumplida"/>
    <n v="3"/>
    <n v="5"/>
    <n v="0"/>
    <d v="2025-03-20T00:00:00"/>
    <n v="401"/>
    <m/>
    <n v="1"/>
    <n v="1"/>
  </r>
  <r>
    <n v="4"/>
    <s v="Alejandro Beron"/>
    <x v="2"/>
    <s v="REPUESTOS PARA SANITARIOS"/>
    <d v="2025-03-06T00:00:00"/>
    <x v="1"/>
    <x v="0"/>
    <m/>
    <s v="AB"/>
    <s v="P-3713"/>
    <s v="M2793FER"/>
    <s v=" FLOTADOR DE CARGA PARA MOCHILAS FERRUM ROSCA 1/2"/>
    <n v="3"/>
    <s v="unidad"/>
    <n v="10475.25"/>
    <n v="31425.75"/>
    <s v="$"/>
    <s v="HER CAL"/>
    <n v="100289"/>
    <d v="2025-03-14T00:00:00"/>
    <s v="JP"/>
    <d v="2025-03-17T00:00:00"/>
    <s v="Recibido"/>
    <s v="cumplida"/>
    <n v="3"/>
    <n v="3"/>
    <n v="0"/>
    <d v="2025-03-28T00:00:00"/>
    <n v="38524"/>
    <n v="59602"/>
    <n v="1"/>
    <n v="1"/>
  </r>
  <r>
    <m/>
    <s v="Alejandro Beron"/>
    <x v="2"/>
    <s v="REPUESTOS PARA SANITARIOS"/>
    <d v="2025-03-06T00:00:00"/>
    <x v="1"/>
    <x v="0"/>
    <m/>
    <s v="AB"/>
    <s v="P-3713"/>
    <s v="M2794FER"/>
    <s v=" GRIFERIA MONOCOMANDO HIDROMET SMALL CROMO"/>
    <n v="5"/>
    <s v="unidad"/>
    <n v="33395.99"/>
    <n v="166979.94999999998"/>
    <s v="$"/>
    <s v="COMERCIA DIGITAL"/>
    <s v="100342 - 100371"/>
    <d v="2025-03-19T00:00:00"/>
    <s v="JP"/>
    <d v="2025-03-20T00:00:00"/>
    <s v="Recibido"/>
    <s v="cumplida"/>
    <n v="3"/>
    <n v="5"/>
    <n v="0"/>
    <d v="2025-04-11T00:00:00"/>
    <s v="SIN REMITO"/>
    <n v="60745"/>
    <m/>
    <n v="1"/>
  </r>
  <r>
    <m/>
    <s v="Alejandro Beron"/>
    <x v="2"/>
    <s v="REPUESTOS PARA SANITARIOS"/>
    <d v="2025-03-06T00:00:00"/>
    <x v="1"/>
    <x v="0"/>
    <m/>
    <s v="AB"/>
    <s v="P-3713"/>
    <s v="M2795FER"/>
    <s v=" CUBRE AGUJEROS PARA GRIFERIA. CROMADO"/>
    <n v="6"/>
    <s v="unidad"/>
    <n v="2841.8"/>
    <n v="17050.800000000003"/>
    <s v="$"/>
    <s v="HER CAL"/>
    <n v="100289"/>
    <d v="2025-03-14T00:00:00"/>
    <s v="JP"/>
    <d v="2025-03-17T00:00:00"/>
    <s v="Recibido"/>
    <s v="cumplida"/>
    <n v="3"/>
    <n v="6"/>
    <n v="0"/>
    <d v="2025-03-28T00:00:00"/>
    <n v="38524"/>
    <n v="59602"/>
    <m/>
    <n v="1"/>
  </r>
  <r>
    <m/>
    <s v="Alejandro Beron"/>
    <x v="2"/>
    <s v="REPUESTOS PARA SANITARIOS"/>
    <d v="2025-03-06T00:00:00"/>
    <x v="1"/>
    <x v="0"/>
    <m/>
    <s v="AB"/>
    <s v="P-3713"/>
    <s v="M2796FER"/>
    <s v=" ASIENTO DE INODORO FERRUM LINEA BARI BISAGRAS CROMADAS"/>
    <n v="3"/>
    <s v="unidad"/>
    <n v="64941.83"/>
    <n v="194825.49"/>
    <s v="$"/>
    <s v="HER CAL"/>
    <n v="100289"/>
    <d v="2025-03-14T00:00:00"/>
    <s v="JP"/>
    <d v="2025-03-17T00:00:00"/>
    <s v="Recibido"/>
    <s v="cumplida"/>
    <n v="3"/>
    <n v="3"/>
    <n v="0"/>
    <d v="2025-04-01T00:00:00"/>
    <n v="38557"/>
    <n v="59757"/>
    <m/>
    <n v="1"/>
  </r>
  <r>
    <n v="1"/>
    <s v="Alejandro Beron"/>
    <x v="2"/>
    <s v="FUSIBLE APILADOR 2016"/>
    <d v="2025-03-06T00:00:00"/>
    <x v="1"/>
    <x v="0"/>
    <m/>
    <s v="AB"/>
    <s v="P-3714"/>
    <s v="M2565MEC"/>
    <s v="FUSIBLE ANL MEGA 500AMP"/>
    <n v="2"/>
    <s v="unidad"/>
    <n v="4960"/>
    <n v="9920"/>
    <s v="$"/>
    <s v="EMAS"/>
    <n v="100158"/>
    <d v="2025-03-06T00:00:00"/>
    <s v="VM"/>
    <d v="2025-03-07T00:00:00"/>
    <s v="Recibido"/>
    <s v="cumplida"/>
    <n v="3"/>
    <n v="2"/>
    <n v="0"/>
    <d v="2025-03-06T00:00:00"/>
    <n v="12156"/>
    <n v="58598"/>
    <n v="1"/>
    <n v="1"/>
  </r>
  <r>
    <n v="2"/>
    <s v="Pablo Aguirre"/>
    <x v="0"/>
    <s v="CUBIERTAS MACIZAS AUTOELEVADORES TOYOTA"/>
    <d v="2025-04-22T00:00:00"/>
    <x v="3"/>
    <x v="0"/>
    <m/>
    <s v="JPS"/>
    <s v="P-3715"/>
    <s v=" M2568MEC"/>
    <s v=" CUBIERTA CONTINENTAL 600X9 MACIZA - TOYOTA 25A"/>
    <n v="4"/>
    <s v="unidad"/>
    <n v="248190"/>
    <n v="992760"/>
    <s v="$"/>
    <s v="EMAS"/>
    <n v="101269"/>
    <d v="2025-05-27T00:00:00"/>
    <s v="MZ"/>
    <d v="2025-05-29T00:00:00"/>
    <s v="Recibido"/>
    <s v="cumplida"/>
    <n v="3"/>
    <n v="4"/>
    <n v="0"/>
    <d v="2025-05-30T00:00:00"/>
    <n v="12365"/>
    <n v="63100"/>
    <n v="1"/>
    <n v="1"/>
  </r>
  <r>
    <m/>
    <s v="Pablo Aguirre"/>
    <x v="0"/>
    <s v="CUBIERTAS MACIZAS AUTOELEVADORES TOYOTA"/>
    <d v="2025-04-22T00:00:00"/>
    <x v="3"/>
    <x v="0"/>
    <m/>
    <s v="JPS"/>
    <s v="P-3715"/>
    <s v=" M2598MEC"/>
    <s v=" CUBIERTA CONTINENTAL 700x12 MACIZA - TOYOTA 25B"/>
    <n v="4"/>
    <s v="unidad"/>
    <n v="373150"/>
    <n v="1492600"/>
    <s v="$"/>
    <s v="EMAS"/>
    <n v="101269"/>
    <d v="2025-05-27T00:00:00"/>
    <s v="MZ"/>
    <d v="2025-05-29T00:00:00"/>
    <s v="Recibido"/>
    <s v="cumplida"/>
    <n v="3"/>
    <n v="4"/>
    <n v="0"/>
    <d v="2025-05-30T00:00:00"/>
    <n v="12365"/>
    <n v="63100"/>
    <m/>
    <n v="1"/>
  </r>
  <r>
    <n v="2"/>
    <s v="Alejandro Beron"/>
    <x v="2"/>
    <s v="INSUMOS PARA INSTALACION REFRIGERACION LABORATORIO"/>
    <d v="2025-03-07T00:00:00"/>
    <x v="1"/>
    <x v="0"/>
    <m/>
    <s v="JPS"/>
    <s v="P-3716"/>
    <s v="M1562ELE"/>
    <s v=" FICHA MACHO 20AMP "/>
    <n v="5"/>
    <s v="unidad"/>
    <n v="1106.52"/>
    <n v="5532.6"/>
    <s v="$"/>
    <s v="ABRAFER"/>
    <n v="100296"/>
    <d v="2025-03-17T00:00:00"/>
    <s v="MZ"/>
    <d v="2025-03-20T00:00:00"/>
    <s v="Recibido"/>
    <s v="cumplida"/>
    <n v="3"/>
    <n v="5"/>
    <n v="0"/>
    <d v="2025-03-28T00:00:00"/>
    <n v="35809"/>
    <n v="59599"/>
    <n v="1"/>
    <n v="1"/>
  </r>
  <r>
    <m/>
    <s v="Alejandro Beron"/>
    <x v="2"/>
    <s v="INSUMOS PARA INSTALACION REFRIGERACION LABORATORIO"/>
    <d v="2025-03-07T00:00:00"/>
    <x v="1"/>
    <x v="0"/>
    <m/>
    <s v="JPS"/>
    <s v="P-3716"/>
    <s v=" M1732FER"/>
    <s v=" CINTA BLANCA C/AD PARA REFRIGERACIÓN"/>
    <n v="4"/>
    <s v="unidad"/>
    <n v="9906.6"/>
    <n v="39626.400000000001"/>
    <s v="$"/>
    <s v="ABRAFER"/>
    <n v="100296"/>
    <d v="2025-03-17T00:00:00"/>
    <s v="MZ"/>
    <d v="2025-03-20T00:00:00"/>
    <s v="Recibido"/>
    <s v="cumplida"/>
    <n v="3"/>
    <n v="4"/>
    <n v="0"/>
    <d v="2025-03-28T00:00:00"/>
    <n v="35809"/>
    <n v="59599"/>
    <m/>
    <n v="1"/>
  </r>
  <r>
    <n v="2"/>
    <s v="Juan Zabaleta"/>
    <x v="0"/>
    <s v="MOTORREDUCTORES DE ESPIRALES PARA LINEA 6"/>
    <d v="2025-03-07T00:00:00"/>
    <x v="1"/>
    <x v="0"/>
    <m/>
    <s v="JPS"/>
    <s v="P-3717"/>
    <s v=" M2572MEC"/>
    <s v=" Motoreductor angular SPIROPLAN WA20/T DRN71M4/TF"/>
    <n v="1"/>
    <s v="unidad"/>
    <n v="849930.97"/>
    <n v="849930.97"/>
    <s v="$"/>
    <s v="SEW EURODRIVE"/>
    <n v="100391"/>
    <d v="2025-03-25T00:00:00"/>
    <s v="MZ"/>
    <d v="2025-03-27T00:00:00"/>
    <s v="Recibido"/>
    <s v="cumplida"/>
    <n v="3"/>
    <n v="1"/>
    <n v="0"/>
    <d v="2025-07-07T00:00:00"/>
    <n v="177419"/>
    <n v="65273"/>
    <n v="1"/>
    <n v="1"/>
  </r>
  <r>
    <m/>
    <s v="Juan Zabaleta"/>
    <x v="0"/>
    <s v="MOTORREDUCTORES DE ESPIRALES PARA LINEA 6"/>
    <d v="2025-03-07T00:00:00"/>
    <x v="1"/>
    <x v="0"/>
    <m/>
    <s v="JPS"/>
    <s v="P-3717"/>
    <s v=" M2573MEC"/>
    <s v=" Motoreductor angular SPIROPLAN WA30/T DRN80M4/TF"/>
    <n v="1"/>
    <s v="unidad"/>
    <n v="1137900.93"/>
    <n v="1137900.93"/>
    <s v="$"/>
    <s v="SEW EURODRIVE"/>
    <n v="100391"/>
    <d v="2025-03-25T00:00:00"/>
    <s v="MZ"/>
    <d v="2025-03-27T00:00:00"/>
    <s v="Recibido"/>
    <s v="cumplida"/>
    <n v="3"/>
    <n v="1"/>
    <n v="0"/>
    <d v="2025-07-07T00:00:00"/>
    <n v="177497"/>
    <n v="65272"/>
    <m/>
    <n v="1"/>
  </r>
  <r>
    <n v="1"/>
    <s v="Juan Zabaleta"/>
    <x v="0"/>
    <s v="VOLQUETE EN ZONA PAÑOL"/>
    <d v="2025-03-08T00:00:00"/>
    <x v="1"/>
    <x v="0"/>
    <m/>
    <s v="AB"/>
    <s v="P-3718"/>
    <s v="S/C"/>
    <s v="Volquete para residuos generales de planta"/>
    <n v="1"/>
    <s v="unidad"/>
    <n v="65000"/>
    <n v="65000"/>
    <s v="$"/>
    <s v="MS GRUPO NORTE SA VOLQUETES"/>
    <n v="100216"/>
    <d v="2025-03-10T00:00:00"/>
    <s v="JP"/>
    <d v="2025-03-10T00:00:00"/>
    <s v="Recibido"/>
    <s v="cumplida"/>
    <n v="3"/>
    <n v="1"/>
    <n v="0"/>
    <d v="2025-03-10T00:00:00"/>
    <n v="10319"/>
    <m/>
    <n v="1"/>
    <n v="1"/>
  </r>
  <r>
    <n v="3"/>
    <s v="Juan Zabaleta"/>
    <x v="2"/>
    <s v="MODULOS Y PLACA PARA MASIPACK L4 Y L1"/>
    <d v="2025-03-10T00:00:00"/>
    <x v="1"/>
    <x v="0"/>
    <m/>
    <s v="AB"/>
    <s v="P-3719"/>
    <s v=" M1116ELE"/>
    <s v=" MODULO MS_CV13 - CONTR. V AC01808205 MASIPACK"/>
    <n v="2"/>
    <s v="unidad"/>
    <n v="3185870"/>
    <n v="6371740"/>
    <s v="$"/>
    <s v="MASIPACK"/>
    <n v="101312"/>
    <d v="2025-05-30T00:00:00"/>
    <s v="MZ"/>
    <d v="2025-06-03T00:00:00"/>
    <s v="Orden de compra confirmada"/>
    <s v="Con pendientes"/>
    <n v="1"/>
    <m/>
    <n v="-2"/>
    <m/>
    <m/>
    <m/>
    <n v="1"/>
    <n v="1"/>
  </r>
  <r>
    <m/>
    <s v="Juan Zabaleta"/>
    <x v="2"/>
    <s v="MODULOS Y PLACA PARA MASIPACK L4 Y L1"/>
    <d v="2025-03-10T00:00:00"/>
    <x v="1"/>
    <x v="0"/>
    <m/>
    <s v="AB"/>
    <s v="P-3719"/>
    <s v="M1010ELE"/>
    <s v=" PLACA MODULO /TARJETA MS AD8 - AC01808202"/>
    <n v="2"/>
    <s v="unidad"/>
    <n v="6793455.5"/>
    <n v="13586911"/>
    <s v="$"/>
    <s v="MASIPACK"/>
    <n v="101312"/>
    <d v="2025-05-30T00:00:00"/>
    <s v="MZ"/>
    <d v="2025-06-03T00:00:00"/>
    <s v="Orden de compra confirmada"/>
    <s v="Con pendientes"/>
    <n v="1"/>
    <m/>
    <n v="-2"/>
    <m/>
    <m/>
    <m/>
    <m/>
    <n v="1"/>
  </r>
  <r>
    <m/>
    <s v="Juan Zabaleta"/>
    <x v="2"/>
    <s v="MODULOS Y PLACA PARA MASIPACK L4 Y L1"/>
    <d v="2025-03-10T00:00:00"/>
    <x v="1"/>
    <x v="0"/>
    <m/>
    <s v="AB"/>
    <s v="P-3719"/>
    <s v="M1558ELE"/>
    <s v=" MODULO DE 32 SALIDAS DIGITALES - AC01808203"/>
    <n v="2"/>
    <s v="unidad"/>
    <n v="2395616.5"/>
    <n v="4791233"/>
    <s v="$"/>
    <s v="MASIPACK"/>
    <n v="101312"/>
    <d v="2025-05-30T00:00:00"/>
    <s v="MZ"/>
    <d v="2025-06-03T00:00:00"/>
    <s v="Orden de compra confirmada"/>
    <s v="Con pendientes"/>
    <n v="1"/>
    <m/>
    <n v="-2"/>
    <m/>
    <m/>
    <m/>
    <m/>
    <n v="1"/>
  </r>
  <r>
    <n v="1"/>
    <s v="Alejandro Beron"/>
    <x v="0"/>
    <s v="TURBINAS DE HORNO LINEA 5"/>
    <d v="2025-03-13T00:00:00"/>
    <x v="1"/>
    <x v="0"/>
    <m/>
    <s v="JPS"/>
    <s v="P-3720"/>
    <s v="S/C"/>
    <s v=" REPARACION Y BALANCEO DE TURBINA"/>
    <n v="6"/>
    <s v="unidad"/>
    <n v="267900"/>
    <n v="1607400"/>
    <s v="$"/>
    <s v="LDL"/>
    <n v="100389"/>
    <d v="2025-03-25T00:00:00"/>
    <s v="MZ"/>
    <d v="2025-03-26T00:00:00"/>
    <s v="Recibido"/>
    <s v="cumplida"/>
    <n v="3"/>
    <n v="6"/>
    <n v="0"/>
    <s v="08/04/25 - 15/04/25"/>
    <s v="N°03 - N°05"/>
    <m/>
    <n v="1"/>
    <n v="1"/>
  </r>
  <r>
    <n v="1"/>
    <s v="Pablo Aguirre"/>
    <x v="2"/>
    <s v="INSUMOS REPARACION MOTOR DE DIRECCION APILADORAS 2013 / 2018"/>
    <d v="2025-03-11T00:00:00"/>
    <x v="1"/>
    <x v="0"/>
    <m/>
    <s v="JPS"/>
    <s v="P-3721"/>
    <s v="M2542MEC"/>
    <s v="MOTOR DE DIRECCION APILADORA"/>
    <n v="1"/>
    <s v="unidad"/>
    <n v="1862000"/>
    <n v="1862000"/>
    <s v="$"/>
    <s v="EMAS"/>
    <n v="101433"/>
    <d v="2025-06-09T00:00:00"/>
    <s v="MZ"/>
    <d v="2025-06-10T00:00:00"/>
    <s v="Recibido"/>
    <s v="cumplida"/>
    <n v="3"/>
    <n v="1"/>
    <n v="0"/>
    <d v="2025-08-06T00:00:00"/>
    <n v="12521"/>
    <n v="66820"/>
    <n v="1"/>
    <n v="1"/>
  </r>
  <r>
    <n v="1"/>
    <s v="Juan Zabaleta"/>
    <x v="2"/>
    <s v="REPARACION DE PLACA PARA MASIPACK"/>
    <d v="2025-03-11T00:00:00"/>
    <x v="1"/>
    <x v="0"/>
    <m/>
    <s v="AB"/>
    <s v="P-3722"/>
    <s v="S/C"/>
    <s v=" MODULO MS_CV13 - CONTR. V AC01808205 MASIPACK"/>
    <n v="1"/>
    <s v="unidad"/>
    <n v="305325"/>
    <n v="305325"/>
    <s v="$"/>
    <s v="JORGE OKEEFFE"/>
    <n v="100422"/>
    <d v="2025-03-27T00:00:00"/>
    <s v="MZ"/>
    <d v="2025-03-28T00:00:00"/>
    <s v="Recibido"/>
    <s v="cumplida"/>
    <n v="3"/>
    <n v="1"/>
    <n v="0"/>
    <d v="2025-04-15T00:00:00"/>
    <n v="1924"/>
    <m/>
    <n v="1"/>
    <n v="1"/>
  </r>
  <r>
    <n v="5"/>
    <s v="Juan Zabaleta"/>
    <x v="0"/>
    <s v="REPARACION/AFILACION DE CUCHILLAS VARIAS"/>
    <d v="2025-03-11T00:00:00"/>
    <x v="1"/>
    <x v="0"/>
    <m/>
    <s v="AB"/>
    <s v="P-3723"/>
    <s v="S/C"/>
    <s v="CUCHILLA DENTADA 65 MM PARA CERRADORA DE CAJAS"/>
    <n v="2"/>
    <s v="unidad"/>
    <n v="3711"/>
    <n v="7422"/>
    <s v="$"/>
    <s v="EXACORT"/>
    <n v="100332"/>
    <d v="2025-03-19T00:00:00"/>
    <s v="JP"/>
    <d v="2025-03-20T00:00:00"/>
    <s v="Recibido"/>
    <s v="cumplida"/>
    <n v="3"/>
    <n v="2"/>
    <n v="0"/>
    <d v="2025-04-10T00:00:00"/>
    <n v="410"/>
    <m/>
    <n v="1"/>
    <n v="1"/>
  </r>
  <r>
    <m/>
    <s v="Juan Zabaleta"/>
    <x v="0"/>
    <s v="REPARACION/AFILACION DE CUCHILLAS VARIAS"/>
    <d v="2025-03-11T00:00:00"/>
    <x v="1"/>
    <x v="0"/>
    <m/>
    <s v="AB"/>
    <s v="P-3723"/>
    <s v="S/C"/>
    <s v="CUCHILLAS CURVAS  20 X 11 X 5  PARA GEIGER CHICA L6"/>
    <n v="2"/>
    <s v="unidad"/>
    <n v="17640"/>
    <n v="35280"/>
    <s v="$"/>
    <s v="EXACORT"/>
    <n v="100332"/>
    <d v="2025-03-19T00:00:00"/>
    <s v="JP"/>
    <d v="2025-03-20T00:00:00"/>
    <s v="Recibido"/>
    <s v="cumplida"/>
    <n v="3"/>
    <n v="2"/>
    <n v="0"/>
    <d v="2025-04-10T00:00:00"/>
    <n v="410"/>
    <m/>
    <m/>
    <n v="1"/>
  </r>
  <r>
    <m/>
    <s v="Juan Zabaleta"/>
    <x v="0"/>
    <s v="REPARACION/AFILACION DE CUCHILLAS VARIAS"/>
    <d v="2025-03-11T00:00:00"/>
    <x v="1"/>
    <x v="0"/>
    <m/>
    <s v="AB"/>
    <s v="P-3723"/>
    <s v="S/C"/>
    <s v="CUCHILLA REGISTRABLE L=120 - 7706 PARA FRIPACK LINEA 4"/>
    <n v="4"/>
    <s v="unidad"/>
    <n v="4980"/>
    <n v="19920"/>
    <s v="$"/>
    <s v="EXACORT"/>
    <n v="100332"/>
    <d v="2025-03-19T00:00:00"/>
    <s v="JP"/>
    <d v="2025-03-20T00:00:00"/>
    <s v="Recibido"/>
    <s v="cumplida"/>
    <n v="3"/>
    <n v="4"/>
    <n v="0"/>
    <d v="2025-04-10T00:00:00"/>
    <n v="410"/>
    <m/>
    <m/>
    <n v="1"/>
  </r>
  <r>
    <m/>
    <s v="Juan Zabaleta"/>
    <x v="0"/>
    <s v="REPARACION/AFILACION DE CUCHILLAS VARIAS"/>
    <d v="2025-03-11T00:00:00"/>
    <x v="1"/>
    <x v="0"/>
    <m/>
    <s v="AB"/>
    <s v="P-3723"/>
    <s v="S/C"/>
    <s v="CUCHILLA DENTADA 290X57X2 MM PARA ENVASADORA L5"/>
    <n v="5"/>
    <s v="unidad"/>
    <n v="24623.93"/>
    <n v="123119.65"/>
    <s v="$"/>
    <s v="EXACORT"/>
    <s v="100332 - 100442"/>
    <d v="2025-03-19T00:00:00"/>
    <s v="JP"/>
    <d v="2025-03-20T00:00:00"/>
    <s v="Recibido"/>
    <s v="cumplida"/>
    <n v="3"/>
    <n v="5"/>
    <n v="0"/>
    <s v="10/4/2025 - 14/04/25 "/>
    <s v="410 - 411"/>
    <m/>
    <m/>
    <n v="1"/>
  </r>
  <r>
    <m/>
    <s v="Juan Zabaleta"/>
    <x v="0"/>
    <s v="REPARACION/AFILACION DE CUCHILLAS VARIAS"/>
    <d v="2025-03-11T00:00:00"/>
    <x v="1"/>
    <x v="0"/>
    <m/>
    <s v="AB"/>
    <s v="P-3723"/>
    <s v="S/C"/>
    <s v="CUCHILLA DENTADA 260MM PARA FRIPACK L1-L2-L4"/>
    <n v="8"/>
    <s v="unidad"/>
    <n v="15911"/>
    <n v="127288"/>
    <s v="$"/>
    <s v="EXACORT"/>
    <n v="100332"/>
    <d v="2025-03-19T00:00:00"/>
    <s v="JP"/>
    <d v="2025-03-20T00:00:00"/>
    <s v="Recibido"/>
    <s v="cumplida"/>
    <n v="3"/>
    <n v="8"/>
    <n v="0"/>
    <d v="2025-04-10T00:00:00"/>
    <n v="410"/>
    <m/>
    <m/>
    <n v="1"/>
  </r>
  <r>
    <n v="1"/>
    <s v="Juan Zabaleta"/>
    <x v="2"/>
    <s v="VARILLAS PARA UNION DE CINTA DE ENFRIADO"/>
    <d v="2025-03-11T00:00:00"/>
    <x v="1"/>
    <x v="0"/>
    <m/>
    <s v="JPS"/>
    <s v="P-3724"/>
    <s v="M1529MEC"/>
    <s v=" VARILLAS P/UNIO DE CINTAS DIAM. 3,50MM X 1200MM DE ANCHO"/>
    <n v="200"/>
    <s v="unidad"/>
    <n v="4453.62"/>
    <n v="890724"/>
    <s v="$"/>
    <s v="MOROS"/>
    <n v="100244"/>
    <d v="2025-03-12T00:00:00"/>
    <s v="JP"/>
    <d v="2025-03-13T00:00:00"/>
    <s v="Recibido"/>
    <s v="cumplida"/>
    <n v="3"/>
    <n v="200"/>
    <n v="0"/>
    <d v="2025-03-14T00:00:00"/>
    <n v="3578"/>
    <n v="59104"/>
    <n v="1"/>
    <n v="1"/>
  </r>
  <r>
    <n v="1"/>
    <s v="Alejandro Beron"/>
    <x v="2"/>
    <s v="BOMBA PARA CAMARA DESAGUE"/>
    <d v="2025-03-11T00:00:00"/>
    <x v="1"/>
    <x v="0"/>
    <m/>
    <s v="JPS"/>
    <s v="P-3725"/>
    <s v="M0011BOM"/>
    <s v=" BOMBA CZERWENY SUMERGIBLE WQ2,2B-QG"/>
    <n v="1"/>
    <s v="unidad"/>
    <n v="782878.37"/>
    <n v="782878.37"/>
    <s v="$"/>
    <s v="SB ARGENTINA"/>
    <n v="100416"/>
    <d v="2025-03-26T00:00:00"/>
    <s v="JP"/>
    <d v="2025-03-28T00:00:00"/>
    <s v="Recibido"/>
    <s v="cumplida"/>
    <n v="3"/>
    <n v="1"/>
    <n v="0"/>
    <d v="2025-08-29T00:00:00"/>
    <n v="63408"/>
    <s v="recibió maxi riera"/>
    <n v="1"/>
    <n v="1"/>
  </r>
  <r>
    <n v="1"/>
    <s v="Dario Gamba"/>
    <x v="2"/>
    <s v="REVISION/BOBINADO DE MOTORES"/>
    <d v="2025-03-12T00:00:00"/>
    <x v="1"/>
    <x v="0"/>
    <m/>
    <s v="AB"/>
    <s v="P-3726"/>
    <s v="S/C"/>
    <s v=" MOTOR TRIFASICO 3HP- 2,2KW  (PARA BOBINAR)"/>
    <n v="2"/>
    <s v="unidad"/>
    <n v="349600"/>
    <n v="699200"/>
    <s v="$"/>
    <s v="TALLER PORCO"/>
    <n v="100433"/>
    <d v="2025-03-28T00:00:00"/>
    <s v="MZ"/>
    <d v="2025-03-29T00:00:00"/>
    <s v="Recibido"/>
    <s v="cumplida"/>
    <n v="3"/>
    <n v="2"/>
    <n v="0"/>
    <d v="2025-04-09T00:00:00"/>
    <n v="9295"/>
    <m/>
    <n v="1"/>
    <n v="1"/>
  </r>
  <r>
    <n v="1"/>
    <s v="Juan Zabaleta"/>
    <x v="2"/>
    <s v="NUEVO LABORATORIO"/>
    <d v="2025-03-12T00:00:00"/>
    <x v="1"/>
    <x v="0"/>
    <m/>
    <s v="AB"/>
    <s v="P-3727"/>
    <s v="M2798FER"/>
    <s v="TERMOTANQUE ELECTRICOS SEÑORIAL ZAFIRO 20 LITROS TESZP-20"/>
    <n v="1"/>
    <s v="unidad"/>
    <n v="213822.81"/>
    <n v="213822.81"/>
    <s v="$"/>
    <s v="ABRAFER"/>
    <n v="100407"/>
    <d v="2025-03-26T00:00:00"/>
    <s v="VM"/>
    <d v="2025-03-27T00:00:00"/>
    <s v="Recibido"/>
    <s v="cumplida"/>
    <n v="3"/>
    <n v="1"/>
    <n v="0"/>
    <d v="2025-04-11T00:00:00"/>
    <n v="36245"/>
    <n v="60274"/>
    <n v="1"/>
    <n v="1"/>
  </r>
  <r>
    <n v="1"/>
    <s v="Juan Zabaleta"/>
    <x v="2"/>
    <s v="BATIDORA TONELLI"/>
    <d v="2025-03-13T00:00:00"/>
    <x v="1"/>
    <x v="0"/>
    <m/>
    <s v="AB"/>
    <s v="P-3728"/>
    <s v="M0870MEC"/>
    <s v="JAULA DE ACERO INOXIDABLE PARA BATIDORA TONELLI"/>
    <n v="1"/>
    <s v="unidad"/>
    <n v="1690000"/>
    <n v="1690000"/>
    <s v="$"/>
    <s v="LDL"/>
    <n v="100500"/>
    <d v="2025-04-03T00:00:00"/>
    <s v="MZ"/>
    <d v="2025-04-05T00:00:00"/>
    <s v="Recibido"/>
    <s v="cumplida"/>
    <n v="3"/>
    <n v="1"/>
    <n v="0"/>
    <d v="2025-08-29T00:00:00"/>
    <n v="144"/>
    <n v="67687"/>
    <n v="1"/>
    <n v="1"/>
  </r>
  <r>
    <n v="1"/>
    <s v="Juan Zabaleta"/>
    <x v="0"/>
    <s v="UPGRADE PLC Y SERVOMOTOR MASIPACK"/>
    <d v="2025-03-13T00:00:00"/>
    <x v="1"/>
    <x v="0"/>
    <m/>
    <s v="JPS"/>
    <s v="P-3729"/>
    <s v="S/C"/>
    <s v="CAMBIO DE PLC Y CONTROLADOR DE SERVOMOTOR CON PROGRAMACION INCLUIDA"/>
    <n v="1"/>
    <s v="unidad"/>
    <m/>
    <n v="0"/>
    <s v="$"/>
    <m/>
    <m/>
    <m/>
    <m/>
    <m/>
    <s v="Anulado"/>
    <s v="Con pendientes"/>
    <n v="4"/>
    <m/>
    <n v="-1"/>
    <m/>
    <m/>
    <m/>
    <n v="1"/>
    <n v="1"/>
  </r>
  <r>
    <n v="2"/>
    <s v="Franco Paez"/>
    <x v="2"/>
    <s v="BASE DE TABLERO CORTADORA L6"/>
    <d v="2025-03-14T00:00:00"/>
    <x v="1"/>
    <x v="0"/>
    <m/>
    <s v="AB"/>
    <s v="P-3730"/>
    <s v=" M1405FER"/>
    <s v="ANGULO 2&quot; X 1/8 X 6 METROS"/>
    <n v="1"/>
    <s v="unidad"/>
    <n v="31827.200000000001"/>
    <n v="31827.200000000001"/>
    <s v="$"/>
    <s v="RENDICION DE GASTOS"/>
    <n v="100281"/>
    <d v="2025-02-14T00:00:00"/>
    <s v="MZ"/>
    <d v="2025-03-14T00:00:00"/>
    <s v="Recibido"/>
    <s v="cumplida"/>
    <n v="3"/>
    <n v="1"/>
    <n v="0"/>
    <d v="2025-03-14T00:00:00"/>
    <n v="21367"/>
    <n v="59042"/>
    <n v="1"/>
    <n v="1"/>
  </r>
  <r>
    <m/>
    <s v="Franco Paez"/>
    <x v="2"/>
    <s v="TURBINA HORNO L5"/>
    <d v="2025-03-14T00:00:00"/>
    <x v="1"/>
    <x v="0"/>
    <m/>
    <s v="AB"/>
    <s v="P-3730"/>
    <s v="M0540MEC"/>
    <s v=" RETEN 15-23-3.5 DBH"/>
    <n v="2"/>
    <s v="unidad"/>
    <n v="4060"/>
    <n v="8120"/>
    <s v="$"/>
    <s v="RULEMANES OSCAR"/>
    <n v="100280"/>
    <d v="2025-02-14T00:00:00"/>
    <s v="MZ"/>
    <d v="2025-02-14T00:00:00"/>
    <s v="Recibido"/>
    <s v="cumplida"/>
    <n v="3"/>
    <n v="2"/>
    <n v="0"/>
    <d v="2025-03-14T00:00:00"/>
    <n v="17641"/>
    <m/>
    <m/>
    <n v="1"/>
  </r>
  <r>
    <n v="2"/>
    <s v="Juan Zabaleta"/>
    <x v="2"/>
    <s v="PORTON CORREDIZO DMP"/>
    <d v="2025-03-14T00:00:00"/>
    <x v="1"/>
    <x v="0"/>
    <m/>
    <s v="AB"/>
    <s v="P-3731"/>
    <s v="S/C"/>
    <s v=" REPARACIÓN PLAQUETA INCLUYE REPUESTOS Y SERVICIO TÉCNICO DE REPARACIÓN. REPARACIÓN DE ELECTRÓNICA FACC , LIMPIEZA INTEGRAL DE PISTAS CON HUMEDAD. CAMBIO DE MODULO RADIO 2 CANALES Y 1 PULSADOR F "/>
    <n v="1"/>
    <s v="unidad"/>
    <n v="130800"/>
    <n v="130800"/>
    <s v="$"/>
    <s v="TECNO ACCESS"/>
    <n v="100570"/>
    <d v="2025-04-07T00:00:00"/>
    <s v="MZ"/>
    <d v="2025-04-08T00:00:00"/>
    <s v="Recibido"/>
    <s v="cumplida"/>
    <n v="3"/>
    <n v="1"/>
    <n v="0"/>
    <d v="2025-04-25T00:00:00"/>
    <n v="345"/>
    <m/>
    <n v="1"/>
    <n v="1"/>
  </r>
  <r>
    <m/>
    <s v="Juan Zabaleta"/>
    <x v="2"/>
    <s v="PORTON CORREDIZO DMP"/>
    <d v="2025-03-14T00:00:00"/>
    <x v="1"/>
    <x v="0"/>
    <m/>
    <s v="AB"/>
    <s v="P-3731"/>
    <s v="S/C"/>
    <s v=" SERVICIO DE RETIRO DE TARJETA, TRASLADO A LA FABRICA, Y RETORNO PARA ENTREGA DE PLAQUETA REPARADA POR PARTE DE TECNO ACCESS"/>
    <n v="1"/>
    <s v="unidad"/>
    <n v="110000"/>
    <n v="110000"/>
    <s v="$"/>
    <s v="TECNO ACCESS"/>
    <n v="100570"/>
    <d v="2025-04-07T00:00:00"/>
    <s v="MZ"/>
    <d v="2025-04-08T00:00:00"/>
    <s v="Recibido"/>
    <s v="cumplida"/>
    <n v="3"/>
    <n v="1"/>
    <n v="0"/>
    <d v="2025-04-25T00:00:00"/>
    <n v="345"/>
    <m/>
    <m/>
    <n v="1"/>
  </r>
  <r>
    <n v="1"/>
    <s v="Juan Zabaleta"/>
    <x v="0"/>
    <s v="VOLQUETE EN ZONA DMP"/>
    <d v="2025-03-14T00:00:00"/>
    <x v="1"/>
    <x v="0"/>
    <m/>
    <s v="AB"/>
    <s v="P-3732"/>
    <s v="S/C"/>
    <s v="Volquete para residuos generales de planta"/>
    <n v="1"/>
    <s v="unidad"/>
    <n v="70000"/>
    <n v="70000"/>
    <s v="$"/>
    <s v="MS GRUPO NORTE SA VOLQUETES"/>
    <n v="100351"/>
    <d v="2025-03-20T00:00:00"/>
    <s v="MZ"/>
    <d v="2025-03-21T00:00:00"/>
    <s v="Recibido"/>
    <s v="cumplida"/>
    <n v="3"/>
    <n v="1"/>
    <n v="0"/>
    <d v="2025-03-21T00:00:00"/>
    <n v="10667"/>
    <m/>
    <n v="1"/>
    <n v="1"/>
  </r>
  <r>
    <n v="3"/>
    <s v="Paula Riera"/>
    <x v="2"/>
    <s v="LLAMADO A BRIGADISTAS"/>
    <d v="2025-03-18T00:00:00"/>
    <x v="1"/>
    <x v="0"/>
    <m/>
    <s v="AB"/>
    <s v="P-3733"/>
    <s v=" M2799FER"/>
    <s v=" TM-CSS-H30 - Bocina ABS Exterior IP65, Paging Horn, 30w, 50º/70º"/>
    <n v="4"/>
    <s v="unidad"/>
    <n v="268020"/>
    <n v="1072080"/>
    <s v="$"/>
    <s v="BAIRES ROCKS"/>
    <n v="100339"/>
    <d v="2025-03-19T00:00:00"/>
    <s v="MZ"/>
    <d v="2025-03-20T00:00:00"/>
    <s v="Recibido"/>
    <s v="cumplida"/>
    <n v="3"/>
    <n v="4"/>
    <n v="0"/>
    <d v="2025-03-26T00:00:00"/>
    <n v="74523"/>
    <n v="60108"/>
    <n v="1"/>
    <n v="1"/>
  </r>
  <r>
    <m/>
    <s v="Paula Riera"/>
    <x v="2"/>
    <s v="LLAMADO A BRIGADISTAS"/>
    <d v="2025-03-18T00:00:00"/>
    <x v="1"/>
    <x v="0"/>
    <m/>
    <s v="AB"/>
    <s v="P-3733"/>
    <s v=" M2800FER"/>
    <s v=" TM-VMA2120 - Mezclador de 8 entradas. Admite unidades USB"/>
    <n v="1"/>
    <s v="unidad"/>
    <n v="1309757.3700000001"/>
    <n v="1309757.3700000001"/>
    <s v="$"/>
    <s v="BAIRES ROCKS"/>
    <n v="100339"/>
    <d v="2025-03-19T00:00:00"/>
    <s v="MZ"/>
    <d v="2025-03-20T00:00:00"/>
    <s v="Recibido"/>
    <s v="cumplida"/>
    <n v="3"/>
    <n v="1"/>
    <n v="0"/>
    <d v="2025-03-26T00:00:00"/>
    <n v="74523"/>
    <n v="60108"/>
    <m/>
    <n v="1"/>
  </r>
  <r>
    <m/>
    <s v="Paula Riera"/>
    <x v="2"/>
    <s v="LLAMADO A BRIGADISTAS"/>
    <d v="2025-03-18T00:00:00"/>
    <x v="1"/>
    <x v="0"/>
    <m/>
    <s v="AB"/>
    <s v="P-3733"/>
    <s v=" M1561ELE"/>
    <s v=" TM-RRO-M225-100M - ROLLO CABLE PARA BAFLE | ROJO - NEGRO | 2X2.5MM"/>
    <n v="250"/>
    <s v="Metros"/>
    <n v="4255.1899999999996"/>
    <n v="1063797.5"/>
    <s v="$"/>
    <s v="BAIRES ROCKS"/>
    <n v="100339"/>
    <d v="2025-03-19T00:00:00"/>
    <s v="MZ"/>
    <d v="2025-03-20T00:00:00"/>
    <s v="Recibido"/>
    <s v="cumplida"/>
    <n v="3"/>
    <n v="250"/>
    <n v="0"/>
    <d v="2025-03-26T00:00:00"/>
    <n v="74523"/>
    <n v="60108"/>
    <m/>
    <n v="1"/>
  </r>
  <r>
    <n v="7"/>
    <s v="Alejandro Beron"/>
    <x v="0"/>
    <s v="TAREAS EN ESTACIONAMIENTO"/>
    <d v="2025-03-18T00:00:00"/>
    <x v="1"/>
    <x v="0"/>
    <m/>
    <s v="AB"/>
    <s v="P-3734"/>
    <s v=" M2803FER"/>
    <s v="  PIEDRA PARTIDA DOLOMITA PARA JARDIN X 1MT3"/>
    <n v="1"/>
    <s v="unidad"/>
    <n v="179200"/>
    <n v="179200"/>
    <s v="$"/>
    <s v="ABRAFER"/>
    <n v="100460"/>
    <d v="2025-04-01T00:00:00"/>
    <s v="MZ"/>
    <d v="2025-04-02T00:00:00"/>
    <s v="Recibido"/>
    <s v="cumplida"/>
    <n v="3"/>
    <n v="1"/>
    <n v="0"/>
    <d v="2025-06-18T00:00:00"/>
    <n v="88291"/>
    <n v="64204"/>
    <n v="1"/>
    <n v="1"/>
  </r>
  <r>
    <m/>
    <s v="Alejandro Beron"/>
    <x v="0"/>
    <s v="TAREAS EN ESTACIONAMIENTO"/>
    <d v="2025-03-18T00:00:00"/>
    <x v="1"/>
    <x v="0"/>
    <m/>
    <s v="AB"/>
    <s v="P-3734"/>
    <s v="M1927FER"/>
    <s v="  PIEDRA PARTIDA BOLSON X 1 MT3"/>
    <n v="3"/>
    <s v="unidad"/>
    <n v="84092.58"/>
    <n v="252277.74"/>
    <s v="$"/>
    <s v="ABRAFER"/>
    <n v="101663"/>
    <d v="2025-06-26T00:00:00"/>
    <s v="MZ"/>
    <d v="2025-06-27T00:00:00"/>
    <s v="Recibido"/>
    <s v="cumplida"/>
    <n v="3"/>
    <n v="3"/>
    <n v="0"/>
    <d v="2025-07-05T00:00:00"/>
    <n v="39586"/>
    <n v="65307"/>
    <m/>
    <n v="1"/>
  </r>
  <r>
    <m/>
    <s v="Alejandro Beron"/>
    <x v="0"/>
    <s v="TAREAS EN ESTACIONAMIENTO"/>
    <d v="2025-03-18T00:00:00"/>
    <x v="1"/>
    <x v="0"/>
    <m/>
    <s v="AB"/>
    <s v="P-3734"/>
    <s v="M2009FER"/>
    <s v=" TOPE ESTACIONAMIENTO HORMIGON CIRCULAR 65X15X12"/>
    <n v="15"/>
    <s v="unidad"/>
    <m/>
    <n v="0"/>
    <s v="$"/>
    <m/>
    <m/>
    <m/>
    <m/>
    <m/>
    <s v="Anulado"/>
    <s v="Con pendientes"/>
    <n v="4"/>
    <m/>
    <n v="-15"/>
    <m/>
    <m/>
    <m/>
    <m/>
    <n v="1"/>
  </r>
  <r>
    <m/>
    <s v="Alejandro Beron"/>
    <x v="0"/>
    <s v="TAREAS EN ESTACIONAMIENTO"/>
    <d v="2025-03-18T00:00:00"/>
    <x v="1"/>
    <x v="0"/>
    <m/>
    <s v="AB"/>
    <s v="P-3734"/>
    <s v="M2592FER"/>
    <s v="  MANTA FIBRADA VENDA 1 X 25MTS"/>
    <n v="1"/>
    <s v="unidad"/>
    <m/>
    <n v="0"/>
    <s v="$"/>
    <m/>
    <m/>
    <m/>
    <m/>
    <m/>
    <s v="Anulado"/>
    <s v="Con pendientes"/>
    <n v="4"/>
    <m/>
    <n v="-1"/>
    <m/>
    <m/>
    <m/>
    <m/>
    <n v="1"/>
  </r>
  <r>
    <m/>
    <s v="Alejandro Beron"/>
    <x v="0"/>
    <s v="TAREAS EN ESTACIONAMIENTO"/>
    <d v="2025-03-18T00:00:00"/>
    <x v="1"/>
    <x v="0"/>
    <m/>
    <s v="AB"/>
    <s v="P-3734"/>
    <s v="M2683FER"/>
    <s v="z"/>
    <n v="1"/>
    <s v="unidad"/>
    <n v="64229.75"/>
    <n v="64229.75"/>
    <s v="$"/>
    <s v="BRAZO LARGO"/>
    <n v="100461"/>
    <d v="2025-04-01T00:00:00"/>
    <s v="MZ"/>
    <d v="2025-04-01T00:00:00"/>
    <s v="Recibido"/>
    <s v="cumplida"/>
    <n v="3"/>
    <n v="1"/>
    <n v="0"/>
    <d v="2025-04-08T00:00:00"/>
    <n v="5269"/>
    <n v="60045"/>
    <m/>
    <n v="1"/>
  </r>
  <r>
    <m/>
    <s v="Alejandro Beron"/>
    <x v="0"/>
    <s v="TAREAS EN ESTACIONAMIENTO"/>
    <d v="2025-03-18T00:00:00"/>
    <x v="1"/>
    <x v="0"/>
    <m/>
    <s v="AB"/>
    <s v="P-3734"/>
    <s v="M2801FER"/>
    <s v=" TACHAS AMARILLAS REFLECTIVAS P/ SEÑALIZACION VIAL "/>
    <n v="10"/>
    <s v="unidad"/>
    <n v="3565.32"/>
    <n v="35653.200000000004"/>
    <s v="$"/>
    <s v="ABRAFER"/>
    <n v="100460"/>
    <d v="2025-04-01T00:00:00"/>
    <s v="MZ"/>
    <d v="2025-04-02T00:00:00"/>
    <s v="Recibido"/>
    <s v="cumplida"/>
    <n v="3"/>
    <n v="10"/>
    <n v="0"/>
    <d v="2025-06-24T00:00:00"/>
    <n v="38902"/>
    <n v="64477"/>
    <m/>
    <n v="1"/>
  </r>
  <r>
    <m/>
    <s v="Alejandro Beron"/>
    <x v="0"/>
    <s v="TAREAS EN ESTACIONAMIENTO"/>
    <d v="2025-03-18T00:00:00"/>
    <x v="1"/>
    <x v="0"/>
    <m/>
    <s v="AB"/>
    <s v="P-3734"/>
    <s v="M2802FER"/>
    <s v=" CADENA PLASTICA BICOLOR SEGIRIDAD X25MTS 6X20X35 MM"/>
    <n v="1"/>
    <s v="unidad"/>
    <n v="49931.23"/>
    <n v="49931.23"/>
    <s v="$"/>
    <s v="ABRAFER"/>
    <n v="100460"/>
    <d v="2025-04-01T00:00:00"/>
    <s v="MZ"/>
    <d v="2025-04-02T00:00:00"/>
    <s v="Recibido"/>
    <s v="cumplida"/>
    <n v="3"/>
    <n v="1"/>
    <n v="0"/>
    <d v="2025-06-16T00:00:00"/>
    <n v="200469"/>
    <n v="64079"/>
    <m/>
    <n v="1"/>
  </r>
  <r>
    <n v="2"/>
    <s v="Alejandro Beron"/>
    <x v="0"/>
    <s v="TAREAS VARIAS EDILICIO"/>
    <d v="2025-03-18T00:00:00"/>
    <x v="1"/>
    <x v="0"/>
    <m/>
    <s v="AB"/>
    <s v="P-3735"/>
    <s v=" M2323FER"/>
    <s v=" PLACA CIELORASO ISOVER ANDINA RUSTICO 600MM X 1200MM"/>
    <n v="16"/>
    <s v="unidad"/>
    <n v="18687.5"/>
    <n v="299000"/>
    <s v="$"/>
    <s v="ABRAFER"/>
    <n v="100564"/>
    <d v="2025-04-07T00:00:00"/>
    <s v="MZ"/>
    <d v="2025-04-08T00:00:00"/>
    <s v="Recibido"/>
    <s v="cumplida"/>
    <n v="3"/>
    <n v="16"/>
    <n v="0"/>
    <d v="2025-04-25T00:00:00"/>
    <n v="36609"/>
    <n v="60809"/>
    <n v="1"/>
    <n v="1"/>
  </r>
  <r>
    <m/>
    <s v="Alejandro Beron"/>
    <x v="0"/>
    <s v="TAREAS VARIAS EDILICIO"/>
    <d v="2025-03-18T00:00:00"/>
    <x v="1"/>
    <x v="0"/>
    <m/>
    <s v="AB"/>
    <s v="P-3735"/>
    <s v="M2804FER"/>
    <s v=" PRECINTOS METALICOS ACERO INOX 4.6 X 400MM  PAQUETE X 100 UN"/>
    <n v="2"/>
    <s v="unidad"/>
    <m/>
    <n v="0"/>
    <s v="$"/>
    <m/>
    <m/>
    <m/>
    <m/>
    <m/>
    <s v="Anulado"/>
    <s v="Con pendientes"/>
    <n v="4"/>
    <m/>
    <n v="-2"/>
    <m/>
    <m/>
    <m/>
    <m/>
    <n v="1"/>
  </r>
  <r>
    <n v="1"/>
    <s v="Juan Zabaleta"/>
    <x v="2"/>
    <s v="QUEMADORES LINEA 5"/>
    <d v="2025-03-18T00:00:00"/>
    <x v="1"/>
    <x v="0"/>
    <m/>
    <s v="JPS"/>
    <s v="P-3736"/>
    <s v="S/C"/>
    <s v=" REPARACION DE QUEMADOR DE HORNO"/>
    <n v="6"/>
    <s v="unidad"/>
    <m/>
    <n v="0"/>
    <s v="$"/>
    <m/>
    <m/>
    <m/>
    <m/>
    <m/>
    <s v="Anulado"/>
    <s v="Con pendientes"/>
    <n v="4"/>
    <m/>
    <n v="-6"/>
    <m/>
    <m/>
    <m/>
    <n v="1"/>
    <n v="1"/>
  </r>
  <r>
    <n v="1"/>
    <s v="Pablo Aguirre"/>
    <x v="0"/>
    <s v="MATERIAL REPARACION CARTEL INGRESO"/>
    <d v="2025-03-18T00:00:00"/>
    <x v="1"/>
    <x v="0"/>
    <m/>
    <s v="JPS"/>
    <s v="P-3737"/>
    <s v=" M2742FER"/>
    <s v=" CAÑO ESTRUCTURAL 25MM X 25MM X 6MTS"/>
    <n v="4"/>
    <s v="unidad"/>
    <n v="25200"/>
    <n v="100800"/>
    <s v="$"/>
    <s v="ABRAFER"/>
    <n v="101151"/>
    <d v="2025-05-19T00:00:00"/>
    <s v="MZ"/>
    <d v="2025-05-20T00:00:00"/>
    <s v="Recibido"/>
    <s v="cumplida"/>
    <n v="3"/>
    <n v="4"/>
    <n v="0"/>
    <d v="2025-06-14T00:00:00"/>
    <n v="38597"/>
    <n v="64009"/>
    <n v="1"/>
    <n v="1"/>
  </r>
  <r>
    <n v="1"/>
    <s v="Alejandro Beron"/>
    <x v="0"/>
    <s v="MANO DE OBRA: MODIF. PARA AMPLIACION DE DEPOSITO"/>
    <d v="2025-03-19T00:00:00"/>
    <x v="1"/>
    <x v="0"/>
    <m/>
    <s v="JPS"/>
    <s v="P-3738"/>
    <s v="S/C"/>
    <s v="5 JORNALES  X 10 HORAS DE OFICIAL +  5 JORNALES  X 10 HORAS DE AYUDANTE - Fecha de comienzo 07/04/2025 de 07a 17hs -  Fecha de finalizacion 11/04/2025 de 07 a 17hs_x000a_Armado y soldadura de rejas con maya sima 25x25. Armado y soldadura de defensa de rack con perfil UPN"/>
    <n v="1"/>
    <s v="unidad"/>
    <n v="1770000"/>
    <n v="1770000"/>
    <s v="$"/>
    <s v="TORNERIA FASTER"/>
    <n v="100554"/>
    <d v="2025-04-07T00:00:00"/>
    <s v="MZ"/>
    <d v="2025-04-08T00:00:00"/>
    <s v="Recibido"/>
    <s v="cumplida"/>
    <n v="3"/>
    <n v="1"/>
    <n v="0"/>
    <d v="2025-05-06T00:00:00"/>
    <n v="2106"/>
    <m/>
    <n v="1"/>
    <n v="1"/>
  </r>
  <r>
    <n v="2"/>
    <s v="Alejandro Beron"/>
    <x v="0"/>
    <s v="VOLQUETES PARA RESIDUOS DE OBRA"/>
    <d v="2025-03-20T00:00:00"/>
    <x v="1"/>
    <x v="0"/>
    <m/>
    <s v="JPS"/>
    <s v="P-3739"/>
    <s v="S/C"/>
    <s v="Volquete para residuos generales de planta"/>
    <n v="2"/>
    <s v="unidad"/>
    <n v="70000"/>
    <n v="140000"/>
    <s v="$"/>
    <s v="MS GRUPO NORTE SA VOLQUETES"/>
    <n v="100490"/>
    <d v="2025-04-03T00:00:00"/>
    <s v="MZ"/>
    <d v="2025-04-03T00:00:00"/>
    <s v="Recibido"/>
    <s v="cumplida"/>
    <n v="3"/>
    <n v="2"/>
    <n v="0"/>
    <s v="04/04/25 - 08/04/25"/>
    <n v="11051"/>
    <m/>
    <n v="1"/>
    <n v="1"/>
  </r>
  <r>
    <m/>
    <s v="Alejandro Beron"/>
    <x v="0"/>
    <s v="VOLQUETES PARA RESIDUOS DE OBRA"/>
    <d v="2025-03-20T00:00:00"/>
    <x v="1"/>
    <x v="0"/>
    <m/>
    <s v="JPS"/>
    <s v="P-3739"/>
    <s v="S/C"/>
    <s v="Volquete para residuos generales de planta"/>
    <n v="2"/>
    <s v="unidad"/>
    <n v="70000"/>
    <n v="140000"/>
    <s v="$"/>
    <s v="MS GRUPO NORTE SA VOLQUETES"/>
    <n v="100490"/>
    <d v="2025-04-03T00:00:00"/>
    <s v="MZ"/>
    <d v="2025-04-03T00:00:00"/>
    <s v="Recibido"/>
    <s v="cumplida"/>
    <n v="3"/>
    <n v="2"/>
    <n v="0"/>
    <s v="04/04/25 - 08/04/25"/>
    <n v="11051"/>
    <m/>
    <m/>
    <n v="1"/>
  </r>
  <r>
    <n v="2"/>
    <s v="Dario Gamba"/>
    <x v="0"/>
    <s v="RODAMIENTOS FRIPACK L5"/>
    <d v="2025-03-20T00:00:00"/>
    <x v="1"/>
    <x v="0"/>
    <m/>
    <s v="JPS"/>
    <s v="P-3740"/>
    <s v=" M2583MEC"/>
    <s v="   RODAMIENTO LINEAL LM20UU "/>
    <n v="4"/>
    <s v="unidad"/>
    <n v="17400"/>
    <n v="69600"/>
    <s v="$"/>
    <s v="RULEMANES OSCAR"/>
    <n v="100378"/>
    <d v="2025-03-25T00:00:00"/>
    <s v="VM"/>
    <d v="2025-03-26T00:00:00"/>
    <s v="Recibido"/>
    <s v="cumplida"/>
    <n v="3"/>
    <n v="4"/>
    <n v="0"/>
    <d v="2025-03-28T00:00:00"/>
    <n v="29103"/>
    <n v="59597"/>
    <n v="1"/>
    <n v="1"/>
  </r>
  <r>
    <m/>
    <s v="Dario Gamba"/>
    <x v="0"/>
    <s v="RODAMIENTOS FRIPACK L5"/>
    <d v="2025-03-20T00:00:00"/>
    <x v="1"/>
    <x v="0"/>
    <m/>
    <s v="JPS"/>
    <s v="P-3740"/>
    <s v=" M2584MEC"/>
    <s v="   RODAMIENTO LINEAL HK 1026 PP "/>
    <n v="2"/>
    <s v="unidad"/>
    <n v="15228"/>
    <n v="30456"/>
    <s v="$"/>
    <s v="RULEMANES OSCAR"/>
    <n v="100378"/>
    <d v="2025-03-25T00:00:00"/>
    <s v="VM"/>
    <d v="2025-03-26T00:00:00"/>
    <s v="Recibido"/>
    <s v="cumplida"/>
    <n v="3"/>
    <n v="2"/>
    <n v="0"/>
    <d v="2025-03-28T00:00:00"/>
    <n v="29103"/>
    <n v="59597"/>
    <m/>
    <n v="1"/>
  </r>
  <r>
    <n v="1"/>
    <s v="Pablo Aguirre"/>
    <x v="0"/>
    <s v="RUEDA PARA APILADOR STACKER"/>
    <d v="2025-03-28T00:00:00"/>
    <x v="1"/>
    <x v="0"/>
    <m/>
    <s v="JPS"/>
    <s v="P-3741"/>
    <s v=" M2585MEC"/>
    <s v=" RUEDA ESTABILIZADORA APILADOR ALTO LLANTA 120MM X ANCHO 60MM CENTRO 47MM - VULCANIZADO 18MM- "/>
    <n v="1"/>
    <s v="unidad"/>
    <n v="74000"/>
    <n v="74000"/>
    <s v="$"/>
    <s v="UNIRROL"/>
    <n v="102835"/>
    <d v="2025-09-16T00:00:00"/>
    <s v="MZ"/>
    <d v="2025-09-17T00:00:00"/>
    <s v="Anulado"/>
    <s v="Con pendientes"/>
    <n v="4"/>
    <m/>
    <n v="-1"/>
    <m/>
    <m/>
    <m/>
    <n v="1"/>
    <n v="1"/>
  </r>
  <r>
    <n v="2"/>
    <s v="Juan Zabaleta"/>
    <x v="0"/>
    <s v="INSUMOS PARA COMPRESOR SULLAIR"/>
    <d v="2025-03-21T00:00:00"/>
    <x v="1"/>
    <x v="0"/>
    <m/>
    <s v="JPS"/>
    <s v="P-3742"/>
    <s v=" M2587MEC"/>
    <s v=" BISAGRA 0406-1052-ONA SULLAIR"/>
    <n v="1"/>
    <s v="unidad"/>
    <n v="73524"/>
    <n v="73524"/>
    <s v="$"/>
    <s v="SULLAIR"/>
    <n v="101385"/>
    <d v="2025-06-05T00:00:00"/>
    <s v="MZ"/>
    <d v="2025-05-06T00:00:00"/>
    <s v="Recibido"/>
    <s v="cumplida"/>
    <n v="3"/>
    <n v="1"/>
    <n v="0"/>
    <d v="2025-06-06T00:00:00"/>
    <n v="84340"/>
    <m/>
    <n v="1"/>
    <n v="1"/>
  </r>
  <r>
    <m/>
    <s v="Juan Zabaleta"/>
    <x v="0"/>
    <s v="INSUMOS PARA COMPRESOR SULLAIR"/>
    <d v="2025-03-21T00:00:00"/>
    <x v="1"/>
    <x v="0"/>
    <m/>
    <s v="JPS"/>
    <s v="P-3742"/>
    <s v=" M2588MEC"/>
    <s v=" ACTUADOR 3408324-CMM SULLAIR"/>
    <n v="2"/>
    <s v="unidad"/>
    <n v="2580816"/>
    <n v="5161632"/>
    <s v="$"/>
    <s v="SULLAIR"/>
    <n v="101385"/>
    <d v="2025-06-05T00:00:00"/>
    <s v="MZ"/>
    <d v="2025-05-06T00:00:00"/>
    <s v="Recibido"/>
    <s v="cumplida"/>
    <n v="3"/>
    <n v="2"/>
    <n v="0"/>
    <d v="2025-06-06T00:00:00"/>
    <n v="84340"/>
    <m/>
    <m/>
    <n v="1"/>
  </r>
  <r>
    <n v="2"/>
    <s v="Juan Zabaleta"/>
    <x v="0"/>
    <s v="MORREDUCTOR PARA INGRESO A FRIPACK L4"/>
    <d v="2025-03-21T00:00:00"/>
    <x v="1"/>
    <x v="0"/>
    <m/>
    <s v="JPS"/>
    <s v="P-3743"/>
    <s v="M2616MEC"/>
    <s v="MOTOREDUCTOR ANGULAR SPIROPLAN WA20/T DRN71M4"/>
    <n v="1"/>
    <s v="unidad"/>
    <n v="686878.5"/>
    <n v="686878.5"/>
    <s v="$"/>
    <s v="SEW EURODRIVE"/>
    <n v="100546"/>
    <d v="2025-04-07T00:00:00"/>
    <s v="MZ"/>
    <d v="2025-04-07T00:00:00"/>
    <s v="Recibido"/>
    <s v="cumplida"/>
    <n v="3"/>
    <n v="1"/>
    <n v="0"/>
    <d v="2025-05-21T00:00:00"/>
    <n v="176439"/>
    <n v="62245"/>
    <n v="1"/>
    <n v="1"/>
  </r>
  <r>
    <m/>
    <s v="Juan Zabaleta"/>
    <x v="0"/>
    <s v="MORREDUCTOR PARA ENVASADORA L5"/>
    <d v="2025-03-21T00:00:00"/>
    <x v="1"/>
    <x v="0"/>
    <m/>
    <s v="JPS"/>
    <s v="P-3743"/>
    <s v=" M2589MEC"/>
    <s v="MOTOREDUCTOR ANGULAR SPIROPLAN WA10/T DRN71MS4 "/>
    <n v="1"/>
    <s v="unidad"/>
    <n v="670402.18000000005"/>
    <n v="670402.18000000005"/>
    <s v="$"/>
    <s v="SEW EURODRIVE"/>
    <n v="100546"/>
    <d v="2025-04-07T00:00:00"/>
    <s v="MZ"/>
    <d v="2025-04-07T00:00:00"/>
    <s v="Recibido"/>
    <s v="cumplida"/>
    <n v="3"/>
    <n v="1"/>
    <n v="0"/>
    <d v="2025-09-11T00:00:00"/>
    <n v="179223"/>
    <n v="68297"/>
    <m/>
    <n v="1"/>
  </r>
  <r>
    <n v="1"/>
    <s v="Juan Zabaleta"/>
    <x v="0"/>
    <s v="MORREDUCTOR PARA ZONA DE ENCREMADO"/>
    <d v="2025-03-29T00:00:00"/>
    <x v="1"/>
    <x v="0"/>
    <m/>
    <s v="JPS"/>
    <s v="P-3744"/>
    <s v="M2572MEC"/>
    <s v="MOTOREDUCTOR ANGULAR SPIROPLAN WA20/T DRN71M4/TF "/>
    <n v="2"/>
    <s v="unidad"/>
    <n v="853241.13"/>
    <n v="1706482.26"/>
    <s v="$"/>
    <s v="SEW EURODRIVE"/>
    <n v="100550"/>
    <d v="2025-04-07T00:00:00"/>
    <s v="MZ"/>
    <d v="2025-04-07T00:00:00"/>
    <s v="Recibido"/>
    <s v="cumplida"/>
    <n v="3"/>
    <n v="2"/>
    <n v="0"/>
    <d v="2025-05-21T00:00:00"/>
    <n v="176440"/>
    <n v="62244"/>
    <n v="1"/>
    <n v="1"/>
  </r>
  <r>
    <n v="1"/>
    <s v="Juan Zabaleta"/>
    <x v="0"/>
    <s v="RENOVACION DE ALQUILER DE MEDIO DE ELEVACION"/>
    <d v="2025-03-25T00:00:00"/>
    <x v="1"/>
    <x v="0"/>
    <m/>
    <s v="AB"/>
    <s v="P-3745"/>
    <s v="S/C"/>
    <s v="RENOVACION DE ALQUILER DE PLATAFORMA DE TIJERA_x000a_ DESDE 18/03/25 HASTA 18/04/25"/>
    <n v="1"/>
    <s v="unidad"/>
    <n v="1437176.25"/>
    <n v="1437176.25"/>
    <s v="$"/>
    <s v="VOLKOV"/>
    <n v="100388"/>
    <d v="2025-03-25T00:00:00"/>
    <s v="VM"/>
    <d v="2025-03-27T00:00:00"/>
    <s v="Recibido"/>
    <s v="cumplida"/>
    <n v="3"/>
    <n v="1"/>
    <n v="0"/>
    <m/>
    <s v="SIN REMITO AUTORIZA VALENTIN MORETTI"/>
    <m/>
    <n v="1"/>
    <n v="1"/>
  </r>
  <r>
    <n v="1"/>
    <s v="Pablo Aguirre"/>
    <x v="0"/>
    <s v="BULONES PARA RUEDA TOYOTA 15"/>
    <d v="2025-03-25T00:00:00"/>
    <x v="1"/>
    <x v="0"/>
    <m/>
    <s v="JPS"/>
    <s v="P-3746"/>
    <s v=" M2590MEC"/>
    <s v="BULON PARA MAZA 12X48  ROSCA 1.50 CON TUERCA"/>
    <n v="6"/>
    <s v="unidad"/>
    <n v="5350"/>
    <n v="32100"/>
    <s v="$"/>
    <s v="EMAS"/>
    <n v="101241"/>
    <d v="2025-05-26T00:00:00"/>
    <s v="MZ"/>
    <d v="2025-05-27T00:00:00"/>
    <s v="Recibido"/>
    <s v="cumplida"/>
    <n v="3"/>
    <n v="6"/>
    <n v="0"/>
    <d v="2025-05-30T00:00:00"/>
    <n v="12366"/>
    <n v="63101"/>
    <n v="1"/>
    <n v="1"/>
  </r>
  <r>
    <n v="1"/>
    <s v="Juan Zabaleta"/>
    <x v="0"/>
    <s v="BATERIA PARA HERRAMIENTAS INALAMBRICAS DEL TALLER"/>
    <d v="2025-03-29T00:00:00"/>
    <x v="1"/>
    <x v="0"/>
    <m/>
    <s v="JPS"/>
    <s v="P-3747"/>
    <s v="M0054HER"/>
    <s v="BATERIA BOSCH GBA18V 4.0AH LI-ON"/>
    <n v="1"/>
    <s v="unidad"/>
    <n v="113278.58"/>
    <n v="113278.58"/>
    <s v="$"/>
    <s v="ABRAFER"/>
    <n v="101238"/>
    <d v="2025-05-26T00:00:00"/>
    <s v="MZ"/>
    <d v="2025-05-28T00:00:00"/>
    <s v="Recibido"/>
    <s v="cumplida"/>
    <n v="3"/>
    <n v="1"/>
    <n v="0"/>
    <d v="2025-05-31T00:00:00"/>
    <n v="38070"/>
    <n v="63193"/>
    <n v="1"/>
    <n v="1"/>
  </r>
  <r>
    <n v="1"/>
    <s v="Juan Zabaleta"/>
    <x v="2"/>
    <s v="VALVULA PARA COMPRESOR SULLAIR (N° DE SERIE: 12844)"/>
    <d v="2025-03-25T00:00:00"/>
    <x v="1"/>
    <x v="0"/>
    <m/>
    <s v="JPS"/>
    <s v="P-3748"/>
    <s v="S/C"/>
    <s v=" VÁLVULA TERMOSTATICA 02250078-204"/>
    <n v="1"/>
    <s v="unidad"/>
    <n v="634398.18000000005"/>
    <n v="634398.18000000005"/>
    <s v="$"/>
    <s v="SULLAIR"/>
    <n v="100397"/>
    <d v="2025-03-25T00:00:00"/>
    <s v="MZ"/>
    <d v="2025-03-26T00:00:00"/>
    <s v="Recibido"/>
    <s v="cumplida"/>
    <n v="3"/>
    <n v="1"/>
    <n v="0"/>
    <d v="2025-05-17T00:00:00"/>
    <n v="75235"/>
    <m/>
    <n v="1"/>
    <n v="1"/>
  </r>
  <r>
    <n v="1"/>
    <s v="PAÑOL"/>
    <x v="0"/>
    <s v="HERRAMIENTA PARA PAÑOL"/>
    <d v="2025-03-29T00:00:00"/>
    <x v="1"/>
    <x v="0"/>
    <m/>
    <s v="JPS"/>
    <s v="P-3749"/>
    <s v=" M0053HER"/>
    <s v=" GALGAS - MEDIDOR DE ROSCA MM/ PULGADAS"/>
    <n v="1"/>
    <s v="unidad"/>
    <n v="13550.56"/>
    <n v="13550.56"/>
    <s v="$"/>
    <s v="BULONERA TORCUATO"/>
    <n v="100492"/>
    <d v="2025-04-03T00:00:00"/>
    <s v="MZ"/>
    <d v="2025-04-03T00:00:00"/>
    <s v="Recibido"/>
    <s v="cumplida"/>
    <n v="3"/>
    <n v="1"/>
    <n v="0"/>
    <d v="2025-04-07T00:00:00"/>
    <n v="252048"/>
    <n v="60049"/>
    <n v="1"/>
    <n v="1"/>
  </r>
  <r>
    <n v="3"/>
    <s v="Juan Zabaleta"/>
    <x v="0"/>
    <s v="REPARACIONES PLACAS MASIPACK - PANTALLA VARPE L6"/>
    <d v="2025-03-25T00:00:00"/>
    <x v="1"/>
    <x v="0"/>
    <m/>
    <s v="JPS"/>
    <s v="P-3750"/>
    <s v="S/C"/>
    <s v=" REPARACION PLACA MASIPACK MA1036_R5"/>
    <n v="1"/>
    <s v="unidad"/>
    <n v="180000"/>
    <n v="180000"/>
    <s v="$"/>
    <s v="JORGE OKEEFFE"/>
    <n v="101434"/>
    <d v="2025-06-09T00:00:00"/>
    <s v="MZ"/>
    <d v="2025-06-10T00:00:00"/>
    <s v="Recibido"/>
    <s v="cumplida"/>
    <n v="3"/>
    <n v="1"/>
    <n v="0"/>
    <d v="2025-06-09T00:00:00"/>
    <n v="1966"/>
    <m/>
    <n v="1"/>
    <n v="1"/>
  </r>
  <r>
    <m/>
    <s v="Juan Zabaleta"/>
    <x v="0"/>
    <s v="REPARACIONES PLACAS MASIPACK - PANTALLA VARPE L6"/>
    <d v="2025-03-25T00:00:00"/>
    <x v="1"/>
    <x v="0"/>
    <m/>
    <s v="JPS"/>
    <s v="P-3750"/>
    <s v="S/C"/>
    <s v=" REPARACION PLACA MASIPACK MA1034_R5 (MS-CV13)"/>
    <n v="1"/>
    <s v="unidad"/>
    <m/>
    <n v="0"/>
    <s v="$"/>
    <m/>
    <m/>
    <m/>
    <m/>
    <m/>
    <s v="Anulado"/>
    <s v="Con pendientes"/>
    <n v="4"/>
    <m/>
    <n v="-1"/>
    <m/>
    <m/>
    <m/>
    <m/>
    <n v="1"/>
  </r>
  <r>
    <m/>
    <s v="Juan Zabaleta"/>
    <x v="0"/>
    <s v="REPARACIONES PLACAS MASIPACK - PANTALLA VARPE L6"/>
    <d v="2025-03-25T00:00:00"/>
    <x v="1"/>
    <x v="0"/>
    <m/>
    <s v="JPS"/>
    <s v="P-3750"/>
    <s v="S/C"/>
    <s v=" REPARACION PANTALLA VARPE LINEA 6"/>
    <n v="1"/>
    <s v="unidad"/>
    <m/>
    <n v="0"/>
    <s v="$"/>
    <m/>
    <m/>
    <m/>
    <m/>
    <m/>
    <s v="Anulado"/>
    <s v="Con pendientes"/>
    <n v="4"/>
    <m/>
    <n v="-1"/>
    <m/>
    <m/>
    <m/>
    <m/>
    <n v="1"/>
  </r>
  <r>
    <n v="2"/>
    <s v="Juan Zabaleta"/>
    <x v="2"/>
    <s v="INSUMOS MARKEM IMAJE LINEA 4 MODELO 80187"/>
    <d v="2025-03-26T00:00:00"/>
    <x v="1"/>
    <x v="0"/>
    <m/>
    <s v="JPS"/>
    <s v="P-3751"/>
    <s v=" M1022MEC"/>
    <s v=" SPARE 8018  USER INTERFACE  CABEZAL DE IMPRESION  ENM10018596"/>
    <n v="1"/>
    <s v="unidad"/>
    <n v="772204.5"/>
    <n v="772204.5"/>
    <s v="$"/>
    <s v="MARKEM IMAJE"/>
    <n v="100447"/>
    <d v="2025-03-31T00:00:00"/>
    <s v="MZ"/>
    <d v="2025-03-31T00:00:00"/>
    <s v="Recibido"/>
    <s v="cumplida"/>
    <n v="3"/>
    <n v="1"/>
    <n v="0"/>
    <d v="2025-04-04T00:00:00"/>
    <n v="74854"/>
    <n v="59912"/>
    <n v="1"/>
    <n v="1"/>
  </r>
  <r>
    <m/>
    <s v="Juan Zabaleta"/>
    <x v="2"/>
    <s v="INSUMOS MARKEM IMAJE LINEA 4 MODELO 80187"/>
    <d v="2025-03-26T00:00:00"/>
    <x v="1"/>
    <x v="0"/>
    <m/>
    <s v="JPS"/>
    <s v="P-3751"/>
    <s v=" M2593MEC"/>
    <s v=" SPARE X30 PRINTHEAD ENM10069361"/>
    <n v="1"/>
    <s v="unidad"/>
    <n v="898773.9"/>
    <n v="898773.9"/>
    <s v="$"/>
    <s v="MARKEM IMAJE"/>
    <n v="100447"/>
    <d v="2025-03-31T00:00:00"/>
    <s v="MZ"/>
    <d v="2025-03-31T00:00:00"/>
    <s v="Recibido"/>
    <s v="cumplida"/>
    <n v="3"/>
    <n v="1"/>
    <n v="0"/>
    <d v="2025-04-04T00:00:00"/>
    <n v="74854"/>
    <n v="59912"/>
    <m/>
    <n v="1"/>
  </r>
  <r>
    <n v="1"/>
    <s v="Franco Paez"/>
    <x v="2"/>
    <s v="LINEA 2"/>
    <d v="2025-03-28T00:00:00"/>
    <x v="1"/>
    <x v="0"/>
    <m/>
    <s v="AB"/>
    <s v="P-3752"/>
    <s v="S/C"/>
    <s v="  Reparacion  de motor de turbina de flameadores L2"/>
    <n v="1"/>
    <s v="unidad"/>
    <n v="284830"/>
    <n v="284830"/>
    <s v="$"/>
    <s v="PORCO"/>
    <n v="100561"/>
    <d v="2025-04-07T00:00:00"/>
    <s v="MZ"/>
    <d v="2025-04-08T00:00:00"/>
    <s v="Recibido"/>
    <s v="cumplida"/>
    <n v="3"/>
    <n v="1"/>
    <n v="0"/>
    <d v="2025-04-09T00:00:00"/>
    <n v="9294"/>
    <m/>
    <n v="1"/>
    <n v="1"/>
  </r>
  <r>
    <n v="22"/>
    <s v="Juan Zabaleta"/>
    <x v="2"/>
    <s v="INSUMOS PROYECTO TANQUE DE ACEITE"/>
    <d v="2025-03-27T00:00:00"/>
    <x v="1"/>
    <x v="0"/>
    <m/>
    <s v="JPS"/>
    <s v="P-3753"/>
    <s v="S/C"/>
    <s v="TUBO REDONDO CON COSTURA PULIDO EXTERIOR (A-270) 316L 38.1 x 1.5 mm"/>
    <n v="36"/>
    <s v="unidad"/>
    <n v="18652.82"/>
    <n v="671501.52"/>
    <s v="$"/>
    <s v="FAMIQ"/>
    <n v="100593"/>
    <d v="2025-04-08T00:00:00"/>
    <s v="MZ"/>
    <d v="2025-04-10T00:00:00"/>
    <s v="Recibido"/>
    <s v="cumplida"/>
    <n v="3"/>
    <n v="36"/>
    <n v="0"/>
    <d v="2025-04-23T00:00:00"/>
    <n v="1486723"/>
    <m/>
    <n v="1"/>
    <n v="1"/>
  </r>
  <r>
    <m/>
    <s v="Juan Zabaleta"/>
    <x v="2"/>
    <s v="INSUMOS PROYECTO TANQUE DE ACEITE"/>
    <d v="2025-03-27T00:00:00"/>
    <x v="1"/>
    <x v="0"/>
    <m/>
    <s v="JPS"/>
    <s v="P-3753"/>
    <s v="S/C"/>
    <s v="TUBO REDONDO COSTURA LAMINADA PULIDO EXTERIOR (A-554) 316L 25.4 x 1.5 mm"/>
    <n v="72"/>
    <s v="unidad"/>
    <n v="8161.91"/>
    <n v="587657.52"/>
    <s v="$"/>
    <s v="FAMIQ"/>
    <n v="100593"/>
    <d v="2025-04-08T00:00:00"/>
    <s v="MZ"/>
    <d v="2025-04-10T00:00:00"/>
    <s v="Recibido"/>
    <s v="cumplida"/>
    <n v="3"/>
    <n v="72"/>
    <n v="0"/>
    <d v="2025-04-23T00:00:00"/>
    <n v="1486723"/>
    <m/>
    <m/>
    <n v="1"/>
  </r>
  <r>
    <m/>
    <s v="Juan Zabaleta"/>
    <x v="2"/>
    <s v="INSUMOS PROYECTO TANQUE DE ACEITE"/>
    <d v="2025-03-27T00:00:00"/>
    <x v="1"/>
    <x v="0"/>
    <m/>
    <s v="JPS"/>
    <s v="P-3753"/>
    <s v="S/C"/>
    <s v="CURVA 90° PARA SOLDAR PULIDO TOTAL 316L 25.4 x 1.5 mm"/>
    <n v="12"/>
    <s v="unidad"/>
    <n v="6691.08"/>
    <n v="80292.959999999992"/>
    <s v="$"/>
    <s v="FAMIQ"/>
    <n v="100593"/>
    <d v="2025-04-08T00:00:00"/>
    <s v="MZ"/>
    <d v="2025-04-10T00:00:00"/>
    <s v="Recibido"/>
    <s v="cumplida"/>
    <n v="3"/>
    <n v="12"/>
    <n v="0"/>
    <d v="2025-04-23T00:00:00"/>
    <n v="1486723"/>
    <m/>
    <m/>
    <n v="1"/>
  </r>
  <r>
    <m/>
    <s v="Juan Zabaleta"/>
    <x v="2"/>
    <s v="INSUMOS PROYECTO TANQUE DE ACEITE"/>
    <d v="2025-03-27T00:00:00"/>
    <x v="1"/>
    <x v="0"/>
    <m/>
    <s v="JPS"/>
    <s v="P-3753"/>
    <s v="S/C"/>
    <s v="CURVA 90° PARA SOLDAR PULIDO TOTAL 316L 38.1 x 1.5 mm"/>
    <n v="6"/>
    <s v="unidad"/>
    <n v="8225.48"/>
    <n v="49352.88"/>
    <s v="$"/>
    <s v="FAMIQ"/>
    <n v="100593"/>
    <d v="2025-04-08T00:00:00"/>
    <s v="MZ"/>
    <d v="2025-04-10T00:00:00"/>
    <s v="Recibido"/>
    <s v="cumplida"/>
    <n v="3"/>
    <n v="6"/>
    <n v="0"/>
    <d v="2025-04-23T00:00:00"/>
    <n v="1486723"/>
    <m/>
    <m/>
    <n v="1"/>
  </r>
  <r>
    <m/>
    <s v="Juan Zabaleta"/>
    <x v="2"/>
    <s v="INSUMOS PROYECTO TANQUE DE ACEITE"/>
    <d v="2025-03-27T00:00:00"/>
    <x v="1"/>
    <x v="0"/>
    <m/>
    <s v="JPS"/>
    <s v="P-3753"/>
    <s v="S/C"/>
    <s v="UNION DOBLE DANESA PARA SOLDAR 316L 38.1 mm (1 1/2&quot;) - SIN JUNTA. TUERCA EN 304"/>
    <n v="8"/>
    <s v="unidad"/>
    <n v="26184.53"/>
    <n v="209476.24"/>
    <s v="$"/>
    <s v="FAMIQ"/>
    <n v="100593"/>
    <d v="2025-04-08T00:00:00"/>
    <s v="MZ"/>
    <d v="2025-04-10T00:00:00"/>
    <s v="Recibido"/>
    <s v="cumplida"/>
    <n v="3"/>
    <n v="8"/>
    <n v="0"/>
    <d v="2025-04-23T00:00:00"/>
    <n v="1486723"/>
    <m/>
    <m/>
    <n v="1"/>
  </r>
  <r>
    <m/>
    <s v="Juan Zabaleta"/>
    <x v="2"/>
    <s v="INSUMOS PROYECTO TANQUE DE ACEITE"/>
    <d v="2025-03-27T00:00:00"/>
    <x v="1"/>
    <x v="0"/>
    <m/>
    <s v="JPS"/>
    <s v="P-3753"/>
    <s v="S/C"/>
    <s v="UNION DOBLE DANESA PARA SOLDAR 316L 25.4 mm (1&quot;) - SIN JUNTA. TUERCA EN 304"/>
    <n v="17"/>
    <s v="unidad"/>
    <n v="20456.84"/>
    <n v="347766.28"/>
    <s v="$"/>
    <s v="FAMIQ"/>
    <n v="100593"/>
    <d v="2025-04-08T00:00:00"/>
    <s v="MZ"/>
    <d v="2025-04-10T00:00:00"/>
    <s v="Recibido"/>
    <s v="cumplida"/>
    <n v="3"/>
    <n v="17"/>
    <n v="0"/>
    <d v="2025-04-23T00:00:00"/>
    <n v="1486723"/>
    <m/>
    <m/>
    <n v="1"/>
  </r>
  <r>
    <m/>
    <s v="Juan Zabaleta"/>
    <x v="2"/>
    <s v="INSUMOS PROYECTO TANQUE DE ACEITE"/>
    <d v="2025-03-27T00:00:00"/>
    <x v="1"/>
    <x v="0"/>
    <m/>
    <s v="JPS"/>
    <s v="P-3753"/>
    <s v="S/C"/>
    <s v="VALVULA 2 VIAS MARIPOSA MECANIZADA PARA SOLDAR SIN MANETA 38.1 EPDM 316L EURO"/>
    <n v="5"/>
    <s v="unidad"/>
    <n v="82094.78"/>
    <n v="410473.9"/>
    <s v="$"/>
    <s v="FAMIQ"/>
    <n v="100593"/>
    <d v="2025-04-08T00:00:00"/>
    <s v="MZ"/>
    <d v="2025-04-10T00:00:00"/>
    <s v="Recibido"/>
    <s v="cumplida"/>
    <n v="3"/>
    <n v="5"/>
    <n v="0"/>
    <d v="2025-04-23T00:00:00"/>
    <n v="1486723"/>
    <m/>
    <m/>
    <n v="1"/>
  </r>
  <r>
    <m/>
    <s v="Juan Zabaleta"/>
    <x v="2"/>
    <s v="INSUMOS PROYECTO TANQUE DE ACEITE"/>
    <d v="2025-03-27T00:00:00"/>
    <x v="1"/>
    <x v="0"/>
    <m/>
    <s v="JPS"/>
    <s v="P-3753"/>
    <s v="S/C"/>
    <s v="VALVULA 2 VIAS MARIPOSA MECANIZADA PARA SOLDAR MANETA INOXIDABLE MULTIPOSICION 25.4 EPDM 316L EURO"/>
    <n v="4"/>
    <s v="unidad"/>
    <n v="82380.84"/>
    <n v="329523.36"/>
    <s v="$"/>
    <s v="FAMIQ"/>
    <n v="100593"/>
    <d v="2025-04-08T00:00:00"/>
    <s v="MZ"/>
    <d v="2025-04-10T00:00:00"/>
    <s v="Recibido"/>
    <s v="cumplida"/>
    <n v="3"/>
    <n v="4"/>
    <n v="0"/>
    <d v="2025-04-23T00:00:00"/>
    <s v="1333848 - 1333849"/>
    <m/>
    <m/>
    <n v="1"/>
  </r>
  <r>
    <m/>
    <s v="Juan Zabaleta"/>
    <x v="2"/>
    <s v="INSUMOS PROYECTO TANQUE DE ACEITE"/>
    <d v="2025-03-27T00:00:00"/>
    <x v="1"/>
    <x v="0"/>
    <m/>
    <s v="JPS"/>
    <s v="P-3753"/>
    <s v="S/C"/>
    <s v="REDUCCIÓN CONCÉNTRICA PARA SOLDAR PULIDO TOTAL 316L 50.8 x 38.1 x 1.5 mm"/>
    <n v="8"/>
    <s v="unidad"/>
    <n v="12099.84"/>
    <n v="96798.720000000001"/>
    <s v="$"/>
    <s v="FAMIQ"/>
    <n v="100593"/>
    <d v="2025-04-08T00:00:00"/>
    <s v="MZ"/>
    <d v="2025-04-10T00:00:00"/>
    <s v="Recibido"/>
    <s v="Con pendientes"/>
    <n v="3"/>
    <n v="7"/>
    <n v="-1"/>
    <s v="23/04/25 - 22/05/25"/>
    <s v="1486723 - 19238"/>
    <s v="Marcos zarza informa que se cumplió. No tengo remito por el restante"/>
    <m/>
    <n v="1"/>
  </r>
  <r>
    <m/>
    <s v="Juan Zabaleta"/>
    <x v="2"/>
    <s v="INSUMOS PROYECTO TANQUE DE ACEITE"/>
    <d v="2025-03-27T00:00:00"/>
    <x v="1"/>
    <x v="0"/>
    <m/>
    <s v="JPS"/>
    <s v="P-3753"/>
    <s v="S/C"/>
    <s v="MIRILLA CRUZ PARA SOLDAR 316L 25.4 mm"/>
    <n v="2"/>
    <s v="unidad"/>
    <n v="323604.96000000002"/>
    <n v="647209.92000000004"/>
    <s v="$"/>
    <s v="FAMIQ"/>
    <n v="100593"/>
    <d v="2025-04-08T00:00:00"/>
    <s v="MZ"/>
    <d v="2025-04-10T00:00:00"/>
    <s v="Recibido"/>
    <s v="cumplida"/>
    <n v="3"/>
    <n v="2"/>
    <n v="0"/>
    <d v="2025-04-23T00:00:00"/>
    <n v="1333848"/>
    <m/>
    <m/>
    <n v="1"/>
  </r>
  <r>
    <m/>
    <s v="Juan Zabaleta"/>
    <x v="2"/>
    <s v="INSUMOS PROYECTO TANQUE DE ACEITE"/>
    <d v="2025-03-27T00:00:00"/>
    <x v="1"/>
    <x v="0"/>
    <m/>
    <s v="JPS"/>
    <s v="P-3753"/>
    <s v="S/C"/>
    <s v="MIRILLA CRUZ PARA SOLDAR 316L 50.8 mm"/>
    <n v="2"/>
    <s v="unidad"/>
    <n v="418343.2"/>
    <n v="836686.4"/>
    <s v="$"/>
    <s v="FAMIQ"/>
    <n v="100593"/>
    <d v="2025-04-08T00:00:00"/>
    <s v="MZ"/>
    <d v="2025-04-10T00:00:00"/>
    <s v="Recibido"/>
    <s v="Con pendientes"/>
    <n v="3"/>
    <n v="1"/>
    <n v="-1"/>
    <d v="2025-04-23T00:00:00"/>
    <n v="1486723"/>
    <s v="Marcos zarza informa que se cumplió. No tengo remito por el restante"/>
    <m/>
    <n v="1"/>
  </r>
  <r>
    <m/>
    <s v="Juan Zabaleta"/>
    <x v="2"/>
    <s v="INSUMOS PROYECTO TANQUE DE ACEITE"/>
    <d v="2025-03-27T00:00:00"/>
    <x v="1"/>
    <x v="0"/>
    <m/>
    <s v="JPS"/>
    <s v="P-3753"/>
    <s v="S/C"/>
    <s v="REDUCCIÓN CONCÉNTRICA PARA SOLDAR PULIDO TOTAL 304L 38.1 x 25.4 x 1.5 mm"/>
    <n v="4"/>
    <s v="unidad"/>
    <n v="6219.8"/>
    <n v="24879.200000000001"/>
    <s v="$"/>
    <s v="FAMIQ"/>
    <n v="100593"/>
    <d v="2025-04-08T00:00:00"/>
    <s v="MZ"/>
    <d v="2025-04-10T00:00:00"/>
    <s v="Recibido"/>
    <s v="cumplida"/>
    <n v="3"/>
    <n v="4"/>
    <n v="0"/>
    <d v="2025-04-23T00:00:00"/>
    <n v="1486723"/>
    <m/>
    <m/>
    <n v="1"/>
  </r>
  <r>
    <m/>
    <s v="Juan Zabaleta"/>
    <x v="2"/>
    <s v="INSUMOS PROYECTO TANQUE DE ACEITE"/>
    <d v="2025-03-27T00:00:00"/>
    <x v="1"/>
    <x v="0"/>
    <m/>
    <s v="JPS"/>
    <s v="P-3753"/>
    <s v="S/C"/>
    <s v="FILTRO RECTO CORTO SANITARIO 38.1 EXTREMOS PARA SOLDAR EPDM TAMIZ 0.5mm 316L"/>
    <n v="1"/>
    <s v="unidad"/>
    <n v="576638.48"/>
    <n v="576638.48"/>
    <s v="$"/>
    <s v="FAMIQ"/>
    <n v="100593"/>
    <d v="2025-04-08T00:00:00"/>
    <s v="MZ"/>
    <d v="2025-04-10T00:00:00"/>
    <s v="Recibido"/>
    <s v="cumplida"/>
    <n v="3"/>
    <n v="1"/>
    <n v="0"/>
    <d v="2025-04-23T00:00:00"/>
    <n v="1486723"/>
    <m/>
    <m/>
    <n v="1"/>
  </r>
  <r>
    <m/>
    <s v="Juan Zabaleta"/>
    <x v="2"/>
    <s v="INSUMOS PROYECTO TANQUE DE ACEITE"/>
    <d v="2025-03-27T00:00:00"/>
    <x v="1"/>
    <x v="0"/>
    <m/>
    <s v="JPS"/>
    <s v="P-3753"/>
    <s v="S/C"/>
    <s v="TEE RAMAL PARA SOLDAR PULIDO TOTAL 304 38.1 x 1.5 mm"/>
    <n v="2"/>
    <s v="unidad"/>
    <n v="35641.919999999998"/>
    <n v="71283.839999999997"/>
    <s v="$"/>
    <s v="FAMIQ"/>
    <n v="100593"/>
    <d v="2025-04-08T00:00:00"/>
    <s v="MZ"/>
    <d v="2025-04-10T00:00:00"/>
    <s v="Recibido"/>
    <s v="cumplida"/>
    <n v="3"/>
    <n v="2"/>
    <n v="0"/>
    <d v="2025-04-23T00:00:00"/>
    <n v="1333849"/>
    <m/>
    <m/>
    <n v="1"/>
  </r>
  <r>
    <m/>
    <s v="Juan Zabaleta"/>
    <x v="2"/>
    <s v="INSUMOS PROYECTO TANQUE DE ACEITE"/>
    <d v="2025-03-27T00:00:00"/>
    <x v="1"/>
    <x v="0"/>
    <m/>
    <s v="JPS"/>
    <s v="P-3753"/>
    <s v="S/C"/>
    <s v="DECAPANTE GEL PARA ACERO INOXIDABLE BÖHLER® x 1kg"/>
    <n v="1"/>
    <s v="unidad"/>
    <n v="70144"/>
    <n v="70144"/>
    <s v="$"/>
    <s v="FAMIQ"/>
    <n v="100593"/>
    <d v="2025-04-08T00:00:00"/>
    <s v="MZ"/>
    <d v="2025-04-10T00:00:00"/>
    <s v="Recibido"/>
    <s v="cumplida"/>
    <n v="3"/>
    <n v="1"/>
    <n v="0"/>
    <d v="2025-04-23T00:00:00"/>
    <n v="1486723"/>
    <m/>
    <m/>
    <n v="1"/>
  </r>
  <r>
    <m/>
    <s v="Juan Zabaleta"/>
    <x v="2"/>
    <s v="INSUMOS PROYECTO TANQUE DE ACEITE"/>
    <d v="2025-03-27T00:00:00"/>
    <x v="1"/>
    <x v="0"/>
    <m/>
    <s v="JPS"/>
    <s v="P-3753"/>
    <s v="S/C"/>
    <s v="ELECTRODO TUNGSTENO WT20 820T (BÖHLER) UTP TORIO 2.4 mm"/>
    <n v="10"/>
    <s v="unidad"/>
    <n v="12031.88"/>
    <n v="120318.79999999999"/>
    <s v="$"/>
    <s v="FAMIQ"/>
    <n v="100593"/>
    <d v="2025-04-08T00:00:00"/>
    <s v="MZ"/>
    <d v="2025-04-10T00:00:00"/>
    <s v="Recibido"/>
    <s v="cumplida"/>
    <n v="3"/>
    <n v="10"/>
    <n v="0"/>
    <d v="2025-04-23T00:00:00"/>
    <n v="1486723"/>
    <m/>
    <m/>
    <n v="1"/>
  </r>
  <r>
    <m/>
    <s v="Juan Zabaleta"/>
    <x v="2"/>
    <s v="INSUMOS PROYECTO TANQUE DE ACEITE"/>
    <d v="2025-03-27T00:00:00"/>
    <x v="1"/>
    <x v="0"/>
    <m/>
    <s v="JPS"/>
    <s v="P-3753"/>
    <s v="S/C"/>
    <s v="ELECTRODO TUNGSTENO 2.40MM KONNEN WL15- PUNTA DORADA"/>
    <n v="10"/>
    <s v="unidad"/>
    <n v="6020.32"/>
    <n v="60203.199999999997"/>
    <s v="$"/>
    <s v="FAMIQ"/>
    <n v="100593"/>
    <d v="2025-04-08T00:00:00"/>
    <s v="MZ"/>
    <d v="2025-04-10T00:00:00"/>
    <s v="Recibido"/>
    <s v="cumplida"/>
    <n v="3"/>
    <n v="10"/>
    <n v="0"/>
    <d v="2025-04-23T00:00:00"/>
    <n v="1486723"/>
    <m/>
    <m/>
    <n v="1"/>
  </r>
  <r>
    <m/>
    <s v="Juan Zabaleta"/>
    <x v="2"/>
    <s v="INSUMOS PROYECTO TANQUE DE ACEITE"/>
    <d v="2025-03-27T00:00:00"/>
    <x v="1"/>
    <x v="0"/>
    <m/>
    <s v="JPS"/>
    <s v="P-3753"/>
    <s v="S/C"/>
    <s v="VARILLA TIG KONNEN 1.60 316L"/>
    <n v="5"/>
    <s v="unidad"/>
    <n v="34822.11"/>
    <n v="174110.55"/>
    <s v="$"/>
    <s v="FAMIQ"/>
    <n v="100593"/>
    <d v="2025-04-08T00:00:00"/>
    <s v="MZ"/>
    <d v="2025-04-10T00:00:00"/>
    <s v="Recibido"/>
    <s v="cumplida"/>
    <n v="3"/>
    <n v="5"/>
    <n v="0"/>
    <d v="2025-04-23T00:00:00"/>
    <n v="1486723"/>
    <m/>
    <m/>
    <n v="1"/>
  </r>
  <r>
    <m/>
    <s v="Juan Zabaleta"/>
    <x v="2"/>
    <s v="INSUMOS PROYECTO TANQUE DE ACEITE"/>
    <d v="2025-03-27T00:00:00"/>
    <x v="1"/>
    <x v="0"/>
    <m/>
    <s v="JPS"/>
    <s v="P-3753"/>
    <s v="S/C"/>
    <s v="DISCO DE CORTE PFERD SG-STEELOX EHT-115 (4 1/2&quot;) x 0.8 (835357)"/>
    <n v="50"/>
    <s v="unidad"/>
    <n v="2884.67"/>
    <n v="144233.5"/>
    <s v="$"/>
    <s v="FAMIQ"/>
    <n v="100593"/>
    <d v="2025-04-08T00:00:00"/>
    <s v="MZ"/>
    <d v="2025-04-10T00:00:00"/>
    <s v="Recibido"/>
    <s v="cumplida"/>
    <n v="3"/>
    <n v="50"/>
    <n v="0"/>
    <d v="2025-04-23T00:00:00"/>
    <n v="1486723"/>
    <m/>
    <m/>
    <n v="1"/>
  </r>
  <r>
    <m/>
    <s v="Juan Zabaleta"/>
    <x v="2"/>
    <s v="INSUMOS PROYECTO TANQUE DE ACEITE"/>
    <d v="2025-03-27T00:00:00"/>
    <x v="1"/>
    <x v="0"/>
    <m/>
    <s v="JPS"/>
    <s v="P-3753"/>
    <s v="S/C"/>
    <s v="DISCO DE LIMPIEZA DE NYLON FIBRA 115 (4 1/2&quot;"/>
    <n v="5"/>
    <s v="unidad"/>
    <n v="5098.59"/>
    <n v="25492.95"/>
    <s v="$"/>
    <s v="FAMIQ"/>
    <n v="100593"/>
    <d v="2025-04-08T00:00:00"/>
    <s v="MZ"/>
    <d v="2025-04-10T00:00:00"/>
    <s v="Recibido"/>
    <s v="cumplida"/>
    <n v="3"/>
    <n v="5"/>
    <n v="0"/>
    <d v="2025-04-23T00:00:00"/>
    <n v="1486723"/>
    <m/>
    <m/>
    <n v="1"/>
  </r>
  <r>
    <m/>
    <s v="Juan Zabaleta"/>
    <x v="2"/>
    <s v="INSUMOS PROYECTO TANQUE DE ACEITE"/>
    <d v="2025-03-27T00:00:00"/>
    <x v="1"/>
    <x v="0"/>
    <m/>
    <s v="JPS"/>
    <s v="P-3753"/>
    <s v="S/C"/>
    <s v="JUNTA DANESA SILICONA 38.1 mm (1 1/2&quot;)"/>
    <n v="20"/>
    <s v="unidad"/>
    <n v="1054.3499999999999"/>
    <n v="21087"/>
    <s v="$"/>
    <s v="FAMIQ"/>
    <n v="100593"/>
    <d v="2025-04-08T00:00:00"/>
    <s v="MZ"/>
    <d v="2025-04-10T00:00:00"/>
    <s v="Recibido"/>
    <s v="cumplida"/>
    <n v="3"/>
    <n v="20"/>
    <n v="0"/>
    <d v="2025-04-23T00:00:00"/>
    <n v="1486723"/>
    <m/>
    <m/>
    <n v="1"/>
  </r>
  <r>
    <m/>
    <s v="Juan Zabaleta"/>
    <x v="2"/>
    <s v="INSUMOS PROYECTO TANQUE DE ACEITE"/>
    <d v="2025-03-27T00:00:00"/>
    <x v="1"/>
    <x v="0"/>
    <m/>
    <s v="JPS"/>
    <s v="P-3753"/>
    <s v="S/C"/>
    <s v="MEDIO NIPLE CON COSTURA DIN 2999 (DIN 2982) 304L 3/4&quot; x 50 mm"/>
    <n v="6"/>
    <s v="unidad"/>
    <n v="3008.52"/>
    <n v="18051.12"/>
    <s v="$"/>
    <s v="FAMIQ"/>
    <n v="100593"/>
    <d v="2025-04-08T00:00:00"/>
    <s v="MZ"/>
    <d v="2025-04-10T00:00:00"/>
    <s v="Recibido"/>
    <s v="cumplida"/>
    <n v="3"/>
    <n v="6"/>
    <n v="0"/>
    <d v="2025-04-23T00:00:00"/>
    <n v="1486723"/>
    <m/>
    <m/>
    <n v="1"/>
  </r>
  <r>
    <n v="1"/>
    <s v="Juan Zabaleta"/>
    <x v="0"/>
    <s v="BOMBA PARA CIRCUITO DE AGUA DE PLASTIFICADORES"/>
    <d v="2025-03-28T00:00:00"/>
    <x v="1"/>
    <x v="0"/>
    <m/>
    <s v="AB"/>
    <s v="P-3754"/>
    <s v="M0001BOM"/>
    <s v="BOMBA PRESURIZADORA GRUNDFOS SCALA1 5-25"/>
    <n v="1"/>
    <s v="unidad"/>
    <n v="1295555.04"/>
    <n v="1295555.04"/>
    <s v="$"/>
    <s v="HG BOMBAS"/>
    <n v="100661"/>
    <d v="2025-04-14T00:00:00"/>
    <s v="MZ"/>
    <d v="2025-04-17T00:00:00"/>
    <s v="Recibido"/>
    <s v="cumplida"/>
    <n v="3"/>
    <n v="1"/>
    <n v="0"/>
    <d v="2025-05-05T00:00:00"/>
    <n v="360"/>
    <n v="61297"/>
    <n v="1"/>
    <n v="1"/>
  </r>
  <r>
    <n v="1"/>
    <s v="Juan Zabaleta"/>
    <x v="2"/>
    <s v="PLANOS MASIPACK LINEA 3"/>
    <d v="2025-03-28T00:00:00"/>
    <x v="1"/>
    <x v="0"/>
    <m/>
    <s v="JPS"/>
    <s v="P-3755"/>
    <s v="S/C"/>
    <s v="ESQUEMA ELECTRICO - MN03000000 (MAQUINA Nº 500.613)"/>
    <n v="4"/>
    <s v="unidad"/>
    <m/>
    <n v="0"/>
    <s v="$"/>
    <m/>
    <m/>
    <m/>
    <m/>
    <m/>
    <s v="Anulado"/>
    <s v="Con pendientes"/>
    <n v="4"/>
    <m/>
    <n v="-4"/>
    <m/>
    <m/>
    <m/>
    <n v="1"/>
    <n v="1"/>
  </r>
  <r>
    <n v="4"/>
    <s v="Alejandro Beron"/>
    <x v="2"/>
    <s v="MATERIAL PARA REPARACION DE FILTRACIONES"/>
    <d v="2025-04-02T00:00:00"/>
    <x v="3"/>
    <x v="0"/>
    <m/>
    <s v="JPS"/>
    <s v="P-3756"/>
    <s v=" M2807FER"/>
    <s v="Compriband Burlete Para Chapa Acanalada X 120 mts Lineales"/>
    <n v="1"/>
    <s v="unidad"/>
    <n v="98615.75"/>
    <n v="98615.75"/>
    <s v="$"/>
    <s v="HER CAL"/>
    <n v="100774"/>
    <d v="2025-04-25T00:00:00"/>
    <s v="MZ"/>
    <d v="2025-04-26T00:00:00"/>
    <s v="Recibido"/>
    <s v="cumplida"/>
    <n v="3"/>
    <n v="1"/>
    <n v="0"/>
    <d v="2025-05-16T00:00:00"/>
    <n v="38972"/>
    <n v="62103"/>
    <n v="1"/>
    <n v="1"/>
  </r>
  <r>
    <m/>
    <s v="Alejandro Beron"/>
    <x v="2"/>
    <s v="MATERIAL PARA REPARACION DE FILTRACIONES"/>
    <d v="2025-04-02T00:00:00"/>
    <x v="3"/>
    <x v="0"/>
    <m/>
    <s v="JPS"/>
    <s v="P-3756"/>
    <s v=" M2592FER"/>
    <s v=" MANTA FIBRADA VENDA 1 X 25MTS"/>
    <n v="2"/>
    <s v="unidad"/>
    <n v="3855.5"/>
    <n v="7711"/>
    <s v="$"/>
    <s v="HER CAL"/>
    <n v="100774"/>
    <d v="2025-04-25T00:00:00"/>
    <s v="MZ"/>
    <d v="2025-04-26T00:00:00"/>
    <s v="Recibido"/>
    <s v="cumplida"/>
    <n v="3"/>
    <n v="2"/>
    <n v="0"/>
    <d v="2025-05-09T00:00:00"/>
    <n v="38892"/>
    <n v="61591"/>
    <m/>
    <n v="1"/>
  </r>
  <r>
    <m/>
    <s v="Alejandro Beron"/>
    <x v="2"/>
    <s v="MATERIAL PARA REPARACION DE FILTRACIONES"/>
    <d v="2025-04-02T00:00:00"/>
    <x v="3"/>
    <x v="0"/>
    <m/>
    <s v="JPS"/>
    <s v="P-3756"/>
    <s v=" M2808FER"/>
    <s v="  Gancho J P/techo C/arandela De Goma Y Tuerca 60mm. X 100u."/>
    <n v="1"/>
    <s v="unidad"/>
    <n v="35889.699999999997"/>
    <n v="35889.699999999997"/>
    <s v="$"/>
    <s v="HER CAL"/>
    <n v="100774"/>
    <d v="2025-04-25T00:00:00"/>
    <s v="MZ"/>
    <d v="2025-04-26T00:00:00"/>
    <s v="Recibido"/>
    <s v="cumplida"/>
    <n v="3"/>
    <n v="1"/>
    <n v="0"/>
    <d v="2025-05-16T00:00:00"/>
    <n v="38972"/>
    <n v="62103"/>
    <m/>
    <n v="1"/>
  </r>
  <r>
    <m/>
    <s v="Alejandro Beron"/>
    <x v="2"/>
    <s v="MATERIAL PARA REPARACION DE FILTRACIONES"/>
    <d v="2025-04-02T00:00:00"/>
    <x v="3"/>
    <x v="0"/>
    <m/>
    <s v="JPS"/>
    <s v="P-3756"/>
    <s v=" M2349FER"/>
    <s v="  Membrana líquida Sikafill Fibrado 20 Kg"/>
    <n v="1"/>
    <s v="unidad"/>
    <n v="96745.34"/>
    <n v="96745.34"/>
    <s v="$"/>
    <s v="HER CAL"/>
    <n v="100774"/>
    <d v="2025-04-25T00:00:00"/>
    <s v="MZ"/>
    <d v="2025-04-26T00:00:00"/>
    <s v="Recibido"/>
    <s v="cumplida"/>
    <n v="3"/>
    <n v="1"/>
    <n v="0"/>
    <d v="2025-05-09T00:00:00"/>
    <n v="38892"/>
    <n v="61591"/>
    <m/>
    <n v="1"/>
  </r>
  <r>
    <n v="1"/>
    <s v="Pablo Aguirre"/>
    <x v="2"/>
    <s v="INSUMO PARA LIMPIEZA DE RADIADOR - AUTOELEVADORES"/>
    <d v="2025-04-01T00:00:00"/>
    <x v="3"/>
    <x v="0"/>
    <m/>
    <s v="JPS"/>
    <s v="P-3757"/>
    <s v=" M2811FER"/>
    <s v="Aditivo Limpia Radiador Radiator Cleaner Liqui Moly 300m"/>
    <n v="3"/>
    <s v="unidad"/>
    <n v="38429.75"/>
    <n v="115289.25"/>
    <s v="$"/>
    <s v="BULONERA TORCUATO"/>
    <n v="100493"/>
    <d v="2025-04-03T00:00:00"/>
    <s v="MZ"/>
    <d v="2025-04-03T00:00:00"/>
    <s v="Recibido"/>
    <s v="cumplida"/>
    <n v="3"/>
    <n v="3"/>
    <n v="0"/>
    <d v="2025-04-07T00:00:00"/>
    <n v="252083"/>
    <n v="60047"/>
    <n v="1"/>
    <n v="1"/>
  </r>
  <r>
    <n v="1"/>
    <s v="Juan Zabaleta"/>
    <x v="0"/>
    <s v="BANDA MODULAR PARA LINEA 1"/>
    <d v="2025-03-31T00:00:00"/>
    <x v="1"/>
    <x v="0"/>
    <m/>
    <s v="JPS"/>
    <s v="P-3758"/>
    <s v=" M2036MEC"/>
    <s v="BANDA  MODULAR COBRA S254 ANCHO TOTAL 300MM SUP. ABIERTA 33% X 10.160M"/>
    <n v="1"/>
    <s v="unidad"/>
    <n v="105903.62333333334"/>
    <n v="105903.62333333334"/>
    <s v="$"/>
    <s v="VECMAR"/>
    <n v="100613"/>
    <d v="2025-04-10T00:00:00"/>
    <s v="MZ"/>
    <d v="2025-04-14T00:00:00"/>
    <s v="Recibido"/>
    <s v="cumplida"/>
    <n v="3"/>
    <n v="1"/>
    <n v="0"/>
    <d v="2025-05-23T00:00:00"/>
    <n v="3030"/>
    <n v="62367"/>
    <n v="1"/>
    <n v="1"/>
  </r>
  <r>
    <n v="1"/>
    <s v="Alejandro Beron"/>
    <x v="0"/>
    <s v="CAMBIO DE CHAPAS EN TECHO DMP"/>
    <d v="2025-04-01T00:00:00"/>
    <x v="3"/>
    <x v="0"/>
    <m/>
    <s v="JPS"/>
    <s v="P-3759"/>
    <s v="S/C"/>
    <s v="MANO DE OBRA CAMBIO DE 10 CHAPAS EN TECHO DMP (8MTS DE ALTURA)"/>
    <n v="1"/>
    <s v="unidad"/>
    <m/>
    <n v="0"/>
    <s v="$"/>
    <m/>
    <m/>
    <m/>
    <m/>
    <m/>
    <s v="Anulado"/>
    <s v="Con pendientes"/>
    <n v="4"/>
    <m/>
    <n v="-1"/>
    <m/>
    <m/>
    <m/>
    <n v="1"/>
    <n v="1"/>
  </r>
  <r>
    <n v="1"/>
    <s v="Juan Zabaleta"/>
    <x v="0"/>
    <s v="VASELINA "/>
    <d v="2025-04-02T00:00:00"/>
    <x v="3"/>
    <x v="0"/>
    <m/>
    <s v="JPS"/>
    <s v="P-3760"/>
    <s v=" M2813FER"/>
    <s v="VASELINA LIQUIDA BALDE X 5LTS"/>
    <n v="4"/>
    <s v="unidad"/>
    <n v="46160"/>
    <n v="184640"/>
    <s v="$"/>
    <s v="ABRAFER"/>
    <n v="100560"/>
    <d v="2025-04-07T00:00:00"/>
    <s v="MZ"/>
    <d v="2025-04-08T00:00:00"/>
    <s v="Recibido"/>
    <s v="cumplida"/>
    <n v="3"/>
    <n v="4"/>
    <n v="0"/>
    <d v="2025-04-22T00:00:00"/>
    <n v="36568"/>
    <n v="60823"/>
    <n v="1"/>
    <n v="1"/>
  </r>
  <r>
    <n v="8"/>
    <s v="Juan Zabaleta"/>
    <x v="2"/>
    <s v="CAMBIO DE CHIMENEAS DE LINEA 5"/>
    <d v="2025-04-02T00:00:00"/>
    <x v="3"/>
    <x v="0"/>
    <m/>
    <s v="JPS"/>
    <s v="P-3761"/>
    <s v="S/C"/>
    <s v=" Mano de obra reemplazo de chimeneas de L5, de 8&quot; diametro, x 7mts alto"/>
    <n v="6"/>
    <s v="unidad"/>
    <n v="175000"/>
    <n v="1050000"/>
    <s v="$"/>
    <s v="ZALAZAR MARCELO"/>
    <n v="100625"/>
    <d v="2025-04-11T00:00:00"/>
    <s v="MZ"/>
    <d v="2025-04-14T00:00:00"/>
    <s v="Recibido"/>
    <s v="cumplida"/>
    <n v="3"/>
    <n v="6"/>
    <n v="0"/>
    <d v="2025-06-23T00:00:00"/>
    <s v="MAIL DE ALE BERON"/>
    <m/>
    <n v="1"/>
    <n v="1"/>
  </r>
  <r>
    <m/>
    <s v="Juan Zabaleta"/>
    <x v="2"/>
    <s v="CAMBIO DE CHIMENEAS DE LINEA 5"/>
    <d v="2025-04-02T00:00:00"/>
    <x v="3"/>
    <x v="0"/>
    <m/>
    <s v="JPS"/>
    <s v="P-3761"/>
    <s v="S/C"/>
    <s v="Mano de obra reemplazo de chimenea de L5, de 4&quot; diametro, x 7 mts alto"/>
    <n v="1"/>
    <s v="unidad"/>
    <n v="1050000"/>
    <n v="1050000"/>
    <s v="$"/>
    <s v="ZALAZAR MARCELO"/>
    <n v="100625"/>
    <d v="2025-04-11T00:00:00"/>
    <s v="MZ"/>
    <d v="2025-04-14T00:00:00"/>
    <s v="Recibido"/>
    <s v="cumplida"/>
    <n v="3"/>
    <n v="1"/>
    <n v="0"/>
    <d v="2025-06-23T00:00:00"/>
    <s v="MAIL DE ALE BERON"/>
    <m/>
    <m/>
    <n v="1"/>
  </r>
  <r>
    <m/>
    <s v="Juan Zabaleta"/>
    <x v="2"/>
    <s v="CAMBIO DE CHIMENEAS DE LINEA 5"/>
    <d v="2025-04-02T00:00:00"/>
    <x v="3"/>
    <x v="0"/>
    <m/>
    <s v="JPS"/>
    <s v="P-3761"/>
    <s v="M2837FER"/>
    <s v="Tubo galvanizado 8&quot; de diametro x 1 mts"/>
    <n v="49"/>
    <s v="unidad"/>
    <n v="17800"/>
    <n v="872200"/>
    <s v="$"/>
    <s v="TORNERIA FASTER"/>
    <n v="100629"/>
    <d v="2025-04-11T00:00:00"/>
    <s v="MZ"/>
    <d v="2025-04-14T00:00:00"/>
    <s v="Recibido"/>
    <s v="cumplida"/>
    <n v="3"/>
    <n v="49"/>
    <n v="0"/>
    <d v="2025-04-21T00:00:00"/>
    <n v="2103"/>
    <n v="61605"/>
    <m/>
    <n v="1"/>
  </r>
  <r>
    <m/>
    <s v="Juan Zabaleta"/>
    <x v="2"/>
    <s v="CAMBIO DE CHIMENEAS DE LINEA 5"/>
    <d v="2025-04-02T00:00:00"/>
    <x v="3"/>
    <x v="0"/>
    <m/>
    <s v="JPS"/>
    <s v="P-3761"/>
    <s v="M2838FER"/>
    <s v="Tubo galvanizadas 4&quot;de diametro x 1 mts"/>
    <n v="7"/>
    <s v="unidad"/>
    <n v="9100"/>
    <n v="63700"/>
    <s v="$"/>
    <s v="TORNERIA FASTER"/>
    <n v="100629"/>
    <d v="2025-04-11T00:00:00"/>
    <s v="MZ"/>
    <d v="2025-04-14T00:00:00"/>
    <s v="Recibido"/>
    <s v="cumplida"/>
    <n v="3"/>
    <n v="7"/>
    <n v="0"/>
    <d v="2025-04-21T00:00:00"/>
    <n v="2103"/>
    <n v="61605"/>
    <m/>
    <n v="1"/>
  </r>
  <r>
    <m/>
    <s v="Juan Zabaleta"/>
    <x v="2"/>
    <s v="CAMBIO DE CHIMENEAS DE LINEA 5"/>
    <d v="2025-04-02T00:00:00"/>
    <x v="3"/>
    <x v="0"/>
    <m/>
    <s v="JPS"/>
    <s v="P-3761"/>
    <s v="M2839FER"/>
    <s v="Sombrero para chimenea  8&quot; de diametro"/>
    <n v="6"/>
    <s v="unidad"/>
    <n v="27500"/>
    <n v="165000"/>
    <s v="$"/>
    <s v="TORNERIA FASTER"/>
    <n v="100629"/>
    <d v="2025-04-11T00:00:00"/>
    <s v="MZ"/>
    <d v="2025-04-14T00:00:00"/>
    <s v="Recibido"/>
    <s v="cumplida"/>
    <n v="3"/>
    <n v="6"/>
    <n v="0"/>
    <d v="2025-04-21T00:00:00"/>
    <n v="2103"/>
    <n v="61605"/>
    <m/>
    <n v="1"/>
  </r>
  <r>
    <m/>
    <s v="Juan Zabaleta"/>
    <x v="2"/>
    <s v="CAMBIO DE CHIMENEAS DE LINEA 5"/>
    <d v="2025-04-02T00:00:00"/>
    <x v="3"/>
    <x v="0"/>
    <m/>
    <s v="JPS"/>
    <s v="P-3761"/>
    <s v=" M2817FER"/>
    <s v="Sombrero para chimenea  4&quot; de diametro"/>
    <n v="1"/>
    <s v="unidad"/>
    <n v="12900"/>
    <n v="12900"/>
    <s v="$"/>
    <s v="TORNERIA FASTER"/>
    <n v="100629"/>
    <d v="2025-04-11T00:00:00"/>
    <s v="MZ"/>
    <d v="2025-04-14T00:00:00"/>
    <s v="Recibido"/>
    <s v="cumplida"/>
    <n v="3"/>
    <n v="1"/>
    <n v="0"/>
    <d v="2025-04-21T00:00:00"/>
    <n v="2103"/>
    <n v="61605"/>
    <m/>
    <n v="1"/>
  </r>
  <r>
    <m/>
    <s v="Juan Zabaleta"/>
    <x v="2"/>
    <s v="CAMBIO DE CHIMENEAS DE LINEA 5"/>
    <d v="2025-04-02T00:00:00"/>
    <x v="3"/>
    <x v="0"/>
    <m/>
    <s v="JPS"/>
    <s v="P-3761"/>
    <s v=" M2818FER"/>
    <s v="Pollera galvanizada 8&quot; diametro interio"/>
    <n v="6"/>
    <s v="unidad"/>
    <n v="10990"/>
    <n v="65940"/>
    <s v="$"/>
    <s v="TORNERIA FASTER"/>
    <n v="100629"/>
    <d v="2025-04-11T00:00:00"/>
    <s v="MZ"/>
    <d v="2025-04-14T00:00:00"/>
    <s v="Recibido"/>
    <s v="cumplida"/>
    <n v="3"/>
    <n v="6"/>
    <n v="0"/>
    <d v="2025-04-21T00:00:00"/>
    <n v="2103"/>
    <n v="61605"/>
    <m/>
    <n v="1"/>
  </r>
  <r>
    <m/>
    <s v="Juan Zabaleta"/>
    <x v="2"/>
    <s v="CAMBIO DE CHIMENEAS DE LINEA 5"/>
    <d v="2025-04-02T00:00:00"/>
    <x v="3"/>
    <x v="0"/>
    <m/>
    <s v="JPS"/>
    <s v="P-3761"/>
    <s v=" M2819FER"/>
    <s v="Pollera galvanizada 4&quot;diametro interior"/>
    <n v="1"/>
    <s v="unidad"/>
    <n v="8900"/>
    <n v="8900"/>
    <s v="$"/>
    <s v="TORNERIA FASTER"/>
    <n v="100629"/>
    <d v="2025-04-11T00:00:00"/>
    <s v="MZ"/>
    <d v="2025-04-14T00:00:00"/>
    <s v="Recibido"/>
    <s v="cumplida"/>
    <n v="3"/>
    <n v="1"/>
    <n v="0"/>
    <d v="2025-04-21T00:00:00"/>
    <n v="2103"/>
    <n v="61605"/>
    <m/>
    <n v="1"/>
  </r>
  <r>
    <n v="2"/>
    <s v="Juan Zabaleta"/>
    <x v="2"/>
    <s v="VENTILACION Y EXTRACCION L5 - MET CAR MAR"/>
    <d v="2025-04-02T00:00:00"/>
    <x v="3"/>
    <x v="0"/>
    <m/>
    <s v="JPS"/>
    <s v="P-3762"/>
    <s v="S/C"/>
    <s v="MANO DE OBRA ESPECIALIZADA  - OFICIAL"/>
    <n v="90"/>
    <s v="Horas"/>
    <n v="20000"/>
    <n v="1800000"/>
    <s v="$"/>
    <s v="MET CAR MAR"/>
    <n v="100551"/>
    <d v="2025-04-07T00:00:00"/>
    <s v="MZ"/>
    <d v="2025-04-07T00:00:00"/>
    <s v="Recibido"/>
    <s v="cumplida"/>
    <n v="3"/>
    <n v="90"/>
    <n v="0"/>
    <d v="2025-04-30T00:00:00"/>
    <n v="1601"/>
    <m/>
    <n v="1"/>
    <n v="1"/>
  </r>
  <r>
    <m/>
    <s v="Juan Zabaleta"/>
    <x v="2"/>
    <s v="VENTILACION Y EXTRACCION L5 - MET CAR MAR"/>
    <d v="2025-04-02T00:00:00"/>
    <x v="3"/>
    <x v="0"/>
    <m/>
    <s v="JPS"/>
    <s v="P-3762"/>
    <s v="S/C"/>
    <s v=" MANO DE OBRA ESPECIALIZADA - AYUDANTE"/>
    <n v="90"/>
    <s v="Horas"/>
    <n v="16400"/>
    <n v="1476000"/>
    <s v="$"/>
    <s v="MET CAR MAR"/>
    <n v="100551"/>
    <d v="2025-04-07T00:00:00"/>
    <s v="MZ"/>
    <d v="2025-04-07T00:00:00"/>
    <s v="Recibido"/>
    <s v="cumplida"/>
    <n v="3"/>
    <n v="90"/>
    <n v="0"/>
    <d v="2025-04-30T00:00:00"/>
    <n v="1601"/>
    <m/>
    <m/>
    <n v="1"/>
  </r>
  <r>
    <n v="1"/>
    <s v="Juan Zabaleta"/>
    <x v="2"/>
    <s v="EXTRACTOR AIRTEC PARA LINEA 5"/>
    <d v="2025-04-03T00:00:00"/>
    <x v="3"/>
    <x v="0"/>
    <m/>
    <s v="JPS"/>
    <s v="P-3763"/>
    <s v=" M2820FER"/>
    <s v="EXTRACTOR/VENTILADOR AIRTEC 1215 1.5HP TRIFÁSICO"/>
    <n v="1"/>
    <s v="unidad"/>
    <n v="986400"/>
    <n v="986400"/>
    <s v="$"/>
    <s v="CAMPAGNONI RICARDO"/>
    <n v="100610"/>
    <d v="2025-04-10T00:00:00"/>
    <s v="MZ"/>
    <d v="2025-04-14T00:00:00"/>
    <s v="Recibido"/>
    <s v="cumplida"/>
    <n v="3"/>
    <n v="1"/>
    <n v="0"/>
    <d v="2025-05-06T00:00:00"/>
    <s v="SIN REMITO"/>
    <n v="61409"/>
    <n v="1"/>
    <n v="1"/>
  </r>
  <r>
    <n v="1"/>
    <s v="Juan Zabaleta"/>
    <x v="2"/>
    <s v="CONEXIÓN DE LLAMADO A BRIGADISTAS"/>
    <d v="2025-04-03T00:00:00"/>
    <x v="3"/>
    <x v="0"/>
    <m/>
    <s v="AB"/>
    <s v="P-3764"/>
    <s v="  M1561ELE"/>
    <s v=" TM-RRO-M225-100M - ROLLO CABLE PARA BAFLE | ROJO - NEGRO | 2X2.5MM"/>
    <n v="50"/>
    <s v="Metros"/>
    <n v="1799.98"/>
    <n v="89999"/>
    <s v="$"/>
    <s v="MERCADO LIBRE"/>
    <n v="100702"/>
    <d v="2025-04-17T00:00:00"/>
    <s v="MZ"/>
    <d v="2025-04-17T00:00:00"/>
    <s v="Recibido"/>
    <s v="cumplida"/>
    <n v="3"/>
    <n v="50"/>
    <n v="0"/>
    <d v="2025-04-29T00:00:00"/>
    <s v="SIN REMITO"/>
    <n v="61015"/>
    <n v="1"/>
    <n v="1"/>
  </r>
  <r>
    <n v="1"/>
    <s v="Juan Zabaleta"/>
    <x v="0"/>
    <s v="MESA DE LABORATORIO_x0009_"/>
    <d v="2025-04-03T00:00:00"/>
    <x v="3"/>
    <x v="0"/>
    <m/>
    <s v="AB"/>
    <s v="P-3765"/>
    <s v=" M2640FER"/>
    <s v="CAÑO ESTRUCTURAL CUADRADO HIERRO COMUN 40X40X1,6X6000"/>
    <n v="2"/>
    <s v="Tiras"/>
    <n v="37950"/>
    <n v="75900"/>
    <s v="$"/>
    <s v="ABRAFER"/>
    <n v="100558"/>
    <d v="2025-04-07T00:00:00"/>
    <s v="MZ"/>
    <d v="2025-04-08T00:00:00"/>
    <s v="Recibido"/>
    <s v="cumplida"/>
    <n v="3"/>
    <n v="2"/>
    <n v="0"/>
    <d v="2025-05-24T00:00:00"/>
    <n v="37637"/>
    <n v="62484"/>
    <n v="1"/>
    <n v="1"/>
  </r>
  <r>
    <n v="1"/>
    <s v="Juan Zabaleta"/>
    <x v="0"/>
    <s v="PINZA AMPERiMETRICA MTTO"/>
    <d v="2025-04-03T00:00:00"/>
    <x v="3"/>
    <x v="0"/>
    <m/>
    <s v="JPS"/>
    <s v="P-3766"/>
    <s v="M0625ELE"/>
    <s v="PINZA AMPER0METRICA DIGITAL UNI-T UT216C 600A"/>
    <n v="1"/>
    <s v="unidad"/>
    <n v="180701.54"/>
    <n v="180701.54"/>
    <s v="$"/>
    <s v="ABRAFER"/>
    <n v="100559"/>
    <d v="2025-04-07T00:00:00"/>
    <s v="MZ"/>
    <d v="2025-04-08T00:00:00"/>
    <s v="Recibido"/>
    <s v="cumplida"/>
    <n v="3"/>
    <n v="1"/>
    <n v="0"/>
    <d v="2025-06-24T00:00:00"/>
    <n v="38901"/>
    <n v="64476"/>
    <n v="1"/>
    <n v="1"/>
  </r>
  <r>
    <n v="4"/>
    <s v="Alejandro Beron"/>
    <x v="0"/>
    <s v="TAPICERIA DE SILLAS VARIAS"/>
    <d v="2025-04-03T00:00:00"/>
    <x v="3"/>
    <x v="0"/>
    <m/>
    <s v="AB"/>
    <s v="P-3767"/>
    <s v="S/C"/>
    <s v="RETAPIZAR SILLA FENIX  C1 RESPALDO BAJO COLOR MARRON"/>
    <n v="1"/>
    <s v="unidad"/>
    <n v="80500"/>
    <n v="80500"/>
    <s v="$"/>
    <s v="EQUI-FEC"/>
    <n v="101084"/>
    <d v="2025-05-14T00:00:00"/>
    <s v="MZ"/>
    <d v="2025-05-15T00:00:00"/>
    <s v="Recibido"/>
    <s v="cumplida"/>
    <n v="3"/>
    <n v="1"/>
    <n v="0"/>
    <d v="2025-05-23T00:00:00"/>
    <n v="31487"/>
    <m/>
    <n v="1"/>
    <n v="1"/>
  </r>
  <r>
    <m/>
    <s v="Alejandro Beron"/>
    <x v="0"/>
    <s v="TAPICERIA DE SILLAS VARIAS"/>
    <d v="2025-04-03T00:00:00"/>
    <x v="3"/>
    <x v="0"/>
    <m/>
    <s v="AB"/>
    <s v="P-3767"/>
    <s v="S/C"/>
    <s v="RETAPIZAR SILLA FENIX C1 RESPALDO BAJO COLOR BEIGE"/>
    <n v="1"/>
    <s v="unidad"/>
    <m/>
    <n v="0"/>
    <s v="$"/>
    <m/>
    <m/>
    <m/>
    <m/>
    <m/>
    <s v="Anulado"/>
    <s v="Con pendientes"/>
    <n v="4"/>
    <m/>
    <n v="-1"/>
    <m/>
    <m/>
    <m/>
    <m/>
    <n v="1"/>
  </r>
  <r>
    <m/>
    <s v="Alejandro Beron"/>
    <x v="0"/>
    <s v="TAPICERIA DE SILLAS VARIAS"/>
    <d v="2025-04-03T00:00:00"/>
    <x v="3"/>
    <x v="0"/>
    <m/>
    <s v="AB"/>
    <s v="P-3767"/>
    <s v="S/C"/>
    <s v="RETAPIZAR SILLON DE TRABAJO DE PAÑOLERO ( ACIENTO)"/>
    <n v="1"/>
    <s v="unidad"/>
    <m/>
    <n v="0"/>
    <s v="$"/>
    <m/>
    <m/>
    <m/>
    <m/>
    <m/>
    <s v="Anulado"/>
    <s v="Con pendientes"/>
    <n v="4"/>
    <m/>
    <n v="-1"/>
    <m/>
    <m/>
    <m/>
    <m/>
    <n v="1"/>
  </r>
  <r>
    <m/>
    <s v="Alejandro Beron"/>
    <x v="0"/>
    <s v="TAPICERIA DE SILLAS VARIAS"/>
    <d v="2025-04-03T00:00:00"/>
    <x v="3"/>
    <x v="0"/>
    <m/>
    <s v="AB"/>
    <s v="P-3767"/>
    <s v="S/C"/>
    <s v="RETAPIZAR APOYA BRAZO DE EMANUEL CALAMANO (FOTO)"/>
    <n v="2"/>
    <s v="unidad"/>
    <m/>
    <n v="0"/>
    <s v="$"/>
    <m/>
    <m/>
    <m/>
    <m/>
    <m/>
    <s v="Anulado"/>
    <s v="Con pendientes"/>
    <n v="4"/>
    <m/>
    <n v="-2"/>
    <m/>
    <m/>
    <m/>
    <m/>
    <n v="1"/>
  </r>
  <r>
    <n v="1"/>
    <s v="Alejandro Beron"/>
    <x v="2"/>
    <s v="TAREA PARA SISTEMAS - EDILICIO"/>
    <d v="2025-04-03T00:00:00"/>
    <x v="3"/>
    <x v="0"/>
    <m/>
    <s v="AB"/>
    <s v="P-3768"/>
    <s v=" M1989FER"/>
    <s v="CAÑO POLIETILENO PARA MANGUERA 1 PULGADA X 1 MT K4 AGUA RIEGO"/>
    <n v="40"/>
    <s v="Metros"/>
    <n v="608.95000000000005"/>
    <n v="24358"/>
    <s v="$"/>
    <s v="ABRAFER"/>
    <n v="100557"/>
    <d v="2025-04-07T00:00:00"/>
    <s v="MZ"/>
    <d v="2025-04-08T00:00:00"/>
    <s v="Recibido"/>
    <s v="cumplida"/>
    <n v="3"/>
    <n v="40"/>
    <n v="0"/>
    <d v="2025-04-15T00:00:00"/>
    <n v="36394"/>
    <n v="60399"/>
    <n v="1"/>
    <n v="1"/>
  </r>
  <r>
    <n v="21"/>
    <s v="Juan Zabaleta"/>
    <x v="2"/>
    <s v="MATERIAL PARA CHILLER DE PLASTIFICADO - URGENTE"/>
    <d v="2025-04-03T00:00:00"/>
    <x v="3"/>
    <x v="0"/>
    <m/>
    <s v="JPS"/>
    <s v="P-3769"/>
    <s v="S/C"/>
    <s v="COMPRESOR DANFOSS C.Scroll Invotech YH307A1-100 380V PARA R22 10HP"/>
    <n v="1"/>
    <s v="unidad"/>
    <n v="1049910.75"/>
    <n v="1049910.75"/>
    <s v="$"/>
    <s v="REFRIGERACION OMAR"/>
    <n v="100631"/>
    <d v="2025-04-11T00:00:00"/>
    <s v="MZ"/>
    <d v="2025-04-14T00:00:00"/>
    <s v="Recibido"/>
    <s v="cumplida"/>
    <n v="3"/>
    <n v="1"/>
    <n v="0"/>
    <d v="2025-05-23T00:00:00"/>
    <n v="25314"/>
    <m/>
    <n v="1"/>
    <n v="1"/>
  </r>
  <r>
    <m/>
    <s v="Juan Zabaleta"/>
    <x v="2"/>
    <s v="MATERIAL PARA CHILLER DE PLASTIFICADO - URGENTE"/>
    <d v="2025-04-03T00:00:00"/>
    <x v="3"/>
    <x v="0"/>
    <m/>
    <s v="JPS"/>
    <s v="P-3769"/>
    <s v="S/C"/>
    <s v="FILTRO MOTOR QUEMADO PARA SOLDAR 5/8&quot;"/>
    <n v="1"/>
    <s v="unidad"/>
    <n v="16099.75"/>
    <n v="16099.75"/>
    <s v="$"/>
    <s v="REFRIGERACION OMAR"/>
    <n v="100631"/>
    <d v="2025-04-11T00:00:00"/>
    <s v="MZ"/>
    <d v="2025-04-14T00:00:00"/>
    <s v="Recibido"/>
    <s v="cumplida"/>
    <n v="3"/>
    <n v="1"/>
    <n v="0"/>
    <d v="2025-05-23T00:00:00"/>
    <n v="25314"/>
    <m/>
    <m/>
    <n v="1"/>
  </r>
  <r>
    <m/>
    <s v="Juan Zabaleta"/>
    <x v="2"/>
    <s v="MATERIAL PARA CHILLER DE PLASTIFICADO - URGENTE"/>
    <d v="2025-04-03T00:00:00"/>
    <x v="3"/>
    <x v="0"/>
    <m/>
    <s v="JPS"/>
    <s v="P-3769"/>
    <s v="S/C"/>
    <s v="CAÑO RIGIDO 5/8&quot; DE COBRE (1 metro) x kilo"/>
    <n v="2.2000000000000002"/>
    <s v="Kilo"/>
    <n v="18874.8"/>
    <n v="41524.560000000005"/>
    <s v="$"/>
    <s v="REFRIGERACION OMAR"/>
    <n v="100631"/>
    <d v="2025-04-11T00:00:00"/>
    <s v="MZ"/>
    <d v="2025-04-14T00:00:00"/>
    <s v="Recibido"/>
    <s v="cumplida"/>
    <n v="3"/>
    <n v="2.2000000000000002"/>
    <n v="0"/>
    <d v="2025-05-23T00:00:00"/>
    <n v="25314"/>
    <m/>
    <m/>
    <n v="1"/>
  </r>
  <r>
    <m/>
    <s v="Juan Zabaleta"/>
    <x v="2"/>
    <s v="MATERIAL PARA CHILLER DE PLASTIFICADO - URGENTE"/>
    <d v="2025-04-03T00:00:00"/>
    <x v="3"/>
    <x v="0"/>
    <m/>
    <s v="JPS"/>
    <s v="P-3769"/>
    <s v="S/C"/>
    <s v="CURVA 5/8&quot; DE COBRE"/>
    <n v="13"/>
    <s v="unidad"/>
    <n v="1550.43"/>
    <n v="20155.59"/>
    <s v="$"/>
    <s v="REFRIGERACION OMAR"/>
    <n v="100631"/>
    <d v="2025-04-11T00:00:00"/>
    <s v="MZ"/>
    <d v="2025-04-14T00:00:00"/>
    <s v="Recibido"/>
    <s v="cumplida"/>
    <n v="3"/>
    <n v="13"/>
    <n v="0"/>
    <d v="2025-05-23T00:00:00"/>
    <n v="25314"/>
    <m/>
    <m/>
    <n v="1"/>
  </r>
  <r>
    <m/>
    <s v="Juan Zabaleta"/>
    <x v="2"/>
    <s v="MATERIAL PARA CHILLER DE PLASTIFICADO - URGENTE"/>
    <d v="2025-04-03T00:00:00"/>
    <x v="3"/>
    <x v="0"/>
    <m/>
    <s v="JPS"/>
    <s v="P-3769"/>
    <s v="S/C"/>
    <s v="VALVULA SOLENOIDE PARA SOLDAR 5/8&quot;"/>
    <n v="2"/>
    <s v="unidad"/>
    <n v="71948.479999999996"/>
    <n v="143896.95999999999"/>
    <s v="$"/>
    <s v="REFRIGERACION OMAR"/>
    <n v="100631"/>
    <d v="2025-04-11T00:00:00"/>
    <s v="MZ"/>
    <d v="2025-04-14T00:00:00"/>
    <s v="Recibido"/>
    <s v="cumplida"/>
    <n v="3"/>
    <n v="2"/>
    <n v="0"/>
    <d v="2025-05-23T00:00:00"/>
    <n v="25314"/>
    <m/>
    <m/>
    <n v="1"/>
  </r>
  <r>
    <m/>
    <s v="Juan Zabaleta"/>
    <x v="2"/>
    <s v="MATERIAL PARA CHILLER DE PLASTIFICADO - URGENTE"/>
    <d v="2025-04-03T00:00:00"/>
    <x v="3"/>
    <x v="0"/>
    <m/>
    <s v="JPS"/>
    <s v="P-3769"/>
    <s v="S/C"/>
    <s v="PRESOSTATO DE ALTA RECUPERACION AUTOMATICO"/>
    <n v="1"/>
    <s v="unidad"/>
    <n v="103766.46"/>
    <n v="103766.46"/>
    <s v="$"/>
    <s v="REFRIGERACION OMAR"/>
    <n v="100631"/>
    <d v="2025-04-11T00:00:00"/>
    <s v="MZ"/>
    <d v="2025-04-14T00:00:00"/>
    <s v="Recibido"/>
    <s v="cumplida"/>
    <n v="3"/>
    <n v="1"/>
    <n v="0"/>
    <d v="2025-05-23T00:00:00"/>
    <n v="25314"/>
    <m/>
    <m/>
    <n v="1"/>
  </r>
  <r>
    <m/>
    <s v="Juan Zabaleta"/>
    <x v="2"/>
    <s v="MATERIAL PARA CHILLER DE PLASTIFICADO - URGENTE"/>
    <d v="2025-04-03T00:00:00"/>
    <x v="3"/>
    <x v="0"/>
    <m/>
    <s v="JPS"/>
    <s v="P-3769"/>
    <s v="S/C"/>
    <s v="PRESOSTATO DE BAJA RECUPERACION AUTOMATICO"/>
    <n v="2"/>
    <s v="unidad"/>
    <n v="103766.46"/>
    <n v="207532.92"/>
    <s v="$"/>
    <s v="REFRIGERACION OMAR"/>
    <n v="100631"/>
    <d v="2025-04-11T00:00:00"/>
    <s v="MZ"/>
    <d v="2025-04-14T00:00:00"/>
    <s v="Recibido"/>
    <s v="cumplida"/>
    <n v="3"/>
    <n v="2"/>
    <n v="0"/>
    <d v="2025-05-23T00:00:00"/>
    <n v="25314"/>
    <m/>
    <m/>
    <n v="1"/>
  </r>
  <r>
    <m/>
    <s v="Juan Zabaleta"/>
    <x v="2"/>
    <s v="MATERIAL PARA CHILLER DE PLASTIFICADO - URGENTE"/>
    <d v="2025-04-03T00:00:00"/>
    <x v="3"/>
    <x v="0"/>
    <m/>
    <s v="JPS"/>
    <s v="P-3769"/>
    <s v="S/C"/>
    <s v="CAÑO DE COBRE 1/4 (5 metros) x kilo"/>
    <n v="0.75"/>
    <s v="Kilo"/>
    <n v="21346.5"/>
    <n v="16009.875"/>
    <s v="$"/>
    <s v="REFRIGERACION OMAR"/>
    <n v="100631"/>
    <d v="2025-04-11T00:00:00"/>
    <s v="MZ"/>
    <d v="2025-04-14T00:00:00"/>
    <s v="Recibido"/>
    <s v="cumplida"/>
    <n v="3"/>
    <n v="0.75"/>
    <n v="0"/>
    <d v="2025-05-23T00:00:00"/>
    <n v="25314"/>
    <m/>
    <m/>
    <n v="1"/>
  </r>
  <r>
    <m/>
    <s v="Juan Zabaleta"/>
    <x v="2"/>
    <s v="MATERIAL PARA CHILLER DE PLASTIFICADO - URGENTE"/>
    <d v="2025-04-03T00:00:00"/>
    <x v="3"/>
    <x v="0"/>
    <m/>
    <s v="JPS"/>
    <s v="P-3769"/>
    <s v="S/C"/>
    <s v="CAÑO DE COBRE 7/8 RIGIDO (1 metro) x kilo"/>
    <n v="3.4"/>
    <s v="Kilo"/>
    <n v="18874.8"/>
    <n v="64174.319999999992"/>
    <s v="$"/>
    <s v="REFRIGERACION OMAR"/>
    <n v="100631"/>
    <d v="2025-04-11T00:00:00"/>
    <s v="MZ"/>
    <d v="2025-04-14T00:00:00"/>
    <s v="Recibido"/>
    <s v="cumplida"/>
    <n v="3"/>
    <n v="3.4"/>
    <n v="0"/>
    <d v="2025-05-23T00:00:00"/>
    <n v="25314"/>
    <m/>
    <m/>
    <n v="1"/>
  </r>
  <r>
    <m/>
    <s v="Juan Zabaleta"/>
    <x v="2"/>
    <s v="MATERIAL PARA CHILLER DE PLASTIFICADO - URGENTE"/>
    <d v="2025-04-03T00:00:00"/>
    <x v="3"/>
    <x v="0"/>
    <m/>
    <s v="JPS"/>
    <s v="P-3769"/>
    <s v="S/C"/>
    <s v="CAÑO DE COBRE 1 1/8 RIGIDO (1 metro) x kilo"/>
    <n v="5"/>
    <s v="Kilo"/>
    <n v="18874.8"/>
    <n v="94374"/>
    <s v="$"/>
    <s v="REFRIGERACION OMAR"/>
    <n v="100631"/>
    <d v="2025-04-11T00:00:00"/>
    <s v="MZ"/>
    <d v="2025-04-14T00:00:00"/>
    <s v="Recibido"/>
    <s v="cumplida"/>
    <n v="3"/>
    <n v="5"/>
    <n v="0"/>
    <d v="2025-05-23T00:00:00"/>
    <n v="25314"/>
    <m/>
    <m/>
    <n v="1"/>
  </r>
  <r>
    <m/>
    <s v="Juan Zabaleta"/>
    <x v="2"/>
    <s v="MATERIAL PARA CHILLER DE PLASTIFICADO - URGENTE"/>
    <d v="2025-04-03T00:00:00"/>
    <x v="3"/>
    <x v="0"/>
    <m/>
    <s v="JPS"/>
    <s v="P-3769"/>
    <s v="S/C"/>
    <s v="CURVA 7/8 COBRE"/>
    <n v="4"/>
    <s v="unidad"/>
    <n v="2988.51"/>
    <n v="11954.04"/>
    <s v="$"/>
    <s v="REFRIGERACION OMAR"/>
    <n v="100631"/>
    <d v="2025-04-11T00:00:00"/>
    <s v="MZ"/>
    <d v="2025-04-14T00:00:00"/>
    <s v="Recibido"/>
    <s v="cumplida"/>
    <n v="3"/>
    <n v="4"/>
    <n v="0"/>
    <d v="2025-05-23T00:00:00"/>
    <n v="25314"/>
    <m/>
    <m/>
    <n v="1"/>
  </r>
  <r>
    <m/>
    <s v="Juan Zabaleta"/>
    <x v="2"/>
    <s v="MATERIAL PARA CHILLER DE PLASTIFICADO - URGENTE"/>
    <d v="2025-04-03T00:00:00"/>
    <x v="3"/>
    <x v="0"/>
    <m/>
    <s v="JPS"/>
    <s v="P-3769"/>
    <s v="S/C"/>
    <s v="CURVA 1 1/8 COBRE"/>
    <n v="7"/>
    <s v="unidad"/>
    <n v="8100.43"/>
    <n v="56703.01"/>
    <s v="$"/>
    <s v="REFRIGERACION OMAR"/>
    <n v="100631"/>
    <d v="2025-04-11T00:00:00"/>
    <s v="MZ"/>
    <d v="2025-04-14T00:00:00"/>
    <s v="Recibido"/>
    <s v="cumplida"/>
    <n v="3"/>
    <n v="7"/>
    <n v="0"/>
    <d v="2025-05-23T00:00:00"/>
    <n v="25314"/>
    <m/>
    <m/>
    <n v="1"/>
  </r>
  <r>
    <m/>
    <s v="Juan Zabaleta"/>
    <x v="2"/>
    <s v="MATERIAL PARA CHILLER DE PLASTIFICADO - URGENTE"/>
    <d v="2025-04-03T00:00:00"/>
    <x v="3"/>
    <x v="0"/>
    <m/>
    <s v="JPS"/>
    <s v="P-3769"/>
    <s v="S/C"/>
    <s v="CUPLA 5/8 COBRE"/>
    <n v="4"/>
    <s v="unidad"/>
    <n v="786.45"/>
    <n v="3145.8"/>
    <s v="$"/>
    <s v="REFRIGERACION OMAR"/>
    <n v="100631"/>
    <d v="2025-04-11T00:00:00"/>
    <s v="MZ"/>
    <d v="2025-04-14T00:00:00"/>
    <s v="Recibido"/>
    <s v="cumplida"/>
    <n v="3"/>
    <n v="4"/>
    <n v="0"/>
    <d v="2025-05-23T00:00:00"/>
    <n v="25314"/>
    <m/>
    <m/>
    <n v="1"/>
  </r>
  <r>
    <m/>
    <s v="Juan Zabaleta"/>
    <x v="2"/>
    <s v="MATERIAL PARA CHILLER DE PLASTIFICADO - URGENTE"/>
    <d v="2025-04-03T00:00:00"/>
    <x v="3"/>
    <x v="0"/>
    <m/>
    <s v="JPS"/>
    <s v="P-3769"/>
    <s v="S/C"/>
    <s v="CUPLA 7/8  COBRE"/>
    <n v="4"/>
    <s v="unidad"/>
    <n v="1325.73"/>
    <n v="5302.92"/>
    <s v="$"/>
    <s v="REFRIGERACION OMAR"/>
    <n v="100631"/>
    <d v="2025-04-11T00:00:00"/>
    <s v="MZ"/>
    <d v="2025-04-14T00:00:00"/>
    <s v="Recibido"/>
    <s v="cumplida"/>
    <n v="3"/>
    <n v="4"/>
    <n v="0"/>
    <d v="2025-05-23T00:00:00"/>
    <n v="25314"/>
    <m/>
    <m/>
    <n v="1"/>
  </r>
  <r>
    <m/>
    <s v="Juan Zabaleta"/>
    <x v="2"/>
    <s v="MATERIAL PARA CHILLER DE PLASTIFICADO - URGENTE"/>
    <d v="2025-04-03T00:00:00"/>
    <x v="3"/>
    <x v="0"/>
    <m/>
    <s v="JPS"/>
    <s v="P-3769"/>
    <s v="S/C"/>
    <s v="CUPLA 1 1/8 COBRE"/>
    <n v="4"/>
    <s v="unidad"/>
    <n v="2494.17"/>
    <n v="9976.68"/>
    <s v="$"/>
    <s v="REFRIGERACION OMAR"/>
    <n v="100631"/>
    <d v="2025-04-11T00:00:00"/>
    <s v="MZ"/>
    <d v="2025-04-14T00:00:00"/>
    <s v="Recibido"/>
    <s v="cumplida"/>
    <n v="3"/>
    <n v="4"/>
    <n v="0"/>
    <d v="2025-05-23T00:00:00"/>
    <n v="25314"/>
    <m/>
    <m/>
    <n v="1"/>
  </r>
  <r>
    <m/>
    <s v="Juan Zabaleta"/>
    <x v="2"/>
    <s v="MATERIAL PARA CHILLER DE PLASTIFICADO - URGENTE"/>
    <d v="2025-04-03T00:00:00"/>
    <x v="3"/>
    <x v="0"/>
    <m/>
    <s v="JPS"/>
    <s v="P-3769"/>
    <s v="S/C"/>
    <s v="TUERCA 1/4 BRONCE"/>
    <n v="10"/>
    <s v="unidad"/>
    <n v="460.63"/>
    <n v="4606.3"/>
    <s v="$"/>
    <s v="REFRIGERACION OMAR"/>
    <n v="100631"/>
    <d v="2025-04-11T00:00:00"/>
    <s v="MZ"/>
    <d v="2025-04-14T00:00:00"/>
    <s v="Recibido"/>
    <s v="cumplida"/>
    <n v="3"/>
    <n v="10"/>
    <n v="0"/>
    <d v="2025-05-23T00:00:00"/>
    <n v="25314"/>
    <m/>
    <m/>
    <n v="1"/>
  </r>
  <r>
    <m/>
    <s v="Juan Zabaleta"/>
    <x v="2"/>
    <s v="MATERIAL PARA CHILLER DE PLASTIFICADO - URGENTE"/>
    <d v="2025-04-03T00:00:00"/>
    <x v="3"/>
    <x v="0"/>
    <m/>
    <s v="JPS"/>
    <s v="P-3769"/>
    <s v="S/C"/>
    <s v="TUERCA 5/8 BRONCE"/>
    <n v="5"/>
    <s v="unidad"/>
    <n v="1921.18"/>
    <n v="9605.9"/>
    <s v="$"/>
    <s v="REFRIGERACION OMAR"/>
    <n v="100631"/>
    <d v="2025-04-11T00:00:00"/>
    <s v="MZ"/>
    <d v="2025-04-14T00:00:00"/>
    <s v="Recibido"/>
    <s v="cumplida"/>
    <n v="3"/>
    <n v="5"/>
    <n v="0"/>
    <d v="2025-05-23T00:00:00"/>
    <n v="25314"/>
    <m/>
    <m/>
    <n v="1"/>
  </r>
  <r>
    <m/>
    <s v="Juan Zabaleta"/>
    <x v="2"/>
    <s v="MATERIAL PARA CHILLER DE PLASTIFICADO - URGENTE"/>
    <d v="2025-04-03T00:00:00"/>
    <x v="3"/>
    <x v="0"/>
    <m/>
    <s v="JPS"/>
    <s v="P-3769"/>
    <s v="S/C"/>
    <s v="VALVULA DE EXPANSION DE 3 CUERPOS DANFOSS - Elem.Termos.TEX5-067B3250-R-22C/Cap. 3Mt. Cuerpo Valv.TE5-067B4008-1/2 x 7/8 Sol. Rec. Tobera DANFOSS p/TE5 Cod. 067B2090/2790 "/>
    <n v="1"/>
    <s v="unidad"/>
    <n v="295300.71999999997"/>
    <n v="295300.71999999997"/>
    <s v="$"/>
    <s v="REFRIGERACION OMAR"/>
    <n v="100631"/>
    <d v="2025-04-11T00:00:00"/>
    <s v="MZ"/>
    <d v="2025-04-14T00:00:00"/>
    <s v="Recibido"/>
    <s v="cumplida"/>
    <n v="3"/>
    <n v="1"/>
    <n v="0"/>
    <d v="2025-05-23T00:00:00"/>
    <n v="25316"/>
    <m/>
    <m/>
    <n v="1"/>
  </r>
  <r>
    <m/>
    <s v="Juan Zabaleta"/>
    <x v="2"/>
    <s v="MATERIAL PARA CHILLER DE PLASTIFICADO - URGENTE"/>
    <d v="2025-04-03T00:00:00"/>
    <x v="3"/>
    <x v="0"/>
    <m/>
    <s v="JPS"/>
    <s v="P-3769"/>
    <s v="S/C"/>
    <s v="ROBINETE 5/8 BRONCE"/>
    <n v="1"/>
    <s v="unidad"/>
    <n v="92070.82"/>
    <n v="92070.82"/>
    <s v="$"/>
    <s v="REFRIGERACION OMAR"/>
    <n v="100631"/>
    <d v="2025-04-11T00:00:00"/>
    <s v="MZ"/>
    <d v="2025-04-14T00:00:00"/>
    <s v="Recibido"/>
    <s v="cumplida"/>
    <n v="3"/>
    <n v="1"/>
    <n v="0"/>
    <d v="2025-05-23T00:00:00"/>
    <n v="25316"/>
    <m/>
    <m/>
    <n v="1"/>
  </r>
  <r>
    <m/>
    <s v="Juan Zabaleta"/>
    <x v="2"/>
    <s v="MATERIAL PARA CHILLER DE PLASTIFICADO - URGENTE"/>
    <d v="2025-04-03T00:00:00"/>
    <x v="3"/>
    <x v="0"/>
    <m/>
    <s v="JPS"/>
    <s v="P-3769"/>
    <s v="S/C"/>
    <s v="PRESOSTATO DE ALTA RECUPERACION MANUAL"/>
    <n v="1"/>
    <s v="unidad"/>
    <n v="103766.46"/>
    <n v="103766.46"/>
    <s v="$"/>
    <s v="REFRIGERACION OMAR"/>
    <n v="100631"/>
    <d v="2025-04-11T00:00:00"/>
    <s v="MZ"/>
    <d v="2025-04-14T00:00:00"/>
    <s v="Recibido"/>
    <s v="cumplida"/>
    <n v="3"/>
    <n v="1"/>
    <n v="0"/>
    <d v="2025-05-23T00:00:00"/>
    <n v="25316"/>
    <m/>
    <m/>
    <n v="1"/>
  </r>
  <r>
    <m/>
    <s v="Juan Zabaleta"/>
    <x v="2"/>
    <s v="MATERIAL PARA CHILLER DE PLASTIFICADO - URGENTE"/>
    <d v="2025-04-03T00:00:00"/>
    <x v="3"/>
    <x v="0"/>
    <m/>
    <s v="JPS"/>
    <s v="P-3769"/>
    <s v="S/C"/>
    <s v="INTERCAMBIADOR DE PLACAS DANFOSS  D62-E-70 (12TCond-10TEvap)-H0879"/>
    <n v="1"/>
    <s v="unidad"/>
    <n v="1292025"/>
    <n v="1292025"/>
    <s v="$"/>
    <s v="REFRIGERACION OMAR"/>
    <n v="100631"/>
    <d v="2025-04-11T00:00:00"/>
    <s v="MZ"/>
    <d v="2025-04-14T00:00:00"/>
    <s v="Recibido"/>
    <s v="cumplida"/>
    <n v="3"/>
    <n v="1"/>
    <n v="0"/>
    <d v="2025-05-23T00:00:00"/>
    <n v="25310"/>
    <m/>
    <m/>
    <n v="1"/>
  </r>
  <r>
    <n v="5"/>
    <s v="Juan Zabaleta"/>
    <x v="2"/>
    <s v="CARGA DE HARINA LINEA 5"/>
    <d v="2025-04-05T00:00:00"/>
    <x v="3"/>
    <x v="0"/>
    <m/>
    <s v="AB"/>
    <s v="P-3770"/>
    <s v="S/C"/>
    <s v="Válvula tipo mariposa de 8&quot; Brida-Brida WAM V2FS200SB"/>
    <n v="1"/>
    <s v="unidad"/>
    <m/>
    <n v="0"/>
    <s v="$"/>
    <m/>
    <m/>
    <m/>
    <m/>
    <m/>
    <s v="Anulado"/>
    <s v="Con pendientes"/>
    <n v="4"/>
    <m/>
    <n v="-1"/>
    <m/>
    <m/>
    <m/>
    <n v="1"/>
    <n v="1"/>
  </r>
  <r>
    <m/>
    <s v="Juan Zabaleta"/>
    <x v="2"/>
    <s v="CARGA DE HARINA LINEA 5"/>
    <d v="2025-04-05T00:00:00"/>
    <x v="3"/>
    <x v="0"/>
    <m/>
    <s v="AB"/>
    <s v="P-3770"/>
    <s v="S/C"/>
    <s v="Actuador Neumático Monoestable WAM CPU - CPU102MV"/>
    <n v="1"/>
    <s v="unidad"/>
    <m/>
    <n v="0"/>
    <s v="$"/>
    <m/>
    <m/>
    <m/>
    <m/>
    <m/>
    <s v="Anulado"/>
    <s v="Con pendientes"/>
    <n v="4"/>
    <m/>
    <n v="-1"/>
    <m/>
    <m/>
    <m/>
    <m/>
    <n v="1"/>
  </r>
  <r>
    <m/>
    <s v="Juan Zabaleta"/>
    <x v="2"/>
    <s v="CARGA DE HARINA LINEA 5"/>
    <d v="2025-04-05T00:00:00"/>
    <x v="3"/>
    <x v="0"/>
    <m/>
    <s v="AB"/>
    <s v="P-3770"/>
    <s v="S/C"/>
    <s v="Bobina 24V 50/60Hz 5.5 W - BOB02450"/>
    <n v="1"/>
    <s v="unidad"/>
    <m/>
    <n v="0"/>
    <s v="$"/>
    <m/>
    <m/>
    <m/>
    <m/>
    <m/>
    <s v="Anulado"/>
    <s v="Con pendientes"/>
    <n v="4"/>
    <m/>
    <n v="-1"/>
    <m/>
    <m/>
    <m/>
    <m/>
    <n v="1"/>
  </r>
  <r>
    <m/>
    <s v="Juan Zabaleta"/>
    <x v="2"/>
    <s v="CARGA DE HARINA LINEA 5"/>
    <d v="2025-04-05T00:00:00"/>
    <x v="3"/>
    <x v="0"/>
    <m/>
    <s v="AB"/>
    <s v="P-3770"/>
    <s v="S/C"/>
    <s v="Cartucho redondo WAM - KFNC2001PH3"/>
    <n v="2"/>
    <s v="unidad"/>
    <m/>
    <n v="0"/>
    <s v="$"/>
    <m/>
    <m/>
    <m/>
    <m/>
    <m/>
    <s v="Anulado"/>
    <s v="Con pendientes"/>
    <n v="4"/>
    <m/>
    <n v="-2"/>
    <m/>
    <m/>
    <m/>
    <m/>
    <n v="1"/>
  </r>
  <r>
    <m/>
    <s v="Juan Zabaleta"/>
    <x v="2"/>
    <s v="CARGA DE HARINA LINEA 5"/>
    <d v="2025-04-05T00:00:00"/>
    <x v="3"/>
    <x v="0"/>
    <m/>
    <s v="AB"/>
    <s v="P-3770"/>
    <s v="S/C"/>
    <s v="Vibro Fluidificador OLI VBS1N - VBS1N"/>
    <n v="2"/>
    <s v="unidad"/>
    <m/>
    <n v="0"/>
    <s v="$"/>
    <m/>
    <m/>
    <m/>
    <m/>
    <m/>
    <s v="Anulado"/>
    <s v="Con pendientes"/>
    <n v="4"/>
    <m/>
    <n v="-2"/>
    <m/>
    <m/>
    <m/>
    <m/>
    <n v="1"/>
  </r>
  <r>
    <n v="1"/>
    <s v="Juan Zabaleta"/>
    <x v="2"/>
    <s v="ENCINTADORA DE CAJAS"/>
    <d v="2025-04-05T00:00:00"/>
    <x v="3"/>
    <x v="0"/>
    <m/>
    <s v="AB"/>
    <s v="P-3771"/>
    <s v=" M0082BAN"/>
    <s v="BANDA SIN FIN  50 X 1500MM RT3PG-2  C/PERFIL PK8 CENTRAL (ENCINTADORA)"/>
    <n v="2"/>
    <s v="unidad"/>
    <n v="60518.27"/>
    <n v="121036.54"/>
    <s v="$"/>
    <s v="BANDAX"/>
    <n v="100581"/>
    <d v="2025-04-08T00:00:00"/>
    <s v="LR"/>
    <d v="2025-04-10T00:00:00"/>
    <s v="Recibido"/>
    <s v="cumplida"/>
    <n v="3"/>
    <n v="2"/>
    <n v="0"/>
    <d v="2025-04-11T00:00:00"/>
    <n v="55466"/>
    <n v="60275"/>
    <n v="1"/>
    <n v="1"/>
  </r>
  <r>
    <n v="1"/>
    <s v="Juan Zabaleta"/>
    <x v="0"/>
    <s v="INSUMOS MARKEM IMAJE LINEA 3"/>
    <d v="2025-04-07T00:00:00"/>
    <x v="3"/>
    <x v="0"/>
    <m/>
    <s v="JPS"/>
    <s v="P-3772"/>
    <s v=" M1022MEC"/>
    <s v=" SPARE 8018  USER INTERFACE  CABEZAL DE IMPRESION  ENM10018596"/>
    <n v="1"/>
    <s v="unidad"/>
    <n v="774147.37"/>
    <n v="774147.37"/>
    <s v="$"/>
    <s v="MARKEM IMAJE"/>
    <n v="100574"/>
    <d v="2025-04-07T00:00:00"/>
    <s v="MZ"/>
    <d v="2025-04-08T00:00:00"/>
    <s v="Recibido"/>
    <s v="cumplida"/>
    <n v="3"/>
    <n v="1"/>
    <n v="0"/>
    <d v="2025-04-09T00:00:00"/>
    <n v="74922"/>
    <n v="60128"/>
    <n v="1"/>
    <n v="1"/>
  </r>
  <r>
    <n v="3"/>
    <s v="Alejandro Beron"/>
    <x v="2"/>
    <s v="MOBILIARIO OFICINA DE MARKETING"/>
    <d v="2025-04-10T00:00:00"/>
    <x v="3"/>
    <x v="0"/>
    <m/>
    <s v="JPS"/>
    <s v="P-3773"/>
    <s v="S/C"/>
    <s v="  Puesto de trabajo cuadruple, con dos cajoneras, MESA DE MELAMINA COLOR NEGRA, BASE CAJONERO HAYA,"/>
    <n v="1"/>
    <s v="unidad"/>
    <n v="598300"/>
    <n v="598300"/>
    <s v="$"/>
    <s v="AMARO MUEBLES"/>
    <n v="100995"/>
    <d v="2025-05-08T00:00:00"/>
    <s v="MZ"/>
    <d v="2025-05-09T00:00:00"/>
    <s v="Recibido"/>
    <s v="cumplida"/>
    <n v="3"/>
    <n v="1"/>
    <n v="0"/>
    <d v="2025-05-28T00:00:00"/>
    <n v="249"/>
    <m/>
    <n v="1"/>
    <n v="1"/>
  </r>
  <r>
    <m/>
    <s v="Alejandro Beron"/>
    <x v="2"/>
    <s v="MOBILIARIO OFICINA DE MARKETING"/>
    <d v="2025-04-10T00:00:00"/>
    <x v="3"/>
    <x v="0"/>
    <m/>
    <s v="JPS"/>
    <s v="P-3773"/>
    <s v="S/C"/>
    <s v="  Escritorio esquinero variante derecha, base de apoyo haya, mesa melamina negra  medidas 1,65x1,45x,075"/>
    <n v="1"/>
    <s v="unidad"/>
    <n v="237280"/>
    <n v="237280"/>
    <s v="$"/>
    <s v="TISERA"/>
    <n v="100714"/>
    <d v="2025-04-21T00:00:00"/>
    <s v="MZ"/>
    <d v="2025-04-22T00:00:00"/>
    <s v="Recibido"/>
    <s v="cumplida"/>
    <n v="3"/>
    <n v="1"/>
    <n v="0"/>
    <d v="2025-05-12T00:00:00"/>
    <n v="197128"/>
    <m/>
    <m/>
    <n v="1"/>
  </r>
  <r>
    <m/>
    <s v="Alejandro Beron"/>
    <x v="2"/>
    <s v="MOBILIARIO OFICINA DE MARKETING"/>
    <d v="2025-04-10T00:00:00"/>
    <x v="3"/>
    <x v="0"/>
    <m/>
    <s v="JPS"/>
    <s v="P-3773"/>
    <s v="S/C"/>
    <s v="  SILLON ALUMINUM SOFT ALTO NEGRO"/>
    <n v="1"/>
    <s v="unidad"/>
    <n v="242250"/>
    <n v="242250"/>
    <s v="$"/>
    <s v="TISERA"/>
    <n v="100714"/>
    <d v="2025-04-21T00:00:00"/>
    <s v="MZ"/>
    <d v="2025-04-22T00:00:00"/>
    <s v="Recibido"/>
    <s v="cumplida"/>
    <n v="3"/>
    <n v="1"/>
    <n v="0"/>
    <d v="2025-05-12T00:00:00"/>
    <n v="197128"/>
    <m/>
    <m/>
    <n v="1"/>
  </r>
  <r>
    <n v="1"/>
    <s v="Alejandro Beron"/>
    <x v="0"/>
    <s v="ESCALERA PARA TRABAJOS EN ALTURA"/>
    <d v="2025-04-07T00:00:00"/>
    <x v="3"/>
    <x v="0"/>
    <m/>
    <s v="JPS"/>
    <s v="P-3774"/>
    <s v=" M0052HER"/>
    <s v="  Escalera extensible, 36 escalones, dielectrica, altura maxima 12 metros"/>
    <n v="1"/>
    <s v="unidad"/>
    <m/>
    <n v="0"/>
    <s v="$"/>
    <m/>
    <m/>
    <m/>
    <m/>
    <m/>
    <s v="Anulado"/>
    <s v="Con pendientes"/>
    <n v="4"/>
    <m/>
    <n v="-1"/>
    <m/>
    <m/>
    <m/>
    <n v="1"/>
    <n v="1"/>
  </r>
  <r>
    <n v="1"/>
    <s v="Hugo Escobar"/>
    <x v="0"/>
    <s v="MOTOR DE FLAMEADOR LINEA "/>
    <d v="2025-04-08T00:00:00"/>
    <x v="3"/>
    <x v="0"/>
    <m/>
    <s v="JPS"/>
    <s v="P-3775"/>
    <s v=" M2295MEC"/>
    <s v=" MOTOR EMAR AC 40 2M - 0,40CV 2800RPM (FLAMEADOR)"/>
    <n v="1"/>
    <s v="unidad"/>
    <n v="216860.79999999999"/>
    <n v="216860.79999999999"/>
    <s v="$"/>
    <s v="HER CAL"/>
    <n v="100691"/>
    <d v="2025-04-16T00:00:00"/>
    <s v="LR"/>
    <d v="2025-04-17T00:00:00"/>
    <s v="Recibido"/>
    <s v="cumplida"/>
    <n v="3"/>
    <n v="1"/>
    <n v="0"/>
    <d v="2025-05-09T00:00:00"/>
    <n v="38890"/>
    <n v="61590"/>
    <n v="1"/>
    <n v="1"/>
  </r>
  <r>
    <n v="1"/>
    <s v="Pablo Aguirre"/>
    <x v="2"/>
    <s v="BATERIA PARA TOYOTA 25"/>
    <d v="2025-04-09T00:00:00"/>
    <x v="3"/>
    <x v="0"/>
    <m/>
    <s v="JPS"/>
    <s v="P-3776"/>
    <s v=" M2824FER"/>
    <s v=" BATERIA 12X75"/>
    <n v="1"/>
    <s v="unidad"/>
    <n v="205000"/>
    <n v="205000"/>
    <s v="$"/>
    <s v="EMAS"/>
    <n v="100616"/>
    <d v="2025-04-10T00:00:00"/>
    <s v="MZ"/>
    <d v="2025-04-14T00:00:00"/>
    <s v="Recibido"/>
    <s v="cumplida"/>
    <n v="3"/>
    <n v="1"/>
    <n v="0"/>
    <d v="2025-04-15T00:00:00"/>
    <n v="12270"/>
    <n v="60375"/>
    <n v="1"/>
    <n v="1"/>
  </r>
  <r>
    <n v="3"/>
    <s v="Juan Zabaleta"/>
    <x v="2"/>
    <s v="MATERIAL PARA TABLERO ALIMENTACION A PLANTA"/>
    <d v="2025-04-09T00:00:00"/>
    <x v="3"/>
    <x v="0"/>
    <m/>
    <s v="JPS"/>
    <s v="P-3777"/>
    <s v=" M0353ELE"/>
    <s v=" TERMINAL DE COBRE P/ CABLE DE 150MM - OJAL DIAMETRO 13MM"/>
    <n v="10"/>
    <s v="unidad"/>
    <n v="7285.17"/>
    <n v="72851.7"/>
    <s v="$"/>
    <s v="ELECTROPERBE"/>
    <n v="100608"/>
    <d v="2025-04-09T00:00:00"/>
    <s v="MZ"/>
    <d v="2025-04-10T00:00:00"/>
    <s v="Recibido"/>
    <s v="cumplida"/>
    <n v="3"/>
    <n v="10"/>
    <n v="0"/>
    <d v="2025-06-24T00:00:00"/>
    <n v="83344"/>
    <n v="64420"/>
    <n v="1"/>
    <n v="1"/>
  </r>
  <r>
    <m/>
    <s v="Juan Zabaleta"/>
    <x v="2"/>
    <s v="MATERIAL PARA TABLERO ALIMENTACION A PLANTA"/>
    <d v="2025-04-09T00:00:00"/>
    <x v="3"/>
    <x v="0"/>
    <m/>
    <s v="JPS"/>
    <s v="P-3777"/>
    <s v=" M1563ELE"/>
    <s v=" Termocontraible para cable de 120mm. marca Compet Phiterm-PMCA  (pared media con adhesivo)"/>
    <n v="2"/>
    <s v="unidad"/>
    <n v="14081.85"/>
    <n v="28163.7"/>
    <s v="$"/>
    <s v="ELECTROPERBE"/>
    <n v="100608"/>
    <d v="2025-04-09T00:00:00"/>
    <s v="MZ"/>
    <d v="2025-04-10T00:00:00"/>
    <s v="Recibido"/>
    <s v="cumplida"/>
    <n v="3"/>
    <n v="2"/>
    <n v="0"/>
    <d v="2025-06-24T00:00:00"/>
    <n v="83344"/>
    <n v="64420"/>
    <m/>
    <n v="1"/>
  </r>
  <r>
    <m/>
    <s v="Juan Zabaleta"/>
    <x v="2"/>
    <s v="MATERIAL PARA TABLERO ALIMENTACION A PLANTA"/>
    <d v="2025-04-09T00:00:00"/>
    <x v="3"/>
    <x v="0"/>
    <m/>
    <s v="JPS"/>
    <s v="P-3777"/>
    <s v="M1564ELE"/>
    <s v=" Termocontraible para cable de 150mm. marca Compet Phiterm-PMCA  (pared media con adhesivo)"/>
    <n v="1"/>
    <s v="unidad"/>
    <n v="16749.990000000002"/>
    <n v="16749.990000000002"/>
    <s v="$"/>
    <s v="ELECTROPERBE"/>
    <n v="100608"/>
    <d v="2025-04-09T00:00:00"/>
    <s v="MZ"/>
    <d v="2025-04-10T00:00:00"/>
    <s v="Recibido"/>
    <s v="cumplida"/>
    <n v="3"/>
    <n v="1"/>
    <n v="0"/>
    <d v="2025-06-24T00:00:00"/>
    <n v="83344"/>
    <n v="64420"/>
    <m/>
    <n v="1"/>
  </r>
  <r>
    <n v="13"/>
    <s v="Juan Zabaleta"/>
    <x v="0"/>
    <s v="INSUMOS MASIPACK"/>
    <d v="2025-04-10T00:00:00"/>
    <x v="3"/>
    <x v="0"/>
    <m/>
    <s v="AB"/>
    <s v="P-3778"/>
    <s v="M0415MEC"/>
    <s v=" MOTOREDUCTOR 0,15KW WA10DT56L4 SEW"/>
    <n v="1"/>
    <s v="unidad"/>
    <m/>
    <n v="0"/>
    <s v="$"/>
    <m/>
    <m/>
    <m/>
    <m/>
    <m/>
    <s v="Anulado"/>
    <s v="Con pendientes"/>
    <n v="4"/>
    <m/>
    <n v="-1"/>
    <m/>
    <m/>
    <m/>
    <n v="1"/>
    <n v="1"/>
  </r>
  <r>
    <m/>
    <s v="Juan Zabaleta"/>
    <x v="0"/>
    <s v="INSUMOS MASIPACK"/>
    <d v="2025-04-10T00:00:00"/>
    <x v="3"/>
    <x v="0"/>
    <m/>
    <s v="AB"/>
    <s v="P-3778"/>
    <s v="M1506ELE"/>
    <s v=" MODULO CPU 1769-L33ERM"/>
    <n v="1"/>
    <s v="unidad"/>
    <m/>
    <n v="0"/>
    <s v="$"/>
    <m/>
    <m/>
    <m/>
    <m/>
    <m/>
    <s v="Anulado"/>
    <s v="Con pendientes"/>
    <n v="4"/>
    <m/>
    <n v="-1"/>
    <m/>
    <m/>
    <m/>
    <m/>
    <n v="1"/>
  </r>
  <r>
    <m/>
    <s v="Juan Zabaleta"/>
    <x v="0"/>
    <s v="INSUMOS MASIPACK"/>
    <d v="2025-04-10T00:00:00"/>
    <x v="3"/>
    <x v="0"/>
    <m/>
    <s v="AB"/>
    <s v="P-3778"/>
    <s v="M1508ELE"/>
    <s v=" MODULO DE 32 ENTRADAS DIGITALES 1769-IQ32"/>
    <n v="1"/>
    <s v="unidad"/>
    <m/>
    <n v="0"/>
    <s v="$"/>
    <m/>
    <m/>
    <m/>
    <m/>
    <m/>
    <s v="Anulado"/>
    <s v="Con pendientes"/>
    <n v="4"/>
    <m/>
    <n v="-1"/>
    <m/>
    <m/>
    <m/>
    <m/>
    <n v="1"/>
  </r>
  <r>
    <m/>
    <s v="Juan Zabaleta"/>
    <x v="0"/>
    <s v="INSUMOS MASIPACK"/>
    <d v="2025-04-10T00:00:00"/>
    <x v="3"/>
    <x v="0"/>
    <m/>
    <s v="AB"/>
    <s v="P-3778"/>
    <s v="M1509ELE"/>
    <s v=" MODULO DE 16 ENTRADAS DIGITALES 1769-IQ16"/>
    <n v="1"/>
    <s v="unidad"/>
    <m/>
    <n v="0"/>
    <s v="$"/>
    <m/>
    <m/>
    <m/>
    <m/>
    <m/>
    <s v="Anulado"/>
    <s v="Con pendientes"/>
    <n v="4"/>
    <m/>
    <n v="-1"/>
    <m/>
    <m/>
    <m/>
    <m/>
    <n v="1"/>
  </r>
  <r>
    <m/>
    <s v="Juan Zabaleta"/>
    <x v="0"/>
    <s v="INSUMOS MASIPACK"/>
    <d v="2025-04-10T00:00:00"/>
    <x v="3"/>
    <x v="0"/>
    <m/>
    <s v="AB"/>
    <s v="P-3778"/>
    <s v="M1511ELE"/>
    <s v=" MODULO DE 32 SALIDAS DIGITALES 1769-0B32"/>
    <n v="1"/>
    <s v="unidad"/>
    <m/>
    <n v="0"/>
    <s v="$"/>
    <m/>
    <m/>
    <m/>
    <m/>
    <m/>
    <s v="Anulado"/>
    <s v="Con pendientes"/>
    <n v="4"/>
    <m/>
    <n v="-1"/>
    <m/>
    <m/>
    <m/>
    <m/>
    <n v="1"/>
  </r>
  <r>
    <m/>
    <s v="Juan Zabaleta"/>
    <x v="0"/>
    <s v="INSUMOS MASIPACK"/>
    <d v="2025-04-10T00:00:00"/>
    <x v="3"/>
    <x v="0"/>
    <m/>
    <s v="AB"/>
    <s v="P-3778"/>
    <s v="M1512ELE"/>
    <s v=" MODULO DE 16 SALIDAS DIGITALES 1769-OB16"/>
    <n v="1"/>
    <s v="unidad"/>
    <m/>
    <n v="0"/>
    <s v="$"/>
    <m/>
    <m/>
    <m/>
    <m/>
    <m/>
    <s v="Anulado"/>
    <s v="Con pendientes"/>
    <n v="4"/>
    <m/>
    <n v="-1"/>
    <m/>
    <m/>
    <m/>
    <m/>
    <n v="1"/>
  </r>
  <r>
    <m/>
    <s v="Juan Zabaleta"/>
    <x v="0"/>
    <s v="INSUMOS MASIPACK"/>
    <d v="2025-04-10T00:00:00"/>
    <x v="3"/>
    <x v="0"/>
    <m/>
    <s v="AB"/>
    <s v="P-3778"/>
    <s v="M1514ELE"/>
    <s v=" MODULO DE ENTRADA ANALOGICA TERMOPAR 1769-IT6"/>
    <n v="1"/>
    <s v="unidad"/>
    <m/>
    <n v="0"/>
    <s v="$"/>
    <m/>
    <m/>
    <m/>
    <m/>
    <m/>
    <s v="Anulado"/>
    <s v="Con pendientes"/>
    <n v="4"/>
    <m/>
    <n v="-1"/>
    <m/>
    <m/>
    <m/>
    <m/>
    <n v="1"/>
  </r>
  <r>
    <m/>
    <s v="Juan Zabaleta"/>
    <x v="0"/>
    <s v="INSUMOS MASIPACK"/>
    <d v="2025-04-10T00:00:00"/>
    <x v="3"/>
    <x v="0"/>
    <m/>
    <s v="AB"/>
    <s v="P-3778"/>
    <s v="M1515ELE"/>
    <s v=" MODULO DE TERMINACION 1769-ECR"/>
    <n v="1"/>
    <s v="unidad"/>
    <m/>
    <n v="0"/>
    <s v="$"/>
    <m/>
    <m/>
    <m/>
    <m/>
    <m/>
    <s v="Anulado"/>
    <s v="Con pendientes"/>
    <n v="4"/>
    <m/>
    <n v="-1"/>
    <m/>
    <m/>
    <m/>
    <m/>
    <n v="1"/>
  </r>
  <r>
    <m/>
    <s v="Juan Zabaleta"/>
    <x v="0"/>
    <s v="INSUMOS MASIPACK"/>
    <d v="2025-04-10T00:00:00"/>
    <x v="3"/>
    <x v="0"/>
    <m/>
    <s v="AB"/>
    <s v="P-3778"/>
    <s v="M1531ELE"/>
    <s v=" FUENTE 1769-PA2"/>
    <n v="1"/>
    <s v="unidad"/>
    <m/>
    <n v="0"/>
    <s v="$"/>
    <m/>
    <m/>
    <m/>
    <m/>
    <m/>
    <s v="Anulado"/>
    <s v="Con pendientes"/>
    <n v="4"/>
    <m/>
    <n v="-1"/>
    <m/>
    <m/>
    <m/>
    <m/>
    <n v="1"/>
  </r>
  <r>
    <m/>
    <s v="Juan Zabaleta"/>
    <x v="0"/>
    <s v="INSUMOS MASIPACK"/>
    <d v="2025-04-10T00:00:00"/>
    <x v="3"/>
    <x v="0"/>
    <m/>
    <s v="AB"/>
    <s v="P-3778"/>
    <s v="M1532ELE"/>
    <s v=" MODULO DE 4 SALIDAS ANALOGICAS 1769-OF4VI"/>
    <n v="1"/>
    <s v="unidad"/>
    <m/>
    <n v="0"/>
    <s v="$"/>
    <m/>
    <m/>
    <m/>
    <m/>
    <m/>
    <s v="Anulado"/>
    <s v="Con pendientes"/>
    <n v="4"/>
    <m/>
    <n v="-1"/>
    <m/>
    <m/>
    <m/>
    <m/>
    <n v="1"/>
  </r>
  <r>
    <m/>
    <s v="Juan Zabaleta"/>
    <x v="0"/>
    <s v="INSUMOS MASIPACK"/>
    <d v="2025-04-10T00:00:00"/>
    <x v="3"/>
    <x v="0"/>
    <m/>
    <s v="AB"/>
    <s v="P-3778"/>
    <s v="M1533ELE"/>
    <s v=" PANEL VIEW 700 PLUS 2711-PT7C4D8"/>
    <n v="1"/>
    <s v="unidad"/>
    <m/>
    <n v="0"/>
    <s v="$"/>
    <m/>
    <m/>
    <m/>
    <m/>
    <m/>
    <s v="Anulado"/>
    <s v="Con pendientes"/>
    <n v="4"/>
    <m/>
    <n v="-1"/>
    <m/>
    <m/>
    <m/>
    <m/>
    <n v="1"/>
  </r>
  <r>
    <m/>
    <s v="Juan Zabaleta"/>
    <x v="0"/>
    <s v="INSUMOS MASIPACK"/>
    <d v="2025-04-10T00:00:00"/>
    <x v="3"/>
    <x v="0"/>
    <m/>
    <s v="AB"/>
    <s v="P-3778"/>
    <s v="M1556ELE"/>
    <s v=" MODULO COMPACT FLASH 128 MB"/>
    <n v="1"/>
    <s v="unidad"/>
    <m/>
    <n v="0"/>
    <s v="$"/>
    <m/>
    <m/>
    <m/>
    <m/>
    <m/>
    <s v="Anulado"/>
    <s v="Con pendientes"/>
    <n v="4"/>
    <m/>
    <n v="-1"/>
    <m/>
    <m/>
    <m/>
    <m/>
    <n v="1"/>
  </r>
  <r>
    <m/>
    <s v="Juan Zabaleta"/>
    <x v="0"/>
    <s v="INSUMOS MASIPACK"/>
    <d v="2025-04-10T00:00:00"/>
    <x v="3"/>
    <x v="0"/>
    <m/>
    <s v="AB"/>
    <s v="P-3778"/>
    <s v="M1565ELE"/>
    <s v=" PROCESADOR 1769-L33ERM AB"/>
    <n v="1"/>
    <s v="unidad"/>
    <m/>
    <n v="0"/>
    <s v="$"/>
    <m/>
    <m/>
    <m/>
    <m/>
    <m/>
    <s v="Anulado"/>
    <s v="Con pendientes"/>
    <n v="4"/>
    <m/>
    <n v="-1"/>
    <m/>
    <m/>
    <m/>
    <m/>
    <n v="1"/>
  </r>
  <r>
    <n v="1"/>
    <s v="Raul Ledesma"/>
    <x v="2"/>
    <s v="REPARACION PANTALLA MASIPACK LINEA 3"/>
    <d v="2025-04-11T00:00:00"/>
    <x v="3"/>
    <x v="0"/>
    <m/>
    <s v="JPS"/>
    <s v="P-3779"/>
    <s v="S/C"/>
    <s v="ALLEN BRADLEY PANEL VIEW PLUS 700"/>
    <n v="1"/>
    <s v="unidad"/>
    <n v="976000"/>
    <n v="976000"/>
    <s v="$"/>
    <s v="JORGE OKEEFFE"/>
    <n v="100689"/>
    <d v="2025-04-16T00:00:00"/>
    <s v="MZ"/>
    <d v="2025-04-17T00:00:00"/>
    <s v="Recibido"/>
    <s v="cumplida"/>
    <n v="3"/>
    <n v="1"/>
    <n v="0"/>
    <d v="2025-04-17T00:00:00"/>
    <n v="1933"/>
    <m/>
    <n v="1"/>
    <n v="1"/>
  </r>
  <r>
    <n v="1"/>
    <s v="Juan Zabaleta"/>
    <x v="0"/>
    <s v="EQUIPO FECHADOR MASIPACK LINEA 3 - CAPEX APIL25001"/>
    <d v="2025-04-11T00:00:00"/>
    <x v="3"/>
    <x v="0"/>
    <m/>
    <s v="JPS"/>
    <s v="P-3780"/>
    <s v="M2057MEC"/>
    <s v="EQUIPO MODELO 6230 (equipo + soporte para montar en la línea )"/>
    <n v="1"/>
    <s v="unidad"/>
    <n v="5937000"/>
    <n v="5937000"/>
    <s v="$"/>
    <s v="VIDEOJET"/>
    <n v="100685"/>
    <d v="2025-04-16T00:00:00"/>
    <s v="MZ"/>
    <d v="2025-04-17T00:00:00"/>
    <s v="Recibido"/>
    <s v="cumplida"/>
    <n v="3"/>
    <n v="1"/>
    <n v="0"/>
    <d v="2025-04-17T00:00:00"/>
    <s v="Firma A. Ontivero, sin remito"/>
    <m/>
    <n v="1"/>
    <n v="1"/>
  </r>
  <r>
    <n v="4"/>
    <s v="Alejandro Beron"/>
    <x v="0"/>
    <s v="MOBILIARIO VESTUARIO DE DAMAS"/>
    <d v="2025-04-14T00:00:00"/>
    <x v="3"/>
    <x v="0"/>
    <m/>
    <s v="JPS"/>
    <s v="P-3781"/>
    <s v="M2387FER"/>
    <s v="Cortina para duchas + protector y ganchos"/>
    <n v="2"/>
    <s v="unidad"/>
    <n v="34633.199999999997"/>
    <n v="69266.399999999994"/>
    <s v="$"/>
    <s v="HER CAL"/>
    <n v="100842"/>
    <d v="2025-04-30T00:00:00"/>
    <s v="MZ"/>
    <d v="2025-05-05T00:00:00"/>
    <s v="Recibido"/>
    <s v="cumplida"/>
    <n v="3"/>
    <n v="2"/>
    <n v="0"/>
    <d v="2025-05-09T00:00:00"/>
    <n v="38891"/>
    <n v="61593"/>
    <n v="1"/>
    <n v="1"/>
  </r>
  <r>
    <m/>
    <s v="Alejandro Beron"/>
    <x v="0"/>
    <s v="MOBILIARIO VESTUARIO DE DAMAS"/>
    <d v="2025-04-14T00:00:00"/>
    <x v="3"/>
    <x v="0"/>
    <m/>
    <s v="JPS"/>
    <s v="P-3781"/>
    <s v=" M2814FER"/>
    <s v="Banco para vestidor 2 mts reforzado"/>
    <n v="4"/>
    <s v="unidad"/>
    <n v="149829.6"/>
    <n v="599318.4"/>
    <s v="$"/>
    <s v="HER CAL"/>
    <n v="100842"/>
    <d v="2025-04-30T00:00:00"/>
    <s v="MZ"/>
    <d v="2025-05-05T00:00:00"/>
    <s v="Recibido"/>
    <s v="cumplida"/>
    <n v="3"/>
    <n v="4"/>
    <n v="0"/>
    <d v="2025-05-16T00:00:00"/>
    <n v="38969"/>
    <n v="62102"/>
    <m/>
    <n v="1"/>
  </r>
  <r>
    <m/>
    <s v="Alejandro Beron"/>
    <x v="0"/>
    <s v="MOBILIARIO VESTUARIO DE DAMAS"/>
    <d v="2025-04-14T00:00:00"/>
    <x v="3"/>
    <x v="0"/>
    <m/>
    <s v="JPS"/>
    <s v="P-3781"/>
    <s v=" M2815FER"/>
    <s v="Percha Simple Para Baño Acero Inox"/>
    <n v="12"/>
    <s v="unidad"/>
    <n v="9553.2000000000007"/>
    <n v="114638.40000000001"/>
    <s v="$"/>
    <s v="HER CAL"/>
    <n v="100842"/>
    <d v="2025-04-30T00:00:00"/>
    <s v="MZ"/>
    <d v="2025-05-05T00:00:00"/>
    <s v="Recibido"/>
    <s v="cumplida"/>
    <n v="3"/>
    <n v="12"/>
    <n v="0"/>
    <d v="2025-05-09T00:00:00"/>
    <n v="38891"/>
    <n v="61593"/>
    <m/>
    <n v="1"/>
  </r>
  <r>
    <m/>
    <s v="Alejandro Beron"/>
    <x v="0"/>
    <s v="MOBILIARIO VESTUARIO DE DAMAS"/>
    <d v="2025-04-14T00:00:00"/>
    <x v="3"/>
    <x v="0"/>
    <m/>
    <s v="JPS"/>
    <s v="P-3781"/>
    <s v=" M2816FER"/>
    <s v="Acrilico esmerilado 6x1360x330 mm"/>
    <n v="1"/>
    <s v="unidad"/>
    <n v="56776.6"/>
    <n v="56776.6"/>
    <s v="$"/>
    <s v="HER CAL"/>
    <n v="100842"/>
    <d v="2025-04-30T00:00:00"/>
    <s v="MZ"/>
    <d v="2025-05-05T00:00:00"/>
    <s v="Recibido"/>
    <s v="cumplida"/>
    <n v="3"/>
    <n v="1"/>
    <n v="0"/>
    <d v="2025-05-16T00:00:00"/>
    <n v="38969"/>
    <n v="62102"/>
    <m/>
    <n v="1"/>
  </r>
  <r>
    <n v="2"/>
    <s v="Alejandro Beron"/>
    <x v="0"/>
    <s v="SIEMBRA DE INVIERNO"/>
    <d v="2025-04-14T00:00:00"/>
    <x v="3"/>
    <x v="0"/>
    <m/>
    <s v="AB"/>
    <s v="P-3782"/>
    <s v="M2824FER"/>
    <s v="Bolsas de semilla reygraa anual x 25kg (marca Picasso)"/>
    <n v="5"/>
    <s v="unidad"/>
    <n v="64687.5"/>
    <n v="323437.5"/>
    <s v="$"/>
    <s v="SIN CACIQUE"/>
    <n v="101083"/>
    <d v="2025-05-14T00:00:00"/>
    <s v="MZ"/>
    <d v="2025-05-15T00:00:00"/>
    <s v="Recibido"/>
    <s v="Con pendientes"/>
    <n v="3"/>
    <n v="3"/>
    <n v="-2"/>
    <d v="2025-06-13T00:00:00"/>
    <n v="1450"/>
    <n v="64084"/>
    <n v="1"/>
    <n v="1"/>
  </r>
  <r>
    <m/>
    <s v="Alejandro Beron"/>
    <x v="0"/>
    <s v="SIEMBRA DE INVIERNO"/>
    <d v="2025-04-14T00:00:00"/>
    <x v="3"/>
    <x v="0"/>
    <m/>
    <s v="AB"/>
    <s v="P-3782"/>
    <s v="S/C"/>
    <s v="mano de obra por corte de pasto y siembra de invierno en Planta y DMP"/>
    <n v="1"/>
    <s v="unidad"/>
    <n v="350000"/>
    <n v="350000"/>
    <s v="$"/>
    <s v="WALTER VERDI"/>
    <n v="102357"/>
    <d v="2025-08-18T00:00:00"/>
    <s v="MZ"/>
    <d v="2025-08-20T00:00:00"/>
    <s v="Recibido"/>
    <s v="cumplida"/>
    <n v="3"/>
    <n v="1"/>
    <n v="0"/>
    <d v="2025-07-15T00:00:00"/>
    <n v="20"/>
    <m/>
    <m/>
    <n v="1"/>
  </r>
  <r>
    <n v="1"/>
    <s v="Ontivero Alejandro"/>
    <x v="0"/>
    <s v="VOLQUETE EN ZONA PAÑOL Y DMP"/>
    <d v="2025-04-14T00:00:00"/>
    <x v="3"/>
    <x v="0"/>
    <m/>
    <s v="AB"/>
    <s v="P-3783"/>
    <s v="S/C"/>
    <s v="Volquete para residuos generales de planta"/>
    <n v="4"/>
    <s v="unidad"/>
    <n v="70000"/>
    <n v="280000"/>
    <s v="$"/>
    <s v="MS GRUPO NORTE SA VOLQUETES"/>
    <n v="100723"/>
    <d v="2025-04-21T00:00:00"/>
    <s v="MZ"/>
    <d v="2025-04-24T00:00:00"/>
    <s v="Recibido"/>
    <s v="cumplida"/>
    <n v="3"/>
    <n v="4"/>
    <n v="0"/>
    <s v="26/04 - 05/05 - 13/05 - 03/06"/>
    <s v="11519 - 11739 - 11919 - 12472"/>
    <m/>
    <n v="1"/>
    <n v="1"/>
  </r>
  <r>
    <n v="1"/>
    <s v="Juan Zabaleta"/>
    <x v="0"/>
    <s v="CABEZAL TERMICO PARA FECHADOR LINEA 3"/>
    <d v="2025-04-15T00:00:00"/>
    <x v="3"/>
    <x v="0"/>
    <m/>
    <s v="JPS"/>
    <s v="P-3784"/>
    <s v="M1566ELE"/>
    <s v="CABEZAL TERMICO 403325 30MM VIDEO JET (backup de baja velocidad Vj6120)"/>
    <n v="1"/>
    <s v="unidad"/>
    <n v="539000"/>
    <n v="539000"/>
    <s v="$"/>
    <s v="VIDEOJET"/>
    <n v="100867"/>
    <d v="2025-05-02T00:00:00"/>
    <s v="MZ"/>
    <d v="2025-05-06T00:00:00"/>
    <s v="Recibido"/>
    <s v="cumplida"/>
    <n v="3"/>
    <n v="1"/>
    <n v="0"/>
    <d v="2025-05-02T00:00:00"/>
    <s v="SIN REMITO"/>
    <n v="61389"/>
    <n v="1"/>
    <n v="1"/>
  </r>
  <r>
    <n v="1"/>
    <s v="Juan Zabaleta"/>
    <x v="0"/>
    <s v="ADICIONAL TAREAS SALA DE COMPRESORES 26/04/25"/>
    <d v="2025-04-15T00:00:00"/>
    <x v="3"/>
    <x v="0"/>
    <m/>
    <s v="JPS"/>
    <s v="P-3785"/>
    <s v="S/C"/>
    <s v="ASISTENCIA COMPRESOR DE AIRE P16 - N° DE SERIE: 12844"/>
    <n v="1"/>
    <s v="unidad"/>
    <n v="884800"/>
    <n v="884800"/>
    <s v="$"/>
    <s v="SULLAIR"/>
    <n v="100750"/>
    <d v="2025-04-23T00:00:00"/>
    <s v="MZ"/>
    <d v="2025-04-25T00:00:00"/>
    <s v="Recibido"/>
    <s v="cumplida"/>
    <n v="3"/>
    <n v="1"/>
    <n v="0"/>
    <d v="2025-04-25T00:00:00"/>
    <s v="Marcos zarza informa que se cumplió. No tengo remito"/>
    <m/>
    <n v="1"/>
    <n v="1"/>
  </r>
  <r>
    <n v="2"/>
    <s v="Juan Zabaleta"/>
    <x v="0"/>
    <s v="MEJORA DE LA RED DE AIRE COMPRIMIDO EN SALA DE COMPRESORES"/>
    <d v="2025-04-16T00:00:00"/>
    <x v="3"/>
    <x v="0"/>
    <m/>
    <s v="JPS"/>
    <s v="P-3786"/>
    <s v="S/C"/>
    <s v="MANO DE OBRA"/>
    <n v="1"/>
    <s v="unidad"/>
    <m/>
    <n v="0"/>
    <s v="$"/>
    <m/>
    <m/>
    <m/>
    <m/>
    <m/>
    <s v="Anulado"/>
    <s v="Con pendientes"/>
    <n v="4"/>
    <m/>
    <n v="-1"/>
    <m/>
    <m/>
    <m/>
    <n v="1"/>
    <n v="1"/>
  </r>
  <r>
    <m/>
    <s v="Juan Zabaleta"/>
    <x v="0"/>
    <s v="MEJORA DE LA RED DE AIRE COMPRIMIDO EN SALA DE COMPRESORES"/>
    <d v="2025-04-16T00:00:00"/>
    <x v="3"/>
    <x v="0"/>
    <m/>
    <s v="JPS"/>
    <s v="P-3786"/>
    <s v="S/C"/>
    <s v="MATERIALES"/>
    <n v="1"/>
    <s v="unidad"/>
    <m/>
    <n v="0"/>
    <s v="$"/>
    <m/>
    <m/>
    <m/>
    <m/>
    <m/>
    <s v="Anulado"/>
    <s v="Con pendientes"/>
    <n v="4"/>
    <m/>
    <n v="-1"/>
    <m/>
    <m/>
    <m/>
    <m/>
    <n v="1"/>
  </r>
  <r>
    <n v="1"/>
    <s v="Juan Zabaleta"/>
    <x v="0"/>
    <s v="REPARACION DE BOMBA DE COMBUSTIBLE GRUPO ELECTROGENO"/>
    <d v="2025-04-17T00:00:00"/>
    <x v="3"/>
    <x v="0"/>
    <m/>
    <s v="JPS"/>
    <s v="P-3787"/>
    <s v="S/C"/>
    <s v="REPARACION BOMBA DE COMBUSTIBLE"/>
    <n v="1"/>
    <s v="unidad"/>
    <m/>
    <n v="0"/>
    <s v="$"/>
    <s v="VOLVIO DE PORCO SIN REPARACION - SE OPIDE UNA NUEVA"/>
    <m/>
    <m/>
    <m/>
    <m/>
    <s v="Anulado"/>
    <s v="Con pendientes"/>
    <n v="4"/>
    <m/>
    <n v="-1"/>
    <m/>
    <m/>
    <m/>
    <n v="1"/>
    <n v="1"/>
  </r>
  <r>
    <n v="1"/>
    <s v="Juan Zabaleta"/>
    <x v="2"/>
    <s v="CONTROLADOR DE TEMPERATURA PARA LINEA 6"/>
    <d v="2025-04-28T00:00:00"/>
    <x v="3"/>
    <x v="0"/>
    <m/>
    <s v="JPS"/>
    <s v="P-3788"/>
    <s v=" M1569ELE"/>
    <s v="CONTROLADOR DE TEMPERATURA OPTRIS OPTCTLT15CB3"/>
    <n v="1"/>
    <s v="unidad"/>
    <n v="641550"/>
    <n v="641550"/>
    <s v="$"/>
    <s v="MEDITECNA"/>
    <n v="100796"/>
    <d v="2025-04-28T00:00:00"/>
    <s v="MZ"/>
    <d v="2025-04-28T00:00:00"/>
    <s v="Recibido"/>
    <s v="cumplida"/>
    <n v="3"/>
    <n v="1"/>
    <n v="0"/>
    <d v="2025-04-28T00:00:00"/>
    <n v="40319"/>
    <n v="61003"/>
    <n v="1"/>
    <n v="1"/>
  </r>
  <r>
    <n v="4"/>
    <s v="Juan Zabaleta"/>
    <x v="2"/>
    <s v="INSUMOS MASIPACK - URGENTE"/>
    <d v="2025-04-21T00:00:00"/>
    <x v="3"/>
    <x v="0"/>
    <m/>
    <s v="JPS"/>
    <s v="P-3789"/>
    <s v=" M0034MAS"/>
    <s v="CUCHILLA D90 140 X 8 X 3 - AC08805117 - PESO 200GRS - MAQUINA/SERIE 20200497 - 20160086"/>
    <n v="8"/>
    <s v="unidad"/>
    <n v="162087.12"/>
    <n v="1296696.96"/>
    <s v="$"/>
    <s v="MASIPACK"/>
    <n v="101318"/>
    <d v="2025-05-30T00:00:00"/>
    <s v="MZ"/>
    <d v="2025-06-03T00:00:00"/>
    <s v="Recibido"/>
    <s v="cumplida"/>
    <n v="3"/>
    <n v="8"/>
    <n v="0"/>
    <d v="2025-08-18T00:00:00"/>
    <n v="14025"/>
    <n v="67116"/>
    <n v="1"/>
    <n v="1"/>
  </r>
  <r>
    <m/>
    <s v="Juan Zabaleta"/>
    <x v="2"/>
    <s v="INSUMOS MASIPACK - URGENTE"/>
    <d v="2025-04-21T00:00:00"/>
    <x v="3"/>
    <x v="0"/>
    <m/>
    <s v="JPS"/>
    <s v="P-3789"/>
    <s v=" M0062MAS"/>
    <s v="CONTRACUCHILLA D90 140 X 8 X 3 - AC08805118 - PESO 200GRS - MAQUINA/SERIE 20200497 - 20160086"/>
    <n v="8"/>
    <s v="unidad"/>
    <n v="219372.5"/>
    <n v="1754980"/>
    <s v="$"/>
    <s v="MASIPACK"/>
    <n v="101318"/>
    <d v="2025-05-30T00:00:00"/>
    <s v="MZ"/>
    <d v="2025-06-03T00:00:00"/>
    <s v="Recibido"/>
    <s v="cumplida"/>
    <n v="3"/>
    <n v="8"/>
    <n v="0"/>
    <d v="2025-08-18T00:00:00"/>
    <n v="14025"/>
    <n v="67116"/>
    <m/>
    <n v="1"/>
  </r>
  <r>
    <m/>
    <s v="Juan Zabaleta"/>
    <x v="2"/>
    <s v="INSUMOS MASIPACK - URGENTE"/>
    <d v="2025-04-21T00:00:00"/>
    <x v="3"/>
    <x v="0"/>
    <m/>
    <s v="JPS"/>
    <s v="P-3789"/>
    <s v=" M0130MAS"/>
    <s v="MORDAZA INFERIOR-5P23070001 - PESO 585GRS - MAQUINA/SERIE 20200497 - 20160086 - D90 L150"/>
    <n v="4"/>
    <s v="unidad"/>
    <n v="1383915"/>
    <n v="5535660"/>
    <s v="$"/>
    <s v="MASIPACK"/>
    <n v="101318"/>
    <d v="2025-05-30T00:00:00"/>
    <s v="MZ"/>
    <d v="2025-06-03T00:00:00"/>
    <s v="Recibido"/>
    <s v="cumplida"/>
    <n v="3"/>
    <n v="4"/>
    <n v="0"/>
    <d v="2025-08-18T00:00:00"/>
    <n v="14025"/>
    <n v="67116"/>
    <m/>
    <n v="1"/>
  </r>
  <r>
    <m/>
    <s v="Juan Zabaleta"/>
    <x v="2"/>
    <s v="INSUMOS MASIPACK - URGENTE"/>
    <d v="2025-04-21T00:00:00"/>
    <x v="3"/>
    <x v="0"/>
    <m/>
    <s v="JPS"/>
    <s v="P-3789"/>
    <s v=" M0131MAS"/>
    <s v="MORDAZA SUPERIOR-5P22070001 - PESO 585GRS - MAQUINA/SERIE 20200497 - 20160086 - D90 L150"/>
    <n v="4"/>
    <s v="unidad"/>
    <n v="1383915"/>
    <n v="5535660"/>
    <s v="$"/>
    <s v="MASIPACK"/>
    <n v="101318"/>
    <d v="2025-05-30T00:00:00"/>
    <s v="MZ"/>
    <d v="2025-06-03T00:00:00"/>
    <s v="Recibido"/>
    <s v="cumplida"/>
    <n v="3"/>
    <n v="4"/>
    <n v="0"/>
    <d v="2025-08-18T00:00:00"/>
    <n v="14025"/>
    <n v="67116"/>
    <m/>
    <n v="1"/>
  </r>
  <r>
    <n v="4"/>
    <s v="Raul Ledesma"/>
    <x v="0"/>
    <s v="INSUMOS CAMBIO DE RUEDAS EN CARROS DE HORNO L5"/>
    <d v="2025-04-22T00:00:00"/>
    <x v="3"/>
    <x v="0"/>
    <m/>
    <s v="JPS"/>
    <s v="P-3790"/>
    <s v="M1032FER"/>
    <s v="CONJUNTO DE BULON, TUERCA, BUJE Y GROWER P/ RUEDA DE ALTA TEMPERATURA (M0868FER)"/>
    <n v="100"/>
    <s v="unidad"/>
    <n v="225"/>
    <n v="22500"/>
    <s v="$"/>
    <s v="MIL RUEDAS"/>
    <n v="101143"/>
    <d v="2025-05-19T00:00:00"/>
    <s v="MZ"/>
    <d v="2025-05-20T00:00:00"/>
    <s v="Recibido"/>
    <s v="cumplida"/>
    <n v="3"/>
    <n v="100"/>
    <n v="0"/>
    <d v="2025-06-13T00:00:00"/>
    <n v="34050"/>
    <n v="64082"/>
    <n v="1"/>
    <n v="1"/>
  </r>
  <r>
    <n v="1"/>
    <s v="Juan Zabaleta"/>
    <x v="2"/>
    <s v="FLETE A TORNERIA KRUM - MORDAZAS MASIPACK"/>
    <d v="2025-04-21T00:00:00"/>
    <x v="3"/>
    <x v="0"/>
    <m/>
    <s v="JPS"/>
    <s v="P-3791"/>
    <s v="S/C"/>
    <s v="FLETE DESDE PLANTA A TORNERIA KRUM (Horacio Oyhanarte 346, B1688 Villa Tesei, Provincia de Buenos Aires) - ENVIA 4 MORDAZAS"/>
    <n v="1"/>
    <s v="unidad"/>
    <n v="65000"/>
    <n v="65000"/>
    <s v="$"/>
    <s v="FULL EXPRESS"/>
    <n v="100761"/>
    <d v="2025-04-24T00:00:00"/>
    <s v="MZ"/>
    <d v="2025-04-25T00:00:00"/>
    <s v="Recibido"/>
    <s v="cumplida"/>
    <n v="3"/>
    <n v="1"/>
    <n v="0"/>
    <d v="2025-04-23T00:00:00"/>
    <s v="SIN REMITO"/>
    <m/>
    <n v="1"/>
    <n v="1"/>
  </r>
  <r>
    <n v="1"/>
    <s v="Juan Zabaleta"/>
    <x v="2"/>
    <s v="REPARACION DE CAMARA DE AUTOELEVADORES"/>
    <d v="2025-04-21T00:00:00"/>
    <x v="3"/>
    <x v="0"/>
    <m/>
    <s v="JPS"/>
    <s v="P-3792"/>
    <s v="S/C"/>
    <s v="REPARACION DE CAMARA DE AUTOELEVADOR"/>
    <n v="8"/>
    <s v="unidad"/>
    <n v="2500"/>
    <n v="20000"/>
    <s v="$"/>
    <s v="GOMERIA"/>
    <m/>
    <m/>
    <m/>
    <m/>
    <s v="Recibido"/>
    <s v="cumplida"/>
    <n v="3"/>
    <n v="8"/>
    <n v="0"/>
    <d v="2025-04-22T00:00:00"/>
    <s v="FUE RODO A EMPARCHAR CON SU PLATA"/>
    <m/>
    <n v="1"/>
    <n v="1"/>
  </r>
  <r>
    <n v="3"/>
    <s v="Juan Zabaleta"/>
    <x v="0"/>
    <s v="PRECINTOS PARA CIERRE DE PLANTA"/>
    <d v="2025-04-22T00:00:00"/>
    <x v="3"/>
    <x v="0"/>
    <m/>
    <s v="JPS"/>
    <s v="P-3793"/>
    <s v="S/C"/>
    <s v="PRECINTO NEGRO NUMERADO &quot;PLANTA&quot; "/>
    <n v="1000"/>
    <s v="unidad"/>
    <n v="103"/>
    <n v="103000"/>
    <s v="$"/>
    <s v="MERCOEMBAL (Naiman Dario Leonel)"/>
    <n v="101183"/>
    <d v="2025-05-21T00:00:00"/>
    <s v="MZ"/>
    <d v="2025-05-22T00:00:00"/>
    <s v="Recibido"/>
    <s v="cumplida"/>
    <n v="3"/>
    <n v="1000"/>
    <n v="0"/>
    <d v="2025-07-08T00:00:00"/>
    <n v="1600"/>
    <m/>
    <n v="1"/>
    <n v="1"/>
  </r>
  <r>
    <m/>
    <s v="Juan Zabaleta"/>
    <x v="0"/>
    <s v="PRECINTOS PARA CIERRE DE PLANTA"/>
    <d v="2025-04-22T00:00:00"/>
    <x v="3"/>
    <x v="0"/>
    <m/>
    <s v="JPS"/>
    <s v="P-3793"/>
    <s v="S/C"/>
    <s v="PRECINTO ROJO NUMERADO &quot;PAÑOL&quot;"/>
    <n v="1000"/>
    <s v="unidad"/>
    <n v="103"/>
    <n v="103000"/>
    <s v="$"/>
    <s v="MERCOEMBAL (Naiman Dario Leonel)"/>
    <n v="101183"/>
    <d v="2025-05-21T00:00:00"/>
    <s v="MZ"/>
    <d v="2025-05-22T00:00:00"/>
    <s v="Recibido"/>
    <s v="cumplida"/>
    <n v="3"/>
    <n v="1000"/>
    <n v="0"/>
    <d v="2025-07-08T00:00:00"/>
    <n v="1600"/>
    <m/>
    <m/>
    <n v="1"/>
  </r>
  <r>
    <m/>
    <s v="Juan Zabaleta"/>
    <x v="0"/>
    <s v="PRECINTOS PARA CIERRE DE PLANTA"/>
    <d v="2025-04-22T00:00:00"/>
    <x v="3"/>
    <x v="0"/>
    <m/>
    <s v="JPS"/>
    <s v="P-3793"/>
    <s v="S/C"/>
    <s v="PRECINTO ROJO NUMERADO &quot;PUERTA DE EMERGENCIA&quot;"/>
    <n v="1000"/>
    <s v="unidad"/>
    <n v="103"/>
    <n v="103000"/>
    <s v="$"/>
    <s v="MERCOEMBAL (Naiman Dario Leonel)"/>
    <n v="101183"/>
    <d v="2025-05-21T00:00:00"/>
    <s v="MZ"/>
    <d v="2025-05-22T00:00:00"/>
    <s v="Recibido"/>
    <s v="cumplida"/>
    <n v="3"/>
    <n v="1000"/>
    <n v="0"/>
    <d v="2025-07-08T00:00:00"/>
    <n v="1600"/>
    <m/>
    <m/>
    <n v="1"/>
  </r>
  <r>
    <n v="1"/>
    <s v="Juan Zabaleta"/>
    <x v="0"/>
    <s v="RENOVACION DE ALQUILER DE MEDIO DE ELEVACION"/>
    <d v="2025-04-22T00:00:00"/>
    <x v="3"/>
    <x v="0"/>
    <m/>
    <s v="JPS"/>
    <s v="P-3794"/>
    <s v="S/C"/>
    <s v="RENOVACION DE ALQUILER DE PLATAFORMA DE TIJERA"/>
    <n v="1"/>
    <s v="unidad"/>
    <n v="1528300"/>
    <n v="1528300"/>
    <s v="$"/>
    <s v="VOLKOV"/>
    <n v="101172"/>
    <d v="2025-05-20T00:00:00"/>
    <s v="MZ"/>
    <d v="2025-05-22T00:00:00"/>
    <s v="Recibido"/>
    <s v="cumplida"/>
    <n v="3"/>
    <n v="1"/>
    <n v="0"/>
    <d v="2025-05-15T00:00:00"/>
    <s v="SIN REMITO"/>
    <m/>
    <n v="1"/>
    <n v="1"/>
  </r>
  <r>
    <n v="3"/>
    <s v="Alejandro Beron"/>
    <x v="0"/>
    <s v="MATERIAL CERRAMIENTO EN DMP"/>
    <d v="2025-04-22T00:00:00"/>
    <x v="3"/>
    <x v="0"/>
    <m/>
    <s v="JPS"/>
    <s v="P-3795"/>
    <s v="S/C"/>
    <s v="GUIA ROMA N°172 DE 6MTS  "/>
    <n v="4"/>
    <s v="unidad"/>
    <n v="43016.52"/>
    <n v="172066.08"/>
    <s v="$"/>
    <s v="BULONERA TORCUATO"/>
    <s v="100863 - 100948"/>
    <d v="2025-05-02T00:00:00"/>
    <s v="MZ"/>
    <d v="2025-05-06T00:00:00"/>
    <s v="Recibido"/>
    <s v="cumplida"/>
    <n v="3"/>
    <n v="4"/>
    <n v="0"/>
    <d v="2025-05-21T00:00:00"/>
    <n v="253541"/>
    <m/>
    <n v="1"/>
    <n v="1"/>
  </r>
  <r>
    <m/>
    <s v="Alejandro Beron"/>
    <x v="0"/>
    <s v="MATERIAL CERRAMIENTO EN DMP"/>
    <d v="2025-04-22T00:00:00"/>
    <x v="3"/>
    <x v="0"/>
    <m/>
    <s v="JPS"/>
    <s v="P-3795"/>
    <s v="S/C"/>
    <s v="CARRO RIEL ROMA N°172"/>
    <n v="8"/>
    <s v="unidad"/>
    <n v="85665.06"/>
    <n v="685320.48"/>
    <s v="$"/>
    <s v="BULONERA TORCUATO"/>
    <s v="100863 - 100948"/>
    <d v="2025-05-02T00:00:00"/>
    <s v="MZ"/>
    <d v="2025-05-06T00:00:00"/>
    <s v="Recibido"/>
    <s v="cumplida"/>
    <n v="3"/>
    <n v="8"/>
    <n v="0"/>
    <d v="2025-05-21T00:00:00"/>
    <n v="253541"/>
    <m/>
    <m/>
    <n v="1"/>
  </r>
  <r>
    <m/>
    <s v="Alejandro Beron"/>
    <x v="0"/>
    <s v="MATERIAL CERRAMIENTO EN DMP"/>
    <d v="2025-04-22T00:00:00"/>
    <x v="3"/>
    <x v="0"/>
    <m/>
    <s v="JPS"/>
    <s v="P-3795"/>
    <s v="S/C"/>
    <s v="PLATINAS DE HIERRO COMUN DE 150X150X 5MM CON AGUJEROS DIAM 16MM A 15MM DE CADA V"/>
    <n v="12"/>
    <s v="unidad"/>
    <n v="25000"/>
    <n v="300000"/>
    <s v="$"/>
    <s v="TORNERIA FASTER"/>
    <n v="100987"/>
    <d v="2025-05-07T00:00:00"/>
    <s v="MZ"/>
    <d v="2025-05-08T00:00:00"/>
    <s v="Recibido"/>
    <s v="cumplida"/>
    <n v="3"/>
    <n v="12"/>
    <n v="0"/>
    <d v="2025-05-15T00:00:00"/>
    <n v="2108"/>
    <m/>
    <m/>
    <n v="1"/>
  </r>
  <r>
    <n v="1"/>
    <s v="Alejandro Beron"/>
    <x v="0"/>
    <s v="REPARACION SISTEMA HIDRAULICO APILADORA 2013"/>
    <d v="2025-04-22T00:00:00"/>
    <x v="3"/>
    <x v="0"/>
    <m/>
    <s v="JPS"/>
    <s v="P-3796"/>
    <s v="S/C"/>
    <s v="REPARACION MOTOR DE BOMBA HIDRAULICA (CARBONES)   REPARACION BOMBA HIDRAULICA (EJE Y ENGRANAJES)"/>
    <n v="1"/>
    <s v="unidad"/>
    <n v="2665000"/>
    <n v="2665000"/>
    <s v="$"/>
    <s v="EMAS"/>
    <n v="101306"/>
    <d v="2025-05-30T00:00:00"/>
    <s v="MZ"/>
    <d v="2025-06-03T00:00:00"/>
    <s v="Recibido"/>
    <s v="cumplida"/>
    <n v="3"/>
    <n v="1"/>
    <n v="0"/>
    <d v="2025-07-23T00:00:00"/>
    <n v="12479"/>
    <m/>
    <n v="1"/>
    <n v="1"/>
  </r>
  <r>
    <n v="1"/>
    <s v="Juan Zabaleta"/>
    <x v="2"/>
    <s v="EQUIPO CERRADORA DE CAJAS LINEA 5"/>
    <d v="2025-04-22T00:00:00"/>
    <x v="3"/>
    <x v="0"/>
    <m/>
    <s v="JPS"/>
    <s v="P-3797"/>
    <s v="S/C"/>
    <s v="CERRADORA DE CAJA RPA-05  220V 50/60HZ 0,24KW + CINTA DE RODILLOS_x000a_ PRESION DE AIRE EN LA QUE OPERA 5KG/CM2"/>
    <n v="1"/>
    <s v="unidad"/>
    <n v="1939700"/>
    <n v="1939700"/>
    <s v="$"/>
    <s v="ARTEMBAL"/>
    <n v="100894"/>
    <d v="2025-05-05T00:00:00"/>
    <s v="MZ"/>
    <d v="2025-05-06T00:00:00"/>
    <s v="Recibido"/>
    <s v="cumplida"/>
    <n v="3"/>
    <n v="1"/>
    <n v="0"/>
    <d v="2025-05-07T00:00:00"/>
    <n v="1165"/>
    <m/>
    <n v="1"/>
    <n v="1"/>
  </r>
  <r>
    <n v="1"/>
    <s v="Alejandro Beron"/>
    <x v="2"/>
    <s v="REPARACION BOMBA DAF - URGENTE"/>
    <d v="2025-04-26T00:00:00"/>
    <x v="3"/>
    <x v="0"/>
    <m/>
    <s v="JPS"/>
    <s v="P-3798"/>
    <s v="M0004BOM"/>
    <s v="BOMBA SUMERGIBLE LOWARA DOMO 10T/B 1 HP TRIF - SECTOR DAF"/>
    <n v="1"/>
    <s v="unidad"/>
    <n v="832648"/>
    <n v="832648"/>
    <s v="$"/>
    <s v="SB ARGENTINA"/>
    <n v="101258"/>
    <d v="2025-05-27T00:00:00"/>
    <s v="MZ"/>
    <d v="2025-05-28T00:00:00"/>
    <s v="Recibido"/>
    <s v="cumplida"/>
    <n v="3"/>
    <n v="1"/>
    <n v="0"/>
    <d v="2025-06-04T00:00:00"/>
    <n v="63614"/>
    <n v="63310"/>
    <n v="1"/>
    <n v="1"/>
  </r>
  <r>
    <n v="1"/>
    <s v="Juan Zabaleta"/>
    <x v="0"/>
    <s v="DULCERO MAQUIPAN"/>
    <d v="2025-04-23T00:00:00"/>
    <x v="3"/>
    <x v="0"/>
    <m/>
    <s v="JPS"/>
    <s v="P-3799"/>
    <s v="S/C"/>
    <s v="UN DULCERO PARA JERINGA._x000a_ De 1 mt. de ancho útil._x000a_ Cuerpo de aluminio con camisa en acero._x000a_ Eje central en bronce._x000a_ 16 camisas de acero inoxidable AISI 304._x000a_16 pistones con cabezal de bronce._x000a_Accesorios de acero inoxidable para el conexionado de mangueras."/>
    <n v="1"/>
    <s v="unidad"/>
    <n v="8604000"/>
    <n v="8604000"/>
    <s v="$"/>
    <s v="MAQUIPAN"/>
    <n v="101429"/>
    <d v="2025-06-06T00:00:00"/>
    <s v="MZ"/>
    <d v="2025-06-10T00:00:00"/>
    <s v="Recibido"/>
    <s v="cumplida"/>
    <n v="3"/>
    <n v="1"/>
    <n v="0"/>
    <d v="2025-10-02T00:00:00"/>
    <n v="6"/>
    <m/>
    <n v="1"/>
    <n v="1"/>
  </r>
  <r>
    <n v="3"/>
    <s v="Juan Zabaleta"/>
    <x v="0"/>
    <s v="VARIADOR DE FRECUENCIA PARA AMASADORA L5"/>
    <d v="2025-04-24T00:00:00"/>
    <x v="3"/>
    <x v="0"/>
    <m/>
    <s v="JPS"/>
    <s v="P-3800"/>
    <s v=" M1410ELE"/>
    <s v="PANEL DE OPERACIÓN BASIC P/G120 (BOP-2) NEW"/>
    <n v="1"/>
    <s v="unidad"/>
    <n v="68058"/>
    <n v="68058"/>
    <s v="$"/>
    <s v="LIESA"/>
    <n v="100972"/>
    <d v="2025-05-07T00:00:00"/>
    <s v="MZ"/>
    <d v="2025-05-10T00:00:00"/>
    <s v="Recibido"/>
    <s v="cumplida"/>
    <n v="3"/>
    <n v="1"/>
    <n v="0"/>
    <d v="2025-05-21T00:00:00"/>
    <n v="197434"/>
    <n v="62291"/>
    <n v="1"/>
    <n v="1"/>
  </r>
  <r>
    <m/>
    <s v="Juan Zabaleta"/>
    <x v="0"/>
    <s v="VARIADOR DE FRECUENCIA PARA AMASADORA L5"/>
    <d v="2025-04-24T00:00:00"/>
    <x v="3"/>
    <x v="0"/>
    <m/>
    <s v="JPS"/>
    <s v="P-3800"/>
    <s v=" M1567ELE"/>
    <s v="SINAMICS G120 CU240E-2 PN 6E/3SD 2E/2S + S SIEMENS"/>
    <n v="1"/>
    <s v="unidad"/>
    <n v="515808"/>
    <n v="515808"/>
    <s v="$"/>
    <s v="LIESA"/>
    <n v="100972"/>
    <d v="2025-05-07T00:00:00"/>
    <s v="MZ"/>
    <d v="2025-05-10T00:00:00"/>
    <s v="Recibido"/>
    <s v="cumplida"/>
    <n v="3"/>
    <n v="1"/>
    <n v="0"/>
    <d v="2025-05-21T00:00:00"/>
    <n v="197434"/>
    <n v="62291"/>
    <m/>
    <n v="1"/>
  </r>
  <r>
    <m/>
    <s v="Juan Zabaleta"/>
    <x v="0"/>
    <s v="VARIADOR DE FRECUENCIA PARA AMASADORA L5"/>
    <d v="2025-04-24T00:00:00"/>
    <x v="3"/>
    <x v="0"/>
    <m/>
    <s v="JPS"/>
    <s v="P-3800"/>
    <s v=" M1568ELE"/>
    <s v="SINAMICS G120 PM240-2 400V FSF STD 75KW / 100HP ALTA EXIGENCIA 55KW / 75HP"/>
    <n v="1"/>
    <s v="unidad"/>
    <n v="10574064"/>
    <n v="10574064"/>
    <s v="$"/>
    <s v="LIESA"/>
    <n v="100972"/>
    <d v="2025-05-07T00:00:00"/>
    <s v="MZ"/>
    <d v="2025-05-10T00:00:00"/>
    <s v="Recibido"/>
    <s v="cumplida"/>
    <n v="3"/>
    <n v="1"/>
    <n v="0"/>
    <d v="2025-05-29T00:00:00"/>
    <n v="197812"/>
    <n v="64966"/>
    <m/>
    <n v="1"/>
  </r>
  <r>
    <n v="2"/>
    <s v="Alejandro Beron"/>
    <x v="0"/>
    <s v="AISLANTES DE CAÑERIAS PRODUCCION"/>
    <d v="2025-04-24T00:00:00"/>
    <x v="3"/>
    <x v="0"/>
    <m/>
    <s v="JPS"/>
    <s v="P-3801"/>
    <s v=" M1479FER"/>
    <s v="FUNDA AISLANTE TERMICO PARA CAÑERIA DE 54mm  X 2M"/>
    <n v="10"/>
    <s v="unidad"/>
    <m/>
    <n v="0"/>
    <s v="$"/>
    <s v="FALTA AUTORIZACION - MAIL MZ"/>
    <m/>
    <m/>
    <m/>
    <m/>
    <s v="Anulado"/>
    <s v="Con pendientes"/>
    <n v="4"/>
    <m/>
    <n v="-10"/>
    <m/>
    <m/>
    <m/>
    <n v="1"/>
    <n v="1"/>
  </r>
  <r>
    <m/>
    <s v="Alejandro Beron"/>
    <x v="0"/>
    <s v="AISLANTES DE CAÑERIAS PRODUCCION"/>
    <d v="2025-04-24T00:00:00"/>
    <x v="3"/>
    <x v="0"/>
    <m/>
    <s v="JPS"/>
    <s v="P-3801"/>
    <s v=" M2829FER"/>
    <s v="FUNDA AISLANTE TERMICO PARA CAÑERIA DE  63mm  X 2M"/>
    <n v="20"/>
    <s v="unidad"/>
    <m/>
    <n v="0"/>
    <s v="$"/>
    <s v="FALTA AUTORIZACION - MAIL MZ"/>
    <m/>
    <m/>
    <m/>
    <m/>
    <s v="Anulado"/>
    <s v="Con pendientes"/>
    <n v="4"/>
    <m/>
    <n v="-20"/>
    <m/>
    <m/>
    <m/>
    <m/>
    <n v="1"/>
  </r>
  <r>
    <n v="3"/>
    <s v="Juan Zabaleta"/>
    <x v="2"/>
    <s v="FILTROS AMASADORA SAN CASSIANO"/>
    <d v="2025-04-24T00:00:00"/>
    <x v="3"/>
    <x v="0"/>
    <m/>
    <s v="JPS"/>
    <s v="P-3802"/>
    <s v=" M2830FER"/>
    <s v="FILTRO ACEITE FA 17 363 - ANCHO 70MM ALTO 98MM - ROSCA H 1/2&quot; BSP"/>
    <n v="1"/>
    <s v="unidad"/>
    <m/>
    <n v="0"/>
    <s v="$"/>
    <s v="PASADO AL STOCK"/>
    <m/>
    <m/>
    <m/>
    <m/>
    <s v="Anulado"/>
    <s v="Con pendientes"/>
    <n v="4"/>
    <m/>
    <n v="-1"/>
    <m/>
    <m/>
    <m/>
    <n v="1"/>
    <n v="1"/>
  </r>
  <r>
    <m/>
    <s v="Juan Zabaleta"/>
    <x v="2"/>
    <s v="FILTROS AMASADORA SAN CASSIANO"/>
    <d v="2025-04-24T00:00:00"/>
    <x v="3"/>
    <x v="0"/>
    <m/>
    <s v="JPS"/>
    <s v="P-3802"/>
    <s v=" M2831FER"/>
    <s v="FILTRO ACEITE F 10 366 - ANCHO 50MM ALTO 85MM - ROSCA H 5/8&quot; WIT"/>
    <n v="1"/>
    <s v="unidad"/>
    <m/>
    <n v="0"/>
    <s v="$"/>
    <s v="PASADO AL STOCK"/>
    <m/>
    <m/>
    <m/>
    <m/>
    <s v="Anulado"/>
    <s v="Con pendientes"/>
    <n v="4"/>
    <m/>
    <n v="-1"/>
    <m/>
    <m/>
    <m/>
    <m/>
    <n v="1"/>
  </r>
  <r>
    <m/>
    <s v="Juan Zabaleta"/>
    <x v="2"/>
    <s v="FILTROS AMASADORA SAN CASSIANO"/>
    <d v="2025-04-24T00:00:00"/>
    <x v="3"/>
    <x v="0"/>
    <m/>
    <s v="JPS"/>
    <s v="P-3802"/>
    <s v="M2600MEC"/>
    <s v="MANOMETRO 0-250BAR ROSCA INFERIOR 1/4&quot; BSP"/>
    <n v="1"/>
    <s v="unidad"/>
    <m/>
    <n v="0"/>
    <s v="$"/>
    <s v="PASADO AL STOCK"/>
    <m/>
    <m/>
    <m/>
    <m/>
    <s v="Anulado"/>
    <s v="Con pendientes"/>
    <n v="4"/>
    <m/>
    <n v="-1"/>
    <m/>
    <m/>
    <m/>
    <m/>
    <n v="1"/>
  </r>
  <r>
    <n v="2"/>
    <s v="Pablo Aguirre"/>
    <x v="0"/>
    <s v="ZORRAS ELECTRICAS ATOM - CD"/>
    <d v="2025-04-24T00:00:00"/>
    <x v="3"/>
    <x v="0"/>
    <m/>
    <s v="AB"/>
    <s v="P-3803"/>
    <s v=" M2300MEC"/>
    <s v="HORQUILLA PTE15Q ATOM BRAZO DE SOPORTE IZQUIERDO C/ RUEDA ESTABILIZADORA"/>
    <n v="3"/>
    <s v="unidad"/>
    <n v="282500"/>
    <n v="847500"/>
    <s v="$"/>
    <s v="UNIRROL"/>
    <n v="101016"/>
    <d v="2025-05-09T00:00:00"/>
    <s v="MZ"/>
    <d v="2025-05-13T00:00:00"/>
    <s v="Recibido"/>
    <s v="cumplida"/>
    <n v="3"/>
    <n v="3"/>
    <n v="0"/>
    <d v="2025-05-23T00:00:00"/>
    <n v="19159"/>
    <n v="62573"/>
    <n v="1"/>
    <n v="1"/>
  </r>
  <r>
    <m/>
    <s v="Pablo Aguirre"/>
    <x v="0"/>
    <s v="ZORRAS ELECTRICAS ATOM - CD"/>
    <d v="2025-04-24T00:00:00"/>
    <x v="3"/>
    <x v="0"/>
    <m/>
    <s v="AB"/>
    <s v="P-3803"/>
    <s v=" M2415MEC"/>
    <s v="HORQUILLA PTE15Q ATOM BRAZO DE SOPORTE DERECHO C/ RUEDA ESTABILIZADORA"/>
    <n v="4"/>
    <s v="unidad"/>
    <n v="282500"/>
    <n v="1130000"/>
    <s v="$"/>
    <s v="UNIRROL"/>
    <n v="101016"/>
    <d v="2025-05-09T00:00:00"/>
    <s v="MZ"/>
    <d v="2025-05-13T00:00:00"/>
    <s v="Recibido"/>
    <s v="cumplida"/>
    <n v="3"/>
    <n v="4"/>
    <n v="0"/>
    <d v="2025-05-23T00:00:00"/>
    <n v="19159"/>
    <n v="62573"/>
    <m/>
    <n v="1"/>
  </r>
  <r>
    <n v="1"/>
    <s v="Juan Zabaleta"/>
    <x v="0"/>
    <s v="DIAGNOSTICO GRUPO ELECTROGENO PRINCIPAL "/>
    <d v="2025-04-28T00:00:00"/>
    <x v="3"/>
    <x v="0"/>
    <m/>
    <s v="JPS"/>
    <s v="P-3804"/>
    <s v="S/C"/>
    <s v="Diagnostico en llave de transferencia equipo modelo C400 D5 serie H14T031940"/>
    <n v="1"/>
    <s v="unidad"/>
    <n v="789750"/>
    <n v="789750"/>
    <s v="$"/>
    <s v="SULLAIR"/>
    <n v="100950"/>
    <d v="2025-05-07T00:00:00"/>
    <s v="MZ"/>
    <d v="2025-05-12T00:00:00"/>
    <s v="Recibido"/>
    <s v="cumplida"/>
    <n v="3"/>
    <n v="1"/>
    <n v="0"/>
    <d v="2025-05-12T00:00:00"/>
    <s v="Marcos zarza informa que se cumplió. No tengo remito"/>
    <m/>
    <n v="1"/>
    <n v="1"/>
  </r>
  <r>
    <n v="1"/>
    <s v="Juan Zabaleta"/>
    <x v="2"/>
    <s v="TARJETA PARA HORNO LINEA 6"/>
    <d v="2025-04-28T00:00:00"/>
    <x v="3"/>
    <x v="0"/>
    <m/>
    <s v="JPS"/>
    <s v="P-3805"/>
    <s v=" M1570ELE"/>
    <s v="MODULO ELECTRONICO ET200S 6ES7 134-4MB02-0AB0"/>
    <n v="1"/>
    <s v="unidad"/>
    <n v="65000"/>
    <n v="65000"/>
    <s v="$"/>
    <s v="RENDICION DE GASTOS"/>
    <n v="100797"/>
    <d v="2025-04-28T00:00:00"/>
    <s v="MZ"/>
    <d v="2025-04-28T00:00:00"/>
    <s v="Recibido"/>
    <s v="cumplida"/>
    <n v="3"/>
    <n v="1"/>
    <n v="0"/>
    <d v="2025-04-28T00:00:00"/>
    <n v="5935"/>
    <n v="61001"/>
    <n v="1"/>
    <n v="1"/>
  </r>
  <r>
    <n v="6"/>
    <s v="Juan Zabaleta"/>
    <x v="0"/>
    <s v="MATERIAL PARA ADECUACION ELECTRICA DE HORNOS LINEA 5"/>
    <d v="2025-04-29T00:00:00"/>
    <x v="3"/>
    <x v="0"/>
    <m/>
    <s v="JPS"/>
    <s v="P-3806"/>
    <s v="M1354ELE"/>
    <s v="CAÑO FLEXIBLE ESTANCO GRIS 1/2&quot; ZOLODA 10147"/>
    <n v="30"/>
    <s v="Metros"/>
    <n v="2808.46"/>
    <n v="84253.8"/>
    <s v="$"/>
    <s v="ELECTROPERBE"/>
    <n v="100887"/>
    <d v="2025-05-05T00:00:00"/>
    <s v="MZ"/>
    <d v="2025-05-06T00:00:00"/>
    <s v="Recibido"/>
    <s v="cumplida"/>
    <n v="3"/>
    <n v="30"/>
    <n v="0"/>
    <d v="2025-05-08T00:00:00"/>
    <n v="110081930"/>
    <n v="61603"/>
    <n v="1"/>
    <n v="1"/>
  </r>
  <r>
    <m/>
    <s v="Juan Zabaleta"/>
    <x v="0"/>
    <s v="MATERIAL PARA ADECUACION ELECTRICA DE HORNOS LINEA 5"/>
    <d v="2025-04-29T00:00:00"/>
    <x v="3"/>
    <x v="0"/>
    <m/>
    <s v="JPS"/>
    <s v="P-3806"/>
    <s v="M0006ELE"/>
    <s v="BANDEJA PORTACABLE PERFORADA 3MX50X50MM"/>
    <n v="14"/>
    <s v="unidad"/>
    <n v="9003.6200000000008"/>
    <n v="126050.68000000001"/>
    <s v="$"/>
    <s v="ELECTROPERBE"/>
    <n v="100887"/>
    <d v="2025-05-05T00:00:00"/>
    <s v="MZ"/>
    <d v="2025-05-06T00:00:00"/>
    <s v="Recibido"/>
    <s v="cumplida"/>
    <n v="3"/>
    <n v="14"/>
    <n v="0"/>
    <d v="2025-05-08T00:00:00"/>
    <n v="110081930"/>
    <n v="61603"/>
    <m/>
    <n v="1"/>
  </r>
  <r>
    <m/>
    <s v="Juan Zabaleta"/>
    <x v="0"/>
    <s v="MATERIAL PARA ADECUACION ELECTRICA DE HORNOS LINEA 5"/>
    <d v="2025-04-29T00:00:00"/>
    <x v="3"/>
    <x v="0"/>
    <m/>
    <s v="JPS"/>
    <s v="P-3806"/>
    <s v="M1078ELE"/>
    <s v="CUPLA BANDEJA ALA 50 LATERAL"/>
    <n v="5"/>
    <s v="unidad"/>
    <n v="693.36"/>
    <n v="3466.8"/>
    <s v="$"/>
    <s v="ELECTROPERBE"/>
    <n v="100887"/>
    <d v="2025-05-05T00:00:00"/>
    <s v="MZ"/>
    <d v="2025-05-06T00:00:00"/>
    <s v="Recibido"/>
    <s v="cumplida"/>
    <n v="3"/>
    <n v="5"/>
    <n v="0"/>
    <d v="2025-05-08T00:00:00"/>
    <n v="110081930"/>
    <n v="61603"/>
    <m/>
    <n v="1"/>
  </r>
  <r>
    <m/>
    <s v="Juan Zabaleta"/>
    <x v="0"/>
    <s v="MATERIAL PARA ADECUACION ELECTRICA DE HORNOS LINEA 5"/>
    <d v="2025-04-29T00:00:00"/>
    <x v="3"/>
    <x v="0"/>
    <m/>
    <s v="JPS"/>
    <s v="P-3806"/>
    <s v="M0068ELE"/>
    <s v="CURVA ARTICULADA COMPLETA PERFORADA 50X50MM"/>
    <n v="5"/>
    <s v="unidad"/>
    <n v="3792.36"/>
    <n v="18961.8"/>
    <s v="$"/>
    <s v="ELECTROPERBE"/>
    <n v="100887"/>
    <d v="2025-05-05T00:00:00"/>
    <s v="MZ"/>
    <d v="2025-05-06T00:00:00"/>
    <s v="Recibido"/>
    <s v="cumplida"/>
    <n v="3"/>
    <n v="5"/>
    <n v="0"/>
    <d v="2025-05-08T00:00:00"/>
    <n v="110081930"/>
    <n v="61603"/>
    <m/>
    <n v="1"/>
  </r>
  <r>
    <m/>
    <s v="Juan Zabaleta"/>
    <x v="0"/>
    <s v="MATERIAL PARA ADECUACION ELECTRICA DE HORNOS LINEA 5"/>
    <d v="2025-04-29T00:00:00"/>
    <x v="3"/>
    <x v="0"/>
    <m/>
    <s v="JPS"/>
    <s v="P-3806"/>
    <s v="M0360ELE"/>
    <s v="TAPA BANDEJA PORTACABLE  3MX50X300MM PERFORAD"/>
    <n v="14"/>
    <s v="unidad"/>
    <n v="5208.87"/>
    <n v="72924.179999999993"/>
    <s v="$"/>
    <s v="ELECTROPERBE"/>
    <n v="100887"/>
    <d v="2025-05-05T00:00:00"/>
    <s v="MZ"/>
    <d v="2025-05-06T00:00:00"/>
    <s v="Recibido"/>
    <s v="cumplida"/>
    <n v="3"/>
    <n v="14"/>
    <n v="0"/>
    <d v="2025-05-08T00:00:00"/>
    <n v="110081930"/>
    <n v="61603"/>
    <m/>
    <n v="1"/>
  </r>
  <r>
    <m/>
    <s v="Juan Zabaleta"/>
    <x v="0"/>
    <s v="MATERIAL PARA ADECUACION ELECTRICA DE HORNOS LINEA 5"/>
    <d v="2025-04-29T00:00:00"/>
    <x v="3"/>
    <x v="0"/>
    <m/>
    <s v="JPS"/>
    <s v="P-3806"/>
    <s v="M1571ELE"/>
    <s v="CURVA 90º PARA BANDEJA 50MM"/>
    <n v="6"/>
    <s v="unidad"/>
    <n v="1242.99"/>
    <n v="7457.9400000000005"/>
    <s v="$"/>
    <s v="ELECTROPERBE"/>
    <n v="100887"/>
    <d v="2025-05-05T00:00:00"/>
    <s v="MZ"/>
    <d v="2025-05-06T00:00:00"/>
    <s v="Recibido"/>
    <s v="cumplida"/>
    <n v="3"/>
    <n v="6"/>
    <n v="0"/>
    <d v="2025-05-08T00:00:00"/>
    <n v="110081930"/>
    <n v="61603"/>
    <m/>
    <n v="1"/>
  </r>
  <r>
    <n v="3"/>
    <s v="Alejandro Beron"/>
    <x v="2"/>
    <s v="REPUESTOS PARA TALADRO BOSCH DE EDILICIO"/>
    <d v="2025-04-29T00:00:00"/>
    <x v="3"/>
    <x v="0"/>
    <m/>
    <s v="AB"/>
    <s v="P-3807"/>
    <s v="S/C"/>
    <s v="Caja De Engranajes Atornillador Bosch Gsb 180-li  (taladro, percutor y atornillador)"/>
    <n v="1"/>
    <s v="unidad"/>
    <m/>
    <n v="0"/>
    <s v="$"/>
    <m/>
    <m/>
    <m/>
    <m/>
    <m/>
    <s v="Anulado"/>
    <s v="Con pendientes"/>
    <n v="4"/>
    <m/>
    <n v="-1"/>
    <m/>
    <m/>
    <m/>
    <n v="1"/>
    <n v="1"/>
  </r>
  <r>
    <m/>
    <s v="Alejandro Beron"/>
    <x v="2"/>
    <s v="REPUESTOS PARA TALADRO BOSCH DE EDILICIO"/>
    <d v="2025-04-29T00:00:00"/>
    <x v="3"/>
    <x v="0"/>
    <m/>
    <s v="AB"/>
    <s v="P-3807"/>
    <s v="S/C"/>
    <s v="Mandril Auto Bosch 1/2 Gsb 180 Gsb 180 Gsr 180 2609112190"/>
    <n v="1"/>
    <s v="unidad"/>
    <m/>
    <n v="0"/>
    <s v="$"/>
    <m/>
    <m/>
    <m/>
    <m/>
    <m/>
    <s v="Anulado"/>
    <s v="Con pendientes"/>
    <n v="4"/>
    <m/>
    <n v="-1"/>
    <m/>
    <m/>
    <m/>
    <m/>
    <n v="1"/>
  </r>
  <r>
    <m/>
    <s v="Alejandro Beron"/>
    <x v="2"/>
    <s v="REPUESTOS PARA TALADRO BOSCH DE EDILICIO"/>
    <d v="2025-04-29T00:00:00"/>
    <x v="3"/>
    <x v="0"/>
    <m/>
    <s v="AB"/>
    <s v="P-3807"/>
    <s v="S/C"/>
    <s v="Tornillo rosca izquierda"/>
    <n v="1"/>
    <s v="unidad"/>
    <m/>
    <n v="0"/>
    <s v="$"/>
    <m/>
    <m/>
    <m/>
    <m/>
    <m/>
    <s v="Anulado"/>
    <s v="Con pendientes"/>
    <n v="4"/>
    <m/>
    <n v="-1"/>
    <m/>
    <m/>
    <m/>
    <m/>
    <n v="1"/>
  </r>
  <r>
    <n v="2"/>
    <s v="Juan Zabaleta"/>
    <x v="2"/>
    <s v="LINEA 5"/>
    <d v="2025-04-29T00:00:00"/>
    <x v="3"/>
    <x v="0"/>
    <m/>
    <s v="AB"/>
    <s v="P-3808"/>
    <s v=" M0556ELE"/>
    <s v="SENSOR INDUCTIVO BIDUK D12 PNP-NA/1CN"/>
    <n v="2"/>
    <s v="unidad"/>
    <n v="53580"/>
    <n v="107160"/>
    <s v="$"/>
    <s v="KDK"/>
    <n v="100999"/>
    <d v="2025-05-08T00:00:00"/>
    <s v="MZ"/>
    <d v="2025-05-09T00:00:00"/>
    <s v="Recibido"/>
    <s v="cumplida"/>
    <n v="3"/>
    <n v="2"/>
    <n v="0"/>
    <d v="2025-05-09T00:00:00"/>
    <n v="571"/>
    <n v="61602"/>
    <n v="1"/>
    <n v="1"/>
  </r>
  <r>
    <m/>
    <s v="Juan Zabaleta"/>
    <x v="2"/>
    <s v="LINEA 5"/>
    <d v="2025-04-29T00:00:00"/>
    <x v="3"/>
    <x v="0"/>
    <m/>
    <s v="AB"/>
    <s v="P-3808"/>
    <s v=" M0176FRI"/>
    <s v="SENSOR INDUCTIVO  DATASENSOR  IS-12-C1-03  5660000136"/>
    <n v="2"/>
    <s v="unidad"/>
    <n v="30780"/>
    <n v="61560"/>
    <s v="$"/>
    <s v="KDK"/>
    <n v="100999"/>
    <d v="2025-05-08T00:00:00"/>
    <s v="MZ"/>
    <d v="2025-05-09T00:00:00"/>
    <s v="Recibido"/>
    <s v="cumplida"/>
    <n v="3"/>
    <n v="2"/>
    <n v="0"/>
    <d v="2025-05-09T00:00:00"/>
    <n v="571"/>
    <n v="61602"/>
    <m/>
    <n v="1"/>
  </r>
  <r>
    <n v="1"/>
    <s v="Juan Zabaleta"/>
    <x v="0"/>
    <s v="AISLANTE TERMICO PARA HORNOS"/>
    <d v="2025-04-29T00:00:00"/>
    <x v="3"/>
    <x v="0"/>
    <m/>
    <s v="JPS"/>
    <s v="P-3809"/>
    <s v=" M2544FER"/>
    <s v="BOLSON DE LANA MINERAL 20KG"/>
    <n v="6"/>
    <s v="unidad"/>
    <n v="159835.20000000001"/>
    <n v="959011.20000000007"/>
    <s v="$"/>
    <s v="ABRAFER"/>
    <n v="101152"/>
    <d v="2025-05-19T00:00:00"/>
    <s v="MZ"/>
    <d v="2025-05-20T00:00:00"/>
    <s v="Recibido"/>
    <s v="cumplida"/>
    <n v="3"/>
    <n v="6"/>
    <n v="0"/>
    <d v="2025-05-31T00:00:00"/>
    <n v="38067"/>
    <n v="63186"/>
    <n v="1"/>
    <n v="1"/>
  </r>
  <r>
    <n v="1"/>
    <s v="Juan Zabaleta"/>
    <x v="2"/>
    <s v="BANDA CURVA LINEA 6"/>
    <d v="2025-04-29T00:00:00"/>
    <x v="3"/>
    <x v="0"/>
    <m/>
    <s v="JPS"/>
    <s v="P-3810"/>
    <s v=" M0037MAS"/>
    <s v="BANDA CURVA 200/90ª 350X3211 00039838 - LINEA 6"/>
    <n v="1"/>
    <s v="unidad"/>
    <n v="2704513"/>
    <n v="2704513"/>
    <s v="$"/>
    <s v="PROBELT"/>
    <n v="100940"/>
    <d v="2025-05-06T00:00:00"/>
    <s v="MZ"/>
    <d v="2025-05-07T00:00:00"/>
    <s v="Recibido"/>
    <s v="cumplida"/>
    <n v="3"/>
    <n v="1"/>
    <n v="0"/>
    <d v="2025-05-23T00:00:00"/>
    <n v="3521"/>
    <n v="62364"/>
    <n v="1"/>
    <n v="1"/>
  </r>
  <r>
    <n v="2"/>
    <s v="Juan Zabaleta"/>
    <x v="2"/>
    <s v="MOTOR Y REDUCTOR PARA MASIPACK LINEA 3"/>
    <d v="2025-04-29T00:00:00"/>
    <x v="3"/>
    <x v="0"/>
    <m/>
    <s v="JPS"/>
    <s v="P-3811"/>
    <s v=" M2601MEC"/>
    <s v="MOTOR WEG 1710RPM 60HZ 0,25KW (0,33) 220/380V "/>
    <n v="1"/>
    <s v="unidad"/>
    <n v="157070"/>
    <n v="157070"/>
    <s v="$"/>
    <s v="RULEMANES OSCAR"/>
    <n v="101014"/>
    <d v="2025-05-09T00:00:00"/>
    <s v="MZ"/>
    <d v="2025-05-13T00:00:00"/>
    <s v="Recibido"/>
    <s v="cumplida"/>
    <n v="3"/>
    <n v="1"/>
    <n v="0"/>
    <d v="2025-05-23T00:00:00"/>
    <n v="13348"/>
    <n v="62368"/>
    <n v="1"/>
    <n v="1"/>
  </r>
  <r>
    <m/>
    <s v="Juan Zabaleta"/>
    <x v="2"/>
    <s v="MOTOR Y REDUCTOR PARA MASIPACK LINEA 3"/>
    <d v="2025-04-29T00:00:00"/>
    <x v="3"/>
    <x v="0"/>
    <m/>
    <s v="JPS"/>
    <s v="P-3811"/>
    <s v=" M1047MEC"/>
    <s v="REDUCTOR  VF30FI  7 P63 B14 B3 BONFIGLIOLI "/>
    <n v="1"/>
    <s v="unidad"/>
    <n v="549359.5"/>
    <n v="549359.5"/>
    <s v="$"/>
    <s v="RULEMANES OSCAR"/>
    <n v="101014"/>
    <d v="2025-05-09T00:00:00"/>
    <s v="MZ"/>
    <d v="2025-05-13T00:00:00"/>
    <s v="Recibido"/>
    <s v="cumplida"/>
    <n v="3"/>
    <n v="1"/>
    <n v="0"/>
    <d v="2025-05-23T00:00:00"/>
    <n v="13348"/>
    <n v="62368"/>
    <m/>
    <n v="1"/>
  </r>
  <r>
    <n v="1"/>
    <s v="Hugo Escobar"/>
    <x v="0"/>
    <s v="SILOS DE HARINA 1 Y 2"/>
    <d v="2025-04-29T00:00:00"/>
    <x v="3"/>
    <x v="0"/>
    <m/>
    <s v="AB"/>
    <s v="P-3812"/>
    <s v=" M2602MEC"/>
    <s v="FLUIDIFICADOR VBS"/>
    <n v="2"/>
    <s v="unidad"/>
    <n v="107690"/>
    <n v="215380"/>
    <s v="$"/>
    <s v="VIBROTECH"/>
    <n v="100921"/>
    <d v="2025-05-06T00:00:00"/>
    <s v="MZ"/>
    <d v="2025-05-07T00:00:00"/>
    <s v="Recibido"/>
    <s v="cumplida"/>
    <n v="3"/>
    <n v="2"/>
    <n v="0"/>
    <d v="2025-06-13T00:00:00"/>
    <n v="6697"/>
    <n v="64083"/>
    <n v="1"/>
    <n v="1"/>
  </r>
  <r>
    <n v="2"/>
    <s v="Juan Zabaleta"/>
    <x v="0"/>
    <s v="CARRO Y HERRAMIENTA PARA USO DE MANTTO"/>
    <d v="2025-05-10T00:00:00"/>
    <x v="4"/>
    <x v="0"/>
    <m/>
    <s v="AB"/>
    <s v="P-3813"/>
    <s v=" M2025FER"/>
    <s v=" TALADRO BOSCH  PERCUTOR 13MM 20V LITIO GSB180-LI"/>
    <n v="1"/>
    <s v="unidad"/>
    <n v="333031.45"/>
    <n v="333031.45"/>
    <s v="$"/>
    <s v="ABRAFER"/>
    <n v="101293"/>
    <d v="2025-05-29T00:00:00"/>
    <s v="MZ"/>
    <d v="2025-05-30T00:00:00"/>
    <s v="Recibido"/>
    <s v="cumplida"/>
    <n v="3"/>
    <n v="1"/>
    <n v="0"/>
    <d v="2025-06-24T00:00:00"/>
    <n v="38905"/>
    <n v="64475"/>
    <n v="1"/>
    <n v="1"/>
  </r>
  <r>
    <m/>
    <s v="Juan Zabaleta"/>
    <x v="0"/>
    <s v="CARRO Y HERRAMIENTA PARA USO DE MANTTO"/>
    <d v="2025-05-10T00:00:00"/>
    <x v="4"/>
    <x v="0"/>
    <m/>
    <s v="AB"/>
    <s v="P-3813"/>
    <s v="S/C"/>
    <s v=" SERVICIO REPARACION DE TALADRO BOSCH  PERCUTOR 13MM 20V LITIO GSB180-LI"/>
    <n v="1"/>
    <s v="unidad"/>
    <m/>
    <n v="0"/>
    <s v="$"/>
    <m/>
    <m/>
    <m/>
    <m/>
    <m/>
    <s v="Anulado"/>
    <s v="Con pendientes"/>
    <n v="4"/>
    <m/>
    <n v="-1"/>
    <m/>
    <m/>
    <m/>
    <m/>
    <n v="1"/>
  </r>
  <r>
    <n v="4"/>
    <s v="Juan Zabaleta"/>
    <x v="0"/>
    <s v="HERRAMIENTAS PARA TECNICO RUBEN FRIEDRICH"/>
    <d v="2025-04-29T00:00:00"/>
    <x v="3"/>
    <x v="0"/>
    <m/>
    <s v="AB"/>
    <s v="P-3814"/>
    <s v=" M0478FER"/>
    <s v="LLAVES ALLEN X 9 PIEZAS LARGA METRICA BREMEN"/>
    <n v="1"/>
    <s v="unidad"/>
    <n v="14615.47"/>
    <n v="14615.47"/>
    <s v="$"/>
    <s v="BULONERA TORCUATO"/>
    <n v="100900"/>
    <d v="2025-05-05T00:00:00"/>
    <s v="MZ"/>
    <d v="2025-05-06T00:00:00"/>
    <s v="Recibido"/>
    <s v="cumplida"/>
    <n v="3"/>
    <n v="1"/>
    <n v="0"/>
    <d v="2025-05-07T00:00:00"/>
    <n v="253078"/>
    <n v="61429"/>
    <n v="1"/>
    <n v="1"/>
  </r>
  <r>
    <m/>
    <s v="Juan Zabaleta"/>
    <x v="0"/>
    <s v="HERRAMIENTAS PARA TECNICO RUBEN FRIEDRICH"/>
    <d v="2025-04-29T00:00:00"/>
    <x v="3"/>
    <x v="0"/>
    <m/>
    <s v="AB"/>
    <s v="P-3814"/>
    <s v=" M0508FER"/>
    <s v="LLAVES ALLEN X 9 PIEZAS LARGA PULGADA BREMEN"/>
    <n v="1"/>
    <s v="unidad"/>
    <n v="14615.47"/>
    <n v="14615.47"/>
    <s v="$"/>
    <s v="BULONERA TORCUATO"/>
    <n v="100900"/>
    <d v="2025-05-05T00:00:00"/>
    <s v="MZ"/>
    <d v="2025-05-06T00:00:00"/>
    <s v="Recibido"/>
    <s v="cumplida"/>
    <n v="3"/>
    <n v="1"/>
    <n v="0"/>
    <d v="2025-05-07T00:00:00"/>
    <n v="253078"/>
    <n v="61429"/>
    <m/>
    <n v="1"/>
  </r>
  <r>
    <m/>
    <s v="Juan Zabaleta"/>
    <x v="0"/>
    <s v="HERRAMIENTAS PARA TECNICO RUBEN FRIEDRICH"/>
    <d v="2025-04-29T00:00:00"/>
    <x v="3"/>
    <x v="0"/>
    <m/>
    <s v="AB"/>
    <s v="P-3814"/>
    <s v=" M1713FER"/>
    <s v="Destornillador philllips bimaterial phillips p 3301_ 100"/>
    <n v="1"/>
    <s v="unidad"/>
    <n v="3125.36"/>
    <n v="3125.36"/>
    <s v="$"/>
    <s v="BULONERA TORCUATO"/>
    <n v="100900"/>
    <d v="2025-05-05T00:00:00"/>
    <s v="MZ"/>
    <d v="2025-05-06T00:00:00"/>
    <s v="Recibido"/>
    <s v="cumplida"/>
    <n v="3"/>
    <n v="1"/>
    <n v="0"/>
    <d v="2025-05-07T00:00:00"/>
    <n v="253078"/>
    <n v="61429"/>
    <m/>
    <n v="1"/>
  </r>
  <r>
    <m/>
    <s v="Juan Zabaleta"/>
    <x v="0"/>
    <s v="HERRAMIENTAS PARA TECNICO RUBEN FRIEDRICH"/>
    <d v="2025-04-29T00:00:00"/>
    <x v="3"/>
    <x v="0"/>
    <m/>
    <s v="AB"/>
    <s v="P-3814"/>
    <s v=" M2482FER"/>
    <s v="Caja Plástica Porta Herramientas C/ Manija Stanley 22-080 Cs"/>
    <n v="1"/>
    <s v="unidad"/>
    <n v="61671.32"/>
    <n v="61671.32"/>
    <s v="$"/>
    <s v="BULONERA TORCUATO"/>
    <n v="100900"/>
    <d v="2025-05-05T00:00:00"/>
    <s v="MZ"/>
    <d v="2025-05-06T00:00:00"/>
    <s v="Recibido"/>
    <s v="cumplida"/>
    <n v="3"/>
    <n v="1"/>
    <n v="0"/>
    <d v="2025-05-07T00:00:00"/>
    <n v="253078"/>
    <n v="61429"/>
    <m/>
    <n v="1"/>
  </r>
  <r>
    <n v="2"/>
    <s v="Juan Zabaleta"/>
    <x v="2"/>
    <s v="REPARACION DE MORDAZAS DE LINEA 6"/>
    <d v="2025-04-29T00:00:00"/>
    <x v="3"/>
    <x v="0"/>
    <m/>
    <s v="AB"/>
    <s v="P-3815"/>
    <s v="S/C"/>
    <s v="REMECANIZADOS DE DIENTES EN MORDAZAS DE SELLADO DE INOX"/>
    <n v="4"/>
    <s v="unidad"/>
    <n v="833000"/>
    <n v="3332000"/>
    <s v="$"/>
    <s v="KRUM"/>
    <n v="100890"/>
    <d v="2025-05-05T00:00:00"/>
    <s v="MZ"/>
    <d v="2025-05-06T00:00:00"/>
    <s v="Recibido"/>
    <s v="cumplida"/>
    <n v="3"/>
    <n v="4"/>
    <n v="0"/>
    <d v="2025-05-15T00:00:00"/>
    <n v="4415"/>
    <m/>
    <n v="1"/>
    <n v="1"/>
  </r>
  <r>
    <m/>
    <s v="Juan Zabaleta"/>
    <x v="2"/>
    <s v="REPARACION DE MORDAZAS DE LINEA 6"/>
    <d v="2025-04-29T00:00:00"/>
    <x v="3"/>
    <x v="0"/>
    <m/>
    <s v="AB"/>
    <s v="P-3815"/>
    <s v="S/C"/>
    <s v="PLANOS COMPLETOS DE LAS MORDZAS CON ACOTACION DE RADIO DE GIRO"/>
    <n v="1"/>
    <s v="unidad"/>
    <n v="773500"/>
    <n v="773500"/>
    <s v="$"/>
    <s v="KRUM"/>
    <n v="100890"/>
    <d v="2025-05-05T00:00:00"/>
    <s v="MZ"/>
    <d v="2025-05-06T00:00:00"/>
    <s v="Recibido"/>
    <s v="cumplida"/>
    <n v="3"/>
    <n v="4"/>
    <n v="3"/>
    <d v="2025-05-15T00:00:00"/>
    <n v="4415"/>
    <m/>
    <m/>
    <n v="1"/>
  </r>
  <r>
    <n v="9"/>
    <s v="Juan Zabaleta"/>
    <x v="0"/>
    <s v="MATERIAL PREVENTIVO TABLERO ELECTRICO HORNO L6"/>
    <d v="2025-05-09T00:00:00"/>
    <x v="4"/>
    <x v="0"/>
    <m/>
    <s v="JPS"/>
    <s v="P-3816"/>
    <s v="M1570ELE"/>
    <s v="MODULO ELECTRONICO ET200S 6ES7 134-4MB02-0AB0"/>
    <n v="3"/>
    <s v="unidad"/>
    <m/>
    <n v="0"/>
    <s v="$"/>
    <m/>
    <m/>
    <m/>
    <m/>
    <m/>
    <s v="Anulado"/>
    <s v="Con pendientes"/>
    <n v="4"/>
    <m/>
    <n v="-3"/>
    <m/>
    <m/>
    <m/>
    <n v="1"/>
    <n v="1"/>
  </r>
  <r>
    <m/>
    <s v="Juan Zabaleta"/>
    <x v="0"/>
    <s v="MATERIAL PREVENTIVO TABLERO ELECTRICO HORNO L6"/>
    <d v="2025-05-09T00:00:00"/>
    <x v="4"/>
    <x v="0"/>
    <m/>
    <s v="JPS"/>
    <s v="P-3816"/>
    <s v="M1579ELE"/>
    <s v="FUENTE SIEMENS ET 200S"/>
    <n v="1"/>
    <s v="unidad"/>
    <m/>
    <n v="0"/>
    <s v="$"/>
    <m/>
    <m/>
    <m/>
    <m/>
    <m/>
    <s v="Anulado"/>
    <s v="Con pendientes"/>
    <n v="4"/>
    <m/>
    <n v="-1"/>
    <m/>
    <m/>
    <m/>
    <m/>
    <n v="1"/>
  </r>
  <r>
    <m/>
    <s v="Juan Zabaleta"/>
    <x v="0"/>
    <s v="MATERIAL PREVENTIVO TABLERO ELECTRICO HORNO L6"/>
    <d v="2025-05-09T00:00:00"/>
    <x v="4"/>
    <x v="0"/>
    <m/>
    <s v="JPS"/>
    <s v="P-3816"/>
    <s v="M1580ELE"/>
    <s v="CPU SIEMENS IM 151-B PN/DP"/>
    <n v="1"/>
    <s v="unidad"/>
    <m/>
    <n v="0"/>
    <s v="$"/>
    <m/>
    <m/>
    <m/>
    <m/>
    <m/>
    <s v="Anulado"/>
    <s v="Con pendientes"/>
    <n v="4"/>
    <m/>
    <n v="-1"/>
    <m/>
    <m/>
    <m/>
    <m/>
    <n v="1"/>
  </r>
  <r>
    <m/>
    <s v="Juan Zabaleta"/>
    <x v="0"/>
    <s v="MATERIAL PREVENTIVO TABLERO ELECTRICO HORNO L6"/>
    <d v="2025-05-09T00:00:00"/>
    <x v="4"/>
    <x v="0"/>
    <m/>
    <s v="JPS"/>
    <s v="P-3816"/>
    <s v="M1572ELE"/>
    <s v="MODULO ELECTRONICO ET200S 6ES7 138-4CB11-0AB0"/>
    <n v="2"/>
    <s v="unidad"/>
    <m/>
    <n v="0"/>
    <s v="$"/>
    <m/>
    <m/>
    <m/>
    <m/>
    <m/>
    <s v="Anulado"/>
    <s v="Con pendientes"/>
    <n v="4"/>
    <m/>
    <n v="-2"/>
    <m/>
    <m/>
    <m/>
    <m/>
    <n v="1"/>
  </r>
  <r>
    <m/>
    <s v="Juan Zabaleta"/>
    <x v="0"/>
    <s v="MATERIAL PREVENTIVO TABLERO ELECTRICO HORNO L6"/>
    <d v="2025-05-09T00:00:00"/>
    <x v="4"/>
    <x v="0"/>
    <m/>
    <s v="JPS"/>
    <s v="P-3816"/>
    <s v="M1573ELE"/>
    <s v="MODULO ELECTRONICO ET200S 6ES7 135-4FB01-0AB0"/>
    <n v="2"/>
    <s v="unidad"/>
    <m/>
    <n v="0"/>
    <s v="$"/>
    <m/>
    <m/>
    <m/>
    <m/>
    <m/>
    <s v="Anulado"/>
    <s v="Con pendientes"/>
    <n v="4"/>
    <m/>
    <n v="-2"/>
    <m/>
    <m/>
    <m/>
    <m/>
    <n v="1"/>
  </r>
  <r>
    <m/>
    <s v="Juan Zabaleta"/>
    <x v="0"/>
    <s v="MATERIAL PREVENTIVO TABLERO ELECTRICO HORNO L6"/>
    <d v="2025-05-09T00:00:00"/>
    <x v="4"/>
    <x v="0"/>
    <m/>
    <s v="JPS"/>
    <s v="P-3816"/>
    <s v="M1574ELE"/>
    <s v="MODULO ELECTRONICO ET200S 6ES7 131-4BF00-0AA0"/>
    <n v="5"/>
    <s v="unidad"/>
    <m/>
    <n v="0"/>
    <s v="$"/>
    <m/>
    <m/>
    <m/>
    <m/>
    <m/>
    <s v="Anulado"/>
    <s v="Con pendientes"/>
    <n v="4"/>
    <m/>
    <n v="-5"/>
    <m/>
    <m/>
    <m/>
    <m/>
    <n v="1"/>
  </r>
  <r>
    <m/>
    <s v="Juan Zabaleta"/>
    <x v="0"/>
    <s v="MATERIAL PREVENTIVO TABLERO ELECTRICO HORNO L6"/>
    <d v="2025-05-09T00:00:00"/>
    <x v="4"/>
    <x v="0"/>
    <m/>
    <s v="JPS"/>
    <s v="P-3816"/>
    <s v="M1575ELE"/>
    <s v="MODULO ELECTRONICO ET200S 6ES7 131-4BD01-0AA0"/>
    <n v="1"/>
    <s v="unidad"/>
    <m/>
    <n v="0"/>
    <s v="$"/>
    <m/>
    <m/>
    <m/>
    <m/>
    <m/>
    <s v="Anulado"/>
    <s v="Con pendientes"/>
    <n v="4"/>
    <m/>
    <n v="-1"/>
    <m/>
    <m/>
    <m/>
    <m/>
    <n v="1"/>
  </r>
  <r>
    <m/>
    <s v="Juan Zabaleta"/>
    <x v="0"/>
    <s v="MATERIAL PREVENTIVO TABLERO ELECTRICO HORNO L6"/>
    <d v="2025-05-09T00:00:00"/>
    <x v="4"/>
    <x v="0"/>
    <m/>
    <s v="JPS"/>
    <s v="P-3816"/>
    <s v="M1577ELE"/>
    <s v="RELE DE SEGURIDAD PILZ PNOZ X2,8P"/>
    <n v="1"/>
    <s v="unidad"/>
    <m/>
    <n v="0"/>
    <s v="$"/>
    <m/>
    <m/>
    <m/>
    <m/>
    <m/>
    <s v="Anulado"/>
    <s v="Con pendientes"/>
    <n v="4"/>
    <m/>
    <n v="-1"/>
    <m/>
    <m/>
    <m/>
    <m/>
    <n v="1"/>
  </r>
  <r>
    <m/>
    <s v="Juan Zabaleta"/>
    <x v="0"/>
    <s v="MATERIAL PREVENTIVO TABLERO ELECTRICO HORNO L6"/>
    <d v="2025-05-09T00:00:00"/>
    <x v="4"/>
    <x v="0"/>
    <m/>
    <s v="JPS"/>
    <s v="P-3816"/>
    <s v="M1578ELE"/>
    <s v="CONTROLADOR DE LLAMA SIEMENS LFS1.21A2"/>
    <n v="1"/>
    <s v="unidad"/>
    <m/>
    <n v="0"/>
    <s v="$"/>
    <m/>
    <m/>
    <m/>
    <m/>
    <m/>
    <s v="Anulado"/>
    <s v="Con pendientes"/>
    <n v="4"/>
    <m/>
    <n v="-1"/>
    <m/>
    <m/>
    <m/>
    <m/>
    <n v="1"/>
  </r>
  <r>
    <n v="2"/>
    <s v="Fabricio Maccaroni"/>
    <x v="0"/>
    <s v="MATERIALES CONEXIÓN CHILLER"/>
    <d v="2025-05-02T00:00:00"/>
    <x v="4"/>
    <x v="0"/>
    <m/>
    <s v="JPS"/>
    <s v="P-3817"/>
    <s v=" M2832FER"/>
    <s v=" REDUCCION PPN H-H 1 1/4&quot; - 1&quot;"/>
    <n v="2"/>
    <s v="unidad"/>
    <n v="323.58999999999997"/>
    <n v="647.17999999999995"/>
    <s v="$"/>
    <s v="ABRAFER"/>
    <n v="100888"/>
    <d v="2025-05-05T00:00:00"/>
    <s v="MZ"/>
    <d v="2025-05-05T00:00:00"/>
    <s v="Recibido"/>
    <s v="cumplida"/>
    <n v="3"/>
    <n v="2"/>
    <n v="0"/>
    <d v="2025-05-09T00:00:00"/>
    <n v="37258"/>
    <n v="61560"/>
    <n v="1"/>
    <n v="1"/>
  </r>
  <r>
    <m/>
    <s v="Fabricio Maccaroni"/>
    <x v="0"/>
    <s v="MATERIALES CONEXIÓN CHILLER"/>
    <d v="2025-05-02T00:00:00"/>
    <x v="4"/>
    <x v="0"/>
    <m/>
    <s v="JPS"/>
    <s v="P-3817"/>
    <s v=" M2833FER"/>
    <s v=" ENTREROSCA PPN 1&quot;"/>
    <n v="2"/>
    <s v="unidad"/>
    <n v="185.55"/>
    <n v="371.1"/>
    <s v="$"/>
    <s v="ABRAFER"/>
    <n v="100888"/>
    <d v="2025-05-05T00:00:00"/>
    <s v="MZ"/>
    <d v="2025-05-05T00:00:00"/>
    <s v="Recibido"/>
    <s v="cumplida"/>
    <n v="3"/>
    <n v="2"/>
    <n v="0"/>
    <d v="2025-05-09T00:00:00"/>
    <n v="37258"/>
    <n v="61560"/>
    <m/>
    <n v="1"/>
  </r>
  <r>
    <n v="1"/>
    <s v="Pablo Aguirre"/>
    <x v="0"/>
    <s v="RUEDA DE APILADOR UNIROLL"/>
    <d v="2025-06-10T00:00:00"/>
    <x v="5"/>
    <x v="0"/>
    <m/>
    <s v="JPS"/>
    <s v="P-3818"/>
    <s v="S/C"/>
    <s v="REENBANDADO DE RUEDA DE TRACCION"/>
    <n v="2"/>
    <s v="unidad"/>
    <n v="644710"/>
    <n v="1289420"/>
    <s v="$"/>
    <s v="EMAS"/>
    <n v="101901"/>
    <d v="2025-07-14T00:00:00"/>
    <s v="MZ"/>
    <d v="2025-07-15T00:00:00"/>
    <s v="Recibido"/>
    <s v="cumplida"/>
    <n v="3"/>
    <n v="2"/>
    <n v="0"/>
    <d v="2025-07-31T00:00:00"/>
    <n v="12510"/>
    <m/>
    <n v="1"/>
    <n v="1"/>
  </r>
  <r>
    <n v="1"/>
    <s v="Alejandro Beron"/>
    <x v="2"/>
    <s v="ASISTENCIA TECNICA UNIROLL"/>
    <d v="2025-05-05T00:00:00"/>
    <x v="4"/>
    <x v="0"/>
    <m/>
    <s v="JPS"/>
    <s v="P-3819"/>
    <s v="S/C"/>
    <s v="ASISTENCIA APILADOR RT20P - SERIE 35220800"/>
    <n v="1"/>
    <s v="unidad"/>
    <n v="180803"/>
    <n v="180803"/>
    <s v="$"/>
    <s v="UNIRROL"/>
    <n v="101017"/>
    <d v="2025-05-09T00:00:00"/>
    <s v="MZ"/>
    <d v="2025-05-13T00:00:00"/>
    <s v="Recibido"/>
    <s v="cumplida"/>
    <n v="3"/>
    <n v="1"/>
    <n v="0"/>
    <d v="2025-05-13T00:00:00"/>
    <s v="Marcos zarza informa que se cumplió. No tengo remito"/>
    <m/>
    <n v="1"/>
    <n v="1"/>
  </r>
  <r>
    <n v="2"/>
    <s v="Luciano Jaque"/>
    <x v="0"/>
    <s v="CONEXIÓN NEUMATICA INYECTADORA LINEA 4"/>
    <d v="2025-05-05T00:00:00"/>
    <x v="4"/>
    <x v="0"/>
    <m/>
    <s v="JPS"/>
    <s v="P-3820"/>
    <s v=" M2605MEC"/>
    <s v="RACOR RAPIDO T QST-4 ROSCA 1/8&quot; ACERO INOXIDABLE"/>
    <n v="12"/>
    <s v="unidad"/>
    <n v="15682.34"/>
    <n v="188188.08000000002"/>
    <s v="$"/>
    <s v="SB ARGENTINA"/>
    <n v="101223"/>
    <d v="2025-05-23T00:00:00"/>
    <s v="MZ"/>
    <d v="2025-05-27T00:00:00"/>
    <s v="Recibido"/>
    <s v="cumplida"/>
    <n v="3"/>
    <n v="12"/>
    <n v="0"/>
    <d v="2025-05-30T00:00:00"/>
    <n v="63608"/>
    <n v="63106"/>
    <n v="1"/>
    <n v="1"/>
  </r>
  <r>
    <m/>
    <s v="Luciano Jaque"/>
    <x v="0"/>
    <s v="CONEXIÓN NEUMATICA INYECTADORA LINEA 4"/>
    <d v="2025-05-05T00:00:00"/>
    <x v="4"/>
    <x v="0"/>
    <m/>
    <s v="JPS"/>
    <s v="P-3820"/>
    <s v=" M2606MEC"/>
    <s v="RACOR RAPIDO QSL-1/8-4  ACERO INOXIDABLE"/>
    <n v="3"/>
    <s v="unidad"/>
    <n v="14171.58"/>
    <n v="42514.74"/>
    <s v="$"/>
    <s v="SB ARGENTINA"/>
    <n v="101223"/>
    <d v="2025-05-23T00:00:00"/>
    <s v="MZ"/>
    <d v="2025-05-27T00:00:00"/>
    <s v="Recibido"/>
    <s v="cumplida"/>
    <n v="3"/>
    <n v="3"/>
    <n v="0"/>
    <d v="2025-05-30T00:00:00"/>
    <n v="63608"/>
    <n v="63106"/>
    <m/>
    <n v="1"/>
  </r>
  <r>
    <n v="1"/>
    <s v="Hugo Escobar"/>
    <x v="2"/>
    <s v="HORNOS 3 Y 5 DE LINEA 5"/>
    <d v="2025-05-06T00:00:00"/>
    <x v="4"/>
    <x v="0"/>
    <m/>
    <s v="AB"/>
    <s v="P-3821"/>
    <s v=" M2834FER"/>
    <s v="VALVULA ESFERICA DE GAS MEDIDA 1,1/4 H-H"/>
    <n v="2"/>
    <s v="unidad"/>
    <n v="98829.99"/>
    <n v="197659.98"/>
    <s v="$"/>
    <s v="SB ARGENTINA"/>
    <n v="100946"/>
    <d v="2025-05-06T00:00:00"/>
    <s v="MZ"/>
    <d v="2025-05-08T00:00:00"/>
    <s v="Recibido"/>
    <s v="cumplida"/>
    <n v="3"/>
    <n v="2"/>
    <n v="0"/>
    <d v="2025-08-29T00:00:00"/>
    <n v="63415"/>
    <s v="recibió maxi riera"/>
    <n v="1"/>
    <n v="1"/>
  </r>
  <r>
    <n v="1"/>
    <s v="Pablo Aguirre"/>
    <x v="2"/>
    <s v="ABRAZADERAS PARA MANGUERAS DE AUTOELEVADOR"/>
    <d v="2025-05-07T00:00:00"/>
    <x v="4"/>
    <x v="0"/>
    <m/>
    <s v="JPS"/>
    <s v="P-3822"/>
    <s v=" M2835FER"/>
    <s v="ABRAZADERA 3/4&quot; PERFECTO PARA ALTA PRESION ACERO INOX "/>
    <n v="8"/>
    <s v="unidad"/>
    <n v="5480.65"/>
    <n v="43845.2"/>
    <s v="$"/>
    <s v="ABRAFER"/>
    <n v="101002"/>
    <d v="2025-05-08T00:00:00"/>
    <s v="MZ"/>
    <d v="2025-05-09T00:00:00"/>
    <s v="Recibido"/>
    <s v="cumplida"/>
    <n v="3"/>
    <n v="8"/>
    <n v="0"/>
    <d v="2025-08-08T00:00:00"/>
    <n v="40754"/>
    <n v="66682"/>
    <n v="1"/>
    <n v="1"/>
  </r>
  <r>
    <n v="1"/>
    <s v="Hugo Escobar"/>
    <x v="0"/>
    <s v="SENSOR PARA MASIPACK LINEA 6"/>
    <d v="2025-05-07T00:00:00"/>
    <x v="4"/>
    <x v="0"/>
    <m/>
    <s v="JPS"/>
    <s v="P-3823"/>
    <s v="M1592ELE"/>
    <s v="SENSOR FOTOELECTRICO BANNER 24VCC Q85VR3DL-T9"/>
    <n v="2"/>
    <s v="unidad"/>
    <n v="686850"/>
    <n v="1373700"/>
    <s v="$"/>
    <s v="KDK"/>
    <n v="101686"/>
    <d v="2025-06-30T00:00:00"/>
    <s v="MZ"/>
    <d v="2025-07-01T00:00:00"/>
    <s v="Recibido"/>
    <s v="cumplida"/>
    <n v="3"/>
    <n v="2"/>
    <n v="0"/>
    <d v="2025-07-07T00:00:00"/>
    <n v="775"/>
    <n v="65276"/>
    <n v="1"/>
    <n v="1"/>
  </r>
  <r>
    <n v="2"/>
    <s v="Juan Zabaleta"/>
    <x v="0"/>
    <s v="MATERIAL PARA CARROS DE HORNO L5"/>
    <d v="2025-05-07T00:00:00"/>
    <x v="4"/>
    <x v="0"/>
    <m/>
    <s v="JPS"/>
    <s v="P-3824"/>
    <s v=" M2663FER"/>
    <s v="ANGULO 1&quot; X 1/8&quot; "/>
    <n v="5"/>
    <s v="unidad"/>
    <n v="17004.96"/>
    <n v="85024.799999999988"/>
    <s v="$"/>
    <s v="ABRAFER"/>
    <n v="101150"/>
    <d v="2025-05-19T00:00:00"/>
    <s v="MZ"/>
    <d v="2025-05-20T00:00:00"/>
    <s v="Recibido"/>
    <s v="cumplida"/>
    <n v="3"/>
    <n v="5"/>
    <n v="0"/>
    <d v="2025-05-20T00:00:00"/>
    <s v="Marcos zarza informa que se cumplió. No tengo remito"/>
    <m/>
    <n v="1"/>
    <n v="1"/>
  </r>
  <r>
    <m/>
    <s v="Juan Zabaleta"/>
    <x v="0"/>
    <s v="MATERIAL PARA CARROS DE HORNO L5"/>
    <d v="2025-05-07T00:00:00"/>
    <x v="4"/>
    <x v="0"/>
    <m/>
    <s v="JPS"/>
    <s v="P-3824"/>
    <s v=" M2836FER"/>
    <s v="VARILLA LISA 10MM HIERRO  X 2MTS"/>
    <n v="5"/>
    <s v="unidad"/>
    <n v="10725.25"/>
    <n v="53626.25"/>
    <s v="$"/>
    <s v="ABRAFER"/>
    <n v="101150"/>
    <d v="2025-05-19T00:00:00"/>
    <s v="MZ"/>
    <d v="2025-05-20T00:00:00"/>
    <s v="Se envía rq a compras"/>
    <s v="Con pendientes"/>
    <n v="4"/>
    <m/>
    <n v="-5"/>
    <m/>
    <m/>
    <m/>
    <m/>
    <n v="1"/>
  </r>
  <r>
    <n v="1"/>
    <s v="Alejandro Beron"/>
    <x v="2"/>
    <s v="INSUMO PARA APILADOR TOYOTA FBRE16"/>
    <d v="2025-05-13T00:00:00"/>
    <x v="4"/>
    <x v="0"/>
    <m/>
    <s v="AB"/>
    <s v="P-3825"/>
    <s v=" M2608MEC"/>
    <s v="KIT DE REPARACION DE CILINDRO DE FRENO MOTOR "/>
    <n v="4"/>
    <s v="unidad"/>
    <n v="117425"/>
    <n v="469700"/>
    <s v="$"/>
    <s v="EMAS"/>
    <n v="101242"/>
    <d v="2025-05-26T00:00:00"/>
    <s v="MZ"/>
    <d v="2025-05-27T00:00:00"/>
    <s v="Recibido"/>
    <s v="cumplida"/>
    <n v="3"/>
    <n v="4"/>
    <n v="0"/>
    <d v="2025-06-11T00:00:00"/>
    <n v="12401"/>
    <n v="63746"/>
    <n v="1"/>
    <n v="1"/>
  </r>
  <r>
    <n v="1"/>
    <s v="Dario Gamba"/>
    <x v="0"/>
    <s v="TERMOTANQUE PARA AMASADORAS"/>
    <d v="2025-05-09T00:00:00"/>
    <x v="4"/>
    <x v="0"/>
    <m/>
    <s v="JPS"/>
    <s v="P-3826"/>
    <s v=" M2582FER"/>
    <s v="TERMOTANQUE KACEMASTER MODELO TQ-130"/>
    <n v="1"/>
    <s v="unidad"/>
    <n v="389812.5"/>
    <n v="389812.5"/>
    <s v="$"/>
    <s v="ABRAFER"/>
    <n v="101211"/>
    <d v="2025-05-22T00:00:00"/>
    <s v="MZ"/>
    <d v="2025-05-24T00:00:00"/>
    <s v="Recibido"/>
    <s v="cumplida"/>
    <n v="3"/>
    <n v="1"/>
    <n v="0"/>
    <d v="2025-05-31T00:00:00"/>
    <n v="38071"/>
    <n v="63188"/>
    <n v="1"/>
    <n v="1"/>
  </r>
  <r>
    <n v="1"/>
    <s v="Dario Gamba"/>
    <x v="0"/>
    <s v="LINEA 2"/>
    <d v="2025-05-10T00:00:00"/>
    <x v="4"/>
    <x v="0"/>
    <m/>
    <s v="AB"/>
    <s v="P-3827"/>
    <s v=" M2609MEC"/>
    <s v="RODILLLO TRACCION CINTA COLECTORA ALINEACION DE BALANZAS LINEA 2"/>
    <n v="1"/>
    <s v="unidad"/>
    <n v="233000"/>
    <n v="233000"/>
    <s v="$"/>
    <s v="TORNERIA FASTER"/>
    <n v="101212"/>
    <d v="2025-05-22T00:00:00"/>
    <s v="MZ"/>
    <d v="2025-05-23T00:00:00"/>
    <s v="Recibido"/>
    <s v="cumplida"/>
    <n v="3"/>
    <n v="1"/>
    <n v="0"/>
    <d v="2025-06-06T00:00:00"/>
    <n v="2115"/>
    <n v="63421"/>
    <n v="1"/>
    <n v="1"/>
  </r>
  <r>
    <n v="1"/>
    <s v="Juan Zabaleta"/>
    <x v="2"/>
    <s v="ELECTROVLAVULA AMASADORA L5"/>
    <d v="2025-05-12T00:00:00"/>
    <x v="4"/>
    <x v="0"/>
    <m/>
    <s v="JPS"/>
    <s v="P-3828"/>
    <s v="M2610MEC"/>
    <s v="ELECTROVALVULA DUPLOMATIC MD 1D - S4/50 110VDC"/>
    <n v="1"/>
    <s v="unidad"/>
    <n v="581692.77300000004"/>
    <n v="581692.77300000004"/>
    <s v="$"/>
    <s v="HYDRAULIK SRL"/>
    <n v="101075"/>
    <d v="2025-05-13T00:00:00"/>
    <s v="LR"/>
    <d v="2025-05-14T00:00:00"/>
    <s v="Orden de compra confirmada"/>
    <s v="Con pendientes"/>
    <n v="1"/>
    <m/>
    <n v="-1"/>
    <m/>
    <m/>
    <m/>
    <n v="1"/>
    <n v="1"/>
  </r>
  <r>
    <n v="1"/>
    <s v="Juan Zabaleta"/>
    <x v="0"/>
    <s v="GRUPOS ELECTROGENOS"/>
    <d v="2025-05-13T00:00:00"/>
    <x v="4"/>
    <x v="0"/>
    <m/>
    <s v="AB"/>
    <s v="P-3829"/>
    <s v="M2840FER"/>
    <s v="ANTI BAKTERIEN DIESEL ADDITIV MARCA LIQUI MOLY"/>
    <n v="2"/>
    <s v="unidad"/>
    <m/>
    <n v="0"/>
    <s v="$"/>
    <m/>
    <m/>
    <m/>
    <m/>
    <m/>
    <s v="Anulado"/>
    <s v="Con pendientes"/>
    <n v="4"/>
    <m/>
    <n v="-2"/>
    <m/>
    <m/>
    <m/>
    <n v="1"/>
    <n v="1"/>
  </r>
  <r>
    <n v="1"/>
    <s v="Juan Zabaleta"/>
    <x v="2"/>
    <s v="GRUPO ELECTROGENO - LADO DE COMPRESORES"/>
    <d v="2025-05-13T00:00:00"/>
    <x v="4"/>
    <x v="0"/>
    <m/>
    <s v="AB"/>
    <s v="P-3830"/>
    <s v="M2841FER"/>
    <s v="TERMINALES UNIVERSALES PARA BORNES DE BATERIA"/>
    <n v="4"/>
    <s v="unidad"/>
    <n v="12000"/>
    <n v="48000"/>
    <s v="$"/>
    <s v="EMAS"/>
    <n v="101145"/>
    <d v="2025-05-19T00:00:00"/>
    <s v="MZ"/>
    <d v="2025-05-20T00:00:00"/>
    <s v="Recibido"/>
    <s v="cumplida"/>
    <n v="3"/>
    <n v="4"/>
    <n v="0"/>
    <d v="2025-06-03T00:00:00"/>
    <n v="12374"/>
    <n v="63275"/>
    <n v="1"/>
    <n v="1"/>
  </r>
  <r>
    <n v="1"/>
    <s v="Hugo Escobar"/>
    <x v="0"/>
    <s v="ARMARIO PARA ARTICULOS DE LIMPIEZA EN TALLER DE MANTTO"/>
    <d v="2025-05-13T00:00:00"/>
    <x v="4"/>
    <x v="0"/>
    <m/>
    <s v="AB"/>
    <s v="P-3831"/>
    <s v="M2842FER"/>
    <s v="ARMARIO ESCOBERO PARA ELEMENTOS DE LIMPIEZA-EPOXI - C/ LLAVE GRIS"/>
    <n v="1"/>
    <s v="unidad"/>
    <n v="528525"/>
    <n v="528525"/>
    <s v="$"/>
    <s v="ABRAFER"/>
    <n v="101335"/>
    <d v="2025-06-02T00:00:00"/>
    <s v="MZ"/>
    <d v="2025-06-04T00:00:00"/>
    <s v="Recibido"/>
    <s v="cumplida"/>
    <n v="3"/>
    <n v="1"/>
    <n v="0"/>
    <d v="2025-06-14T00:00:00"/>
    <n v="38654"/>
    <n v="63984"/>
    <n v="1"/>
    <n v="1"/>
  </r>
  <r>
    <n v="2"/>
    <s v="Alejandro Beron"/>
    <x v="0"/>
    <s v="REPARACION DE MICROONDAS Y BOMBA PRESURIZADORA"/>
    <d v="2025-05-13T00:00:00"/>
    <x v="4"/>
    <x v="0"/>
    <m/>
    <s v="AB"/>
    <s v="P-3832"/>
    <s v="S/C"/>
    <s v="Reparacion de presurizadora Rowa tango press 20 (64545)"/>
    <n v="1"/>
    <s v="unidad"/>
    <m/>
    <n v="0"/>
    <s v="$"/>
    <m/>
    <m/>
    <m/>
    <m/>
    <m/>
    <s v="Anulado"/>
    <s v="Con pendientes"/>
    <n v="4"/>
    <m/>
    <n v="-1"/>
    <m/>
    <m/>
    <m/>
    <n v="1"/>
    <n v="1"/>
  </r>
  <r>
    <m/>
    <s v="Alejandro Beron"/>
    <x v="0"/>
    <s v="REPARACION DE MICROONDAS Y BOMBA PRESURIZADORA"/>
    <d v="2025-05-13T00:00:00"/>
    <x v="4"/>
    <x v="0"/>
    <m/>
    <s v="AB"/>
    <s v="P-3832"/>
    <s v="S/C"/>
    <s v="Reparacion de microondas philco MPR8520N "/>
    <n v="1"/>
    <s v="unidad"/>
    <m/>
    <n v="0"/>
    <s v="$"/>
    <s v="Microondas desarmado por Mareco ariel para dejar funcionando otro. El resto del microondas fue desechado al volquete por edilciio"/>
    <m/>
    <m/>
    <m/>
    <m/>
    <s v="Anulado"/>
    <s v="Con pendientes"/>
    <n v="4"/>
    <m/>
    <n v="-1"/>
    <m/>
    <m/>
    <m/>
    <m/>
    <n v="1"/>
  </r>
  <r>
    <n v="3"/>
    <s v="Alejandro Beron"/>
    <x v="0"/>
    <s v="MATERIALES PARA INSTALAR CORTINA DE PVC"/>
    <d v="2025-05-13T00:00:00"/>
    <x v="4"/>
    <x v="0"/>
    <m/>
    <s v="AB"/>
    <s v="P-3833"/>
    <s v="S/C"/>
    <s v="Cortina Cinta Pvc Banda amarilla 200x2mm Rollo X25 Mts"/>
    <n v="6"/>
    <s v="unidad"/>
    <m/>
    <n v="0"/>
    <s v="$"/>
    <s v="FRENADO POR Marina Tort - MAIL DE MZ"/>
    <m/>
    <m/>
    <m/>
    <m/>
    <s v="Anulado"/>
    <s v="Con pendientes"/>
    <n v="4"/>
    <m/>
    <n v="-6"/>
    <m/>
    <m/>
    <m/>
    <n v="1"/>
    <n v="1"/>
  </r>
  <r>
    <m/>
    <s v="Alejandro Beron"/>
    <x v="0"/>
    <s v="MATERIALES PARA INSTALAR CORTINA DE PVC"/>
    <d v="2025-05-13T00:00:00"/>
    <x v="4"/>
    <x v="0"/>
    <m/>
    <s v="AB"/>
    <s v="P-3833"/>
    <s v="S/C"/>
    <s v="CABEZAL INOXIDABLE P/CINTA DE 200MM"/>
    <n v="40"/>
    <s v="unidad"/>
    <m/>
    <n v="0"/>
    <s v="$"/>
    <s v="FRENADO POR Marina Tort - MAIL DE MZ"/>
    <m/>
    <m/>
    <m/>
    <m/>
    <s v="Anulado"/>
    <s v="Con pendientes"/>
    <n v="4"/>
    <m/>
    <n v="-40"/>
    <m/>
    <m/>
    <m/>
    <m/>
    <n v="1"/>
  </r>
  <r>
    <m/>
    <s v="Alejandro Beron"/>
    <x v="0"/>
    <s v="MATERIALES PARA INSTALAR CORTINA DE PVC"/>
    <d v="2025-05-13T00:00:00"/>
    <x v="4"/>
    <x v="0"/>
    <m/>
    <s v="AB"/>
    <s v="P-3833"/>
    <s v="S/C"/>
    <s v="SUJETADOR A 90° DE CABEZAL PARA CORTINAS PVC X 1000MM"/>
    <n v="12"/>
    <s v="unidad"/>
    <m/>
    <n v="0"/>
    <s v="$"/>
    <s v="FRENADO POR Marina Tort - MAIL DE MZ"/>
    <m/>
    <m/>
    <m/>
    <m/>
    <s v="Anulado"/>
    <s v="Con pendientes"/>
    <n v="4"/>
    <m/>
    <n v="-12"/>
    <m/>
    <m/>
    <m/>
    <m/>
    <n v="1"/>
  </r>
  <r>
    <n v="6"/>
    <s v="Juan Zabaleta"/>
    <x v="0"/>
    <s v="MATERIAL PREVENTIVO TABLERO ELECTRICO HORNO L7"/>
    <d v="2025-05-14T00:00:00"/>
    <x v="4"/>
    <x v="0"/>
    <m/>
    <s v="JPS"/>
    <s v="P-3834"/>
    <s v=" M1581ELE"/>
    <s v="VARIADOR ELECTRONICO DE VELOCIDAD DANFOSS VLT FC-311P1K1T4Z20H3T"/>
    <n v="1"/>
    <s v="unidad"/>
    <m/>
    <n v="0"/>
    <s v="$"/>
    <m/>
    <m/>
    <m/>
    <m/>
    <m/>
    <s v="Anulado"/>
    <s v="Con pendientes"/>
    <n v="4"/>
    <m/>
    <n v="-1"/>
    <m/>
    <m/>
    <m/>
    <n v="1"/>
    <n v="1"/>
  </r>
  <r>
    <m/>
    <s v="Juan Zabaleta"/>
    <x v="0"/>
    <s v="MATERIAL PREVENTIVO TABLERO ELECTRICO HORNO L7"/>
    <d v="2025-05-14T00:00:00"/>
    <x v="4"/>
    <x v="0"/>
    <m/>
    <s v="JPS"/>
    <s v="P-3834"/>
    <s v=" M1582ELE"/>
    <s v="CONTROLADOR DE SEGURIDAD PILZ PNOZ M3P ETH"/>
    <n v="1"/>
    <s v="unidad"/>
    <m/>
    <n v="0"/>
    <s v="$"/>
    <m/>
    <m/>
    <m/>
    <m/>
    <m/>
    <s v="Anulado"/>
    <s v="Con pendientes"/>
    <n v="4"/>
    <m/>
    <n v="-1"/>
    <m/>
    <m/>
    <m/>
    <m/>
    <n v="1"/>
  </r>
  <r>
    <m/>
    <s v="Juan Zabaleta"/>
    <x v="0"/>
    <s v="MATERIAL PREVENTIVO TABLERO ELECTRICO HORNO L7"/>
    <d v="2025-05-14T00:00:00"/>
    <x v="4"/>
    <x v="0"/>
    <m/>
    <s v="JPS"/>
    <s v="P-3834"/>
    <s v=" M1583ELE"/>
    <s v="RELE DE SEGURIDAD PILZ PNOZ MO5P 773534"/>
    <n v="3"/>
    <s v="unidad"/>
    <m/>
    <n v="0"/>
    <s v="$"/>
    <m/>
    <m/>
    <m/>
    <m/>
    <m/>
    <s v="Anulado"/>
    <s v="Con pendientes"/>
    <n v="4"/>
    <m/>
    <n v="-3"/>
    <m/>
    <m/>
    <m/>
    <m/>
    <n v="1"/>
  </r>
  <r>
    <m/>
    <s v="Juan Zabaleta"/>
    <x v="0"/>
    <s v="MATERIAL PREVENTIVO TABLERO ELECTRICO HORNO L7"/>
    <d v="2025-05-14T00:00:00"/>
    <x v="4"/>
    <x v="0"/>
    <m/>
    <s v="JPS"/>
    <s v="P-3834"/>
    <s v=" M1584ELE"/>
    <s v="RELE DE SEGURIDAD PILZ PNOZ MO5P 773400"/>
    <n v="1"/>
    <s v="unidad"/>
    <m/>
    <n v="0"/>
    <s v="$"/>
    <m/>
    <m/>
    <m/>
    <m/>
    <m/>
    <s v="Anulado"/>
    <s v="Con pendientes"/>
    <n v="4"/>
    <m/>
    <n v="-1"/>
    <m/>
    <m/>
    <m/>
    <m/>
    <n v="1"/>
  </r>
  <r>
    <m/>
    <s v="Juan Zabaleta"/>
    <x v="0"/>
    <s v="MATERIAL PREVENTIVO TABLERO ELECTRICO HORNO L7"/>
    <d v="2025-05-14T00:00:00"/>
    <x v="4"/>
    <x v="0"/>
    <m/>
    <s v="JPS"/>
    <s v="P-3834"/>
    <s v=" M1585ELE"/>
    <s v="MODULO DE COMUNICACIÓN PILZ PNOZ MC9P"/>
    <n v="1"/>
    <s v="unidad"/>
    <m/>
    <n v="0"/>
    <s v="$"/>
    <m/>
    <m/>
    <m/>
    <m/>
    <m/>
    <s v="Anulado"/>
    <s v="Con pendientes"/>
    <n v="4"/>
    <m/>
    <n v="-1"/>
    <m/>
    <m/>
    <m/>
    <m/>
    <n v="1"/>
  </r>
  <r>
    <m/>
    <s v="Juan Zabaleta"/>
    <x v="0"/>
    <s v="MATERIAL PREVENTIVO TABLERO ELECTRICO HORNO L7"/>
    <d v="2025-05-14T00:00:00"/>
    <x v="4"/>
    <x v="0"/>
    <m/>
    <s v="JPS"/>
    <s v="P-3834"/>
    <s v=" M1586ELE"/>
    <s v="PLC SIMATIC S7-1200 SIEMENS"/>
    <n v="1"/>
    <s v="unidad"/>
    <m/>
    <n v="0"/>
    <s v="$"/>
    <m/>
    <m/>
    <m/>
    <m/>
    <m/>
    <s v="Anulado"/>
    <s v="Con pendientes"/>
    <n v="4"/>
    <m/>
    <n v="-1"/>
    <m/>
    <m/>
    <m/>
    <m/>
    <n v="1"/>
  </r>
  <r>
    <n v="1"/>
    <s v="Juan Zabaleta"/>
    <x v="2"/>
    <s v="AMASADORA SAN CASSIANO LINEA 5"/>
    <d v="2025-05-14T00:00:00"/>
    <x v="4"/>
    <x v="0"/>
    <m/>
    <s v="AB"/>
    <s v="P-3835"/>
    <s v=" M1170MEC"/>
    <s v="CORREA EN &quot;V&quot; DENTADA 3VX-1060 MARCA ABIX ULTRA II"/>
    <n v="22"/>
    <s v="unidad"/>
    <n v="13581"/>
    <n v="298782"/>
    <s v="$"/>
    <s v="ABIX SA"/>
    <n v="101094"/>
    <d v="2025-05-14T00:00:00"/>
    <s v="LR"/>
    <d v="2025-05-30T00:00:00"/>
    <s v="Recibido"/>
    <s v="cumplida"/>
    <n v="3"/>
    <n v="22"/>
    <n v="0"/>
    <d v="2025-05-19T00:00:00"/>
    <n v="104309"/>
    <n v="62107"/>
    <n v="1"/>
    <n v="1"/>
  </r>
  <r>
    <n v="1"/>
    <s v="Juan Zabaleta"/>
    <x v="2"/>
    <s v="FLETE DE MATERIAL PARA CHIMENEAS DE LINEA 5"/>
    <d v="2025-05-15T00:00:00"/>
    <x v="4"/>
    <x v="0"/>
    <m/>
    <s v="JPS"/>
    <s v="P-3836"/>
    <s v="S/C"/>
    <s v="TRANSPORTE DE 35 CAÑOS DE  1,22MTS X 10&quot; (2kg c/u Aprox)_x000a_DESDE: ING. LUIS SILVEYRA 1085, VILLA ADELINA_x000a_HASTA: PILARES COMPAÑÍA ALIMENTICIA"/>
    <n v="1"/>
    <s v="unidad"/>
    <n v="100600"/>
    <n v="100600"/>
    <s v="$"/>
    <s v="FULL EXPRESS"/>
    <n v="101133"/>
    <d v="2025-05-16T00:00:00"/>
    <s v="LR"/>
    <d v="2025-05-18T00:00:00"/>
    <s v="Recibido"/>
    <s v="cumplida"/>
    <n v="3"/>
    <n v="1"/>
    <n v="0"/>
    <d v="2025-05-15T00:00:00"/>
    <n v="34911"/>
    <m/>
    <n v="1"/>
    <n v="1"/>
  </r>
  <r>
    <n v="1"/>
    <s v="Juan Zabaleta"/>
    <x v="0"/>
    <s v="TAPA CAMARA DE AFORO"/>
    <d v="2025-05-16T00:00:00"/>
    <x v="4"/>
    <x v="0"/>
    <m/>
    <s v="JPS"/>
    <s v="P-3837"/>
    <s v="S/C"/>
    <s v="Tapa/bandeja de 930 x 730 mm, en chapa de 3mm, pintada en color verde,"/>
    <n v="1"/>
    <s v="unidad"/>
    <n v="335000"/>
    <n v="335000"/>
    <s v="$"/>
    <s v="TORNERIA FASTER"/>
    <n v="101202"/>
    <d v="2025-05-22T00:00:00"/>
    <s v="MZ"/>
    <d v="2025-05-30T00:00:00"/>
    <s v="Recibido"/>
    <s v="cumplida"/>
    <n v="3"/>
    <n v="1"/>
    <n v="0"/>
    <d v="2025-06-11T00:00:00"/>
    <n v="2116"/>
    <m/>
    <n v="1"/>
    <n v="1"/>
  </r>
  <r>
    <n v="2"/>
    <s v="Juan Zabaleta"/>
    <x v="2"/>
    <s v="KIT DE O`RINGS"/>
    <d v="2025-05-16T00:00:00"/>
    <x v="4"/>
    <x v="0"/>
    <m/>
    <s v="JPS"/>
    <s v="P-3838"/>
    <s v=" M2612MEC"/>
    <s v="KIT O RING METRICOS NITRILO"/>
    <n v="1"/>
    <s v="unidad"/>
    <n v="102420"/>
    <n v="102420"/>
    <s v="$"/>
    <s v="RODASER RODAMIENTOS"/>
    <n v="101139"/>
    <d v="2025-05-16T00:00:00"/>
    <s v="MZ"/>
    <d v="2025-05-19T00:00:00"/>
    <s v="Recibido"/>
    <s v="cumplida"/>
    <n v="3"/>
    <n v="1"/>
    <n v="0"/>
    <d v="2025-05-21T00:00:00"/>
    <n v="394207"/>
    <n v="62231"/>
    <n v="1"/>
    <n v="1"/>
  </r>
  <r>
    <m/>
    <s v="Juan Zabaleta"/>
    <x v="2"/>
    <s v="KIT DE O`RINGS"/>
    <d v="2025-05-16T00:00:00"/>
    <x v="4"/>
    <x v="0"/>
    <m/>
    <s v="JPS"/>
    <s v="P-3838"/>
    <s v=" M2613MEC"/>
    <s v="KIT O RING PULGADA NITRILO "/>
    <n v="1"/>
    <s v="unidad"/>
    <n v="79660"/>
    <n v="79660"/>
    <s v="$"/>
    <s v="RODASER RODAMIENTOS"/>
    <n v="101139"/>
    <d v="2025-05-16T00:00:00"/>
    <s v="MZ"/>
    <d v="2025-05-19T00:00:00"/>
    <s v="Recibido"/>
    <s v="cumplida"/>
    <n v="3"/>
    <n v="1"/>
    <n v="0"/>
    <d v="2025-05-21T00:00:00"/>
    <n v="394207"/>
    <n v="62231"/>
    <m/>
    <n v="1"/>
  </r>
  <r>
    <n v="1"/>
    <s v="Juan Zabaleta"/>
    <x v="0"/>
    <s v="SUMINISTRO DE MATERIAL PARA COMPRESOR DE AIRE 12844"/>
    <d v="2025-05-18T00:00:00"/>
    <x v="4"/>
    <x v="0"/>
    <m/>
    <s v="AB"/>
    <s v="P-3839"/>
    <s v="S/C"/>
    <s v="DECAL MICROPROCESSOR OVERLAY"/>
    <n v="1"/>
    <s v="unidad"/>
    <n v="55359.15"/>
    <n v="55359.15"/>
    <s v="$"/>
    <s v="SULLAIR"/>
    <n v="101168"/>
    <d v="2025-05-20T00:00:00"/>
    <s v="MZ"/>
    <d v="2025-05-22T00:00:00"/>
    <s v="Recibido"/>
    <s v="cumplida"/>
    <n v="3"/>
    <n v="1"/>
    <n v="0"/>
    <d v="2025-08-29T00:00:00"/>
    <s v="75481 - 82882"/>
    <m/>
    <n v="1"/>
    <n v="1"/>
  </r>
  <r>
    <n v="1"/>
    <s v="Ontivero Alejandro"/>
    <x v="2"/>
    <s v="VARPE LINEA 6"/>
    <d v="2025-05-20T00:00:00"/>
    <x v="4"/>
    <x v="0"/>
    <m/>
    <s v="AB"/>
    <s v="P-3840"/>
    <s v=" M1587ELE"/>
    <s v="ATUALIZAÇÃO ELETRONICA V-2000  - 009.00076"/>
    <n v="1"/>
    <s v="unidad"/>
    <n v="9150750"/>
    <n v="9150750"/>
    <s v="$"/>
    <s v="VARPE"/>
    <n v="101748"/>
    <d v="2025-07-02T00:00:00"/>
    <s v="MZ"/>
    <d v="2025-07-09T00:00:00"/>
    <s v="Recibido"/>
    <s v="cumplida"/>
    <n v="3"/>
    <n v="1"/>
    <n v="0"/>
    <d v="2025-09-18T00:00:00"/>
    <n v="40825"/>
    <n v="68806"/>
    <n v="1"/>
    <n v="1"/>
  </r>
  <r>
    <n v="1"/>
    <s v="Ontivero Alejandro"/>
    <x v="2"/>
    <s v="VARPE LINEA 6"/>
    <d v="2025-05-20T00:00:00"/>
    <x v="4"/>
    <x v="0"/>
    <m/>
    <s v="AB"/>
    <s v="P-3841"/>
    <s v="S/C"/>
    <s v="ASSISTENCIA TECNICA  - 018.00005"/>
    <n v="1"/>
    <s v="unidad"/>
    <n v="5653900"/>
    <n v="5653900"/>
    <s v="$"/>
    <s v="VARPE"/>
    <n v="103668"/>
    <d v="2025-11-13T00:00:00"/>
    <s v="MZ"/>
    <d v="2025-11-14T00:00:00"/>
    <s v="Recibido"/>
    <s v="cumplida"/>
    <n v="3"/>
    <n v="1"/>
    <n v="0"/>
    <d v="2025-12-16T00:00:00"/>
    <s v="aprobada por mail de A.O"/>
    <m/>
    <n v="1"/>
    <n v="1"/>
  </r>
  <r>
    <n v="1"/>
    <s v="Dario Gamba"/>
    <x v="0"/>
    <s v="PIROMETRO FRIPACK LINEA 4"/>
    <d v="2025-05-20T00:00:00"/>
    <x v="4"/>
    <x v="0"/>
    <m/>
    <s v="JPS"/>
    <s v="P-3842"/>
    <s v=" M1270ELE"/>
    <s v="CONTROLADOR DE TEMPERATURA DELTA DTA 4848VO"/>
    <n v="3"/>
    <s v="unidad"/>
    <n v="186760"/>
    <n v="560280"/>
    <s v="$"/>
    <s v="ELECTRONICA INTEGRAL APLICADA"/>
    <n v="101557"/>
    <d v="2025-06-18T00:00:00"/>
    <s v="LR"/>
    <d v="2025-06-19T00:00:00"/>
    <s v="Recibido"/>
    <s v="cumplida"/>
    <n v="3"/>
    <n v="3"/>
    <n v="0"/>
    <d v="2025-06-27T00:00:00"/>
    <n v="46426"/>
    <n v="64649"/>
    <n v="1"/>
    <n v="1"/>
  </r>
  <r>
    <n v="1"/>
    <s v="Ontivero Alejandro"/>
    <x v="2"/>
    <s v="REPARACION CARGADOR DE APILADORES DMP"/>
    <d v="2025-05-20T00:00:00"/>
    <x v="4"/>
    <x v="0"/>
    <m/>
    <s v="JPS"/>
    <s v="P-3843"/>
    <s v="S/C"/>
    <s v="Reparación en placa de comando y cableado cargador Verbat int 3"/>
    <n v="1"/>
    <s v="unidad"/>
    <n v="360000"/>
    <n v="360000"/>
    <s v="$"/>
    <s v="ITE WAGNER"/>
    <n v="101696"/>
    <d v="2025-06-30T00:00:00"/>
    <s v="MZ"/>
    <d v="2025-07-01T00:00:00"/>
    <s v="Recibido"/>
    <s v="cumplida"/>
    <n v="3"/>
    <n v="1"/>
    <n v="0"/>
    <d v="2025-10-02T00:00:00"/>
    <n v="5072"/>
    <m/>
    <n v="1"/>
    <n v="1"/>
  </r>
  <r>
    <n v="2"/>
    <s v="Alejandro Beron"/>
    <x v="2"/>
    <s v="REPARACION EQUIPO RT20PROH"/>
    <d v="2025-05-21T00:00:00"/>
    <x v="4"/>
    <x v="0"/>
    <m/>
    <s v="AB"/>
    <s v="P-3844"/>
    <s v="S/C"/>
    <s v="Provision de motor de direccion para RT20PROH"/>
    <n v="1"/>
    <s v="unidad"/>
    <n v="2308400"/>
    <n v="2308400"/>
    <s v="$"/>
    <s v="UNIRROL"/>
    <n v="101201"/>
    <d v="2025-05-22T00:00:00"/>
    <s v="MZ"/>
    <d v="2025-05-24T00:00:00"/>
    <s v="Recibido"/>
    <s v="cumplida"/>
    <n v="3"/>
    <n v="1"/>
    <n v="0"/>
    <d v="2025-05-23T00:00:00"/>
    <n v="19159"/>
    <m/>
    <n v="1"/>
    <n v="1"/>
  </r>
  <r>
    <m/>
    <s v="Alejandro Beron"/>
    <x v="2"/>
    <s v="REPARACION EQUIPO RT20PROH"/>
    <d v="2025-05-21T00:00:00"/>
    <x v="4"/>
    <x v="0"/>
    <m/>
    <s v="AB"/>
    <s v="P-3844"/>
    <s v="S/C"/>
    <s v="Colocacion de motor de direccion para RT20PROH"/>
    <n v="1"/>
    <s v="unidad"/>
    <n v="208800"/>
    <n v="208800"/>
    <s v="$"/>
    <s v="UNIRROL"/>
    <n v="101201"/>
    <d v="2025-05-22T00:00:00"/>
    <s v="MZ"/>
    <d v="2025-05-24T00:00:00"/>
    <s v="Recibido"/>
    <s v="cumplida"/>
    <n v="3"/>
    <n v="1"/>
    <n v="0"/>
    <d v="2025-05-23T00:00:00"/>
    <n v="19159"/>
    <m/>
    <m/>
    <n v="1"/>
  </r>
  <r>
    <n v="3"/>
    <s v="Alejandro Beron"/>
    <x v="2"/>
    <s v="REPARACION PLANTA DE OSMOSIS"/>
    <d v="2025-05-21T00:00:00"/>
    <x v="4"/>
    <x v="0"/>
    <m/>
    <s v="JPS"/>
    <s v="P-3845"/>
    <s v=" M1588ELE"/>
    <s v="SENSOR DE NIVEL TIPO SWITCH TANQUE DE ADITIVO (LS2) HIDROBIOT"/>
    <n v="1"/>
    <s v="unidad"/>
    <n v="102425"/>
    <n v="102425"/>
    <s v="$"/>
    <s v="HIDROBIOT"/>
    <n v="101683"/>
    <d v="2025-06-30T00:00:00"/>
    <s v="MZ"/>
    <d v="2025-07-01T00:00:00"/>
    <s v="Recibido"/>
    <s v="cumplida"/>
    <n v="3"/>
    <n v="1"/>
    <n v="0"/>
    <d v="2025-07-02T00:00:00"/>
    <n v="303"/>
    <n v="64927"/>
    <n v="1"/>
    <n v="1"/>
  </r>
  <r>
    <m/>
    <s v="Alejandro Beron"/>
    <x v="2"/>
    <s v="REPARACION PLANTA DE OSMOSIS"/>
    <d v="2025-05-21T00:00:00"/>
    <x v="4"/>
    <x v="0"/>
    <m/>
    <s v="JPS"/>
    <s v="P-3845"/>
    <s v=" M0996MEC"/>
    <s v="MICROFILTRO 4,5&quot; X 20&quot; X 5 MICRONES"/>
    <n v="5"/>
    <s v="unidad"/>
    <n v="50610"/>
    <n v="253050"/>
    <s v="$"/>
    <s v="HIDROBIOT"/>
    <n v="101683"/>
    <d v="2025-06-30T00:00:00"/>
    <s v="MZ"/>
    <d v="2025-07-01T00:00:00"/>
    <s v="Recibido"/>
    <s v="cumplida"/>
    <n v="3"/>
    <n v="5"/>
    <n v="0"/>
    <d v="2025-07-02T00:00:00"/>
    <n v="302"/>
    <n v="64928"/>
    <m/>
    <n v="1"/>
  </r>
  <r>
    <m/>
    <s v="Alejandro Beron"/>
    <x v="2"/>
    <s v="REPARACION PLANTA DE OSMOSIS"/>
    <d v="2025-05-21T00:00:00"/>
    <x v="4"/>
    <x v="0"/>
    <m/>
    <s v="JPS"/>
    <s v="P-3845"/>
    <s v=" M2738FER"/>
    <s v="ANTINCRUSTANTE HBT-RO K75 X 20KG"/>
    <n v="2"/>
    <s v="unidad"/>
    <n v="219310"/>
    <n v="438620"/>
    <s v="$"/>
    <s v="HIDROBIOT"/>
    <n v="101683"/>
    <d v="2025-06-30T00:00:00"/>
    <s v="MZ"/>
    <d v="2025-07-01T00:00:00"/>
    <s v="Recibido"/>
    <s v="cumplida"/>
    <n v="3"/>
    <n v="2"/>
    <n v="0"/>
    <d v="2025-07-02T00:00:00"/>
    <n v="302"/>
    <n v="64928"/>
    <m/>
    <n v="1"/>
  </r>
  <r>
    <n v="1"/>
    <s v="Franco Paez"/>
    <x v="2"/>
    <s v="MOTOR PARA PALETIZADORA LINEA 4"/>
    <d v="2025-05-22T00:00:00"/>
    <x v="4"/>
    <x v="0"/>
    <m/>
    <s v="AB"/>
    <s v="P-3846"/>
    <s v=" M2615MEC"/>
    <s v="MOTOR TRIFASICO SIEMENS MOD. UD 0610/1034593-034-28  0.75KW 1395RPM"/>
    <n v="1"/>
    <s v="unidad"/>
    <n v="142800"/>
    <n v="142800"/>
    <s v="$"/>
    <s v="STM"/>
    <n v="101430"/>
    <d v="2025-06-06T00:00:00"/>
    <s v="MZ"/>
    <d v="2025-06-10T00:00:00"/>
    <s v="Recibido"/>
    <s v="cumplida"/>
    <n v="3"/>
    <n v="1"/>
    <n v="0"/>
    <d v="2025-06-17T00:00:00"/>
    <n v="139984"/>
    <n v="64110"/>
    <n v="1"/>
    <n v="1"/>
  </r>
  <r>
    <n v="1"/>
    <s v="Hugo Escobar"/>
    <x v="2"/>
    <s v="HORNO LINEA 4"/>
    <d v="2025-05-23T00:00:00"/>
    <x v="4"/>
    <x v="0"/>
    <m/>
    <s v="AB"/>
    <s v="P-3847"/>
    <s v=" M1383MEC"/>
    <s v="CONTROLADOR DE LLAMA BRAHMA 230/50-60HZ SM592.9TW10TS5 (36224431)"/>
    <n v="2"/>
    <s v="unidad"/>
    <n v="553526.19999999995"/>
    <n v="1107052.3999999999"/>
    <s v="$"/>
    <s v="ELECTRONICA INTEGRAL APLICADA"/>
    <n v="100943"/>
    <d v="2025-05-06T00:00:00"/>
    <s v="LR"/>
    <d v="2025-05-07T00:00:00"/>
    <s v="Recibido"/>
    <s v="cumplida"/>
    <n v="3"/>
    <n v="2"/>
    <n v="0"/>
    <d v="2025-05-23T00:00:00"/>
    <n v="46218"/>
    <n v="62383"/>
    <n v="1"/>
    <n v="1"/>
  </r>
  <r>
    <n v="1"/>
    <s v="Raul Ledesma"/>
    <x v="0"/>
    <s v="ACTAS DE SERVICIO MANTENIMIENTO"/>
    <d v="2025-05-26T00:00:00"/>
    <x v="4"/>
    <x v="0"/>
    <m/>
    <s v="AB"/>
    <s v="P-3848"/>
    <s v="S/C"/>
    <s v="TALONARIO ACTA DE SERVICIO. DE NUMERACION 5100 EN ADELANTE"/>
    <n v="10"/>
    <s v="unidad"/>
    <n v="7400"/>
    <n v="74000"/>
    <s v="$"/>
    <s v="RUBEN HUGO PAZOS (GRAFICA)"/>
    <n v="101501"/>
    <d v="2025-06-13T00:00:00"/>
    <s v="MZ"/>
    <d v="2025-06-17T00:00:00"/>
    <s v="Recibido"/>
    <s v="cumplida"/>
    <n v="3"/>
    <n v="10"/>
    <n v="0"/>
    <d v="2025-06-26T00:00:00"/>
    <s v="SIN REMITO"/>
    <m/>
    <n v="1"/>
    <n v="1"/>
  </r>
  <r>
    <n v="1"/>
    <s v="Alejandro Beron"/>
    <x v="0"/>
    <s v="INSUMO PARA ILUMINACION PARQUE"/>
    <d v="2025-06-04T00:00:00"/>
    <x v="5"/>
    <x v="0"/>
    <m/>
    <s v="AB"/>
    <s v="P-3849"/>
    <s v=" M1114ELE"/>
    <s v="LUMINARIA VIA PUBLICA 150W MACROLED FRIO"/>
    <n v="3"/>
    <s v="unidad"/>
    <n v="131361.28"/>
    <n v="394083.83999999997"/>
    <s v="$"/>
    <s v="ELECTRO DOS"/>
    <n v="101740"/>
    <d v="2025-07-02T00:00:00"/>
    <s v="MZ"/>
    <d v="2025-07-03T00:00:00"/>
    <s v="Anulado"/>
    <s v="Con pendientes"/>
    <n v="4"/>
    <m/>
    <n v="-3"/>
    <m/>
    <m/>
    <m/>
    <n v="1"/>
    <n v="1"/>
  </r>
  <r>
    <n v="3"/>
    <s v="Alejandro Beron"/>
    <x v="0"/>
    <s v="PINTURA PARA EL CD"/>
    <d v="2025-05-28T00:00:00"/>
    <x v="4"/>
    <x v="0"/>
    <m/>
    <s v="AB"/>
    <s v="P-3850"/>
    <s v=" M2843FER"/>
    <s v="DURALBA FRENTES Y MUROS BASE-T INTERCOSTERO. -  x17,4L - ALBA - COD 50131505402"/>
    <n v="1"/>
    <s v="unidad"/>
    <n v="121900.83"/>
    <n v="121900.83"/>
    <s v="$"/>
    <s v="BRAZO LARGO"/>
    <n v="101505"/>
    <d v="2025-06-13T00:00:00"/>
    <s v="MZ"/>
    <d v="2025-06-17T00:00:00"/>
    <s v="Recibido"/>
    <s v="cumplida"/>
    <n v="3"/>
    <n v="1"/>
    <n v="0"/>
    <d v="2025-07-01T00:00:00"/>
    <n v="5581"/>
    <n v="64969"/>
    <n v="1"/>
    <n v="1"/>
  </r>
  <r>
    <m/>
    <s v="Alejandro Beron"/>
    <x v="0"/>
    <s v="PINTURA PARA EL CD"/>
    <d v="2025-05-28T00:00:00"/>
    <x v="4"/>
    <x v="0"/>
    <m/>
    <s v="AB"/>
    <s v="P-3850"/>
    <s v=" M2844FER"/>
    <s v="Imprimación Vial Acrílica incolora  X4l - tersuave"/>
    <n v="2"/>
    <s v="unidad"/>
    <n v="54511.77"/>
    <n v="109023.54"/>
    <s v="$"/>
    <s v="BRAZO LARGO"/>
    <n v="101505"/>
    <d v="2025-06-13T00:00:00"/>
    <s v="MZ"/>
    <d v="2025-06-17T00:00:00"/>
    <s v="Recibido"/>
    <s v="cumplida"/>
    <n v="3"/>
    <n v="2"/>
    <n v="0"/>
    <d v="2025-07-01T00:00:00"/>
    <n v="5581"/>
    <n v="64969"/>
    <m/>
    <n v="1"/>
  </r>
  <r>
    <m/>
    <s v="Alejandro Beron"/>
    <x v="0"/>
    <s v="PINTURA PARA EL CD"/>
    <d v="2025-05-28T00:00:00"/>
    <x v="4"/>
    <x v="0"/>
    <m/>
    <s v="AB"/>
    <s v="P-3850"/>
    <s v=" M1316FER"/>
    <s v="TERSUAVE ESMALTE EPOXI AMARILLO VIAL X 4 LT (COD 6337)"/>
    <n v="2"/>
    <s v="unidad"/>
    <n v="92326.45"/>
    <n v="184652.9"/>
    <s v="$"/>
    <s v="BRAZO LARGO"/>
    <n v="101505"/>
    <d v="2025-06-13T00:00:00"/>
    <s v="MZ"/>
    <d v="2025-06-17T00:00:00"/>
    <s v="Recibido"/>
    <s v="cumplida"/>
    <n v="3"/>
    <n v="2"/>
    <n v="0"/>
    <d v="2025-08-28T00:00:00"/>
    <n v="5802"/>
    <n v="67652"/>
    <m/>
    <n v="1"/>
  </r>
  <r>
    <n v="4"/>
    <s v="Alejandro Beron"/>
    <x v="0"/>
    <s v="MATERIALES PARA FOSA DE LINEA 5"/>
    <d v="2025-05-28T00:00:00"/>
    <x v="4"/>
    <x v="0"/>
    <m/>
    <s v="AB"/>
    <s v="P-3851"/>
    <s v=" M0009BOM"/>
    <s v="BOMBA NEUMÁTICA DE DOBLE DIAFRAG, MARCA INDESUR, MODELO D50ALSXN-AE-X.0"/>
    <n v="1"/>
    <s v="unidad"/>
    <n v="2010420"/>
    <n v="2010420"/>
    <s v="$"/>
    <s v="FULLMEC"/>
    <n v="101899"/>
    <d v="2025-07-14T00:00:00"/>
    <s v="MZ"/>
    <d v="2025-07-16T00:00:00"/>
    <s v="Recibido"/>
    <s v="cumplida"/>
    <n v="3"/>
    <n v="1"/>
    <n v="0"/>
    <d v="2025-07-17T00:00:00"/>
    <n v="2714"/>
    <n v="65627"/>
    <n v="1"/>
    <n v="1"/>
  </r>
  <r>
    <m/>
    <s v="Alejandro Beron"/>
    <x v="0"/>
    <s v="MATERIALES PARA FOSA DE LINEA 5"/>
    <d v="2025-05-28T00:00:00"/>
    <x v="4"/>
    <x v="0"/>
    <m/>
    <s v="AB"/>
    <s v="P-3851"/>
    <s v=" M1007FER"/>
    <s v="CAÑO TERMOFUSION ACQUA SYSTEN  50 MM X 4MTS"/>
    <n v="5"/>
    <s v="unidad"/>
    <n v="28818.27"/>
    <n v="144091.35"/>
    <s v="$"/>
    <s v="BULONERA TORCUATO"/>
    <n v="101900"/>
    <d v="2025-07-14T00:00:00"/>
    <s v="MZ"/>
    <d v="2025-07-15T00:00:00"/>
    <s v="Recibido"/>
    <s v="cumplida"/>
    <n v="3"/>
    <n v="5"/>
    <n v="0"/>
    <d v="2025-07-18T00:00:00"/>
    <n v="255423"/>
    <n v="65790"/>
    <m/>
    <n v="1"/>
  </r>
  <r>
    <m/>
    <s v="Alejandro Beron"/>
    <x v="0"/>
    <s v="MATERIALES PARA FOSA DE LINEA 5"/>
    <d v="2025-05-28T00:00:00"/>
    <x v="4"/>
    <x v="0"/>
    <m/>
    <s v="AB"/>
    <s v="P-3851"/>
    <s v=" M2126FER"/>
    <s v="CUPLA TERMOFUSION F-RM 50 X 1&quot; 1/2"/>
    <n v="4"/>
    <s v="unidad"/>
    <n v="22385"/>
    <n v="89540"/>
    <s v="$"/>
    <s v="BULONERA TORCUATO"/>
    <n v="101900"/>
    <d v="2025-07-14T00:00:00"/>
    <s v="MZ"/>
    <d v="2025-07-15T00:00:00"/>
    <s v="Recibido"/>
    <s v="cumplida"/>
    <n v="3"/>
    <n v="4"/>
    <n v="0"/>
    <d v="2025-07-18T00:00:00"/>
    <n v="255423"/>
    <n v="65790"/>
    <m/>
    <n v="1"/>
  </r>
  <r>
    <m/>
    <s v="Alejandro Beron"/>
    <x v="0"/>
    <s v="MATERIALES PARA FOSA DE LINEA 5"/>
    <d v="2025-05-28T00:00:00"/>
    <x v="4"/>
    <x v="0"/>
    <m/>
    <s v="AB"/>
    <s v="P-3851"/>
    <s v=" M0009SAN"/>
    <s v="UNIÓN DOBLE CON BRIDA TERMOFUSIÓN ACQUA SYSTEM DE 50MM"/>
    <n v="4"/>
    <s v="unidad"/>
    <n v="38228.07"/>
    <n v="152912.28"/>
    <s v="$"/>
    <s v="BULONERA TORCUATO"/>
    <n v="101900"/>
    <d v="2025-07-14T00:00:00"/>
    <s v="MZ"/>
    <d v="2025-07-15T00:00:00"/>
    <s v="Recibido"/>
    <s v="cumplida"/>
    <n v="3"/>
    <n v="4"/>
    <n v="0"/>
    <d v="2025-07-18T00:00:00"/>
    <n v="255423"/>
    <n v="65790"/>
    <m/>
    <n v="1"/>
  </r>
  <r>
    <n v="3"/>
    <s v="Alejandro Beron"/>
    <x v="2"/>
    <s v="ACRILICOS PARA SECTOR DE CALIDAD Y GABINETES DE SHYMA"/>
    <d v="2025-05-28T00:00:00"/>
    <x v="4"/>
    <x v="0"/>
    <m/>
    <s v="AB"/>
    <s v="P-3852"/>
    <s v=" M2845FER"/>
    <s v="Placa de acrilico transparente 6mm espesor. 550x1600mm"/>
    <n v="1"/>
    <s v="unidad"/>
    <n v="205524"/>
    <n v="205524"/>
    <s v="$"/>
    <s v="HER CAL"/>
    <n v="101574"/>
    <d v="2025-06-19T00:00:00"/>
    <s v="MZ"/>
    <d v="2025-06-19T00:00:00"/>
    <s v="Recibido"/>
    <s v="cumplida"/>
    <n v="3"/>
    <n v="1"/>
    <n v="0"/>
    <d v="2025-07-04T00:00:00"/>
    <n v="39500"/>
    <n v="65162"/>
    <n v="1"/>
    <n v="1"/>
  </r>
  <r>
    <m/>
    <s v="Alejandro Beron"/>
    <x v="2"/>
    <s v="ACRILICOS PARA SECTOR DE CALIDAD Y GABINETES DE SHYMA"/>
    <d v="2025-05-28T00:00:00"/>
    <x v="4"/>
    <x v="0"/>
    <m/>
    <s v="AB"/>
    <s v="P-3852"/>
    <s v=" M2846FER"/>
    <s v="Placa de acrilico transparente 6mm espesor. 1250x 1450mm"/>
    <n v="1"/>
    <s v="unidad"/>
    <n v="423309.38"/>
    <n v="423309.38"/>
    <s v="$"/>
    <s v="HER CAL"/>
    <n v="101574"/>
    <d v="2025-06-19T00:00:00"/>
    <s v="MZ"/>
    <d v="2025-06-19T00:00:00"/>
    <s v="Recibido"/>
    <s v="cumplida"/>
    <n v="3"/>
    <n v="1"/>
    <n v="0"/>
    <d v="2025-07-04T00:00:00"/>
    <n v="39500"/>
    <n v="65162"/>
    <m/>
    <n v="1"/>
  </r>
  <r>
    <m/>
    <s v="Alejandro Beron"/>
    <x v="2"/>
    <s v="ACRILICOS PARA SECTOR DE CALIDAD Y GABINETES DE SHYMA"/>
    <d v="2025-05-28T00:00:00"/>
    <x v="4"/>
    <x v="0"/>
    <m/>
    <s v="AB"/>
    <s v="P-3852"/>
    <s v=" M2847FER"/>
    <s v="Perfil Borde Moldura Cielorraso Machimbre Pvc blanco Tira Por 3mts"/>
    <n v="2"/>
    <s v="unidad"/>
    <m/>
    <n v="0"/>
    <s v="$"/>
    <m/>
    <m/>
    <m/>
    <m/>
    <m/>
    <s v="Anulado"/>
    <s v="Con pendientes"/>
    <n v="4"/>
    <m/>
    <n v="-2"/>
    <m/>
    <m/>
    <m/>
    <m/>
    <n v="1"/>
  </r>
  <r>
    <n v="2"/>
    <s v="Alejandro Beron"/>
    <x v="0"/>
    <s v="ESPEJOS PARA VESTUARIOS DE HOMBRES Y DAMAS DEL DMP"/>
    <d v="2025-05-28T00:00:00"/>
    <x v="4"/>
    <x v="0"/>
    <m/>
    <s v="AB"/>
    <s v="P-3853"/>
    <s v=" M2848FER"/>
    <s v="espejo con marco de madera lustrada med. 700x500"/>
    <n v="3"/>
    <s v="unidad"/>
    <m/>
    <n v="0"/>
    <s v="$"/>
    <m/>
    <m/>
    <m/>
    <m/>
    <m/>
    <s v="Anulado"/>
    <s v="Con pendientes"/>
    <n v="4"/>
    <m/>
    <n v="-3"/>
    <m/>
    <m/>
    <m/>
    <n v="1"/>
    <n v="1"/>
  </r>
  <r>
    <m/>
    <s v="Alejandro Beron"/>
    <x v="0"/>
    <s v="ESPEJOS PARA VESTUARIOS DE HOMBRES Y DAMAS DEL DMP"/>
    <d v="2025-05-28T00:00:00"/>
    <x v="4"/>
    <x v="0"/>
    <m/>
    <s v="AB"/>
    <s v="P-3853"/>
    <s v=" M2849FER"/>
    <s v="espejo con marco de madera lustrada med. 600x1200"/>
    <n v="1"/>
    <s v="unidad"/>
    <m/>
    <n v="0"/>
    <s v="$"/>
    <m/>
    <m/>
    <m/>
    <m/>
    <m/>
    <s v="Anulado"/>
    <s v="Con pendientes"/>
    <n v="4"/>
    <m/>
    <n v="-1"/>
    <m/>
    <m/>
    <m/>
    <m/>
    <n v="1"/>
  </r>
  <r>
    <n v="3"/>
    <s v="Alejandro Beron"/>
    <x v="0"/>
    <s v="MOSQUITEROS PARA CD"/>
    <d v="2025-05-29T00:00:00"/>
    <x v="4"/>
    <x v="0"/>
    <m/>
    <s v="AB"/>
    <s v="P-3854"/>
    <s v=" M2850FER"/>
    <s v="Mosquitero marco de aluminio linea modena negro  1060 x 380 mm paño fijo"/>
    <n v="4"/>
    <s v="unidad"/>
    <n v="35156.01"/>
    <n v="140624.04"/>
    <s v="$"/>
    <s v="ABERTURAS RUTA 25"/>
    <n v="102139"/>
    <d v="2025-07-31T00:00:00"/>
    <s v="MZ"/>
    <d v="2025-08-01T00:00:00"/>
    <s v="Recibido"/>
    <s v="cumplida"/>
    <n v="3"/>
    <n v="4"/>
    <n v="0"/>
    <d v="2025-10-24T00:00:00"/>
    <s v="Mail de Marcos Zarza"/>
    <m/>
    <n v="1"/>
    <n v="1"/>
  </r>
  <r>
    <m/>
    <s v="Alejandro Beron"/>
    <x v="0"/>
    <s v="MOSQUITEROS PARA CD"/>
    <d v="2025-05-29T00:00:00"/>
    <x v="4"/>
    <x v="0"/>
    <m/>
    <s v="AB"/>
    <s v="P-3854"/>
    <s v=" M2851FER"/>
    <s v="Mosquitero marco de aluminio linea modena negro  2450 x 400 mm paño fijo"/>
    <n v="1"/>
    <s v="unidad"/>
    <n v="57258.59"/>
    <n v="57258.59"/>
    <s v="$"/>
    <s v="ABERTURAS RUTA 25"/>
    <n v="102139"/>
    <d v="2025-07-31T00:00:00"/>
    <s v="MZ"/>
    <d v="2025-08-01T00:00:00"/>
    <s v="Recibido"/>
    <s v="cumplida"/>
    <n v="3"/>
    <n v="1"/>
    <n v="0"/>
    <d v="2025-10-24T00:00:00"/>
    <s v="Mail de Marcos Zarza"/>
    <m/>
    <m/>
    <n v="1"/>
  </r>
  <r>
    <m/>
    <s v="Alejandro Beron"/>
    <x v="0"/>
    <s v="MOSQUITEROS PARA CD"/>
    <d v="2025-05-29T00:00:00"/>
    <x v="4"/>
    <x v="0"/>
    <m/>
    <s v="AB"/>
    <s v="P-3854"/>
    <s v=" M2852FER"/>
    <s v="Mosquitero marco de aluminio linea modena blanco   900 x 1800 mm paño corredizo"/>
    <n v="1"/>
    <s v="unidad"/>
    <n v="235138.34"/>
    <n v="235138.34"/>
    <s v="$"/>
    <s v="ABERTURAS RUTA 25"/>
    <n v="102139"/>
    <d v="2025-07-31T00:00:00"/>
    <s v="MZ"/>
    <d v="2025-08-01T00:00:00"/>
    <s v="Recibido"/>
    <s v="cumplida"/>
    <n v="3"/>
    <n v="1"/>
    <n v="0"/>
    <d v="2025-10-24T00:00:00"/>
    <s v="Mail de Marcos Zarza"/>
    <m/>
    <m/>
    <n v="1"/>
  </r>
  <r>
    <n v="2"/>
    <s v="RAUL PAZ"/>
    <x v="0"/>
    <s v="ZAPATOS PARA EQUIPO PAÑOL"/>
    <d v="2025-06-04T00:00:00"/>
    <x v="5"/>
    <x v="0"/>
    <m/>
    <s v="AB"/>
    <s v="P-3855"/>
    <s v="S/C"/>
    <s v="Zapatilla Zapato De Seguridad Funcional Soul Talle 42 Alan Barraza; Raúl Paz"/>
    <n v="2"/>
    <s v="unidad"/>
    <n v="114058.29"/>
    <n v="228116.58"/>
    <s v="$"/>
    <s v="BARCHETTA JUAN PABLO"/>
    <n v="101431"/>
    <d v="2025-06-06T00:00:00"/>
    <s v="CP"/>
    <d v="2025-06-10T00:00:00"/>
    <s v="Recibido"/>
    <s v="cumplida"/>
    <n v="3"/>
    <n v="2"/>
    <n v="0"/>
    <d v="2025-06-17T00:00:00"/>
    <n v="14670"/>
    <m/>
    <n v="1"/>
    <n v="1"/>
  </r>
  <r>
    <m/>
    <s v="RAUL PAZ"/>
    <x v="0"/>
    <s v="ZAPATOS PARA EQUIPO PAÑOL"/>
    <d v="2025-06-04T00:00:00"/>
    <x v="5"/>
    <x v="0"/>
    <m/>
    <s v="AB"/>
    <s v="P-3855"/>
    <s v="S/C"/>
    <s v="Zapatilla Zapato De Seguridad Funcional Soul Talle 43 Juan Pablo Soqueira; Rodolfo Vallejos"/>
    <n v="2"/>
    <s v="unidad"/>
    <n v="114058.29"/>
    <n v="228116.58"/>
    <s v="$"/>
    <s v="BARCHETTA JUAN PABLO"/>
    <n v="101431"/>
    <d v="2025-06-06T00:00:00"/>
    <s v="CP"/>
    <d v="2025-06-10T00:00:00"/>
    <s v="Recibido"/>
    <s v="cumplida"/>
    <n v="3"/>
    <n v="2"/>
    <n v="0"/>
    <d v="2025-06-17T00:00:00"/>
    <n v="14670"/>
    <m/>
    <m/>
    <n v="1"/>
  </r>
  <r>
    <n v="4"/>
    <s v="Alejandro Beron"/>
    <x v="0"/>
    <s v="MATERIALES UNIROLL"/>
    <d v="2025-06-04T00:00:00"/>
    <x v="5"/>
    <x v="0"/>
    <m/>
    <s v="AB"/>
    <s v="P-3856"/>
    <s v=" M2033MEC"/>
    <s v="Rueda estabilizadora Stacker PS-16N - SERIE 30220700985"/>
    <n v="1"/>
    <s v="unidad"/>
    <n v="60250"/>
    <n v="60250"/>
    <s v="$"/>
    <s v="UNIRROL"/>
    <n v="101692"/>
    <d v="2025-06-30T00:00:00"/>
    <s v="MZ"/>
    <d v="2025-07-01T00:00:00"/>
    <s v="Recibido"/>
    <s v="cumplida"/>
    <n v="3"/>
    <n v="1"/>
    <n v="0"/>
    <d v="2026-06-30T00:00:00"/>
    <n v="7229"/>
    <m/>
    <n v="1"/>
    <n v="1"/>
  </r>
  <r>
    <m/>
    <s v="Alejandro Beron"/>
    <x v="0"/>
    <s v="MATERIALES UNIROLL"/>
    <d v="2025-06-04T00:00:00"/>
    <x v="5"/>
    <x v="0"/>
    <m/>
    <s v="AB"/>
    <s v="P-3856"/>
    <s v=" M2017MEC"/>
    <s v="Rueda de traccion Stacker PS-16N - SERIE 30220700985"/>
    <n v="1"/>
    <s v="unidad"/>
    <n v="710950"/>
    <n v="710950"/>
    <s v="$"/>
    <s v="UNIRROL"/>
    <n v="101692"/>
    <d v="2025-06-30T00:00:00"/>
    <s v="MZ"/>
    <d v="2025-07-01T00:00:00"/>
    <s v="Recibido"/>
    <s v="cumplida"/>
    <n v="3"/>
    <n v="1"/>
    <n v="0"/>
    <d v="2026-06-30T00:00:00"/>
    <n v="7229"/>
    <m/>
    <m/>
    <n v="1"/>
  </r>
  <r>
    <m/>
    <s v="Alejandro Beron"/>
    <x v="0"/>
    <s v="MATERIALES UNIROLL"/>
    <d v="2025-06-04T00:00:00"/>
    <x v="5"/>
    <x v="0"/>
    <m/>
    <s v="AB"/>
    <s v="P-3856"/>
    <s v=" M2042MEC"/>
    <s v="Manguera hidraulica de coneccion desplazadora  RT-20105 - SERIE 35221100049"/>
    <n v="2"/>
    <s v="unidad"/>
    <m/>
    <n v="0"/>
    <s v="$"/>
    <m/>
    <m/>
    <m/>
    <m/>
    <m/>
    <s v="Anulado"/>
    <s v="Con pendientes"/>
    <n v="4"/>
    <m/>
    <n v="-2"/>
    <m/>
    <m/>
    <m/>
    <m/>
    <n v="1"/>
  </r>
  <r>
    <m/>
    <s v="Alejandro Beron"/>
    <x v="0"/>
    <s v="MATERIALES UNIROLL"/>
    <d v="2025-06-04T00:00:00"/>
    <x v="5"/>
    <x v="0"/>
    <m/>
    <s v="AB"/>
    <s v="P-3856"/>
    <s v=" M2164MEC"/>
    <s v="Pulsador/Boton de bosina  RT-20105 - SERIE 35220800120"/>
    <n v="1"/>
    <s v="unidad"/>
    <m/>
    <n v="0"/>
    <s v="$"/>
    <m/>
    <m/>
    <m/>
    <m/>
    <m/>
    <s v="Anulado"/>
    <s v="Con pendientes"/>
    <n v="4"/>
    <m/>
    <n v="-1"/>
    <m/>
    <m/>
    <m/>
    <m/>
    <n v="1"/>
  </r>
  <r>
    <n v="4"/>
    <s v="Alejandro Beron"/>
    <x v="0"/>
    <s v="MATERIALES Y MANO DE OBRA PORTMATIC"/>
    <d v="2025-05-30T00:00:00"/>
    <x v="4"/>
    <x v="0"/>
    <m/>
    <s v="JPS"/>
    <s v="P-3857"/>
    <s v="S/C"/>
    <s v="Provision y colocacion de cartucho de electrovalvula CD. Darsena 5"/>
    <n v="1"/>
    <s v="unidad"/>
    <n v="360000"/>
    <n v="360000"/>
    <s v="$"/>
    <s v="PORMATIC"/>
    <n v="101598"/>
    <d v="2025-06-24T00:00:00"/>
    <s v="MZ"/>
    <d v="2025-06-25T00:00:00"/>
    <s v="Recibido"/>
    <s v="cumplida"/>
    <n v="3"/>
    <n v="1"/>
    <n v="0"/>
    <d v="2025-07-11T00:00:00"/>
    <n v="19201"/>
    <m/>
    <n v="1"/>
    <n v="1"/>
  </r>
  <r>
    <m/>
    <s v="Alejandro Beron"/>
    <x v="0"/>
    <s v="MATERIALES Y MANO DE OBRA PORTMATIC"/>
    <d v="2025-05-30T00:00:00"/>
    <x v="4"/>
    <x v="0"/>
    <m/>
    <s v="JPS"/>
    <s v="P-3857"/>
    <s v="S/C"/>
    <s v="Provisión y cambio de bolsa inferior de goma de 2.950mm - Planta Recinto 2 Persiana interna"/>
    <n v="1"/>
    <s v="unidad"/>
    <n v="220000"/>
    <n v="220000"/>
    <s v="$"/>
    <s v="PORMATIC"/>
    <n v="101598"/>
    <d v="2025-06-24T00:00:00"/>
    <s v="MZ"/>
    <d v="2025-06-25T00:00:00"/>
    <s v="Recibido"/>
    <s v="cumplida"/>
    <n v="3"/>
    <n v="1"/>
    <n v="0"/>
    <d v="2025-07-11T00:00:00"/>
    <n v="19201"/>
    <m/>
    <m/>
    <n v="1"/>
  </r>
  <r>
    <m/>
    <s v="Alejandro Beron"/>
    <x v="0"/>
    <s v="MATERIALES Y MANO DE OBRA PORTMATIC"/>
    <d v="2025-05-30T00:00:00"/>
    <x v="4"/>
    <x v="0"/>
    <m/>
    <s v="JPS"/>
    <s v="P-3857"/>
    <s v="S/C"/>
    <s v="Provisión y cambio de bolsa inferior de goma de 3.400mm. - Planta Recinto 2 Persiana externa"/>
    <n v="1"/>
    <s v="unidad"/>
    <n v="240000"/>
    <n v="240000"/>
    <s v="$"/>
    <s v="PORMATIC"/>
    <n v="101598"/>
    <d v="2025-06-24T00:00:00"/>
    <s v="MZ"/>
    <d v="2025-06-25T00:00:00"/>
    <s v="Recibido"/>
    <s v="cumplida"/>
    <n v="3"/>
    <n v="1"/>
    <n v="0"/>
    <d v="2025-07-11T00:00:00"/>
    <n v="19201"/>
    <m/>
    <m/>
    <n v="1"/>
  </r>
  <r>
    <m/>
    <s v="Alejandro Beron"/>
    <x v="0"/>
    <s v="MATERIALES Y MANO DE OBRA PORTMATIC"/>
    <d v="2025-05-30T00:00:00"/>
    <x v="4"/>
    <x v="0"/>
    <m/>
    <s v="JPS"/>
    <s v="P-3857"/>
    <s v="S/C"/>
    <s v="Provisión y cambio de barral inferior de 3.400 mm. - Planta Recinto 2 Persiana externa"/>
    <n v="3"/>
    <s v="unidad"/>
    <n v="240000"/>
    <n v="720000"/>
    <s v="$"/>
    <s v="PORMATIC"/>
    <n v="101598"/>
    <d v="2025-06-24T00:00:00"/>
    <s v="MZ"/>
    <d v="2025-06-25T00:00:00"/>
    <s v="Recibido"/>
    <s v="cumplida"/>
    <n v="3"/>
    <n v="3"/>
    <n v="0"/>
    <d v="2025-07-11T00:00:00"/>
    <n v="19201"/>
    <m/>
    <m/>
    <n v="1"/>
  </r>
  <r>
    <n v="5"/>
    <s v="Alejandro Beron"/>
    <x v="0"/>
    <s v="MATERIAL PARA CAMBIO DE LUMINARIAS"/>
    <d v="2025-06-04T00:00:00"/>
    <x v="5"/>
    <x v="0"/>
    <m/>
    <s v="AB"/>
    <s v="P-3858"/>
    <s v=" M0359ELE"/>
    <s v=" TUBO LED 18W ECO BCO FRIO/NEU SICA"/>
    <n v="20"/>
    <s v="unidad"/>
    <n v="1969.92"/>
    <n v="39398.400000000001"/>
    <s v="$"/>
    <s v="ELECTRO DOS"/>
    <n v="101693"/>
    <d v="2025-06-30T00:00:00"/>
    <s v="MZ"/>
    <d v="2025-07-01T00:00:00"/>
    <s v="Recibido"/>
    <s v="cumplida"/>
    <n v="3"/>
    <n v="20"/>
    <n v="0"/>
    <d v="2025-07-29T00:00:00"/>
    <n v="88964"/>
    <n v="66161"/>
    <n v="1"/>
    <n v="1"/>
  </r>
  <r>
    <m/>
    <s v="Alejandro Beron"/>
    <x v="0"/>
    <s v="MATERIAL PARA CAMBIO DE LUMINARIAS"/>
    <d v="2025-06-04T00:00:00"/>
    <x v="5"/>
    <x v="0"/>
    <m/>
    <s v="AB"/>
    <s v="P-3858"/>
    <s v=" M0299ELE"/>
    <s v=" LAMPARA LED  80/100W E40 BCO FRIO 6500K, 9500 LM  OSRAM/PHILIPS/LEDVANCE"/>
    <n v="20"/>
    <s v="unidad"/>
    <n v="17169.919999999998"/>
    <n v="343398.39999999997"/>
    <s v="$"/>
    <s v="ELECTRO DOS"/>
    <n v="101693"/>
    <d v="2025-06-30T00:00:00"/>
    <s v="MZ"/>
    <d v="2025-07-01T00:00:00"/>
    <s v="Recibido"/>
    <s v="cumplida"/>
    <n v="3"/>
    <n v="20"/>
    <n v="0"/>
    <d v="2025-08-01T00:00:00"/>
    <n v="89883"/>
    <n v="66358"/>
    <m/>
    <n v="1"/>
  </r>
  <r>
    <m/>
    <s v="Alejandro Beron"/>
    <x v="0"/>
    <s v="MATERIAL PARA CAMBIO DE LUMINARIAS"/>
    <d v="2025-06-04T00:00:00"/>
    <x v="5"/>
    <x v="0"/>
    <m/>
    <s v="AB"/>
    <s v="P-3858"/>
    <s v=" M1114ELE"/>
    <s v=" LUMINARIA VIA PUBLICA 150W MACROLED FRIO"/>
    <n v="2"/>
    <s v="unidad"/>
    <n v="131361.28"/>
    <n v="262722.56"/>
    <s v="$"/>
    <s v="ELECTRO DOS"/>
    <n v="101693"/>
    <d v="2025-06-30T00:00:00"/>
    <s v="MZ"/>
    <d v="2025-07-01T00:00:00"/>
    <s v="Recibido"/>
    <s v="cumplida"/>
    <n v="3"/>
    <n v="2"/>
    <n v="0"/>
    <d v="2025-08-01T00:00:00"/>
    <n v="89299"/>
    <n v="66357"/>
    <m/>
    <n v="1"/>
  </r>
  <r>
    <m/>
    <s v="Alejandro Beron"/>
    <x v="0"/>
    <s v="MATERIAL PARA CAMBIO DE LUMINARIAS"/>
    <d v="2025-06-04T00:00:00"/>
    <x v="5"/>
    <x v="0"/>
    <m/>
    <s v="AB"/>
    <s v="P-3858"/>
    <s v=" M0612ELE"/>
    <s v="CABLE SUBTERRANEO  4X4 MM"/>
    <n v="100"/>
    <s v="unidad"/>
    <n v="3757.36"/>
    <n v="375736"/>
    <s v="$"/>
    <s v="ELECTRO DOS"/>
    <n v="101693"/>
    <d v="2025-06-30T00:00:00"/>
    <s v="MZ"/>
    <d v="2025-07-01T00:00:00"/>
    <s v="Recibido"/>
    <s v="cumplida"/>
    <n v="3"/>
    <n v="100"/>
    <n v="0"/>
    <d v="2025-07-29T00:00:00"/>
    <n v="88964"/>
    <n v="66161"/>
    <m/>
    <n v="1"/>
  </r>
  <r>
    <m/>
    <s v="Alejandro Beron"/>
    <x v="0"/>
    <s v="MATERIAL PARA CAMBIO DE LUMINARIAS"/>
    <d v="2025-06-04T00:00:00"/>
    <x v="5"/>
    <x v="0"/>
    <m/>
    <s v="AB"/>
    <s v="P-3858"/>
    <s v=" M2368FER"/>
    <s v="BOTON PULSADOR METALICO 16MM SIN RETENCION"/>
    <n v="4"/>
    <s v="unidad"/>
    <n v="4137.37"/>
    <n v="16549.48"/>
    <s v="$"/>
    <s v="ELECTRO DOS"/>
    <n v="101693"/>
    <d v="2025-06-30T00:00:00"/>
    <s v="MZ"/>
    <d v="2025-07-01T00:00:00"/>
    <s v="Recibido"/>
    <s v="cumplida"/>
    <n v="3"/>
    <n v="4"/>
    <n v="0"/>
    <d v="2025-08-01T00:00:00"/>
    <n v="88964"/>
    <n v="66373"/>
    <m/>
    <n v="1"/>
  </r>
  <r>
    <n v="1"/>
    <s v="Juan Zabaleta"/>
    <x v="0"/>
    <s v="RECAMBIO DE VOLQUETES"/>
    <d v="2025-06-04T00:00:00"/>
    <x v="5"/>
    <x v="0"/>
    <m/>
    <s v="JPS"/>
    <s v="P-3859"/>
    <s v="S/C"/>
    <s v="Volquete para residuos generales de planta"/>
    <n v="2"/>
    <s v="unidad"/>
    <n v="85000"/>
    <n v="170000"/>
    <s v="$"/>
    <s v="MS GRUPO NORTE SA VOLQUETES"/>
    <n v="101512"/>
    <d v="2025-06-13T00:00:00"/>
    <s v="MZ"/>
    <d v="2025-06-17T00:00:00"/>
    <s v="Recibido"/>
    <s v="cumplida"/>
    <n v="3"/>
    <n v="2"/>
    <n v="0"/>
    <d v="2025-06-19T00:00:00"/>
    <n v="12806"/>
    <m/>
    <n v="1"/>
    <n v="1"/>
  </r>
  <r>
    <n v="1"/>
    <s v="Juan Zabaleta"/>
    <x v="2"/>
    <s v="DIESEL PARA GRUPO ELECTROGENO"/>
    <d v="2025-06-04T00:00:00"/>
    <x v="5"/>
    <x v="0"/>
    <m/>
    <s v="JPS"/>
    <s v="P-3860"/>
    <s v="S/C"/>
    <s v="DIESEL V-POWER SHELL- LLENADO DE BIN 1000LTS"/>
    <n v="1500"/>
    <s v="Litros"/>
    <n v="1500"/>
    <n v="2250000"/>
    <s v="$"/>
    <s v="RENDICION DE GASTOS"/>
    <n v="101366"/>
    <d v="2025-06-04T00:00:00"/>
    <s v="MZ"/>
    <d v="2025-06-04T00:00:00"/>
    <s v="Recibido"/>
    <s v="cumplida"/>
    <n v="3"/>
    <n v="1500"/>
    <n v="0"/>
    <d v="2025-06-04T00:00:00"/>
    <s v="Retira Juan Soqueira"/>
    <m/>
    <n v="1"/>
    <n v="1"/>
  </r>
  <r>
    <n v="1"/>
    <s v="Juan Zabaleta"/>
    <x v="0"/>
    <s v="HANDYS PARA MANTTO"/>
    <d v="2025-06-03T00:00:00"/>
    <x v="5"/>
    <x v="0"/>
    <m/>
    <s v="AB"/>
    <s v="P-3861"/>
    <s v="S/C"/>
    <s v="Kit X 6 Handy Baofeng Bf-999s 5w 16ch Uhf Hasta 10km Color Negro"/>
    <n v="1"/>
    <s v="unidad"/>
    <n v="256053.15"/>
    <n v="256053.15"/>
    <s v="$"/>
    <s v="ABRAFER"/>
    <n v="101756"/>
    <d v="2025-07-02T00:00:00"/>
    <s v="MZ"/>
    <d v="2025-07-04T00:00:00"/>
    <s v="Recibido"/>
    <s v="cumplida"/>
    <n v="3"/>
    <n v="1"/>
    <n v="0"/>
    <d v="2025-07-11T00:00:00"/>
    <n v="39660"/>
    <m/>
    <n v="1"/>
    <n v="1"/>
  </r>
  <r>
    <n v="1"/>
    <s v="Juan Zabaleta"/>
    <x v="2"/>
    <s v="ASISTENCIA GRUPO ELECTROGENO"/>
    <d v="2025-06-03T00:00:00"/>
    <x v="5"/>
    <x v="0"/>
    <m/>
    <s v="AB"/>
    <s v="P-3862"/>
    <s v="S/C"/>
    <s v="Adicional para asistencia llave de traspaso grupo electrógeno para hacerse día sábado."/>
    <n v="1"/>
    <s v="unidad"/>
    <n v="276000"/>
    <n v="276000"/>
    <s v="$"/>
    <s v="SULLAIR"/>
    <n v="101362"/>
    <d v="2025-06-03T00:00:00"/>
    <s v="MZ"/>
    <d v="2025-06-05T00:00:00"/>
    <s v="Recibido"/>
    <s v="cumplida"/>
    <n v="3"/>
    <n v="1"/>
    <n v="0"/>
    <d v="2025-06-05T00:00:00"/>
    <s v="Marcos zarza informa que se cumplió. No tengo remito"/>
    <m/>
    <n v="1"/>
    <n v="1"/>
  </r>
  <r>
    <n v="1"/>
    <s v="Juan Zabaleta"/>
    <x v="0"/>
    <s v="POLEA PARA AMASADORA"/>
    <d v="2025-06-03T00:00:00"/>
    <x v="5"/>
    <x v="0"/>
    <m/>
    <s v="AB"/>
    <s v="P-3863"/>
    <s v="M2617MEC"/>
    <s v="Poleas de fundición Ø505 11 canales - Batidora."/>
    <n v="2"/>
    <s v="unidad"/>
    <m/>
    <n v="0"/>
    <s v="$"/>
    <s v="ANULADO POR ZABALETA HASTA DEFINIR"/>
    <m/>
    <m/>
    <m/>
    <m/>
    <s v="Anulado"/>
    <s v="Con pendientes"/>
    <n v="4"/>
    <m/>
    <n v="-2"/>
    <m/>
    <m/>
    <m/>
    <n v="1"/>
    <n v="1"/>
  </r>
  <r>
    <n v="1"/>
    <s v="Raul Ledesma"/>
    <x v="2"/>
    <s v="SOPORTE PARA MANGAS DE AMASADORAS"/>
    <d v="2025-06-04T00:00:00"/>
    <x v="5"/>
    <x v="0"/>
    <m/>
    <s v="AB"/>
    <s v="P-3864"/>
    <s v="S/C"/>
    <s v="Fabricacion de Soporte de mangas de amasadoras"/>
    <n v="1"/>
    <s v="unidad"/>
    <m/>
    <n v="0"/>
    <s v="$"/>
    <s v="FALTA DEFINIR CENTRO DE COSTO - AO"/>
    <m/>
    <m/>
    <m/>
    <m/>
    <s v="Anulado"/>
    <s v="Con pendientes"/>
    <n v="4"/>
    <m/>
    <n v="-1"/>
    <m/>
    <m/>
    <m/>
    <n v="1"/>
    <n v="1"/>
  </r>
  <r>
    <n v="1"/>
    <s v="Hugo Escobar"/>
    <x v="2"/>
    <s v="TOLVA DE AZUCAR"/>
    <d v="2025-06-04T00:00:00"/>
    <x v="5"/>
    <x v="0"/>
    <m/>
    <s v="AB"/>
    <s v="P-3865"/>
    <s v=" M2591MEC"/>
    <s v="Antivibración de goma monta aislantes Bobbins Silentblock rosca M10 50mm de altura 650 de diametro"/>
    <n v="10"/>
    <s v="unidad"/>
    <n v="28800"/>
    <n v="288000"/>
    <s v="$"/>
    <s v="VIBROTECH"/>
    <n v="101519"/>
    <d v="2025-06-13T00:00:00"/>
    <s v="MZ"/>
    <d v="2025-06-17T00:00:00"/>
    <s v="Orden de compra confirmada"/>
    <s v="Con pendientes"/>
    <n v="1"/>
    <m/>
    <n v="-10"/>
    <m/>
    <m/>
    <m/>
    <n v="1"/>
    <n v="1"/>
  </r>
  <r>
    <n v="2"/>
    <s v="Juan Zabaleta"/>
    <x v="2"/>
    <s v="ASISTENCIA SULLAIR GRUPO ELECTROGENO C400 D5"/>
    <d v="2025-06-04T00:00:00"/>
    <x v="5"/>
    <x v="0"/>
    <m/>
    <s v="JPS"/>
    <s v="P-3866"/>
    <s v="S/C"/>
    <s v="MANO DE OBRA SERVICIO TECNICO EQUIPO TSE GE N° DE SERIE: H14T031940"/>
    <n v="1"/>
    <s v="unidad"/>
    <n v="1411200"/>
    <n v="1411200"/>
    <s v="$"/>
    <s v="SULLAIR"/>
    <n v="101384"/>
    <d v="2025-06-04T00:00:00"/>
    <s v="MZ"/>
    <d v="2025-06-05T00:00:00"/>
    <s v="Recibido"/>
    <s v="cumplida"/>
    <n v="3"/>
    <n v="1"/>
    <n v="0"/>
    <d v="2025-06-06T00:00:00"/>
    <n v="84361"/>
    <m/>
    <n v="1"/>
    <n v="1"/>
  </r>
  <r>
    <m/>
    <s v="Juan Zabaleta"/>
    <x v="2"/>
    <s v="ASISTENCIA SULLAIR GRUPO ELECTROGENO C400 D5"/>
    <d v="2025-06-04T00:00:00"/>
    <x v="5"/>
    <x v="0"/>
    <m/>
    <s v="JPS"/>
    <s v="P-3866"/>
    <s v="S/C"/>
    <s v="SWITCH 306-4984-01-ONA"/>
    <n v="1"/>
    <s v="unidad"/>
    <n v="9623568"/>
    <n v="9623568"/>
    <s v="$"/>
    <s v="SULLAIR"/>
    <n v="101384"/>
    <d v="2025-06-04T00:00:00"/>
    <s v="MZ"/>
    <d v="2025-06-05T00:00:00"/>
    <s v="Recibido"/>
    <s v="cumplida"/>
    <n v="3"/>
    <n v="1"/>
    <n v="0"/>
    <d v="2025-06-06T00:00:00"/>
    <n v="84361"/>
    <m/>
    <m/>
    <n v="1"/>
  </r>
  <r>
    <n v="1"/>
    <s v="Franco Paez"/>
    <x v="2"/>
    <s v="ELECTROVLAVULA SOLENOIDE PARA CAUDALIMETRO DE LINEA 4 Y 5"/>
    <d v="2025-06-05T00:00:00"/>
    <x v="5"/>
    <x v="0"/>
    <m/>
    <s v="AB"/>
    <s v="P-3867"/>
    <s v=" M1398MEC"/>
    <s v="ELECTROVALVULA SOLENOIDE 220VAC CON ROSCAS DE 3/4&quot;"/>
    <n v="1"/>
    <s v="unidad"/>
    <n v="102084"/>
    <n v="102084"/>
    <s v="$"/>
    <s v="SB ARGENTINA"/>
    <n v="101442"/>
    <d v="2025-06-09T00:00:00"/>
    <s v="MZ"/>
    <d v="2025-06-10T00:00:00"/>
    <s v="Recibido"/>
    <s v="cumplida"/>
    <n v="3"/>
    <n v="1"/>
    <n v="0"/>
    <d v="2025-06-25T00:00:00"/>
    <n v="63727"/>
    <n v="64558"/>
    <n v="1"/>
    <n v="1"/>
  </r>
  <r>
    <n v="1"/>
    <s v="Franco Paez"/>
    <x v="2"/>
    <s v="FECHADOR DE MASIPACK L1 PARA REPARAR"/>
    <d v="2025-06-05T00:00:00"/>
    <x v="5"/>
    <x v="0"/>
    <m/>
    <s v="AB"/>
    <s v="P-3868"/>
    <s v="S/C"/>
    <s v="SERVICIO DE REPARACION PARA FECHADOR MARKEM IMAJE 8018, EL EQUIPO NO ENCIENDE"/>
    <n v="1"/>
    <s v="unidad"/>
    <n v="1181700"/>
    <n v="1181700"/>
    <s v="$"/>
    <s v="JORGE OKEEFFE"/>
    <n v="102890"/>
    <d v="2025-09-22T00:00:00"/>
    <s v="MZ"/>
    <d v="2025-09-22T00:00:00"/>
    <s v="Recibido"/>
    <s v="cumplida"/>
    <n v="3"/>
    <n v="1"/>
    <n v="0"/>
    <d v="2025-09-26T00:00:00"/>
    <n v="2032"/>
    <m/>
    <n v="1"/>
    <n v="1"/>
  </r>
  <r>
    <n v="1"/>
    <s v="Hugo Escobar"/>
    <x v="2"/>
    <s v="MOTOR DE ENFRIADO LINEA 5"/>
    <d v="2025-06-05T00:00:00"/>
    <x v="5"/>
    <x v="0"/>
    <m/>
    <s v="JPS"/>
    <s v="P-3869"/>
    <s v=" M2618MEC"/>
    <s v="Motor monofasico 220V. 0,37kw. 1400v/min. eje de salida 14mm"/>
    <n v="1"/>
    <s v="unidad"/>
    <n v="233445"/>
    <n v="233445"/>
    <s v="$"/>
    <s v="SB ARGENTINA"/>
    <n v="101537"/>
    <d v="2025-06-17T00:00:00"/>
    <s v="MZ"/>
    <d v="2025-06-19T00:00:00"/>
    <s v="Recibido"/>
    <s v="cumplida"/>
    <n v="3"/>
    <n v="1"/>
    <n v="0"/>
    <d v="2025-07-24T00:00:00"/>
    <n v="64011"/>
    <n v="660138"/>
    <n v="1"/>
    <n v="1"/>
  </r>
  <r>
    <n v="1"/>
    <s v="Ontivero Alejandro"/>
    <x v="2"/>
    <s v="MANO DE OBRA Y MATERIALES PARA BASE DE SILO"/>
    <d v="2025-06-09T00:00:00"/>
    <x v="5"/>
    <x v="0"/>
    <m/>
    <s v="AB"/>
    <s v="P-3870"/>
    <s v="S/C"/>
    <s v="MANO DE OBRA Y MATERIALES POR LA CONSTRUCCION DE BASE DE HORMIGON PARA APOYO DE SILO"/>
    <n v="1"/>
    <s v="unidad"/>
    <n v="15514165"/>
    <n v="15514165"/>
    <s v="$"/>
    <s v="MARIANO REYES"/>
    <n v="101439"/>
    <d v="2025-06-09T00:00:00"/>
    <s v="MZ"/>
    <d v="2025-06-10T00:00:00"/>
    <s v="Recibido"/>
    <s v="cumplida"/>
    <n v="3"/>
    <n v="1"/>
    <n v="0"/>
    <d v="2025-07-14T00:00:00"/>
    <s v="FAC 5944"/>
    <m/>
    <n v="1"/>
    <n v="1"/>
  </r>
  <r>
    <n v="1"/>
    <s v="Franco Paez"/>
    <x v="2"/>
    <s v="PALETIZADORA LINEA 4"/>
    <d v="2025-06-06T00:00:00"/>
    <x v="5"/>
    <x v="0"/>
    <m/>
    <s v="AB"/>
    <s v="P-3871"/>
    <s v="S/C"/>
    <s v=" Reparacion de motor siemens 0,75 kw. 1395rpm"/>
    <n v="1"/>
    <s v="unidad"/>
    <n v="224200"/>
    <n v="224200"/>
    <s v="$"/>
    <s v="TALLER PORCO"/>
    <n v="101549"/>
    <d v="2025-06-18T00:00:00"/>
    <s v="MZ"/>
    <d v="2025-06-19T00:00:00"/>
    <s v="Recibido"/>
    <s v="cumplida"/>
    <n v="3"/>
    <n v="1"/>
    <n v="0"/>
    <d v="2025-07-02T00:00:00"/>
    <n v="9370"/>
    <m/>
    <n v="1"/>
    <n v="1"/>
  </r>
  <r>
    <n v="2"/>
    <s v="Raul Ledesma"/>
    <x v="0"/>
    <s v="INSTALACION DE FECHADOR VIDEO JET 6210 FRIPACK BACKUP LINEA 5"/>
    <d v="2025-06-09T00:00:00"/>
    <x v="5"/>
    <x v="0"/>
    <m/>
    <s v="AB"/>
    <s v="P-3872"/>
    <s v="S/C"/>
    <s v="Modificacion de soporte ,instalacion y ajustes en fechador para fripack backup Linea 5"/>
    <n v="1"/>
    <s v="unidad"/>
    <n v="1127250"/>
    <n v="1127250"/>
    <s v="$"/>
    <s v="VIDEOJET"/>
    <n v="101473"/>
    <d v="2025-06-10T00:00:00"/>
    <s v="MZ"/>
    <d v="2025-06-13T00:00:00"/>
    <s v="Recibido"/>
    <s v="cumplida"/>
    <n v="3"/>
    <n v="1"/>
    <n v="0"/>
    <d v="2025-08-08T00:00:00"/>
    <s v="Firma A. Ontivero, sin remito"/>
    <m/>
    <n v="1"/>
    <n v="1"/>
  </r>
  <r>
    <m/>
    <s v="Raul Ledesma"/>
    <x v="0"/>
    <s v="INSTALACION DE FECHADOR VIDEO JET 6210 FRIPACK BACKUP LINEA 5"/>
    <d v="2025-06-09T00:00:00"/>
    <x v="5"/>
    <x v="0"/>
    <m/>
    <s v="AB"/>
    <s v="P-3872"/>
    <s v="M1589ELE"/>
    <s v="CABEZAL VIDEO JET 6210"/>
    <n v="1"/>
    <s v="unidad"/>
    <n v="542750"/>
    <n v="542750"/>
    <s v="$"/>
    <s v="VIDEOJET"/>
    <n v="101473"/>
    <d v="2025-06-10T00:00:00"/>
    <s v="MZ"/>
    <d v="2025-06-13T00:00:00"/>
    <s v="Recibido"/>
    <s v="cumplida"/>
    <n v="3"/>
    <n v="1"/>
    <n v="0"/>
    <d v="2025-08-08T00:00:00"/>
    <s v="Firma A. Ontivero, sin remito"/>
    <m/>
    <m/>
    <n v="1"/>
  </r>
  <r>
    <n v="1"/>
    <s v="Raul Ledesma"/>
    <x v="0"/>
    <s v="AMASADORA SAN CASSIANO"/>
    <d v="2025-06-09T00:00:00"/>
    <x v="5"/>
    <x v="0"/>
    <m/>
    <s v="AB"/>
    <s v="P-3873"/>
    <s v="S/C"/>
    <s v=" REPARACION DE CENTRAL HIDRAULICA PARA AMASADORA SAN CASSIANO"/>
    <n v="1"/>
    <s v="unidad"/>
    <m/>
    <n v="0"/>
    <s v="$"/>
    <m/>
    <m/>
    <m/>
    <m/>
    <m/>
    <s v="Anulado"/>
    <s v="Con pendientes"/>
    <n v="4"/>
    <m/>
    <n v="-1"/>
    <m/>
    <m/>
    <m/>
    <n v="1"/>
    <n v="1"/>
  </r>
  <r>
    <n v="2"/>
    <s v="Juan Zabaleta"/>
    <x v="2"/>
    <s v="TABLERO GRUPO ELECTROGENO"/>
    <d v="2025-06-07T00:00:00"/>
    <x v="5"/>
    <x v="0"/>
    <m/>
    <s v="AB"/>
    <s v="P-3874"/>
    <s v=" M1590ELE"/>
    <s v=" TERMOMAGNETICA 1X2AMP - EATON"/>
    <n v="2"/>
    <s v="unidad"/>
    <n v="9252"/>
    <n v="18504"/>
    <s v="$"/>
    <s v="LIESA"/>
    <n v="101445"/>
    <d v="2025-06-09T00:00:00"/>
    <s v="MZ"/>
    <d v="2025-06-10T00:00:00"/>
    <s v="Recibido"/>
    <s v="cumplida"/>
    <n v="3"/>
    <n v="2"/>
    <n v="0"/>
    <d v="2025-06-17T00:00:00"/>
    <n v="198416"/>
    <n v="64134"/>
    <n v="1"/>
    <n v="1"/>
  </r>
  <r>
    <m/>
    <s v="Juan Zabaleta"/>
    <x v="2"/>
    <s v="TABLERO GRUPO ELECTROGENO"/>
    <d v="2025-06-07T00:00:00"/>
    <x v="5"/>
    <x v="0"/>
    <m/>
    <s v="AB"/>
    <s v="P-3874"/>
    <s v=" M1591ELE"/>
    <s v=" TERMOMAGNETICA 1X10AMP - EATON"/>
    <n v="1"/>
    <s v="unidad"/>
    <n v="18432"/>
    <n v="18432"/>
    <s v="$"/>
    <s v="LIESA"/>
    <n v="101445"/>
    <d v="2025-06-09T00:00:00"/>
    <s v="MZ"/>
    <d v="2025-06-10T00:00:00"/>
    <s v="Recibido"/>
    <s v="cumplida"/>
    <n v="3"/>
    <n v="1"/>
    <n v="0"/>
    <d v="2025-06-17T00:00:00"/>
    <n v="198416"/>
    <n v="64134"/>
    <m/>
    <n v="1"/>
  </r>
  <r>
    <n v="1"/>
    <s v="Fabricio Maccaroni"/>
    <x v="2"/>
    <s v="MOTOVIBRADOR SILO DE HARINA 2"/>
    <d v="2025-06-09T00:00:00"/>
    <x v="5"/>
    <x v="0"/>
    <m/>
    <s v="JPS"/>
    <s v="P-3875"/>
    <s v="S/C"/>
    <s v=" REPARACION DE MOTOVIBRADOR 0,5HP (FALLA BOBINA CORTADA)"/>
    <n v="1"/>
    <s v="unidad"/>
    <n v="342200"/>
    <n v="342200"/>
    <s v="$"/>
    <s v="TALLER PORCO"/>
    <n v="101548"/>
    <d v="2025-06-18T00:00:00"/>
    <s v="MZ"/>
    <d v="2025-06-19T00:00:00"/>
    <s v="Recibido"/>
    <s v="cumplida"/>
    <n v="3"/>
    <n v="1"/>
    <n v="0"/>
    <d v="2025-07-02T00:00:00"/>
    <n v="9370"/>
    <m/>
    <n v="1"/>
    <n v="1"/>
  </r>
  <r>
    <n v="2"/>
    <s v="Alejandro Beron"/>
    <x v="0"/>
    <s v="MICROONDAS PARA COMEDOR DE PRODUCCION"/>
    <d v="2025-06-09T00:00:00"/>
    <x v="5"/>
    <x v="0"/>
    <m/>
    <s v="AB"/>
    <s v="P-3876"/>
    <s v="S/C"/>
    <s v=" Microondas Bgh 20l Digital Eco B120db20"/>
    <n v="1"/>
    <s v="unidad"/>
    <m/>
    <n v="0"/>
    <s v="$"/>
    <m/>
    <m/>
    <m/>
    <m/>
    <m/>
    <s v="Anulado"/>
    <s v="Con pendientes"/>
    <n v="4"/>
    <m/>
    <n v="-1"/>
    <m/>
    <m/>
    <m/>
    <n v="1"/>
    <n v="1"/>
  </r>
  <r>
    <m/>
    <s v="Alejandro Beron"/>
    <x v="0"/>
    <s v="MICROONDAS PARA COMEDOR DE PRODUCCION"/>
    <d v="2025-06-09T00:00:00"/>
    <x v="5"/>
    <x v="0"/>
    <m/>
    <s v="AB"/>
    <s v="P-3876"/>
    <s v="S/C"/>
    <s v=" REPARACION DE Microondas RCA modelo MRW20M"/>
    <n v="1"/>
    <s v="unidad"/>
    <m/>
    <n v="0"/>
    <s v="$"/>
    <m/>
    <m/>
    <m/>
    <m/>
    <m/>
    <s v="Anulado"/>
    <s v="Con pendientes"/>
    <n v="4"/>
    <m/>
    <n v="-1"/>
    <m/>
    <m/>
    <m/>
    <m/>
    <n v="1"/>
  </r>
  <r>
    <n v="1"/>
    <s v="Juan Zabaleta"/>
    <x v="2"/>
    <s v="AMASADORA SAN CASSIANO LINEA 5"/>
    <d v="2025-06-10T00:00:00"/>
    <x v="5"/>
    <x v="0"/>
    <m/>
    <s v="AB"/>
    <s v="P-3877"/>
    <s v="S/C"/>
    <s v=" Reparacion en Amasadora San Cassiano_x000a_- Ejes nuevos en SAE 4140_x000a_- Poleas de fundicion 11 canales con manguito_x000a_- Provision de planos de ejes y polea"/>
    <n v="1"/>
    <s v="unidad"/>
    <n v="4934400"/>
    <n v="4934400"/>
    <s v="$"/>
    <s v="LDL"/>
    <n v="101472"/>
    <d v="2025-06-10T00:00:00"/>
    <s v="MZ"/>
    <d v="2025-06-11T00:00:00"/>
    <s v="Recibido"/>
    <s v="cumplida"/>
    <n v="3"/>
    <n v="1"/>
    <n v="0"/>
    <d v="2025-07-15T00:00:00"/>
    <n v="97"/>
    <m/>
    <n v="1"/>
    <n v="1"/>
  </r>
  <r>
    <n v="1"/>
    <s v="Ontivero Alejandro"/>
    <x v="2"/>
    <s v="INSTALACION DE MOTOR DE DIRECCION APILADORAS 2013 / 2018"/>
    <d v="2025-06-10T00:00:00"/>
    <x v="5"/>
    <x v="0"/>
    <m/>
    <s v="JPS"/>
    <s v="P-3878"/>
    <s v="S/C"/>
    <s v="MANO DE OBRA POR INSTALACION DE MOTOR"/>
    <n v="1"/>
    <s v="unidad"/>
    <m/>
    <n v="0"/>
    <s v="$"/>
    <m/>
    <m/>
    <m/>
    <m/>
    <m/>
    <s v="Anulado"/>
    <s v="Con pendientes"/>
    <n v="4"/>
    <m/>
    <n v="-1"/>
    <m/>
    <m/>
    <m/>
    <n v="1"/>
    <n v="1"/>
  </r>
  <r>
    <n v="1"/>
    <s v="Raul Ledesma"/>
    <x v="0"/>
    <s v="AMASADORA SAN CASSIANO LINEA 5"/>
    <d v="2025-06-10T00:00:00"/>
    <x v="5"/>
    <x v="0"/>
    <m/>
    <s v="AB"/>
    <s v="P-3879"/>
    <s v="S/C"/>
    <s v=" REENBANDADO DE RUEDA DE AMASADORA SAN CASSIANO"/>
    <n v="1"/>
    <s v="unidad"/>
    <n v="353280"/>
    <n v="353280"/>
    <s v="$"/>
    <s v="RODIGOMA"/>
    <n v="101975"/>
    <d v="2025-07-17T00:00:00"/>
    <s v="MZ"/>
    <d v="2025-07-22T00:00:00"/>
    <s v="Recibido"/>
    <s v="cumplida"/>
    <n v="3"/>
    <n v="1"/>
    <n v="0"/>
    <d v="2025-08-11T00:00:00"/>
    <n v="92143"/>
    <m/>
    <n v="1"/>
    <n v="1"/>
  </r>
  <r>
    <n v="1"/>
    <s v="Juan Zabaleta"/>
    <x v="2"/>
    <s v="AMASADORA PREVIA"/>
    <d v="2025-06-10T00:00:00"/>
    <x v="5"/>
    <x v="0"/>
    <m/>
    <s v="AB"/>
    <s v="P-3880"/>
    <s v=" M2622MEC"/>
    <s v=" RODAMIENTO 32015  X/Q  SKF"/>
    <n v="3"/>
    <s v="unidad"/>
    <n v="59045"/>
    <n v="177135"/>
    <s v="$"/>
    <s v="RODASER RODAMIENTOS"/>
    <n v="101684"/>
    <d v="2025-06-30T00:00:00"/>
    <s v="MZ"/>
    <d v="2025-07-01T00:00:00"/>
    <s v="Recibido"/>
    <s v="cumplida"/>
    <n v="3"/>
    <n v="3"/>
    <n v="0"/>
    <d v="2025-07-01T00:00:00"/>
    <n v="395550"/>
    <n v="64856"/>
    <n v="1"/>
    <n v="1"/>
  </r>
  <r>
    <n v="1"/>
    <s v="Juan Zabaleta"/>
    <x v="2"/>
    <s v="CORTADORA LINEA 6"/>
    <d v="2025-06-10T00:00:00"/>
    <x v="5"/>
    <x v="0"/>
    <m/>
    <s v="JPS"/>
    <s v="P-3881"/>
    <s v=" M1352ELE"/>
    <s v=" MODULO PLACA  MCA 101  - PROFIBUS - OPTION A - 130 B1100 LINEA 6"/>
    <n v="2"/>
    <s v="unidad"/>
    <n v="415280"/>
    <n v="830560"/>
    <s v="$"/>
    <s v="AUTCON"/>
    <s v="101186 - 101514"/>
    <d v="2025-05-21T00:00:00"/>
    <s v="LR"/>
    <d v="2025-06-17T00:00:00"/>
    <s v="Recibido"/>
    <s v="cumplida"/>
    <n v="3"/>
    <n v="2"/>
    <n v="0"/>
    <s v="11/06/25 - 23/06/25"/>
    <s v="19 - 27"/>
    <s v="63734 - 64400"/>
    <n v="1"/>
    <n v="1"/>
  </r>
  <r>
    <n v="1"/>
    <s v="Raul Ledesma"/>
    <x v="0"/>
    <s v="REPARACION SELECTORA DE GRUPO ELECTROGENO"/>
    <d v="2025-06-11T00:00:00"/>
    <x v="5"/>
    <x v="0"/>
    <m/>
    <s v="JPS"/>
    <s v="P-3882"/>
    <s v="S/C"/>
    <s v=" REPARACION DE SELECTORA DE GRUPO ELECTROGENO"/>
    <n v="1"/>
    <s v="unidad"/>
    <n v="1714500"/>
    <n v="1714500"/>
    <s v="$"/>
    <s v="TALLER PORCO"/>
    <n v="101953"/>
    <d v="2025-07-16T00:00:00"/>
    <s v="MZ"/>
    <d v="2025-07-17T00:00:00"/>
    <s v="Recibido"/>
    <s v="cumplida"/>
    <n v="3"/>
    <n v="1"/>
    <n v="0"/>
    <d v="2025-08-05T00:00:00"/>
    <n v="9424"/>
    <m/>
    <n v="1"/>
    <n v="1"/>
  </r>
  <r>
    <n v="1"/>
    <s v="Raul Ledesma"/>
    <x v="0"/>
    <s v="REENGOMADO RODILLO ROTATIVA"/>
    <d v="2025-06-11T00:00:00"/>
    <x v="5"/>
    <x v="0"/>
    <m/>
    <s v="JPS"/>
    <s v="P-3883"/>
    <s v="S/C"/>
    <s v="REENGOMADO DE RODILLO ROTATIVA DANSON"/>
    <n v="1"/>
    <s v="unidad"/>
    <n v="763250"/>
    <n v="763250"/>
    <s v="$"/>
    <s v="RODIGOMA"/>
    <s v="101694 - 101903"/>
    <d v="2025-06-30T00:00:00"/>
    <s v="MZ"/>
    <d v="2025-07-01T00:00:00"/>
    <s v="Recibido"/>
    <s v="cumplida"/>
    <n v="3"/>
    <n v="1"/>
    <n v="0"/>
    <d v="2025-07-28T00:00:00"/>
    <n v="92077"/>
    <m/>
    <n v="1"/>
    <n v="1"/>
  </r>
  <r>
    <n v="2"/>
    <s v="Alejandro Beron"/>
    <x v="2"/>
    <s v="GUARDA SILLAS HALL DE RECEPCION"/>
    <d v="2025-06-11T00:00:00"/>
    <x v="5"/>
    <x v="0"/>
    <m/>
    <s v="JPS"/>
    <s v="P-3884"/>
    <s v="S/C"/>
    <s v="Guarda sillas melamina negra perfil tapa cantos aluminio gris  2000x200x18mm"/>
    <n v="2"/>
    <s v="unidad"/>
    <m/>
    <n v="0"/>
    <s v="$"/>
    <s v="RENDICION DE GASTOS"/>
    <n v="101882"/>
    <d v="2025-07-11T00:00:00"/>
    <s v="MZ"/>
    <d v="2025-07-12T00:00:00"/>
    <s v="Recibido"/>
    <s v="cumplida"/>
    <n v="3"/>
    <n v="2"/>
    <n v="0"/>
    <d v="2025-07-25T00:00:00"/>
    <s v="SIN REMITO"/>
    <m/>
    <n v="1"/>
    <n v="1"/>
  </r>
  <r>
    <m/>
    <s v="Alejandro Beron"/>
    <x v="2"/>
    <s v="GUARDA SILLAS HALL DE RECEPCION"/>
    <d v="2025-06-11T00:00:00"/>
    <x v="5"/>
    <x v="0"/>
    <m/>
    <s v="JPS"/>
    <s v="P-3884"/>
    <s v="S/C"/>
    <s v="Guarda sillas melamina negra perfil tapa cantos aluminio gris  2600x200x18mm"/>
    <n v="1"/>
    <s v="unidad"/>
    <m/>
    <n v="0"/>
    <s v="$"/>
    <s v="RENDICION DE GASTOS"/>
    <n v="101882"/>
    <d v="2025-07-11T00:00:00"/>
    <s v="MZ"/>
    <d v="2025-07-12T00:00:00"/>
    <s v="Recibido"/>
    <s v="cumplida"/>
    <n v="3"/>
    <n v="1"/>
    <n v="0"/>
    <d v="2025-07-25T00:00:00"/>
    <s v="SIN REMITO"/>
    <m/>
    <m/>
    <n v="1"/>
  </r>
  <r>
    <n v="15"/>
    <s v="Alejandro Beron"/>
    <x v="0"/>
    <s v="MATERIALES PARA TEREAS VARIAS DE EDILICIO"/>
    <d v="2025-06-18T00:00:00"/>
    <x v="5"/>
    <x v="0"/>
    <m/>
    <s v="AB"/>
    <s v="P-3885"/>
    <s v=" M2401FER"/>
    <s v="Cemento loma negra x50kg"/>
    <n v="5"/>
    <s v="unidad"/>
    <n v="13200"/>
    <n v="66000"/>
    <s v="$"/>
    <s v="HER CAL"/>
    <n v="101638"/>
    <d v="2025-06-25T00:00:00"/>
    <s v="MZ"/>
    <d v="2025-06-26T00:00:00"/>
    <s v="Recibido"/>
    <s v="cumplida"/>
    <n v="3"/>
    <n v="5"/>
    <n v="0"/>
    <d v="2025-07-04T00:00:00"/>
    <n v="39502"/>
    <n v="64164"/>
    <n v="1"/>
    <n v="1"/>
  </r>
  <r>
    <m/>
    <s v="Alejandro Beron"/>
    <x v="0"/>
    <s v="MATERIALES PARA TEREAS VARIAS DE EDILICIO"/>
    <d v="2025-06-18T00:00:00"/>
    <x v="5"/>
    <x v="0"/>
    <m/>
    <s v="AB"/>
    <s v="P-3885"/>
    <s v=" M2129FER"/>
    <s v="ACIDO MURIATICO X 5LTS"/>
    <n v="3"/>
    <s v="unidad"/>
    <m/>
    <n v="0"/>
    <s v="$"/>
    <m/>
    <m/>
    <m/>
    <m/>
    <m/>
    <s v="Anulado"/>
    <s v="Con pendientes"/>
    <n v="4"/>
    <m/>
    <n v="-3"/>
    <m/>
    <m/>
    <m/>
    <m/>
    <n v="1"/>
  </r>
  <r>
    <m/>
    <s v="Alejandro Beron"/>
    <x v="0"/>
    <s v="MATERIALES PARA TEREAS VARIAS DE EDILICIO"/>
    <d v="2025-06-18T00:00:00"/>
    <x v="5"/>
    <x v="0"/>
    <m/>
    <s v="AB"/>
    <s v="P-3885"/>
    <s v=" M1915FER"/>
    <s v="Codo rosca M-H bronce 3/4 "/>
    <n v="3"/>
    <s v="unidad"/>
    <n v="3435"/>
    <n v="10305"/>
    <s v="$"/>
    <s v="HER CAL"/>
    <n v="101638"/>
    <d v="2025-06-25T00:00:00"/>
    <s v="MZ"/>
    <d v="2025-06-26T00:00:00"/>
    <s v="Recibido"/>
    <s v="cumplida"/>
    <n v="3"/>
    <n v="3"/>
    <n v="0"/>
    <d v="2025-07-04T00:00:00"/>
    <n v="39502"/>
    <n v="64164"/>
    <m/>
    <n v="1"/>
  </r>
  <r>
    <m/>
    <s v="Alejandro Beron"/>
    <x v="0"/>
    <s v="MATERIALES PARA TEREAS VARIAS DE EDILICIO"/>
    <d v="2025-06-18T00:00:00"/>
    <x v="5"/>
    <x v="0"/>
    <m/>
    <s v="AB"/>
    <s v="P-3885"/>
    <s v=" M1582FER"/>
    <s v="Entre rosca M-M 3/4  bronce "/>
    <n v="3"/>
    <s v="unidad"/>
    <n v="2005"/>
    <n v="6015"/>
    <s v="$"/>
    <s v="HER CAL"/>
    <n v="101638"/>
    <d v="2025-06-25T00:00:00"/>
    <s v="MZ"/>
    <d v="2025-06-26T00:00:00"/>
    <s v="Recibido"/>
    <s v="cumplida"/>
    <n v="3"/>
    <n v="3"/>
    <n v="0"/>
    <d v="2025-07-04T00:00:00"/>
    <n v="39502"/>
    <n v="64164"/>
    <m/>
    <n v="1"/>
  </r>
  <r>
    <m/>
    <s v="Alejandro Beron"/>
    <x v="0"/>
    <s v="MATERIALES PARA TEREAS VARIAS DE EDILICIO"/>
    <d v="2025-06-18T00:00:00"/>
    <x v="5"/>
    <x v="0"/>
    <m/>
    <s v="AB"/>
    <s v="P-3885"/>
    <s v=" M1840FER"/>
    <s v="Flexible de 3/4 bronce"/>
    <n v="3"/>
    <s v="unidad"/>
    <n v="8888"/>
    <n v="26664"/>
    <s v="$"/>
    <s v="HER CAL"/>
    <n v="101638"/>
    <d v="2025-06-25T00:00:00"/>
    <s v="MZ"/>
    <d v="2025-06-26T00:00:00"/>
    <s v="Recibido"/>
    <s v="cumplida"/>
    <n v="3"/>
    <n v="3"/>
    <n v="0"/>
    <d v="2025-07-04T00:00:00"/>
    <n v="39502"/>
    <n v="64164"/>
    <m/>
    <n v="1"/>
  </r>
  <r>
    <m/>
    <s v="Alejandro Beron"/>
    <x v="0"/>
    <s v="MATERIALES PARA TEREAS VARIAS DE EDILICIO"/>
    <d v="2025-06-18T00:00:00"/>
    <x v="5"/>
    <x v="0"/>
    <m/>
    <s v="AB"/>
    <s v="P-3885"/>
    <s v=" M1264FER"/>
    <s v="Te de bronce 3/4"/>
    <n v="3"/>
    <s v="unidad"/>
    <n v="4511"/>
    <n v="13533"/>
    <s v="$"/>
    <s v="HER CAL"/>
    <n v="101638"/>
    <d v="2025-06-25T00:00:00"/>
    <s v="MZ"/>
    <d v="2025-06-26T00:00:00"/>
    <s v="Recibido"/>
    <s v="cumplida"/>
    <n v="3"/>
    <n v="3"/>
    <n v="0"/>
    <d v="2025-07-04T00:00:00"/>
    <n v="39502"/>
    <n v="64164"/>
    <m/>
    <n v="1"/>
  </r>
  <r>
    <m/>
    <s v="Alejandro Beron"/>
    <x v="0"/>
    <s v="MATERIALES PARA TEREAS VARIAS DE EDILICIO"/>
    <d v="2025-06-18T00:00:00"/>
    <x v="5"/>
    <x v="0"/>
    <m/>
    <s v="AB"/>
    <s v="P-3885"/>
    <s v=" M1247FER"/>
    <s v="Disco Diamantado Porcelanato Turbo Fino 115 Aliafor Trf espesor 1,2mm"/>
    <n v="6"/>
    <s v="unidad"/>
    <n v="17885.509999999998"/>
    <n v="107313.06"/>
    <s v="$"/>
    <s v="ABRAFER"/>
    <n v="101637"/>
    <d v="2025-06-25T00:00:00"/>
    <s v="MZ"/>
    <d v="2025-06-26T00:00:00"/>
    <s v="Recibido"/>
    <s v="cumplida"/>
    <n v="3"/>
    <n v="6"/>
    <n v="0"/>
    <d v="2025-07-04T00:00:00"/>
    <n v="39432"/>
    <n v="65158"/>
    <m/>
    <n v="1"/>
  </r>
  <r>
    <m/>
    <s v="Alejandro Beron"/>
    <x v="0"/>
    <s v="MATERIALES PARA TEREAS VARIAS DE EDILICIO"/>
    <d v="2025-06-18T00:00:00"/>
    <x v="5"/>
    <x v="0"/>
    <m/>
    <s v="AB"/>
    <s v="P-3885"/>
    <s v=" M1914FER"/>
    <s v="Valvula De Seguridad Termotanque Alivio Bronce 3/4"/>
    <n v="3"/>
    <s v="unidad"/>
    <n v="19571"/>
    <n v="58713"/>
    <s v="$"/>
    <s v="HER CAL"/>
    <n v="101638"/>
    <d v="2025-06-25T00:00:00"/>
    <s v="MZ"/>
    <d v="2025-06-26T00:00:00"/>
    <s v="Recibido"/>
    <s v="cumplida"/>
    <n v="3"/>
    <n v="3"/>
    <n v="0"/>
    <d v="2025-07-04T00:00:00"/>
    <n v="39502"/>
    <n v="64164"/>
    <m/>
    <n v="1"/>
  </r>
  <r>
    <m/>
    <s v="Alejandro Beron"/>
    <x v="0"/>
    <s v="MATERIALES PARA TEREAS VARIAS DE EDILICIO"/>
    <d v="2025-06-18T00:00:00"/>
    <x v="5"/>
    <x v="0"/>
    <m/>
    <s v="AB"/>
    <s v="P-3885"/>
    <s v=" M1424FER"/>
    <s v="ASIENTO P/INODORO PLASTICO BLANCO"/>
    <n v="8"/>
    <s v="unidad"/>
    <n v="9525"/>
    <n v="76200"/>
    <s v="$"/>
    <s v="HER CAL"/>
    <n v="101638"/>
    <d v="2025-06-25T00:00:00"/>
    <s v="MZ"/>
    <d v="2025-06-26T00:00:00"/>
    <s v="Recibido"/>
    <s v="cumplida"/>
    <n v="3"/>
    <n v="8"/>
    <n v="0"/>
    <d v="2025-07-04T00:00:00"/>
    <n v="39502"/>
    <n v="64164"/>
    <m/>
    <n v="1"/>
  </r>
  <r>
    <m/>
    <s v="Alejandro Beron"/>
    <x v="0"/>
    <s v="MATERIALES PARA TEREAS VARIAS DE EDILICIO"/>
    <d v="2025-06-18T00:00:00"/>
    <x v="5"/>
    <x v="0"/>
    <m/>
    <s v="AB"/>
    <s v="P-3885"/>
    <s v=" M2796FER"/>
    <s v="ASIENTO DE INODORO FERRUM LINEA BARI BISAGRAS CROMADAS"/>
    <n v="2"/>
    <s v="unidad"/>
    <n v="29988"/>
    <n v="59976"/>
    <s v="$"/>
    <s v="ABRAFER"/>
    <n v="101637"/>
    <d v="2025-06-25T00:00:00"/>
    <s v="MZ"/>
    <d v="2025-06-26T00:00:00"/>
    <s v="Se envía rq a compras"/>
    <s v="Con pendientes"/>
    <n v="4"/>
    <m/>
    <n v="-2"/>
    <m/>
    <m/>
    <m/>
    <m/>
    <n v="1"/>
  </r>
  <r>
    <m/>
    <s v="Alejandro Beron"/>
    <x v="0"/>
    <s v="MATERIALES PARA TEREAS VARIAS DE EDILICIO"/>
    <d v="2025-06-18T00:00:00"/>
    <x v="5"/>
    <x v="0"/>
    <m/>
    <s v="AB"/>
    <s v="P-3885"/>
    <s v=" M2008FER"/>
    <s v="Valvula Carga Agua Mochila 1/2 Compatible Ferrum Regulable"/>
    <n v="4"/>
    <s v="unidad"/>
    <n v="5263"/>
    <n v="21052"/>
    <s v="$"/>
    <s v="HER CAL"/>
    <n v="101638"/>
    <d v="2025-06-25T00:00:00"/>
    <s v="MZ"/>
    <d v="2025-06-26T00:00:00"/>
    <s v="Recibido"/>
    <s v="cumplida"/>
    <n v="3"/>
    <n v="4"/>
    <n v="0"/>
    <d v="2025-07-04T00:00:00"/>
    <n v="39502"/>
    <n v="64164"/>
    <m/>
    <n v="1"/>
  </r>
  <r>
    <m/>
    <s v="Alejandro Beron"/>
    <x v="0"/>
    <s v="MATERIALES PARA TEREAS VARIAS DE EDILICIO"/>
    <d v="2025-06-18T00:00:00"/>
    <x v="5"/>
    <x v="0"/>
    <m/>
    <s v="AB"/>
    <s v="P-3885"/>
    <s v=" M2013FER"/>
    <s v="Válvula Doble Accionamiento Cable Superior Lateral 430562"/>
    <n v="4"/>
    <s v="unidad"/>
    <n v="14368"/>
    <n v="57472"/>
    <s v="$"/>
    <s v="HER CAL"/>
    <n v="101638"/>
    <d v="2025-06-25T00:00:00"/>
    <s v="MZ"/>
    <d v="2025-06-26T00:00:00"/>
    <s v="Recibido"/>
    <s v="cumplida"/>
    <n v="3"/>
    <n v="4"/>
    <n v="0"/>
    <s v="04/07/25 - 11/07/25"/>
    <s v="39502 - 39569"/>
    <s v="64164 - 65426"/>
    <m/>
    <n v="1"/>
  </r>
  <r>
    <m/>
    <s v="Alejandro Beron"/>
    <x v="0"/>
    <s v="MATERIALES PARA TEREAS VARIAS DE EDILICIO"/>
    <d v="2025-06-18T00:00:00"/>
    <x v="5"/>
    <x v="0"/>
    <m/>
    <s v="AB"/>
    <s v="P-3885"/>
    <s v="M0942FER"/>
    <s v="TELA MOSQUITERO ALUMINIO 1,22  ALTO X 30MTS"/>
    <n v="2"/>
    <s v="unidad"/>
    <n v="67856.399999999994"/>
    <n v="135712.79999999999"/>
    <s v="$"/>
    <s v="ABRAFER"/>
    <n v="101637"/>
    <d v="2025-06-25T00:00:00"/>
    <s v="MZ"/>
    <d v="2025-06-26T00:00:00"/>
    <s v="Recibido"/>
    <s v="cumplida"/>
    <n v="3"/>
    <n v="2"/>
    <n v="0"/>
    <d v="2025-07-04T00:00:00"/>
    <n v="39432"/>
    <n v="65158"/>
    <m/>
    <n v="1"/>
  </r>
  <r>
    <m/>
    <s v="Alejandro Beron"/>
    <x v="0"/>
    <s v="MATERIALES PARA TEREAS VARIAS DE EDILICIO"/>
    <d v="2025-06-18T00:00:00"/>
    <x v="5"/>
    <x v="0"/>
    <m/>
    <s v="AB"/>
    <s v="P-3885"/>
    <s v=" M2680FER"/>
    <s v="ANGULO TAPACANTO DE ACERO INOXIDABLE DE 25X25MM X 2MTS. "/>
    <n v="10"/>
    <s v="unidad"/>
    <m/>
    <n v="0"/>
    <s v="$"/>
    <s v="anulado por beron 18/03/26"/>
    <m/>
    <m/>
    <m/>
    <m/>
    <s v="Anulado"/>
    <s v="Con pendientes"/>
    <n v="4"/>
    <m/>
    <n v="-10"/>
    <m/>
    <m/>
    <m/>
    <m/>
    <n v="1"/>
  </r>
  <r>
    <m/>
    <s v="Alejandro Beron"/>
    <x v="0"/>
    <s v="MATERIALES PARA TEREAS VARIAS DE EDILICIO"/>
    <d v="2025-06-18T00:00:00"/>
    <x v="5"/>
    <x v="0"/>
    <m/>
    <s v="AB"/>
    <s v="P-3885"/>
    <s v=" M0684FER"/>
    <s v="VALVULA SOLENOIDE 1&quot; SIN REG HUNTER"/>
    <n v="10"/>
    <s v="unidad"/>
    <n v="34680"/>
    <n v="346800"/>
    <s v="$"/>
    <s v="ABRAFER"/>
    <n v="101637"/>
    <d v="2025-06-25T00:00:00"/>
    <s v="MZ"/>
    <d v="2025-06-26T00:00:00"/>
    <s v="Recibido"/>
    <s v="cumplida"/>
    <n v="3"/>
    <n v="10"/>
    <n v="0"/>
    <d v="2025-07-04T00:00:00"/>
    <n v="39432"/>
    <n v="65158"/>
    <m/>
    <n v="1"/>
  </r>
  <r>
    <n v="1"/>
    <s v="Dario Gamba"/>
    <x v="0"/>
    <s v="EXTRACTOR PARA USO MANTTO"/>
    <d v="2025-06-17T00:00:00"/>
    <x v="5"/>
    <x v="0"/>
    <m/>
    <s v="JPS"/>
    <s v="P-3886"/>
    <s v=" M2326FER"/>
    <s v="EXTRACTOR DE RODAMIENTOS SKF TMMR 120F"/>
    <n v="1"/>
    <s v="unidad"/>
    <n v="378899.57"/>
    <n v="378899.57"/>
    <s v="$"/>
    <s v="RULEMANES OSCAR"/>
    <n v="101643"/>
    <d v="2025-06-25T00:00:00"/>
    <s v="MZ"/>
    <d v="2025-06-26T00:00:00"/>
    <s v="Recibido"/>
    <s v="cumplida"/>
    <n v="3"/>
    <n v="1"/>
    <n v="0"/>
    <d v="2025-06-27T00:00:00"/>
    <n v="30754"/>
    <m/>
    <n v="1"/>
    <n v="1"/>
  </r>
  <r>
    <n v="2"/>
    <s v="Alejandro Beron"/>
    <x v="2"/>
    <s v="CORTINAS ROLLERS PARA CALIDAD Y MARKETING"/>
    <d v="2025-06-22T00:00:00"/>
    <x v="5"/>
    <x v="0"/>
    <m/>
    <s v="AB"/>
    <s v="P-3887"/>
    <s v="M2763FER"/>
    <s v="Cortina Rollers sunscreen natural 255x120 - Color Natural - con zocalo de aluminio, cadena de acero"/>
    <n v="1"/>
    <s v="unidad"/>
    <n v="228786.65"/>
    <n v="228786.65"/>
    <s v="$"/>
    <s v="HER CAL"/>
    <n v="102002"/>
    <d v="2025-07-18T00:00:00"/>
    <s v="MZ"/>
    <d v="2025-07-22T00:00:00"/>
    <s v="Recibido"/>
    <s v="cumplida"/>
    <n v="3"/>
    <n v="1"/>
    <n v="0"/>
    <d v="2025-08-08T00:00:00"/>
    <n v="39815"/>
    <n v="66684"/>
    <n v="1"/>
    <n v="1"/>
  </r>
  <r>
    <m/>
    <s v="Alejandro Beron"/>
    <x v="2"/>
    <s v="CORTINAS ROLLERS PARA CALIDAD Y MARKETING"/>
    <d v="2025-06-22T00:00:00"/>
    <x v="5"/>
    <x v="0"/>
    <m/>
    <s v="AB"/>
    <s v="P-3887"/>
    <s v="M2735FER"/>
    <s v="Cortina Rollers sunscreen natural 220x120 - Color blanco - con zocalo de aluminio, cadena de acero"/>
    <n v="1"/>
    <s v="unidad"/>
    <n v="200773.07"/>
    <n v="200773.07"/>
    <s v="$"/>
    <s v="HER CAL"/>
    <n v="102002"/>
    <d v="2025-07-18T00:00:00"/>
    <s v="MZ"/>
    <d v="2025-07-22T00:00:00"/>
    <s v="Recibido"/>
    <s v="cumplida"/>
    <n v="3"/>
    <n v="1"/>
    <n v="0"/>
    <d v="2025-08-08T00:00:00"/>
    <n v="39815"/>
    <n v="66684"/>
    <m/>
    <n v="1"/>
  </r>
  <r>
    <n v="1"/>
    <s v="Raul Ledesma"/>
    <x v="2"/>
    <s v="REPARACION QUEMADORES DE HORNOS"/>
    <d v="2025-06-18T00:00:00"/>
    <x v="5"/>
    <x v="0"/>
    <m/>
    <s v="JPS"/>
    <s v="P-3888"/>
    <s v="S/C"/>
    <s v="REPARACION DE QUEMADOR"/>
    <n v="3"/>
    <s v="unidad"/>
    <m/>
    <n v="0"/>
    <s v="$"/>
    <m/>
    <m/>
    <m/>
    <m/>
    <m/>
    <s v="Anulado"/>
    <s v="Con pendientes"/>
    <n v="4"/>
    <m/>
    <n v="-3"/>
    <m/>
    <m/>
    <m/>
    <n v="1"/>
    <n v="1"/>
  </r>
  <r>
    <n v="1"/>
    <s v="Ontivero Alejandro"/>
    <x v="0"/>
    <s v="HERRAMIENTA PARA TECNICOS ALEGRE HECTOR Y VALENZUELA GABRIEL"/>
    <d v="2025-06-18T00:00:00"/>
    <x v="5"/>
    <x v="0"/>
    <m/>
    <s v="AB"/>
    <s v="P-3889"/>
    <s v=" M1403FER"/>
    <s v="PINZA CRIMPEADORA PRENSA TERMINALES P/PUNTERA TUBULAR 0,25-10MM2"/>
    <n v="2"/>
    <s v="unidad"/>
    <n v="24352.66"/>
    <n v="48705.32"/>
    <s v="$"/>
    <s v="ABRAFER"/>
    <n v="101642"/>
    <d v="2025-06-25T00:00:00"/>
    <s v="MZ"/>
    <d v="2025-06-26T00:00:00"/>
    <s v="Recibido"/>
    <s v="cumplida"/>
    <n v="3"/>
    <n v="2"/>
    <n v="0"/>
    <d v="2025-07-08T00:00:00"/>
    <n v="39556"/>
    <n v="65260"/>
    <n v="1"/>
    <n v="1"/>
  </r>
  <r>
    <n v="1"/>
    <s v="Raul Ledesma"/>
    <x v="2"/>
    <s v="TURBINA PARA LINEA 4"/>
    <d v="2025-06-18T00:00:00"/>
    <x v="5"/>
    <x v="0"/>
    <n v="363194"/>
    <s v="JPS"/>
    <s v="P-3890"/>
    <s v=" M0042ALI"/>
    <s v="TURBINA CAPSULADORA LINEA 4 - CONJUNTO DE TURBINA DE VACIO MNA 10005-10006-10007"/>
    <n v="1"/>
    <s v="unidad"/>
    <n v="6298500"/>
    <n v="6298500"/>
    <s v="$"/>
    <s v="REPMAN"/>
    <n v="103249"/>
    <d v="2025-10-16T00:00:00"/>
    <s v="LR"/>
    <d v="2025-10-24T00:00:00"/>
    <s v="Recibido"/>
    <s v="cumplida"/>
    <n v="3"/>
    <n v="1"/>
    <n v="0"/>
    <d v="2025-11-19T00:00:00"/>
    <n v="15330"/>
    <n v="71758"/>
    <n v="1"/>
    <n v="1"/>
  </r>
  <r>
    <n v="1"/>
    <s v="Franco Paez"/>
    <x v="2"/>
    <s v="CONTACTO AUXILIAR LINEA 6"/>
    <d v="2025-06-18T00:00:00"/>
    <x v="5"/>
    <x v="0"/>
    <m/>
    <s v="JPS"/>
    <s v="P-3891"/>
    <s v=" M1593ELE"/>
    <s v="Contacto auxiliar Eaton 1NC 1NA. Modelo DIL M150-XHI11"/>
    <n v="2"/>
    <s v="unidad"/>
    <n v="24360"/>
    <n v="48720"/>
    <s v="$"/>
    <s v="ELECTRO DOS"/>
    <n v="101559"/>
    <d v="2025-06-18T00:00:00"/>
    <s v="MZ"/>
    <d v="2025-06-19T00:00:00"/>
    <s v="Recibido"/>
    <s v="cumplida"/>
    <n v="3"/>
    <n v="2"/>
    <n v="0"/>
    <d v="2025-06-26T00:00:00"/>
    <n v="88657"/>
    <m/>
    <n v="1"/>
    <n v="1"/>
  </r>
  <r>
    <n v="1"/>
    <s v="Dario Gamba"/>
    <x v="2"/>
    <s v="REDUCTOR HORNO LINEA 4"/>
    <d v="2025-06-19T00:00:00"/>
    <x v="5"/>
    <x v="0"/>
    <m/>
    <s v="JPS"/>
    <s v="P-3892"/>
    <s v=" M0747MEC"/>
    <s v="REDUCTOR ROSSI R 31 125 UP2D - B3"/>
    <n v="1"/>
    <s v="unidad"/>
    <n v="16311302.4"/>
    <n v="16311302.4"/>
    <s v="$"/>
    <s v="BELTER"/>
    <n v="102764"/>
    <d v="2026-09-11T00:00:00"/>
    <s v="MZ"/>
    <d v="2025-09-15T00:00:00"/>
    <s v="Recibido"/>
    <s v="cumplida"/>
    <n v="3"/>
    <n v="1"/>
    <n v="0"/>
    <d v="2026-04-24T00:00:00"/>
    <n v="201693"/>
    <n v="78051"/>
    <n v="1"/>
    <n v="1"/>
  </r>
  <r>
    <n v="2"/>
    <s v="Raul Ledesma"/>
    <x v="0"/>
    <s v="ACRILICOS PARA CORTADORA LINEA 6"/>
    <d v="2025-06-22T00:00:00"/>
    <x v="5"/>
    <x v="0"/>
    <m/>
    <s v="AB"/>
    <s v="P-3893"/>
    <s v=" M1009FER"/>
    <s v="ACRILICO 1135 MM X 775 MM X 5 MM - CORTADORA LINEA 6"/>
    <n v="1"/>
    <s v="unidad"/>
    <n v="136876.04999999999"/>
    <n v="136876.04999999999"/>
    <s v="$"/>
    <s v="HER CAL"/>
    <n v="102127"/>
    <d v="2025-07-30T00:00:00"/>
    <s v="MZ"/>
    <d v="2025-07-30T00:00:00"/>
    <s v="Recibido"/>
    <s v="cumplida"/>
    <n v="3"/>
    <n v="1"/>
    <n v="0"/>
    <d v="2025-08-08T00:00:00"/>
    <n v="39816"/>
    <n v="66674"/>
    <n v="1"/>
    <n v="1"/>
  </r>
  <r>
    <m/>
    <s v="Raul Ledesma"/>
    <x v="0"/>
    <s v="ACRILICOS PARA CORTADORA LINEA 6"/>
    <d v="2025-06-22T00:00:00"/>
    <x v="5"/>
    <x v="0"/>
    <m/>
    <s v="AB"/>
    <s v="P-3893"/>
    <s v=" M1112FER"/>
    <s v="ACRILICO 1145 MM X 755 MM X 5 MM - CORTADORA LINEA 6"/>
    <n v="1"/>
    <s v="unidad"/>
    <n v="136876.1"/>
    <n v="136876.1"/>
    <s v="$"/>
    <s v="HER CAL"/>
    <n v="102127"/>
    <d v="2025-07-30T00:00:00"/>
    <s v="MZ"/>
    <d v="2025-07-30T00:00:00"/>
    <s v="Recibido"/>
    <s v="cumplida"/>
    <n v="3"/>
    <n v="1"/>
    <n v="0"/>
    <d v="2025-08-08T00:00:00"/>
    <n v="39816"/>
    <n v="66674"/>
    <m/>
    <n v="1"/>
  </r>
  <r>
    <n v="1"/>
    <s v="Dario Gamba"/>
    <x v="0"/>
    <s v="MOTOR TURBINA DE EXTRACCION LINEA 5"/>
    <d v="2025-06-23T00:00:00"/>
    <x v="5"/>
    <x v="0"/>
    <m/>
    <s v="AB"/>
    <s v="P-3894"/>
    <s v="M1065MEC"/>
    <s v="MOTOR ELECTRICO TRIFASICO A INDUCCION 1,1 KW- 1,5HP 1400RPM_x000a_MARCAS RECOMENDADAS SIEMENS- WEG"/>
    <n v="1"/>
    <s v="unidad"/>
    <n v="240790"/>
    <n v="240790"/>
    <s v="$"/>
    <s v="RULEMANES OSCAR"/>
    <n v="101658"/>
    <d v="2025-06-26T00:00:00"/>
    <s v="MZ"/>
    <d v="2025-06-27T00:00:00"/>
    <s v="Recibido"/>
    <s v="cumplida"/>
    <n v="3"/>
    <n v="1"/>
    <n v="0"/>
    <d v="2025-07-01T00:00:00"/>
    <n v="13544"/>
    <n v="64891"/>
    <n v="1"/>
    <n v="1"/>
  </r>
  <r>
    <n v="12"/>
    <s v="Alejandro Beron"/>
    <x v="0"/>
    <s v="MATERIAL Y HERRAMIENTAS MTTO EDILICIO"/>
    <d v="2025-06-23T00:00:00"/>
    <x v="5"/>
    <x v="0"/>
    <m/>
    <s v="JPS"/>
    <s v="P-3895"/>
    <s v=" M1289ELE"/>
    <s v="PROLONGACIÓN 1,8M 4X220T + 2USB TELESCOPICA"/>
    <n v="6"/>
    <s v="unidad"/>
    <n v="105585.77740000001"/>
    <n v="633514.66440000001"/>
    <s v="$"/>
    <s v="MATERIALES ELECTRICOS GRECCO"/>
    <n v="101665"/>
    <d v="2025-06-26T00:00:00"/>
    <s v="MZ"/>
    <d v="2025-06-27T00:00:00"/>
    <s v="Recibido"/>
    <s v="cumplida"/>
    <n v="3"/>
    <n v="6"/>
    <n v="0"/>
    <d v="2025-07-02T00:00:00"/>
    <n v="16697"/>
    <n v="64918"/>
    <n v="1"/>
    <n v="1"/>
  </r>
  <r>
    <m/>
    <s v="Alejandro Beron"/>
    <x v="0"/>
    <s v="MATERIAL Y HERRAMIENTAS MTTO EDILICIO"/>
    <d v="2025-06-23T00:00:00"/>
    <x v="5"/>
    <x v="0"/>
    <m/>
    <s v="JPS"/>
    <s v="P-3895"/>
    <s v=" M0938ELE"/>
    <s v="Timer Digital Programable Para Riel Din Temporizador"/>
    <n v="2"/>
    <s v="unidad"/>
    <n v="17929.5"/>
    <n v="35859"/>
    <s v="$"/>
    <s v="MATERIALES ELECTRICOS GRECCO"/>
    <n v="101665"/>
    <d v="2025-06-26T00:00:00"/>
    <s v="MZ"/>
    <d v="2025-06-27T00:00:00"/>
    <s v="Recibido"/>
    <s v="cumplida"/>
    <n v="3"/>
    <n v="2"/>
    <n v="0"/>
    <d v="2025-07-02T00:00:00"/>
    <n v="16697"/>
    <n v="64918"/>
    <m/>
    <n v="1"/>
  </r>
  <r>
    <m/>
    <s v="Alejandro Beron"/>
    <x v="0"/>
    <s v="MATERIAL Y HERRAMIENTAS MTTO EDILICIO"/>
    <d v="2025-06-23T00:00:00"/>
    <x v="5"/>
    <x v="0"/>
    <m/>
    <s v="JPS"/>
    <s v="P-3895"/>
    <s v=" M1594ELE"/>
    <s v="Tira Led 2835 / 3528 Exterior 8mm ancho x  5metros 12v Ip65 120 led por metro"/>
    <n v="2"/>
    <s v="unidad"/>
    <n v="2700.65"/>
    <n v="5401.3"/>
    <s v="$"/>
    <s v="MATERIALES ELECTRICOS GRECCO"/>
    <n v="101665"/>
    <d v="2025-06-26T00:00:00"/>
    <s v="MZ"/>
    <d v="2025-06-27T00:00:00"/>
    <s v="Recibido"/>
    <s v="cumplida"/>
    <n v="3"/>
    <n v="2"/>
    <n v="0"/>
    <d v="2025-07-02T00:00:00"/>
    <n v="16697"/>
    <n v="64918"/>
    <m/>
    <n v="1"/>
  </r>
  <r>
    <m/>
    <s v="Alejandro Beron"/>
    <x v="0"/>
    <s v="MATERIAL Y HERRAMIENTAS MTTO EDILICIO"/>
    <d v="2025-06-23T00:00:00"/>
    <x v="5"/>
    <x v="0"/>
    <m/>
    <s v="JPS"/>
    <s v="P-3895"/>
    <s v=" M0426ELE"/>
    <s v="Pack X25 Arrancador P/ Tubo Fluorescentes 4 A 65w / 36w G.e"/>
    <n v="1"/>
    <s v="unidad"/>
    <n v="20664"/>
    <n v="20664"/>
    <s v="$"/>
    <s v="MATERIALES ELECTRICOS GRECCO"/>
    <n v="101665"/>
    <d v="2025-06-26T00:00:00"/>
    <s v="MZ"/>
    <d v="2025-06-27T00:00:00"/>
    <s v="Recibido"/>
    <s v="cumplida"/>
    <n v="3"/>
    <n v="1"/>
    <n v="0"/>
    <d v="2025-07-02T00:00:00"/>
    <n v="16697"/>
    <n v="64918"/>
    <m/>
    <n v="1"/>
  </r>
  <r>
    <m/>
    <s v="Alejandro Beron"/>
    <x v="0"/>
    <s v="MATERIAL Y HERRAMIENTAS MTTO EDILICIO"/>
    <d v="2025-06-23T00:00:00"/>
    <x v="5"/>
    <x v="0"/>
    <m/>
    <s v="JPS"/>
    <s v="P-3895"/>
    <s v="  M0362ELE"/>
    <s v="PROYECTOR DE LED 20W LD SICA"/>
    <n v="4"/>
    <s v="unidad"/>
    <n v="4391.6000000000004"/>
    <n v="17566.400000000001"/>
    <s v="$"/>
    <s v="MATERIALES ELECTRICOS GRECCO"/>
    <n v="101665"/>
    <d v="2025-06-26T00:00:00"/>
    <s v="MZ"/>
    <d v="2025-06-27T00:00:00"/>
    <s v="Recibido"/>
    <s v="cumplida"/>
    <n v="3"/>
    <n v="4"/>
    <n v="0"/>
    <d v="2025-07-02T00:00:00"/>
    <n v="16697"/>
    <n v="64918"/>
    <m/>
    <n v="1"/>
  </r>
  <r>
    <m/>
    <s v="Alejandro Beron"/>
    <x v="0"/>
    <s v="MATERIAL Y HERRAMIENTAS MTTO EDILICIO"/>
    <d v="2025-06-23T00:00:00"/>
    <x v="5"/>
    <x v="0"/>
    <m/>
    <s v="JPS"/>
    <s v="P-3895"/>
    <s v=" M0993ELE"/>
    <s v="Cupla Union 25mm 1 Pulgada Caño Rigido Corrugado"/>
    <n v="8"/>
    <s v="unidad"/>
    <n v="138.74"/>
    <n v="1109.92"/>
    <s v="$"/>
    <s v="MATERIALES ELECTRICOS GRECCO"/>
    <n v="101665"/>
    <d v="2025-06-26T00:00:00"/>
    <s v="MZ"/>
    <d v="2025-06-27T00:00:00"/>
    <s v="Recibido"/>
    <s v="cumplida"/>
    <n v="3"/>
    <n v="6"/>
    <n v="-2"/>
    <d v="2025-07-02T00:00:00"/>
    <n v="16697"/>
    <n v="64918"/>
    <m/>
    <n v="1"/>
  </r>
  <r>
    <m/>
    <s v="Alejandro Beron"/>
    <x v="0"/>
    <s v="MATERIAL Y HERRAMIENTAS MTTO EDILICIO"/>
    <d v="2025-06-23T00:00:00"/>
    <x v="5"/>
    <x v="0"/>
    <m/>
    <s v="JPS"/>
    <s v="P-3895"/>
    <s v="  M0695ELE"/>
    <s v="CURVA LUZ M 25MMD PVC IP54 PRESION GRIS"/>
    <n v="12"/>
    <s v="unidad"/>
    <n v="369.75"/>
    <n v="4437"/>
    <s v="$"/>
    <s v="MATERIALES ELECTRICOS GRECCO"/>
    <n v="101665"/>
    <d v="2025-06-26T00:00:00"/>
    <s v="MZ"/>
    <d v="2025-06-27T00:00:00"/>
    <s v="Recibido"/>
    <s v="cumplida"/>
    <n v="3"/>
    <n v="12"/>
    <n v="0"/>
    <d v="2025-07-02T00:00:00"/>
    <n v="16697"/>
    <n v="64918"/>
    <m/>
    <n v="1"/>
  </r>
  <r>
    <m/>
    <s v="Alejandro Beron"/>
    <x v="0"/>
    <s v="MATERIAL Y HERRAMIENTAS MTTO EDILICIO"/>
    <d v="2025-06-23T00:00:00"/>
    <x v="5"/>
    <x v="0"/>
    <m/>
    <s v="JPS"/>
    <s v="P-3895"/>
    <s v=" M1005ELE"/>
    <s v="CAÑO RIGIDO ELECTRICO TUBELECTRIC 25MM"/>
    <n v="6"/>
    <s v="unidad"/>
    <n v="2131.8000000000002"/>
    <n v="12790.800000000001"/>
    <s v="$"/>
    <s v="MATERIALES ELECTRICOS GRECCO"/>
    <n v="101665"/>
    <d v="2025-06-26T00:00:00"/>
    <s v="MZ"/>
    <d v="2025-06-27T00:00:00"/>
    <s v="Recibido"/>
    <s v="cumplida"/>
    <n v="3"/>
    <n v="8"/>
    <n v="2"/>
    <d v="2025-07-02T00:00:00"/>
    <n v="16697"/>
    <n v="64918"/>
    <m/>
    <n v="1"/>
  </r>
  <r>
    <m/>
    <s v="Alejandro Beron"/>
    <x v="0"/>
    <s v="MATERIAL Y HERRAMIENTAS MTTO EDILICIO"/>
    <d v="2025-06-23T00:00:00"/>
    <x v="5"/>
    <x v="0"/>
    <m/>
    <s v="JPS"/>
    <s v="P-3895"/>
    <s v=" M0055HER"/>
    <s v="Alicate + Pinza De Punta + Pinza Universal BULIT 1000v"/>
    <n v="1"/>
    <s v="unidad"/>
    <m/>
    <n v="0"/>
    <s v="$"/>
    <m/>
    <m/>
    <m/>
    <m/>
    <m/>
    <s v="Anulado"/>
    <s v="Con pendientes"/>
    <n v="4"/>
    <m/>
    <n v="-1"/>
    <m/>
    <m/>
    <m/>
    <m/>
    <n v="1"/>
  </r>
  <r>
    <m/>
    <s v="Alejandro Beron"/>
    <x v="0"/>
    <s v="MATERIAL Y HERRAMIENTAS MTTO EDILICIO"/>
    <d v="2025-06-23T00:00:00"/>
    <x v="5"/>
    <x v="0"/>
    <m/>
    <s v="JPS"/>
    <s v="P-3895"/>
    <s v=" M0056HER"/>
    <s v="Pinza Corta Cable Alicate 6 Aislada 1000v Tbcin (jncc 06)"/>
    <n v="1"/>
    <s v="unidad"/>
    <m/>
    <n v="0"/>
    <s v="$"/>
    <m/>
    <m/>
    <m/>
    <m/>
    <m/>
    <s v="Anulado"/>
    <s v="Con pendientes"/>
    <n v="4"/>
    <m/>
    <n v="-1"/>
    <m/>
    <m/>
    <m/>
    <m/>
    <n v="1"/>
  </r>
  <r>
    <m/>
    <s v="Alejandro Beron"/>
    <x v="0"/>
    <s v="MATERIAL Y HERRAMIENTAS MTTO EDILICIO"/>
    <d v="2025-06-23T00:00:00"/>
    <x v="5"/>
    <x v="0"/>
    <m/>
    <s v="JPS"/>
    <s v="P-3895"/>
    <s v=" M0057HER"/>
    <s v="Pinza De Punta Curva 8 Aislada 1000v Acero Tbcin"/>
    <n v="1"/>
    <s v="unidad"/>
    <m/>
    <n v="0"/>
    <s v="$"/>
    <m/>
    <m/>
    <m/>
    <m/>
    <m/>
    <s v="Anulado"/>
    <s v="Con pendientes"/>
    <n v="4"/>
    <m/>
    <n v="-1"/>
    <m/>
    <m/>
    <m/>
    <m/>
    <n v="1"/>
  </r>
  <r>
    <m/>
    <s v="Alejandro Beron"/>
    <x v="0"/>
    <s v="MATERIAL Y HERRAMIENTAS MTTO EDILICIO"/>
    <d v="2025-06-23T00:00:00"/>
    <x v="5"/>
    <x v="0"/>
    <m/>
    <s v="JPS"/>
    <s v="P-3895"/>
    <s v=" M0058HER"/>
    <s v="Destornilladores Y Puntas Bynox 37 Piezas"/>
    <n v="1"/>
    <s v="unidad"/>
    <m/>
    <n v="0"/>
    <s v="$"/>
    <m/>
    <m/>
    <m/>
    <m/>
    <m/>
    <s v="Anulado"/>
    <s v="Con pendientes"/>
    <n v="4"/>
    <m/>
    <n v="-1"/>
    <m/>
    <m/>
    <m/>
    <m/>
    <n v="1"/>
  </r>
  <r>
    <n v="1"/>
    <s v="Juan Zabaleta"/>
    <x v="2"/>
    <s v="CORTADORA LINEA 6"/>
    <d v="2025-06-23T00:00:00"/>
    <x v="5"/>
    <x v="0"/>
    <m/>
    <s v="AB"/>
    <s v="P-3896"/>
    <s v=" M1352ELE"/>
    <s v="MODULO PLACA  MCA 101  - PROFIBUS - OPTION A - 130 B1100 LINEA 6"/>
    <n v="2"/>
    <s v="unidad"/>
    <n v="422440"/>
    <n v="844880"/>
    <s v="$"/>
    <s v="AUTCON"/>
    <n v="101584"/>
    <d v="2025-06-23T00:00:00"/>
    <s v="LR"/>
    <d v="2025-06-23T00:00:00"/>
    <s v="Recibido"/>
    <s v="cumplida"/>
    <n v="3"/>
    <n v="2"/>
    <n v="0"/>
    <d v="2025-06-23T00:00:00"/>
    <n v="29"/>
    <n v="64399"/>
    <n v="1"/>
    <n v="1"/>
  </r>
  <r>
    <n v="1"/>
    <s v="Juan Zabaleta"/>
    <x v="2"/>
    <s v="REPARACION BOMBA DAF"/>
    <d v="2025-06-23T00:00:00"/>
    <x v="5"/>
    <x v="0"/>
    <m/>
    <s v="JPS"/>
    <s v="P-3897"/>
    <s v="S/C"/>
    <s v="REPARACION BOMBA GRUNDFOS B-PVC/V/C-X-G133A-K"/>
    <n v="1"/>
    <s v="unidad"/>
    <m/>
    <n v="0"/>
    <s v="$"/>
    <s v="NO TIENE REPARACION"/>
    <m/>
    <m/>
    <m/>
    <m/>
    <s v="Anulado"/>
    <s v="Con pendientes"/>
    <n v="4"/>
    <m/>
    <n v="-1"/>
    <m/>
    <m/>
    <m/>
    <n v="1"/>
    <n v="1"/>
  </r>
  <r>
    <n v="1"/>
    <s v="Hector Alegre"/>
    <x v="0"/>
    <s v="ORING PARA FLEXIBLE DE GAS DE LOS HORNOS"/>
    <d v="2025-06-24T00:00:00"/>
    <x v="5"/>
    <x v="0"/>
    <m/>
    <s v="AB"/>
    <s v="P-3898"/>
    <s v=" M2015FER"/>
    <s v="ORING PARA FLEXIBLE DE GAS 1/2&quot;"/>
    <n v="100"/>
    <s v="unidad"/>
    <n v="654.29"/>
    <n v="65429"/>
    <s v="$"/>
    <s v="HER CAL"/>
    <n v="101641"/>
    <d v="2025-06-25T00:00:00"/>
    <s v="MZ"/>
    <d v="2025-06-26T00:00:00"/>
    <s v="Recibido"/>
    <s v="cumplida"/>
    <n v="3"/>
    <n v="100"/>
    <n v="0"/>
    <d v="2025-07-18T00:00:00"/>
    <n v="39620"/>
    <n v="65769"/>
    <n v="1"/>
    <n v="1"/>
  </r>
  <r>
    <n v="1"/>
    <s v="Alejandro Beron"/>
    <x v="2"/>
    <s v="REEMPLAZO DE MOTOR EN PORTON DEL CD"/>
    <d v="2025-06-28T00:00:00"/>
    <x v="5"/>
    <x v="0"/>
    <m/>
    <s v="AB"/>
    <s v="P-3899"/>
    <s v="S/C"/>
    <s v="Provisión y colocación de motor 600 en baño de aceite con central de mando"/>
    <n v="1"/>
    <s v="unidad"/>
    <n v="2427750"/>
    <n v="2427750"/>
    <s v="$"/>
    <s v="TECNO ACCESS"/>
    <n v="102405"/>
    <d v="2025-08-20T00:00:00"/>
    <s v="MZ"/>
    <d v="2025-08-22T00:00:00"/>
    <s v="Recibido"/>
    <s v="cumplida"/>
    <n v="3"/>
    <n v="1"/>
    <n v="0"/>
    <d v="2025-09-26T00:00:00"/>
    <s v="Firma A. Beron"/>
    <m/>
    <n v="1"/>
    <n v="1"/>
  </r>
  <r>
    <n v="1"/>
    <s v="Raul Ledesma"/>
    <x v="0"/>
    <s v="REPARACION DE CERRADORA DE CAJAS DE BACK UP"/>
    <d v="2025-06-24T00:00:00"/>
    <x v="5"/>
    <x v="0"/>
    <n v="850322"/>
    <s v="AB"/>
    <s v="P-3900"/>
    <s v="S/C"/>
    <s v="Reparación general  cabezales , sistema de apertura y cierre con demasiado huelgo cambiar sistema,cambio de correas de traccion,cambio de rodillos en mal estado)"/>
    <n v="1"/>
    <s v="unidad"/>
    <m/>
    <n v="0"/>
    <s v="$"/>
    <s v="anulada se comprará una encintadora nueva"/>
    <m/>
    <m/>
    <m/>
    <m/>
    <s v="Anulado"/>
    <s v="Con pendientes"/>
    <n v="4"/>
    <m/>
    <n v="-1"/>
    <m/>
    <m/>
    <m/>
    <n v="1"/>
    <n v="1"/>
  </r>
  <r>
    <n v="1"/>
    <s v="Juan Zabaleta"/>
    <x v="0"/>
    <s v="SERVICIO DE MANTENIMIENTO DE EQUIPO FRIO 21 - CHILLER"/>
    <d v="2025-06-25T00:00:00"/>
    <x v="5"/>
    <x v="0"/>
    <m/>
    <s v="AB"/>
    <s v="P-3901"/>
    <s v="S/C"/>
    <s v="Control general del sistema:_x000a_• Verificación de estado operativo de compresores._x000a_• Control de ventiladores y flujos de aire._x000a_• Inspección de sensores de temperatura y presión._x000a_• Verificación de válvulas y presostatos._x000a_• Control de parámetros eléctricos (tensiones, consumos, protecciones)._x000a_Lavado del circuito hidráulico:_x000a_• Limpieza de cañerías y conductos de agua._x000a_• Limpieza de tanque de acumulación (si corresponde)._x000a_• Eliminación de residuos y sedimentos._x000a_Desincrustación química:_x000a_• Aplicación de productos desincrustantes específicos para circuitos cerrados._x000a_• Circulación del producto durante el tiempo recomendado._x000a_• Enjuague completo del sistema para eliminar residuos de producto químico._x000a_Pruebas de funcionamiento:_x000a_• Puesta en marcha del equipo._x000a_• Verificación de temperaturas de trabajo._x000a_• Control de presiones del sistema._x000a_• Confirmación de funcionamiento correcto post-servicio."/>
    <n v="1"/>
    <s v="unidad"/>
    <m/>
    <n v="0"/>
    <s v="$"/>
    <m/>
    <m/>
    <m/>
    <m/>
    <m/>
    <s v="Anulado"/>
    <s v="Con pendientes"/>
    <n v="4"/>
    <m/>
    <n v="-1"/>
    <m/>
    <m/>
    <m/>
    <n v="1"/>
    <n v="1"/>
  </r>
  <r>
    <n v="21"/>
    <s v="Alejandro Beron"/>
    <x v="0"/>
    <s v="TESORERIA - FERRETERIA"/>
    <d v="2025-06-24T00:00:00"/>
    <x v="5"/>
    <x v="0"/>
    <s v="PR00321"/>
    <s v="AB"/>
    <s v="P-3902"/>
    <s v=" M1567FER"/>
    <s v=" Porcelanato cerro negro biocity gris 59x59  xmts2"/>
    <n v="6"/>
    <s v="unidad"/>
    <m/>
    <n v="0"/>
    <s v="$"/>
    <m/>
    <m/>
    <m/>
    <m/>
    <m/>
    <s v="Sin req."/>
    <s v="Con pendientes"/>
    <m/>
    <m/>
    <n v="-6"/>
    <m/>
    <m/>
    <m/>
    <n v="1"/>
    <n v="1"/>
  </r>
  <r>
    <m/>
    <s v="Alejandro Beron"/>
    <x v="0"/>
    <s v="TESORERIA - FERRETERIA"/>
    <d v="2025-06-24T00:00:00"/>
    <x v="5"/>
    <x v="0"/>
    <m/>
    <s v="AB"/>
    <s v="P-3902"/>
    <s v=" M1771FER"/>
    <s v=" Pegamento Adhesivo Impermeable Potenciado 25 Kg Klaukol Sika"/>
    <n v="4"/>
    <s v="unidad"/>
    <n v="17623.099999999999"/>
    <n v="70492.399999999994"/>
    <s v="$"/>
    <s v="HER CAL"/>
    <n v="102939"/>
    <d v="2025-09-24T00:00:00"/>
    <s v="MZ"/>
    <d v="2025-09-26T00:00:00"/>
    <s v="Recibido"/>
    <s v="cumplida"/>
    <n v="3"/>
    <n v="4"/>
    <n v="0"/>
    <d v="2025-10-24T00:00:00"/>
    <n v="40523"/>
    <n v="70392"/>
    <m/>
    <n v="1"/>
  </r>
  <r>
    <m/>
    <s v="Alejandro Beron"/>
    <x v="0"/>
    <s v="TESORERIA - FERRETERIA"/>
    <d v="2025-06-24T00:00:00"/>
    <x v="5"/>
    <x v="0"/>
    <m/>
    <s v="AB"/>
    <s v="P-3902"/>
    <s v=" M0897FER"/>
    <s v=" Pastina Klaukol Porcelanato Ap X5kg color cemento"/>
    <n v="2"/>
    <s v="unidad"/>
    <n v="31671.200000000001"/>
    <n v="63342.400000000001"/>
    <s v="$"/>
    <s v="HER CAL"/>
    <n v="102939"/>
    <d v="2025-09-24T00:00:00"/>
    <s v="MZ"/>
    <d v="2025-09-26T00:00:00"/>
    <s v="Recibido"/>
    <s v="cumplida"/>
    <n v="3"/>
    <n v="2"/>
    <n v="0"/>
    <d v="2025-10-24T00:00:00"/>
    <n v="40523"/>
    <n v="70392"/>
    <m/>
    <n v="1"/>
  </r>
  <r>
    <m/>
    <s v="Alejandro Beron"/>
    <x v="0"/>
    <s v="TESORERIA - FERRETERIA"/>
    <d v="2025-06-24T00:00:00"/>
    <x v="5"/>
    <x v="0"/>
    <m/>
    <s v="AB"/>
    <s v="P-3902"/>
    <s v=" M0888FER"/>
    <s v=" Nivelador Porcelanato Cerámicos Kit 250tornillos 40tuercas"/>
    <n v="1"/>
    <s v="unidad"/>
    <n v="20210.22"/>
    <n v="20210.22"/>
    <s v="$"/>
    <s v="HER CAL"/>
    <n v="102939"/>
    <d v="2025-09-24T00:00:00"/>
    <s v="MZ"/>
    <d v="2025-09-26T00:00:00"/>
    <s v="Recibido"/>
    <s v="cumplida"/>
    <n v="3"/>
    <n v="1"/>
    <n v="0"/>
    <d v="2025-10-09T00:00:00"/>
    <n v="40399"/>
    <n v="69662"/>
    <m/>
    <n v="1"/>
  </r>
  <r>
    <m/>
    <s v="Alejandro Beron"/>
    <x v="0"/>
    <s v="TESORERIA - FERRETERIA"/>
    <d v="2025-06-24T00:00:00"/>
    <x v="5"/>
    <x v="0"/>
    <m/>
    <s v="AB"/>
    <s v="P-3902"/>
    <s v=" M0885FER"/>
    <s v=" Tapacanto U Aluminio Recto 18mm 2.92 Mts color gris mate"/>
    <n v="6"/>
    <s v="unidad"/>
    <n v="7954.5"/>
    <n v="47727"/>
    <s v="$"/>
    <s v="HER CAL"/>
    <n v="102939"/>
    <d v="2025-09-24T00:00:00"/>
    <s v="MZ"/>
    <d v="2025-09-26T00:00:00"/>
    <s v="Recibido"/>
    <s v="cumplida"/>
    <n v="3"/>
    <n v="6"/>
    <n v="0"/>
    <d v="2025-10-09T00:00:00"/>
    <n v="40399"/>
    <n v="69662"/>
    <m/>
    <n v="1"/>
  </r>
  <r>
    <m/>
    <s v="Alejandro Beron"/>
    <x v="0"/>
    <s v="TESORERIA - FERRETERIA"/>
    <d v="2025-06-24T00:00:00"/>
    <x v="5"/>
    <x v="0"/>
    <m/>
    <s v="AB"/>
    <s v="P-3902"/>
    <s v=" M0879FER"/>
    <s v=" Puntera Para Tapa Canto U"/>
    <n v="25"/>
    <s v="unidad"/>
    <m/>
    <n v="0"/>
    <s v="$"/>
    <m/>
    <m/>
    <m/>
    <m/>
    <m/>
    <s v="Anulado"/>
    <s v="Con pendientes"/>
    <n v="4"/>
    <m/>
    <n v="-25"/>
    <m/>
    <m/>
    <m/>
    <m/>
    <n v="1"/>
  </r>
  <r>
    <m/>
    <s v="Alejandro Beron"/>
    <x v="0"/>
    <s v="TESORERIA - FERRETERIA"/>
    <d v="2025-06-24T00:00:00"/>
    <x v="5"/>
    <x v="0"/>
    <s v="PR00321"/>
    <s v="AB"/>
    <s v="P-3902"/>
    <s v=" M0865FER"/>
    <s v=" TAPACANTOS C/PEGAMENTO NEGRO DE 22MM ANCHO X 10METROS"/>
    <n v="2"/>
    <s v="unidad"/>
    <n v="11993.3"/>
    <n v="23986.6"/>
    <s v="$"/>
    <s v="HER CAL"/>
    <n v="102939"/>
    <d v="2025-09-24T00:00:00"/>
    <s v="MZ"/>
    <d v="2025-09-26T00:00:00"/>
    <s v="Orden de compra confirmada"/>
    <s v="Con pendientes"/>
    <n v="1"/>
    <m/>
    <n v="-2"/>
    <m/>
    <m/>
    <m/>
    <m/>
    <n v="1"/>
  </r>
  <r>
    <m/>
    <s v="Alejandro Beron"/>
    <x v="0"/>
    <s v="TESORERIA - FERRETERIA"/>
    <d v="2025-06-24T00:00:00"/>
    <x v="5"/>
    <x v="0"/>
    <s v="PR00321"/>
    <s v="AB"/>
    <s v="P-3902"/>
    <s v=" M2427FER"/>
    <s v=" TAPACANTOS C/PEGAMENTO HAYA NATURAL DE 22MM ANCHO X 10METROS"/>
    <n v="2"/>
    <s v="unidad"/>
    <n v="34842.5"/>
    <n v="69685"/>
    <s v="$"/>
    <s v="HER CAL"/>
    <n v="102939"/>
    <d v="2025-09-24T00:00:00"/>
    <s v="MZ"/>
    <d v="2025-09-26T00:00:00"/>
    <s v="Orden de compra confirmada"/>
    <s v="Con pendientes"/>
    <n v="1"/>
    <m/>
    <n v="-2"/>
    <m/>
    <m/>
    <m/>
    <m/>
    <n v="1"/>
  </r>
  <r>
    <m/>
    <s v="Alejandro Beron"/>
    <x v="0"/>
    <s v="TESORERIA - FERRETERIA"/>
    <d v="2025-06-24T00:00:00"/>
    <x v="5"/>
    <x v="0"/>
    <s v="PR00321"/>
    <s v="AB"/>
    <s v="P-3902"/>
    <s v=" M0864FER"/>
    <s v=" TAPACANTOS C/PEGAMENTO NEGRO DE 40MM ANCHO X 10METROS"/>
    <n v="2"/>
    <s v="unidad"/>
    <n v="19995.900000000001"/>
    <n v="39991.800000000003"/>
    <s v="$"/>
    <s v="HER CAL"/>
    <n v="102939"/>
    <d v="2025-09-24T00:00:00"/>
    <s v="MZ"/>
    <d v="2025-09-26T00:00:00"/>
    <s v="Orden de compra confirmada"/>
    <s v="Con pendientes"/>
    <n v="1"/>
    <m/>
    <n v="-2"/>
    <m/>
    <m/>
    <m/>
    <m/>
    <n v="1"/>
  </r>
  <r>
    <m/>
    <s v="Alejandro Beron"/>
    <x v="0"/>
    <s v="TESORERIA - FERRETERIA"/>
    <d v="2025-06-24T00:00:00"/>
    <x v="5"/>
    <x v="0"/>
    <m/>
    <s v="AB"/>
    <s v="P-3902"/>
    <s v=" M2268FER"/>
    <s v=" GUIA TELESCOPICA BRZ-1940-N 30 X 400MM 25KG X2"/>
    <n v="6"/>
    <s v="unidad"/>
    <n v="7603.3"/>
    <n v="45619.8"/>
    <s v="$"/>
    <s v="HER CAL"/>
    <n v="102939"/>
    <d v="2025-09-24T00:00:00"/>
    <s v="MZ"/>
    <d v="2025-09-26T00:00:00"/>
    <s v="Recibido"/>
    <s v="cumplida"/>
    <n v="3"/>
    <n v="6"/>
    <n v="0"/>
    <d v="2025-10-09T00:00:00"/>
    <n v="40399"/>
    <n v="69662"/>
    <m/>
    <n v="1"/>
  </r>
  <r>
    <m/>
    <s v="Alejandro Beron"/>
    <x v="0"/>
    <s v="TESORERIA - FERRETERIA"/>
    <d v="2025-06-24T00:00:00"/>
    <x v="5"/>
    <x v="0"/>
    <m/>
    <s v="AB"/>
    <s v="P-3902"/>
    <s v=" M0853FER"/>
    <s v=" Varilla Ángulo Acero Inox. Esmerilado 2644 19x19 Mm Atrim"/>
    <n v="2"/>
    <s v="unidad"/>
    <n v="33572.25"/>
    <n v="67144.5"/>
    <s v="$"/>
    <s v="HER CAL"/>
    <n v="102939"/>
    <d v="2025-09-24T00:00:00"/>
    <s v="MZ"/>
    <d v="2025-09-26T00:00:00"/>
    <s v="Recibido"/>
    <s v="cumplida"/>
    <n v="3"/>
    <n v="2"/>
    <n v="0"/>
    <d v="2025-10-09T00:00:00"/>
    <n v="40399"/>
    <n v="69662"/>
    <m/>
    <n v="1"/>
  </r>
  <r>
    <m/>
    <s v="Alejandro Beron"/>
    <x v="0"/>
    <s v="TESORERIA - FERRETERIA"/>
    <d v="2025-06-24T00:00:00"/>
    <x v="5"/>
    <x v="0"/>
    <m/>
    <s v="AB"/>
    <s v="P-3902"/>
    <s v=" M0847FER"/>
    <s v=" Manija Manijon Exterior Picaporte Boca Llave Euro Inoxidable"/>
    <n v="1"/>
    <s v="unidad"/>
    <n v="22938.05"/>
    <n v="22938.05"/>
    <s v="$"/>
    <s v="HER CAL"/>
    <n v="102939"/>
    <d v="2025-09-24T00:00:00"/>
    <s v="MZ"/>
    <d v="2025-09-26T00:00:00"/>
    <s v="Recibido"/>
    <s v="cumplida"/>
    <n v="3"/>
    <n v="1"/>
    <n v="0"/>
    <d v="2025-10-09T00:00:00"/>
    <n v="40399"/>
    <n v="69662"/>
    <m/>
    <n v="1"/>
  </r>
  <r>
    <m/>
    <s v="Alejandro Beron"/>
    <x v="0"/>
    <s v="TESORERIA - FERRETERIA"/>
    <d v="2025-06-24T00:00:00"/>
    <x v="5"/>
    <x v="0"/>
    <m/>
    <s v="AB"/>
    <s v="P-3902"/>
    <s v=" M0862FER"/>
    <s v=" Placa melamina color negro 370x370x18mm"/>
    <n v="1"/>
    <s v="unidad"/>
    <m/>
    <n v="0"/>
    <s v="$"/>
    <s v="RENDICION DE GASTOS"/>
    <n v="101882"/>
    <d v="2025-07-11T00:00:00"/>
    <s v="MZ"/>
    <d v="2025-07-12T00:00:00"/>
    <s v="Recibido"/>
    <s v="cumplida"/>
    <n v="3"/>
    <n v="1"/>
    <n v="0"/>
    <d v="2025-07-25T00:00:00"/>
    <s v="SIN REMITO"/>
    <m/>
    <m/>
    <n v="1"/>
  </r>
  <r>
    <m/>
    <s v="Alejandro Beron"/>
    <x v="0"/>
    <s v="TESORERIA - FERRETERIA"/>
    <d v="2025-06-24T00:00:00"/>
    <x v="5"/>
    <x v="0"/>
    <m/>
    <s v="AB"/>
    <s v="P-3902"/>
    <s v=" M0861FER"/>
    <s v=" Placa melamina negra 350x303x18mm"/>
    <n v="1"/>
    <s v="unidad"/>
    <m/>
    <n v="0"/>
    <s v="$"/>
    <s v="RENDICION DE GASTOS"/>
    <n v="101882"/>
    <d v="2025-07-11T00:00:00"/>
    <s v="MZ"/>
    <d v="2025-07-12T00:00:00"/>
    <s v="Recibido"/>
    <s v="cumplida"/>
    <n v="3"/>
    <n v="1"/>
    <n v="0"/>
    <d v="2025-07-25T00:00:00"/>
    <s v="SIN REMITO"/>
    <m/>
    <m/>
    <n v="1"/>
  </r>
  <r>
    <m/>
    <s v="Alejandro Beron"/>
    <x v="0"/>
    <s v="TESORERIA - FERRETERIA"/>
    <d v="2025-06-24T00:00:00"/>
    <x v="5"/>
    <x v="0"/>
    <m/>
    <s v="AB"/>
    <s v="P-3902"/>
    <s v=" M0860FER"/>
    <s v=" Placa melamina negra 340x600x18mm"/>
    <n v="1"/>
    <s v="unidad"/>
    <m/>
    <n v="0"/>
    <s v="$"/>
    <s v="RENDICION DE GASTOS"/>
    <n v="101882"/>
    <d v="2025-07-11T00:00:00"/>
    <s v="MZ"/>
    <d v="2025-07-12T00:00:00"/>
    <s v="Recibido"/>
    <s v="cumplida"/>
    <n v="3"/>
    <n v="1"/>
    <n v="0"/>
    <d v="2025-07-25T00:00:00"/>
    <s v="SIN REMITO"/>
    <m/>
    <m/>
    <n v="1"/>
  </r>
  <r>
    <m/>
    <s v="Alejandro Beron"/>
    <x v="0"/>
    <s v="TESORERIA - FERRETERIA"/>
    <d v="2025-06-24T00:00:00"/>
    <x v="5"/>
    <x v="0"/>
    <m/>
    <s v="AB"/>
    <s v="P-3902"/>
    <s v=" M0863FER"/>
    <s v=" Zocalo Pvc Eps color gris 15x78x2900 Redondo"/>
    <n v="5"/>
    <s v="unidad"/>
    <n v="18547.099999999999"/>
    <n v="92735.5"/>
    <s v="$"/>
    <s v="HER CAL"/>
    <n v="102939"/>
    <d v="2025-09-24T00:00:00"/>
    <s v="MZ"/>
    <d v="2025-09-26T00:00:00"/>
    <s v="Recibido"/>
    <s v="cumplida"/>
    <n v="3"/>
    <n v="5"/>
    <n v="0"/>
    <d v="2025-10-09T00:00:00"/>
    <n v="40399"/>
    <n v="69662"/>
    <m/>
    <n v="1"/>
  </r>
  <r>
    <m/>
    <s v="Alejandro Beron"/>
    <x v="0"/>
    <s v="TESORERIA - FERRETERIA"/>
    <d v="2025-06-24T00:00:00"/>
    <x v="5"/>
    <x v="0"/>
    <m/>
    <s v="AB"/>
    <s v="P-3902"/>
    <s v=" M0850FER"/>
    <s v=" Listel Guarda canto media caña GM10 10x10x15mm"/>
    <n v="2"/>
    <s v="unidad"/>
    <n v="27501.599999999999"/>
    <n v="55003.199999999997"/>
    <s v="$"/>
    <s v="HER CAL"/>
    <n v="102939"/>
    <d v="2025-09-24T00:00:00"/>
    <s v="MZ"/>
    <d v="2025-09-26T00:00:00"/>
    <s v="Recibido"/>
    <s v="cumplida"/>
    <n v="3"/>
    <n v="2"/>
    <n v="0"/>
    <d v="2025-10-24T00:00:00"/>
    <n v="40523"/>
    <n v="70392"/>
    <m/>
    <n v="1"/>
  </r>
  <r>
    <m/>
    <s v="Alejandro Beron"/>
    <x v="0"/>
    <s v="TESORERIA - FERRETERIA"/>
    <d v="2025-06-24T00:00:00"/>
    <x v="5"/>
    <x v="0"/>
    <m/>
    <s v="AB"/>
    <s v="P-3902"/>
    <s v=" M0851FER"/>
    <s v=" Listel Guardacanto Acero Porcelanato 2,45x10mm"/>
    <n v="2"/>
    <s v="unidad"/>
    <n v="27501.599999999999"/>
    <n v="55003.199999999997"/>
    <s v="$"/>
    <s v="HER CAL"/>
    <n v="102939"/>
    <d v="2025-09-24T00:00:00"/>
    <s v="MZ"/>
    <d v="2025-09-26T00:00:00"/>
    <s v="Recibido"/>
    <s v="cumplida"/>
    <n v="3"/>
    <n v="2"/>
    <n v="0"/>
    <d v="2025-10-24T00:00:00"/>
    <n v="40523"/>
    <n v="70392"/>
    <m/>
    <n v="1"/>
  </r>
  <r>
    <m/>
    <s v="Alejandro Beron"/>
    <x v="0"/>
    <s v="TESORERIA - FERRETERIA"/>
    <d v="2025-06-24T00:00:00"/>
    <x v="5"/>
    <x v="0"/>
    <m/>
    <s v="AB"/>
    <s v="P-3902"/>
    <s v=" M0966ELE"/>
    <s v=" PLAFON LED 220-240V 45W 60X60 PARA APLICAR 6500K BCO FRIO 6500 LM"/>
    <n v="3"/>
    <s v="unidad"/>
    <n v="59419.8"/>
    <n v="178259.40000000002"/>
    <s v="$"/>
    <s v="HER CAL"/>
    <n v="102939"/>
    <d v="2025-09-24T00:00:00"/>
    <s v="MZ"/>
    <d v="2025-09-26T00:00:00"/>
    <s v="Recibido"/>
    <s v="cumplida"/>
    <n v="3"/>
    <n v="3"/>
    <n v="0"/>
    <d v="2025-10-09T00:00:00"/>
    <n v="40399"/>
    <n v="69662"/>
    <m/>
    <n v="1"/>
  </r>
  <r>
    <m/>
    <s v="Alejandro Beron"/>
    <x v="0"/>
    <s v="TESORERIA - FERRETERIA"/>
    <d v="2025-06-24T00:00:00"/>
    <x v="5"/>
    <x v="0"/>
    <m/>
    <s v="AB"/>
    <s v="P-3902"/>
    <s v=" M0841FER"/>
    <s v=" Rejilla de ventilación cuadrada para atornillar (15x15 cm) inoxidable"/>
    <n v="2"/>
    <s v="unidad"/>
    <n v="26235.599999999999"/>
    <n v="52471.199999999997"/>
    <s v="$"/>
    <s v="HER CAL"/>
    <n v="102939"/>
    <d v="2025-09-24T00:00:00"/>
    <s v="MZ"/>
    <d v="2025-09-26T00:00:00"/>
    <s v="Recibido"/>
    <s v="cumplida"/>
    <n v="3"/>
    <n v="2"/>
    <n v="0"/>
    <d v="2025-10-09T00:00:00"/>
    <n v="40399"/>
    <n v="69662"/>
    <m/>
    <n v="1"/>
  </r>
  <r>
    <m/>
    <s v="Alejandro Beron"/>
    <x v="0"/>
    <s v="TESORERIA - FERRETERIA"/>
    <d v="2025-06-24T00:00:00"/>
    <x v="5"/>
    <x v="0"/>
    <m/>
    <s v="AB"/>
    <s v="P-3902"/>
    <s v=" M0843FER"/>
    <s v=" Organizador Papeles Bandeja Triple Hojas A4"/>
    <n v="4"/>
    <s v="unidad"/>
    <n v="66257.399999999994"/>
    <n v="265029.59999999998"/>
    <s v="$"/>
    <s v="HER CAL"/>
    <n v="102939"/>
    <d v="2025-09-24T00:00:00"/>
    <s v="MZ"/>
    <d v="2025-09-26T00:00:00"/>
    <s v="Recibido"/>
    <s v="cumplida"/>
    <n v="3"/>
    <n v="4"/>
    <n v="0"/>
    <d v="2025-10-09T00:00:00"/>
    <n v="40399"/>
    <n v="69662"/>
    <m/>
    <n v="1"/>
  </r>
  <r>
    <n v="4"/>
    <s v="Alejandro Beron"/>
    <x v="0"/>
    <s v="TESORERIA - MOBILIARIO"/>
    <d v="2025-06-24T00:00:00"/>
    <x v="5"/>
    <x v="0"/>
    <m/>
    <s v="AB"/>
    <s v="P-3903"/>
    <s v="S/C"/>
    <s v="  SILLON ALUMINUM SOFT ALTO NEGRO"/>
    <n v="1"/>
    <s v="unidad"/>
    <n v="242250"/>
    <n v="242250"/>
    <s v="$"/>
    <s v="TISERA"/>
    <n v="101727"/>
    <d v="2025-07-01T00:00:00"/>
    <s v="MZ"/>
    <d v="2025-07-09T00:00:00"/>
    <s v="Recibido"/>
    <s v="cumplida"/>
    <n v="3"/>
    <n v="1"/>
    <n v="0"/>
    <d v="2025-07-25T00:00:00"/>
    <n v="200596"/>
    <m/>
    <n v="1"/>
    <n v="1"/>
  </r>
  <r>
    <m/>
    <s v="Alejandro Beron"/>
    <x v="0"/>
    <s v="TESORERIA - MOBILIARIO"/>
    <d v="2025-06-24T00:00:00"/>
    <x v="5"/>
    <x v="0"/>
    <m/>
    <s v="AB"/>
    <s v="P-3903"/>
    <s v="S/C"/>
    <s v="  PUESTO DE TRABAJO SIMPLE 195 (mesa color negro, soporte color haya, cajonero a la derecha, teclado a la izquierda)"/>
    <n v="1"/>
    <s v="unidad"/>
    <n v="278870"/>
    <n v="278870"/>
    <s v="$"/>
    <s v="TISERA"/>
    <n v="101727"/>
    <d v="2025-07-01T00:00:00"/>
    <s v="MZ"/>
    <d v="2025-07-09T00:00:00"/>
    <s v="Recibido"/>
    <s v="cumplida"/>
    <n v="3"/>
    <n v="1"/>
    <n v="0"/>
    <d v="2025-07-25T00:00:00"/>
    <n v="200596"/>
    <m/>
    <m/>
    <n v="1"/>
  </r>
  <r>
    <m/>
    <s v="Alejandro Beron"/>
    <x v="0"/>
    <s v="TESORERIA - MOBILIARIO"/>
    <d v="2025-06-24T00:00:00"/>
    <x v="5"/>
    <x v="0"/>
    <m/>
    <s v="AB"/>
    <s v="P-3903"/>
    <s v="S/C"/>
    <s v="  Banquetas tiro alto (taburetes)"/>
    <n v="2"/>
    <s v="unidad"/>
    <n v="178460"/>
    <n v="356920"/>
    <s v="$"/>
    <s v="TISERA"/>
    <n v="102160"/>
    <d v="2025-08-01T00:00:00"/>
    <s v="MZ"/>
    <d v="2025-08-02T00:00:00"/>
    <s v="Recibido"/>
    <s v="cumplida"/>
    <n v="3"/>
    <n v="2"/>
    <n v="0"/>
    <d v="2025-09-08T00:00:00"/>
    <n v="203102"/>
    <m/>
    <m/>
    <n v="1"/>
  </r>
  <r>
    <m/>
    <s v="Alejandro Beron"/>
    <x v="0"/>
    <s v="TESORERIA - MOBILIARIO"/>
    <d v="2025-06-24T00:00:00"/>
    <x v="5"/>
    <x v="0"/>
    <m/>
    <s v="AB"/>
    <s v="P-3903"/>
    <s v="S/C"/>
    <s v="  Silla giratoria New bart (c61-1-SIL)"/>
    <n v="2"/>
    <s v="unidad"/>
    <n v="156400"/>
    <n v="312800"/>
    <s v="$"/>
    <s v="TISERA"/>
    <n v="101727"/>
    <d v="2025-07-01T00:00:00"/>
    <s v="MZ"/>
    <d v="2025-07-09T00:00:00"/>
    <s v="Recibido"/>
    <s v="cumplida"/>
    <n v="3"/>
    <n v="2"/>
    <n v="0"/>
    <d v="2025-07-25T00:00:00"/>
    <n v="200596"/>
    <m/>
    <m/>
    <n v="1"/>
  </r>
  <r>
    <n v="2"/>
    <s v="Alejandro Beron"/>
    <x v="0"/>
    <s v="TESORERIA - CORTINAS"/>
    <d v="2025-06-24T00:00:00"/>
    <x v="5"/>
    <x v="0"/>
    <m/>
    <s v="AB"/>
    <s v="P-3904"/>
    <s v=" M1966FER"/>
    <s v=" Cortina Roller Blackout C/zocalo aluminio blanco 66x100cm color natural"/>
    <n v="2"/>
    <s v="unidad"/>
    <n v="63229.78"/>
    <n v="126459.56"/>
    <s v="$"/>
    <s v="ABRAFER"/>
    <n v="101910"/>
    <d v="2025-07-14T00:00:00"/>
    <s v="MZ"/>
    <d v="2025-07-16T00:00:00"/>
    <s v="Recibido"/>
    <s v="cumplida"/>
    <n v="3"/>
    <n v="2"/>
    <n v="0"/>
    <d v="2025-09-23T00:00:00"/>
    <n v="42334"/>
    <n v="68880"/>
    <n v="1"/>
    <n v="1"/>
  </r>
  <r>
    <m/>
    <s v="Alejandro Beron"/>
    <x v="0"/>
    <s v="TESORERIA - CORTINAS"/>
    <d v="2025-06-24T00:00:00"/>
    <x v="5"/>
    <x v="0"/>
    <m/>
    <s v="AB"/>
    <s v="P-3904"/>
    <s v=" M1992FER"/>
    <s v=" Cortina Roller Blackout C/zocalo aluminio blanco 76x100cm color natural"/>
    <n v="1"/>
    <s v="unidad"/>
    <n v="67607.399999999994"/>
    <n v="67607.399999999994"/>
    <s v="$"/>
    <s v="ABRAFER"/>
    <n v="101910"/>
    <d v="2025-07-14T00:00:00"/>
    <s v="MZ"/>
    <d v="2025-07-16T00:00:00"/>
    <s v="Recibido"/>
    <s v="cumplida"/>
    <n v="3"/>
    <n v="1"/>
    <n v="0"/>
    <d v="2025-09-23T00:00:00"/>
    <n v="42334"/>
    <n v="68880"/>
    <m/>
    <n v="1"/>
  </r>
  <r>
    <n v="9"/>
    <s v="Alejandro Beron"/>
    <x v="0"/>
    <s v="TESORERIA - SANITARIOS"/>
    <d v="2025-06-24T00:00:00"/>
    <x v="5"/>
    <x v="0"/>
    <s v="PR00323"/>
    <s v="AB"/>
    <s v="P-3905"/>
    <s v="M0819FER"/>
    <s v=" Ferrum Tapa Asiento Bari Herraje Metalico Tkxmc"/>
    <n v="1"/>
    <s v="unidad"/>
    <n v="89213.83"/>
    <n v="89213.83"/>
    <s v="$"/>
    <s v="HER CAL"/>
    <s v="P00728"/>
    <d v="2026-03-25T00:00:00"/>
    <s v="MZ"/>
    <d v="2026-03-31T00:00:00"/>
    <s v="Recibido"/>
    <s v="cumplida"/>
    <n v="3"/>
    <n v="1"/>
    <n v="0"/>
    <d v="2026-06-26T00:00:00"/>
    <n v="42524"/>
    <n v="81051"/>
    <n v="1"/>
    <n v="1"/>
  </r>
  <r>
    <m/>
    <s v="Alejandro Beron"/>
    <x v="0"/>
    <s v="TESORERIA - SANITARIOS"/>
    <d v="2025-06-24T00:00:00"/>
    <x v="5"/>
    <x v="0"/>
    <s v="PR00323"/>
    <s v="AB"/>
    <s v="P-3905"/>
    <s v="M0827FER"/>
    <s v=" Vanitory Colgante Flotante 63x45x36 Con Bacha Blanco Laqueado Bernova 1 "/>
    <n v="1"/>
    <s v="unidad"/>
    <n v="523875.75"/>
    <n v="523875.75"/>
    <s v="$"/>
    <s v="HER CAL"/>
    <s v="P00728"/>
    <d v="2026-03-25T00:00:00"/>
    <s v="MZ"/>
    <d v="2026-03-31T00:00:00"/>
    <s v="Recibido"/>
    <s v="cumplida"/>
    <n v="3"/>
    <n v="1"/>
    <n v="0"/>
    <d v="2026-07-24T00:00:00"/>
    <n v="42680"/>
    <n v="82388"/>
    <m/>
    <n v="1"/>
  </r>
  <r>
    <m/>
    <s v="Alejandro Beron"/>
    <x v="0"/>
    <s v="TESORERIA - SANITARIOS"/>
    <d v="2025-06-24T00:00:00"/>
    <x v="5"/>
    <x v="0"/>
    <s v="PR00323"/>
    <s v="AB"/>
    <s v="P-3905"/>
    <s v="M0830FER"/>
    <s v=" Repuesto Original Ferrum Valvula Vf059 Doble Descarga Bari"/>
    <n v="2"/>
    <s v="unidad"/>
    <n v="29811.93"/>
    <n v="59623.86"/>
    <s v="$"/>
    <s v="HER CAL"/>
    <s v="P00728"/>
    <d v="2026-03-25T00:00:00"/>
    <s v="MZ"/>
    <d v="2026-03-31T00:00:00"/>
    <s v="Recibido"/>
    <s v="cumplida"/>
    <n v="3"/>
    <n v="2"/>
    <n v="0"/>
    <d v="2026-06-26T00:00:00"/>
    <n v="42524"/>
    <n v="81051"/>
    <m/>
    <n v="1"/>
  </r>
  <r>
    <m/>
    <s v="Alejandro Beron"/>
    <x v="0"/>
    <s v="TESORERIA - SANITARIOS"/>
    <d v="2025-06-24T00:00:00"/>
    <x v="5"/>
    <x v="0"/>
    <s v="PR00323"/>
    <s v="AB"/>
    <s v="P-3905"/>
    <s v="M0831FER"/>
    <s v=" Repuesto Valvula Vfi18 Descarga Dual Mochila Ferrum Original"/>
    <n v="2"/>
    <s v="unidad"/>
    <n v="24155.93"/>
    <n v="48311.86"/>
    <s v="$"/>
    <s v="HER CAL"/>
    <s v="P00728"/>
    <d v="2026-03-25T00:00:00"/>
    <s v="MZ"/>
    <d v="2026-03-31T00:00:00"/>
    <s v="Recibido"/>
    <s v="cumplida"/>
    <n v="3"/>
    <n v="2"/>
    <n v="0"/>
    <d v="2026-06-26T00:00:00"/>
    <n v="42524"/>
    <n v="81051"/>
    <m/>
    <n v="1"/>
  </r>
  <r>
    <m/>
    <s v="Alejandro Beron"/>
    <x v="0"/>
    <s v="TESORERIA - SANITARIOS"/>
    <d v="2025-06-24T00:00:00"/>
    <x v="5"/>
    <x v="0"/>
    <m/>
    <s v="AB"/>
    <s v="P-3905"/>
    <s v="M0817FER"/>
    <s v=" Ventosa sopapa doble 50 kg tolsen"/>
    <n v="2"/>
    <s v="unidad"/>
    <n v="25190.75"/>
    <n v="50381.5"/>
    <s v="$"/>
    <s v="HER CAL"/>
    <n v="103021"/>
    <d v="2025-10-01T00:00:00"/>
    <s v="MZ"/>
    <d v="2025-10-02T00:00:00"/>
    <s v="Recibido"/>
    <s v="cumplida"/>
    <n v="3"/>
    <n v="2"/>
    <n v="0"/>
    <d v="2026-02-23T00:00:00"/>
    <n v="6845"/>
    <m/>
    <m/>
    <n v="1"/>
  </r>
  <r>
    <m/>
    <s v="Alejandro Beron"/>
    <x v="0"/>
    <s v="TESORERIA - SANITARIOS"/>
    <d v="2025-06-24T00:00:00"/>
    <x v="5"/>
    <x v="0"/>
    <m/>
    <s v="AB"/>
    <s v="P-3905"/>
    <s v="S/C"/>
    <s v=" ESPEJO CANTO PULIDO (PEGADO A PARED) 63x80"/>
    <n v="1"/>
    <s v="unidad"/>
    <n v="70000"/>
    <n v="70000"/>
    <s v="$"/>
    <s v="ABERTURAS RUTA 25"/>
    <n v="102971"/>
    <d v="2025-09-26T00:00:00"/>
    <s v="MZ"/>
    <d v="2025-09-27T00:00:00"/>
    <s v="Recibido"/>
    <s v="cumplida"/>
    <n v="3"/>
    <n v="1"/>
    <n v="0"/>
    <d v="2025-10-29T00:00:00"/>
    <s v="SIN REMITO"/>
    <m/>
    <m/>
    <n v="1"/>
  </r>
  <r>
    <m/>
    <s v="Alejandro Beron"/>
    <x v="0"/>
    <s v="TESORERIA - SANITARIOS"/>
    <d v="2025-06-24T00:00:00"/>
    <x v="5"/>
    <x v="0"/>
    <s v="PR00323"/>
    <s v="AB"/>
    <s v="P-3905"/>
    <s v="M0832FER"/>
    <s v=" Accionamiento VTA47 01 + Conexión VTC06"/>
    <n v="2"/>
    <s v="unidad"/>
    <n v="18163.36"/>
    <n v="36326.720000000001"/>
    <s v="$"/>
    <s v="HER CAL"/>
    <s v="P00728"/>
    <d v="2026-03-25T00:00:00"/>
    <s v="MZ"/>
    <d v="2026-03-31T00:00:00"/>
    <s v="Recibido"/>
    <s v="cumplida"/>
    <n v="3"/>
    <n v="2"/>
    <n v="0"/>
    <d v="2026-06-26T00:00:00"/>
    <n v="42524"/>
    <n v="81051"/>
    <m/>
    <n v="1"/>
  </r>
  <r>
    <m/>
    <s v="Alejandro Beron"/>
    <x v="0"/>
    <s v="TESORERIA - SANITARIOS"/>
    <d v="2025-06-24T00:00:00"/>
    <x v="5"/>
    <x v="0"/>
    <s v="PR00323"/>
    <s v="AB"/>
    <s v="P-3905"/>
    <s v="M0845FER"/>
    <s v=" Juego de Inodoro Largo + Depósito Doble Descarga (IKLM + DKW6F)"/>
    <n v="1"/>
    <s v="unidad"/>
    <n v="325875.20000000001"/>
    <n v="325875.20000000001"/>
    <s v="$"/>
    <s v="HER CAL"/>
    <s v="P00728"/>
    <d v="2026-03-25T00:00:00"/>
    <s v="MZ"/>
    <d v="2026-03-31T00:00:00"/>
    <s v="Recibido"/>
    <s v="cumplida"/>
    <n v="3"/>
    <n v="1"/>
    <n v="0"/>
    <d v="2026-06-26T00:00:00"/>
    <n v="42524"/>
    <n v="81051"/>
    <m/>
    <n v="1"/>
  </r>
  <r>
    <m/>
    <s v="Alejandro Beron"/>
    <x v="0"/>
    <s v="TESORERIA - SANITARIOS"/>
    <d v="2025-06-24T00:00:00"/>
    <x v="5"/>
    <x v="0"/>
    <s v="PR00323"/>
    <s v="AB"/>
    <s v="P-3905"/>
    <s v="M2794FER"/>
    <s v=" Griferia monocomando Hidromet Samll cromo"/>
    <n v="1"/>
    <s v="unidad"/>
    <n v="73549.3"/>
    <n v="73549.3"/>
    <s v="$"/>
    <s v="HER CAL"/>
    <s v="P00728"/>
    <d v="2026-03-25T00:00:00"/>
    <s v="MZ"/>
    <d v="2026-03-31T00:00:00"/>
    <s v="Recibido"/>
    <s v="cumplida"/>
    <n v="3"/>
    <n v="1"/>
    <n v="0"/>
    <d v="2026-07-24T00:00:00"/>
    <n v="42680"/>
    <n v="82388"/>
    <m/>
    <n v="1"/>
  </r>
  <r>
    <n v="1"/>
    <s v="Juan Zabaleta"/>
    <x v="0"/>
    <s v="SERVICIO DE VOLQUETE"/>
    <d v="2025-06-24T00:00:00"/>
    <x v="5"/>
    <x v="0"/>
    <m/>
    <s v="JPS"/>
    <s v="P-3906"/>
    <s v="S/C"/>
    <s v="Volquete para residuos generales de planta"/>
    <n v="2"/>
    <s v="unidad"/>
    <n v="85000"/>
    <n v="170000"/>
    <s v="$"/>
    <s v="MS GRUPO NORTE SA VOLQUETES"/>
    <n v="101737"/>
    <d v="2025-07-02T00:00:00"/>
    <s v="MZ"/>
    <d v="2025-07-03T00:00:00"/>
    <s v="Recibido"/>
    <s v="cumplida"/>
    <n v="3"/>
    <n v="2"/>
    <n v="0"/>
    <s v="16/07/25 - 25/07/25"/>
    <s v="13441 - 13679"/>
    <m/>
    <n v="1"/>
    <n v="1"/>
  </r>
  <r>
    <n v="1"/>
    <s v="Franco Paez"/>
    <x v="2"/>
    <s v="REPARACION DE PLACA DE BALANZA MASIPACK L1"/>
    <d v="2025-06-25T00:00:00"/>
    <x v="5"/>
    <x v="0"/>
    <m/>
    <s v="AB"/>
    <s v="P-3907"/>
    <s v="S/C"/>
    <s v="Reparacion de placa de balanza Nº15 de Masipack L1."/>
    <n v="1"/>
    <s v="unidad"/>
    <n v="152400"/>
    <n v="152400"/>
    <s v="$"/>
    <s v="JORGE OKEEFFE"/>
    <n v="101955"/>
    <d v="2025-07-16T00:00:00"/>
    <s v="MZ"/>
    <d v="2025-07-17T00:00:00"/>
    <s v="Recibido"/>
    <s v="cumplida"/>
    <n v="3"/>
    <n v="1"/>
    <n v="0"/>
    <d v="2025-07-17T00:00:00"/>
    <n v="1984"/>
    <m/>
    <n v="1"/>
    <n v="1"/>
  </r>
  <r>
    <n v="7"/>
    <s v="Alejandro Beron"/>
    <x v="2"/>
    <s v="INSUMOS PARA REPARACIONES - EDILICIO"/>
    <d v="2025-06-25T00:00:00"/>
    <x v="5"/>
    <x v="0"/>
    <m/>
    <s v="AB"/>
    <s v="P-3908"/>
    <s v=" M2323FER"/>
    <s v=" Placa Cielorraso Desmontable Klima Rustika (EPS revestivo) 60 X 60 Cm"/>
    <n v="10"/>
    <s v="unidad"/>
    <n v="5451.47"/>
    <n v="54514.700000000004"/>
    <s v="$"/>
    <s v="HER CAL"/>
    <n v="101832"/>
    <d v="2025-07-08T00:00:00"/>
    <s v="MZ"/>
    <d v="2025-07-09T00:00:00"/>
    <s v="Se envía rq a compras"/>
    <s v="Con pendientes"/>
    <n v="4"/>
    <m/>
    <n v="-10"/>
    <m/>
    <m/>
    <m/>
    <n v="1"/>
    <n v="1"/>
  </r>
  <r>
    <m/>
    <s v="Alejandro Beron"/>
    <x v="2"/>
    <s v="INSUMOS PARA REPARACIONES - EDILICIO"/>
    <d v="2025-06-25T00:00:00"/>
    <x v="5"/>
    <x v="0"/>
    <m/>
    <s v="AB"/>
    <s v="P-3908"/>
    <s v=" M1413FER"/>
    <s v=" Clip Para Zócalo Para Pata Plástica"/>
    <n v="10"/>
    <s v="unidad"/>
    <n v="1154.9000000000001"/>
    <n v="11549"/>
    <s v="$"/>
    <s v="HER CAL"/>
    <n v="101832"/>
    <d v="2025-07-08T00:00:00"/>
    <s v="MZ"/>
    <d v="2025-07-09T00:00:00"/>
    <s v="Recibido"/>
    <s v="cumplida"/>
    <n v="3"/>
    <n v="10"/>
    <n v="0"/>
    <d v="2025-08-01T00:00:00"/>
    <n v="39748"/>
    <n v="66370"/>
    <m/>
    <n v="1"/>
  </r>
  <r>
    <m/>
    <s v="Alejandro Beron"/>
    <x v="2"/>
    <s v="INSUMOS PARA REPARACIONES - EDILICIO"/>
    <d v="2025-06-25T00:00:00"/>
    <x v="5"/>
    <x v="0"/>
    <m/>
    <s v="AB"/>
    <s v="P-3908"/>
    <s v=" M1419FER"/>
    <s v=" Esquinero P/ Union Zocalo Aluminio 12 Cm "/>
    <n v="2"/>
    <s v="unidad"/>
    <n v="7701.65"/>
    <n v="15403.3"/>
    <s v="$"/>
    <s v="HER CAL"/>
    <n v="101832"/>
    <d v="2025-07-08T00:00:00"/>
    <s v="MZ"/>
    <d v="2025-07-09T00:00:00"/>
    <s v="Recibido"/>
    <s v="cumplida"/>
    <n v="3"/>
    <n v="2"/>
    <n v="0"/>
    <d v="2025-08-01T00:00:00"/>
    <n v="39748"/>
    <n v="66370"/>
    <m/>
    <n v="1"/>
  </r>
  <r>
    <m/>
    <s v="Alejandro Beron"/>
    <x v="2"/>
    <s v="INSUMOS PARA REPARACIONES - EDILICIO"/>
    <d v="2025-06-25T00:00:00"/>
    <x v="5"/>
    <x v="0"/>
    <m/>
    <s v="AB"/>
    <s v="P-3908"/>
    <s v=" M1380FER"/>
    <s v=" Enduido para Exterior 20 lts Casablanca"/>
    <n v="1"/>
    <s v="unidad"/>
    <n v="38179.9"/>
    <n v="38179.9"/>
    <s v="$"/>
    <s v="HER CAL"/>
    <n v="101832"/>
    <d v="2025-07-08T00:00:00"/>
    <s v="MZ"/>
    <d v="2025-07-09T00:00:00"/>
    <s v="Recibido"/>
    <s v="cumplida"/>
    <n v="3"/>
    <n v="1"/>
    <n v="0"/>
    <d v="2025-08-01T00:00:00"/>
    <n v="39748"/>
    <n v="66370"/>
    <m/>
    <n v="1"/>
  </r>
  <r>
    <m/>
    <s v="Alejandro Beron"/>
    <x v="2"/>
    <s v="INSUMOS PARA REPARACIONES - EDILICIO"/>
    <d v="2025-06-25T00:00:00"/>
    <x v="5"/>
    <x v="0"/>
    <m/>
    <s v="AB"/>
    <s v="P-3908"/>
    <s v=" M1420FER"/>
    <s v=" Pintura Casablanca Exterior Antihongo 20 Lts Proteccion Mm Color Blanco"/>
    <n v="1"/>
    <s v="unidad"/>
    <n v="89360"/>
    <n v="89360"/>
    <s v="$"/>
    <s v="HER CAL"/>
    <n v="101832"/>
    <d v="2025-07-08T00:00:00"/>
    <s v="MZ"/>
    <d v="2025-07-09T00:00:00"/>
    <s v="Recibido"/>
    <s v="cumplida"/>
    <n v="3"/>
    <n v="1"/>
    <n v="0"/>
    <d v="2025-08-01T00:00:00"/>
    <n v="39748"/>
    <n v="66370"/>
    <m/>
    <n v="1"/>
  </r>
  <r>
    <m/>
    <s v="Alejandro Beron"/>
    <x v="2"/>
    <s v="INSUMOS PARA REPARACIONES - EDILICIO"/>
    <d v="2025-06-25T00:00:00"/>
    <x v="5"/>
    <x v="0"/>
    <m/>
    <s v="AB"/>
    <s v="P-3908"/>
    <s v=" M1421FER"/>
    <s v=" Sellador elastomérico Sikaflex 11FC gris 300ml"/>
    <n v="8"/>
    <s v="unidad"/>
    <n v="23987.040000000001"/>
    <n v="191896.32000000001"/>
    <s v="$"/>
    <s v="HER CAL"/>
    <n v="101832"/>
    <d v="2025-07-08T00:00:00"/>
    <s v="MZ"/>
    <d v="2025-07-09T00:00:00"/>
    <s v="Recibido"/>
    <s v="cumplida"/>
    <n v="3"/>
    <n v="8"/>
    <n v="0"/>
    <d v="2025-08-01T00:00:00"/>
    <n v="39748"/>
    <n v="66370"/>
    <m/>
    <n v="1"/>
  </r>
  <r>
    <m/>
    <s v="Alejandro Beron"/>
    <x v="2"/>
    <s v="INSUMOS PARA REPARACIONES - EDILICIO"/>
    <d v="2025-06-25T00:00:00"/>
    <x v="5"/>
    <x v="0"/>
    <m/>
    <s v="AB"/>
    <s v="P-3908"/>
    <s v=" M1379FER"/>
    <s v=" Enduido para interior 20 lts Casablanca"/>
    <n v="1"/>
    <s v="unidad"/>
    <n v="29831.71"/>
    <n v="29831.71"/>
    <s v="$"/>
    <s v="HER CAL"/>
    <n v="101832"/>
    <d v="2025-07-08T00:00:00"/>
    <s v="MZ"/>
    <d v="2025-07-09T00:00:00"/>
    <s v="Recibido"/>
    <s v="cumplida"/>
    <n v="3"/>
    <n v="1"/>
    <n v="0"/>
    <d v="2025-08-01T00:00:00"/>
    <n v="39748"/>
    <n v="66370"/>
    <m/>
    <n v="1"/>
  </r>
  <r>
    <n v="1"/>
    <s v="Juan Zabaleta"/>
    <x v="2"/>
    <s v="AMASADORA PIANISSI - LINEA 2"/>
    <d v="2025-06-26T00:00:00"/>
    <x v="5"/>
    <x v="0"/>
    <m/>
    <s v="AB"/>
    <s v="P-3909"/>
    <s v=" M2625MEC"/>
    <s v=" JUEGO de helicoidales tallados y mecanizados a medida para transmisión de apertura de amasadora."/>
    <n v="1"/>
    <s v="unidad"/>
    <m/>
    <n v="0"/>
    <s v="$"/>
    <m/>
    <m/>
    <m/>
    <m/>
    <m/>
    <s v="Anulado"/>
    <s v="Con pendientes"/>
    <n v="4"/>
    <m/>
    <n v="-1"/>
    <m/>
    <m/>
    <m/>
    <n v="1"/>
    <n v="1"/>
  </r>
  <r>
    <n v="1"/>
    <s v="Alejandro Beron"/>
    <x v="2"/>
    <s v="BAÑOS Y DUCHAS DE PRODUCCION"/>
    <d v="2025-06-27T00:00:00"/>
    <x v="5"/>
    <x v="0"/>
    <m/>
    <s v="AB"/>
    <s v="P-3910"/>
    <s v=" M2582FER"/>
    <s v="  Termotanque Saiar 150 Litros A Gas Carga Superior De Apoyar"/>
    <n v="1"/>
    <s v="unidad"/>
    <n v="818806.95"/>
    <n v="818806.95"/>
    <s v="$"/>
    <s v="HER CAL"/>
    <n v="101784"/>
    <d v="2025-07-04T00:00:00"/>
    <s v="MZ"/>
    <d v="2025-07-08T00:00:00"/>
    <s v="Recibido"/>
    <s v="cumplida"/>
    <n v="3"/>
    <n v="1"/>
    <n v="0"/>
    <d v="2025-07-25T00:00:00"/>
    <n v="39695"/>
    <n v="66005"/>
    <n v="1"/>
    <n v="1"/>
  </r>
  <r>
    <n v="1"/>
    <s v="Hugo Escobar"/>
    <x v="2"/>
    <s v="CONEXIÓN DE VIBRADORES MASIPACK L1 Y L4"/>
    <d v="2025-06-27T00:00:00"/>
    <x v="5"/>
    <x v="0"/>
    <m/>
    <s v="AB"/>
    <s v="P-3911"/>
    <s v=" M1255ELE"/>
    <s v=" CONECTOR CABLE ELÉCTRICO ENCHUFE 3 VÍAS SUMERGIBLE"/>
    <n v="20"/>
    <s v="unidad"/>
    <n v="11880"/>
    <n v="237600"/>
    <s v="$"/>
    <s v="ELECTROPERBE"/>
    <n v="101688"/>
    <d v="2025-06-27T00:00:00"/>
    <s v="LR"/>
    <d v="2025-06-27T00:00:00"/>
    <s v="Recibido"/>
    <s v="cumplida"/>
    <n v="3"/>
    <n v="20"/>
    <n v="0"/>
    <d v="2025-07-01T00:00:00"/>
    <n v="110083576"/>
    <n v="64892"/>
    <n v="1"/>
    <n v="1"/>
  </r>
  <r>
    <n v="1"/>
    <s v="Alejandro Beron"/>
    <x v="2"/>
    <s v="CESTO DE BASURA PARA GARITA DE PLANTA"/>
    <d v="2025-06-27T00:00:00"/>
    <x v="5"/>
    <x v="0"/>
    <m/>
    <s v="AB"/>
    <s v="P-3912"/>
    <s v=" M2853FER"/>
    <s v="  Cubo de basura público 128, base hormigon, tapa color gris"/>
    <n v="1"/>
    <s v="unidad"/>
    <m/>
    <n v="0"/>
    <s v="$"/>
    <m/>
    <m/>
    <m/>
    <m/>
    <m/>
    <s v="Anulado"/>
    <s v="Con pendientes"/>
    <n v="4"/>
    <m/>
    <n v="-1"/>
    <m/>
    <m/>
    <m/>
    <n v="1"/>
    <n v="1"/>
  </r>
  <r>
    <n v="5"/>
    <s v="Alejandro Beron"/>
    <x v="2"/>
    <s v="PROTECCION PARA PORTONES DMP"/>
    <d v="2025-06-27T00:00:00"/>
    <x v="5"/>
    <x v="0"/>
    <m/>
    <s v="AB"/>
    <s v="P-3913"/>
    <s v="S/C"/>
    <s v=" ESTABILIZADOR ELEVADOR DE VOLTAJE DE 5500 WATIOS 220 VOLTIOS"/>
    <n v="1"/>
    <s v="unidad"/>
    <n v="1500000"/>
    <n v="1500000"/>
    <s v="$"/>
    <s v="TECNO ACCESS"/>
    <n v="101782"/>
    <d v="2025-07-04T00:00:00"/>
    <s v="MZ"/>
    <d v="2025-07-09T00:00:00"/>
    <s v="Recibido"/>
    <s v="cumplida"/>
    <n v="3"/>
    <n v="1"/>
    <n v="0"/>
    <d v="2025-07-30T00:00:00"/>
    <n v="381"/>
    <m/>
    <n v="1"/>
    <n v="1"/>
  </r>
  <r>
    <m/>
    <s v="Alejandro Beron"/>
    <x v="2"/>
    <s v="PROTECCION PARA PORTONES DMP"/>
    <d v="2025-06-27T00:00:00"/>
    <x v="5"/>
    <x v="0"/>
    <m/>
    <s v="AB"/>
    <s v="P-3913"/>
    <s v="S/C"/>
    <s v=" FUENTE DE ALIENTACION DE 12VDC 5 AMP"/>
    <n v="1"/>
    <s v="unidad"/>
    <n v="26400"/>
    <n v="26400"/>
    <s v="$"/>
    <s v="TECNO ACCESS"/>
    <n v="101782"/>
    <d v="2025-07-04T00:00:00"/>
    <s v="MZ"/>
    <d v="2025-07-09T00:00:00"/>
    <s v="Recibido"/>
    <s v="cumplida"/>
    <n v="3"/>
    <n v="1"/>
    <n v="0"/>
    <d v="2025-07-30T00:00:00"/>
    <n v="381"/>
    <m/>
    <m/>
    <n v="1"/>
  </r>
  <r>
    <m/>
    <s v="Alejandro Beron"/>
    <x v="2"/>
    <s v="PROTECCION PARA PORTONES DMP"/>
    <d v="2025-06-27T00:00:00"/>
    <x v="5"/>
    <x v="0"/>
    <m/>
    <s v="AB"/>
    <s v="P-3913"/>
    <s v="S/C"/>
    <s v=" TRANSMISOR INALAMBRICO PARA APERTURA MANUAL"/>
    <n v="1"/>
    <s v="unidad"/>
    <n v="112200"/>
    <n v="112200"/>
    <s v="$"/>
    <s v="TECNO ACCESS"/>
    <n v="101782"/>
    <d v="2025-07-04T00:00:00"/>
    <s v="MZ"/>
    <d v="2025-07-09T00:00:00"/>
    <s v="Recibido"/>
    <s v="cumplida"/>
    <n v="3"/>
    <n v="1"/>
    <n v="0"/>
    <d v="2025-07-30T00:00:00"/>
    <n v="381"/>
    <m/>
    <m/>
    <n v="1"/>
  </r>
  <r>
    <m/>
    <s v="Alejandro Beron"/>
    <x v="2"/>
    <s v="PROTECCION PARA PORTONES DMP"/>
    <d v="2025-06-27T00:00:00"/>
    <x v="5"/>
    <x v="0"/>
    <m/>
    <s v="AB"/>
    <s v="P-3913"/>
    <s v="S/C"/>
    <s v=" MATERIALES ELECTRICOS"/>
    <n v="1"/>
    <s v="unidad"/>
    <n v="200000"/>
    <n v="200000"/>
    <s v="$"/>
    <s v="TECNO ACCESS"/>
    <n v="101782"/>
    <d v="2025-07-04T00:00:00"/>
    <s v="MZ"/>
    <d v="2025-07-09T00:00:00"/>
    <s v="Recibido"/>
    <s v="cumplida"/>
    <n v="3"/>
    <n v="1"/>
    <n v="0"/>
    <d v="2025-07-30T00:00:00"/>
    <n v="381"/>
    <m/>
    <m/>
    <n v="1"/>
  </r>
  <r>
    <m/>
    <s v="Alejandro Beron"/>
    <x v="2"/>
    <s v="PROTECCION PARA PORTONES DMP"/>
    <d v="2025-06-27T00:00:00"/>
    <x v="5"/>
    <x v="0"/>
    <m/>
    <s v="AB"/>
    <s v="P-3913"/>
    <s v="S/C"/>
    <s v=" SERVICIO TECNICO"/>
    <n v="1"/>
    <s v="unidad"/>
    <n v="650000"/>
    <n v="650000"/>
    <s v="$"/>
    <s v="TECNO ACCESS"/>
    <n v="101782"/>
    <d v="2025-07-04T00:00:00"/>
    <s v="MZ"/>
    <d v="2025-07-09T00:00:00"/>
    <s v="Recibido"/>
    <s v="cumplida"/>
    <n v="3"/>
    <n v="1"/>
    <n v="0"/>
    <d v="2025-07-30T00:00:00"/>
    <n v="381"/>
    <m/>
    <m/>
    <n v="1"/>
  </r>
  <r>
    <n v="4"/>
    <s v="Ontivero Alejandro"/>
    <x v="2"/>
    <s v="HORNO LINEA 7 - BUHLER"/>
    <d v="2025-06-27T00:00:00"/>
    <x v="5"/>
    <x v="0"/>
    <m/>
    <s v="AB"/>
    <s v="P-3914"/>
    <s v="S/C"/>
    <s v=" HAZF-83803-001 - bomba rotatoria tipo SRU 1/005/LD"/>
    <n v="1"/>
    <s v="unidad"/>
    <m/>
    <n v="0"/>
    <s v="$"/>
    <m/>
    <m/>
    <m/>
    <m/>
    <m/>
    <s v="Anulado"/>
    <s v="Con pendientes"/>
    <n v="4"/>
    <m/>
    <n v="-1"/>
    <m/>
    <m/>
    <m/>
    <n v="1"/>
    <n v="1"/>
  </r>
  <r>
    <m/>
    <s v="Ontivero Alejandro"/>
    <x v="2"/>
    <s v="HORNO LINEA 7 - BUHLER"/>
    <d v="2025-06-27T00:00:00"/>
    <x v="5"/>
    <x v="0"/>
    <m/>
    <s v="AB"/>
    <s v="P-3914"/>
    <s v="S/C"/>
    <s v=" HAZB-57590-001 - MOTOREDUTOR SEW R27 DRN80MK4/TH/V M2 0.5"/>
    <n v="1"/>
    <s v="unidad"/>
    <m/>
    <n v="0"/>
    <s v="$"/>
    <m/>
    <m/>
    <m/>
    <m/>
    <m/>
    <s v="Anulado"/>
    <s v="Con pendientes"/>
    <n v="4"/>
    <m/>
    <n v="-1"/>
    <m/>
    <m/>
    <m/>
    <m/>
    <n v="1"/>
  </r>
  <r>
    <m/>
    <s v="Ontivero Alejandro"/>
    <x v="2"/>
    <s v="HORNO LINEA 7 - BUHLER"/>
    <d v="2025-06-27T00:00:00"/>
    <x v="5"/>
    <x v="0"/>
    <m/>
    <s v="AB"/>
    <s v="P-3914"/>
    <s v="S/C"/>
    <s v=" HAAC-49460-001 - bomba de masa SWAK-FOX normal / inverso"/>
    <n v="1"/>
    <s v="unidad"/>
    <m/>
    <n v="0"/>
    <s v="$"/>
    <m/>
    <m/>
    <m/>
    <m/>
    <m/>
    <s v="Anulado"/>
    <s v="Con pendientes"/>
    <n v="4"/>
    <m/>
    <n v="-1"/>
    <m/>
    <m/>
    <m/>
    <m/>
    <n v="1"/>
  </r>
  <r>
    <m/>
    <s v="Ontivero Alejandro"/>
    <x v="2"/>
    <s v="HORNO LINEA 7 - BUHLER"/>
    <d v="2025-06-27T00:00:00"/>
    <x v="5"/>
    <x v="0"/>
    <m/>
    <s v="AB"/>
    <s v="P-3914"/>
    <s v="S/C"/>
    <s v="HAAC-49483-001 - chapa frontal lado operativo -N"/>
    <n v="1"/>
    <s v="unidad"/>
    <m/>
    <n v="0"/>
    <s v="$"/>
    <m/>
    <m/>
    <m/>
    <m/>
    <m/>
    <s v="Anulado"/>
    <s v="Con pendientes"/>
    <n v="4"/>
    <m/>
    <n v="-1"/>
    <m/>
    <m/>
    <m/>
    <m/>
    <n v="1"/>
  </r>
  <r>
    <n v="4"/>
    <s v="Ontivero Alejandro"/>
    <x v="2"/>
    <s v="HORNO LINEA 6 - BUHLER"/>
    <d v="2025-06-27T00:00:00"/>
    <x v="5"/>
    <x v="0"/>
    <m/>
    <s v="AB"/>
    <s v="P-3915"/>
    <s v="S/C"/>
    <s v=" HAZF-83803-001 - bomba rotatoria tipo SRU 1/005/LD"/>
    <n v="1"/>
    <s v="unidad"/>
    <m/>
    <n v="0"/>
    <s v="$"/>
    <m/>
    <m/>
    <m/>
    <m/>
    <m/>
    <s v="Anulado"/>
    <s v="Con pendientes"/>
    <n v="4"/>
    <m/>
    <n v="-1"/>
    <m/>
    <m/>
    <m/>
    <n v="1"/>
    <n v="1"/>
  </r>
  <r>
    <m/>
    <s v="Ontivero Alejandro"/>
    <x v="2"/>
    <s v="HORNO LINEA 6 - BUHLER"/>
    <d v="2025-06-27T00:00:00"/>
    <x v="5"/>
    <x v="0"/>
    <m/>
    <s v="AB"/>
    <s v="P-3915"/>
    <s v="S/C"/>
    <s v=" HAZB-57590-001 - MOTOREDUTOR SEW R27 DRN80MK4/TH/V M2 0.5"/>
    <n v="1"/>
    <s v="unidad"/>
    <m/>
    <n v="0"/>
    <s v="$"/>
    <m/>
    <m/>
    <m/>
    <m/>
    <m/>
    <s v="Anulado"/>
    <s v="Con pendientes"/>
    <n v="4"/>
    <m/>
    <n v="-1"/>
    <m/>
    <m/>
    <m/>
    <m/>
    <n v="1"/>
  </r>
  <r>
    <m/>
    <s v="Ontivero Alejandro"/>
    <x v="2"/>
    <s v="HORNO LINEA 6 - BUHLER"/>
    <d v="2025-06-27T00:00:00"/>
    <x v="5"/>
    <x v="0"/>
    <m/>
    <s v="AB"/>
    <s v="P-3915"/>
    <s v="S/C"/>
    <s v=" HAAC-49460-001 - bomba de masa SWAK-FOX normal / inverso"/>
    <n v="1"/>
    <s v="unidad"/>
    <m/>
    <n v="0"/>
    <s v="$"/>
    <m/>
    <m/>
    <m/>
    <m/>
    <m/>
    <s v="Anulado"/>
    <s v="Con pendientes"/>
    <n v="4"/>
    <m/>
    <n v="-1"/>
    <m/>
    <m/>
    <m/>
    <m/>
    <n v="1"/>
  </r>
  <r>
    <m/>
    <s v="Ontivero Alejandro"/>
    <x v="2"/>
    <s v="HORNO LINEA 6 - BUHLER"/>
    <d v="2025-06-27T00:00:00"/>
    <x v="5"/>
    <x v="0"/>
    <m/>
    <s v="AB"/>
    <s v="P-3915"/>
    <s v="S/C"/>
    <s v="HAAC-49483-001 - chapa frontal lado operativo -N"/>
    <n v="1"/>
    <s v="unidad"/>
    <m/>
    <n v="0"/>
    <s v="$"/>
    <m/>
    <m/>
    <m/>
    <m/>
    <m/>
    <s v="Anulado"/>
    <s v="Con pendientes"/>
    <n v="4"/>
    <m/>
    <n v="-1"/>
    <m/>
    <m/>
    <m/>
    <m/>
    <n v="1"/>
  </r>
  <r>
    <n v="1"/>
    <s v="Ontivero Alejandro"/>
    <x v="2"/>
    <s v="KWL PARA LINEA 6"/>
    <d v="2025-06-27T00:00:00"/>
    <x v="5"/>
    <x v="0"/>
    <m/>
    <s v="AB"/>
    <s v="P-3916"/>
    <s v="S/C"/>
    <s v=" TEMPERADORA DE AGUA CALIENTE/FRIA KWL 75"/>
    <n v="1"/>
    <s v="unidad"/>
    <m/>
    <n v="0"/>
    <s v="$"/>
    <m/>
    <m/>
    <m/>
    <m/>
    <m/>
    <s v="Anulado"/>
    <s v="Con pendientes"/>
    <n v="4"/>
    <m/>
    <n v="-1"/>
    <m/>
    <m/>
    <m/>
    <n v="1"/>
    <n v="1"/>
  </r>
  <r>
    <n v="1"/>
    <s v="Juan Zabaleta"/>
    <x v="2"/>
    <s v="PLANTA"/>
    <d v="2025-06-27T00:00:00"/>
    <x v="5"/>
    <x v="0"/>
    <m/>
    <s v="AB"/>
    <s v="P-3917"/>
    <s v="S/C"/>
    <s v=" SERVICIO TECNICO DE TERMOGRAFIA INFRARROJA"/>
    <n v="1"/>
    <s v="unidad"/>
    <m/>
    <n v="0"/>
    <s v="$"/>
    <m/>
    <m/>
    <m/>
    <m/>
    <m/>
    <s v="Anulado"/>
    <s v="Con pendientes"/>
    <n v="4"/>
    <m/>
    <n v="-1"/>
    <m/>
    <m/>
    <m/>
    <n v="1"/>
    <n v="1"/>
  </r>
  <r>
    <n v="3"/>
    <s v="Alejandro Beron"/>
    <x v="2"/>
    <s v="REPUESTOS BOMBA NEUMATICA INDESUR"/>
    <d v="2025-06-30T00:00:00"/>
    <x v="5"/>
    <x v="0"/>
    <m/>
    <s v="AB"/>
    <s v="P-3918"/>
    <s v=" M2626MEC"/>
    <s v=" Esfera (codigo *)"/>
    <n v="4"/>
    <s v="unidad"/>
    <n v="33006.5"/>
    <n v="132026"/>
    <s v="$"/>
    <s v="INDESUR"/>
    <n v="102382"/>
    <d v="2025-08-19T00:00:00"/>
    <s v="MZ"/>
    <d v="2025-08-22T00:00:00"/>
    <s v="Recibido"/>
    <s v="cumplida"/>
    <n v="3"/>
    <n v="4"/>
    <n v="0"/>
    <d v="2025-09-03T00:00:00"/>
    <n v="32061"/>
    <n v="67970"/>
    <n v="1"/>
    <n v="1"/>
  </r>
  <r>
    <m/>
    <s v="Alejandro Beron"/>
    <x v="2"/>
    <s v="REPUESTOS BOMBA NEUMATICA INDESUR"/>
    <d v="2025-06-30T00:00:00"/>
    <x v="5"/>
    <x v="0"/>
    <m/>
    <s v="AB"/>
    <s v="P-3918"/>
    <s v=" M2627MEC"/>
    <s v=" Diafragma de caucho (codigo *)"/>
    <n v="4"/>
    <s v="unidad"/>
    <n v="28272.5"/>
    <n v="113090"/>
    <s v="$"/>
    <s v="INDESUR"/>
    <n v="102382"/>
    <d v="2025-08-19T00:00:00"/>
    <s v="MZ"/>
    <d v="2025-08-22T00:00:00"/>
    <s v="Recibido"/>
    <s v="cumplida"/>
    <n v="3"/>
    <n v="4"/>
    <n v="0"/>
    <d v="2025-09-03T00:00:00"/>
    <n v="32061"/>
    <n v="67970"/>
    <m/>
    <n v="1"/>
  </r>
  <r>
    <m/>
    <s v="Alejandro Beron"/>
    <x v="2"/>
    <s v="REPUESTOS BOMBA NEUMATICA INDESUR"/>
    <d v="2025-06-30T00:00:00"/>
    <x v="5"/>
    <x v="0"/>
    <m/>
    <s v="AB"/>
    <s v="P-3918"/>
    <s v=" M2628MEC"/>
    <s v=" Pata (soporte inferior de la bomba)"/>
    <n v="4"/>
    <s v="unidad"/>
    <n v="39187"/>
    <n v="156748"/>
    <s v="$"/>
    <s v="INDESUR"/>
    <n v="102382"/>
    <d v="2025-08-19T00:00:00"/>
    <s v="MZ"/>
    <d v="2025-08-22T00:00:00"/>
    <s v="Recibido"/>
    <s v="cumplida"/>
    <n v="3"/>
    <n v="4"/>
    <n v="0"/>
    <d v="2025-09-03T00:00:00"/>
    <n v="32061"/>
    <n v="67970"/>
    <m/>
    <n v="1"/>
  </r>
  <r>
    <n v="6"/>
    <s v="Alejandro Beron"/>
    <x v="2"/>
    <s v="LUMINARIA DEL CD - EDILICIO"/>
    <d v="2025-06-30T00:00:00"/>
    <x v="5"/>
    <x v="0"/>
    <m/>
    <s v="AB"/>
    <s v="P-3919"/>
    <s v=" M1319ELE"/>
    <s v=" Lumenac Venus 150w 19500lm Led Colgante Industrial"/>
    <n v="4"/>
    <s v="unidad"/>
    <n v="125120"/>
    <n v="500480"/>
    <s v="$"/>
    <s v="ELECTRO DOS"/>
    <n v="101936"/>
    <d v="2025-07-15T00:00:00"/>
    <s v="MZ"/>
    <d v="2025-07-17T00:00:00"/>
    <s v="Recibido"/>
    <s v="cumplida"/>
    <n v="3"/>
    <n v="4"/>
    <n v="0"/>
    <d v="2025-07-17T00:00:00"/>
    <n v="89431"/>
    <m/>
    <n v="1"/>
    <n v="1"/>
  </r>
  <r>
    <m/>
    <s v="Alejandro Beron"/>
    <x v="2"/>
    <s v="LUMINARIA DEL CD - EDILICIO"/>
    <d v="2025-06-30T00:00:00"/>
    <x v="5"/>
    <x v="0"/>
    <m/>
    <s v="AB"/>
    <s v="P-3919"/>
    <s v=" M0280ELE"/>
    <s v=" CABLE TIPO TALLER 3 X 1,5MM IRAM  NM 247-5 (PXML 106G)"/>
    <n v="40"/>
    <s v="unidad"/>
    <n v="1131.9000000000001"/>
    <n v="45276"/>
    <s v="$"/>
    <s v="ELECTRO DOS"/>
    <n v="101936"/>
    <d v="2025-07-15T00:00:00"/>
    <s v="MZ"/>
    <d v="2025-07-17T00:00:00"/>
    <s v="Recibido"/>
    <s v="cumplida"/>
    <n v="3"/>
    <n v="40"/>
    <n v="0"/>
    <d v="2025-07-17T00:00:00"/>
    <n v="89431"/>
    <m/>
    <m/>
    <n v="1"/>
  </r>
  <r>
    <m/>
    <s v="Alejandro Beron"/>
    <x v="2"/>
    <s v="LUMINARIA DEL CD - EDILICIO"/>
    <d v="2025-06-30T00:00:00"/>
    <x v="5"/>
    <x v="0"/>
    <m/>
    <s v="AB"/>
    <s v="P-3919"/>
    <s v=" M0993ELE"/>
    <s v=" CAÑO RIGIDO ELECTRICO 25MM"/>
    <n v="16"/>
    <s v="unidad"/>
    <n v="1895.76"/>
    <n v="30332.16"/>
    <s v="$"/>
    <s v="ELECTRO DOS"/>
    <n v="101936"/>
    <d v="2025-07-15T00:00:00"/>
    <s v="MZ"/>
    <d v="2025-07-17T00:00:00"/>
    <s v="Recibido"/>
    <s v="cumplida"/>
    <n v="3"/>
    <n v="16"/>
    <n v="0"/>
    <d v="2025-07-17T00:00:00"/>
    <n v="89431"/>
    <m/>
    <m/>
    <n v="1"/>
  </r>
  <r>
    <m/>
    <s v="Alejandro Beron"/>
    <x v="2"/>
    <s v="LUMINARIA DEL CD - EDILICIO"/>
    <d v="2025-06-30T00:00:00"/>
    <x v="5"/>
    <x v="0"/>
    <m/>
    <s v="AB"/>
    <s v="P-3919"/>
    <s v=" M1288ELE"/>
    <s v=" TOMA EXTERIOR 2 X 220V+T 10A "/>
    <n v="4"/>
    <s v="unidad"/>
    <n v="2553.2199999999998"/>
    <n v="10212.879999999999"/>
    <s v="$"/>
    <s v="ELECTRO DOS"/>
    <n v="101936"/>
    <d v="2025-07-15T00:00:00"/>
    <s v="MZ"/>
    <d v="2025-07-17T00:00:00"/>
    <s v="Recibido"/>
    <s v="cumplida"/>
    <n v="3"/>
    <n v="4"/>
    <n v="0"/>
    <d v="2025-07-17T00:00:00"/>
    <n v="89436"/>
    <m/>
    <m/>
    <n v="1"/>
  </r>
  <r>
    <m/>
    <s v="Alejandro Beron"/>
    <x v="2"/>
    <s v="LUMINARIA DEL CD - EDILICIO"/>
    <d v="2025-06-30T00:00:00"/>
    <x v="5"/>
    <x v="0"/>
    <m/>
    <s v="AB"/>
    <s v="P-3919"/>
    <s v=" M1483FER"/>
    <s v=" AUTOPERFORANTE HEXAG 8 X 1 1/2  S/ARANDELA"/>
    <n v="60"/>
    <s v="unidad"/>
    <n v="22.19"/>
    <n v="1331.4"/>
    <s v="$"/>
    <s v="ELECTRO DOS"/>
    <n v="101936"/>
    <d v="2025-07-15T00:00:00"/>
    <s v="MZ"/>
    <d v="2025-07-17T00:00:00"/>
    <s v="Se envía rq a compras"/>
    <s v="Con pendientes"/>
    <n v="4"/>
    <m/>
    <n v="-60"/>
    <m/>
    <m/>
    <m/>
    <m/>
    <n v="1"/>
  </r>
  <r>
    <m/>
    <s v="Alejandro Beron"/>
    <x v="2"/>
    <s v="LUMINARIA DEL CD - EDILICIO"/>
    <d v="2025-06-30T00:00:00"/>
    <x v="5"/>
    <x v="0"/>
    <m/>
    <s v="AB"/>
    <s v="P-3919"/>
    <s v=" M0313FER"/>
    <s v=" GRAMPA 1/2 OMEGA FISCHER CRM 3/4"/>
    <n v="40"/>
    <s v="unidad"/>
    <n v="47.36"/>
    <n v="1894.4"/>
    <s v="$"/>
    <s v="ELECTRO DOS"/>
    <n v="101936"/>
    <d v="2025-07-15T00:00:00"/>
    <s v="MZ"/>
    <d v="2025-07-17T00:00:00"/>
    <s v="Recibido"/>
    <s v="cumplida"/>
    <n v="3"/>
    <n v="40"/>
    <n v="0"/>
    <d v="2025-07-29T00:00:00"/>
    <n v="993"/>
    <m/>
    <m/>
    <n v="1"/>
  </r>
  <r>
    <n v="1"/>
    <s v="Franco Paez"/>
    <x v="2"/>
    <s v="CIERRE Y APERTURA DE PUERTAS EN HORNOS L6 Y L7"/>
    <d v="2025-07-04T00:00:00"/>
    <x v="6"/>
    <x v="0"/>
    <m/>
    <s v="AB"/>
    <s v="P-3920"/>
    <s v=" M1530FER"/>
    <s v=" LLAVE ALLEN EXAGONAL DE 9/16 &quot;"/>
    <n v="6"/>
    <s v="unidad"/>
    <n v="29823.75"/>
    <n v="178942.5"/>
    <s v="$"/>
    <s v="ABRAFER"/>
    <n v="102149"/>
    <d v="2025-07-31T00:00:00"/>
    <s v="MZ"/>
    <d v="2025-08-02T00:00:00"/>
    <s v="Recibido"/>
    <s v="cumplida"/>
    <n v="3"/>
    <n v="6"/>
    <n v="0"/>
    <d v="2025-12-12T00:00:00"/>
    <n v="260361"/>
    <n v="72633"/>
    <n v="1"/>
    <n v="1"/>
  </r>
  <r>
    <n v="1"/>
    <s v="Ontivero Alejandro"/>
    <x v="0"/>
    <s v="CONTROL AIRES ACONDICIONADOS COMEDOR DE PLANTA"/>
    <d v="2025-07-04T00:00:00"/>
    <x v="6"/>
    <x v="0"/>
    <m/>
    <s v="JPS"/>
    <s v="P-3921"/>
    <s v="M2863FER"/>
    <s v="CONTROL UNIVERSARL PARA AIRE ACONCICIONADO"/>
    <n v="2"/>
    <s v="unidad"/>
    <n v="13121.1"/>
    <n v="26242.2"/>
    <s v="$"/>
    <s v="HER CAL"/>
    <n v="102340"/>
    <d v="2025-08-14T00:00:00"/>
    <s v="MZ"/>
    <d v="2025-08-15T00:00:00"/>
    <s v="Recibido"/>
    <s v="cumplida"/>
    <n v="3"/>
    <n v="2"/>
    <n v="0"/>
    <d v="2025-08-29T00:00:00"/>
    <n v="40008"/>
    <n v="67701"/>
    <n v="1"/>
    <n v="1"/>
  </r>
  <r>
    <n v="1"/>
    <s v="Ontivero Alejandro"/>
    <x v="2"/>
    <s v="ESPIGAS DE BRONCE PARA LINEAS 6 Y 7"/>
    <d v="2025-07-04T00:00:00"/>
    <x v="6"/>
    <x v="0"/>
    <m/>
    <s v="AB"/>
    <s v="P-3922"/>
    <s v=" M2557FER"/>
    <s v=" RACOR DE BRONCE CON ROSCA M 1/2&quot; A ESPIGA M 1/2&quot;"/>
    <n v="12"/>
    <s v="unidad"/>
    <n v="2610.36"/>
    <n v="31324.32"/>
    <s v="$"/>
    <s v="ABRAFER"/>
    <n v="101776"/>
    <d v="2025-07-04T00:00:00"/>
    <s v="LR"/>
    <d v="2025-07-06T00:00:00"/>
    <s v="Recibido"/>
    <s v="cumplida"/>
    <n v="3"/>
    <n v="12"/>
    <n v="0"/>
    <d v="2025-07-04T00:00:00"/>
    <n v="200936"/>
    <n v="65116"/>
    <n v="1"/>
    <n v="1"/>
  </r>
  <r>
    <n v="1"/>
    <s v="Pablo Aguirre"/>
    <x v="2"/>
    <s v="MANGUERA HIDRAULICA TOYOTA 25 A"/>
    <d v="2025-07-07T00:00:00"/>
    <x v="6"/>
    <x v="0"/>
    <m/>
    <s v="JPS"/>
    <s v="P-3923"/>
    <s v=" M2629MEC"/>
    <s v=" MANGUERA PRESION 300PSI 12,7MM 1/2 (ROLLO 25MTS)"/>
    <n v="1"/>
    <s v="unidad"/>
    <n v="115062.5"/>
    <n v="115062.5"/>
    <s v="$"/>
    <s v="GOMA EME (Goma filtros)"/>
    <n v="102376"/>
    <d v="2025-08-18T00:00:00"/>
    <s v="MZ"/>
    <d v="2025-08-19T00:00:00"/>
    <s v="Recibido"/>
    <s v="cumplida"/>
    <n v="3"/>
    <n v="1"/>
    <n v="0"/>
    <d v="2025-08-21T00:00:00"/>
    <n v="4935"/>
    <n v="67312"/>
    <n v="1"/>
    <n v="1"/>
  </r>
  <r>
    <n v="1"/>
    <s v="Ontivero Alejandro"/>
    <x v="2"/>
    <s v="CD CALLE 5"/>
    <d v="2025-07-08T00:00:00"/>
    <x v="6"/>
    <x v="0"/>
    <m/>
    <s v="AB"/>
    <s v="P-3924"/>
    <s v="S/C"/>
    <s v=" instalación / reinstalación de artefactos de iluminación en el CD. "/>
    <n v="1"/>
    <s v="unidad"/>
    <n v="235000"/>
    <n v="235000"/>
    <s v="$"/>
    <s v="CGS SRL - OBRAS"/>
    <n v="101949"/>
    <d v="2025-07-16T00:00:00"/>
    <s v="MZ"/>
    <d v="2025-07-16T00:00:00"/>
    <s v="Recibido"/>
    <s v="cumplida"/>
    <n v="3"/>
    <n v="1"/>
    <n v="0"/>
    <d v="2025-07-28T00:00:00"/>
    <s v="SIN REMITO AUTORIZA A. ONTIVERO POR MAIL"/>
    <m/>
    <n v="1"/>
    <n v="1"/>
  </r>
  <r>
    <m/>
    <s v="Ontivero Alejandro"/>
    <x v="2"/>
    <s v="CD CALLE 5"/>
    <d v="2025-07-08T00:00:00"/>
    <x v="6"/>
    <x v="0"/>
    <m/>
    <s v="AB"/>
    <s v="P-3924"/>
    <s v="S/C"/>
    <s v="ALQUILER DE TIJERA"/>
    <n v="1"/>
    <s v="unidad"/>
    <n v="256000"/>
    <n v="256000"/>
    <s v="$"/>
    <s v="VOLKOV"/>
    <n v="101948"/>
    <d v="2025-07-16T00:00:00"/>
    <s v="MZ"/>
    <d v="2026-07-16T00:00:00"/>
    <s v="Recibido"/>
    <s v="cumplida"/>
    <n v="3"/>
    <n v="1"/>
    <n v="0"/>
    <d v="2026-07-16T00:00:00"/>
    <s v="sin remito_x000a_avalado por Beron"/>
    <m/>
    <m/>
    <n v="1"/>
  </r>
  <r>
    <n v="1"/>
    <s v="Pablo Aguirre"/>
    <x v="2"/>
    <s v="MANGUERA APILADOR 20105"/>
    <d v="2025-07-08T00:00:00"/>
    <x v="6"/>
    <x v="0"/>
    <m/>
    <s v="JPS"/>
    <s v="P-3925"/>
    <s v=" M2640MEC"/>
    <s v=" MANGUERA HIDRAULICA YJ 22 10 (DESPLAZAMIENTO UÑAS)"/>
    <n v="3"/>
    <s v="unidad"/>
    <n v="140000"/>
    <n v="420000"/>
    <s v="$"/>
    <s v="OLEOHIDRAULICA DE POTENCIA"/>
    <n v="102813"/>
    <d v="2025-09-15T00:00:00"/>
    <s v="MZ"/>
    <d v="2025-09-17T00:00:00"/>
    <s v="Orden de compra confirmada"/>
    <s v="Con pendientes"/>
    <n v="1"/>
    <m/>
    <n v="-3"/>
    <m/>
    <m/>
    <m/>
    <n v="1"/>
    <n v="1"/>
  </r>
  <r>
    <n v="3"/>
    <s v="Raul Ledesma"/>
    <x v="2"/>
    <s v="COMPRESOR 3707 - SERIE Nº 11786"/>
    <d v="2025-07-10T00:00:00"/>
    <x v="6"/>
    <x v="0"/>
    <m/>
    <s v="AB"/>
    <s v="P-3926"/>
    <s v="S/C"/>
    <s v=" SERVICIO TECNICO POR CONFIGURACION Y PUESTA EN MARCHA DE LA INTERFAZ"/>
    <n v="1"/>
    <s v="unidad"/>
    <m/>
    <n v="0"/>
    <s v="$"/>
    <s v="SULLAIR"/>
    <n v="102403"/>
    <d v="2025-08-20T00:00:00"/>
    <s v="MZ"/>
    <d v="2025-08-29T00:00:00"/>
    <s v="Recibido"/>
    <s v="cumplida"/>
    <n v="3"/>
    <n v="1"/>
    <n v="0"/>
    <d v="2025-08-29T00:00:00"/>
    <s v="85810 - 75480"/>
    <m/>
    <n v="1"/>
    <n v="1"/>
  </r>
  <r>
    <m/>
    <s v="Raul Ledesma"/>
    <x v="2"/>
    <s v="COMPRESOR 3707 - SERIE Nº 11786"/>
    <d v="2025-07-10T00:00:00"/>
    <x v="6"/>
    <x v="0"/>
    <m/>
    <s v="AB"/>
    <s v="P-3926"/>
    <s v="S/C"/>
    <s v=" PROVISION DE USER INTERFAZ MODULE 02250154-051   SULLAIR"/>
    <n v="1"/>
    <s v="unidad"/>
    <n v="6072591.0999999996"/>
    <n v="6072591.0999999996"/>
    <s v="$"/>
    <s v="SULLAIR"/>
    <n v="102403"/>
    <d v="2025-08-20T00:00:00"/>
    <s v="MZ"/>
    <d v="2025-08-29T00:00:00"/>
    <s v="Recibido"/>
    <s v="cumplida"/>
    <n v="3"/>
    <n v="1"/>
    <n v="0"/>
    <d v="2025-08-29T00:00:00"/>
    <s v="85810 - 75480"/>
    <m/>
    <m/>
    <n v="1"/>
  </r>
  <r>
    <m/>
    <s v="Raul Ledesma"/>
    <x v="2"/>
    <s v="COMPRESOR 3707 - SERIE Nº 11786"/>
    <d v="2025-07-10T00:00:00"/>
    <x v="6"/>
    <x v="0"/>
    <m/>
    <s v="AB"/>
    <s v="P-3926"/>
    <s v="S/C"/>
    <s v=" PROVISION DE CALCO WSCONTROLLER TM  PARA INTERFAZ SULLAIR"/>
    <n v="1"/>
    <s v="unidad"/>
    <m/>
    <n v="0"/>
    <s v="$"/>
    <s v="SULLAIR"/>
    <n v="102403"/>
    <d v="2025-08-20T00:00:00"/>
    <s v="MZ"/>
    <d v="2025-08-29T00:00:00"/>
    <s v="Recibido"/>
    <s v="cumplida"/>
    <n v="3"/>
    <n v="1"/>
    <n v="0"/>
    <d v="2025-08-29T00:00:00"/>
    <s v="85810 - 75480"/>
    <m/>
    <m/>
    <n v="1"/>
  </r>
  <r>
    <n v="1"/>
    <s v="Raul Ledesma"/>
    <x v="2"/>
    <s v="COMPRESOR 7507 - SERIE Nº 12844"/>
    <d v="2025-07-10T00:00:00"/>
    <x v="6"/>
    <x v="0"/>
    <m/>
    <s v="AB"/>
    <s v="P-3927"/>
    <s v=" M2630MEC"/>
    <s v=" PLACA MODULO I/O MODULE 02250154-052  SULLAIR"/>
    <n v="1"/>
    <s v="unidad"/>
    <m/>
    <n v="0"/>
    <s v="$"/>
    <m/>
    <m/>
    <m/>
    <m/>
    <m/>
    <s v="Sin req."/>
    <s v="Con pendientes"/>
    <n v="3"/>
    <m/>
    <n v="-1"/>
    <m/>
    <m/>
    <m/>
    <n v="1"/>
    <n v="1"/>
  </r>
  <r>
    <n v="2"/>
    <s v="Pablo Aguirre"/>
    <x v="2"/>
    <s v="INSUMOS TOYOTA 25B"/>
    <d v="2025-07-10T00:00:00"/>
    <x v="6"/>
    <x v="0"/>
    <m/>
    <s v="JPS"/>
    <s v="P-3928"/>
    <s v="M2590MEC"/>
    <s v=" TORNILLO CON TUERCA PARA MAZA "/>
    <n v="12"/>
    <s v="unidad"/>
    <n v="6570"/>
    <n v="78840"/>
    <s v="$"/>
    <s v="EMAS"/>
    <n v="102314"/>
    <d v="2025-08-13T00:00:00"/>
    <s v="MZ"/>
    <d v="2025-08-14T00:00:00"/>
    <s v="Recibido"/>
    <s v="cumplida"/>
    <n v="3"/>
    <n v="12"/>
    <n v="0"/>
    <d v="2025-09-22T00:00:00"/>
    <n v="12675"/>
    <n v="68803"/>
    <n v="1"/>
    <n v="1"/>
  </r>
  <r>
    <m/>
    <s v="Pablo Aguirre"/>
    <x v="2"/>
    <s v="INSUMOS TOYOTA 25B"/>
    <d v="2025-07-10T00:00:00"/>
    <x v="6"/>
    <x v="0"/>
    <m/>
    <s v="JPS"/>
    <s v="P-3928"/>
    <s v="M0801MEC"/>
    <s v=" JUEGO DE MAZAS (IZQ Y DERECHA) TOYOTA"/>
    <n v="1"/>
    <s v="unidad"/>
    <n v="228000"/>
    <n v="228000"/>
    <s v="$"/>
    <s v="EMAS"/>
    <n v="102314"/>
    <d v="2025-08-13T00:00:00"/>
    <s v="MZ"/>
    <d v="2025-08-14T00:00:00"/>
    <s v="Recibido"/>
    <s v="cumplida"/>
    <n v="3"/>
    <n v="1"/>
    <n v="0"/>
    <d v="2025-09-22T00:00:00"/>
    <n v="12675"/>
    <n v="68803"/>
    <m/>
    <n v="1"/>
  </r>
  <r>
    <n v="1"/>
    <s v="Alejandro Beron"/>
    <x v="2"/>
    <s v="MICROONDAS PARA PAÑOL"/>
    <d v="2025-07-12T00:00:00"/>
    <x v="6"/>
    <x v="0"/>
    <n v="553374"/>
    <s v="AB"/>
    <s v="P-3929"/>
    <s v="S/C"/>
    <s v=" Microondas Bgh B120ds20i Plata 20 Litros Digital Eco 700w"/>
    <n v="1"/>
    <s v="unidad"/>
    <n v="189999"/>
    <n v="189999"/>
    <s v="$"/>
    <s v="FRAVEGA"/>
    <n v="102560"/>
    <d v="2025-09-01T00:00:00"/>
    <s v="MZ"/>
    <d v="2025-09-08T00:00:00"/>
    <s v="Recibido"/>
    <s v="cumplida"/>
    <n v="3"/>
    <n v="1"/>
    <n v="0"/>
    <d v="2025-09-12T00:00:00"/>
    <n v="1836445"/>
    <m/>
    <n v="1"/>
    <n v="1"/>
  </r>
  <r>
    <n v="2"/>
    <s v="Guido Avellaneda"/>
    <x v="2"/>
    <s v="DESCARGA DE AGUA TERRAZA RRHH"/>
    <d v="2025-07-14T00:00:00"/>
    <x v="6"/>
    <x v="0"/>
    <m/>
    <s v="JPS"/>
    <s v="P-3930"/>
    <s v=" M1803FER"/>
    <s v=" CAÑO AWADUCT 63 X 4MTS"/>
    <n v="2"/>
    <s v="unidad"/>
    <n v="11055.82"/>
    <n v="22111.64"/>
    <s v="$"/>
    <s v="BULONERA TORCUATO"/>
    <n v="101999"/>
    <d v="2025-07-18T00:00:00"/>
    <s v="MZ"/>
    <d v="2025-07-22T00:00:00"/>
    <s v="Recibido"/>
    <s v="cumplida"/>
    <n v="3"/>
    <n v="2"/>
    <n v="0"/>
    <d v="2025-07-30T00:00:00"/>
    <n v="255723"/>
    <n v="66217"/>
    <n v="1"/>
    <n v="1"/>
  </r>
  <r>
    <m/>
    <s v="Guido Avellaneda"/>
    <x v="2"/>
    <s v="DESCARGA DE AGUA TERRAZA RRHH"/>
    <d v="2025-07-14T00:00:00"/>
    <x v="6"/>
    <x v="0"/>
    <m/>
    <s v="JPS"/>
    <s v="P-3930"/>
    <s v="M2854FER"/>
    <s v=" REJILLA INOX CON DESCARGA 63MM AWADUCT"/>
    <n v="1"/>
    <s v="unidad"/>
    <n v="3765.07"/>
    <n v="3765.07"/>
    <s v="$"/>
    <s v="BULONERA TORCUATO"/>
    <n v="101999"/>
    <d v="2025-07-18T00:00:00"/>
    <s v="MZ"/>
    <d v="2025-07-22T00:00:00"/>
    <s v="Recibido"/>
    <s v="cumplida"/>
    <n v="3"/>
    <n v="1"/>
    <n v="0"/>
    <d v="2025-07-30T00:00:00"/>
    <n v="255723"/>
    <n v="66217"/>
    <m/>
    <n v="1"/>
  </r>
  <r>
    <n v="1"/>
    <s v="Ontivero Alejandro"/>
    <x v="2"/>
    <s v="MANO DE OBRA PARA TRABAJOS DE HERRERIA EN EL DMP"/>
    <d v="2025-07-15T00:00:00"/>
    <x v="6"/>
    <x v="0"/>
    <m/>
    <s v="AB"/>
    <s v="P-3931"/>
    <s v="S/C"/>
    <s v=" Instalación de portón grande y portón chico en zona depósito, según especificaciones técnicas del Sr Alejandro Berón"/>
    <n v="1"/>
    <s v="unidad"/>
    <n v="1833300"/>
    <n v="1833300"/>
    <s v="$"/>
    <s v="TORNERIA FASTER"/>
    <n v="101983"/>
    <d v="2025-07-17T00:00:00"/>
    <s v="MZ"/>
    <d v="2025-07-22T00:00:00"/>
    <s v="Recibido"/>
    <s v="cumplida"/>
    <n v="3"/>
    <n v="1"/>
    <n v="0"/>
    <d v="2025-08-13T00:00:00"/>
    <n v="2134"/>
    <m/>
    <n v="1"/>
    <n v="1"/>
  </r>
  <r>
    <n v="1"/>
    <s v="Franco Paez"/>
    <x v="2"/>
    <s v="FABRICACION DE POLEA PARA EXTRACCION LINEA 6"/>
    <d v="2025-07-16T00:00:00"/>
    <x v="6"/>
    <x v="0"/>
    <m/>
    <s v="AB"/>
    <s v="P-3932"/>
    <s v=" M2631MEC"/>
    <s v=" Polea metalica doble ranura para correas A, diametro exterior 100mm, diametro de eje 28mm, chavetero de 8mm, rosca para prisionero de 3/8&quot;"/>
    <n v="1"/>
    <s v="unidad"/>
    <n v="85000"/>
    <n v="85000"/>
    <s v="$"/>
    <s v="TORNERIA FASTER"/>
    <n v="101987"/>
    <d v="2025-07-18T00:00:00"/>
    <s v="MZ"/>
    <d v="2025-07-22T00:00:00"/>
    <s v="Recibido"/>
    <s v="cumplida"/>
    <n v="3"/>
    <n v="1"/>
    <n v="0"/>
    <d v="2025-08-08T00:00:00"/>
    <n v="2132"/>
    <n v="66672"/>
    <n v="1"/>
    <n v="1"/>
  </r>
  <r>
    <n v="1"/>
    <s v="Franco Paez"/>
    <x v="0"/>
    <s v="HERRAMIENTA PARA INTERVENCIONES EN CINTAS DE ENFRIADO L1-L2-L3"/>
    <d v="2025-07-16T00:00:00"/>
    <x v="6"/>
    <x v="0"/>
    <m/>
    <s v="AB"/>
    <s v="P-3933"/>
    <s v=" M0059HER"/>
    <s v=" PINZA CORTA PERNOS DE 14&quot;"/>
    <n v="1"/>
    <s v="unidad"/>
    <n v="33323.82"/>
    <n v="33323.82"/>
    <s v="$"/>
    <s v="ABRAFER"/>
    <n v="102000"/>
    <d v="2025-07-18T00:00:00"/>
    <s v="MZ"/>
    <d v="2025-07-22T00:00:00"/>
    <s v="Recibido"/>
    <s v="cumplida"/>
    <n v="3"/>
    <n v="1"/>
    <n v="0"/>
    <d v="2025-07-25T00:00:00"/>
    <n v="40245"/>
    <n v="66006"/>
    <n v="1"/>
    <n v="1"/>
  </r>
  <r>
    <n v="1"/>
    <s v="Alejandro Beron"/>
    <x v="2"/>
    <s v="VISITA TECNICA UNIRROL - RT 2095"/>
    <d v="2025-07-16T00:00:00"/>
    <x v="6"/>
    <x v="0"/>
    <m/>
    <s v="JPS"/>
    <s v="P-3934"/>
    <s v="S/C"/>
    <s v=" VISITA TECNICA DE UNIRROL PARA CONTROLAR DESPERFECTO EN BATERIA DE LITIO_x000a_ RT-2095 SERIE 35220800120"/>
    <n v="1"/>
    <s v="unidad"/>
    <n v="213600"/>
    <n v="213600"/>
    <s v="$"/>
    <s v="UNIRROL"/>
    <n v="102287"/>
    <d v="2025-08-12T00:00:00"/>
    <s v="MZ"/>
    <d v="2025-08-14T00:00:00"/>
    <s v="Se envía rq a compras"/>
    <s v="Con pendientes"/>
    <n v="3"/>
    <m/>
    <n v="-1"/>
    <m/>
    <m/>
    <m/>
    <n v="1"/>
    <n v="1"/>
  </r>
  <r>
    <n v="3"/>
    <s v="Alejandro Beron"/>
    <x v="2"/>
    <s v="MATERIALES ELECTRICOS UNIRROL"/>
    <d v="2025-07-17T00:00:00"/>
    <x v="6"/>
    <x v="0"/>
    <m/>
    <s v="JPS"/>
    <s v="P-3935"/>
    <s v="S/C"/>
    <s v="INTERRUPTOR DE LLAVE DE 1 LITHIUM - 5 212734001000 - RT 2095 PRO"/>
    <n v="2"/>
    <s v="unidad"/>
    <m/>
    <n v="0"/>
    <s v="$"/>
    <m/>
    <m/>
    <m/>
    <m/>
    <m/>
    <s v="Anulado"/>
    <s v="Con pendientes"/>
    <n v="4"/>
    <m/>
    <n v="-2"/>
    <m/>
    <m/>
    <m/>
    <n v="1"/>
    <n v="1"/>
  </r>
  <r>
    <m/>
    <s v="Alejandro Beron"/>
    <x v="2"/>
    <s v="MATERIALES ELECTRICOS UNIRROL"/>
    <d v="2025-07-17T00:00:00"/>
    <x v="6"/>
    <x v="0"/>
    <m/>
    <s v="JPS"/>
    <s v="P-3935"/>
    <s v="S/C"/>
    <s v="  CABLE CONECTOR CAMARA / BATERIA - 2 921500100110 - RT-20105 SERIE 35221100049"/>
    <n v="2"/>
    <s v="unidad"/>
    <m/>
    <n v="0"/>
    <s v="$"/>
    <m/>
    <m/>
    <m/>
    <m/>
    <m/>
    <s v="Anulado"/>
    <s v="Con pendientes"/>
    <n v="4"/>
    <m/>
    <n v="-2"/>
    <m/>
    <m/>
    <m/>
    <m/>
    <n v="1"/>
  </r>
  <r>
    <m/>
    <s v="Alejandro Beron"/>
    <x v="2"/>
    <s v="MATERIALES ELECTRICOS UNIRROL"/>
    <d v="2025-07-17T00:00:00"/>
    <x v="6"/>
    <x v="0"/>
    <m/>
    <s v="JPS"/>
    <s v="P-3935"/>
    <s v="S/C"/>
    <s v=" CAMARA - 8 921100100059 - RT-20105 SERIE 35221100049"/>
    <n v="1"/>
    <s v="unidad"/>
    <m/>
    <n v="0"/>
    <s v="$"/>
    <m/>
    <m/>
    <m/>
    <m/>
    <m/>
    <s v="Anulado"/>
    <s v="Con pendientes"/>
    <n v="4"/>
    <m/>
    <n v="-1"/>
    <m/>
    <m/>
    <m/>
    <m/>
    <n v="1"/>
  </r>
  <r>
    <n v="2"/>
    <s v="Alejandro Beron"/>
    <x v="0"/>
    <s v="MATERIALES PARA TAREAS DE CERRAJERIA"/>
    <d v="2025-07-18T00:00:00"/>
    <x v="6"/>
    <x v="0"/>
    <m/>
    <s v="JPS"/>
    <s v="P-3936"/>
    <s v=" M2855FER"/>
    <s v="Kit Cerrojo Vaiven Libre Ocupado Traba Puerta Baño Pomo"/>
    <n v="4"/>
    <s v="unidad"/>
    <n v="38900"/>
    <n v="155600"/>
    <s v="$"/>
    <s v="CERRAJERIA CERRACHINE"/>
    <n v="102292"/>
    <d v="2025-08-12T00:00:00"/>
    <s v="MZ"/>
    <d v="2025-08-13T00:00:00"/>
    <s v="Anulado"/>
    <s v="Con pendientes"/>
    <n v="4"/>
    <m/>
    <n v="-4"/>
    <m/>
    <m/>
    <m/>
    <n v="1"/>
    <n v="1"/>
  </r>
  <r>
    <m/>
    <s v="Alejandro Beron"/>
    <x v="0"/>
    <s v="MATERIALES PARA TAREAS DE CERRAJERIA"/>
    <d v="2025-07-18T00:00:00"/>
    <x v="6"/>
    <x v="0"/>
    <m/>
    <s v="JPS"/>
    <s v="P-3936"/>
    <s v=" M2856FER"/>
    <s v="Chapa Broche Cerradura Para Maletines Cajas Instrumentale Plateado"/>
    <n v="10"/>
    <s v="unidad"/>
    <n v="11500"/>
    <n v="115000"/>
    <s v="$"/>
    <s v="CERRAJERIA CERRACHINE"/>
    <n v="102293"/>
    <d v="2025-08-12T00:00:00"/>
    <s v="MZ"/>
    <d v="2025-08-13T00:00:00"/>
    <s v="Se envía rq a compras"/>
    <s v="Con pendientes"/>
    <n v="4"/>
    <m/>
    <n v="-10"/>
    <m/>
    <m/>
    <m/>
    <m/>
    <n v="1"/>
  </r>
  <r>
    <n v="6"/>
    <s v="Ontivero Alejandro"/>
    <x v="2"/>
    <s v="REPUESTOS BUHLER"/>
    <d v="2025-07-18T00:00:00"/>
    <x v="6"/>
    <x v="0"/>
    <m/>
    <s v="JPS"/>
    <s v="P-3937"/>
    <s v="S/C"/>
    <s v="HAAC-49826-001  VERTEDOR DE MASA SWAK, COMPLETO CON ORIFICIOS"/>
    <n v="1"/>
    <s v="unidad"/>
    <m/>
    <n v="0"/>
    <s v="$"/>
    <m/>
    <m/>
    <m/>
    <m/>
    <m/>
    <s v="Anulado"/>
    <s v="Con pendientes"/>
    <n v="4"/>
    <m/>
    <n v="-1"/>
    <m/>
    <m/>
    <m/>
    <n v="1"/>
    <n v="1"/>
  </r>
  <r>
    <m/>
    <s v="Ontivero Alejandro"/>
    <x v="2"/>
    <s v="REPUESTOS BUHLER"/>
    <d v="2025-07-18T00:00:00"/>
    <x v="6"/>
    <x v="0"/>
    <m/>
    <s v="JPS"/>
    <s v="P-3937"/>
    <s v="S/C"/>
    <s v="HAAC-49397-001  INJECTOR COMPLETO SWAK-GEKKO F=500 - FURA"/>
    <n v="1"/>
    <s v="unidad"/>
    <m/>
    <n v="0"/>
    <s v="$"/>
    <m/>
    <m/>
    <m/>
    <m/>
    <m/>
    <s v="Anulado"/>
    <s v="Con pendientes"/>
    <n v="4"/>
    <m/>
    <n v="-1"/>
    <m/>
    <m/>
    <m/>
    <m/>
    <n v="1"/>
  </r>
  <r>
    <m/>
    <s v="Ontivero Alejandro"/>
    <x v="2"/>
    <s v="REPUESTOS BUHLER"/>
    <d v="2025-07-18T00:00:00"/>
    <x v="6"/>
    <x v="0"/>
    <m/>
    <s v="JPS"/>
    <s v="P-3937"/>
    <s v="S/C"/>
    <s v="HAGC-10044-001  LISTON DE EVAPORACTION TAMAÑO=500"/>
    <n v="150"/>
    <s v="unidad"/>
    <m/>
    <n v="0"/>
    <s v="$"/>
    <m/>
    <m/>
    <m/>
    <m/>
    <m/>
    <s v="Anulado"/>
    <s v="Con pendientes"/>
    <n v="4"/>
    <m/>
    <n v="-150"/>
    <m/>
    <m/>
    <m/>
    <m/>
    <n v="1"/>
  </r>
  <r>
    <m/>
    <s v="Ontivero Alejandro"/>
    <x v="2"/>
    <s v="REPUESTOS BUHLER"/>
    <d v="2025-07-18T00:00:00"/>
    <x v="6"/>
    <x v="0"/>
    <m/>
    <s v="JPS"/>
    <s v="P-3937"/>
    <s v="S/C"/>
    <s v="HAGC-10128-001 LISTON DE ESTANQUEIDAD"/>
    <n v="150"/>
    <s v="unidad"/>
    <m/>
    <n v="0"/>
    <s v="$"/>
    <m/>
    <m/>
    <m/>
    <m/>
    <m/>
    <s v="Anulado"/>
    <s v="Con pendientes"/>
    <n v="4"/>
    <m/>
    <n v="-150"/>
    <m/>
    <m/>
    <m/>
    <m/>
    <n v="1"/>
  </r>
  <r>
    <m/>
    <s v="Ontivero Alejandro"/>
    <x v="2"/>
    <s v="REPUESTOS BUHLER"/>
    <d v="2025-07-18T00:00:00"/>
    <x v="6"/>
    <x v="0"/>
    <m/>
    <s v="JPS"/>
    <s v="P-3937"/>
    <s v="S/C"/>
    <s v="HAGC-10020-001 ARANDELA 012,0x006,5x03,5 0F"/>
    <n v="2700"/>
    <s v="unidad"/>
    <m/>
    <n v="0"/>
    <s v="$"/>
    <m/>
    <m/>
    <m/>
    <m/>
    <m/>
    <s v="Anulado"/>
    <s v="Con pendientes"/>
    <n v="4"/>
    <m/>
    <n v="-2700"/>
    <m/>
    <m/>
    <m/>
    <m/>
    <n v="1"/>
  </r>
  <r>
    <m/>
    <s v="Ontivero Alejandro"/>
    <x v="2"/>
    <s v="REPUESTOS BUHLER"/>
    <d v="2025-07-18T00:00:00"/>
    <x v="6"/>
    <x v="0"/>
    <m/>
    <s v="JPS"/>
    <s v="P-3937"/>
    <s v="S/C"/>
    <s v="HAZF-11041-001 TORNILLO DE CABEZA HEXAGONAL M6X20 8,8 NEGRO SIN VASTAGO"/>
    <n v="2700"/>
    <s v="unidad"/>
    <m/>
    <n v="0"/>
    <s v="$"/>
    <m/>
    <m/>
    <m/>
    <m/>
    <m/>
    <s v="Anulado"/>
    <s v="Con pendientes"/>
    <n v="4"/>
    <m/>
    <n v="-2700"/>
    <m/>
    <m/>
    <m/>
    <m/>
    <n v="1"/>
  </r>
  <r>
    <n v="1"/>
    <s v="Alejandro Beron"/>
    <x v="2"/>
    <s v="REPARACION PUPITRES"/>
    <d v="2025-07-21T00:00:00"/>
    <x v="6"/>
    <x v="0"/>
    <s v="PR00301"/>
    <s v="JPS"/>
    <s v="P-3938"/>
    <s v="S/C"/>
    <s v="LAQUEADO DE PUPITRES DE SALA DIRECTORIO"/>
    <n v="8"/>
    <s v="unidad"/>
    <n v="41250"/>
    <n v="330000"/>
    <s v="$"/>
    <s v="RENDICION DE GASTOS"/>
    <n v="102529"/>
    <d v="2025-08-29T00:00:00"/>
    <s v="MZ"/>
    <d v="2025-08-29T00:00:00"/>
    <s v="Recibido"/>
    <s v="cumplida"/>
    <n v="3"/>
    <n v="8"/>
    <n v="0"/>
    <d v="2026-04-24T00:00:00"/>
    <s v="Sin remito"/>
    <m/>
    <n v="1"/>
    <n v="1"/>
  </r>
  <r>
    <n v="1"/>
    <s v="Alejandro Beron"/>
    <x v="2"/>
    <s v="CARGADOR NOBLELIFT"/>
    <d v="2025-07-21T00:00:00"/>
    <x v="6"/>
    <x v="0"/>
    <m/>
    <s v="JPS"/>
    <s v="P-3939"/>
    <s v="S/C"/>
    <s v="CARGADOR DE BATERIAS NOBLELIFT MODELO ADY6113"/>
    <n v="1"/>
    <s v="unidad"/>
    <m/>
    <n v="0"/>
    <s v="$"/>
    <m/>
    <m/>
    <m/>
    <m/>
    <m/>
    <s v="Sin req."/>
    <s v="Con pendientes"/>
    <n v="3"/>
    <m/>
    <n v="-1"/>
    <m/>
    <m/>
    <m/>
    <n v="1"/>
    <n v="1"/>
  </r>
  <r>
    <n v="1"/>
    <s v="Raul Ledesma"/>
    <x v="2"/>
    <s v="ALIPACK LINEA 3"/>
    <d v="2025-07-21T00:00:00"/>
    <x v="6"/>
    <x v="0"/>
    <m/>
    <s v="AB"/>
    <s v="P-3940"/>
    <s v=" M2636MEC"/>
    <s v=" CADENA ASA 1/2&quot; X 5 METROS"/>
    <n v="1"/>
    <s v="unidad"/>
    <m/>
    <n v="0"/>
    <s v="$"/>
    <s v="PEDIDO ANULADO. SE SOLUCIONA CON OTRO ITEM"/>
    <m/>
    <m/>
    <m/>
    <m/>
    <s v="Anulado"/>
    <s v="Con pendientes"/>
    <n v="4"/>
    <m/>
    <n v="-1"/>
    <m/>
    <m/>
    <m/>
    <n v="1"/>
    <n v="1"/>
  </r>
  <r>
    <n v="1"/>
    <s v="Raul Ledesma"/>
    <x v="2"/>
    <s v="FLETE"/>
    <d v="2025-07-22T00:00:00"/>
    <x v="6"/>
    <x v="0"/>
    <m/>
    <s v="AB"/>
    <s v="P-3941"/>
    <s v="S/C"/>
    <s v=" Traslado de apilador BT 6533173, banco de batería y cargador de baterías para llevarlos desde el DMP al CD. "/>
    <n v="1"/>
    <s v="unidad"/>
    <n v="400000"/>
    <n v="400000"/>
    <s v="$"/>
    <s v="VOLKOV"/>
    <n v="102034"/>
    <d v="2025-07-22T00:00:00"/>
    <s v="MZ"/>
    <d v="2025-07-22T00:00:00"/>
    <s v="Recibido"/>
    <s v="cumplida"/>
    <n v="3"/>
    <n v="1"/>
    <n v="0"/>
    <d v="2025-08-05T00:00:00"/>
    <s v="SIN REMITO AUTORIZA A. ONTIVERO POR MAIL"/>
    <m/>
    <n v="1"/>
    <n v="1"/>
  </r>
  <r>
    <n v="1"/>
    <s v="Leonardo Aguilar"/>
    <x v="0"/>
    <s v="INSUMO PARA TABLERO DE EXTRACTORES - SECTOR FERMENTADORA"/>
    <d v="2025-07-24T00:00:00"/>
    <x v="6"/>
    <x v="0"/>
    <m/>
    <s v="AB"/>
    <s v="P-3942"/>
    <s v="M0007ELE"/>
    <s v=" BANDEJA PORTACABLE SIN SOLDADURA 3MX50X300MM"/>
    <n v="1"/>
    <s v="unidad"/>
    <n v="27347.040000000001"/>
    <n v="27347.040000000001"/>
    <s v="$"/>
    <s v="ABRAFER"/>
    <n v="102097"/>
    <d v="2025-08-02T00:00:00"/>
    <s v="MZ"/>
    <d v="2025-07-29T00:00:00"/>
    <s v="Recibido"/>
    <s v="cumplida"/>
    <n v="3"/>
    <n v="1"/>
    <n v="0"/>
    <d v="2025-07-14T00:00:00"/>
    <n v="39786"/>
    <m/>
    <n v="1"/>
    <n v="1"/>
  </r>
  <r>
    <n v="1"/>
    <s v="Dario Gamba"/>
    <x v="2"/>
    <s v="CORTADORA DE LINEA 7"/>
    <d v="2025-08-01T00:00:00"/>
    <x v="7"/>
    <x v="0"/>
    <m/>
    <s v="AB"/>
    <s v="P-3943"/>
    <s v=" M2292MEC"/>
    <s v=" RODAMIENTO LINEAL EGW 25 CA Z0 C HIWIN"/>
    <n v="2"/>
    <s v="unidad"/>
    <n v="230441"/>
    <n v="460882"/>
    <s v="$"/>
    <s v="RULEMANES OSCAR"/>
    <n v="102242"/>
    <d v="2025-08-07T00:00:00"/>
    <s v="MZ"/>
    <d v="2025-08-08T00:00:00"/>
    <s v="Recibido"/>
    <s v="cumplida"/>
    <n v="3"/>
    <n v="2"/>
    <n v="0"/>
    <d v="2025-08-08T00:00:00"/>
    <n v="31587"/>
    <n v="66772"/>
    <n v="1"/>
    <n v="1"/>
  </r>
  <r>
    <n v="3"/>
    <s v="Raul Ledesma"/>
    <x v="0"/>
    <s v="TAPAS PARA OLLAS DE LINEA 4 Y TOLVA DE MASA"/>
    <d v="2025-08-05T00:00:00"/>
    <x v="7"/>
    <x v="0"/>
    <m/>
    <s v="AB"/>
    <s v="P-3944"/>
    <s v="S/C"/>
    <s v=" Fabricacion de Tapa Dosificador"/>
    <n v="1"/>
    <s v="unidad"/>
    <n v="366000"/>
    <n v="366000"/>
    <s v="$"/>
    <s v="LDL"/>
    <n v="102555"/>
    <d v="2025-09-01T00:00:00"/>
    <s v="MZ"/>
    <d v="2025-09-03T00:00:00"/>
    <s v="Recibido"/>
    <s v="cumplida"/>
    <n v="3"/>
    <n v="1"/>
    <n v="0"/>
    <d v="2025-09-09T00:00:00"/>
    <n v="155"/>
    <m/>
    <n v="1"/>
    <n v="1"/>
  </r>
  <r>
    <m/>
    <s v="Raul Ledesma"/>
    <x v="0"/>
    <s v="TAPAS PARA OLLAS DE LINEA 4 Y TOLVA DE MASA"/>
    <d v="2025-08-05T00:00:00"/>
    <x v="7"/>
    <x v="0"/>
    <m/>
    <s v="AB"/>
    <s v="P-3944"/>
    <s v="S/C"/>
    <s v=" Fabricacion de Tapa Ø650mm Olla Chocolate"/>
    <n v="1"/>
    <s v="unidad"/>
    <n v="354000"/>
    <n v="354000"/>
    <s v="$"/>
    <s v="LDL"/>
    <n v="102555"/>
    <d v="2025-09-01T00:00:00"/>
    <s v="MZ"/>
    <d v="2025-09-03T00:00:00"/>
    <s v="Recibido"/>
    <s v="cumplida"/>
    <n v="3"/>
    <n v="1"/>
    <n v="0"/>
    <d v="2025-09-09T00:00:00"/>
    <n v="155"/>
    <m/>
    <m/>
    <n v="1"/>
  </r>
  <r>
    <m/>
    <s v="Raul Ledesma"/>
    <x v="0"/>
    <s v="TAPAS PARA OLLAS DE LINEA 4 Y TOLVA DE MASA"/>
    <d v="2025-08-05T00:00:00"/>
    <x v="7"/>
    <x v="0"/>
    <m/>
    <s v="AB"/>
    <s v="P-3944"/>
    <s v="S/C"/>
    <s v=" Fabricacion de Tapa Ø850mm Olla Vainilla"/>
    <n v="1"/>
    <s v="unidad"/>
    <n v="416000"/>
    <n v="416000"/>
    <s v="$"/>
    <s v="LDL"/>
    <n v="102555"/>
    <d v="2025-09-01T00:00:00"/>
    <s v="MZ"/>
    <d v="2025-09-03T00:00:00"/>
    <s v="Recibido"/>
    <s v="cumplida"/>
    <n v="3"/>
    <n v="1"/>
    <n v="0"/>
    <d v="2025-09-09T00:00:00"/>
    <n v="155"/>
    <m/>
    <m/>
    <n v="1"/>
  </r>
  <r>
    <n v="1"/>
    <s v="Alejandro Beron"/>
    <x v="2"/>
    <s v="REPARACION SECAMANOS FILTRO SANITARIO"/>
    <d v="2025-08-05T00:00:00"/>
    <x v="7"/>
    <x v="0"/>
    <m/>
    <s v="JPS"/>
    <s v="P-3945"/>
    <s v="M1245MEC"/>
    <s v="SECAMANOS Inelec Deepdri Con Filtro Hepa (provision de nuevo ya que el que se envió a reparar no tiene reparacion)"/>
    <n v="2"/>
    <s v="unidad"/>
    <n v="205500"/>
    <n v="411000"/>
    <s v="$"/>
    <s v="TECNOLOGIA INTERNACIONAL SA"/>
    <n v="102488"/>
    <d v="2025-08-27T00:00:00"/>
    <s v="MZ"/>
    <d v="2025-08-28T00:00:00"/>
    <s v="Recibido"/>
    <s v="cumplida"/>
    <n v="3"/>
    <n v="2"/>
    <n v="0"/>
    <d v="2026-01-21T00:00:00"/>
    <n v="15371"/>
    <n v="74492"/>
    <n v="1"/>
    <n v="1"/>
  </r>
  <r>
    <n v="1"/>
    <s v="Alejandro Beron"/>
    <x v="2"/>
    <s v="REPARACION FRENO DE APILADORA"/>
    <d v="2025-08-05T00:00:00"/>
    <x v="7"/>
    <x v="0"/>
    <m/>
    <s v="JPS"/>
    <s v="P-3946"/>
    <s v="S/C"/>
    <s v="REPARACION DE FRENO ELECTROMAGNETICO "/>
    <n v="1"/>
    <s v="unidad"/>
    <m/>
    <n v="0"/>
    <s v="$"/>
    <m/>
    <m/>
    <m/>
    <m/>
    <m/>
    <s v="Sin req."/>
    <s v="Con pendientes"/>
    <n v="3"/>
    <m/>
    <n v="-1"/>
    <m/>
    <m/>
    <m/>
    <n v="1"/>
    <n v="1"/>
  </r>
  <r>
    <n v="2"/>
    <s v="Raul Ledesma"/>
    <x v="0"/>
    <s v="REPARACION/AFILACION DE CUCHILLAS PARA ENVASADORA L5 Y MASIPACK L1-L2-L4"/>
    <d v="2025-08-05T00:00:00"/>
    <x v="7"/>
    <x v="0"/>
    <m/>
    <s v="AB"/>
    <s v="P-3947"/>
    <s v="S/C"/>
    <s v="Reparacion/afilacion de cuchilla dentada de 260mm para masipack L1-L2-L4"/>
    <n v="4"/>
    <s v="unidad"/>
    <n v="19210"/>
    <n v="76840"/>
    <s v="$"/>
    <s v="EXACORT"/>
    <n v="102289"/>
    <d v="2025-08-12T00:00:00"/>
    <s v="MZ"/>
    <d v="2025-08-13T00:00:00"/>
    <s v="Recibido"/>
    <s v="cumplida"/>
    <n v="3"/>
    <n v="4"/>
    <n v="0"/>
    <d v="2025-08-25T00:00:00"/>
    <n v="432"/>
    <m/>
    <n v="1"/>
    <n v="1"/>
  </r>
  <r>
    <m/>
    <s v="Raul Ledesma"/>
    <x v="0"/>
    <s v="REPARACION/AFILACION DE CUCHILLAS PARA ENVASADORA L5 Y MASIPACK L1-L2-L4"/>
    <d v="2025-08-05T00:00:00"/>
    <x v="7"/>
    <x v="0"/>
    <m/>
    <s v="AB"/>
    <s v="P-3947"/>
    <s v="S/C"/>
    <s v="Reparacion/afilacion de cuchilla dentada B 290X57X2 para envasadora L5"/>
    <n v="2"/>
    <s v="unidad"/>
    <n v="21330"/>
    <n v="42660"/>
    <s v="$"/>
    <s v="EXACORT"/>
    <n v="102289"/>
    <d v="2025-08-12T00:00:00"/>
    <s v="MZ"/>
    <d v="2025-08-13T00:00:00"/>
    <s v="Recibido"/>
    <s v="cumplida"/>
    <n v="3"/>
    <n v="2"/>
    <n v="0"/>
    <d v="2025-08-25T00:00:00"/>
    <n v="432"/>
    <m/>
    <m/>
    <n v="1"/>
  </r>
  <r>
    <n v="10"/>
    <s v="Alejandro Beron"/>
    <x v="2"/>
    <s v="MATERIAL PARA LLAMADO A BRIGADISTAS"/>
    <d v="2025-08-07T00:00:00"/>
    <x v="7"/>
    <x v="0"/>
    <m/>
    <s v="JPS"/>
    <s v="P-3948"/>
    <s v="S/C"/>
    <s v="Cable Multipar para audio VENETIAN de 8 canales, por 1mts"/>
    <n v="155"/>
    <s v="Metros"/>
    <m/>
    <n v="0"/>
    <s v="$"/>
    <m/>
    <m/>
    <m/>
    <m/>
    <m/>
    <s v="Sin req."/>
    <s v="Con pendientes"/>
    <n v="3"/>
    <m/>
    <n v="-155"/>
    <m/>
    <m/>
    <m/>
    <n v="1"/>
    <n v="1"/>
  </r>
  <r>
    <m/>
    <s v="Alejandro Beron"/>
    <x v="2"/>
    <s v="MATERIAL PARA LLAMADO A BRIGADISTAS"/>
    <d v="2025-08-07T00:00:00"/>
    <x v="7"/>
    <x v="0"/>
    <m/>
    <s v="JPS"/>
    <s v="P-3948"/>
    <s v="S/C"/>
    <s v="Cable tipo taller 2x0.75x 1 metros"/>
    <n v="190"/>
    <s v="Metros"/>
    <m/>
    <n v="0"/>
    <s v="$"/>
    <m/>
    <m/>
    <m/>
    <m/>
    <m/>
    <s v="Sin req."/>
    <s v="Con pendientes"/>
    <n v="3"/>
    <m/>
    <n v="-190"/>
    <m/>
    <m/>
    <m/>
    <m/>
    <n v="1"/>
  </r>
  <r>
    <m/>
    <s v="Alejandro Beron"/>
    <x v="2"/>
    <s v="MATERIAL PARA LLAMADO A BRIGADISTAS"/>
    <d v="2025-08-07T00:00:00"/>
    <x v="7"/>
    <x v="0"/>
    <m/>
    <s v="JPS"/>
    <s v="P-3948"/>
    <s v="S/C"/>
    <s v="Gabinete estanco para riel din 23x30x15 profundidad. 2 unidades"/>
    <n v="2"/>
    <s v="unidad"/>
    <m/>
    <n v="0"/>
    <s v="$"/>
    <m/>
    <m/>
    <m/>
    <m/>
    <m/>
    <s v="Sin req."/>
    <s v="Con pendientes"/>
    <n v="3"/>
    <m/>
    <n v="-2"/>
    <m/>
    <m/>
    <m/>
    <m/>
    <n v="1"/>
  </r>
  <r>
    <m/>
    <s v="Alejandro Beron"/>
    <x v="2"/>
    <s v="MATERIAL PARA LLAMADO A BRIGADISTAS"/>
    <d v="2025-08-07T00:00:00"/>
    <x v="7"/>
    <x v="0"/>
    <m/>
    <s v="JPS"/>
    <s v="P-3948"/>
    <s v="S/C"/>
    <s v="Caja de pase daisa galvanizada 10x10 rosca 1/2"/>
    <n v="8"/>
    <s v="unidad"/>
    <m/>
    <n v="0"/>
    <s v="$"/>
    <m/>
    <m/>
    <m/>
    <m/>
    <m/>
    <s v="Sin req."/>
    <s v="Con pendientes"/>
    <n v="3"/>
    <m/>
    <n v="-8"/>
    <m/>
    <m/>
    <m/>
    <m/>
    <n v="1"/>
  </r>
  <r>
    <m/>
    <s v="Alejandro Beron"/>
    <x v="2"/>
    <s v="MATERIAL PARA LLAMADO A BRIGADISTAS"/>
    <d v="2025-08-07T00:00:00"/>
    <x v="7"/>
    <x v="0"/>
    <m/>
    <s v="JPS"/>
    <s v="P-3948"/>
    <s v="S/C"/>
    <s v="Pulsador de emergencia sin retencio + zocalo N/O"/>
    <n v="8"/>
    <s v="unidad"/>
    <m/>
    <n v="0"/>
    <s v="$"/>
    <m/>
    <m/>
    <m/>
    <m/>
    <m/>
    <s v="Sin req."/>
    <s v="Con pendientes"/>
    <n v="3"/>
    <m/>
    <n v="-8"/>
    <m/>
    <m/>
    <m/>
    <m/>
    <n v="1"/>
  </r>
  <r>
    <m/>
    <s v="Alejandro Beron"/>
    <x v="2"/>
    <s v="MATERIAL PARA LLAMADO A BRIGADISTAS"/>
    <d v="2025-08-07T00:00:00"/>
    <x v="7"/>
    <x v="0"/>
    <m/>
    <s v="JPS"/>
    <s v="P-3948"/>
    <s v="S/C"/>
    <s v="Riel Din Simetrico 35mm Perforado Zoloda X1 Metr"/>
    <n v="1"/>
    <s v="unidad"/>
    <m/>
    <n v="0"/>
    <s v="$"/>
    <m/>
    <m/>
    <m/>
    <m/>
    <m/>
    <s v="Sin req."/>
    <s v="Con pendientes"/>
    <n v="3"/>
    <m/>
    <n v="-1"/>
    <m/>
    <m/>
    <m/>
    <m/>
    <n v="1"/>
  </r>
  <r>
    <m/>
    <s v="Alejandro Beron"/>
    <x v="2"/>
    <s v="MATERIAL PARA LLAMADO A BRIGADISTAS"/>
    <d v="2025-08-07T00:00:00"/>
    <x v="7"/>
    <x v="0"/>
    <m/>
    <s v="JPS"/>
    <s v="P-3948"/>
    <s v="S/C"/>
    <s v="Borne bpn gris para cable de 1mm."/>
    <n v="30"/>
    <s v="unidad"/>
    <m/>
    <n v="0"/>
    <s v="$"/>
    <m/>
    <m/>
    <m/>
    <m/>
    <m/>
    <s v="Sin req."/>
    <s v="Con pendientes"/>
    <n v="3"/>
    <m/>
    <n v="-30"/>
    <m/>
    <m/>
    <m/>
    <m/>
    <n v="1"/>
  </r>
  <r>
    <m/>
    <s v="Alejandro Beron"/>
    <x v="2"/>
    <s v="MATERIAL PARA LLAMADO A BRIGADISTAS"/>
    <d v="2025-08-07T00:00:00"/>
    <x v="7"/>
    <x v="0"/>
    <m/>
    <s v="JPS"/>
    <s v="P-3948"/>
    <s v="M0102ELE"/>
    <s v="PRENSACABLE HP 1/4&quot; BSP"/>
    <n v="20"/>
    <s v="unidad"/>
    <m/>
    <n v="0"/>
    <s v="$"/>
    <m/>
    <m/>
    <m/>
    <m/>
    <m/>
    <s v="Sin req."/>
    <s v="Con pendientes"/>
    <n v="3"/>
    <m/>
    <n v="-20"/>
    <m/>
    <m/>
    <m/>
    <m/>
    <n v="1"/>
  </r>
  <r>
    <m/>
    <s v="Alejandro Beron"/>
    <x v="2"/>
    <s v="MATERIAL PARA LLAMADO A BRIGADISTAS"/>
    <d v="2025-08-07T00:00:00"/>
    <x v="7"/>
    <x v="0"/>
    <m/>
    <s v="JPS"/>
    <s v="P-3948"/>
    <s v="M0342FER"/>
    <s v="PRECINTO 3,6 X 150MM"/>
    <n v="200"/>
    <s v="unidad"/>
    <m/>
    <n v="0"/>
    <s v="$"/>
    <m/>
    <m/>
    <m/>
    <m/>
    <m/>
    <s v="Sin req."/>
    <s v="Con pendientes"/>
    <n v="3"/>
    <m/>
    <n v="-200"/>
    <m/>
    <m/>
    <m/>
    <m/>
    <n v="1"/>
  </r>
  <r>
    <m/>
    <s v="Alejandro Beron"/>
    <x v="2"/>
    <s v="MATERIAL PARA LLAMADO A BRIGADISTAS"/>
    <d v="2025-08-07T00:00:00"/>
    <x v="7"/>
    <x v="0"/>
    <m/>
    <s v="JPS"/>
    <s v="P-3948"/>
    <s v="M0104ELE"/>
    <s v="PRENSACABLE HP 3/4&quot; BSP"/>
    <n v="10"/>
    <s v="unidad"/>
    <m/>
    <n v="0"/>
    <s v="$"/>
    <m/>
    <m/>
    <m/>
    <m/>
    <m/>
    <s v="Sin req."/>
    <s v="Con pendientes"/>
    <n v="3"/>
    <m/>
    <n v="-10"/>
    <m/>
    <m/>
    <m/>
    <m/>
    <n v="1"/>
  </r>
  <r>
    <n v="8"/>
    <s v="Alejandro Beron"/>
    <x v="0"/>
    <s v="MATERIAL TAREAS DE PLOMERIA EN LABORATORIO"/>
    <d v="2025-08-07T00:00:00"/>
    <x v="7"/>
    <x v="0"/>
    <n v="896761"/>
    <s v="JPS"/>
    <s v="P-3949"/>
    <s v=" M0692FER"/>
    <s v="  CUPLA 25 FUSION VERDE"/>
    <n v="14"/>
    <s v="unidad"/>
    <n v="421.6"/>
    <n v="5902.4000000000005"/>
    <s v="$"/>
    <s v="HER CAL"/>
    <n v="102335"/>
    <d v="2025-08-14T00:00:00"/>
    <s v="MZ"/>
    <d v="2025-08-15T00:00:00"/>
    <s v="Recibido"/>
    <s v="cumplida"/>
    <n v="3"/>
    <n v="14"/>
    <n v="0"/>
    <d v="2025-08-22T00:00:00"/>
    <n v="39924"/>
    <n v="67368"/>
    <n v="1"/>
    <n v="1"/>
  </r>
  <r>
    <m/>
    <s v="Alejandro Beron"/>
    <x v="0"/>
    <s v="MATERIAL TAREAS DE PLOMERIA EN LABORATORIO"/>
    <d v="2025-08-07T00:00:00"/>
    <x v="7"/>
    <x v="0"/>
    <n v="896761"/>
    <s v="JPS"/>
    <s v="P-3949"/>
    <s v=" M2114FER"/>
    <s v="  CUPLA TERMOFUSION 20MM"/>
    <n v="8"/>
    <s v="unidad"/>
    <n v="299.14999999999998"/>
    <n v="2393.1999999999998"/>
    <s v="$"/>
    <s v="HER CAL"/>
    <n v="102335"/>
    <d v="2025-08-14T00:00:00"/>
    <s v="MZ"/>
    <d v="2025-08-15T00:00:00"/>
    <s v="Recibido"/>
    <s v="cumplida"/>
    <n v="3"/>
    <n v="8"/>
    <n v="0"/>
    <d v="2025-08-22T00:00:00"/>
    <n v="39924"/>
    <n v="67368"/>
    <m/>
    <n v="1"/>
  </r>
  <r>
    <m/>
    <s v="Alejandro Beron"/>
    <x v="0"/>
    <s v="MATERIAL TAREAS DE PLOMERIA EN LABORATORIO"/>
    <d v="2025-08-07T00:00:00"/>
    <x v="7"/>
    <x v="0"/>
    <n v="896761"/>
    <s v="JPS"/>
    <s v="P-3949"/>
    <s v=" M2409FER"/>
    <s v=" CURVA A 90° DE 32MM  TERMOFUSION"/>
    <n v="10"/>
    <s v="unidad"/>
    <n v="1571.7"/>
    <n v="15717"/>
    <s v="$"/>
    <s v="HER CAL"/>
    <n v="102335"/>
    <d v="2025-08-14T00:00:00"/>
    <s v="MZ"/>
    <d v="2025-08-15T00:00:00"/>
    <s v="Recibido"/>
    <s v="cumplida"/>
    <n v="3"/>
    <n v="10"/>
    <n v="0"/>
    <d v="2025-08-22T00:00:00"/>
    <n v="39924"/>
    <n v="67368"/>
    <m/>
    <n v="1"/>
  </r>
  <r>
    <m/>
    <s v="Alejandro Beron"/>
    <x v="0"/>
    <s v="MATERIAL TAREAS DE PLOMERIA EN LABORATORIO"/>
    <d v="2025-08-07T00:00:00"/>
    <x v="7"/>
    <x v="0"/>
    <n v="896761"/>
    <s v="JPS"/>
    <s v="P-3949"/>
    <s v=" M0688FER"/>
    <s v="  CODO HEMBRA 25 X 3/4&quot;  FUSION VERDE"/>
    <n v="6"/>
    <s v="unidad"/>
    <n v="3014.7"/>
    <n v="18088.199999999997"/>
    <s v="$"/>
    <s v="HER CAL"/>
    <n v="102335"/>
    <d v="2025-08-14T00:00:00"/>
    <s v="MZ"/>
    <d v="2025-08-15T00:00:00"/>
    <s v="Recibido"/>
    <s v="cumplida"/>
    <n v="3"/>
    <n v="6"/>
    <n v="0"/>
    <d v="2025-08-22T00:00:00"/>
    <n v="39924"/>
    <n v="67368"/>
    <m/>
    <n v="1"/>
  </r>
  <r>
    <m/>
    <s v="Alejandro Beron"/>
    <x v="0"/>
    <s v="MATERIAL TAREAS DE PLOMERIA EN LABORATORIO"/>
    <d v="2025-08-07T00:00:00"/>
    <x v="7"/>
    <x v="0"/>
    <n v="896761"/>
    <s v="JPS"/>
    <s v="P-3949"/>
    <s v=" M2121FER"/>
    <s v="  TEE TERMOFUSION 32MM"/>
    <n v="5"/>
    <s v="unidad"/>
    <n v="1172.1500000000001"/>
    <n v="5860.75"/>
    <s v="$"/>
    <s v="HER CAL"/>
    <n v="102335"/>
    <d v="2025-08-14T00:00:00"/>
    <s v="MZ"/>
    <d v="2025-08-15T00:00:00"/>
    <s v="Recibido"/>
    <s v="cumplida"/>
    <n v="3"/>
    <n v="5"/>
    <n v="0"/>
    <d v="2025-08-22T00:00:00"/>
    <n v="39924"/>
    <n v="67368"/>
    <m/>
    <n v="1"/>
  </r>
  <r>
    <m/>
    <s v="Alejandro Beron"/>
    <x v="0"/>
    <s v="MATERIAL TAREAS DE PLOMERIA EN LABORATORIO"/>
    <d v="2025-08-07T00:00:00"/>
    <x v="7"/>
    <x v="0"/>
    <n v="896761"/>
    <s v="JPS"/>
    <s v="P-3949"/>
    <s v=" M0028SAN"/>
    <s v="  LLAVE DE PASO TERMOFUSION 32MM"/>
    <n v="4"/>
    <s v="unidad"/>
    <n v="14305.2"/>
    <n v="57220.800000000003"/>
    <s v="$"/>
    <s v="HER CAL"/>
    <n v="102335"/>
    <d v="2025-08-14T00:00:00"/>
    <s v="MZ"/>
    <d v="2025-08-15T00:00:00"/>
    <s v="Recibido"/>
    <s v="cumplida"/>
    <n v="3"/>
    <n v="4"/>
    <n v="0"/>
    <d v="2025-08-22T00:00:00"/>
    <n v="39924"/>
    <n v="67368"/>
    <m/>
    <n v="1"/>
  </r>
  <r>
    <m/>
    <s v="Alejandro Beron"/>
    <x v="0"/>
    <s v="MATERIAL TAREAS DE PLOMERIA EN LABORATORIO"/>
    <d v="2025-08-07T00:00:00"/>
    <x v="7"/>
    <x v="0"/>
    <n v="896761"/>
    <s v="JPS"/>
    <s v="P-3949"/>
    <s v=" M1855FER"/>
    <s v="  SIFON DE GOMA/PVC BAJO MESADA"/>
    <n v="1"/>
    <s v="unidad"/>
    <n v="5391.1"/>
    <n v="5391.1"/>
    <s v="$"/>
    <s v="HER CAL"/>
    <n v="102335"/>
    <d v="2025-08-14T00:00:00"/>
    <s v="MZ"/>
    <d v="2025-08-15T00:00:00"/>
    <s v="Recibido"/>
    <s v="cumplida"/>
    <n v="3"/>
    <n v="1"/>
    <n v="0"/>
    <d v="2025-08-22T00:00:00"/>
    <n v="39924"/>
    <n v="67368"/>
    <m/>
    <n v="1"/>
  </r>
  <r>
    <m/>
    <s v="Alejandro Beron"/>
    <x v="0"/>
    <s v="MATERIAL TAREAS DE PLOMERIA EN LABORATORIO"/>
    <d v="2025-08-07T00:00:00"/>
    <x v="7"/>
    <x v="0"/>
    <n v="896761"/>
    <s v="JPS"/>
    <s v="P-3949"/>
    <s v=" M2145FER"/>
    <s v="  BUJE DE REDUCCION 32X20 TERMOFUSION VERDE"/>
    <n v="4"/>
    <s v="unidad"/>
    <n v="716.3"/>
    <n v="2865.2"/>
    <s v="$"/>
    <s v="HER CAL"/>
    <n v="102335"/>
    <d v="2025-08-14T00:00:00"/>
    <s v="MZ"/>
    <d v="2025-08-15T00:00:00"/>
    <s v="Recibido"/>
    <s v="cumplida"/>
    <n v="3"/>
    <n v="4"/>
    <n v="0"/>
    <d v="2025-08-22T00:00:00"/>
    <n v="39924"/>
    <n v="67368"/>
    <m/>
    <n v="1"/>
  </r>
  <r>
    <n v="1"/>
    <s v="Ontivero Alejandro"/>
    <x v="2"/>
    <s v="FRENO ELECTROMAGNETICO APILADORA"/>
    <d v="2025-08-08T00:00:00"/>
    <x v="7"/>
    <x v="0"/>
    <m/>
    <s v="JPS"/>
    <s v="P-3950"/>
    <s v="S/C"/>
    <s v=" Freno electromagnetico para RT20 PRO"/>
    <n v="1"/>
    <s v="unidad"/>
    <n v="794325"/>
    <n v="794325"/>
    <s v="$"/>
    <s v="UNIRROL"/>
    <n v="102286"/>
    <d v="2025-08-12T00:00:00"/>
    <s v="MZ"/>
    <d v="2025-08-13T00:00:00"/>
    <s v="Recibido"/>
    <s v="cumplida"/>
    <n v="3"/>
    <n v="1"/>
    <n v="0"/>
    <d v="2025-09-19T00:00:00"/>
    <n v="643974750"/>
    <m/>
    <n v="1"/>
    <n v="1"/>
  </r>
  <r>
    <n v="1"/>
    <s v="Franco Paez"/>
    <x v="2"/>
    <s v="ASISTENCIA TECNICA ALIPACK L4"/>
    <d v="2025-08-09T00:00:00"/>
    <x v="7"/>
    <x v="0"/>
    <m/>
    <s v="JPS"/>
    <s v="P-3951"/>
    <s v="S/C"/>
    <s v=" ASISTENCA TECNICA ALIPACK - ENVASADORA LINEA 4"/>
    <n v="1"/>
    <s v="unidad"/>
    <m/>
    <n v="0"/>
    <s v="$"/>
    <s v="ALIPACK"/>
    <m/>
    <m/>
    <m/>
    <m/>
    <s v="Sin req."/>
    <s v="Con pendientes"/>
    <n v="3"/>
    <m/>
    <n v="-1"/>
    <d v="2025-08-20T00:00:00"/>
    <n v="664"/>
    <m/>
    <n v="1"/>
    <n v="1"/>
  </r>
  <r>
    <n v="1"/>
    <s v="Hugo Escobar"/>
    <x v="0"/>
    <s v="LAVADORA DE PIEZAS PARA TALLER DE MANTTO"/>
    <d v="2025-08-11T00:00:00"/>
    <x v="7"/>
    <x v="0"/>
    <m/>
    <s v="AB"/>
    <s v="P-3952"/>
    <s v=" M2857FER"/>
    <s v=" LAVADORA DE PIEZAS CON CALDERA PALALA MODELO 002"/>
    <n v="1"/>
    <s v="unidad"/>
    <n v="825000"/>
    <n v="825000"/>
    <s v="$"/>
    <s v="CHATARD NEYRA Y CIA SA - FERRETERIA"/>
    <n v="102392"/>
    <d v="2025-08-19T00:00:00"/>
    <s v="MZ"/>
    <d v="2025-08-25T00:00:00"/>
    <s v="Recibido"/>
    <s v="cumplida"/>
    <n v="3"/>
    <n v="1"/>
    <n v="0"/>
    <d v="2025-09-11T00:00:00"/>
    <n v="136537"/>
    <n v="68289"/>
    <n v="1"/>
    <n v="1"/>
  </r>
  <r>
    <n v="2"/>
    <s v="Alejandro Beron"/>
    <x v="2"/>
    <s v="CAMBIO DE CHAPAS DMP"/>
    <d v="2025-08-11T00:00:00"/>
    <x v="7"/>
    <x v="0"/>
    <n v="572847"/>
    <s v="JPS"/>
    <s v="P-3953"/>
    <s v="S/C"/>
    <s v="MANO DE OBRA POR EL CAMBIO DE 42 CHAPAS TRASLUCIDAS "/>
    <n v="1"/>
    <s v="unidad"/>
    <n v="1805000"/>
    <n v="1805000"/>
    <s v="$"/>
    <s v="Elfer Mario Hector (Montajes industriales)"/>
    <n v="102492"/>
    <d v="2025-08-27T00:00:00"/>
    <s v="MZ"/>
    <d v="2025-08-28T00:00:00"/>
    <s v="Recibido"/>
    <s v="cumplida"/>
    <n v="3"/>
    <n v="1"/>
    <n v="0"/>
    <d v="2025-11-17T00:00:00"/>
    <s v="Firma Ale Beron"/>
    <m/>
    <n v="1"/>
    <n v="1"/>
  </r>
  <r>
    <m/>
    <s v="Alejandro Beron"/>
    <x v="2"/>
    <s v="CAMBIO DE CHAPAS DMP"/>
    <d v="2025-08-11T00:00:00"/>
    <x v="7"/>
    <x v="0"/>
    <n v="572847"/>
    <s v="JPS"/>
    <s v="P-3953"/>
    <s v="S/C"/>
    <s v="CHAPAS POLICARBONATO 8MTS X 1,2MT X 1,2MM (PROVEEDOR)"/>
    <n v="42"/>
    <s v="unidad"/>
    <n v="109598.823"/>
    <n v="4603150.5660000006"/>
    <s v="$"/>
    <s v="COMERCIAL CMP"/>
    <n v="102386"/>
    <d v="2025-08-19T00:00:00"/>
    <s v="MZ"/>
    <d v="2025-08-25T00:00:00"/>
    <s v="Recibido"/>
    <s v="cumplida"/>
    <n v="3"/>
    <n v="42"/>
    <n v="0"/>
    <d v="2025-09-03T00:00:00"/>
    <n v="248347"/>
    <m/>
    <m/>
    <n v="1"/>
  </r>
  <r>
    <n v="6"/>
    <s v="Alejandro Beron"/>
    <x v="0"/>
    <s v="MATERIALES PARA LAVADERO"/>
    <d v="2025-08-12T00:00:00"/>
    <x v="7"/>
    <x v="0"/>
    <n v="711110"/>
    <s v="AB"/>
    <s v="P-3954"/>
    <s v="S/C"/>
    <s v="CERAMICA BLANCA BRILLANTE 20x20x mts2"/>
    <n v="13"/>
    <s v="unidad"/>
    <n v="33076.93"/>
    <n v="430000.09"/>
    <s v="$"/>
    <s v="RENDICION DE GASTOS"/>
    <n v="102569"/>
    <d v="2025-09-01T00:00:00"/>
    <s v="MZ"/>
    <d v="2025-09-02T00:00:00"/>
    <s v="Recibido"/>
    <s v="cumplida"/>
    <n v="3"/>
    <n v="13"/>
    <n v="0"/>
    <d v="2025-09-03T00:00:00"/>
    <n v="28037"/>
    <m/>
    <n v="1"/>
    <n v="1"/>
  </r>
  <r>
    <m/>
    <s v="Alejandro Beron"/>
    <x v="0"/>
    <s v="MATERIALES PARA LAVADERO"/>
    <d v="2025-08-12T00:00:00"/>
    <x v="7"/>
    <x v="0"/>
    <n v="711110"/>
    <s v="AB"/>
    <s v="P-3954"/>
    <s v="M1453FER"/>
    <s v="PASTINA BLANCA Weber x1kg"/>
    <n v="10"/>
    <s v="unidad"/>
    <n v="1790.38"/>
    <n v="17903.800000000003"/>
    <s v="$"/>
    <s v="ABRAFER"/>
    <n v="102364"/>
    <d v="2025-08-18T00:00:00"/>
    <s v="MZ"/>
    <d v="2025-08-19T00:00:00"/>
    <s v="Recibido"/>
    <s v="cumplida"/>
    <n v="3"/>
    <n v="10"/>
    <n v="0"/>
    <d v="2025-08-22T00:00:00"/>
    <n v="41273"/>
    <n v="67421"/>
    <m/>
    <n v="1"/>
  </r>
  <r>
    <m/>
    <s v="Alejandro Beron"/>
    <x v="0"/>
    <s v="MATERIALES PARA LAVADERO"/>
    <d v="2025-08-12T00:00:00"/>
    <x v="7"/>
    <x v="0"/>
    <n v="711110"/>
    <s v="AB"/>
    <s v="P-3954"/>
    <s v=" M2858FER"/>
    <s v="PERFIL CANTONERA x2,6mts"/>
    <n v="8"/>
    <s v="unidad"/>
    <n v="1820"/>
    <n v="14560"/>
    <s v="$"/>
    <s v="ABRAFER"/>
    <n v="102364"/>
    <d v="2025-08-18T00:00:00"/>
    <s v="MZ"/>
    <d v="2025-08-19T00:00:00"/>
    <s v="Recibido"/>
    <s v="cumplida"/>
    <n v="3"/>
    <n v="8"/>
    <n v="0"/>
    <d v="2025-08-22T00:00:00"/>
    <n v="41273"/>
    <n v="67421"/>
    <m/>
    <n v="1"/>
  </r>
  <r>
    <m/>
    <s v="Alejandro Beron"/>
    <x v="0"/>
    <s v="MATERIALES PARA LAVADERO"/>
    <d v="2025-08-12T00:00:00"/>
    <x v="7"/>
    <x v="0"/>
    <n v="711110"/>
    <s v="AB"/>
    <s v="P-3954"/>
    <s v="M2164FER"/>
    <s v="CEMENTO BLANCO RAPIDO X 5 KG"/>
    <n v="3"/>
    <s v="unidad"/>
    <n v="11101.87"/>
    <n v="33305.61"/>
    <s v="$"/>
    <s v="ABRAFER"/>
    <n v="102364"/>
    <d v="2025-08-18T00:00:00"/>
    <s v="MZ"/>
    <d v="2025-08-19T00:00:00"/>
    <s v="Recibido"/>
    <s v="cumplida"/>
    <n v="3"/>
    <n v="3"/>
    <n v="0"/>
    <d v="2025-08-22T00:00:00"/>
    <n v="41273"/>
    <n v="67421"/>
    <m/>
    <n v="1"/>
  </r>
  <r>
    <m/>
    <s v="Alejandro Beron"/>
    <x v="0"/>
    <s v="MATERIALES PARA LAVADERO"/>
    <d v="2025-08-12T00:00:00"/>
    <x v="7"/>
    <x v="0"/>
    <n v="711110"/>
    <s v="AB"/>
    <s v="P-3954"/>
    <s v="  M1771FER"/>
    <s v="PEGAMENTO ADHESIVO IMPERMEABLE POTENCIADO 25 KG KLAUKOL SIKA"/>
    <n v="3"/>
    <s v="unidad"/>
    <n v="8168.03"/>
    <n v="24504.09"/>
    <s v="$"/>
    <s v="ABRAFER"/>
    <n v="102364"/>
    <d v="2025-08-18T00:00:00"/>
    <s v="MZ"/>
    <d v="2025-08-19T00:00:00"/>
    <s v="Recibido"/>
    <s v="cumplida"/>
    <n v="3"/>
    <n v="3"/>
    <n v="0"/>
    <d v="2025-08-22T00:00:00"/>
    <n v="41273"/>
    <n v="67421"/>
    <m/>
    <n v="1"/>
  </r>
  <r>
    <m/>
    <s v="Alejandro Beron"/>
    <x v="0"/>
    <s v="MATERIALES PARA LAVADERO"/>
    <d v="2025-08-12T00:00:00"/>
    <x v="7"/>
    <x v="0"/>
    <n v="711110"/>
    <s v="AB"/>
    <s v="P-3954"/>
    <s v="M2657FER"/>
    <s v="SINTETICO BLANCO ALBALUX DIAMANTEX X4 LITROS"/>
    <n v="5"/>
    <s v="unidad"/>
    <n v="40817.4"/>
    <n v="204087"/>
    <s v="$"/>
    <s v="HER CAL"/>
    <n v="102366"/>
    <d v="2025-08-18T00:00:00"/>
    <s v="MZ"/>
    <d v="2025-08-20T00:00:00"/>
    <s v="Recibido"/>
    <s v="cumplida"/>
    <n v="3"/>
    <n v="5"/>
    <n v="0"/>
    <d v="2025-08-22T00:00:00"/>
    <n v="39923"/>
    <n v="67355"/>
    <m/>
    <n v="1"/>
  </r>
  <r>
    <n v="1"/>
    <s v="Alejandro Beron"/>
    <x v="0"/>
    <s v="FILTROS PARA INYECTADORA DE AIRE SIROC"/>
    <d v="2025-08-12T00:00:00"/>
    <x v="7"/>
    <x v="0"/>
    <m/>
    <s v="AB"/>
    <s v="P-3955"/>
    <s v=" M2637MEC"/>
    <s v="Placas filtrantes para unidad evaporativa Siroc 18 AP 9. "/>
    <n v="28"/>
    <s v="unidad"/>
    <m/>
    <n v="0"/>
    <s v="$"/>
    <m/>
    <m/>
    <m/>
    <m/>
    <m/>
    <s v="Sin req."/>
    <s v="Con pendientes"/>
    <m/>
    <m/>
    <n v="-28"/>
    <m/>
    <m/>
    <m/>
    <n v="1"/>
    <n v="1"/>
  </r>
  <r>
    <n v="1"/>
    <s v="Alejandro Beron"/>
    <x v="2"/>
    <s v="REPARACION DE APILADOR BT - TOYOTA"/>
    <d v="2025-08-12T00:00:00"/>
    <x v="7"/>
    <x v="0"/>
    <m/>
    <s v="AB"/>
    <s v="P-3956"/>
    <s v="S/C"/>
    <s v="Toyota apilador BT  SERIE N° 6533173 MODELO RREI60H  _x000a_ Reemplazo de sellos en cuadro de válvulas  (10 sellos)  _x000a_ proveedor Toyota"/>
    <n v="1"/>
    <s v="unidad"/>
    <n v="539600"/>
    <n v="539600"/>
    <s v="$"/>
    <s v="ELEVA PILAR"/>
    <n v="103398"/>
    <d v="2025-10-27T00:00:00"/>
    <s v="MZ"/>
    <d v="2025-10-28T00:00:00"/>
    <s v="Orden de compra confirmada"/>
    <s v="Con pendientes"/>
    <n v="3"/>
    <m/>
    <n v="-1"/>
    <m/>
    <m/>
    <m/>
    <n v="1"/>
    <n v="1"/>
  </r>
  <r>
    <n v="1"/>
    <s v="Alejandro Beron"/>
    <x v="2"/>
    <s v="REPARACION MOTOR AUTOELEVADOR  TOYOTA 15"/>
    <d v="2025-08-12T00:00:00"/>
    <x v="7"/>
    <x v="0"/>
    <n v="994858"/>
    <s v="AB"/>
    <s v="P-3957"/>
    <s v="S/C"/>
    <s v="Se solicita reparar motor (4Y) fundido en autoelevador Toyota 15_x000a_El motor esta colocado, solo se puede retirar el motor, el chasis queda en planta"/>
    <n v="1"/>
    <s v="unidad"/>
    <n v="7012500"/>
    <n v="7012500"/>
    <s v="$"/>
    <s v="ELEVA PILAR"/>
    <n v="102620"/>
    <d v="2025-09-03T00:00:00"/>
    <s v="LR"/>
    <d v="2025-09-05T00:00:00"/>
    <s v="Recibido"/>
    <s v="cumplida"/>
    <n v="3"/>
    <n v="1"/>
    <n v="0"/>
    <d v="2025-11-21T00:00:00"/>
    <n v="3"/>
    <m/>
    <n v="1"/>
    <n v="1"/>
  </r>
  <r>
    <n v="3"/>
    <s v="Franco Paez"/>
    <x v="2"/>
    <s v="REPUESTOS PARA EL DAF"/>
    <d v="2025-08-15T00:00:00"/>
    <x v="7"/>
    <x v="0"/>
    <n v="401157"/>
    <s v="AB"/>
    <s v="P-3958"/>
    <s v=" M2860FER"/>
    <s v="Conector espiga de 50 mm con rosca hembra de 1 y 1/2&quot;"/>
    <n v="2"/>
    <s v="unidad"/>
    <n v="511.53"/>
    <n v="1023.06"/>
    <s v="$"/>
    <s v="BULONERA TORCUATO"/>
    <n v="102460"/>
    <d v="2025-08-25T00:00:00"/>
    <s v="MZ"/>
    <d v="2025-08-26T00:00:00"/>
    <s v="Recibido"/>
    <s v="cumplida"/>
    <n v="3"/>
    <n v="2"/>
    <n v="0"/>
    <d v="2025-09-02T00:00:00"/>
    <n v="256914"/>
    <n v="67906"/>
    <n v="1"/>
    <n v="1"/>
  </r>
  <r>
    <m/>
    <s v="Franco Paez"/>
    <x v="2"/>
    <s v="REPUESTOS PARA EL DAF"/>
    <d v="2025-08-15T00:00:00"/>
    <x v="7"/>
    <x v="0"/>
    <n v="401157"/>
    <s v="AB"/>
    <s v="P-3958"/>
    <s v=" M2861FER"/>
    <s v="Conector espiga de 50 mm con rosca macho de 2&quot;"/>
    <n v="2"/>
    <s v="unidad"/>
    <n v="764.68"/>
    <n v="1529.36"/>
    <s v="$"/>
    <s v="BULONERA TORCUATO"/>
    <n v="102460"/>
    <d v="2025-08-25T00:00:00"/>
    <s v="MZ"/>
    <d v="2025-08-26T00:00:00"/>
    <s v="Recibido"/>
    <s v="cumplida"/>
    <n v="3"/>
    <n v="2"/>
    <n v="0"/>
    <d v="2025-09-02T00:00:00"/>
    <n v="256914"/>
    <n v="67906"/>
    <m/>
    <n v="1"/>
  </r>
  <r>
    <m/>
    <s v="Franco Paez"/>
    <x v="2"/>
    <s v="REPUESTOS PARA EL DAF"/>
    <d v="2025-08-15T00:00:00"/>
    <x v="7"/>
    <x v="0"/>
    <n v="401157"/>
    <s v="AB"/>
    <s v="P-3958"/>
    <s v=" M1715FER"/>
    <s v="MANGUERA PVC CON ALAMBRE 50 MM (DESCARGA DAF)"/>
    <n v="15"/>
    <s v="Metros"/>
    <n v="15358"/>
    <n v="230370"/>
    <s v="$"/>
    <s v="GOMA EME (Goma filtros)"/>
    <n v="102458"/>
    <d v="2025-08-25T00:00:00"/>
    <s v="MZ"/>
    <d v="2025-08-26T00:00:00"/>
    <s v="Recibido"/>
    <s v="cumplida"/>
    <n v="3"/>
    <n v="15"/>
    <n v="0"/>
    <d v="2025-09-04T00:00:00"/>
    <n v="5019"/>
    <n v="67994"/>
    <m/>
    <n v="1"/>
  </r>
  <r>
    <n v="1"/>
    <s v="Dario Gamba"/>
    <x v="2"/>
    <s v="CORTADORA LINEA 6"/>
    <d v="2025-08-14T00:00:00"/>
    <x v="7"/>
    <x v="0"/>
    <n v="419010"/>
    <s v="JPS"/>
    <s v="P-3959"/>
    <s v=" M1477MEC"/>
    <s v="RODAMIENTO LINEAL HIWIN HGW20CC Z0C"/>
    <n v="1"/>
    <s v="unidad"/>
    <n v="203207"/>
    <n v="203207"/>
    <s v="$"/>
    <s v="MR ACCESORIOS INDUSTRIALES"/>
    <s v="102346 - 102369"/>
    <d v="2025-08-15T00:00:00"/>
    <s v="LR"/>
    <d v="2025-08-18T00:00:00"/>
    <s v="Recibido"/>
    <s v="cumplida"/>
    <n v="3"/>
    <n v="1"/>
    <n v="0"/>
    <d v="2025-08-19T00:00:00"/>
    <n v="13362"/>
    <n v="67181"/>
    <n v="1"/>
    <n v="1"/>
  </r>
  <r>
    <n v="1"/>
    <s v="Franco Paez"/>
    <x v="2"/>
    <s v="LAVAMANOS PORTATIL LINEA 5"/>
    <d v="2025-08-15T00:00:00"/>
    <x v="7"/>
    <x v="0"/>
    <n v="801868"/>
    <s v="AB"/>
    <s v="P-3960"/>
    <s v=" M2859FER"/>
    <s v="Fuelle de bomba de pie para agua"/>
    <n v="1"/>
    <s v="unidad"/>
    <n v="19500"/>
    <n v="19500"/>
    <s v="$"/>
    <s v="RENDICION DE GASTOS"/>
    <n v="102367"/>
    <d v="2025-08-18T00:00:00"/>
    <s v="MZ"/>
    <d v="2025-08-19T00:00:00"/>
    <s v="Recibido"/>
    <s v="cumplida"/>
    <n v="3"/>
    <n v="1"/>
    <n v="0"/>
    <d v="2025-08-20T00:00:00"/>
    <n v="23426"/>
    <m/>
    <n v="1"/>
    <n v="1"/>
  </r>
  <r>
    <n v="1"/>
    <s v="Alejandro Beron"/>
    <x v="2"/>
    <s v="HELADERA COMEDOR DE PLANTA"/>
    <d v="2025-08-18T00:00:00"/>
    <x v="7"/>
    <x v="0"/>
    <n v="494961"/>
    <s v="JPS"/>
    <s v="P-3961"/>
    <s v="M2862FER"/>
    <s v="GAS REFRIGERANTE R 134A X 900GRS"/>
    <n v="2"/>
    <s v="unidad"/>
    <n v="12870"/>
    <n v="25740"/>
    <s v="$"/>
    <s v="REFRIGERACION OMAR"/>
    <n v="102389"/>
    <d v="2025-08-19T00:00:00"/>
    <s v="MZ"/>
    <d v="2025-08-20T00:00:00"/>
    <s v="Recibido"/>
    <s v="cumplida"/>
    <n v="3"/>
    <n v="2"/>
    <n v="0"/>
    <d v="2025-08-22T00:00:00"/>
    <n v="25888"/>
    <n v="67357"/>
    <n v="1"/>
    <n v="1"/>
  </r>
  <r>
    <n v="1"/>
    <s v="Raul Ledesma"/>
    <x v="3"/>
    <s v="MEJORA EN PROGRAMACION ENVASADORA LINEA 3 Y 4"/>
    <d v="2025-08-20T00:00:00"/>
    <x v="7"/>
    <x v="0"/>
    <n v="267144"/>
    <s v="JPS"/>
    <s v="P-3962"/>
    <s v="S/C"/>
    <s v="SERVICIO DE REPROGRAMACION EN ENVASADORA ALIPACK L3 - L4"/>
    <n v="1"/>
    <s v="unidad"/>
    <n v="1148000"/>
    <n v="1148000"/>
    <s v="$"/>
    <s v="ALIPACK"/>
    <n v="102766"/>
    <d v="2025-09-11T00:00:00"/>
    <s v="MZ"/>
    <d v="2025-09-15T00:00:00"/>
    <s v="Recibido"/>
    <s v="cumplida"/>
    <n v="3"/>
    <n v="1"/>
    <n v="0"/>
    <d v="2025-10-03T00:00:00"/>
    <s v="sin remito"/>
    <m/>
    <n v="1"/>
    <n v="1"/>
  </r>
  <r>
    <n v="1"/>
    <s v="Pablo Aguirre"/>
    <x v="0"/>
    <s v="REENBANDADO RUEDA ZORRA ATOM"/>
    <d v="2025-08-20T00:00:00"/>
    <x v="7"/>
    <x v="0"/>
    <n v="899435"/>
    <s v="JPS"/>
    <s v="P-3963"/>
    <s v="S/C"/>
    <s v=" REENBANDADO RUEDA DE TRACCIÓN PTE15Q 220 x 70"/>
    <n v="2"/>
    <s v="unidad"/>
    <n v="182000"/>
    <n v="364000"/>
    <s v="$"/>
    <s v="EMAS"/>
    <s v="102541 - 103253"/>
    <d v="2025-10-17T00:00:00"/>
    <s v="MZ"/>
    <d v="2025-10-17T00:00:00"/>
    <s v="Recibido"/>
    <s v="cumplida"/>
    <n v="3"/>
    <n v="2"/>
    <n v="0"/>
    <s v="19/09 - 21/11"/>
    <s v="12668 - 12841"/>
    <m/>
    <n v="1"/>
    <n v="1"/>
  </r>
  <r>
    <n v="1"/>
    <s v="Ruben Friedrich"/>
    <x v="0"/>
    <s v="LINEA 4 - FRIPACK 1 Y 2"/>
    <d v="2025-08-20T00:00:00"/>
    <x v="7"/>
    <x v="0"/>
    <n v="898124"/>
    <s v="AB"/>
    <s v="P-3964"/>
    <s v=" M2639MEC"/>
    <s v=" BOTON DE AJUSTE PARA REGULADORES DE AIRE  LR/LFR-D-MINI - 655460"/>
    <n v="6"/>
    <s v="unidad"/>
    <n v="76121.600000000006"/>
    <n v="456729.60000000003"/>
    <s v="$"/>
    <s v="ELECTRO DOS"/>
    <n v="102423"/>
    <d v="2025-08-22T00:00:00"/>
    <s v="MZ"/>
    <d v="2025-08-25T00:00:00"/>
    <s v="Recibido"/>
    <s v="cumplida"/>
    <n v="3"/>
    <n v="6"/>
    <n v="0"/>
    <d v="2025-10-17T00:00:00"/>
    <n v="92371"/>
    <m/>
    <n v="1"/>
    <n v="1"/>
  </r>
  <r>
    <n v="1"/>
    <s v="Raul Ledesma"/>
    <x v="0"/>
    <s v="BRAZO DE CUCHILLAS PARA ENVASADORA L5"/>
    <d v="2025-08-21T00:00:00"/>
    <x v="7"/>
    <x v="0"/>
    <n v="734033"/>
    <s v="JPS"/>
    <s v="P-3965"/>
    <s v="S/C"/>
    <s v=" BRAZO SOPORTE  ACERO Ø8 x 120mm PARA CUCHILLA MASIPACK L5 - CON COLOCACION EN CUCHILLA "/>
    <n v="2"/>
    <s v="unidad"/>
    <n v="8580"/>
    <n v="17160"/>
    <s v="$"/>
    <s v="EXACORT"/>
    <n v="102414"/>
    <d v="2025-08-21T00:00:00"/>
    <s v="MZ"/>
    <d v="2025-08-22T00:00:00"/>
    <s v="Recibido"/>
    <s v="cumplida"/>
    <n v="3"/>
    <n v="2"/>
    <n v="0"/>
    <d v="2025-08-25T00:00:00"/>
    <n v="432"/>
    <m/>
    <n v="1"/>
    <n v="1"/>
  </r>
  <r>
    <n v="1"/>
    <s v="Ontivero Alejandro"/>
    <x v="0"/>
    <s v="CERRAMIENTOS SECTOR SILOS"/>
    <d v="2025-08-22T00:00:00"/>
    <x v="7"/>
    <x v="0"/>
    <n v="601826"/>
    <s v="JPS"/>
    <s v="P-3966"/>
    <s v="S/C"/>
    <s v=" MANO DE OBRA CERRAMIENTO Y DESARME DE ESTRUCTURA EN SECTOR SILO"/>
    <n v="1"/>
    <s v="unidad"/>
    <n v="5320000"/>
    <n v="5320000"/>
    <s v="$"/>
    <s v="Elfer Mario Hector (Montajes industriales)"/>
    <n v="102495"/>
    <d v="2025-08-27T00:00:00"/>
    <s v="MZ"/>
    <d v="2025-08-29T00:00:00"/>
    <s v="Recibido"/>
    <s v="cumplida"/>
    <n v="3"/>
    <n v="1"/>
    <n v="0"/>
    <d v="2025-11-17T00:00:00"/>
    <s v="Firma Ale Beron"/>
    <m/>
    <n v="1"/>
    <n v="1"/>
  </r>
  <r>
    <n v="1"/>
    <s v="Ontivero Alejandro"/>
    <x v="0"/>
    <s v="LLAVE DE CONTACTO ORIGINAL PARA APILADOR UNIRROL RT20PROH"/>
    <d v="2025-08-22T00:00:00"/>
    <x v="7"/>
    <x v="0"/>
    <n v="886514"/>
    <s v="AB"/>
    <s v="P-3967"/>
    <s v="M2640MEC"/>
    <s v="Provision de llave de contacto original"/>
    <n v="1"/>
    <s v="unidad"/>
    <n v="274238"/>
    <n v="274238"/>
    <s v="$"/>
    <s v="ITE WAGNER"/>
    <n v="102445"/>
    <d v="2025-08-25T00:00:00"/>
    <s v="MZ"/>
    <d v="2025-08-26T00:00:00"/>
    <s v="Recibido"/>
    <s v="cumplida"/>
    <n v="3"/>
    <n v="1"/>
    <n v="0"/>
    <d v="2025-10-02T00:00:00"/>
    <n v="5102"/>
    <n v="69330"/>
    <n v="1"/>
    <n v="1"/>
  </r>
  <r>
    <n v="2"/>
    <s v="Franco Paez"/>
    <x v="2"/>
    <s v="MATERIALES PARA PROTECCION EN HORNO L2"/>
    <d v="2025-08-25T00:00:00"/>
    <x v="7"/>
    <x v="0"/>
    <n v="739736"/>
    <s v="AB"/>
    <s v="P-3968"/>
    <s v=" M2188FER"/>
    <s v="Chapa lisa de 2mtrs x 1 mtrs calibre 22"/>
    <n v="2"/>
    <s v="unidad"/>
    <n v="26331.759999999998"/>
    <n v="52663.519999999997"/>
    <s v="$"/>
    <s v="COMERCIAL CMP"/>
    <n v="102467"/>
    <d v="2025-08-26T00:00:00"/>
    <s v="MZ"/>
    <d v="2025-08-26T00:00:00"/>
    <s v="Recibido"/>
    <s v="cumplida"/>
    <n v="3"/>
    <n v="2"/>
    <n v="0"/>
    <d v="2025-09-02T00:00:00"/>
    <n v="248348"/>
    <n v="68122"/>
    <n v="1"/>
    <n v="1"/>
  </r>
  <r>
    <m/>
    <s v="Franco Paez"/>
    <x v="2"/>
    <s v="MATERIALES PARA PROTECCION EN HORNO L2"/>
    <d v="2025-08-25T00:00:00"/>
    <x v="7"/>
    <x v="0"/>
    <n v="739736"/>
    <s v="AB"/>
    <s v="P-3968"/>
    <s v=" M2198FER"/>
    <s v="Hierro angulo de 3/4&quot; x 1/8&quot; x 6mtrs"/>
    <n v="2"/>
    <s v="unidad"/>
    <n v="12233.78"/>
    <n v="24467.56"/>
    <s v="$"/>
    <s v="COMERCIAL CMP"/>
    <n v="102467"/>
    <d v="2025-08-26T00:00:00"/>
    <s v="MZ"/>
    <d v="2025-08-26T00:00:00"/>
    <s v="Recibido"/>
    <s v="cumplida"/>
    <n v="3"/>
    <n v="2"/>
    <n v="0"/>
    <d v="2025-09-02T00:00:00"/>
    <n v="248349"/>
    <n v="68123"/>
    <m/>
    <n v="1"/>
  </r>
  <r>
    <n v="1"/>
    <s v="Alejandro Beron"/>
    <x v="2"/>
    <s v="APILADOR  RT 2095"/>
    <d v="2025-08-25T00:00:00"/>
    <x v="7"/>
    <x v="0"/>
    <n v="965166"/>
    <s v="AB"/>
    <s v="P-3969"/>
    <s v="S/C"/>
    <s v="BATERIA DE LITIO -  Placa BMS RT20PROH"/>
    <n v="1"/>
    <s v="unidad"/>
    <n v="1899525.6"/>
    <n v="1899525.6"/>
    <s v="$"/>
    <s v="UNIRROL"/>
    <n v="102508"/>
    <d v="2025-08-29T00:00:00"/>
    <s v="MZ"/>
    <d v="2025-08-28T00:00:00"/>
    <s v="Recibido"/>
    <s v="cumplida"/>
    <n v="3"/>
    <n v="1"/>
    <n v="0"/>
    <d v="2025-09-01T00:00:00"/>
    <n v="641632981"/>
    <m/>
    <n v="1"/>
    <n v="1"/>
  </r>
  <r>
    <n v="1"/>
    <s v="Alejandro Beron"/>
    <x v="2"/>
    <s v="REPARACION DE BOMBAS SUMERGIBLES"/>
    <d v="2025-08-26T00:00:00"/>
    <x v="7"/>
    <x v="0"/>
    <n v="113707"/>
    <s v="JPS"/>
    <s v="P-3970"/>
    <s v="M0008BOM"/>
    <s v="BOMBA SUMERGIBLE CLOACAL 3HP 380V - BAT PRO VX"/>
    <n v="2"/>
    <s v="unidad"/>
    <n v="1272700"/>
    <n v="2545400"/>
    <s v="$"/>
    <s v="FULLMEC"/>
    <n v="102911"/>
    <d v="2025-09-23T00:00:00"/>
    <s v="MZ"/>
    <d v="2025-09-23T00:00:00"/>
    <s v="Recibido"/>
    <s v="Con pendientes"/>
    <n v="3"/>
    <n v="1"/>
    <n v="-1"/>
    <d v="2025-10-09T00:00:00"/>
    <n v="2886"/>
    <n v="69579"/>
    <n v="1"/>
    <n v="1"/>
  </r>
  <r>
    <n v="1"/>
    <s v="Alejandro Beron"/>
    <x v="2"/>
    <s v="ALQUILER DE BATERIA PARA EL CD"/>
    <d v="2025-08-27T00:00:00"/>
    <x v="7"/>
    <x v="0"/>
    <m/>
    <s v="AB"/>
    <s v="P-3971"/>
    <s v="S/C"/>
    <s v="SERVICIO DE ALQUILER DE BATERIA DE PLOMO 48V 620A (POR 30 DIAS)"/>
    <n v="1"/>
    <s v="unidad"/>
    <m/>
    <n v="0"/>
    <s v="$"/>
    <s v="anulado por beron 18/03/26"/>
    <m/>
    <m/>
    <m/>
    <m/>
    <s v="Anulado"/>
    <s v="Con pendientes"/>
    <n v="4"/>
    <m/>
    <n v="-1"/>
    <m/>
    <m/>
    <m/>
    <n v="1"/>
    <n v="1"/>
  </r>
  <r>
    <n v="1"/>
    <s v="Alejandro Beron"/>
    <x v="2"/>
    <s v="VISITA TECNICA APILADOR TOYOTA"/>
    <d v="2025-08-29T00:00:00"/>
    <x v="7"/>
    <x v="0"/>
    <n v="510271"/>
    <s v="AB"/>
    <s v="P-3972"/>
    <s v="S/C"/>
    <s v="visita tecnica de proveedor ITE para revision de placa electica en apilador Toyota 6FVRE16 modelo FSVE61"/>
    <n v="1"/>
    <s v="unidad"/>
    <m/>
    <n v="0"/>
    <s v="$"/>
    <m/>
    <m/>
    <m/>
    <m/>
    <m/>
    <s v="Sin req."/>
    <s v="Con pendientes"/>
    <n v="3"/>
    <m/>
    <n v="-1"/>
    <m/>
    <m/>
    <m/>
    <n v="1"/>
    <n v="1"/>
  </r>
  <r>
    <n v="1"/>
    <s v="Alejandro Beron"/>
    <x v="2"/>
    <s v="COMEDOR DMP"/>
    <d v="2025-08-29T00:00:00"/>
    <x v="7"/>
    <x v="0"/>
    <n v="869509"/>
    <s v="AB"/>
    <s v="P-3973"/>
    <s v="S/C"/>
    <s v="Television TV Noblex DK43X7100  - 43&quot;"/>
    <n v="1"/>
    <s v="unidad"/>
    <n v="379999"/>
    <n v="379999"/>
    <s v="$"/>
    <s v="FRAVEGA"/>
    <n v="102560"/>
    <d v="2025-09-01T00:00:00"/>
    <s v="MZ"/>
    <d v="2025-09-08T00:00:00"/>
    <s v="Recibido"/>
    <s v="cumplida"/>
    <n v="3"/>
    <n v="1"/>
    <n v="0"/>
    <d v="2025-09-12T00:00:00"/>
    <n v="1836445"/>
    <m/>
    <n v="1"/>
    <n v="1"/>
  </r>
  <r>
    <n v="1"/>
    <s v="Raul Ledesma"/>
    <x v="2"/>
    <s v="FECHADOR DE CAJAS LINEA 1"/>
    <d v="2025-09-01T00:00:00"/>
    <x v="8"/>
    <x v="0"/>
    <n v="511514"/>
    <s v="AB"/>
    <s v="P-3974"/>
    <s v=" M2642MEC"/>
    <s v=" Equipo Impresor SEALCODE HD7 con cabezal retráctil, base soporte regulable en altura, fuente de alimentación, sensor"/>
    <n v="1"/>
    <s v="unidad"/>
    <m/>
    <n v="0"/>
    <s v="$"/>
    <s v="ANULADO POR MARCOS ZARZA"/>
    <m/>
    <m/>
    <m/>
    <m/>
    <s v="Anulado"/>
    <s v="Con pendientes"/>
    <n v="4"/>
    <m/>
    <n v="-1"/>
    <m/>
    <m/>
    <m/>
    <n v="1"/>
    <n v="1"/>
  </r>
  <r>
    <n v="1"/>
    <s v="Raul Ledesma"/>
    <x v="0"/>
    <s v="GRUPO ELECTROGENO"/>
    <d v="2025-09-01T00:00:00"/>
    <x v="8"/>
    <x v="0"/>
    <n v="277980"/>
    <s v="AB"/>
    <s v="P-3975"/>
    <s v=" M0021BOM"/>
    <s v=" BOMBA DE COMBUSTIBLE 12V ELECTRICA"/>
    <n v="1"/>
    <s v="unidad"/>
    <n v="690157.2"/>
    <n v="690157.2"/>
    <s v="$"/>
    <s v="HER CAL"/>
    <n v="103278"/>
    <d v="2025-10-20T00:00:00"/>
    <s v="MZ"/>
    <d v="2025-10-22T00:00:00"/>
    <s v="Recibido"/>
    <s v="cumplida"/>
    <n v="3"/>
    <n v="1"/>
    <n v="0"/>
    <d v="2025-10-24T00:00:00"/>
    <n v="40524"/>
    <n v="70194"/>
    <n v="1"/>
    <n v="1"/>
  </r>
  <r>
    <n v="1"/>
    <s v="Alejandro Beron"/>
    <x v="0"/>
    <s v="REPARACION DE BURRO DE ARRANQUE DE AUTOELEVADOR TOYOTA"/>
    <d v="2025-09-01T00:00:00"/>
    <x v="8"/>
    <x v="0"/>
    <n v="717293"/>
    <s v="AB"/>
    <s v="P-3976"/>
    <s v="S/C"/>
    <s v="BURRO DE ARRANQUE TOYOTA MODELO 32-8FG15._x000a_ Se solicita la reparacion del mismo"/>
    <n v="1"/>
    <s v="unidad"/>
    <n v="170000"/>
    <n v="170000"/>
    <s v="$"/>
    <s v="ELEVA PILAR"/>
    <n v="102757"/>
    <d v="2025-09-11T00:00:00"/>
    <s v="LR"/>
    <d v="2025-09-15T00:00:00"/>
    <s v="Recibido"/>
    <s v="cumplida"/>
    <n v="3"/>
    <n v="1"/>
    <n v="0"/>
    <d v="2025-09-23T00:00:00"/>
    <n v="1"/>
    <m/>
    <n v="1"/>
    <n v="1"/>
  </r>
  <r>
    <n v="2"/>
    <s v="Raul Ledesma"/>
    <x v="2"/>
    <s v="REPUESTOS ALIPACK LINEA 3"/>
    <d v="2025-09-01T00:00:00"/>
    <x v="8"/>
    <x v="0"/>
    <n v="352865"/>
    <s v="JPS"/>
    <s v="P-3977"/>
    <s v="M2643MEC"/>
    <s v="Piñón (plano Alipack T-264v2)."/>
    <n v="1"/>
    <s v="unidad"/>
    <n v="195295"/>
    <n v="195295"/>
    <s v="$"/>
    <s v="ALIPACK"/>
    <s v="P00819"/>
    <d v="2026-04-09T00:00:00"/>
    <s v="LR"/>
    <d v="2026-04-22T00:00:00"/>
    <s v="Recibido"/>
    <s v="cumplida"/>
    <n v="3"/>
    <n v="1"/>
    <n v="0"/>
    <d v="2026-06-26T00:00:00"/>
    <n v="2404"/>
    <n v="81036"/>
    <n v="1"/>
    <n v="1"/>
  </r>
  <r>
    <m/>
    <s v="Raul Ledesma"/>
    <x v="2"/>
    <s v="REPUESTOS ALIPACK LINEA 3"/>
    <d v="2025-09-01T00:00:00"/>
    <x v="8"/>
    <x v="0"/>
    <n v="352865"/>
    <s v="JPS"/>
    <s v="P-3977"/>
    <s v="M2644MEC"/>
    <s v="Maza con eje (plano Alipack T-237v2)."/>
    <n v="2"/>
    <s v="unidad"/>
    <n v="393400"/>
    <n v="786800"/>
    <s v="$"/>
    <s v="ALIPACK"/>
    <s v="P00819"/>
    <d v="2026-04-09T00:00:00"/>
    <s v="LR"/>
    <d v="2026-04-22T00:00:00"/>
    <s v="Recibido"/>
    <s v="cumplida"/>
    <n v="3"/>
    <n v="2"/>
    <n v="0"/>
    <d v="2026-06-26T00:00:00"/>
    <n v="2404"/>
    <n v="81036"/>
    <m/>
    <n v="1"/>
  </r>
  <r>
    <n v="1"/>
    <s v="Raul Ledesma"/>
    <x v="0"/>
    <s v="ENVIO DE MOTOR CENTRAL HIDRAULICA"/>
    <d v="2025-09-02T00:00:00"/>
    <x v="8"/>
    <x v="0"/>
    <n v="901584"/>
    <s v="JPS"/>
    <s v="P-3978"/>
    <s v="S/C"/>
    <s v=" ENVIO DE MOTOR A OLEOHIDRAULICA PILAR "/>
    <n v="1"/>
    <s v="unidad"/>
    <m/>
    <n v="0"/>
    <s v="$"/>
    <s v="Marcos comenta que el flete se encarga el proveedor que hará la reparacion"/>
    <m/>
    <m/>
    <m/>
    <m/>
    <s v="Anulado"/>
    <s v="Con pendientes"/>
    <n v="4"/>
    <m/>
    <n v="-1"/>
    <m/>
    <m/>
    <m/>
    <n v="1"/>
    <n v="1"/>
  </r>
  <r>
    <n v="2"/>
    <s v="Raul Ledesma"/>
    <x v="0"/>
    <s v="SERVICIO DE REPARACION EQUIPOS VARIOS"/>
    <d v="2025-09-02T00:00:00"/>
    <x v="8"/>
    <x v="0"/>
    <n v="860624"/>
    <s v="JPS"/>
    <s v="P-3979"/>
    <s v="S/C"/>
    <s v=" REPARACION DISPLAY 8018"/>
    <n v="2"/>
    <s v="unidad"/>
    <n v="378750"/>
    <n v="757500"/>
    <s v="$"/>
    <s v="JORGE OKEEFFE"/>
    <s v="102894 - 103465"/>
    <d v="2025-09-22T00:00:00"/>
    <s v="MZ"/>
    <d v="2025-09-23T00:00:00"/>
    <s v="Recibido"/>
    <s v="cumplida"/>
    <n v="3"/>
    <n v="2"/>
    <n v="0"/>
    <d v="2025-09-26T00:00:00"/>
    <n v="2033"/>
    <m/>
    <n v="1"/>
    <n v="1"/>
  </r>
  <r>
    <m/>
    <s v="Raul Ledesma"/>
    <x v="0"/>
    <s v="SERVICIO DE REPARACION EQUIPOS VARIOS"/>
    <d v="2025-09-02T00:00:00"/>
    <x v="8"/>
    <x v="0"/>
    <n v="860624"/>
    <s v="JPS"/>
    <s v="P-3979"/>
    <s v="S/C"/>
    <s v=" REPARACION CONTROLADOR BRAHMA 36224431"/>
    <n v="2"/>
    <s v="unidad"/>
    <n v="162250"/>
    <n v="324500"/>
    <s v="$"/>
    <s v="JORGE OKEEFFE"/>
    <n v="103495"/>
    <d v="2025-11-03T00:00:00"/>
    <s v="MZ"/>
    <d v="2025-11-04T00:00:00"/>
    <s v="Recibido"/>
    <s v="cumplida"/>
    <n v="3"/>
    <n v="2"/>
    <n v="0"/>
    <d v="2025-11-05T00:00:00"/>
    <n v="2054"/>
    <m/>
    <m/>
    <n v="1"/>
  </r>
  <r>
    <n v="1"/>
    <s v="Hugo Escobar"/>
    <x v="0"/>
    <s v="ENCINTADORAS DE CAJAS"/>
    <d v="2025-09-02T00:00:00"/>
    <x v="8"/>
    <x v="0"/>
    <n v="489515"/>
    <s v="AB"/>
    <s v="P-3980"/>
    <s v=" M2645MEC"/>
    <s v=" Motorreductor J230V18-200-20-C"/>
    <n v="2"/>
    <s v="unidad"/>
    <m/>
    <n v="0"/>
    <s v="$"/>
    <s v="pedido anulado. Se compra por reposicion, mail 31/03"/>
    <m/>
    <m/>
    <m/>
    <m/>
    <s v="Anulado"/>
    <s v="Con pendientes"/>
    <n v="4"/>
    <m/>
    <n v="-2"/>
    <m/>
    <m/>
    <m/>
    <n v="1"/>
    <n v="1"/>
  </r>
  <r>
    <n v="2"/>
    <s v="Alejandro Beron"/>
    <x v="0"/>
    <s v="RENOVACION DE PLANTAS EN PARQUE PILARES"/>
    <d v="2025-09-02T00:00:00"/>
    <x v="8"/>
    <x v="0"/>
    <n v="257354"/>
    <s v="AB"/>
    <s v="P-3981"/>
    <s v="S/C"/>
    <s v=" Reemplazo de macetas plasticas rotomoldeadas modelo gota, color verde mate altura 60 "/>
    <n v="4"/>
    <s v="unidad"/>
    <m/>
    <n v="0"/>
    <s v="$"/>
    <s v="anulado por ontivero"/>
    <m/>
    <m/>
    <m/>
    <m/>
    <s v="Anulado"/>
    <s v="Con pendientes"/>
    <n v="4"/>
    <m/>
    <n v="-4"/>
    <m/>
    <m/>
    <m/>
    <n v="1"/>
    <n v="1"/>
  </r>
  <r>
    <m/>
    <s v="Alejandro Beron"/>
    <x v="0"/>
    <s v="RENOVACION DE PLANTAS EN PARQUE PILARES"/>
    <d v="2025-09-02T00:00:00"/>
    <x v="8"/>
    <x v="0"/>
    <n v="257354"/>
    <s v="AB"/>
    <s v="P-3981"/>
    <s v="S/C"/>
    <s v=" Reemplazo de plantas secas en parque: luxus crenata"/>
    <n v="4"/>
    <s v="unidad"/>
    <m/>
    <n v="0"/>
    <s v="$"/>
    <s v="anulado por ontivero"/>
    <m/>
    <m/>
    <m/>
    <m/>
    <s v="Anulado"/>
    <s v="Con pendientes"/>
    <n v="4"/>
    <m/>
    <n v="-4"/>
    <m/>
    <m/>
    <m/>
    <m/>
    <n v="1"/>
  </r>
  <r>
    <n v="5"/>
    <s v="Alejandro Beron"/>
    <x v="0"/>
    <s v="PINTURA PARA EDILICIO"/>
    <d v="2025-09-02T00:00:00"/>
    <x v="8"/>
    <x v="0"/>
    <n v="254282"/>
    <s v="AB"/>
    <s v="P-3982"/>
    <s v="M1380FER"/>
    <s v=" ENDUIDO CASABLANCA  EXTERIOR X 20L"/>
    <n v="1"/>
    <s v="unidad"/>
    <n v="37598.410000000003"/>
    <n v="37598.410000000003"/>
    <s v="$"/>
    <s v="HER CAL"/>
    <n v="102816"/>
    <d v="2025-09-15T00:00:00"/>
    <s v="MZ"/>
    <d v="2025-09-17T00:00:00"/>
    <s v="Recibido"/>
    <s v="cumplida"/>
    <n v="3"/>
    <n v="1"/>
    <n v="0"/>
    <d v="2025-09-26T00:00:00"/>
    <n v="40240"/>
    <n v="69025"/>
    <n v="1"/>
    <n v="1"/>
  </r>
  <r>
    <m/>
    <s v="Alejandro Beron"/>
    <x v="0"/>
    <s v="FRENTE RRHH"/>
    <d v="2025-09-02T00:00:00"/>
    <x v="8"/>
    <x v="0"/>
    <n v="254282"/>
    <s v="AB"/>
    <s v="P-3982"/>
    <s v="M1737FER"/>
    <s v=" Brikol Ladrillos Decorativo 20 L - Protector Impermeable color ceramico"/>
    <n v="1"/>
    <s v="unidad"/>
    <n v="178426.51"/>
    <n v="178426.51"/>
    <s v="$"/>
    <s v="HER CAL"/>
    <n v="102816"/>
    <d v="2025-09-15T00:00:00"/>
    <s v="MZ"/>
    <d v="2025-09-17T00:00:00"/>
    <s v="Recibido"/>
    <s v="cumplida"/>
    <n v="3"/>
    <n v="1"/>
    <n v="0"/>
    <d v="2025-09-26T00:00:00"/>
    <n v="40240"/>
    <n v="69025"/>
    <m/>
    <n v="1"/>
  </r>
  <r>
    <m/>
    <s v="Alejandro Beron"/>
    <x v="0"/>
    <s v="PINTURA PARA EDILICIO"/>
    <d v="2025-09-02T00:00:00"/>
    <x v="8"/>
    <x v="0"/>
    <n v="254282"/>
    <s v="AB"/>
    <s v="P-3982"/>
    <s v="M2355FER"/>
    <s v=" PINTURA AEROSOL ULTRA COVER 2X RUST OLEUM BLANCO MATE"/>
    <n v="5"/>
    <s v="unidad"/>
    <n v="10735.99"/>
    <n v="53679.95"/>
    <s v="$"/>
    <s v="HER CAL"/>
    <n v="102816"/>
    <d v="2025-09-15T00:00:00"/>
    <s v="MZ"/>
    <d v="2025-09-17T00:00:00"/>
    <s v="Recibido"/>
    <s v="cumplida"/>
    <n v="3"/>
    <n v="5"/>
    <n v="0"/>
    <d v="2025-09-26T00:00:00"/>
    <n v="40240"/>
    <n v="69025"/>
    <m/>
    <n v="1"/>
  </r>
  <r>
    <m/>
    <s v="Alejandro Beron"/>
    <x v="0"/>
    <s v="SELLAR VENTANAS Y CANALETAS"/>
    <d v="2025-09-02T00:00:00"/>
    <x v="8"/>
    <x v="0"/>
    <n v="254282"/>
    <s v="AB"/>
    <s v="P-3982"/>
    <s v="M2592FER"/>
    <s v=" MANTA FIBRADA VENDA 1 X 25MTS"/>
    <n v="1"/>
    <s v="unidad"/>
    <n v="3854.88"/>
    <n v="3854.88"/>
    <s v="$"/>
    <s v="HER CAL"/>
    <n v="102816"/>
    <d v="2025-09-15T00:00:00"/>
    <s v="MZ"/>
    <d v="2025-09-17T00:00:00"/>
    <s v="Recibido"/>
    <s v="cumplida"/>
    <n v="3"/>
    <n v="1"/>
    <n v="0"/>
    <d v="2025-09-26T00:00:00"/>
    <n v="40240"/>
    <n v="69025"/>
    <m/>
    <n v="1"/>
  </r>
  <r>
    <m/>
    <s v="Alejandro Beron"/>
    <x v="0"/>
    <s v="SELLAR VENTANAS Y CANALETAS"/>
    <d v="2025-09-02T00:00:00"/>
    <x v="8"/>
    <x v="0"/>
    <n v="254282"/>
    <s v="AB"/>
    <s v="P-3982"/>
    <s v="M2683FER"/>
    <s v="IMPERMEABILIZANTE RECUPLAST FIBRADO PARA MEMBRANA X 10LTS"/>
    <n v="1"/>
    <s v="unidad"/>
    <n v="46032.72"/>
    <n v="46032.72"/>
    <s v="$"/>
    <s v="HER CAL"/>
    <n v="102816"/>
    <d v="2025-09-15T00:00:00"/>
    <s v="MZ"/>
    <d v="2025-09-17T00:00:00"/>
    <s v="Recibido"/>
    <s v="cumplida"/>
    <n v="3"/>
    <n v="1"/>
    <n v="0"/>
    <d v="2025-09-26T00:00:00"/>
    <n v="40240"/>
    <n v="69025"/>
    <m/>
    <n v="1"/>
  </r>
  <r>
    <n v="1"/>
    <s v="Ontivero Alejandro"/>
    <x v="2"/>
    <s v="CERRADORA DE CAJAS PARA LINEA 5"/>
    <d v="2025-09-02T00:00:00"/>
    <x v="8"/>
    <x v="0"/>
    <n v="873811"/>
    <s v="AB"/>
    <s v="P-3983"/>
    <s v="S/C"/>
    <s v="Provision de cerradora de cajas para la L5"/>
    <n v="1"/>
    <s v="unidad"/>
    <m/>
    <n v="0"/>
    <s v="$"/>
    <s v="anulado por ontivero"/>
    <m/>
    <m/>
    <m/>
    <m/>
    <s v="Anulado"/>
    <s v="Con pendientes"/>
    <n v="4"/>
    <m/>
    <n v="-1"/>
    <m/>
    <m/>
    <m/>
    <n v="1"/>
    <n v="1"/>
  </r>
  <r>
    <n v="1"/>
    <s v="Franco Paez"/>
    <x v="2"/>
    <s v="REPARACION DE MOTOR GEIGER LINEA 7"/>
    <d v="2025-09-02T00:00:00"/>
    <x v="8"/>
    <x v="0"/>
    <n v="562591"/>
    <s v="JPS"/>
    <s v="P-3984"/>
    <s v="S/C"/>
    <s v="REPARACION MOTOR WEG 380V 1460/2935RPM"/>
    <n v="1"/>
    <s v="unidad"/>
    <n v="2470200"/>
    <n v="2470200"/>
    <s v="$"/>
    <s v="TALLER PORCO"/>
    <n v="102689"/>
    <d v="2025-09-08T00:00:00"/>
    <s v="MZ"/>
    <d v="2025-09-09T00:00:00"/>
    <s v="Recibido"/>
    <s v="cumplida"/>
    <n v="3"/>
    <n v="1"/>
    <n v="0"/>
    <d v="2025-09-12T00:00:00"/>
    <n v="9482"/>
    <m/>
    <n v="1"/>
    <n v="1"/>
  </r>
  <r>
    <n v="2"/>
    <s v="Alejandro Beron"/>
    <x v="2"/>
    <s v="REPARACION HELADERA COMEDOR"/>
    <d v="2025-09-05T00:00:00"/>
    <x v="8"/>
    <x v="0"/>
    <n v="111955"/>
    <s v="AB"/>
    <s v="P-3985"/>
    <s v="S/C"/>
    <s v="REPARACION HELADERA COMEDOR PLANTA: MANO DE OBRA_x000a_ CAMBIO DE MOTOR QUEMADO_x000a_ REEMPLAZO DE EVAPORADOR_x000a_ LIMPIEZA DE CAÑERIA Y LLENADO DE REFRIGERANTE"/>
    <n v="1"/>
    <s v="unidad"/>
    <n v="245000"/>
    <n v="245000"/>
    <s v="$"/>
    <s v="MENA FEDERICO"/>
    <n v="103011"/>
    <d v="2025-09-30T00:00:00"/>
    <s v="MZ"/>
    <d v="2025-10-02T00:00:00"/>
    <s v="Recibido"/>
    <s v="cumplida"/>
    <n v="3"/>
    <n v="1"/>
    <n v="0"/>
    <d v="2025-10-01T00:00:00"/>
    <n v="4907861"/>
    <m/>
    <n v="1"/>
    <n v="1"/>
  </r>
  <r>
    <m/>
    <s v="Alejandro Beron"/>
    <x v="2"/>
    <s v="REPARACION HELADERA COMEDOR"/>
    <d v="2025-09-05T00:00:00"/>
    <x v="8"/>
    <x v="0"/>
    <n v="111955"/>
    <s v="AB"/>
    <s v="P-3985"/>
    <s v="S/C"/>
    <s v="REPARACION HELADERA COMEDOR PLANTA: MATERIALES_x000a_ CAMBIO DE MOTOR QUEMADO_x000a_ REEMPLAZO DE EVAPORADOR_x000a_ LIMPIEZA DE CAÑERIA Y LLENADO DE REFRIGERANTE"/>
    <n v="1"/>
    <s v="unidad"/>
    <n v="221886"/>
    <n v="221886"/>
    <s v="$"/>
    <s v="REFRIGERACION OMAR"/>
    <n v="102793"/>
    <d v="2025-09-15T00:00:00"/>
    <s v="MZ"/>
    <d v="2025-09-16T00:00:00"/>
    <s v="Recibido"/>
    <s v="cumplida"/>
    <n v="3"/>
    <n v="1"/>
    <n v="0"/>
    <d v="2025-09-23T00:00:00"/>
    <n v="26011"/>
    <m/>
    <m/>
    <n v="1"/>
  </r>
  <r>
    <n v="4"/>
    <s v="Alejandro Beron"/>
    <x v="0"/>
    <s v="MATERIAL CERRAMIENTO LABORATORIO / PLANIFICACION"/>
    <d v="2025-09-05T00:00:00"/>
    <x v="8"/>
    <x v="0"/>
    <n v="902467"/>
    <s v="AB"/>
    <s v="P-3986"/>
    <s v="M1842FER"/>
    <s v="CHOCLA+TIZA AZUL 30MTS"/>
    <n v="1"/>
    <s v="unidad"/>
    <n v="5263.5"/>
    <n v="5263.5"/>
    <s v="$"/>
    <s v="ABRAFER"/>
    <n v="103317"/>
    <d v="2025-10-22T00:00:00"/>
    <s v="LR"/>
    <d v="2025-10-23T00:00:00"/>
    <s v="Recibido"/>
    <s v="cumplida"/>
    <n v="3"/>
    <n v="1"/>
    <n v="0"/>
    <d v="2025-10-22T00:00:00"/>
    <n v="204668"/>
    <n v="70137"/>
    <n v="1"/>
    <n v="1"/>
  </r>
  <r>
    <m/>
    <s v="Alejandro Beron"/>
    <x v="0"/>
    <s v="MATERIAL CERRAMIENTO LABORATORIO / PLANIFICACION"/>
    <d v="2025-09-05T00:00:00"/>
    <x v="8"/>
    <x v="0"/>
    <n v="902467"/>
    <s v="AB"/>
    <s v="P-3986"/>
    <s v="M2044FER"/>
    <s v="AUTOPERFORANTE EXAGONAL MECHA 14 X 2&quot;1/2 X UN"/>
    <n v="200"/>
    <s v="unidad"/>
    <n v="86.52"/>
    <n v="17304"/>
    <s v="$"/>
    <s v="ABRAFER"/>
    <n v="103317"/>
    <d v="2025-10-22T00:00:00"/>
    <s v="LR"/>
    <d v="2025-10-23T00:00:00"/>
    <s v="Recibido"/>
    <s v="cumplida"/>
    <n v="3"/>
    <n v="200"/>
    <n v="0"/>
    <d v="2025-10-22T00:00:00"/>
    <n v="204668"/>
    <n v="70137"/>
    <m/>
    <n v="1"/>
  </r>
  <r>
    <m/>
    <s v="Alejandro Beron"/>
    <x v="0"/>
    <s v="MATERIAL CERRAMIENTO LABORATORIO / PLANIFICACION"/>
    <d v="2025-09-05T00:00:00"/>
    <x v="8"/>
    <x v="0"/>
    <n v="902467"/>
    <s v="AB"/>
    <s v="P-3986"/>
    <s v="M2166FER"/>
    <s v="Estructural 80x80x2mm."/>
    <n v="14"/>
    <s v="unidad"/>
    <n v="67779.5"/>
    <n v="948913"/>
    <s v="$"/>
    <s v="COMERCIAL CMP"/>
    <n v="102942"/>
    <d v="2025-09-25T00:00:00"/>
    <s v="MZ"/>
    <d v="2025-09-26T00:00:00"/>
    <s v="Recibido"/>
    <s v="cumplida"/>
    <n v="3"/>
    <n v="14"/>
    <n v="0"/>
    <d v="2025-09-30T00:00:00"/>
    <n v="249628"/>
    <n v="69228"/>
    <m/>
    <n v="1"/>
  </r>
  <r>
    <m/>
    <s v="Alejandro Beron"/>
    <x v="0"/>
    <s v="MATERIAL CERRAMIENTO LABORATORIO / PLANIFICACION"/>
    <d v="2025-09-05T00:00:00"/>
    <x v="8"/>
    <x v="0"/>
    <n v="902467"/>
    <s v="AB"/>
    <s v="P-3986"/>
    <s v="M2865FER"/>
    <s v="Fenólico 25mm, una cara buena 1.22x 2.44 eucalipto"/>
    <n v="24"/>
    <s v="unidad"/>
    <n v="45036.44"/>
    <n v="1080874.56"/>
    <s v="$"/>
    <s v="COMERCIAL CMP"/>
    <n v="102942"/>
    <d v="2025-09-25T00:00:00"/>
    <s v="MZ"/>
    <d v="2025-09-26T00:00:00"/>
    <s v="Recibido"/>
    <s v="cumplida"/>
    <n v="3"/>
    <n v="24"/>
    <n v="0"/>
    <d v="2025-09-30T00:00:00"/>
    <n v="249629"/>
    <n v="69928"/>
    <m/>
    <n v="1"/>
  </r>
  <r>
    <n v="1"/>
    <s v="Ontivero Alejandro"/>
    <x v="2"/>
    <s v="HORNO LINEA 3"/>
    <d v="2025-09-05T00:00:00"/>
    <x v="8"/>
    <x v="0"/>
    <n v="894970"/>
    <s v="JPS"/>
    <s v="P-3987"/>
    <s v="S/C"/>
    <s v="CORTE DE CINTA DE HORNO LINEA 3"/>
    <n v="1"/>
    <s v="unidad"/>
    <n v="1076400"/>
    <n v="1076400"/>
    <s v="$"/>
    <s v="MOROS"/>
    <n v="102684"/>
    <d v="2025-09-05T00:00:00"/>
    <s v="MZ"/>
    <d v="2025-09-08T00:00:00"/>
    <s v="Recibido"/>
    <s v="cumplida"/>
    <n v="3"/>
    <n v="1"/>
    <n v="0"/>
    <d v="2025-09-06T00:00:00"/>
    <n v="579"/>
    <m/>
    <n v="1"/>
    <n v="1"/>
  </r>
  <r>
    <n v="4"/>
    <s v="Alejandro Beron"/>
    <x v="2"/>
    <s v="MATERIALES PARA DESAGUES EN TESORERIA"/>
    <d v="2025-09-08T00:00:00"/>
    <x v="8"/>
    <x v="0"/>
    <n v="937785"/>
    <s v="AB"/>
    <s v="P-3988"/>
    <s v=" M2774FER"/>
    <s v="CODO PVC BLANCO A 90°, 110MM "/>
    <n v="14"/>
    <s v="unidad"/>
    <n v="3530"/>
    <n v="49420"/>
    <s v="$"/>
    <s v="CHATARD NEYRA Y CIA SA - FERRETERIA"/>
    <n v="102705"/>
    <d v="2025-09-08T00:00:00"/>
    <s v="MZ"/>
    <d v="2025-09-09T00:00:00"/>
    <s v="Recibido"/>
    <s v="cumplida"/>
    <n v="3"/>
    <n v="14"/>
    <n v="0"/>
    <d v="2025-09-11T00:00:00"/>
    <n v="136543"/>
    <n v="68290"/>
    <n v="1"/>
    <n v="1"/>
  </r>
  <r>
    <m/>
    <s v="Alejandro Beron"/>
    <x v="2"/>
    <s v="MATERIALES PARA DESAGUES EN TESORERIA"/>
    <d v="2025-09-08T00:00:00"/>
    <x v="8"/>
    <x v="0"/>
    <n v="937785"/>
    <s v="AB"/>
    <s v="P-3988"/>
    <s v=" M1796FER"/>
    <s v="CAÑO PVC BLANCO 110MM X 4MTS"/>
    <n v="8"/>
    <s v="unidad"/>
    <n v="14578"/>
    <n v="116624"/>
    <s v="$"/>
    <s v="CHATARD NEYRA Y CIA SA - FERRETERIA"/>
    <n v="102705"/>
    <d v="2025-09-08T00:00:00"/>
    <s v="MZ"/>
    <d v="2025-09-09T00:00:00"/>
    <s v="Recibido"/>
    <s v="cumplida"/>
    <n v="3"/>
    <n v="8"/>
    <n v="0"/>
    <d v="2025-09-11T00:00:00"/>
    <n v="136543"/>
    <n v="68290"/>
    <m/>
    <n v="1"/>
  </r>
  <r>
    <m/>
    <s v="Alejandro Beron"/>
    <x v="2"/>
    <s v="MATERIALES PARA DESAGUES EN TESORERIA"/>
    <d v="2025-09-08T00:00:00"/>
    <x v="8"/>
    <x v="0"/>
    <n v="937785"/>
    <s v="AB"/>
    <s v="P-3988"/>
    <s v=" M2391FER"/>
    <s v="ADHESIVO AZUL PVC SEC/RAP 946ML"/>
    <n v="2"/>
    <s v="unidad"/>
    <n v="38482"/>
    <n v="76964"/>
    <s v="$"/>
    <s v="CHATARD NEYRA Y CIA SA - FERRETERIA"/>
    <n v="102705"/>
    <d v="2025-09-08T00:00:00"/>
    <s v="MZ"/>
    <d v="2025-09-09T00:00:00"/>
    <s v="Recibido"/>
    <s v="cumplida"/>
    <n v="3"/>
    <n v="2"/>
    <n v="0"/>
    <d v="2025-09-11T00:00:00"/>
    <n v="136543"/>
    <n v="68290"/>
    <m/>
    <n v="1"/>
  </r>
  <r>
    <m/>
    <s v="Alejandro Beron"/>
    <x v="2"/>
    <s v="MATERIALES PARA DESAGUES EN TESORERIA"/>
    <d v="2025-09-08T00:00:00"/>
    <x v="8"/>
    <x v="0"/>
    <n v="937785"/>
    <s v="AB"/>
    <s v="P-3988"/>
    <s v=" M2668FER"/>
    <s v="POXIMIX USO EXTERIOR REPARA GRIETAS 5 KG"/>
    <n v="4"/>
    <s v="unidad"/>
    <n v="17375"/>
    <n v="69500"/>
    <s v="$"/>
    <s v="CHATARD NEYRA Y CIA SA - FERRETERIA"/>
    <n v="102705"/>
    <d v="2025-09-08T00:00:00"/>
    <s v="MZ"/>
    <d v="2025-09-09T00:00:00"/>
    <s v="Recibido"/>
    <s v="cumplida"/>
    <n v="3"/>
    <n v="4"/>
    <n v="0"/>
    <d v="2025-09-11T00:00:00"/>
    <n v="136543"/>
    <n v="68290"/>
    <m/>
    <n v="1"/>
  </r>
  <r>
    <n v="1"/>
    <s v="Hernan Fernandez"/>
    <x v="2"/>
    <s v="PRECINTOS PARA PRODUCCION"/>
    <d v="2025-09-09T00:00:00"/>
    <x v="8"/>
    <x v="0"/>
    <m/>
    <s v="JPS"/>
    <s v="P-3989"/>
    <s v="S/C"/>
    <s v="PRECINTO BLANCO NUMERADO &quot;PRODUCCION&quot;  (10cm) CON TRABA METALICA"/>
    <n v="1000"/>
    <s v="unidad"/>
    <n v="109"/>
    <n v="109000"/>
    <s v="$"/>
    <s v="MERCOEMBAL (Naiman Dario Leonel)"/>
    <n v="104861"/>
    <d v="2026-03-04T00:00:00"/>
    <s v="MZ"/>
    <d v="2026-03-04T00:00:00"/>
    <s v="Recibido"/>
    <s v="cumplida"/>
    <n v="3"/>
    <n v="1000"/>
    <n v="0"/>
    <d v="2026-05-08T00:00:00"/>
    <n v="1600"/>
    <m/>
    <n v="1"/>
    <n v="1"/>
  </r>
  <r>
    <n v="5"/>
    <s v="Alejandro Beron"/>
    <x v="0"/>
    <s v="MATERIALES PARA TAREAS EDILICIO - GARITAS PLANTA Y DMP"/>
    <d v="2025-09-09T00:00:00"/>
    <x v="8"/>
    <x v="0"/>
    <s v="PR00299"/>
    <s v="AB"/>
    <s v="P-3990"/>
    <s v="S/C"/>
    <s v="PIEDRA PARTIDA DOLOMITA PARA JARDIN X 1MT3"/>
    <n v="1"/>
    <s v="unidad"/>
    <m/>
    <n v="0"/>
    <s v="$"/>
    <m/>
    <m/>
    <m/>
    <m/>
    <m/>
    <s v="Sin req."/>
    <s v="Con pendientes"/>
    <n v="4"/>
    <m/>
    <n v="-1"/>
    <m/>
    <m/>
    <m/>
    <n v="1"/>
    <n v="1"/>
  </r>
  <r>
    <m/>
    <s v="Alejandro Beron"/>
    <x v="0"/>
    <s v="MATERIALES PARA TAREAS EDILICIO - GARITAS PLANTA Y DMP"/>
    <d v="2025-09-09T00:00:00"/>
    <x v="8"/>
    <x v="0"/>
    <s v="PR00299"/>
    <s v="AB"/>
    <s v="P-3990"/>
    <s v="S/C"/>
    <s v="PIEDRA PARTIDA BOLSON X 1 MT3"/>
    <n v="2"/>
    <s v="unidad"/>
    <n v="89975.6"/>
    <n v="179951.2"/>
    <s v="$"/>
    <s v="ABRAFER"/>
    <n v="103074"/>
    <d v="2025-10-03T00:00:00"/>
    <s v="MZ"/>
    <d v="2025-10-06T00:00:00"/>
    <s v="Recibido"/>
    <s v="cumplida"/>
    <n v="3"/>
    <n v="2"/>
    <n v="0"/>
    <d v="2026-03-20T00:00:00"/>
    <n v="208736"/>
    <m/>
    <m/>
    <n v="1"/>
  </r>
  <r>
    <m/>
    <s v="Alejandro Beron"/>
    <x v="0"/>
    <s v="MATERIALES PARA TAREAS EDILICIO - GARITAS PLANTA Y DMP"/>
    <d v="2025-09-09T00:00:00"/>
    <x v="8"/>
    <x v="0"/>
    <s v="PR00299"/>
    <s v="AB"/>
    <s v="P-3990"/>
    <s v="S/C"/>
    <s v="CAÑO PVC BLANCO DE 6MTS X 10&quot; DE DIAMETRO"/>
    <n v="1"/>
    <s v="unidad"/>
    <m/>
    <n v="0"/>
    <s v="$"/>
    <m/>
    <m/>
    <m/>
    <m/>
    <m/>
    <s v="Sin req."/>
    <s v="Con pendientes"/>
    <n v="4"/>
    <m/>
    <n v="-1"/>
    <m/>
    <m/>
    <m/>
    <m/>
    <n v="1"/>
  </r>
  <r>
    <m/>
    <s v="Alejandro Beron"/>
    <x v="0"/>
    <s v="MATERIALES PARA TAREAS EDILICIO - GARITAS PLANTA Y DMP"/>
    <d v="2025-09-09T00:00:00"/>
    <x v="8"/>
    <x v="0"/>
    <s v="PR00299"/>
    <s v="AB"/>
    <s v="P-3990"/>
    <s v="S/C"/>
    <s v="CAMARA PREMOLDEADA DE HORMIGON 60X60X60 CON TAPA "/>
    <n v="1"/>
    <s v="unidad"/>
    <m/>
    <n v="0"/>
    <s v="$"/>
    <m/>
    <m/>
    <m/>
    <m/>
    <m/>
    <s v="Sin req."/>
    <s v="Con pendientes"/>
    <n v="4"/>
    <m/>
    <n v="-1"/>
    <m/>
    <m/>
    <m/>
    <m/>
    <n v="1"/>
  </r>
  <r>
    <m/>
    <s v="Alejandro Beron"/>
    <x v="0"/>
    <s v="MATERIALES PARA TAREAS EDILICIO - GARITAS PLANTA Y DMP"/>
    <d v="2025-09-09T00:00:00"/>
    <x v="8"/>
    <x v="0"/>
    <s v="PR00299"/>
    <s v="AB"/>
    <s v="P-3990"/>
    <s v="S/C"/>
    <s v="Postes De 3.50 Olimpico De Hormigon PARA TEJIDO"/>
    <n v="3"/>
    <s v="unidad"/>
    <m/>
    <n v="0"/>
    <s v="$"/>
    <m/>
    <m/>
    <m/>
    <m/>
    <m/>
    <s v="Sin req."/>
    <s v="Con pendientes"/>
    <n v="4"/>
    <m/>
    <n v="-3"/>
    <m/>
    <m/>
    <m/>
    <m/>
    <n v="1"/>
  </r>
  <r>
    <n v="1"/>
    <s v="Alejandro Beron"/>
    <x v="2"/>
    <s v="ASISTENCIA TECNICA PARA MOTOR INTERPLANTA"/>
    <d v="2025-09-12T00:00:00"/>
    <x v="8"/>
    <x v="0"/>
    <n v="745200"/>
    <s v="AB"/>
    <s v="P-3991"/>
    <s v="S/C"/>
    <s v="Servicio tecnico a motor FAAC por perdidas de aceite."/>
    <n v="1"/>
    <s v="unidad"/>
    <m/>
    <n v="0"/>
    <s v="$"/>
    <s v="anulado por beron 18/03/26"/>
    <m/>
    <m/>
    <m/>
    <m/>
    <s v="Anulado"/>
    <s v="Con pendientes"/>
    <n v="4"/>
    <m/>
    <n v="-1"/>
    <m/>
    <m/>
    <m/>
    <n v="1"/>
    <n v="1"/>
  </r>
  <r>
    <n v="1"/>
    <s v="Alejandro Beron"/>
    <x v="2"/>
    <s v="READECUACION DE PORTON EN CD"/>
    <d v="2025-09-12T00:00:00"/>
    <x v="8"/>
    <x v="0"/>
    <n v="948759"/>
    <s v="AB"/>
    <s v="P-3992"/>
    <s v="S/C"/>
    <s v="Materiales y mano de obra por servicio de herreria para readecuar y nivelar porton del CD_x000a_Solicitar ademas la llave en mano (puesta en marcha del porton)"/>
    <n v="1"/>
    <s v="unidad"/>
    <n v="1010500"/>
    <n v="1010500"/>
    <s v="$"/>
    <s v="TECNO ACCESS"/>
    <n v="102796"/>
    <d v="2025-09-15T00:00:00"/>
    <s v="MZ"/>
    <d v="2025-09-16T00:00:00"/>
    <s v="Recibido"/>
    <s v="cumplida"/>
    <n v="3"/>
    <n v="1"/>
    <n v="0"/>
    <d v="2025-09-26T00:00:00"/>
    <s v="Firma A. Beron"/>
    <m/>
    <n v="1"/>
    <n v="1"/>
  </r>
  <r>
    <n v="1"/>
    <s v="Franco Paez"/>
    <x v="0"/>
    <s v="LINEA 4"/>
    <d v="2025-09-12T00:00:00"/>
    <x v="8"/>
    <x v="0"/>
    <n v="668183"/>
    <s v="AB"/>
    <s v="P-3993"/>
    <s v=" M2647MEC"/>
    <s v="Union de cadena con aletas SK1. Para cadenas B12 simple de acero inoxidable."/>
    <n v="20"/>
    <s v="unidad"/>
    <n v="44904.87"/>
    <n v="898097.4"/>
    <s v="$"/>
    <s v="GOMA EME (Goma filtros)"/>
    <n v="102828"/>
    <d v="2025-09-16T00:00:00"/>
    <s v="MZ"/>
    <d v="2025-09-17T00:00:00"/>
    <s v="Recibido"/>
    <s v="cumplida"/>
    <n v="3"/>
    <n v="20"/>
    <n v="0"/>
    <d v="2025-10-08T00:00:00"/>
    <n v="5400"/>
    <n v="69570"/>
    <n v="1"/>
    <n v="1"/>
  </r>
  <r>
    <n v="1"/>
    <s v="Franco Paez"/>
    <x v="0"/>
    <s v="LINEA 4"/>
    <d v="2025-09-12T00:00:00"/>
    <x v="8"/>
    <x v="0"/>
    <n v="764388"/>
    <s v="AB"/>
    <s v="P-3994"/>
    <s v=" M1596ELE"/>
    <s v="Lampara de obstruccion roja con lampara de 220 vac. (fija, no baliza) Para reemplazar dañadas en L4."/>
    <n v="4"/>
    <s v="unidad"/>
    <n v="149902.5"/>
    <n v="599610"/>
    <s v="$"/>
    <s v="ABRAFER"/>
    <n v="103023"/>
    <d v="2025-10-01T00:00:00"/>
    <s v="MZ"/>
    <d v="2025-10-02T00:00:00"/>
    <s v="Recibido"/>
    <s v="cumplida"/>
    <n v="3"/>
    <n v="4"/>
    <n v="0"/>
    <d v="2025-10-24T00:00:00"/>
    <n v="43379"/>
    <n v="70264"/>
    <n v="1"/>
    <n v="1"/>
  </r>
  <r>
    <n v="6"/>
    <s v="Alejandro Beron"/>
    <x v="0"/>
    <s v="REPUESTOS PARA ZORRAS"/>
    <d v="2025-09-12T00:00:00"/>
    <x v="8"/>
    <x v="0"/>
    <n v="936678"/>
    <s v="AB"/>
    <s v="P-3995"/>
    <s v="M2671MEC"/>
    <s v="Sello mecanico dh03 18 25  4-5/6"/>
    <n v="10"/>
    <s v="unidad"/>
    <m/>
    <n v="0"/>
    <s v="$"/>
    <s v="pedido anulado. Se compra por reposicion, mail 31/03"/>
    <m/>
    <m/>
    <m/>
    <m/>
    <s v="Anulado"/>
    <s v="Con pendientes"/>
    <n v="4"/>
    <m/>
    <n v="-10"/>
    <m/>
    <m/>
    <m/>
    <n v="1"/>
    <n v="1"/>
  </r>
  <r>
    <m/>
    <s v="Alejandro Beron"/>
    <x v="0"/>
    <s v="REPUESTOS PARA ZORRAS"/>
    <d v="2025-09-12T00:00:00"/>
    <x v="8"/>
    <x v="0"/>
    <n v="936678"/>
    <s v="AB"/>
    <s v="P-3995"/>
    <s v="M2672MEC"/>
    <s v="Resorte de manija para zorra hidraulica paletera_x000a_Diámetro externo: 42 mm_x000a_Diámetro interior: 33 mm_x000a_Largo: 110 mm"/>
    <n v="10"/>
    <s v="unidad"/>
    <m/>
    <n v="0"/>
    <s v="$"/>
    <s v="pedido anulado. Se compra por reposicion, mail 31/03"/>
    <m/>
    <m/>
    <m/>
    <m/>
    <s v="Anulado"/>
    <s v="Con pendientes"/>
    <n v="4"/>
    <m/>
    <n v="-10"/>
    <m/>
    <m/>
    <m/>
    <m/>
    <n v="1"/>
  </r>
  <r>
    <m/>
    <s v="Alejandro Beron"/>
    <x v="0"/>
    <s v="REPUESTOS PARA ZORRAS"/>
    <d v="2025-09-12T00:00:00"/>
    <x v="8"/>
    <x v="0"/>
    <n v="936678"/>
    <s v="AB"/>
    <s v="P-3995"/>
    <s v="M2673MEC"/>
    <s v="Resorte de manija para zorra hidraulica paletera_x000a_Diámetro externo: 48 mm_x000a_Diámetro interior: 37 mm_x000a_Largo: 90 mm"/>
    <n v="10"/>
    <s v="unidad"/>
    <m/>
    <n v="0"/>
    <s v="$"/>
    <s v="pedido anulado. Se compra por reposicion, mail 31/03"/>
    <m/>
    <m/>
    <m/>
    <m/>
    <s v="Anulado"/>
    <s v="Con pendientes"/>
    <n v="4"/>
    <m/>
    <n v="-10"/>
    <m/>
    <m/>
    <m/>
    <m/>
    <n v="1"/>
  </r>
  <r>
    <m/>
    <s v="Alejandro Beron"/>
    <x v="0"/>
    <s v="REPUESTOS PARA ZORRAS"/>
    <d v="2025-09-12T00:00:00"/>
    <x v="8"/>
    <x v="0"/>
    <n v="936678"/>
    <s v="AB"/>
    <s v="P-3995"/>
    <s v="M2674MEC"/>
    <s v="940400100037 - N°2 Air spring (250N) (muelle neumatico) - MANUAL PS 16N-BPT-001-EN"/>
    <n v="2"/>
    <s v="unidad"/>
    <m/>
    <n v="0"/>
    <s v="$"/>
    <s v="pedido anulado. Se compra por reposicion, mail 31/03"/>
    <m/>
    <m/>
    <m/>
    <m/>
    <s v="Anulado"/>
    <s v="Con pendientes"/>
    <n v="4"/>
    <m/>
    <n v="-2"/>
    <m/>
    <m/>
    <m/>
    <m/>
    <n v="1"/>
  </r>
  <r>
    <m/>
    <s v="Alejandro Beron"/>
    <x v="0"/>
    <s v="REPUESTOS PARA ZORRAS"/>
    <d v="2025-09-12T00:00:00"/>
    <x v="8"/>
    <x v="0"/>
    <n v="936678"/>
    <s v="AB"/>
    <s v="P-3995"/>
    <s v="M2675MEC"/>
    <s v="940500100088 - N° 2.08 Bushing (buje) - PARTS MANUAL 509946020101"/>
    <n v="8"/>
    <s v="unidad"/>
    <m/>
    <n v="0"/>
    <s v="$"/>
    <s v="pedido anulado. Se compra por reposicion, mail 31/03"/>
    <m/>
    <m/>
    <m/>
    <m/>
    <s v="Anulado"/>
    <s v="Con pendientes"/>
    <n v="4"/>
    <m/>
    <n v="-8"/>
    <m/>
    <m/>
    <m/>
    <m/>
    <n v="1"/>
  </r>
  <r>
    <m/>
    <s v="Alejandro Beron"/>
    <x v="0"/>
    <s v="REPUESTOS PARA ZORRAS"/>
    <d v="2025-09-12T00:00:00"/>
    <x v="8"/>
    <x v="0"/>
    <n v="936678"/>
    <s v="AB"/>
    <s v="P-3995"/>
    <s v="M2676MEC"/>
    <s v="508038520130 - N° 2.09 Riser (contrahuella) - PARTS MANUAL 509946020101"/>
    <n v="2"/>
    <s v="unidad"/>
    <m/>
    <n v="0"/>
    <s v="$"/>
    <s v="pedido anulado. Se compra por reposicion, mail 31/03"/>
    <m/>
    <m/>
    <m/>
    <m/>
    <s v="Anulado"/>
    <s v="Con pendientes"/>
    <n v="4"/>
    <m/>
    <n v="-2"/>
    <m/>
    <m/>
    <m/>
    <m/>
    <n v="1"/>
  </r>
  <r>
    <n v="1"/>
    <s v="Alejandro Beron"/>
    <x v="0"/>
    <s v="VOLQUETE EN PLANTA"/>
    <d v="2025-09-12T00:00:00"/>
    <x v="8"/>
    <x v="0"/>
    <n v="440733"/>
    <s v="JPS"/>
    <s v="P-3996"/>
    <s v="S/C"/>
    <s v="Volquete para residuos generales de planta"/>
    <n v="2"/>
    <s v="unidad"/>
    <n v="95000"/>
    <n v="190000"/>
    <s v="$"/>
    <s v="MS GRUPO NORTE SA VOLQUETES"/>
    <n v="102791"/>
    <d v="2025-09-15T00:00:00"/>
    <s v="MZ"/>
    <d v="2025-09-16T00:00:00"/>
    <s v="Recibido"/>
    <s v="cumplida"/>
    <n v="3"/>
    <n v="2"/>
    <n v="0"/>
    <s v="15/09/25 - 20/09/25"/>
    <s v="15053 - 2do se recibe sin remito"/>
    <m/>
    <n v="1"/>
    <n v="1"/>
  </r>
  <r>
    <n v="1"/>
    <s v="Hugo Escobar"/>
    <x v="0"/>
    <s v="DOSIFICADO - CORTADORA L3"/>
    <d v="2025-09-16T00:00:00"/>
    <x v="8"/>
    <x v="0"/>
    <n v="585372"/>
    <s v="AB"/>
    <s v="P-3997"/>
    <s v=" M2648MEC"/>
    <s v="O-ring  11mm diametro interno x 2,5mm espesor"/>
    <n v="48"/>
    <s v="unidad"/>
    <n v="208.65"/>
    <n v="10015.200000000001"/>
    <s v="$"/>
    <s v="HER CAL"/>
    <n v="102907"/>
    <d v="2025-09-22T00:00:00"/>
    <s v="MZ"/>
    <d v="2025-09-23T00:00:00"/>
    <s v="Recibido"/>
    <s v="cumplida"/>
    <n v="3"/>
    <n v="48"/>
    <n v="0"/>
    <d v="2025-10-03T00:00:00"/>
    <n v="40324"/>
    <n v="69342"/>
    <n v="1"/>
    <n v="1"/>
  </r>
  <r>
    <n v="1"/>
    <s v="Ontivero Alejandro"/>
    <x v="0"/>
    <s v="PISTOLA ROCIADO DE ALCOHOL LINEA 5"/>
    <d v="2025-09-16T00:00:00"/>
    <x v="8"/>
    <x v="0"/>
    <n v="588709"/>
    <s v="JPS"/>
    <s v="P-3998"/>
    <s v=" M2649MEC"/>
    <s v="PISTOLA DE ROCIADO AUTOJET INOX AA22AUH-SS_x000a_TG-SS5 FULL CONE TIP,ST.STL_x000a_7599-1/4-SS Adaptador en a inox_x000a_4676-SS-1/4 TEEJET ADAPTER,SS_x000a_CP1322-SS Cuerpo TeeJet en a.inox, 1/4TT_x000a_6051-SS-100 Fiitro Teejet en a. inox. "/>
    <n v="1"/>
    <s v="unidad"/>
    <n v="1855875"/>
    <n v="1855875"/>
    <s v="$"/>
    <s v="SPRAYING SYSTEM"/>
    <n v="102872"/>
    <d v="2025-09-19T00:00:00"/>
    <s v="MZ"/>
    <d v="2025-09-22T00:00:00"/>
    <s v="Recibido"/>
    <s v="cumplida"/>
    <n v="3"/>
    <n v="1"/>
    <n v="0"/>
    <d v="2025-12-17T00:00:00"/>
    <n v="27757"/>
    <n v="72868"/>
    <n v="1"/>
    <n v="1"/>
  </r>
  <r>
    <n v="1"/>
    <s v="Ontivero Alejandro"/>
    <x v="2"/>
    <s v="ARMADO TABLEROS TGBT"/>
    <d v="2025-09-16T00:00:00"/>
    <x v="8"/>
    <x v="0"/>
    <m/>
    <s v="JPS"/>
    <s v="P-3999"/>
    <s v="S/C"/>
    <s v="MONTAJE TGBT PRINCIPAL Y ALIMENTADORES_x000a_MANO DE OBRA - SEGÚN PRESUPUESTO DE ESA CONSULTORES"/>
    <n v="1"/>
    <s v="unidad"/>
    <n v="15326500"/>
    <n v="15326500"/>
    <s v="$"/>
    <s v="ESA CONSULTORES"/>
    <n v="103056"/>
    <d v="2025-10-02T00:00:00"/>
    <s v="MZ"/>
    <d v="2025-10-03T00:00:00"/>
    <s v="Orden de compra confirmada"/>
    <s v="Con pendientes"/>
    <n v="1"/>
    <m/>
    <n v="-1"/>
    <m/>
    <m/>
    <m/>
    <n v="1"/>
    <n v="1"/>
  </r>
  <r>
    <n v="1"/>
    <s v="Raul Ledesma"/>
    <x v="0"/>
    <s v="ENVIO DE RIBBON A OKEEFE"/>
    <d v="2025-09-18T00:00:00"/>
    <x v="8"/>
    <x v="0"/>
    <n v="824244"/>
    <s v="JPS"/>
    <s v="P-4000"/>
    <s v="S/C"/>
    <s v="ENVIO DE RIBBON (ROLLO CINTA DE TRANSFERENCIA TERMICA) A PROVEEDOR OKEEFE"/>
    <n v="1"/>
    <s v="unidad"/>
    <n v="226800"/>
    <n v="226800"/>
    <s v="$"/>
    <s v="FULL EXPRESS"/>
    <n v="102856"/>
    <d v="2025-09-18T00:00:00"/>
    <s v="LR"/>
    <d v="2025-09-19T00:00:00"/>
    <s v="Recibido"/>
    <s v="cumplida"/>
    <n v="3"/>
    <n v="1"/>
    <n v="0"/>
    <d v="2025-09-18T00:00:00"/>
    <s v="Remito de salida firma juan soqueira"/>
    <m/>
    <n v="1"/>
    <n v="1"/>
  </r>
  <r>
    <n v="1"/>
    <s v="Ontivero Alejandro"/>
    <x v="0"/>
    <s v="SOLDADORA PARA MANTENIMIENTO"/>
    <d v="2025-09-22T00:00:00"/>
    <x v="8"/>
    <x v="0"/>
    <n v="957002"/>
    <s v="JPS"/>
    <s v="P-4001"/>
    <s v=" M1497FER"/>
    <s v="Soldadora Esab Rogue Et 202ip PRO"/>
    <n v="1"/>
    <s v="unidad"/>
    <n v="2288322"/>
    <n v="2288322"/>
    <s v="$"/>
    <s v="HER CAL"/>
    <s v="P00118"/>
    <d v="2025-12-30T00:00:00"/>
    <s v="LR"/>
    <d v="2026-12-30T00:00:00"/>
    <s v="Recibido"/>
    <s v="cumplida"/>
    <n v="3"/>
    <n v="1"/>
    <n v="0"/>
    <d v="2026-01-02T00:00:00"/>
    <n v="41115"/>
    <m/>
    <n v="1"/>
    <n v="1"/>
  </r>
  <r>
    <n v="5"/>
    <s v="Alejandro Beron"/>
    <x v="2"/>
    <s v="PLANTA OSMOSIS"/>
    <d v="2025-09-22T00:00:00"/>
    <x v="8"/>
    <x v="0"/>
    <n v="573115"/>
    <s v="AB"/>
    <s v="P-4002"/>
    <s v=" M0996MEC"/>
    <s v="MICROFILTRO 4.5&quot; X 20&quot; X 5 M"/>
    <n v="5"/>
    <s v="unidad"/>
    <n v="62790"/>
    <n v="313950"/>
    <s v="$"/>
    <s v="HIDROBIOT"/>
    <n v="103436"/>
    <d v="2025-10-29T00:00:00"/>
    <s v="MZ"/>
    <d v="2025-10-29T00:00:00"/>
    <s v="Recibido"/>
    <s v="cumplida"/>
    <n v="3"/>
    <n v="5"/>
    <n v="0"/>
    <d v="2025-11-07T00:00:00"/>
    <n v="555"/>
    <n v="70802"/>
    <n v="1"/>
    <n v="1"/>
  </r>
  <r>
    <m/>
    <s v="Alejandro Beron"/>
    <x v="2"/>
    <s v="PLANTA OSMOSIS"/>
    <d v="2025-09-22T00:00:00"/>
    <x v="8"/>
    <x v="0"/>
    <n v="573115"/>
    <s v="AB"/>
    <s v="P-4002"/>
    <s v=" M2650MEC"/>
    <s v="MEMBRANA AG4040FM"/>
    <n v="9"/>
    <s v="unidad"/>
    <n v="590525"/>
    <n v="5314725"/>
    <s v="$"/>
    <s v="HIDROBIOT"/>
    <n v="103436"/>
    <d v="2025-10-29T00:00:00"/>
    <s v="MZ"/>
    <d v="2025-10-29T00:00:00"/>
    <s v="Recibido"/>
    <s v="cumplida"/>
    <n v="3"/>
    <n v="9"/>
    <n v="0"/>
    <d v="2025-11-07T00:00:00"/>
    <n v="555"/>
    <n v="70802"/>
    <m/>
    <n v="1"/>
  </r>
  <r>
    <m/>
    <s v="Alejandro Beron"/>
    <x v="2"/>
    <s v="PLANTA OSMOSIS"/>
    <d v="2025-09-22T00:00:00"/>
    <x v="8"/>
    <x v="0"/>
    <n v="573115"/>
    <s v="AB"/>
    <s v="P-4002"/>
    <s v=" M2651MEC"/>
    <s v="Tubo de Presión 4&quot;x3 elem. opossite side 300 psi"/>
    <n v="1"/>
    <s v="unidad"/>
    <n v="1121250"/>
    <n v="1121250"/>
    <s v="$"/>
    <s v="HIDROBIOT"/>
    <n v="103436"/>
    <d v="2025-10-29T00:00:00"/>
    <s v="MZ"/>
    <d v="2025-10-29T00:00:00"/>
    <s v="Recibido"/>
    <s v="cumplida"/>
    <n v="3"/>
    <n v="1"/>
    <n v="0"/>
    <d v="2025-11-07T00:00:00"/>
    <n v="555"/>
    <n v="70802"/>
    <m/>
    <n v="1"/>
  </r>
  <r>
    <m/>
    <s v="Alejandro Beron"/>
    <x v="2"/>
    <s v="PLANTA OSMOSIS"/>
    <d v="2025-09-22T00:00:00"/>
    <x v="8"/>
    <x v="0"/>
    <n v="573115"/>
    <s v="AB"/>
    <s v="P-4002"/>
    <s v=" M2738FER"/>
    <s v="HBT - RO K75 X 20 KG"/>
    <n v="5"/>
    <s v="unidad"/>
    <n v="272389"/>
    <n v="1361945"/>
    <s v="$"/>
    <s v="HIDROBIOT"/>
    <n v="103436"/>
    <d v="2025-10-29T00:00:00"/>
    <s v="MZ"/>
    <d v="2025-10-29T00:00:00"/>
    <s v="Recibido"/>
    <s v="cumplida"/>
    <n v="3"/>
    <n v="5"/>
    <n v="0"/>
    <d v="2025-11-07T00:00:00"/>
    <n v="555"/>
    <n v="70802"/>
    <m/>
    <n v="1"/>
  </r>
  <r>
    <m/>
    <s v="Alejandro Beron"/>
    <x v="2"/>
    <s v="PLANTA OSMOSIS"/>
    <d v="2025-09-22T00:00:00"/>
    <x v="8"/>
    <x v="0"/>
    <n v="573115"/>
    <s v="AB"/>
    <s v="P-4002"/>
    <s v=" SERVICIO"/>
    <s v="SERVICIO DE INSTALACION DE MEMBRANAS Y REGULACION DE PARAMETROS DE OPERACIÓN EN EQUIPO DE FILTRACION. Incluye colocación del tubo de presion."/>
    <n v="1"/>
    <s v="unidad"/>
    <n v="2018250"/>
    <n v="2018250"/>
    <s v="$"/>
    <s v="HIDROBIOT"/>
    <n v="103449"/>
    <d v="2025-10-29T00:00:00"/>
    <s v="MZ"/>
    <d v="2025-10-31T00:00:00"/>
    <s v="Recibido"/>
    <s v="cumplida"/>
    <n v="3"/>
    <n v="1"/>
    <n v="0"/>
    <d v="2025-11-11T00:00:00"/>
    <n v="560"/>
    <m/>
    <m/>
    <n v="1"/>
  </r>
  <r>
    <n v="1"/>
    <s v="Juan Zabaleta"/>
    <x v="0"/>
    <s v="RETIRO DE EQUIPOS OKEEFE"/>
    <d v="2025-09-24T00:00:00"/>
    <x v="8"/>
    <x v="0"/>
    <n v="136668"/>
    <s v="JPS"/>
    <s v="P-4003"/>
    <s v="S/C"/>
    <s v="FLETE A OKEEFE - ALVEAR 4523, SAN MARTIN_x000a_RETIRO DE EQUIPOS"/>
    <n v="1"/>
    <s v="unidad"/>
    <n v="75000"/>
    <n v="75000"/>
    <s v="$"/>
    <s v="FULL EXPRESS"/>
    <n v="102972"/>
    <d v="2025-09-26T00:00:00"/>
    <s v="LR"/>
    <d v="2025-09-30T00:00:00"/>
    <s v="Recibido"/>
    <s v="cumplida"/>
    <n v="3"/>
    <n v="1"/>
    <n v="0"/>
    <d v="2025-09-26T00:00:00"/>
    <s v="Sin remito"/>
    <m/>
    <n v="1"/>
    <n v="1"/>
  </r>
  <r>
    <n v="1"/>
    <s v="Juan Zabaleta"/>
    <x v="0"/>
    <s v="ENVIO EQUIPO FRIPACK"/>
    <d v="2025-09-24T00:00:00"/>
    <x v="8"/>
    <x v="0"/>
    <n v="108676"/>
    <s v="JPS"/>
    <s v="P-4004"/>
    <s v="S/C"/>
    <s v="ENVIO DE EQUIPO DE PLANTA PILARES A Piero Astori 1551, X5012 Mercado, Córdoba."/>
    <n v="1"/>
    <s v="unidad"/>
    <m/>
    <n v="0"/>
    <s v="$"/>
    <s v="FRIPACK"/>
    <m/>
    <m/>
    <m/>
    <m/>
    <s v="Recibido"/>
    <s v="cumplida"/>
    <n v="3"/>
    <n v="1"/>
    <n v="0"/>
    <d v="2025-10-13T00:00:00"/>
    <s v="Firma F. Paez"/>
    <m/>
    <n v="1"/>
    <n v="1"/>
  </r>
  <r>
    <n v="2"/>
    <s v="Dario Gamba"/>
    <x v="2"/>
    <s v="FICHA 16PINES L7"/>
    <d v="2025-09-25T00:00:00"/>
    <x v="8"/>
    <x v="0"/>
    <n v="433490"/>
    <s v="JPS"/>
    <s v="P-4005"/>
    <s v=" M1597ELE"/>
    <s v=" FICHA MULTIPOL 16 PINES 16A 380V MACHO (CON CARCASA)"/>
    <n v="1"/>
    <s v="unidad"/>
    <n v="155677.5"/>
    <n v="155677.5"/>
    <s v="$"/>
    <s v="ELECTRONICA INTEGRAL APLICADA"/>
    <n v="103248"/>
    <d v="2025-10-16T00:00:00"/>
    <s v="MZ"/>
    <d v="2025-10-17T00:00:00"/>
    <s v="Recibido"/>
    <s v="cumplida"/>
    <n v="3"/>
    <n v="1"/>
    <n v="0"/>
    <d v="2025-11-27T00:00:00"/>
    <n v="47194"/>
    <n v="72347"/>
    <n v="1"/>
    <n v="1"/>
  </r>
  <r>
    <m/>
    <s v="Dario Gamba"/>
    <x v="2"/>
    <s v="FICHA 16PINES L7"/>
    <d v="2025-09-25T00:00:00"/>
    <x v="8"/>
    <x v="0"/>
    <n v="433490"/>
    <s v="JPS"/>
    <s v="P-4005"/>
    <s v=" M1598ELE"/>
    <s v=" FICHA MULTIPOL 16 PINES 16A 380V HEMBRA (CON CARCASA)"/>
    <n v="1"/>
    <s v="unidad"/>
    <n v="182902.5"/>
    <n v="182902.5"/>
    <s v="$"/>
    <s v="ELECTRONICA INTEGRAL APLICADA"/>
    <n v="103248"/>
    <d v="2025-10-16T00:00:00"/>
    <s v="MZ"/>
    <d v="2025-10-17T00:00:00"/>
    <s v="Recibido"/>
    <s v="cumplida"/>
    <n v="3"/>
    <n v="1"/>
    <n v="0"/>
    <d v="2025-11-27T00:00:00"/>
    <n v="47194"/>
    <n v="72347"/>
    <m/>
    <n v="1"/>
  </r>
  <r>
    <n v="1"/>
    <s v="Dario Gamba"/>
    <x v="0"/>
    <s v="POLEA HORNO L3"/>
    <d v="2025-09-25T00:00:00"/>
    <x v="8"/>
    <x v="0"/>
    <n v="281785"/>
    <s v="JPS"/>
    <s v="P-4006"/>
    <s v=" M2652MEC"/>
    <s v="POLEA B-120   EJE 28MM - CHAVETERO 8X8_x000a_PARA MOTOR DE TRACCION DE CINTA DE HORNO L3"/>
    <n v="1"/>
    <s v="unidad"/>
    <n v="200000"/>
    <n v="200000"/>
    <s v="$"/>
    <s v="FASTER"/>
    <n v="103044"/>
    <d v="2025-10-02T00:00:00"/>
    <s v="MZ"/>
    <d v="2025-10-03T00:00:00"/>
    <s v="Recibido"/>
    <s v="cumplida"/>
    <n v="3"/>
    <n v="1"/>
    <n v="0"/>
    <d v="2025-10-28T00:00:00"/>
    <n v="2150"/>
    <n v="70374"/>
    <n v="1"/>
    <n v="1"/>
  </r>
  <r>
    <n v="1"/>
    <s v="Alejandro Beron"/>
    <x v="2"/>
    <s v="ESPEJO FILTRO SANITARIO"/>
    <d v="2025-09-25T00:00:00"/>
    <x v="8"/>
    <x v="0"/>
    <n v="820671"/>
    <s v="JPS"/>
    <s v="P-4007"/>
    <s v="S/C"/>
    <s v=" Espejo 45 X 55cm, con Marco (40mm) Blanco Pvc "/>
    <n v="1"/>
    <s v="unidad"/>
    <n v="45500"/>
    <n v="45500"/>
    <s v="$"/>
    <s v="ABERTURAS RUTA 25"/>
    <n v="102970"/>
    <d v="2025-09-26T00:00:00"/>
    <s v="MZ"/>
    <d v="2025-09-27T00:00:00"/>
    <s v="Recibido"/>
    <s v="cumplida"/>
    <n v="3"/>
    <n v="1"/>
    <n v="0"/>
    <d v="2025-10-29T00:00:00"/>
    <s v="SIN REMITO"/>
    <m/>
    <n v="1"/>
    <n v="1"/>
  </r>
  <r>
    <n v="2"/>
    <s v="Alejandro Beron"/>
    <x v="0"/>
    <s v="REPUESTOS PARA DISPENSER"/>
    <d v="2025-09-25T00:00:00"/>
    <x v="8"/>
    <x v="0"/>
    <n v="887314"/>
    <s v="AB"/>
    <s v="P-4008"/>
    <s v="M2866FER"/>
    <s v="Resistencia electrica 500W, para dispenser agua caliente_x000a_Diametro 120mm x 60mm ancho. Sin agujeros para termostato"/>
    <n v="3"/>
    <s v="unidad"/>
    <n v="36250"/>
    <n v="108750"/>
    <s v="$"/>
    <s v="RESISTENCIAS ELECTRO"/>
    <n v="103271"/>
    <d v="2025-10-20T00:00:00"/>
    <s v="LR"/>
    <d v="2025-10-21T00:00:00"/>
    <s v="Recibido"/>
    <s v="cumplida"/>
    <n v="3"/>
    <n v="3"/>
    <n v="0"/>
    <d v="2025-10-29T00:00:00"/>
    <n v="32928"/>
    <n v="70360"/>
    <n v="1"/>
    <n v="1"/>
  </r>
  <r>
    <m/>
    <s v="Alejandro Beron"/>
    <x v="0"/>
    <s v="REPUESTOS PARA DISPENSER"/>
    <d v="2025-09-25T00:00:00"/>
    <x v="8"/>
    <x v="0"/>
    <n v="887314"/>
    <s v="AB"/>
    <s v="P-4008"/>
    <s v="M2867FER"/>
    <s v="Termostato para agua caliente 85° 250V "/>
    <n v="2"/>
    <s v="unidad"/>
    <n v="14500"/>
    <n v="29000"/>
    <s v="$"/>
    <s v="RESISTENCIAS ELECTRO"/>
    <n v="103271"/>
    <d v="2025-10-20T00:00:00"/>
    <s v="LR"/>
    <d v="2025-10-21T00:00:00"/>
    <s v="Recibido"/>
    <s v="cumplida"/>
    <n v="3"/>
    <n v="2"/>
    <n v="0"/>
    <d v="2025-10-29T00:00:00"/>
    <n v="32928"/>
    <n v="70360"/>
    <m/>
    <n v="1"/>
  </r>
  <r>
    <n v="1"/>
    <s v="Pablo Aguirre"/>
    <x v="0"/>
    <s v="ZORRA ATOM"/>
    <d v="2025-09-26T00:00:00"/>
    <x v="8"/>
    <x v="0"/>
    <n v="237985"/>
    <s v="AB"/>
    <s v="P-4009"/>
    <s v="S/C"/>
    <s v=" Reparacion de rueda stacker de zorra"/>
    <n v="1"/>
    <s v="unidad"/>
    <n v="73000"/>
    <n v="73000"/>
    <s v="$"/>
    <s v="EMAS"/>
    <n v="103253"/>
    <d v="2025-10-17T00:00:00"/>
    <s v="MZ"/>
    <d v="2025-10-17T00:00:00"/>
    <s v="Recibido"/>
    <s v="cumplida"/>
    <n v="3"/>
    <n v="1"/>
    <n v="0"/>
    <d v="2025-11-21T00:00:00"/>
    <n v="12841"/>
    <m/>
    <n v="1"/>
    <n v="1"/>
  </r>
  <r>
    <n v="1"/>
    <s v="Ontivero Alejandro"/>
    <x v="2"/>
    <s v="ACRILICO DOSIFICADORA DE PLACAS DE OBLEA"/>
    <d v="2025-09-30T00:00:00"/>
    <x v="8"/>
    <x v="0"/>
    <n v="699533"/>
    <s v="JPS"/>
    <s v="P-4010"/>
    <s v=" M1340MEC"/>
    <s v="CILINDRO DE POLICARBONATO CRISTAL 160X152X300"/>
    <n v="1"/>
    <s v="unidad"/>
    <n v="97363.63"/>
    <n v="97363.63"/>
    <s v="$"/>
    <s v="HER CAL"/>
    <n v="103396"/>
    <d v="2025-10-27T00:00:00"/>
    <s v="MZ"/>
    <d v="2025-10-27T00:00:00"/>
    <s v="Recibido"/>
    <s v="cumplida"/>
    <n v="3"/>
    <n v="1"/>
    <n v="0"/>
    <d v="2025-11-07T00:00:00"/>
    <n v="40653"/>
    <n v="70877"/>
    <n v="1"/>
    <n v="1"/>
  </r>
  <r>
    <n v="1"/>
    <s v="Franco Paez"/>
    <x v="2"/>
    <s v="CORTADORA LINEA 6"/>
    <d v="2025-09-30T00:00:00"/>
    <x v="8"/>
    <x v="0"/>
    <n v="915439"/>
    <s v="JPS"/>
    <s v="P-4011"/>
    <s v="M1599ELE"/>
    <s v="ZOCALO SIEMENS PARA MODULO DE PLC S7. MODELO 6ES7 193-4CA30-0AA0"/>
    <n v="1"/>
    <s v="unidad"/>
    <n v="193980"/>
    <n v="193980"/>
    <s v="$"/>
    <s v="CIMAT (ALL INDUSTRIAL DRIVES)"/>
    <n v="103514"/>
    <d v="2025-11-04T00:00:00"/>
    <s v="MZ"/>
    <d v="2025-11-05T00:00:00"/>
    <s v="Recibido"/>
    <s v="cumplida"/>
    <n v="3"/>
    <n v="1"/>
    <n v="0"/>
    <m/>
    <m/>
    <m/>
    <n v="1"/>
    <n v="1"/>
  </r>
  <r>
    <n v="2"/>
    <s v="Raul Ledesma"/>
    <x v="2"/>
    <s v="CORTE DE ACRILICOS PARA CORTADORA L6"/>
    <d v="2025-09-30T00:00:00"/>
    <x v="8"/>
    <x v="0"/>
    <n v="989971"/>
    <s v="JPS"/>
    <s v="P-4012"/>
    <s v="S/C"/>
    <s v=" ACRILICO 1035 MM X 755 MM X 5 MM - CORTADORA LINEA 6"/>
    <n v="1"/>
    <s v="unidad"/>
    <n v="87500"/>
    <n v="87500"/>
    <s v="$"/>
    <s v="FASTER"/>
    <n v="103885"/>
    <d v="2025-12-01T00:00:00"/>
    <s v="MZ"/>
    <d v="2025-12-01T00:00:00"/>
    <s v="Recibido"/>
    <s v="cumplida"/>
    <n v="3"/>
    <n v="1"/>
    <n v="0"/>
    <d v="2025-10-28T00:00:00"/>
    <n v="2151"/>
    <m/>
    <n v="1"/>
    <n v="1"/>
  </r>
  <r>
    <m/>
    <s v="Raul Ledesma"/>
    <x v="2"/>
    <s v="CORTE DE ACRILICOS PARA CORTADORA L6"/>
    <d v="2025-09-30T00:00:00"/>
    <x v="8"/>
    <x v="0"/>
    <n v="989971"/>
    <s v="JPS"/>
    <s v="P-4012"/>
    <s v="S/C"/>
    <s v=" ACRILICO 1145 MM X 755 MM X 5 MM - CORTADORA LINEA 6"/>
    <n v="1"/>
    <s v="unidad"/>
    <n v="87500"/>
    <n v="87500"/>
    <s v="$"/>
    <s v="FASTER"/>
    <n v="103885"/>
    <d v="2025-12-01T00:00:00"/>
    <s v="MZ"/>
    <d v="2025-12-01T00:00:00"/>
    <s v="Recibido"/>
    <s v="cumplida"/>
    <n v="3"/>
    <n v="1"/>
    <n v="0"/>
    <d v="2025-10-28T00:00:00"/>
    <n v="2151"/>
    <m/>
    <m/>
    <n v="1"/>
  </r>
  <r>
    <n v="1"/>
    <s v="Raul Ledesma"/>
    <x v="2"/>
    <s v="REPARACION FECHADOR 8018"/>
    <d v="2025-10-02T00:00:00"/>
    <x v="9"/>
    <x v="0"/>
    <n v="848960"/>
    <s v="JPS"/>
    <s v="P-4013"/>
    <s v="S/C"/>
    <s v="SERVICIO DE RESOLUCION DE FALLA EN FECHADOR 8018"/>
    <n v="1"/>
    <s v="unidad"/>
    <n v="1046500"/>
    <n v="1046500"/>
    <s v="$"/>
    <s v="JORGE OKEEFFE"/>
    <n v="103523"/>
    <d v="2025-11-04T00:00:00"/>
    <s v="MZ"/>
    <d v="2025-11-05T00:00:00"/>
    <s v="Recibido"/>
    <s v="cumplida"/>
    <n v="3"/>
    <n v="1"/>
    <n v="0"/>
    <d v="2025-11-05T00:00:00"/>
    <n v="2055"/>
    <m/>
    <n v="1"/>
    <n v="1"/>
  </r>
  <r>
    <n v="1"/>
    <s v="Raul Ledesma"/>
    <x v="0"/>
    <s v="VOLQUETE EN PLANTA"/>
    <d v="2025-10-06T00:00:00"/>
    <x v="9"/>
    <x v="0"/>
    <n v="153197"/>
    <s v="AB"/>
    <s v="P-4014"/>
    <s v="S/C"/>
    <s v="Volquete para residuos generales de planta"/>
    <n v="1"/>
    <s v="unidad"/>
    <n v="95000"/>
    <n v="95000"/>
    <s v="$"/>
    <s v="MS GRUPO NORTE SA VOLQUETES"/>
    <n v="103096"/>
    <d v="2025-10-06T00:00:00"/>
    <s v="LR"/>
    <d v="2025-10-08T00:00:00"/>
    <s v="Recibido"/>
    <s v="cumplida"/>
    <n v="3"/>
    <n v="1"/>
    <n v="0"/>
    <d v="2025-10-06T00:00:00"/>
    <s v="Sin remito"/>
    <m/>
    <n v="1"/>
    <n v="1"/>
  </r>
  <r>
    <n v="1"/>
    <s v="Hugo Escobar"/>
    <x v="2"/>
    <s v="CADENA PARA MIXER LINEA 6 Y 7"/>
    <d v="2025-10-09T00:00:00"/>
    <x v="9"/>
    <x v="0"/>
    <n v="344371"/>
    <s v="AB"/>
    <s v="P-4015"/>
    <s v=" M2653MEC"/>
    <s v=" CADENA PHC 16B X 3  SKF (caja x 3 metros)"/>
    <n v="2"/>
    <s v="unidad"/>
    <n v="362262"/>
    <n v="724524"/>
    <s v="$"/>
    <s v="RULEMANES OSCAR"/>
    <n v="103234"/>
    <d v="2025-10-15T00:00:00"/>
    <s v="LR"/>
    <d v="2025-10-17T00:00:00"/>
    <s v="Recibido"/>
    <s v="cumplida"/>
    <n v="3"/>
    <n v="2"/>
    <n v="0"/>
    <d v="2025-10-17T00:00:00"/>
    <n v="33052"/>
    <n v="69975"/>
    <n v="1"/>
    <n v="1"/>
  </r>
  <r>
    <n v="1"/>
    <s v="Hugo Escobar"/>
    <x v="0"/>
    <s v="REPARACIONES DE FILTROS DE EQUIPOS VARIOS"/>
    <d v="2025-10-09T00:00:00"/>
    <x v="9"/>
    <x v="0"/>
    <n v="566984"/>
    <s v="AB"/>
    <s v="P-4016"/>
    <s v=" M2189FER"/>
    <s v="CHAPA PERFORADA MATE 2B 304 1.5 x 1000 x 2000 AGUJEROS: 60° D= 5 mm  C= 8 mm AB: 35.5%"/>
    <n v="1"/>
    <s v="unidad"/>
    <n v="507801.25"/>
    <n v="507801.25"/>
    <s v="$"/>
    <s v="FAMIQ"/>
    <n v="103191"/>
    <d v="2025-10-13T00:00:00"/>
    <s v="MZ"/>
    <d v="2025-10-15T00:00:00"/>
    <s v="Recibido"/>
    <s v="cumplida"/>
    <n v="3"/>
    <n v="1"/>
    <n v="0"/>
    <d v="2025-10-20T00:00:00"/>
    <n v="1522763"/>
    <n v="70025"/>
    <n v="1"/>
    <n v="1"/>
  </r>
  <r>
    <n v="1"/>
    <s v="Ontivero Alejandro"/>
    <x v="0"/>
    <s v="REEMPLAZO DE CHAPAS HORNO L3"/>
    <d v="2025-10-06T00:00:00"/>
    <x v="9"/>
    <x v="0"/>
    <n v="571432"/>
    <s v="JPS"/>
    <s v="P-4017"/>
    <s v="S/C"/>
    <s v="SAE 1010 esp=2.1mm - CHAPA Nro.14 SAE 1010 ESP 2,1MM"/>
    <n v="10"/>
    <s v="unidad"/>
    <n v="43030.62"/>
    <n v="430306.2"/>
    <s v="$"/>
    <s v="CORTES DE PRESICION"/>
    <n v="103188"/>
    <d v="2025-10-13T00:00:00"/>
    <s v="MZ"/>
    <d v="2025-10-15T00:00:00"/>
    <s v="Recibido"/>
    <s v="cumplida"/>
    <n v="3"/>
    <n v="10"/>
    <n v="0"/>
    <d v="2025-11-13T00:00:00"/>
    <n v="32759"/>
    <m/>
    <n v="1"/>
    <n v="1"/>
  </r>
  <r>
    <n v="1"/>
    <s v="Raul Ledesma"/>
    <x v="2"/>
    <s v="CONTENCION RESIDUOS ESPECIALES"/>
    <d v="2025-10-06T00:00:00"/>
    <x v="9"/>
    <x v="0"/>
    <n v="518935"/>
    <s v="JPS"/>
    <s v="P-4018"/>
    <s v="S/C"/>
    <s v="BOLSA DE CEMENTO LOMA NEGRA X 25KG"/>
    <n v="6"/>
    <s v="unidad"/>
    <n v="15875.87"/>
    <n v="95255.22"/>
    <s v="$"/>
    <s v="ABRAFER - HER CAL"/>
    <s v="103224 - 103824"/>
    <d v="2025-10-15T00:00:00"/>
    <s v="MZ"/>
    <d v="2025-10-15T00:00:00"/>
    <s v="Recibido"/>
    <s v="cumplida"/>
    <n v="3"/>
    <n v="9"/>
    <n v="3"/>
    <s v="18/11 - 26/11"/>
    <s v="205533 - 40848"/>
    <m/>
    <n v="1"/>
    <n v="1"/>
  </r>
  <r>
    <n v="1"/>
    <s v="Franco Paez"/>
    <x v="0"/>
    <s v="SALIDA DE HORNO DE LINEA 4"/>
    <d v="2025-10-09T00:00:00"/>
    <x v="9"/>
    <x v="0"/>
    <n v="334737"/>
    <s v="AB"/>
    <s v="P-4019"/>
    <s v=" M0712MEC"/>
    <s v="PERFIL L CLIP DE APM"/>
    <n v="50"/>
    <s v="Metros"/>
    <n v="3931.85"/>
    <n v="196592.5"/>
    <s v="$"/>
    <s v="GOMA EME (Goma filtros)"/>
    <n v="103302"/>
    <d v="2025-10-21T00:00:00"/>
    <s v="MZ"/>
    <d v="2025-10-23T00:00:00"/>
    <s v="Recibido"/>
    <s v="cumplida"/>
    <n v="3"/>
    <n v="50"/>
    <n v="0"/>
    <d v="2025-11-06T00:00:00"/>
    <n v="5643"/>
    <n v="70748"/>
    <n v="1"/>
    <n v="1"/>
  </r>
  <r>
    <n v="2"/>
    <s v="Raul Ledesma"/>
    <x v="2"/>
    <s v="MATERIAL PARA CORTADORA"/>
    <d v="2025-10-08T00:00:00"/>
    <x v="9"/>
    <x v="0"/>
    <n v="992110"/>
    <s v="JPS"/>
    <s v="P-4020"/>
    <s v="S/C"/>
    <s v="EPOXI INDULAC BLANCO 4LTS"/>
    <n v="1"/>
    <s v="unidad"/>
    <n v="109423.97"/>
    <n v="109423.97"/>
    <s v="$"/>
    <s v="BRAZO LARGO"/>
    <n v="103143"/>
    <d v="2025-10-08T00:00:00"/>
    <s v="MZ"/>
    <d v="2025-10-09T00:00:00"/>
    <s v="Recibido"/>
    <s v="cumplida"/>
    <n v="3"/>
    <n v="1"/>
    <n v="0"/>
    <d v="2025-10-08T00:00:00"/>
    <n v="5969"/>
    <m/>
    <n v="1"/>
    <n v="1"/>
  </r>
  <r>
    <m/>
    <s v="Raul Ledesma"/>
    <x v="2"/>
    <s v="MATERIAL PARA CORTADORA"/>
    <d v="2025-10-08T00:00:00"/>
    <x v="9"/>
    <x v="0"/>
    <n v="992110"/>
    <s v="JPS"/>
    <s v="P-4020"/>
    <s v="S/C"/>
    <s v="DILUYENTE EPOXI 4LTS"/>
    <n v="1"/>
    <s v="unidad"/>
    <n v="27220.66"/>
    <n v="27220.66"/>
    <s v="$"/>
    <s v="BRAZO LARGO"/>
    <n v="103143"/>
    <d v="2025-10-08T00:00:00"/>
    <s v="MZ"/>
    <d v="2025-10-09T00:00:00"/>
    <s v="Recibido"/>
    <s v="cumplida"/>
    <n v="3"/>
    <n v="1"/>
    <n v="0"/>
    <d v="2025-10-08T00:00:00"/>
    <n v="5969"/>
    <m/>
    <m/>
    <n v="1"/>
  </r>
  <r>
    <n v="1"/>
    <s v="Ontivero Alejandro"/>
    <x v="0"/>
    <s v="MOVIMIENTO DE REEFER"/>
    <d v="2025-10-08T00:00:00"/>
    <x v="9"/>
    <x v="0"/>
    <n v="407404"/>
    <s v="JPS"/>
    <s v="P-4021"/>
    <s v="S/C"/>
    <s v="ALQUILER DE HIDROGRUA CON OPERADOR_x000a_SERVICIO MINIMO DE 4HS_x000a_TRABAJO A REALIZAR ENTRE EL 20 Y 24 DE OCTUBRE 2025"/>
    <n v="1"/>
    <s v="unidad"/>
    <m/>
    <n v="0"/>
    <s v="$"/>
    <m/>
    <m/>
    <m/>
    <m/>
    <m/>
    <s v="Anulado"/>
    <s v="Con pendientes"/>
    <n v="4"/>
    <m/>
    <n v="-1"/>
    <m/>
    <m/>
    <m/>
    <n v="1"/>
    <n v="1"/>
  </r>
  <r>
    <n v="1"/>
    <s v="Ontivero Alejandro"/>
    <x v="2"/>
    <s v="CARRETILLA PARA MANTTO"/>
    <d v="2025-10-10T00:00:00"/>
    <x v="9"/>
    <x v="0"/>
    <n v="807946"/>
    <s v="AB"/>
    <s v="P-4022"/>
    <s v="M2868FER"/>
    <s v="Carretilla Duroll 80 Lts Chapa 16 Profesional"/>
    <n v="1"/>
    <s v="unidad"/>
    <n v="92690.63"/>
    <n v="92690.63"/>
    <s v="$"/>
    <s v="ABRAFER"/>
    <n v="103205"/>
    <d v="2025-10-14T00:00:00"/>
    <s v="MZ"/>
    <d v="2025-10-15T00:00:00"/>
    <s v="Recibido"/>
    <s v="cumplida"/>
    <n v="3"/>
    <n v="1"/>
    <n v="0"/>
    <d v="2025-10-21T00:00:00"/>
    <n v="43147"/>
    <n v="70145"/>
    <n v="1"/>
    <n v="1"/>
  </r>
  <r>
    <n v="1"/>
    <s v="Ontivero Alejandro"/>
    <x v="2"/>
    <s v="TAPA INODORO PARA DIRECTORIO"/>
    <d v="2025-10-13T00:00:00"/>
    <x v="9"/>
    <x v="0"/>
    <n v="865974"/>
    <s v="JPS"/>
    <s v="P-4023"/>
    <s v="M2796FER"/>
    <s v="ASIENTO DE INODORO FERRUM LINEA BARI BISAGRAS CROMADAS"/>
    <n v="1"/>
    <s v="unidad"/>
    <n v="82469.95"/>
    <n v="82469.95"/>
    <s v="$"/>
    <s v="HER CAL"/>
    <n v="103186"/>
    <d v="2025-10-13T00:00:00"/>
    <s v="LR"/>
    <d v="2025-10-15T00:00:00"/>
    <s v="Recibido"/>
    <s v="cumplida"/>
    <n v="3"/>
    <n v="1"/>
    <n v="0"/>
    <d v="2025-10-22T00:00:00"/>
    <n v="40466"/>
    <n v="70135"/>
    <n v="1"/>
    <n v="1"/>
  </r>
  <r>
    <n v="1"/>
    <s v="Raul Ledesma"/>
    <x v="0"/>
    <s v="COMBUSTIBLE PARA GRUPO ELECTROGENO"/>
    <d v="2025-10-14T00:00:00"/>
    <x v="9"/>
    <x v="0"/>
    <n v="693546"/>
    <s v="JPS"/>
    <s v="P-4024"/>
    <s v="S/C"/>
    <s v="DIESEL V-POWER "/>
    <n v="1000"/>
    <s v="Litros"/>
    <n v="1850"/>
    <n v="1850000"/>
    <s v="$"/>
    <s v="SHELL"/>
    <n v="103423"/>
    <d v="2025-10-28T00:00:00"/>
    <s v="MZ"/>
    <d v="2025-10-29T00:00:00"/>
    <s v="Recibido"/>
    <s v="cumplida"/>
    <n v="3"/>
    <n v="1000"/>
    <n v="0"/>
    <d v="2025-11-27T00:00:00"/>
    <s v="Recibido por Ale Beron"/>
    <m/>
    <n v="1"/>
    <n v="1"/>
  </r>
  <r>
    <n v="1"/>
    <s v="Raul Villegas"/>
    <x v="2"/>
    <s v="BARNIZ PARA PINTAR BANCOS DE VESTUARIO Y PUERTA DE RRHH"/>
    <d v="2025-10-15T00:00:00"/>
    <x v="9"/>
    <x v="0"/>
    <n v="703751"/>
    <s v="AB"/>
    <s v="P-4025"/>
    <s v="M1593FER"/>
    <s v="BARNIZ X 4 LTS MARCA ALBA"/>
    <n v="1"/>
    <s v="unidad"/>
    <n v="38260.33"/>
    <n v="38260.33"/>
    <s v="$"/>
    <s v="BRAZO LARGO"/>
    <n v="103268"/>
    <d v="2025-10-17T00:00:00"/>
    <s v="MZ"/>
    <d v="2025-10-21T00:00:00"/>
    <s v="Recibido"/>
    <s v="cumplida"/>
    <n v="3"/>
    <n v="1"/>
    <n v="0"/>
    <d v="2025-10-27T00:00:00"/>
    <n v="8872"/>
    <n v="70255"/>
    <n v="1"/>
    <n v="1"/>
  </r>
  <r>
    <n v="1"/>
    <s v="Franco Paez"/>
    <x v="0"/>
    <s v="CONFORMADORES - FOCUS L6 Y L7"/>
    <d v="2025-10-17T00:00:00"/>
    <x v="9"/>
    <x v="0"/>
    <n v="626975"/>
    <s v="AB"/>
    <s v="P-4026"/>
    <s v="M2654MEC"/>
    <s v="Rodamiento 686 zz skf"/>
    <n v="10"/>
    <s v="unidad"/>
    <n v="12675.23"/>
    <n v="126752.29999999999"/>
    <s v="$"/>
    <s v="RULEMANES OSCAR"/>
    <n v="103265"/>
    <d v="2025-10-17T00:00:00"/>
    <s v="LR"/>
    <d v="2025-10-20T00:00:00"/>
    <s v="Recibido"/>
    <s v="cumplida"/>
    <n v="3"/>
    <n v="10"/>
    <n v="0"/>
    <d v="2025-10-20T00:00:00"/>
    <n v="33069"/>
    <n v="69995"/>
    <n v="1"/>
    <n v="1"/>
  </r>
  <r>
    <n v="1"/>
    <s v="Pablo Aguirre"/>
    <x v="0"/>
    <s v="HORQUILLAS PARA ZORRAS ATOM"/>
    <d v="2025-10-16T00:00:00"/>
    <x v="9"/>
    <x v="0"/>
    <n v="761614"/>
    <s v="JPS"/>
    <s v="P-4027"/>
    <s v="M2655MEC"/>
    <s v="HORQUILLA ZORRA PTE15Q-A SERIE 20220501718"/>
    <n v="4"/>
    <s v="unidad"/>
    <n v="134550"/>
    <n v="538200"/>
    <s v="$"/>
    <s v="UNIRROL"/>
    <n v="103303"/>
    <d v="2025-10-21T00:00:00"/>
    <s v="MZ"/>
    <d v="2025-10-22T00:00:00"/>
    <s v="Recibido"/>
    <s v="cumplida"/>
    <n v="3"/>
    <n v="4"/>
    <n v="0"/>
    <d v="2025-10-28T00:00:00"/>
    <n v="18478"/>
    <n v="70371"/>
    <n v="1"/>
    <n v="1"/>
  </r>
  <r>
    <n v="1"/>
    <s v="Raul Ledesma"/>
    <x v="0"/>
    <s v="VOLQUETE PARA PLANTA"/>
    <d v="2025-10-16T00:00:00"/>
    <x v="9"/>
    <x v="0"/>
    <n v="727513"/>
    <s v="JPS"/>
    <s v="P-4028"/>
    <s v="S/C"/>
    <s v="Volquete para residuos generales de planta"/>
    <n v="1"/>
    <s v="unidad"/>
    <n v="95000"/>
    <n v="95000"/>
    <s v="$"/>
    <s v="MS GRUPO NORTE SA VOLQUETES"/>
    <n v="103096"/>
    <d v="2025-10-06T00:00:00"/>
    <s v="LR"/>
    <d v="2025-10-21T00:00:00"/>
    <s v="Recibido"/>
    <s v="cumplida"/>
    <n v="3"/>
    <n v="1"/>
    <n v="0"/>
    <d v="2025-10-20T00:00:00"/>
    <n v="16145"/>
    <m/>
    <n v="1"/>
    <n v="1"/>
  </r>
  <r>
    <n v="1"/>
    <s v="Raul Ledesma"/>
    <x v="2"/>
    <s v="REPARACION DISPENSER PLANIFICACION"/>
    <d v="2025-10-17T00:00:00"/>
    <x v="9"/>
    <x v="0"/>
    <n v="730807"/>
    <s v="JPS"/>
    <s v="P-4029"/>
    <s v="S/C"/>
    <s v=" REPARACION DE DISPENSER "/>
    <n v="1"/>
    <s v="unidad"/>
    <m/>
    <n v="0"/>
    <s v="$"/>
    <s v="anulado por beron 18/03/26"/>
    <m/>
    <m/>
    <m/>
    <m/>
    <s v="Anulado"/>
    <s v="Con pendientes"/>
    <n v="4"/>
    <m/>
    <n v="-1"/>
    <m/>
    <m/>
    <m/>
    <n v="1"/>
    <n v="1"/>
  </r>
  <r>
    <n v="1"/>
    <s v="Ontivero Alejandro"/>
    <x v="2"/>
    <s v="ACCESORIOS VINCULACION DE TABLEROS"/>
    <d v="2025-10-17T00:00:00"/>
    <x v="9"/>
    <x v="0"/>
    <n v="580489"/>
    <s v="JPS"/>
    <s v="P-4030"/>
    <s v="S/C"/>
    <s v="18247 KIT DE UNION SF STANDARD NSYSFBK"/>
    <n v="1"/>
    <s v="unidad"/>
    <n v="76531"/>
    <n v="76531"/>
    <s v="$"/>
    <s v="LIESA"/>
    <n v="103274"/>
    <d v="2025-10-20T00:00:00"/>
    <s v="MZ"/>
    <d v="2025-10-21T00:00:00"/>
    <s v="Recibido"/>
    <s v="cumplida"/>
    <n v="3"/>
    <n v="1"/>
    <n v="0"/>
    <d v="2025-10-27T00:00:00"/>
    <n v="1445"/>
    <m/>
    <n v="1"/>
    <n v="1"/>
  </r>
  <r>
    <n v="2"/>
    <s v="Ontivero Alejandro"/>
    <x v="0"/>
    <s v="ACCESORIOS PARA MANIFOLD A/A"/>
    <d v="2025-10-17T00:00:00"/>
    <x v="9"/>
    <x v="0"/>
    <n v="580489"/>
    <s v="JPS"/>
    <s v="P-4031"/>
    <s v="M2870FER"/>
    <s v="JUEGO DE MANGUERAS MANIFOLD R410 180CM"/>
    <n v="1"/>
    <s v="unidad"/>
    <n v="63998.2"/>
    <n v="63998.2"/>
    <s v="$"/>
    <s v="ABRAFER"/>
    <n v="103412"/>
    <d v="2025-10-28T00:00:00"/>
    <s v="MZ"/>
    <d v="2025-10-28T00:00:00"/>
    <s v="Recibido"/>
    <s v="cumplida"/>
    <n v="3"/>
    <n v="1"/>
    <n v="0"/>
    <d v="2025-10-31T00:00:00"/>
    <n v="43688"/>
    <n v="70485"/>
    <n v="1"/>
    <n v="1"/>
  </r>
  <r>
    <m/>
    <s v="Ontivero Alejandro"/>
    <x v="0"/>
    <s v="ACCESORIOS PARA MANIFOLD A/A"/>
    <d v="2025-10-17T00:00:00"/>
    <x v="9"/>
    <x v="0"/>
    <n v="580489"/>
    <s v="JPS"/>
    <s v="P-4031"/>
    <s v="M2871FER"/>
    <s v="JUEGO DE MANGUERAS MANIFOLD R22 180CM"/>
    <n v="1"/>
    <s v="unidad"/>
    <n v="45986.75"/>
    <n v="45986.75"/>
    <s v="$"/>
    <s v="ABRAFER"/>
    <n v="103412"/>
    <d v="2025-10-28T00:00:00"/>
    <s v="MZ"/>
    <d v="2025-10-28T00:00:00"/>
    <s v="Recibido"/>
    <s v="cumplida"/>
    <n v="3"/>
    <n v="1"/>
    <n v="0"/>
    <d v="2025-10-31T00:00:00"/>
    <n v="43688"/>
    <n v="70485"/>
    <m/>
    <n v="1"/>
  </r>
  <r>
    <n v="2"/>
    <s v="PAÑOL"/>
    <x v="0"/>
    <s v="CERRADURA NUEVA CUARTO DE PINTURAS"/>
    <d v="2025-10-27T00:00:00"/>
    <x v="9"/>
    <x v="0"/>
    <m/>
    <s v="JPS"/>
    <s v="P-4032"/>
    <s v="S/C"/>
    <s v="PROVISION DE CERRADURA Y JUEGO DE 4 LLAVES"/>
    <n v="1"/>
    <s v="unidad"/>
    <m/>
    <n v="0"/>
    <s v="$"/>
    <s v="anulado por beron 18/03/26"/>
    <m/>
    <m/>
    <m/>
    <m/>
    <s v="Anulado"/>
    <s v="Con pendientes"/>
    <n v="4"/>
    <m/>
    <n v="-1"/>
    <m/>
    <m/>
    <m/>
    <n v="1"/>
    <n v="1"/>
  </r>
  <r>
    <m/>
    <s v="PAÑOL"/>
    <x v="0"/>
    <s v="CERRADURA NUEVA CUARTO DE PINTURAS"/>
    <d v="2025-10-27T00:00:00"/>
    <x v="9"/>
    <x v="0"/>
    <m/>
    <s v="JPS"/>
    <s v="P-4032"/>
    <s v="S/C"/>
    <s v="COLOCACION DE CERRADURA"/>
    <n v="1"/>
    <s v="unidad"/>
    <m/>
    <n v="0"/>
    <s v="$"/>
    <s v="anulado por beron 18/03/26"/>
    <m/>
    <m/>
    <m/>
    <m/>
    <s v="Anulado"/>
    <s v="Con pendientes"/>
    <n v="4"/>
    <m/>
    <n v="-1"/>
    <m/>
    <m/>
    <m/>
    <m/>
    <n v="1"/>
  </r>
  <r>
    <n v="1"/>
    <s v="Raul Ledesma"/>
    <x v="2"/>
    <s v="MOTOR TOLVA AMASADORA L1"/>
    <d v="2025-10-22T00:00:00"/>
    <x v="9"/>
    <x v="0"/>
    <n v="602506"/>
    <s v="JPS"/>
    <s v="P-4033"/>
    <s v="M2656MEC"/>
    <s v="MOTOR W22 MOTOFRENO AL90S/L  CON BRIDA FF165. PARA TOLVA DE VOLTEO DE AMASADORA"/>
    <n v="1"/>
    <s v="unidad"/>
    <n v="760285"/>
    <n v="760285"/>
    <s v="$"/>
    <s v="TALLER PORCO"/>
    <n v="103371"/>
    <d v="2025-10-24T00:00:00"/>
    <s v="MZ"/>
    <d v="2025-10-27T00:00:00"/>
    <s v="Recibido"/>
    <s v="cumplida"/>
    <n v="3"/>
    <n v="1"/>
    <n v="0"/>
    <d v="2025-10-28T00:00:00"/>
    <n v="9533"/>
    <n v="70370"/>
    <n v="1"/>
    <n v="1"/>
  </r>
  <r>
    <n v="1"/>
    <s v="Raul Ledesma"/>
    <x v="2"/>
    <s v="MOTOR TOLVA AMASADORA L1"/>
    <d v="2025-10-22T00:00:00"/>
    <x v="9"/>
    <x v="0"/>
    <n v="901820"/>
    <s v="JPS"/>
    <s v="P-4034"/>
    <s v="S/C"/>
    <s v="REPARACION FRENO DE MOTOR TOLVA AMASADORA L1"/>
    <n v="1"/>
    <s v="unidad"/>
    <n v="309750"/>
    <n v="309750"/>
    <s v="$"/>
    <s v="TALLER PORCO"/>
    <n v="103370"/>
    <d v="2025-10-24T00:00:00"/>
    <s v="MZ"/>
    <d v="2025-10-27T00:00:00"/>
    <s v="Recibido"/>
    <s v="cumplida"/>
    <n v="3"/>
    <n v="1"/>
    <n v="0"/>
    <d v="2025-10-25T00:00:00"/>
    <n v="9529"/>
    <m/>
    <n v="1"/>
    <n v="1"/>
  </r>
  <r>
    <n v="1"/>
    <s v="Alejandro Beron"/>
    <x v="2"/>
    <s v="ANILLO PARA EJE DE PORTON "/>
    <d v="2025-10-23T00:00:00"/>
    <x v="9"/>
    <x v="0"/>
    <n v="819139"/>
    <s v="JPS"/>
    <s v="P-4035"/>
    <s v="M2869FER"/>
    <s v="ANILLO DE SEGURIDAD DIN 471A N° 33"/>
    <n v="1"/>
    <s v="unidad"/>
    <n v="824.62"/>
    <n v="824.62"/>
    <s v="$"/>
    <s v="ABRAFER"/>
    <n v="103349"/>
    <d v="2025-10-23T00:00:00"/>
    <s v="LR"/>
    <d v="2025-10-23T00:00:00"/>
    <s v="Recibido"/>
    <s v="cumplida"/>
    <n v="3"/>
    <n v="1"/>
    <n v="0"/>
    <d v="2025-10-25T00:00:00"/>
    <n v="204730"/>
    <n v="70192"/>
    <n v="1"/>
    <n v="1"/>
  </r>
  <r>
    <n v="1"/>
    <s v="Raul Ledesma"/>
    <x v="0"/>
    <s v="FLETE A IMESA - ACC PARA TABLEROS"/>
    <d v="2025-10-24T00:00:00"/>
    <x v="9"/>
    <x v="0"/>
    <n v="971317"/>
    <s v="JPS"/>
    <s v="P-4036"/>
    <s v="S/C"/>
    <s v="ENVIO DE MATERIAL A IMESA"/>
    <n v="1"/>
    <s v="unidad"/>
    <n v="103800"/>
    <n v="103800"/>
    <s v="$"/>
    <s v="FULL EXPRESS"/>
    <n v="103407"/>
    <d v="2025-10-28T00:00:00"/>
    <s v="LR"/>
    <d v="2025-10-28T00:00:00"/>
    <s v="Recibido"/>
    <s v="cumplida"/>
    <n v="3"/>
    <n v="1"/>
    <n v="0"/>
    <d v="2025-10-28T00:00:00"/>
    <s v="Firma pañol"/>
    <m/>
    <n v="1"/>
    <n v="1"/>
  </r>
  <r>
    <n v="2"/>
    <s v="Alejandro Beron"/>
    <x v="2"/>
    <s v="MATERIAL CERRAMIENTO FRACCIONAMIENTO"/>
    <d v="2025-10-27T00:00:00"/>
    <x v="9"/>
    <x v="0"/>
    <n v="604858"/>
    <s v="JPS"/>
    <s v="P-4037"/>
    <s v="M1640FER"/>
    <s v="AUTOPERFORANTE C/HEX 1/4 X 1"/>
    <n v="600"/>
    <s v="unidad"/>
    <n v="54.63"/>
    <n v="32778"/>
    <s v="$"/>
    <s v="BULONERA TORCUATO"/>
    <n v="103435"/>
    <d v="2025-10-29T00:00:00"/>
    <s v="MZ"/>
    <d v="2025-10-29T00:00:00"/>
    <s v="Recibido"/>
    <s v="cumplida"/>
    <n v="3"/>
    <n v="650"/>
    <n v="50"/>
    <d v="2025-11-04T00:00:00"/>
    <n v="259196"/>
    <n v="70643"/>
    <n v="1"/>
    <n v="1"/>
  </r>
  <r>
    <m/>
    <s v="Alejandro Beron"/>
    <x v="2"/>
    <s v="MATERIAL CERRAMIENTO FRACCIONAMIENTO"/>
    <d v="2025-10-27T00:00:00"/>
    <x v="9"/>
    <x v="0"/>
    <n v="604858"/>
    <s v="JPS"/>
    <s v="P-4037"/>
    <s v="M2044FER"/>
    <s v="AUTOPERFORANTE EXAGONAL MECHA 14 X 2&quot;1/2 X UN"/>
    <n v="350"/>
    <s v="unidad"/>
    <n v="94.43"/>
    <n v="33050.5"/>
    <s v="$"/>
    <s v="BULONERA TORCUATO"/>
    <s v="103435 - 104435"/>
    <d v="2025-10-29T00:00:00"/>
    <s v="MZ"/>
    <d v="2025-10-29T00:00:00"/>
    <s v="Recibido"/>
    <s v="cumplida"/>
    <n v="3"/>
    <n v="350"/>
    <n v="0"/>
    <d v="2025-11-04T00:00:00"/>
    <n v="259196"/>
    <n v="70643"/>
    <m/>
    <n v="1"/>
  </r>
  <r>
    <n v="1"/>
    <s v="Pablo Aguirre"/>
    <x v="2"/>
    <s v="ACEITE PARA CAJA AUTOELEVADOR"/>
    <d v="2025-10-28T00:00:00"/>
    <x v="9"/>
    <x v="0"/>
    <n v="822745"/>
    <s v="JPS"/>
    <s v="P-4038"/>
    <s v="M0028UB"/>
    <s v="ACEITE PARA CAJA ATF X 20L"/>
    <n v="1"/>
    <s v="unidad"/>
    <n v="198000"/>
    <n v="198000"/>
    <s v="$"/>
    <s v="ELEVA PILAR"/>
    <n v="103496"/>
    <d v="2025-11-03T00:00:00"/>
    <s v="MZ"/>
    <d v="2025-11-04T00:00:00"/>
    <s v="Recibido"/>
    <s v="cumplida"/>
    <n v="3"/>
    <n v="1"/>
    <n v="0"/>
    <d v="2025-12-02T00:00:00"/>
    <n v="6"/>
    <n v="72345"/>
    <n v="1"/>
    <n v="1"/>
  </r>
  <r>
    <n v="1"/>
    <s v="Hugo Escobar"/>
    <x v="2"/>
    <s v="CARBONES PARA TALADRO INALAMBRICO"/>
    <d v="2025-10-30T00:00:00"/>
    <x v="9"/>
    <x v="0"/>
    <n v="374620"/>
    <s v="JPS"/>
    <s v="P-4039"/>
    <s v="M0829FER"/>
    <s v="Carbones Para Taladro Atornillador Gsb 180-li Bosch Original​"/>
    <n v="2"/>
    <s v="unidad"/>
    <n v="16362.5"/>
    <n v="32725"/>
    <s v="$"/>
    <s v="HER CAL"/>
    <n v="103501"/>
    <d v="2025-11-03T00:00:00"/>
    <s v="MZ"/>
    <d v="2025-11-04T00:00:00"/>
    <s v="Recibido"/>
    <s v="cumplida"/>
    <n v="3"/>
    <n v="2"/>
    <n v="0"/>
    <d v="2025-11-21T00:00:00"/>
    <n v="40810"/>
    <n v="71757"/>
    <n v="1"/>
    <n v="1"/>
  </r>
  <r>
    <n v="1"/>
    <s v="Raul Ledesma"/>
    <x v="2"/>
    <s v="ENVIO DE PIEZAS HACIA FRIPACK"/>
    <d v="2025-10-31T00:00:00"/>
    <x v="9"/>
    <x v="0"/>
    <n v="888033"/>
    <s v="AB"/>
    <s v="P-4040"/>
    <s v="S/C"/>
    <s v="ENVIO DE PIEZAS DESDE PLANTA PILARES A Piero Astori 1551, X5012 Mercado, Córdoba. (Empresa Fripack)"/>
    <n v="1"/>
    <s v="unidad"/>
    <m/>
    <n v="0"/>
    <s v="$"/>
    <m/>
    <m/>
    <m/>
    <m/>
    <m/>
    <s v="Sin req."/>
    <s v="Con pendientes"/>
    <n v="3"/>
    <m/>
    <n v="-1"/>
    <m/>
    <m/>
    <m/>
    <n v="1"/>
    <n v="1"/>
  </r>
  <r>
    <n v="1"/>
    <s v="Hugo Escobar"/>
    <x v="2"/>
    <s v="CHILLER AMASADO - FRIO 21"/>
    <d v="2025-11-03T00:00:00"/>
    <x v="10"/>
    <x v="0"/>
    <n v="613963"/>
    <s v="AB"/>
    <s v="P-4041"/>
    <s v="M0022BOM"/>
    <s v="Bomba centrifuga czerweny CSM2-60T"/>
    <n v="1"/>
    <s v="unidad"/>
    <n v="938957.76"/>
    <n v="938957.76"/>
    <s v="$"/>
    <s v="HER CAL"/>
    <n v="103500"/>
    <d v="2025-11-03T00:00:00"/>
    <s v="MZ"/>
    <d v="2025-11-04T00:00:00"/>
    <s v="Recibido"/>
    <s v="cumplida"/>
    <n v="3"/>
    <n v="1"/>
    <n v="0"/>
    <d v="2025-11-07T00:00:00"/>
    <n v="40654"/>
    <n v="70742"/>
    <n v="1"/>
    <n v="1"/>
  </r>
  <r>
    <n v="1"/>
    <s v="Hugo Escobar"/>
    <x v="2"/>
    <s v="ENCREMADO L7"/>
    <d v="2025-11-03T00:00:00"/>
    <x v="10"/>
    <x v="0"/>
    <n v="601973"/>
    <s v="AB"/>
    <s v="P-4042"/>
    <s v="M2507MEC"/>
    <s v=" BANDA HABASIT F-5EQWT 05 - medida 620X1905"/>
    <n v="1"/>
    <s v="unidad"/>
    <n v="336345"/>
    <n v="336345"/>
    <s v="$"/>
    <s v="BELTER ARGENTINA"/>
    <n v="103506"/>
    <d v="2025-11-03T00:00:00"/>
    <s v="MZ"/>
    <d v="2025-11-04T00:00:00"/>
    <s v="Recibido"/>
    <s v="cumplida"/>
    <n v="3"/>
    <n v="1"/>
    <n v="0"/>
    <d v="2025-11-19T00:00:00"/>
    <n v="199495"/>
    <m/>
    <n v="1"/>
    <n v="1"/>
  </r>
  <r>
    <n v="3"/>
    <s v="Raul Ledesma"/>
    <x v="0"/>
    <s v="ENVASADORA FOURPACK BACK UP"/>
    <d v="2025-11-03T00:00:00"/>
    <x v="10"/>
    <x v="0"/>
    <n v="599615"/>
    <s v="AB"/>
    <s v="P-4043"/>
    <s v="S/C"/>
    <s v="ADECUACIÓN DE CABLEADO DE LA ENVASADORA"/>
    <n v="1"/>
    <s v="unidad"/>
    <n v="836000"/>
    <n v="836000"/>
    <s v="$"/>
    <s v="FRIPACK"/>
    <n v="103657"/>
    <d v="2025-11-13T00:00:00"/>
    <s v="MZ"/>
    <d v="2025-11-14T00:00:00"/>
    <s v="Recibido"/>
    <s v="cumplida"/>
    <n v="3"/>
    <n v="1"/>
    <n v="0"/>
    <d v="2025-12-17T00:00:00"/>
    <s v="aprobada por mail de A.O"/>
    <m/>
    <n v="1"/>
    <n v="1"/>
  </r>
  <r>
    <m/>
    <s v="Raul Ledesma"/>
    <x v="0"/>
    <s v="ENVASADORA FOURPACK BACK UP"/>
    <d v="2025-11-03T00:00:00"/>
    <x v="10"/>
    <x v="0"/>
    <n v="599615"/>
    <s v="AB"/>
    <s v="P-4043"/>
    <s v="S/C"/>
    <s v=" BASE TENSOR EXCENTRICO"/>
    <n v="1"/>
    <s v="unidad"/>
    <n v="330000"/>
    <n v="330000"/>
    <s v="$"/>
    <s v="FRIPACK"/>
    <n v="103657"/>
    <d v="2025-11-13T00:00:00"/>
    <s v="MZ"/>
    <d v="2025-11-14T00:00:00"/>
    <s v="Recibido"/>
    <s v="cumplida"/>
    <n v="3"/>
    <n v="1"/>
    <n v="0"/>
    <d v="2025-12-17T00:00:00"/>
    <s v="aprobada por mail de A.O"/>
    <m/>
    <m/>
    <n v="1"/>
  </r>
  <r>
    <m/>
    <s v="Raul Ledesma"/>
    <x v="0"/>
    <s v="ENVASADORA FOURPACK BACK UP"/>
    <d v="2025-11-03T00:00:00"/>
    <x v="10"/>
    <x v="0"/>
    <n v="599615"/>
    <s v="AB"/>
    <s v="P-4043"/>
    <s v="S/C"/>
    <s v=" PUESTA EN MARCHA Y PRUEBAS (BONIFICADO)"/>
    <n v="1"/>
    <s v="unidad"/>
    <n v="1.0000000000000001E-5"/>
    <n v="1.0000000000000001E-5"/>
    <s v="$"/>
    <s v="FRIPACK"/>
    <n v="103657"/>
    <d v="2025-11-13T00:00:00"/>
    <s v="MZ"/>
    <d v="2025-11-14T00:00:00"/>
    <s v="Recibido"/>
    <s v="cumplida"/>
    <n v="3"/>
    <n v="1"/>
    <n v="0"/>
    <d v="2025-12-17T00:00:00"/>
    <s v="aprobada por mail de A.O"/>
    <m/>
    <m/>
    <n v="1"/>
  </r>
  <r>
    <n v="1"/>
    <s v="Alejandro Beron"/>
    <x v="0"/>
    <s v="DISPENSER GARITA AGUA"/>
    <d v="2025-11-03T00:00:00"/>
    <x v="10"/>
    <x v="0"/>
    <s v="PR00320"/>
    <s v="JPS"/>
    <s v="P-4044"/>
    <s v="S/C"/>
    <s v="Resistencia electrica 500W, para dispenser agua caliente  Diametro 100mm x 35mm ancho. Sin agujeros para termostato"/>
    <n v="2"/>
    <s v="unidad"/>
    <m/>
    <n v="0"/>
    <s v="$"/>
    <m/>
    <m/>
    <m/>
    <m/>
    <m/>
    <s v="Sin req."/>
    <s v="Con pendientes"/>
    <m/>
    <m/>
    <n v="-2"/>
    <m/>
    <m/>
    <m/>
    <n v="1"/>
    <n v="1"/>
  </r>
  <r>
    <n v="1"/>
    <s v="Alejandro Beron"/>
    <x v="2"/>
    <s v="CAÑOS PARA DESAGUE PLUVIAL"/>
    <d v="2025-11-03T00:00:00"/>
    <x v="10"/>
    <x v="0"/>
    <n v="783392"/>
    <s v="JPS"/>
    <s v="P-4045"/>
    <s v="S/C"/>
    <s v="CAÑO PVC 200MM"/>
    <n v="4"/>
    <s v="unidad"/>
    <n v="58318.41"/>
    <n v="233273.64"/>
    <s v="$"/>
    <s v="BULONERA TORCUATO"/>
    <n v="103532"/>
    <d v="2025-11-05T00:00:00"/>
    <s v="MZ"/>
    <d v="2025-11-10T00:00:00"/>
    <s v="Recibido"/>
    <s v="cumplida"/>
    <n v="3"/>
    <n v="4"/>
    <n v="0"/>
    <d v="2025-11-11T00:00:00"/>
    <n v="259422"/>
    <m/>
    <n v="1"/>
    <n v="1"/>
  </r>
  <r>
    <n v="1"/>
    <s v="Raul Ledesma"/>
    <x v="0"/>
    <s v="DOSIFICADORA LINEA 4"/>
    <d v="2025-11-04T00:00:00"/>
    <x v="10"/>
    <x v="0"/>
    <m/>
    <s v="JPS"/>
    <s v="P-4046"/>
    <s v="S/C"/>
    <s v="Pantalla Omrom modelo  NS8-TV01B-V2, source 24V  DC 25W"/>
    <n v="1"/>
    <s v="unidad"/>
    <n v="3195000"/>
    <n v="3195000"/>
    <s v="$"/>
    <s v="AUSTRAL PRODUCTS SRL"/>
    <s v="P01069"/>
    <d v="2026-05-12T00:00:00"/>
    <s v="MZ"/>
    <d v="2026-07-01T00:00:00"/>
    <s v="Orden de compra confirmada"/>
    <s v="Con pendientes"/>
    <n v="1"/>
    <m/>
    <n v="-1"/>
    <m/>
    <m/>
    <m/>
    <n v="1"/>
    <n v="1"/>
  </r>
  <r>
    <n v="2"/>
    <s v="Alejandro Beron"/>
    <x v="0"/>
    <s v="BACHEO EN PLANTA"/>
    <d v="2025-11-04T00:00:00"/>
    <x v="10"/>
    <x v="0"/>
    <n v="184387"/>
    <s v="JPS"/>
    <s v="P-4047"/>
    <s v="S/C"/>
    <s v="Realizar bacheo en exterior de planta xmts2"/>
    <n v="48"/>
    <s v="unidad"/>
    <m/>
    <n v="0"/>
    <s v="$"/>
    <s v="anulado por ontivero"/>
    <m/>
    <m/>
    <m/>
    <m/>
    <s v="Anulado"/>
    <s v="Con pendientes"/>
    <n v="4"/>
    <m/>
    <n v="-48"/>
    <m/>
    <m/>
    <m/>
    <n v="1"/>
    <n v="1"/>
  </r>
  <r>
    <m/>
    <s v="Alejandro Beron"/>
    <x v="0"/>
    <s v="BACHEO EN PLANTA"/>
    <d v="2025-11-04T00:00:00"/>
    <x v="10"/>
    <x v="0"/>
    <n v="184387"/>
    <s v="JPS"/>
    <s v="P-4047"/>
    <s v="S/C"/>
    <s v="Realizar tomado de juntas sellando con brea xmt lineal"/>
    <n v="96"/>
    <s v="unidad"/>
    <m/>
    <n v="0"/>
    <s v="$"/>
    <s v="anulado por ontivero"/>
    <m/>
    <m/>
    <m/>
    <m/>
    <s v="Anulado"/>
    <s v="Con pendientes"/>
    <n v="4"/>
    <m/>
    <n v="-96"/>
    <m/>
    <m/>
    <m/>
    <m/>
    <n v="1"/>
  </r>
  <r>
    <n v="1"/>
    <s v="PAÑOL"/>
    <x v="0"/>
    <s v="MARCADORES DE PIEZAS"/>
    <d v="2025-11-05T00:00:00"/>
    <x v="10"/>
    <x v="0"/>
    <n v="558317"/>
    <s v="JPS"/>
    <s v="P-4048"/>
    <s v="M2873FER"/>
    <s v="MARCADOR DE TINTA OPACA EDDING 750 COLOR BLANCO"/>
    <n v="6"/>
    <s v="unidad"/>
    <n v="4538.78"/>
    <n v="27232.68"/>
    <s v="$"/>
    <s v="BULONERA TORCUATO"/>
    <n v="103548"/>
    <d v="2025-11-05T00:00:00"/>
    <s v="MZ"/>
    <d v="2025-11-10T00:00:00"/>
    <s v="Recibido"/>
    <s v="cumplida"/>
    <n v="3"/>
    <n v="6"/>
    <n v="0"/>
    <d v="2025-11-25T00:00:00"/>
    <n v="259722"/>
    <n v="71819"/>
    <n v="1"/>
    <n v="1"/>
  </r>
  <r>
    <n v="1"/>
    <s v="Raul Ledesma"/>
    <x v="0"/>
    <s v="ENVIO DE PANTALLA OMROM"/>
    <d v="2025-11-05T00:00:00"/>
    <x v="10"/>
    <x v="0"/>
    <n v="921039"/>
    <s v="JPS"/>
    <s v="P-4049"/>
    <s v="S/C"/>
    <s v="ENVIO DE PANTALLA A PROVEEDOR OKEEFE"/>
    <n v="1"/>
    <s v="unidad"/>
    <n v="75000"/>
    <n v="75000"/>
    <s v="$"/>
    <s v="FULL EXPRESS"/>
    <n v="103590"/>
    <d v="2025-11-07T00:00:00"/>
    <s v="MZ"/>
    <d v="2025-11-10T00:00:00"/>
    <s v="Recibido"/>
    <s v="cumplida"/>
    <n v="3"/>
    <n v="1"/>
    <n v="0"/>
    <d v="2025-11-07T00:00:00"/>
    <s v="Remito de salida firma dario gamba"/>
    <m/>
    <n v="1"/>
    <n v="1"/>
  </r>
  <r>
    <n v="1"/>
    <s v="Alejandro Beron"/>
    <x v="0"/>
    <s v="CHAPA TECHO DMP"/>
    <d v="2025-11-06T00:00:00"/>
    <x v="10"/>
    <x v="0"/>
    <n v="946916"/>
    <s v="JPS"/>
    <s v="P-4050"/>
    <s v="S/C"/>
    <s v="Chapas traslucidas 8mtsx 1,2mts x 1,2mm de espesor acanaladas"/>
    <n v="1"/>
    <s v="unidad"/>
    <n v="120584"/>
    <n v="120584"/>
    <s v="$"/>
    <s v="COMERCIAL CMP"/>
    <s v="103642 - 103789"/>
    <d v="2025-11-11T00:00:00"/>
    <s v="MZ"/>
    <d v="2025-11-12T00:00:00"/>
    <s v="Recibido"/>
    <s v="cumplida"/>
    <n v="3"/>
    <n v="1"/>
    <n v="0"/>
    <d v="2025-11-17T00:00:00"/>
    <n v="251707"/>
    <m/>
    <n v="1"/>
    <n v="1"/>
  </r>
  <r>
    <n v="1"/>
    <s v="Raul Ledesma"/>
    <x v="0"/>
    <s v="CONEXIÓN BOMBA NP12"/>
    <d v="2025-11-07T00:00:00"/>
    <x v="10"/>
    <x v="0"/>
    <n v="484410"/>
    <s v="JPS"/>
    <s v="P-4051"/>
    <s v="M2874FER"/>
    <s v="REDUCCION  1 1/2&quot; A 1 1/4&quot; BRONCE"/>
    <n v="2"/>
    <s v="unidad"/>
    <n v="6275.85"/>
    <n v="12551.7"/>
    <s v="$"/>
    <s v="BULONERA TORCUATO"/>
    <n v="103629"/>
    <d v="2025-11-11T00:00:00"/>
    <s v="MZ"/>
    <d v="2025-11-11T00:00:00"/>
    <s v="Recibido"/>
    <s v="cumplida"/>
    <n v="3"/>
    <n v="2"/>
    <n v="0"/>
    <d v="2025-11-25T00:00:00"/>
    <n v="259849"/>
    <n v="71828"/>
    <n v="1"/>
    <n v="1"/>
  </r>
  <r>
    <n v="2"/>
    <s v="Alejandro Beron"/>
    <x v="0"/>
    <s v="MTO PREVENTIVO MOTOR PORTON"/>
    <d v="2025-11-07T00:00:00"/>
    <x v="10"/>
    <x v="0"/>
    <n v="542177"/>
    <s v="JPS"/>
    <s v="P-4052"/>
    <s v="S/C"/>
    <s v="REINSTALAR MOTOR FAAC EN PORTON"/>
    <n v="1"/>
    <s v="unidad"/>
    <m/>
    <n v="0"/>
    <s v="$"/>
    <s v="Se realiza nueva solicitud P-4076"/>
    <m/>
    <m/>
    <m/>
    <m/>
    <s v="Anulado"/>
    <s v="Con pendientes"/>
    <n v="4"/>
    <m/>
    <n v="-1"/>
    <m/>
    <m/>
    <m/>
    <n v="1"/>
    <n v="1"/>
  </r>
  <r>
    <m/>
    <s v="Alejandro Beron"/>
    <x v="0"/>
    <s v="MTO PREVENTIVO MOTOR PORTON"/>
    <d v="2025-11-07T00:00:00"/>
    <x v="10"/>
    <x v="0"/>
    <n v="542177"/>
    <s v="JPS"/>
    <s v="P-4052"/>
    <s v="S/C"/>
    <s v="REEMPLAZO DE SENSORES IMAN DE PORTONES"/>
    <n v="4"/>
    <s v="unidad"/>
    <m/>
    <n v="0"/>
    <s v="$"/>
    <s v="Se realiza nueva solicitud P-4076"/>
    <m/>
    <m/>
    <m/>
    <m/>
    <s v="Anulado"/>
    <s v="Con pendientes"/>
    <n v="4"/>
    <m/>
    <n v="-4"/>
    <m/>
    <m/>
    <m/>
    <m/>
    <n v="1"/>
  </r>
  <r>
    <n v="5"/>
    <s v="Alejandro Beron"/>
    <x v="0"/>
    <s v="TAREAS VARIAS PINTURA EDILICIO"/>
    <d v="2025-11-07T00:00:00"/>
    <x v="10"/>
    <x v="0"/>
    <n v="592885"/>
    <s v="JPS"/>
    <s v="P-4053"/>
    <s v="M1728FER"/>
    <s v=" PINTURA  GRIS ESPACIAL  3 EN  1X4  LTS"/>
    <n v="2"/>
    <s v="unidad"/>
    <n v="33908.949999999997"/>
    <n v="67817.899999999994"/>
    <s v="$"/>
    <s v="HER CAL"/>
    <n v="103734"/>
    <d v="2025-11-18T00:00:00"/>
    <s v="MZ"/>
    <d v="2025-11-19T00:00:00"/>
    <s v="Recibido"/>
    <s v="cumplida"/>
    <n v="3"/>
    <n v="2"/>
    <n v="0"/>
    <d v="2025-11-21T00:00:00"/>
    <n v="40807"/>
    <m/>
    <n v="1"/>
    <n v="1"/>
  </r>
  <r>
    <m/>
    <s v="Alejandro Beron"/>
    <x v="0"/>
    <s v="TAREAS VARIAS PINTURA EDILICIO"/>
    <d v="2025-11-07T00:00:00"/>
    <x v="10"/>
    <x v="0"/>
    <n v="592885"/>
    <s v="JPS"/>
    <s v="P-4053"/>
    <s v="M2711FER"/>
    <s v=" LACA POLIURETANICA KEKOL LAKOL K-4045 X 1 LITRO"/>
    <n v="3"/>
    <s v="unidad"/>
    <n v="31473.75"/>
    <n v="94421.25"/>
    <s v="$"/>
    <s v="HER CAL"/>
    <n v="103734"/>
    <d v="2025-11-18T00:00:00"/>
    <s v="MZ"/>
    <d v="2025-11-19T00:00:00"/>
    <s v="Recibido"/>
    <s v="cumplida"/>
    <n v="3"/>
    <n v="2"/>
    <n v="-1"/>
    <d v="2025-11-21T00:00:00"/>
    <n v="40807"/>
    <m/>
    <m/>
    <n v="1"/>
  </r>
  <r>
    <m/>
    <s v="Alejandro Beron"/>
    <x v="0"/>
    <s v="TAREAS VARIAS PINTURA EDILICIO"/>
    <d v="2025-11-07T00:00:00"/>
    <x v="10"/>
    <x v="0"/>
    <n v="592885"/>
    <s v="JPS"/>
    <s v="P-4053"/>
    <s v="S/C"/>
    <s v="PINTURA SINTETICO MARRON X4 LTS"/>
    <n v="1"/>
    <s v="unidad"/>
    <n v="29709.16"/>
    <n v="29709.16"/>
    <s v="$"/>
    <s v="HER CAL"/>
    <n v="103734"/>
    <d v="2025-11-18T00:00:00"/>
    <s v="MZ"/>
    <d v="2025-11-19T00:00:00"/>
    <s v="Recibido"/>
    <s v="cumplida"/>
    <n v="3"/>
    <n v="2"/>
    <n v="1"/>
    <d v="2025-11-21T00:00:00"/>
    <n v="40807"/>
    <m/>
    <m/>
    <n v="1"/>
  </r>
  <r>
    <m/>
    <s v="Alejandro Beron"/>
    <x v="0"/>
    <s v="TAREAS VARIAS PINTURA EDILICIO"/>
    <d v="2025-11-07T00:00:00"/>
    <x v="10"/>
    <x v="0"/>
    <n v="592885"/>
    <s v="JPS"/>
    <s v="P-4053"/>
    <s v="M2782FER"/>
    <s v=" LATEX BLANCO CASA BLANCA &quot;EXTERIOR&quot; X 20L "/>
    <n v="1"/>
    <s v="unidad"/>
    <n v="78158.13"/>
    <n v="78158.13"/>
    <s v="$"/>
    <s v="HER CAL"/>
    <n v="103734"/>
    <d v="2025-11-18T00:00:00"/>
    <s v="MZ"/>
    <d v="2025-11-19T00:00:00"/>
    <s v="Recibido"/>
    <s v="cumplida"/>
    <n v="3"/>
    <n v="2"/>
    <n v="1"/>
    <d v="2025-11-21T00:00:00"/>
    <n v="40807"/>
    <m/>
    <m/>
    <n v="1"/>
  </r>
  <r>
    <m/>
    <s v="Alejandro Beron"/>
    <x v="0"/>
    <s v="TAREAS VARIAS PINTURA EDILICIO"/>
    <d v="2025-11-07T00:00:00"/>
    <x v="10"/>
    <x v="0"/>
    <n v="592885"/>
    <s v="JPS"/>
    <s v="P-4053"/>
    <s v="M2843FER"/>
    <s v=" PINTURA DURALBA FRENTES Y MUROS BASE-T INTERCOSTERO LATA X 17,4 LITROS"/>
    <n v="1"/>
    <s v="unidad"/>
    <n v="158876.77000000002"/>
    <n v="158876.77000000002"/>
    <s v="$"/>
    <s v="HER CAL"/>
    <s v="103734 - 103821"/>
    <d v="2025-11-18T00:00:00"/>
    <s v="MZ"/>
    <d v="2025-11-19T00:00:00"/>
    <s v="Recibido"/>
    <s v="cumplida"/>
    <n v="3"/>
    <n v="2"/>
    <n v="1"/>
    <d v="2025-11-21T00:00:00"/>
    <n v="40827"/>
    <m/>
    <m/>
    <n v="1"/>
  </r>
  <r>
    <n v="1"/>
    <s v="Alejandro Beron"/>
    <x v="0"/>
    <s v="RESIDUOS DEMOLICION LABORATORIO"/>
    <d v="2025-11-07T00:00:00"/>
    <x v="10"/>
    <x v="0"/>
    <n v="872920"/>
    <s v="JPS"/>
    <s v="P-4054"/>
    <s v="S/C"/>
    <s v="Volquete para residuos generales de planta"/>
    <n v="2"/>
    <s v="unidad"/>
    <n v="95000"/>
    <n v="190000"/>
    <s v="$"/>
    <s v="MS GRUPO NORTE SA VOLQUETES"/>
    <n v="103700"/>
    <d v="2025-11-17T00:00:00"/>
    <s v="MZ"/>
    <d v="2025-11-19T00:00:00"/>
    <s v="Recibido"/>
    <s v="cumplida"/>
    <n v="3"/>
    <n v="2"/>
    <n v="0"/>
    <s v="13/11 - 18/11"/>
    <s v="16899 - 17048"/>
    <m/>
    <n v="1"/>
    <n v="1"/>
  </r>
  <r>
    <n v="1"/>
    <s v="Raul Ledesma"/>
    <x v="2"/>
    <s v="CAPSULADORA LINEA 4"/>
    <d v="2025-11-07T00:00:00"/>
    <x v="10"/>
    <x v="0"/>
    <n v="954098"/>
    <s v="JPS"/>
    <s v="P-4055"/>
    <s v="S/C"/>
    <s v="REPARACION SERVOMOTOR CAPSULADORA L4"/>
    <n v="1"/>
    <s v="unidad"/>
    <m/>
    <n v="0"/>
    <s v="$"/>
    <s v="duplicado con el P-4057"/>
    <m/>
    <m/>
    <m/>
    <m/>
    <s v="Anulado"/>
    <s v="Con pendientes"/>
    <n v="4"/>
    <m/>
    <n v="-1"/>
    <m/>
    <m/>
    <m/>
    <n v="1"/>
    <n v="1"/>
  </r>
  <r>
    <n v="1"/>
    <s v="Raul Ledesma"/>
    <x v="2"/>
    <s v="REPARACION PANTALLA OMRON"/>
    <d v="2025-11-08T00:00:00"/>
    <x v="10"/>
    <x v="0"/>
    <n v="751247"/>
    <s v="JPS"/>
    <s v="P-4056"/>
    <s v="S/C"/>
    <s v="REPARACION PANTALLA OMRON "/>
    <n v="1"/>
    <s v="unidad"/>
    <n v="728280"/>
    <n v="728280"/>
    <s v="$"/>
    <s v="JORGE OKEEFFE"/>
    <n v="103612"/>
    <d v="2025-11-10T00:00:00"/>
    <s v="MZ"/>
    <d v="2025-11-10T00:00:00"/>
    <s v="Recibido"/>
    <s v="cumplida"/>
    <n v="3"/>
    <n v="1"/>
    <n v="0"/>
    <d v="2025-11-11T00:00:00"/>
    <n v="2060"/>
    <m/>
    <n v="1"/>
    <n v="1"/>
  </r>
  <r>
    <n v="1"/>
    <s v="Raul Ledesma"/>
    <x v="2"/>
    <s v="CAPSULADORA LINEA 4"/>
    <d v="2025-11-10T00:00:00"/>
    <x v="10"/>
    <x v="0"/>
    <n v="762069"/>
    <s v="AB"/>
    <s v="P-4057"/>
    <s v="S/C"/>
    <s v="Servicio en SEW-EURODRIVE_x000a_BSHF602/R CM71L/BR/HR/TF/AS1H/SB52"/>
    <n v="1"/>
    <s v="unidad"/>
    <n v="2470343.1"/>
    <n v="2470343.1"/>
    <s v="$"/>
    <s v="SEW EURODRIVE"/>
    <n v="103614"/>
    <d v="2025-11-10T00:00:00"/>
    <s v="MZ"/>
    <d v="2025-11-10T00:00:00"/>
    <s v="Recibido"/>
    <s v="cumplida"/>
    <n v="3"/>
    <n v="1"/>
    <n v="0"/>
    <d v="2025-11-10T00:00:00"/>
    <n v="180693"/>
    <m/>
    <n v="1"/>
    <n v="1"/>
  </r>
  <r>
    <n v="2"/>
    <s v="Dario Gamba"/>
    <x v="0"/>
    <s v="ALIMEC LINEA 4"/>
    <d v="2025-11-26T00:00:00"/>
    <x v="10"/>
    <x v="0"/>
    <m/>
    <s v="AB"/>
    <s v="P-4058"/>
    <s v="S/C"/>
    <s v="REPARACION DE UPS…....PHOENIX CONTACT MODELO: QUINT-UPS/24DC/24DC/20"/>
    <n v="1"/>
    <s v="unidad"/>
    <m/>
    <n v="0"/>
    <s v="$"/>
    <m/>
    <m/>
    <m/>
    <m/>
    <m/>
    <s v="Sin req."/>
    <s v="Con pendientes"/>
    <m/>
    <m/>
    <n v="-1"/>
    <m/>
    <m/>
    <m/>
    <n v="1"/>
    <n v="1"/>
  </r>
  <r>
    <m/>
    <s v="Dario Gamba"/>
    <x v="0"/>
    <s v="ALIMEC LINEA 4"/>
    <d v="2025-11-26T00:00:00"/>
    <x v="10"/>
    <x v="0"/>
    <n v="476889"/>
    <s v="AB"/>
    <s v="P-4058"/>
    <s v="S/C"/>
    <s v="REPARACION DE FUENTE ALIMENTACION SIEMENS MODELO SITOP PSU200   "/>
    <n v="1"/>
    <s v="unidad"/>
    <m/>
    <n v="0"/>
    <s v="$"/>
    <m/>
    <m/>
    <m/>
    <m/>
    <m/>
    <s v="Sin req."/>
    <s v="Con pendientes"/>
    <m/>
    <m/>
    <n v="-1"/>
    <m/>
    <m/>
    <m/>
    <m/>
    <n v="1"/>
  </r>
  <r>
    <n v="1"/>
    <s v="Alejandro Beron"/>
    <x v="0"/>
    <s v="FREGADORA KARCHER DEL CD"/>
    <d v="2025-11-26T00:00:00"/>
    <x v="10"/>
    <x v="0"/>
    <m/>
    <s v="AB"/>
    <s v="P-4059"/>
    <s v="S/C"/>
    <s v=" Servicio de mantenimiento de fregadora Karcher"/>
    <n v="1"/>
    <s v="unidad"/>
    <n v="2589639.75"/>
    <n v="2589639.75"/>
    <s v="$"/>
    <s v="KARCHER SA"/>
    <s v="104113 - 104442"/>
    <d v="2025-12-11T00:00:00"/>
    <s v="MZ"/>
    <d v="2025-12-13T00:00:00"/>
    <s v="Orden de compra confirmada"/>
    <s v="Con pendientes"/>
    <n v="1"/>
    <m/>
    <n v="-1"/>
    <m/>
    <m/>
    <m/>
    <n v="1"/>
    <n v="1"/>
  </r>
  <r>
    <n v="1"/>
    <s v="Alejandro Beron"/>
    <x v="2"/>
    <s v="ADECUACION GARITA DE PLANTA"/>
    <d v="2025-11-19T00:00:00"/>
    <x v="10"/>
    <x v="0"/>
    <n v="542819"/>
    <s v="AB"/>
    <s v="P-4060"/>
    <s v="S/C"/>
    <s v="Materiales y mano de obra por: Renovar pintura sintetico blanco y sintetico verde Pilares en paredes (64 mts2)_x000a_Adecuacion impermeabilizar techo y pintar cielo raso (13,5 mts2)_x000a_Reparar y pintar aleron de chapa (13 un)  "/>
    <n v="1"/>
    <s v="unidad"/>
    <n v="2731000"/>
    <n v="2731000"/>
    <s v="$"/>
    <s v="anulado por beron 18/03/26"/>
    <n v="104156"/>
    <d v="2025-12-15T00:00:00"/>
    <s v="MZ"/>
    <d v="2026-12-17T00:00:00"/>
    <s v="Anulado"/>
    <s v="Con pendientes"/>
    <n v="4"/>
    <m/>
    <n v="-1"/>
    <m/>
    <m/>
    <m/>
    <n v="1"/>
    <n v="1"/>
  </r>
  <r>
    <n v="4"/>
    <s v="Alejandro Beron"/>
    <x v="0"/>
    <s v="REPUESTOS PARA AUTOELEVADORES"/>
    <d v="2025-11-11T00:00:00"/>
    <x v="10"/>
    <x v="0"/>
    <n v="606605"/>
    <s v="AB"/>
    <s v="P-4061"/>
    <s v="M2677MEC"/>
    <s v=" Bulbo Temperatura Agua Autoelevador Toyota 1dz 4y"/>
    <n v="2"/>
    <s v="unidad"/>
    <m/>
    <n v="0"/>
    <s v="$"/>
    <s v="pedido anulado. Se compra por reposicion, mail 31/03"/>
    <m/>
    <m/>
    <m/>
    <m/>
    <s v="Anulado"/>
    <s v="Con pendientes"/>
    <n v="4"/>
    <m/>
    <n v="-2"/>
    <m/>
    <m/>
    <m/>
    <n v="1"/>
    <n v="1"/>
  </r>
  <r>
    <m/>
    <s v="Alejandro Beron"/>
    <x v="0"/>
    <s v="REPUESTOS PARA AUTOELEVADORES"/>
    <d v="2025-11-11T00:00:00"/>
    <x v="10"/>
    <x v="0"/>
    <n v="606605"/>
    <s v="AB"/>
    <s v="P-4061"/>
    <s v="M2678MEC"/>
    <s v=" FICHA BATERIA REMA 80A 150V HEMBRA"/>
    <n v="2"/>
    <s v="unidad"/>
    <m/>
    <n v="0"/>
    <s v="$"/>
    <s v="pedido anulado. Se compra por reposicion, mail 31/03"/>
    <m/>
    <m/>
    <m/>
    <m/>
    <s v="Anulado"/>
    <s v="Con pendientes"/>
    <n v="4"/>
    <m/>
    <n v="-2"/>
    <m/>
    <m/>
    <m/>
    <m/>
    <n v="1"/>
  </r>
  <r>
    <m/>
    <s v="Alejandro Beron"/>
    <x v="0"/>
    <s v="REPUESTOS PARA AUTOELEVADORES"/>
    <d v="2025-11-11T00:00:00"/>
    <x v="10"/>
    <x v="0"/>
    <n v="606605"/>
    <s v="AB"/>
    <s v="P-4061"/>
    <s v="M2679MEC"/>
    <s v=" Cable De Acero  1mm x 20mtrs"/>
    <n v="1"/>
    <s v="unidad"/>
    <m/>
    <n v="0"/>
    <s v="$"/>
    <s v="pedido anulado. Se compra por reposicion, mail 31/03"/>
    <m/>
    <m/>
    <m/>
    <m/>
    <s v="Anulado"/>
    <s v="Con pendientes"/>
    <n v="4"/>
    <m/>
    <n v="-1"/>
    <m/>
    <m/>
    <m/>
    <m/>
    <n v="1"/>
  </r>
  <r>
    <m/>
    <s v="Alejandro Beron"/>
    <x v="0"/>
    <s v="REPUESTOS PARA AUTOELEVADORES"/>
    <d v="2025-11-11T00:00:00"/>
    <x v="10"/>
    <x v="0"/>
    <n v="606605"/>
    <s v="AB"/>
    <s v="P-4061"/>
    <s v="M2680MEC"/>
    <s v=" Cable freno de servicio apilador toyota 6FBRE16"/>
    <n v="3"/>
    <s v="unidad"/>
    <m/>
    <n v="0"/>
    <s v="$"/>
    <s v="pedido anulado. Se compra por reposicion, mail 31/03"/>
    <m/>
    <m/>
    <m/>
    <m/>
    <s v="Anulado"/>
    <s v="Con pendientes"/>
    <n v="4"/>
    <m/>
    <n v="-3"/>
    <m/>
    <m/>
    <m/>
    <m/>
    <n v="1"/>
  </r>
  <r>
    <n v="1"/>
    <s v="Raul Ledesma"/>
    <x v="0"/>
    <s v="ENCODER DE SERVO MOTOR LINEA 4"/>
    <d v="2025-11-11T00:00:00"/>
    <x v="10"/>
    <x v="0"/>
    <m/>
    <s v="JPS"/>
    <s v="P-4062"/>
    <s v="S/C"/>
    <s v=" ENCODER SICK SRM50-HZZO-S21"/>
    <n v="1"/>
    <s v="unidad"/>
    <n v="1693406.8"/>
    <n v="1693406.8"/>
    <s v="$"/>
    <s v="CIMAT (ALL INDUSTRIAL DRIVES)"/>
    <n v="104813"/>
    <d v="2026-02-27T00:00:00"/>
    <s v="MZ"/>
    <d v="2026-03-08T00:00:00"/>
    <s v="Orden de compra confirmada"/>
    <s v="Con pendientes"/>
    <n v="1"/>
    <m/>
    <n v="-1"/>
    <m/>
    <m/>
    <m/>
    <n v="1"/>
    <n v="1"/>
  </r>
  <r>
    <n v="2"/>
    <s v="Dario Gamba"/>
    <x v="0"/>
    <s v="CAPSULADORA LINEA 4"/>
    <d v="2025-11-12T00:00:00"/>
    <x v="10"/>
    <x v="0"/>
    <n v="783552"/>
    <s v="AB"/>
    <s v="P-4063"/>
    <s v="M2657MEC"/>
    <s v="Rodamiento SKF 61914 ( Medidas 100X70X16 )"/>
    <n v="2"/>
    <s v="unidad"/>
    <n v="18224.5"/>
    <n v="36449"/>
    <s v="$"/>
    <s v="RODASER RODAMIENTOS"/>
    <n v="103658"/>
    <d v="2025-11-13T00:00:00"/>
    <s v="MZ"/>
    <d v="2025-11-13T00:00:00"/>
    <s v="Recibido"/>
    <s v="cumplida"/>
    <n v="3"/>
    <n v="2"/>
    <n v="0"/>
    <d v="2025-11-27T00:00:00"/>
    <n v="399950"/>
    <n v="71948"/>
    <n v="1"/>
    <n v="1"/>
  </r>
  <r>
    <m/>
    <s v="Dario Gamba"/>
    <x v="0"/>
    <s v="CAPSULADORA LINEA 4"/>
    <d v="2025-11-12T00:00:00"/>
    <x v="10"/>
    <x v="0"/>
    <n v="783552"/>
    <s v="AB"/>
    <s v="P-4063"/>
    <s v="M2658MEC"/>
    <s v="Reten de nitrilo, medidas 70-100-10"/>
    <n v="4"/>
    <s v="unidad"/>
    <n v="4305"/>
    <n v="17220"/>
    <s v="$"/>
    <s v="RODASER RODAMIENTOS"/>
    <n v="103658"/>
    <d v="2025-11-13T00:00:00"/>
    <s v="MZ"/>
    <d v="2025-11-13T00:00:00"/>
    <s v="Recibido"/>
    <s v="cumplida"/>
    <n v="3"/>
    <n v="4"/>
    <n v="0"/>
    <d v="2025-11-27T00:00:00"/>
    <n v="399950"/>
    <n v="71948"/>
    <m/>
    <n v="1"/>
  </r>
  <r>
    <n v="1"/>
    <s v="Ontivero Alejandro"/>
    <x v="0"/>
    <s v="CALDERA PARA CAMARA DE FERMENTACION - CAPEX"/>
    <d v="2025-11-13T00:00:00"/>
    <x v="10"/>
    <x v="0"/>
    <n v="100568"/>
    <s v="JPS"/>
    <s v="P-4064"/>
    <s v="S/C"/>
    <s v="CALDERA SANTERO VTS-60"/>
    <n v="1"/>
    <s v="unidad"/>
    <m/>
    <n v="0"/>
    <s v="$"/>
    <s v="anulado por ontivero"/>
    <m/>
    <m/>
    <m/>
    <m/>
    <s v="Anulado"/>
    <s v="Con pendientes"/>
    <n v="4"/>
    <m/>
    <n v="-1"/>
    <m/>
    <m/>
    <m/>
    <n v="1"/>
    <n v="1"/>
  </r>
  <r>
    <n v="5"/>
    <s v="Alejandro Beron"/>
    <x v="0"/>
    <s v="COMEDOR DMP"/>
    <d v="2025-11-13T00:00:00"/>
    <x v="10"/>
    <x v="0"/>
    <n v="102919"/>
    <s v="AB"/>
    <s v="P-4065"/>
    <s v="S/C"/>
    <s v="PORCELANATO CERRO NEGRO BIOCITY GRIS 59X59  XMTS2"/>
    <n v="24"/>
    <s v="unidad"/>
    <n v="17554"/>
    <n v="421296"/>
    <s v="$"/>
    <s v="HER CAL"/>
    <n v="104565"/>
    <d v="2026-01-28T00:00:00"/>
    <s v="MZ"/>
    <d v="2026-02-02T00:00:00"/>
    <s v="Recibido"/>
    <s v="cumplida"/>
    <n v="3"/>
    <n v="24"/>
    <n v="0"/>
    <d v="2026-02-13T00:00:00"/>
    <n v="41414"/>
    <m/>
    <n v="1"/>
    <n v="1"/>
  </r>
  <r>
    <m/>
    <s v="Alejandro Beron"/>
    <x v="0"/>
    <s v="COMEDOR DMP"/>
    <d v="2025-11-13T00:00:00"/>
    <x v="10"/>
    <x v="0"/>
    <n v="102919"/>
    <s v="AB"/>
    <s v="P-4065"/>
    <s v="S/C"/>
    <s v="PEGAMENTO ADHESIVO IMPERMEABLE POTENCIADO 25 KG KLAUKOL SIKA"/>
    <n v="8"/>
    <s v="unidad"/>
    <n v="22441.65"/>
    <n v="179533.2"/>
    <s v="$"/>
    <s v="HER CAL"/>
    <n v="104565"/>
    <d v="2026-01-28T00:00:00"/>
    <s v="MZ"/>
    <d v="2026-02-02T00:00:00"/>
    <s v="Recibido"/>
    <s v="cumplida"/>
    <n v="3"/>
    <n v="8"/>
    <n v="0"/>
    <d v="2026-02-13T00:00:00"/>
    <n v="41433"/>
    <m/>
    <m/>
    <n v="1"/>
  </r>
  <r>
    <m/>
    <s v="Alejandro Beron"/>
    <x v="0"/>
    <s v="COMEDOR DMP"/>
    <d v="2025-11-13T00:00:00"/>
    <x v="10"/>
    <x v="0"/>
    <n v="102919"/>
    <s v="AB"/>
    <s v="P-4065"/>
    <s v="S/C"/>
    <s v="NIVELADOR PORCELANATO CERÁMICOS KIT 250TORNILLOS 40TUERCAS"/>
    <n v="2"/>
    <s v="unidad"/>
    <n v="11365.2"/>
    <n v="22730.400000000001"/>
    <s v="$"/>
    <s v="HER CAL"/>
    <n v="104565"/>
    <d v="2026-01-28T00:00:00"/>
    <s v="MZ"/>
    <d v="2026-02-02T00:00:00"/>
    <s v="Recibido"/>
    <s v="cumplida"/>
    <n v="3"/>
    <n v="2"/>
    <n v="0"/>
    <d v="2026-02-13T00:00:00"/>
    <n v="41433"/>
    <m/>
    <m/>
    <n v="1"/>
  </r>
  <r>
    <m/>
    <s v="Alejandro Beron"/>
    <x v="0"/>
    <s v="COMEDOR DMP"/>
    <d v="2025-11-13T00:00:00"/>
    <x v="10"/>
    <x v="0"/>
    <n v="102919"/>
    <s v="AB"/>
    <s v="P-4065"/>
    <s v="S/C"/>
    <s v="PASTINA GRIS CLARO WEBER X KG."/>
    <n v="6"/>
    <s v="unidad"/>
    <n v="27665.1"/>
    <n v="165990.59999999998"/>
    <s v="$"/>
    <s v="HER CAL"/>
    <n v="104565"/>
    <d v="2026-01-28T00:00:00"/>
    <s v="MZ"/>
    <d v="2026-02-02T00:00:00"/>
    <s v="Recibido"/>
    <s v="cumplida"/>
    <n v="3"/>
    <n v="6"/>
    <n v="0"/>
    <d v="2026-02-13T00:00:00"/>
    <n v="41433"/>
    <m/>
    <m/>
    <n v="1"/>
  </r>
  <r>
    <m/>
    <s v="Alejandro Beron"/>
    <x v="0"/>
    <s v="COMEDOR DMP"/>
    <d v="2025-11-13T00:00:00"/>
    <x v="10"/>
    <x v="0"/>
    <n v="102919"/>
    <s v="AB"/>
    <s v="P-4065"/>
    <s v="S/C"/>
    <s v="Mano de obra para reemplazo de ceramicas x 28 mts2 y 22 mts lineales de zocalos"/>
    <n v="1"/>
    <s v="unidad"/>
    <m/>
    <n v="0"/>
    <s v="$"/>
    <s v="anulado por beron 18/03/26"/>
    <m/>
    <m/>
    <m/>
    <m/>
    <s v="Anulado"/>
    <s v="Con pendientes"/>
    <n v="4"/>
    <m/>
    <n v="-1"/>
    <m/>
    <m/>
    <m/>
    <m/>
    <n v="1"/>
  </r>
  <r>
    <n v="3"/>
    <s v="Alejandro Beron"/>
    <x v="2"/>
    <s v="ZANJEO PARA AMPLIACION DE SECCIONES"/>
    <d v="2025-11-14T00:00:00"/>
    <x v="10"/>
    <x v="0"/>
    <n v="559382"/>
    <s v="JPS"/>
    <s v="P-4066"/>
    <s v="S/C"/>
    <s v="M/O ZANJEO POR METRO LINEAL 40CM ANCHO X 60CM PROF. (135 mts total)"/>
    <n v="1"/>
    <s v="unidad"/>
    <n v="6100000"/>
    <n v="6100000"/>
    <s v="$"/>
    <s v="Elfer Mario Hector (Montajes industriales)"/>
    <n v="104596"/>
    <d v="2026-02-03T00:00:00"/>
    <s v="MZ"/>
    <d v="2026-02-10T00:00:00"/>
    <s v="Recibido"/>
    <s v="cumplida"/>
    <n v="3"/>
    <n v="1"/>
    <n v="0"/>
    <d v="2026-03-26T00:00:00"/>
    <s v="Firma Ale Beron"/>
    <m/>
    <n v="1"/>
    <n v="1"/>
  </r>
  <r>
    <m/>
    <s v="Alejandro Beron"/>
    <x v="2"/>
    <s v="ZANJEO PARA AMPLIACION DE SECCIONES"/>
    <d v="2025-11-14T00:00:00"/>
    <x v="10"/>
    <x v="0"/>
    <n v="559382"/>
    <s v="JPS"/>
    <s v="P-4066"/>
    <s v="S/C"/>
    <s v="LADRILLO COMUN 11 X 24 (COBERTURA ZANJEO)"/>
    <n v="2400"/>
    <s v="unidad"/>
    <n v="314.45999999999998"/>
    <n v="754704"/>
    <s v="$"/>
    <s v="ABRAFER"/>
    <n v="104686"/>
    <d v="2026-02-10T00:00:00"/>
    <s v="MZ"/>
    <d v="2026-02-11T00:00:00"/>
    <s v="Recibido"/>
    <s v="cumplida"/>
    <n v="3"/>
    <n v="2400"/>
    <n v="0"/>
    <d v="2026-02-20T00:00:00"/>
    <n v="46631"/>
    <m/>
    <m/>
    <n v="1"/>
  </r>
  <r>
    <m/>
    <s v="Alejandro Beron"/>
    <x v="2"/>
    <s v="ZANJEO PARA AMPLIACION DE SECCIONES"/>
    <d v="2025-11-14T00:00:00"/>
    <x v="10"/>
    <x v="0"/>
    <m/>
    <s v="JPS"/>
    <s v="P-4066"/>
    <s v="S/C"/>
    <s v="CURVA 90° PVC 200MM"/>
    <n v="2"/>
    <s v="unidad"/>
    <n v="64594.559999999998"/>
    <n v="129189.12"/>
    <s v="$"/>
    <s v="ABRAFER"/>
    <n v="104686"/>
    <d v="2026-02-10T00:00:00"/>
    <s v="MZ"/>
    <d v="2026-02-11T00:00:00"/>
    <s v="Se envía rq a compras"/>
    <s v="Con pendientes"/>
    <n v="4"/>
    <m/>
    <n v="-2"/>
    <m/>
    <m/>
    <m/>
    <m/>
    <n v="1"/>
  </r>
  <r>
    <n v="1"/>
    <s v="Alejandro Beron"/>
    <x v="2"/>
    <s v="PANEL DE CELOSIA EN SALA COMPRESORES"/>
    <d v="2025-11-26T00:00:00"/>
    <x v="10"/>
    <x v="0"/>
    <n v="790981"/>
    <s v="AB"/>
    <s v="P-4067"/>
    <s v="S/C"/>
    <s v="Mano de obra y materiales de zingueria para confeccionar e instalar:_x000a_Marco de ventana con celosia medidas 2500mm alto x 2000mm ancho"/>
    <n v="1"/>
    <s v="unidad"/>
    <m/>
    <n v="0"/>
    <s v="$"/>
    <s v="anulado por beron 18/03/26"/>
    <m/>
    <m/>
    <m/>
    <m/>
    <s v="Anulado"/>
    <s v="Con pendientes"/>
    <n v="4"/>
    <m/>
    <n v="-1"/>
    <m/>
    <m/>
    <m/>
    <n v="1"/>
    <n v="1"/>
  </r>
  <r>
    <n v="1"/>
    <s v="Hugo Escobar"/>
    <x v="2"/>
    <s v="HORNO LINEA 6"/>
    <d v="2025-11-17T00:00:00"/>
    <x v="10"/>
    <x v="0"/>
    <n v="769938"/>
    <s v="JPS"/>
    <s v="P-4068"/>
    <s v="S/C"/>
    <s v="Reparación de motor nord 380V 1450rpm 3kw"/>
    <n v="1"/>
    <s v="unidad"/>
    <n v="295000"/>
    <n v="295000"/>
    <s v="$"/>
    <s v="TALLER PORCO"/>
    <n v="103742"/>
    <d v="2025-11-18T00:00:00"/>
    <s v="MZ"/>
    <d v="2025-11-19T00:00:00"/>
    <s v="Recibido"/>
    <s v="cumplida"/>
    <n v="3"/>
    <n v="1"/>
    <n v="0"/>
    <d v="2025-11-19T00:00:00"/>
    <n v="9561"/>
    <m/>
    <n v="1"/>
    <n v="1"/>
  </r>
  <r>
    <n v="4"/>
    <s v="Ontivero Alejandro"/>
    <x v="2"/>
    <s v="Tendido de fuerza motriz para soportar linea nueva a futuro."/>
    <d v="2025-11-19T00:00:00"/>
    <x v="10"/>
    <x v="0"/>
    <n v="242604"/>
    <s v="AB"/>
    <s v="P-4069"/>
    <s v="S/C"/>
    <s v="26757 CABLE SUBTERRANEO 1X300mm² PVC IMSA"/>
    <n v="75"/>
    <s v="Metros"/>
    <m/>
    <n v="0"/>
    <s v="$"/>
    <s v="anulado por beron 18/03/26"/>
    <m/>
    <m/>
    <m/>
    <m/>
    <s v="Anulado"/>
    <s v="Con pendientes"/>
    <n v="4"/>
    <m/>
    <n v="-75"/>
    <m/>
    <m/>
    <m/>
    <n v="1"/>
    <n v="1"/>
  </r>
  <r>
    <m/>
    <s v="Ontivero Alejandro"/>
    <x v="2"/>
    <s v="Tendido de fuerza motriz para soportar linea nueva a futuro."/>
    <d v="2025-11-19T00:00:00"/>
    <x v="10"/>
    <x v="0"/>
    <n v="242604"/>
    <s v="AB"/>
    <s v="P-4069"/>
    <s v="S/C"/>
    <s v="24866 CABLE SUBTERRANEO 1X150mm² PVC IMSA"/>
    <n v="75"/>
    <s v="Metros"/>
    <m/>
    <n v="0"/>
    <s v="$"/>
    <s v="anulado por beron 18/03/26"/>
    <m/>
    <m/>
    <m/>
    <m/>
    <s v="Anulado"/>
    <s v="Con pendientes"/>
    <n v="4"/>
    <m/>
    <n v="-75"/>
    <m/>
    <m/>
    <m/>
    <m/>
    <n v="1"/>
  </r>
  <r>
    <m/>
    <s v="Ontivero Alejandro"/>
    <x v="2"/>
    <s v="Tendido de fuerza motriz para soportar linea nueva a futuro."/>
    <d v="2025-11-19T00:00:00"/>
    <x v="10"/>
    <x v="0"/>
    <n v="242604"/>
    <s v="AB"/>
    <s v="P-4069"/>
    <s v="S/C"/>
    <s v="31454 TERMINAL DE COBRE ESTAÑADO 300MM2 OJAL 5/8&quot;"/>
    <n v="12"/>
    <s v="unidad"/>
    <m/>
    <n v="0"/>
    <s v="$"/>
    <s v="anulado por beron 18/03/26"/>
    <m/>
    <m/>
    <m/>
    <m/>
    <s v="Anulado"/>
    <s v="Con pendientes"/>
    <n v="4"/>
    <m/>
    <n v="-12"/>
    <m/>
    <m/>
    <m/>
    <m/>
    <n v="1"/>
  </r>
  <r>
    <m/>
    <s v="Ontivero Alejandro"/>
    <x v="2"/>
    <s v="Tendido de fuerza motriz para soportar linea nueva a futuro."/>
    <d v="2025-11-19T00:00:00"/>
    <x v="10"/>
    <x v="0"/>
    <n v="242604"/>
    <s v="AB"/>
    <s v="P-4069"/>
    <s v="S/C"/>
    <s v="3357 TERMINAL DE COBRE ESTAÑADO 150MM2 OJAL 5/8"/>
    <n v="12"/>
    <s v="unidad"/>
    <m/>
    <n v="0"/>
    <s v="$"/>
    <s v="anulado por beron 18/03/26"/>
    <m/>
    <m/>
    <m/>
    <m/>
    <s v="Anulado"/>
    <s v="Con pendientes"/>
    <n v="4"/>
    <m/>
    <n v="-12"/>
    <m/>
    <m/>
    <m/>
    <m/>
    <n v="1"/>
  </r>
  <r>
    <n v="1"/>
    <s v="Raul Ledesma"/>
    <x v="2"/>
    <s v="HORNO DI PIETRO LINEA 5"/>
    <d v="2025-11-19T00:00:00"/>
    <x v="10"/>
    <x v="0"/>
    <n v="466988"/>
    <s v="AB"/>
    <s v="P-4070"/>
    <s v="M0871MEC"/>
    <s v="Quemador completo EQA de 80.000 calorias + brida echa en fabrica"/>
    <n v="1"/>
    <s v="unidad"/>
    <n v="3580000"/>
    <n v="3580000"/>
    <s v="$"/>
    <s v="DI PIETRO"/>
    <n v="104101"/>
    <s v="100-12"/>
    <s v="MZ"/>
    <d v="2025-12-13T00:00:00"/>
    <s v="Recibido"/>
    <s v="cumplida"/>
    <n v="3"/>
    <n v="1"/>
    <n v="0"/>
    <d v="2026-01-21T00:00:00"/>
    <s v="sin remito"/>
    <m/>
    <n v="1"/>
    <n v="1"/>
  </r>
  <r>
    <n v="1"/>
    <s v="Raul Ledesma"/>
    <x v="2"/>
    <s v="CAJON DE TOLVA PARA FILTRO DE MASA LINEA 4_x0009_"/>
    <d v="2025-11-19T00:00:00"/>
    <x v="10"/>
    <x v="0"/>
    <n v="229807"/>
    <s v="AB"/>
    <s v="P-4071"/>
    <s v="S/C"/>
    <s v="CAJON ( INCLUYE PLEGADO) CANT 1 ESP 2_x000a_fabricación de cajón de tolva en inoxidable"/>
    <n v="1"/>
    <s v="unidad"/>
    <n v="71714.5"/>
    <n v="71714.5"/>
    <s v="$"/>
    <s v="CORTES DE PRESICION"/>
    <n v="103873"/>
    <d v="2025-11-28T00:00:00"/>
    <s v="MZ"/>
    <d v="2025-12-01T00:00:00"/>
    <s v="Recibido"/>
    <s v="cumplida"/>
    <n v="3"/>
    <n v="1"/>
    <n v="0"/>
    <d v="2026-01-02T00:00:00"/>
    <n v="33072"/>
    <m/>
    <n v="1"/>
    <n v="1"/>
  </r>
  <r>
    <n v="12"/>
    <s v="Alejandro Beron"/>
    <x v="0"/>
    <s v="INSUMOS PARA PINTAR FRENTE DE PLANTA"/>
    <d v="2025-11-21T00:00:00"/>
    <x v="10"/>
    <x v="0"/>
    <m/>
    <s v="AB"/>
    <s v="P-4072"/>
    <s v="M2052FER"/>
    <s v="CINTA PAPEL ENMASCARAR 36MM X 50M"/>
    <n v="10"/>
    <s v="unidad"/>
    <n v="5421.38"/>
    <n v="54213.8"/>
    <s v="$"/>
    <s v="HER CAL"/>
    <n v="103911"/>
    <d v="2025-12-01T00:00:00"/>
    <s v="MZ"/>
    <d v="2025-12-02T00:00:00"/>
    <s v="Se envía rq a compras"/>
    <s v="Con pendientes"/>
    <n v="4"/>
    <m/>
    <n v="-10"/>
    <m/>
    <m/>
    <m/>
    <n v="1"/>
    <n v="1"/>
  </r>
  <r>
    <m/>
    <s v="Alejandro Beron"/>
    <x v="0"/>
    <s v="INSUMOS PARA PINTAR FRENTE DE PLANTA"/>
    <d v="2025-11-21T00:00:00"/>
    <x v="10"/>
    <x v="0"/>
    <n v="604347"/>
    <s v="AB"/>
    <s v="P-4072"/>
    <s v="M0943FER"/>
    <s v="DISCO FLAP PLANO CARBURO GR. 80 115 X 22"/>
    <n v="6"/>
    <s v="unidad"/>
    <n v="4158.72"/>
    <n v="24952.32"/>
    <s v="$"/>
    <s v="HER CAL"/>
    <n v="103911"/>
    <d v="2025-12-01T00:00:00"/>
    <s v="MZ"/>
    <d v="2025-12-02T00:00:00"/>
    <s v="Recibido"/>
    <s v="cumplida"/>
    <n v="3"/>
    <n v="6"/>
    <n v="0"/>
    <d v="2025-12-12T00:00:00"/>
    <n v="40990"/>
    <n v="72587"/>
    <m/>
    <n v="1"/>
  </r>
  <r>
    <m/>
    <s v="Alejandro Beron"/>
    <x v="0"/>
    <s v="INSUMOS PARA PINTAR FRENTE DE PLANTA"/>
    <d v="2025-11-21T00:00:00"/>
    <x v="10"/>
    <x v="0"/>
    <n v="604347"/>
    <s v="AB"/>
    <s v="P-4072"/>
    <s v="M0506FER"/>
    <s v="PINCEL GLOSS M/PLASTICO 2&quot;"/>
    <n v="6"/>
    <s v="unidad"/>
    <n v="2634.28"/>
    <n v="15805.68"/>
    <s v="$"/>
    <s v="HER CAL"/>
    <n v="103911"/>
    <d v="2025-12-01T00:00:00"/>
    <s v="MZ"/>
    <d v="2025-12-02T00:00:00"/>
    <s v="Recibido"/>
    <s v="cumplida"/>
    <n v="3"/>
    <n v="6"/>
    <n v="0"/>
    <d v="2025-12-12T00:00:00"/>
    <n v="40990"/>
    <n v="72587"/>
    <m/>
    <n v="1"/>
  </r>
  <r>
    <m/>
    <s v="Alejandro Beron"/>
    <x v="0"/>
    <s v="INSUMOS PARA PINTAR FRENTE DE PLANTA"/>
    <d v="2025-11-21T00:00:00"/>
    <x v="10"/>
    <x v="0"/>
    <n v="604347"/>
    <s v="AB"/>
    <s v="P-4072"/>
    <s v="M0324FER"/>
    <s v="HOJAS LIJA AL AGUA GR 180"/>
    <n v="20"/>
    <s v="unidad"/>
    <n v="654.78"/>
    <n v="13095.599999999999"/>
    <s v="$"/>
    <s v="HER CAL"/>
    <n v="103911"/>
    <d v="2025-12-01T00:00:00"/>
    <s v="MZ"/>
    <d v="2025-12-02T00:00:00"/>
    <s v="Recibido"/>
    <s v="cumplida"/>
    <n v="3"/>
    <n v="20"/>
    <n v="0"/>
    <d v="2025-12-12T00:00:00"/>
    <n v="40990"/>
    <n v="72587"/>
    <m/>
    <n v="1"/>
  </r>
  <r>
    <m/>
    <s v="Alejandro Beron"/>
    <x v="0"/>
    <s v="INSUMOS PARA PINTAR FRENTE DE PLANTA"/>
    <d v="2025-11-21T00:00:00"/>
    <x v="10"/>
    <x v="0"/>
    <n v="604347"/>
    <s v="AB"/>
    <s v="P-4072"/>
    <s v="M1380FER"/>
    <s v="ENDUIDO EXTERIOR CASABLANCA X 20 KG"/>
    <n v="1"/>
    <s v="unidad"/>
    <n v="39685.4"/>
    <n v="39685.4"/>
    <s v="$"/>
    <s v="HER CAL"/>
    <n v="103911"/>
    <d v="2025-12-01T00:00:00"/>
    <s v="MZ"/>
    <d v="2025-12-02T00:00:00"/>
    <s v="Recibido"/>
    <s v="cumplida"/>
    <n v="3"/>
    <n v="1"/>
    <n v="0"/>
    <d v="2025-12-12T00:00:00"/>
    <n v="40990"/>
    <n v="72587"/>
    <m/>
    <n v="1"/>
  </r>
  <r>
    <m/>
    <s v="Alejandro Beron"/>
    <x v="0"/>
    <s v="INSUMOS PARA PINTAR FRENTE DE PLANTA"/>
    <d v="2025-11-21T00:00:00"/>
    <x v="10"/>
    <x v="0"/>
    <n v="604347"/>
    <s v="AB"/>
    <s v="P-4072"/>
    <s v="M2493FER"/>
    <s v="ANTIOXIDO PARA METALES FERROSO ALBA X 4 LTS"/>
    <n v="2"/>
    <s v="unidad"/>
    <n v="32171.1"/>
    <n v="64342.2"/>
    <s v="$"/>
    <s v="HER CAL"/>
    <n v="103911"/>
    <d v="2025-12-01T00:00:00"/>
    <s v="MZ"/>
    <d v="2025-12-02T00:00:00"/>
    <s v="Recibido"/>
    <s v="cumplida"/>
    <n v="3"/>
    <n v="2"/>
    <n v="0"/>
    <d v="2025-12-12T00:00:00"/>
    <n v="40990"/>
    <n v="72587"/>
    <m/>
    <n v="1"/>
  </r>
  <r>
    <m/>
    <s v="Alejandro Beron"/>
    <x v="0"/>
    <s v="INSUMOS PARA PINTAR FRENTE DE PLANTA"/>
    <d v="2025-11-21T00:00:00"/>
    <x v="10"/>
    <x v="0"/>
    <n v="604347"/>
    <s v="AB"/>
    <s v="P-4072"/>
    <s v="M1739FER"/>
    <s v="PINTURA SINTETICO BRILLANTE BERMELLON ALBA X 4 LTS"/>
    <n v="2"/>
    <s v="unidad"/>
    <n v="59183.53"/>
    <n v="118367.06"/>
    <s v="$"/>
    <s v="HER CAL"/>
    <n v="103911"/>
    <d v="2025-12-01T00:00:00"/>
    <s v="MZ"/>
    <d v="2025-12-02T00:00:00"/>
    <s v="Recibido"/>
    <s v="cumplida"/>
    <n v="3"/>
    <n v="2"/>
    <n v="0"/>
    <d v="2025-12-12T00:00:00"/>
    <n v="40990"/>
    <n v="72587"/>
    <m/>
    <n v="1"/>
  </r>
  <r>
    <m/>
    <s v="Alejandro Beron"/>
    <x v="0"/>
    <s v="INSUMOS PARA PINTAR FRENTE DE PLANTA"/>
    <d v="2025-11-21T00:00:00"/>
    <x v="10"/>
    <x v="0"/>
    <n v="604347"/>
    <s v="AB"/>
    <s v="P-4072"/>
    <s v="M1835FER"/>
    <s v="PINTURA SINTETICO BLANCO ALBALUX DIAMANTEX X20 LTS"/>
    <n v="3"/>
    <s v="unidad"/>
    <n v="213053.18"/>
    <n v="639159.54"/>
    <s v="$"/>
    <s v="HER CAL"/>
    <n v="103911"/>
    <d v="2025-12-01T00:00:00"/>
    <s v="MZ"/>
    <d v="2025-12-02T00:00:00"/>
    <s v="Recibido"/>
    <s v="cumplida"/>
    <n v="3"/>
    <n v="3"/>
    <n v="0"/>
    <d v="2025-12-12T00:00:00"/>
    <n v="40990"/>
    <n v="72587"/>
    <m/>
    <n v="1"/>
  </r>
  <r>
    <m/>
    <s v="Alejandro Beron"/>
    <x v="0"/>
    <s v="INSUMOS PARA PINTAR FRENTE DE PLANTA"/>
    <d v="2025-11-21T00:00:00"/>
    <x v="10"/>
    <x v="0"/>
    <n v="604347"/>
    <s v="AB"/>
    <s v="P-4072"/>
    <s v="M0559FER"/>
    <s v="RODILLO PINTOR ESPUMA ALTA DENSIDAD 20CM"/>
    <n v="20"/>
    <s v="unidad"/>
    <n v="2402.08"/>
    <n v="48041.599999999999"/>
    <s v="$"/>
    <s v="HER CAL"/>
    <n v="103911"/>
    <d v="2025-12-01T00:00:00"/>
    <s v="MZ"/>
    <d v="2025-12-02T00:00:00"/>
    <s v="Recibido"/>
    <s v="cumplida"/>
    <n v="3"/>
    <n v="20"/>
    <n v="0"/>
    <d v="2025-12-12T00:00:00"/>
    <n v="40990"/>
    <n v="72587"/>
    <m/>
    <n v="1"/>
  </r>
  <r>
    <m/>
    <s v="Alejandro Beron"/>
    <x v="0"/>
    <s v="INSUMOS PARA PINTAR FRENTE DE PLANTA"/>
    <d v="2025-11-21T00:00:00"/>
    <x v="10"/>
    <x v="0"/>
    <n v="604347"/>
    <s v="AB"/>
    <s v="P-4072"/>
    <s v="M0560FER"/>
    <s v="RODILLO PINTOR ESPUMA ALTA DENSIDAD 11CM"/>
    <n v="15"/>
    <s v="unidad"/>
    <n v="713.03"/>
    <n v="10695.449999999999"/>
    <s v="$"/>
    <s v="HER CAL"/>
    <n v="103911"/>
    <d v="2025-12-01T00:00:00"/>
    <s v="MZ"/>
    <d v="2025-12-02T00:00:00"/>
    <s v="Recibido"/>
    <s v="cumplida"/>
    <n v="3"/>
    <n v="15"/>
    <n v="0"/>
    <d v="2025-12-12T00:00:00"/>
    <n v="40990"/>
    <n v="72587"/>
    <m/>
    <n v="1"/>
  </r>
  <r>
    <m/>
    <s v="Alejandro Beron"/>
    <x v="0"/>
    <s v="INSUMOS PARA PINTAR FRENTE DE PLANTA"/>
    <d v="2025-11-21T00:00:00"/>
    <x v="10"/>
    <x v="0"/>
    <n v="604347"/>
    <s v="AB"/>
    <s v="P-4072"/>
    <s v="M0060HER"/>
    <s v="Lijadora Roto Orbital Inalambrica Bosch Gex 185-li Color Azul"/>
    <n v="1"/>
    <s v="unidad"/>
    <n v="286400.51"/>
    <n v="286400.51"/>
    <s v="$"/>
    <s v="HER CAL"/>
    <n v="103911"/>
    <d v="2025-12-01T00:00:00"/>
    <s v="MZ"/>
    <d v="2025-12-02T00:00:00"/>
    <s v="Recibido"/>
    <s v="cumplida"/>
    <n v="3"/>
    <n v="1"/>
    <n v="0"/>
    <d v="2025-12-12T00:00:00"/>
    <n v="40990"/>
    <n v="72587"/>
    <m/>
    <n v="1"/>
  </r>
  <r>
    <m/>
    <s v="Alejandro Beron"/>
    <x v="0"/>
    <s v="INSUMOS PARA PINTAR FRENTE DE PLANTA"/>
    <d v="2025-11-21T00:00:00"/>
    <x v="10"/>
    <x v="0"/>
    <n v="604347"/>
    <s v="AB"/>
    <s v="P-4072"/>
    <s v="M2484FER"/>
    <s v="Lijas Para Lijadora Roto Orbital 125Mm Velcro Abrojo Grano 180"/>
    <n v="20"/>
    <s v="unidad"/>
    <n v="833.64"/>
    <n v="16672.8"/>
    <s v="$"/>
    <s v="HER CAL"/>
    <n v="103911"/>
    <d v="2025-12-01T00:00:00"/>
    <s v="MZ"/>
    <d v="2025-12-02T00:00:00"/>
    <s v="Recibido"/>
    <s v="cumplida"/>
    <n v="3"/>
    <n v="20"/>
    <n v="0"/>
    <d v="2025-12-12T00:00:00"/>
    <n v="40990"/>
    <n v="72587"/>
    <m/>
    <n v="1"/>
  </r>
  <r>
    <n v="1"/>
    <s v="Raul Ledesma"/>
    <x v="0"/>
    <s v="CAUDALIMETROS"/>
    <d v="2025-11-21T00:00:00"/>
    <x v="10"/>
    <x v="0"/>
    <s v="PR00551"/>
    <s v="AB"/>
    <s v="P-4073"/>
    <s v="M2660MEC"/>
    <s v="FRENTE (PEGATINA) DE CAUDALIMETRO DINTER LF-19"/>
    <n v="3"/>
    <s v="unidad"/>
    <n v="277400"/>
    <n v="832200"/>
    <s v="$"/>
    <m/>
    <m/>
    <m/>
    <m/>
    <m/>
    <s v="Sin req."/>
    <s v="Con pendientes"/>
    <m/>
    <m/>
    <n v="-3"/>
    <m/>
    <m/>
    <m/>
    <n v="1"/>
    <n v="1"/>
  </r>
  <r>
    <n v="1"/>
    <s v="Hugo Escobar"/>
    <x v="0"/>
    <s v="TUERCAS REMACHE PARA VARIOS EQUIPOS"/>
    <d v="2025-11-22T00:00:00"/>
    <x v="10"/>
    <x v="0"/>
    <n v="983026"/>
    <s v="AB"/>
    <s v="P-4074"/>
    <s v="M2872FER"/>
    <s v="Tuerca remache acero. M6 x 15mm"/>
    <n v="100"/>
    <s v="unidad"/>
    <n v="100.99"/>
    <n v="10099"/>
    <s v="$"/>
    <s v="BULONERA TORCUATO"/>
    <n v="103914"/>
    <d v="2025-12-01T00:00:00"/>
    <s v="MZ"/>
    <d v="2025-12-02T00:00:00"/>
    <s v="Recibido"/>
    <s v="cumplida"/>
    <n v="3"/>
    <n v="100"/>
    <n v="0"/>
    <d v="2025-12-12T00:00:00"/>
    <n v="260357"/>
    <n v="72567"/>
    <n v="1"/>
    <n v="1"/>
  </r>
  <r>
    <n v="1"/>
    <s v="Ontivero Alejandro"/>
    <x v="0"/>
    <s v="AMASADORA SAN CASSIANO"/>
    <d v="2025-11-25T00:00:00"/>
    <x v="10"/>
    <x v="0"/>
    <m/>
    <s v="JPS"/>
    <s v="P-4075"/>
    <s v="S/C"/>
    <s v="CENTRAL HIDRAULICA AMASADORA SAN CASSIANO"/>
    <n v="1"/>
    <s v="unidad"/>
    <m/>
    <n v="0"/>
    <s v="$"/>
    <m/>
    <m/>
    <m/>
    <m/>
    <m/>
    <s v="Sin req."/>
    <s v="Con pendientes"/>
    <m/>
    <m/>
    <n v="-1"/>
    <m/>
    <m/>
    <m/>
    <n v="1"/>
    <n v="1"/>
  </r>
  <r>
    <n v="1"/>
    <s v="Alejandro Beron"/>
    <x v="0"/>
    <s v="REEMPLAZO MOTOR FAAC - PORTON DMP"/>
    <d v="2025-11-26T00:00:00"/>
    <x v="10"/>
    <x v="0"/>
    <n v="472963"/>
    <s v="JPS"/>
    <s v="P-4076"/>
    <s v="S/C"/>
    <s v="REEMPLAZO KIT MOTOR CORREDIZO PARA 2.2 KILOS"/>
    <n v="1"/>
    <s v="unidad"/>
    <n v="4436700"/>
    <n v="4436700"/>
    <s v="$"/>
    <s v="TECNO ACCESS"/>
    <n v="104684"/>
    <d v="2026-02-10T00:00:00"/>
    <s v="MZ"/>
    <d v="2026-02-11T00:00:00"/>
    <s v="Recibido"/>
    <s v="cumplida"/>
    <n v="3"/>
    <n v="1"/>
    <n v="0"/>
    <d v="2026-03-09T00:00:00"/>
    <n v="61"/>
    <m/>
    <n v="1"/>
    <n v="1"/>
  </r>
  <r>
    <n v="1"/>
    <s v="Ontivero Alejandro"/>
    <x v="2"/>
    <s v="FONDO DMP"/>
    <d v="2025-11-28T00:00:00"/>
    <x v="10"/>
    <x v="0"/>
    <n v="113027"/>
    <s v="AB"/>
    <s v="P-4077"/>
    <s v="S/C"/>
    <s v="Pavimento sector fondo DMP | Mejora - adecuación_x000a_Mano de obra y materiales_x0009_1"/>
    <n v="1"/>
    <s v="unidad"/>
    <m/>
    <n v="0"/>
    <s v="$"/>
    <s v="anulado por beron 18/03/26"/>
    <m/>
    <m/>
    <m/>
    <m/>
    <s v="Anulado"/>
    <s v="Con pendientes"/>
    <n v="4"/>
    <m/>
    <n v="-1"/>
    <m/>
    <m/>
    <m/>
    <n v="1"/>
    <n v="1"/>
  </r>
  <r>
    <n v="1"/>
    <s v="Raul Ledesma"/>
    <x v="2"/>
    <s v="BARREDORES DE HORNOS L6 Y L7"/>
    <d v="2025-12-01T00:00:00"/>
    <x v="11"/>
    <x v="0"/>
    <n v="493379"/>
    <s v="AB"/>
    <s v="P-4078"/>
    <s v="M2661MEC"/>
    <s v="BARREDORES DE HORNOS L6-L7"/>
    <n v="6"/>
    <s v="unidad"/>
    <n v="188400"/>
    <n v="1130400"/>
    <s v="$"/>
    <s v="LDL"/>
    <n v="104217"/>
    <d v="2025-12-18T00:00:00"/>
    <s v="MZ"/>
    <d v="2025-12-22T00:00:00"/>
    <s v="Recibido"/>
    <s v="cumplida"/>
    <n v="3"/>
    <n v="6"/>
    <n v="0"/>
    <m/>
    <m/>
    <m/>
    <n v="1"/>
    <n v="1"/>
  </r>
  <r>
    <n v="26"/>
    <s v="Alejandro Beron"/>
    <x v="2"/>
    <s v="REFRISAT LIENA 6"/>
    <d v="2025-12-02T00:00:00"/>
    <x v="11"/>
    <x v="0"/>
    <n v="199467"/>
    <s v="AB"/>
    <s v="P-4079"/>
    <s v="S/C"/>
    <s v="VALVULA EMERSON TFSE 12 ZAA CAÑO 5/8 X 11/16"/>
    <n v="2"/>
    <s v="unidad"/>
    <n v="912411.45"/>
    <n v="1824822.9"/>
    <s v="$"/>
    <s v="HER CAL"/>
    <n v="104149"/>
    <d v="2025-12-12T00:00:00"/>
    <s v="MZ"/>
    <d v="2025-12-15T00:00:00"/>
    <s v="Recibido"/>
    <s v="cumplida"/>
    <n v="3"/>
    <n v="2"/>
    <n v="0"/>
    <d v="2026-02-13T00:00:00"/>
    <n v="41438"/>
    <m/>
    <n v="1"/>
    <n v="1"/>
  </r>
  <r>
    <m/>
    <s v="Alejandro Beron"/>
    <x v="2"/>
    <s v="REFRISAT LIENA 6"/>
    <d v="2025-12-02T00:00:00"/>
    <x v="11"/>
    <x v="0"/>
    <n v="199467"/>
    <s v="AB"/>
    <s v="P-4079"/>
    <s v="S/C"/>
    <s v="VARILLA DE PLATA PARA COBRE BRONCE ARGENTAL AL 25%"/>
    <n v="10"/>
    <s v="unidad"/>
    <n v="18502"/>
    <n v="185020"/>
    <s v="$"/>
    <s v="REFRIGERACION OMAR"/>
    <n v="104202"/>
    <d v="2025-12-18T00:00:00"/>
    <s v="MZ"/>
    <d v="2025-12-22T00:00:00"/>
    <s v="Recibido"/>
    <s v="cumplida"/>
    <n v="3"/>
    <n v="10"/>
    <n v="0"/>
    <d v="2026-01-06T00:00:00"/>
    <n v="26802"/>
    <m/>
    <m/>
    <n v="1"/>
  </r>
  <r>
    <m/>
    <s v="Alejandro Beron"/>
    <x v="2"/>
    <s v="REFRISAT LIENA 6"/>
    <d v="2025-12-02T00:00:00"/>
    <x v="11"/>
    <x v="0"/>
    <n v="199467"/>
    <s v="AB"/>
    <s v="P-4079"/>
    <s v="S/C"/>
    <s v="REFRIGERANTE R410 X 11,3 KG"/>
    <n v="1"/>
    <s v="unidad"/>
    <n v="174000"/>
    <n v="174000"/>
    <s v="$"/>
    <s v="REFRIGERACION OMAR"/>
    <n v="104202"/>
    <d v="2025-12-18T00:00:00"/>
    <s v="MZ"/>
    <d v="2025-12-22T00:00:00"/>
    <s v="Recibido"/>
    <s v="cumplida"/>
    <n v="3"/>
    <n v="1"/>
    <n v="0"/>
    <d v="2026-01-06T00:00:00"/>
    <n v="26802"/>
    <m/>
    <m/>
    <n v="1"/>
  </r>
  <r>
    <m/>
    <s v="Alejandro Beron"/>
    <x v="2"/>
    <s v="REFRISAT LIENA 6"/>
    <d v="2025-12-02T00:00:00"/>
    <x v="11"/>
    <x v="0"/>
    <n v="199467"/>
    <s v="AB"/>
    <s v="P-4079"/>
    <s v="S/C"/>
    <s v="XINGFENG XFA 813S soldar recargable 1 núcleo 1 5/8″"/>
    <n v="2"/>
    <s v="unidad"/>
    <n v="74283.5"/>
    <n v="148567"/>
    <s v="$"/>
    <s v="REFRIGERACION OMAR"/>
    <n v="104202"/>
    <d v="2025-12-18T00:00:00"/>
    <s v="MZ"/>
    <d v="2025-12-22T00:00:00"/>
    <s v="Recibido"/>
    <s v="cumplida"/>
    <n v="3"/>
    <n v="2"/>
    <n v="0"/>
    <d v="2026-01-06T00:00:00"/>
    <n v="26802"/>
    <m/>
    <m/>
    <n v="1"/>
  </r>
  <r>
    <m/>
    <s v="Alejandro Beron"/>
    <x v="2"/>
    <s v="REFRISAT LIENA 6"/>
    <d v="2025-12-02T00:00:00"/>
    <x v="11"/>
    <x v="0"/>
    <n v="199467"/>
    <s v="AB"/>
    <s v="P-4079"/>
    <s v="S/C"/>
    <s v="XINGFENG .XH-48 núcleo alta densidad"/>
    <n v="4"/>
    <s v="unidad"/>
    <n v="11890"/>
    <n v="47560"/>
    <s v="$"/>
    <s v="REFRIGERACION OMAR"/>
    <n v="104202"/>
    <d v="2025-12-18T00:00:00"/>
    <s v="MZ"/>
    <d v="2025-12-22T00:00:00"/>
    <s v="Recibido"/>
    <s v="cumplida"/>
    <n v="3"/>
    <n v="4"/>
    <n v="0"/>
    <d v="2026-01-06T00:00:00"/>
    <n v="26802"/>
    <m/>
    <m/>
    <n v="1"/>
  </r>
  <r>
    <m/>
    <s v="Alejandro Beron"/>
    <x v="2"/>
    <s v="REFRISAT LIENA 6"/>
    <d v="2025-12-02T00:00:00"/>
    <x v="11"/>
    <x v="0"/>
    <n v="199467"/>
    <s v="AB"/>
    <s v="P-4079"/>
    <s v="S/C"/>
    <s v="Llave Esférica Refrigeracion 5/8 Dunan Con Acceso P/ Soldar"/>
    <n v="4"/>
    <s v="unidad"/>
    <n v="21735.5"/>
    <n v="86942"/>
    <s v="$"/>
    <s v="REFRIGERACION OMAR"/>
    <n v="104202"/>
    <d v="2025-12-18T00:00:00"/>
    <s v="MZ"/>
    <d v="2025-12-22T00:00:00"/>
    <s v="Recibido"/>
    <s v="cumplida"/>
    <n v="3"/>
    <n v="4"/>
    <n v="0"/>
    <d v="2026-01-06T00:00:00"/>
    <n v="26802"/>
    <m/>
    <m/>
    <n v="1"/>
  </r>
  <r>
    <m/>
    <s v="Alejandro Beron"/>
    <x v="2"/>
    <s v="REFRISAT LIENA 6"/>
    <d v="2025-12-02T00:00:00"/>
    <x v="11"/>
    <x v="0"/>
    <n v="199467"/>
    <s v="AB"/>
    <s v="P-4079"/>
    <s v="S/C"/>
    <s v="Codo Largo Cobre 90º Grado 5/8 Pulgada Soldar Refrigeracion"/>
    <n v="10"/>
    <s v="unidad"/>
    <n v="1334"/>
    <n v="13340"/>
    <s v="$"/>
    <s v="REFRIGERACION OMAR"/>
    <n v="104202"/>
    <d v="2025-12-18T00:00:00"/>
    <s v="MZ"/>
    <d v="2025-12-22T00:00:00"/>
    <s v="Recibido"/>
    <s v="cumplida"/>
    <n v="3"/>
    <n v="10"/>
    <n v="0"/>
    <d v="2026-01-06T00:00:00"/>
    <n v="26802"/>
    <m/>
    <m/>
    <n v="1"/>
  </r>
  <r>
    <m/>
    <s v="Alejandro Beron"/>
    <x v="2"/>
    <s v="REFRISAT LIENA 6"/>
    <d v="2025-12-02T00:00:00"/>
    <x v="11"/>
    <x v="0"/>
    <n v="199467"/>
    <s v="AB"/>
    <s v="P-4079"/>
    <s v="S/C"/>
    <s v="Manta Ignífuga Soldadura Arresta Llama 25x50 Refrigeración."/>
    <n v="2"/>
    <s v="unidad"/>
    <n v="22560.91"/>
    <n v="45121.82"/>
    <s v="$"/>
    <s v="HER CAL"/>
    <n v="104149"/>
    <d v="2025-12-12T00:00:00"/>
    <s v="MZ"/>
    <d v="2025-12-15T00:00:00"/>
    <s v="Recibido"/>
    <s v="cumplida"/>
    <n v="3"/>
    <n v="2"/>
    <n v="0"/>
    <d v="2025-12-19T00:00:00"/>
    <n v="41046"/>
    <m/>
    <m/>
    <n v="1"/>
  </r>
  <r>
    <m/>
    <s v="Alejandro Beron"/>
    <x v="2"/>
    <s v="REFRISAT LIENA 6"/>
    <d v="2025-12-02T00:00:00"/>
    <x v="11"/>
    <x v="0"/>
    <n v="199467"/>
    <s v="AB"/>
    <s v="P-4079"/>
    <s v="S/C"/>
    <s v="Aislante 1 Pulgada Caño Aire Acondicionado Refrigeracion X2MTS"/>
    <n v="4"/>
    <s v="unidad"/>
    <n v="4280.6400000000003"/>
    <n v="17122.560000000001"/>
    <s v="$"/>
    <s v="HER CAL"/>
    <n v="104149"/>
    <d v="2025-12-12T00:00:00"/>
    <s v="MZ"/>
    <d v="2025-12-15T00:00:00"/>
    <s v="Recibido"/>
    <s v="cumplida"/>
    <n v="3"/>
    <n v="4"/>
    <n v="0"/>
    <d v="2025-12-19T00:00:00"/>
    <n v="41046"/>
    <m/>
    <m/>
    <n v="1"/>
  </r>
  <r>
    <m/>
    <s v="Alejandro Beron"/>
    <x v="2"/>
    <s v="REFRISAT LIENA 6"/>
    <d v="2025-12-02T00:00:00"/>
    <x v="11"/>
    <x v="0"/>
    <n v="199467"/>
    <s v="AB"/>
    <s v="P-4079"/>
    <s v="S/C"/>
    <s v="Regulador De Nitrógeno Alta Marca Liga"/>
    <n v="1"/>
    <s v="unidad"/>
    <n v="197846.3"/>
    <n v="197846.3"/>
    <s v="$"/>
    <s v="HER CAL"/>
    <n v="104149"/>
    <d v="2025-12-12T00:00:00"/>
    <s v="MZ"/>
    <d v="2025-12-15T00:00:00"/>
    <s v="Recibido"/>
    <s v="cumplida"/>
    <n v="3"/>
    <n v="1"/>
    <n v="0"/>
    <d v="2025-12-19T00:00:00"/>
    <n v="41046"/>
    <m/>
    <m/>
    <n v="1"/>
  </r>
  <r>
    <m/>
    <s v="Alejandro Beron"/>
    <x v="2"/>
    <s v="REFRISAT LIENA 6"/>
    <d v="2025-12-02T00:00:00"/>
    <x v="11"/>
    <x v="0"/>
    <n v="199467"/>
    <s v="AB"/>
    <s v="P-4079"/>
    <s v="S/C"/>
    <s v="SELLO EBARA 32-125/1,1"/>
    <n v="1"/>
    <s v="unidad"/>
    <n v="113611.68"/>
    <n v="113611.68"/>
    <s v="$"/>
    <s v="HER CAL"/>
    <n v="104149"/>
    <d v="2025-12-12T00:00:00"/>
    <s v="MZ"/>
    <d v="2025-12-15T00:00:00"/>
    <s v="Recibido"/>
    <s v="cumplida"/>
    <n v="3"/>
    <n v="1"/>
    <n v="0"/>
    <d v="2026-01-02T00:00:00"/>
    <n v="41103"/>
    <m/>
    <m/>
    <n v="1"/>
  </r>
  <r>
    <m/>
    <s v="Alejandro Beron"/>
    <x v="2"/>
    <s v="REFRISAT LIENA 6"/>
    <d v="2025-12-02T00:00:00"/>
    <x v="11"/>
    <x v="0"/>
    <n v="199467"/>
    <s v="AB"/>
    <s v="P-4079"/>
    <s v="S/C"/>
    <s v="TUBO MACHO 63X2&quot;"/>
    <n v="3"/>
    <s v="unidad"/>
    <n v="32002.65"/>
    <n v="96007.950000000012"/>
    <s v="$"/>
    <s v="HER CAL"/>
    <n v="104149"/>
    <d v="2025-12-12T00:00:00"/>
    <s v="MZ"/>
    <d v="2025-12-15T00:00:00"/>
    <s v="Recibido"/>
    <s v="cumplida"/>
    <n v="3"/>
    <n v="3"/>
    <n v="0"/>
    <d v="2025-12-26T00:00:00"/>
    <n v="41082"/>
    <m/>
    <m/>
    <n v="1"/>
  </r>
  <r>
    <m/>
    <s v="Alejandro Beron"/>
    <x v="2"/>
    <s v="REFRISAT LIENA 6"/>
    <d v="2025-12-02T00:00:00"/>
    <x v="11"/>
    <x v="0"/>
    <n v="199467"/>
    <s v="AB"/>
    <s v="P-4079"/>
    <s v="S/C"/>
    <s v="CODO A 90° 40MM"/>
    <n v="2"/>
    <s v="unidad"/>
    <n v="1976.86"/>
    <n v="3953.72"/>
    <s v="$"/>
    <s v="HER CAL"/>
    <n v="104149"/>
    <d v="2025-12-12T00:00:00"/>
    <s v="MZ"/>
    <d v="2025-12-15T00:00:00"/>
    <s v="Recibido"/>
    <s v="cumplida"/>
    <n v="3"/>
    <n v="2"/>
    <n v="0"/>
    <d v="2025-12-26T00:00:00"/>
    <n v="41082"/>
    <m/>
    <m/>
    <n v="1"/>
  </r>
  <r>
    <m/>
    <s v="Alejandro Beron"/>
    <x v="2"/>
    <s v="REFRISAT LIENA 6"/>
    <d v="2025-12-02T00:00:00"/>
    <x v="11"/>
    <x v="0"/>
    <n v="199467"/>
    <s v="AB"/>
    <s v="P-4079"/>
    <s v="S/C"/>
    <s v="TUBO MACHO50X1, 1/2"/>
    <n v="4"/>
    <s v="unidad"/>
    <n v="23345.11"/>
    <n v="93380.44"/>
    <s v="$"/>
    <s v="HER CAL"/>
    <n v="104149"/>
    <d v="2025-12-12T00:00:00"/>
    <s v="MZ"/>
    <d v="2025-12-15T00:00:00"/>
    <s v="Recibido"/>
    <s v="cumplida"/>
    <n v="3"/>
    <n v="3"/>
    <n v="-1"/>
    <d v="2025-12-26T00:00:00"/>
    <n v="41082"/>
    <m/>
    <m/>
    <n v="1"/>
  </r>
  <r>
    <m/>
    <s v="Alejandro Beron"/>
    <x v="2"/>
    <s v="REFRISAT LIENA 6"/>
    <d v="2025-12-02T00:00:00"/>
    <x v="11"/>
    <x v="0"/>
    <n v="199467"/>
    <s v="AB"/>
    <s v="P-4079"/>
    <s v="S/C"/>
    <s v="BUJE RED 50&quot; X 40&quot;"/>
    <n v="2"/>
    <s v="unidad"/>
    <n v="2215.3200000000002"/>
    <n v="4430.6400000000003"/>
    <s v="$"/>
    <s v="HER CAL"/>
    <n v="104149"/>
    <d v="2025-12-12T00:00:00"/>
    <s v="MZ"/>
    <d v="2025-12-15T00:00:00"/>
    <s v="Recibido"/>
    <s v="cumplida"/>
    <n v="3"/>
    <n v="2"/>
    <n v="0"/>
    <d v="2025-12-26T00:00:00"/>
    <n v="41082"/>
    <m/>
    <m/>
    <n v="1"/>
  </r>
  <r>
    <m/>
    <s v="Alejandro Beron"/>
    <x v="2"/>
    <s v="REFRISAT LIENA 6"/>
    <d v="2025-12-02T00:00:00"/>
    <x v="11"/>
    <x v="0"/>
    <n v="199467"/>
    <s v="AB"/>
    <s v="P-4079"/>
    <s v="S/C"/>
    <s v="TUBO MACHO 40 X 1, 1/4&quot;"/>
    <n v="2"/>
    <s v="unidad"/>
    <n v="19299.849999999999"/>
    <n v="38599.699999999997"/>
    <s v="$"/>
    <s v="HER CAL"/>
    <n v="104149"/>
    <d v="2025-12-12T00:00:00"/>
    <s v="MZ"/>
    <d v="2025-12-15T00:00:00"/>
    <s v="Recibido"/>
    <s v="cumplida"/>
    <n v="3"/>
    <n v="2"/>
    <n v="0"/>
    <d v="2025-12-26T00:00:00"/>
    <n v="41082"/>
    <m/>
    <m/>
    <n v="1"/>
  </r>
  <r>
    <m/>
    <s v="Alejandro Beron"/>
    <x v="2"/>
    <s v="REFRISAT LIENA 6"/>
    <d v="2025-12-02T00:00:00"/>
    <x v="11"/>
    <x v="0"/>
    <n v="199467"/>
    <s v="AB"/>
    <s v="P-4079"/>
    <s v="S/C"/>
    <s v="Tubo hembra 40 x 1, 1/4&quot;"/>
    <n v="2"/>
    <s v="unidad"/>
    <n v="16540.169999999998"/>
    <n v="33080.339999999997"/>
    <s v="$"/>
    <s v="HER CAL"/>
    <n v="104149"/>
    <d v="2025-12-12T00:00:00"/>
    <s v="MZ"/>
    <d v="2025-12-15T00:00:00"/>
    <s v="Recibido"/>
    <s v="cumplida"/>
    <n v="3"/>
    <n v="2"/>
    <n v="0"/>
    <d v="2025-12-26T00:00:00"/>
    <n v="41082"/>
    <m/>
    <m/>
    <n v="1"/>
  </r>
  <r>
    <m/>
    <s v="Alejandro Beron"/>
    <x v="2"/>
    <s v="REFRISAT LIENA 6"/>
    <d v="2025-12-02T00:00:00"/>
    <x v="11"/>
    <x v="0"/>
    <n v="199467"/>
    <s v="AB"/>
    <s v="P-4079"/>
    <s v="S/C"/>
    <s v="UNION DOBLE CON BRIDA 63MM"/>
    <n v="1"/>
    <s v="unidad"/>
    <n v="35534.870000000003"/>
    <n v="35534.870000000003"/>
    <s v="$"/>
    <s v="HER CAL"/>
    <n v="104149"/>
    <d v="2025-12-12T00:00:00"/>
    <s v="MZ"/>
    <d v="2025-12-15T00:00:00"/>
    <s v="Recibido"/>
    <s v="cumplida"/>
    <n v="3"/>
    <n v="1"/>
    <n v="0"/>
    <d v="2025-12-26T00:00:00"/>
    <n v="41082"/>
    <m/>
    <m/>
    <n v="1"/>
  </r>
  <r>
    <m/>
    <s v="Alejandro Beron"/>
    <x v="2"/>
    <s v="REFRISAT LIENA 6"/>
    <d v="2025-12-02T00:00:00"/>
    <x v="11"/>
    <x v="0"/>
    <n v="199467"/>
    <s v="AB"/>
    <s v="P-4079"/>
    <s v="S/C"/>
    <s v="UNION DOBLE CON BRIDA 40MM"/>
    <n v="2"/>
    <s v="unidad"/>
    <n v="35188.83"/>
    <n v="70377.66"/>
    <s v="$"/>
    <s v="HER CAL"/>
    <n v="104149"/>
    <d v="2025-12-12T00:00:00"/>
    <s v="MZ"/>
    <d v="2025-12-15T00:00:00"/>
    <s v="Recibido"/>
    <s v="cumplida"/>
    <n v="3"/>
    <n v="2"/>
    <n v="0"/>
    <d v="2025-12-26T00:00:00"/>
    <n v="41082"/>
    <m/>
    <m/>
    <n v="1"/>
  </r>
  <r>
    <m/>
    <s v="Alejandro Beron"/>
    <x v="2"/>
    <s v="REFRISAT LIENA 6"/>
    <d v="2025-12-02T00:00:00"/>
    <x v="11"/>
    <x v="0"/>
    <n v="199467"/>
    <s v="AB"/>
    <s v="P-4079"/>
    <s v="S/C"/>
    <s v="TEE H 1,1/4&quot;"/>
    <n v="1"/>
    <s v="unidad"/>
    <n v="6392.12"/>
    <n v="6392.12"/>
    <s v="$"/>
    <s v="HER CAL"/>
    <n v="104149"/>
    <d v="2025-12-12T00:00:00"/>
    <s v="MZ"/>
    <d v="2025-12-15T00:00:00"/>
    <s v="Recibido"/>
    <s v="cumplida"/>
    <n v="3"/>
    <n v="1"/>
    <n v="0"/>
    <d v="2025-12-26T00:00:00"/>
    <n v="41082"/>
    <m/>
    <m/>
    <n v="1"/>
  </r>
  <r>
    <m/>
    <s v="Alejandro Beron"/>
    <x v="2"/>
    <s v="REFRISAT LIENA 6"/>
    <d v="2025-12-02T00:00:00"/>
    <x v="11"/>
    <x v="0"/>
    <n v="199467"/>
    <s v="AB"/>
    <s v="P-4079"/>
    <s v="S/C"/>
    <s v="BUJE RED 1,1/4&quot; X 1&quot;"/>
    <n v="2"/>
    <s v="unidad"/>
    <n v="2685.91"/>
    <n v="5371.82"/>
    <s v="$"/>
    <s v="HER CAL"/>
    <n v="104149"/>
    <d v="2025-12-12T00:00:00"/>
    <s v="MZ"/>
    <d v="2025-12-15T00:00:00"/>
    <s v="Recibido"/>
    <s v="cumplida"/>
    <n v="3"/>
    <n v="2"/>
    <n v="0"/>
    <d v="2025-12-26T00:00:00"/>
    <n v="41082"/>
    <m/>
    <m/>
    <n v="1"/>
  </r>
  <r>
    <m/>
    <s v="Alejandro Beron"/>
    <x v="2"/>
    <s v="REFRISAT LIENA 6"/>
    <d v="2025-12-02T00:00:00"/>
    <x v="11"/>
    <x v="0"/>
    <n v="199467"/>
    <s v="AB"/>
    <s v="P-4079"/>
    <s v="S/C"/>
    <s v="MANOMETRO D63 INOX C/GLOICERINA POST 0 A 10KG"/>
    <n v="1"/>
    <s v="unidad"/>
    <n v="21552.9"/>
    <n v="21552.9"/>
    <s v="$"/>
    <s v="HER CAL"/>
    <n v="104149"/>
    <d v="2025-12-12T00:00:00"/>
    <s v="MZ"/>
    <d v="2025-12-15T00:00:00"/>
    <s v="Recibido"/>
    <s v="cumplida"/>
    <n v="3"/>
    <n v="1"/>
    <n v="0"/>
    <d v="2025-12-19T00:00:00"/>
    <n v="41046"/>
    <m/>
    <m/>
    <n v="1"/>
  </r>
  <r>
    <m/>
    <s v="Alejandro Beron"/>
    <x v="2"/>
    <s v="REFRISAT LIENA 6"/>
    <d v="2025-12-02T00:00:00"/>
    <x v="11"/>
    <x v="0"/>
    <n v="199467"/>
    <s v="AB"/>
    <s v="P-4079"/>
    <s v="S/C"/>
    <s v="PESTAÑA DIAMETRO 63MM PARA TABLERO"/>
    <n v="1"/>
    <s v="unidad"/>
    <m/>
    <n v="0"/>
    <s v="$"/>
    <m/>
    <m/>
    <m/>
    <m/>
    <m/>
    <s v="Sin req."/>
    <s v="Con pendientes"/>
    <n v="4"/>
    <m/>
    <n v="-1"/>
    <m/>
    <m/>
    <m/>
    <m/>
    <n v="1"/>
  </r>
  <r>
    <m/>
    <s v="Alejandro Beron"/>
    <x v="2"/>
    <s v="REFRISAT LIENA 6"/>
    <d v="2025-12-02T00:00:00"/>
    <x v="11"/>
    <x v="0"/>
    <n v="199467"/>
    <s v="AB"/>
    <s v="P-4079"/>
    <s v="S/C"/>
    <s v="CONTROL PARA BOMBAS FLOW PEN 1&quot;"/>
    <n v="1"/>
    <s v="unidad"/>
    <n v="102042.91"/>
    <n v="102042.91"/>
    <s v="$"/>
    <s v="HER CAL"/>
    <n v="104149"/>
    <d v="2025-12-12T00:00:00"/>
    <s v="MZ"/>
    <d v="2025-12-15T00:00:00"/>
    <s v="Recibido"/>
    <s v="cumplida"/>
    <n v="3"/>
    <n v="1"/>
    <n v="0"/>
    <d v="2025-12-19T00:00:00"/>
    <n v="41046"/>
    <m/>
    <m/>
    <n v="1"/>
  </r>
  <r>
    <m/>
    <s v="Alejandro Beron"/>
    <x v="2"/>
    <s v="REFRISAT LIENA 6"/>
    <d v="2025-12-02T00:00:00"/>
    <x v="11"/>
    <x v="0"/>
    <n v="199467"/>
    <s v="AB"/>
    <s v="P-4079"/>
    <s v="S/C"/>
    <s v="INTERCAMBIADOR DE PLACAS DANFOSS D62-E-80 (18t cond, 15t evap)-021H0880"/>
    <n v="1"/>
    <s v="unidad"/>
    <n v="1767142.65"/>
    <n v="1767142.65"/>
    <s v="$"/>
    <s v="HER CAL"/>
    <n v="104149"/>
    <d v="2025-12-12T00:00:00"/>
    <s v="MZ"/>
    <d v="2025-12-15T00:00:00"/>
    <s v="Recibido"/>
    <s v="cumplida"/>
    <n v="3"/>
    <n v="1"/>
    <n v="0"/>
    <d v="2026-01-23T00:00:00"/>
    <n v="41284"/>
    <m/>
    <m/>
    <n v="1"/>
  </r>
  <r>
    <m/>
    <s v="Alejandro Beron"/>
    <x v="2"/>
    <s v="REFRISAT LIENA 6"/>
    <d v="2025-12-02T00:00:00"/>
    <x v="11"/>
    <x v="0"/>
    <n v="199467"/>
    <s v="AB"/>
    <s v="P-4079"/>
    <s v="S/C"/>
    <s v="MOTOCOMPRESOR DANFSS SH120A4ALC de 10 HP"/>
    <n v="1"/>
    <s v="unidad"/>
    <n v="1247000"/>
    <n v="1247000"/>
    <s v="$"/>
    <s v="REFRIGERACION OMAR"/>
    <n v="104202"/>
    <d v="2025-12-18T00:00:00"/>
    <s v="MZ"/>
    <d v="2025-12-22T00:00:00"/>
    <s v="Recibido"/>
    <s v="cumplida"/>
    <n v="3"/>
    <n v="1"/>
    <n v="0"/>
    <d v="2026-01-06T00:00:00"/>
    <n v="26802"/>
    <m/>
    <m/>
    <n v="1"/>
  </r>
  <r>
    <n v="1"/>
    <s v="Alejandro Beron"/>
    <x v="2"/>
    <s v="PARA CUBRIR CABLES DE POTENCIA"/>
    <d v="2025-12-04T00:00:00"/>
    <x v="11"/>
    <x v="0"/>
    <n v="678382"/>
    <s v="AB"/>
    <s v="P-4080"/>
    <s v="S/C"/>
    <s v="ARENA EN BOLSON X 1 M3"/>
    <n v="1"/>
    <s v="unidad"/>
    <n v="81494.16"/>
    <n v="81494.16"/>
    <s v="$"/>
    <s v="BULONERA TORCUATO"/>
    <n v="104048"/>
    <d v="2025-12-09T00:00:00"/>
    <s v="MZ"/>
    <d v="2025-12-10T00:00:00"/>
    <s v="Recibido"/>
    <s v="cumplida"/>
    <n v="3"/>
    <n v="1"/>
    <n v="0"/>
    <d v="2025-12-17T00:00:00"/>
    <n v="260532"/>
    <m/>
    <n v="1"/>
    <n v="1"/>
  </r>
  <r>
    <n v="1"/>
    <s v="Alejandro Beron"/>
    <x v="2"/>
    <s v="VISITA TECNICA POR FALLA ELECTRICA EN EQUIPO PLACA BMS"/>
    <d v="2025-12-09T00:00:00"/>
    <x v="11"/>
    <x v="0"/>
    <s v="PR00013"/>
    <s v="AB"/>
    <s v="P-4081"/>
    <s v="S/C"/>
    <s v="Placa BMS  RT20PROH presento falla el dia lunes 01/12_x000a_Reclamar visita tecnica para revision de la misma"/>
    <n v="1"/>
    <s v="unidad"/>
    <n v="280250"/>
    <n v="280250"/>
    <s v="$"/>
    <s v="UNIRROL"/>
    <s v="P00107"/>
    <d v="2025-12-26T00:00:00"/>
    <s v="MZ"/>
    <d v="2025-12-26T00:00:00"/>
    <s v="Orden de compra confirmada"/>
    <s v="Con pendientes"/>
    <n v="1"/>
    <m/>
    <n v="-1"/>
    <m/>
    <m/>
    <m/>
    <n v="1"/>
    <n v="1"/>
  </r>
  <r>
    <n v="1"/>
    <s v="Dario Gamba"/>
    <x v="2"/>
    <s v="ACTAS DE SERVICIO MANTENIMIENTO"/>
    <d v="2025-12-09T00:00:00"/>
    <x v="11"/>
    <x v="0"/>
    <s v="PR00014"/>
    <s v="AB"/>
    <s v="P-4082"/>
    <s v="S/C"/>
    <s v="TALONARIO ACTA DE SERVICIO. DE NUMERACION 5601 EN ADELANTE"/>
    <n v="10"/>
    <s v="unidad"/>
    <n v="7800"/>
    <n v="78000"/>
    <s v="$"/>
    <s v="RUBEN HUGO PAZOS (GRAFICA)"/>
    <s v="P00091"/>
    <d v="2025-12-23T00:00:00"/>
    <s v="MZ"/>
    <d v="2025-12-23T00:00:00"/>
    <s v="Recibido"/>
    <s v="cumplida"/>
    <n v="3"/>
    <n v="10"/>
    <n v="0"/>
    <d v="2026-02-09T00:00:00"/>
    <n v="597"/>
    <m/>
    <n v="1"/>
    <n v="1"/>
  </r>
  <r>
    <n v="1"/>
    <s v="Dario Gamba"/>
    <x v="2"/>
    <s v="HORNO FORNISUD LINEA 4"/>
    <d v="2025-12-09T00:00:00"/>
    <x v="11"/>
    <x v="0"/>
    <s v="PR00009"/>
    <s v="AB"/>
    <s v="P-4083"/>
    <s v="M2530FER"/>
    <s v="TABLILLAS PARA HORNO PASO 100 UTIL 1600MM ( TAPARELA )"/>
    <n v="50"/>
    <s v="unidad"/>
    <n v="80700"/>
    <n v="4035000"/>
    <s v="$"/>
    <s v="LDL"/>
    <s v="P00120"/>
    <d v="2026-01-01T00:00:00"/>
    <s v="MZ"/>
    <d v="2026-01-01T00:00:00"/>
    <s v="Recibido"/>
    <s v="cumplida"/>
    <n v="3"/>
    <n v="50"/>
    <n v="0"/>
    <d v="2026-01-09T00:00:00"/>
    <n v="319"/>
    <m/>
    <n v="1"/>
    <n v="1"/>
  </r>
  <r>
    <n v="1"/>
    <s v="Alejandro Beron"/>
    <x v="2"/>
    <s v="HELADERA DE LABORATORIO"/>
    <d v="2025-12-05T00:00:00"/>
    <x v="11"/>
    <x v="0"/>
    <s v="PR00015"/>
    <s v="AB"/>
    <s v="P-4084"/>
    <s v="M2875FER"/>
    <s v="BURLETE  L UNIVERSAL HELADERA 1450X750 GRIS"/>
    <n v="4"/>
    <s v="unidad"/>
    <n v="13308.9"/>
    <n v="53235.6"/>
    <s v="$"/>
    <s v="HER CAL"/>
    <s v="P00014"/>
    <d v="2025-12-09T00:00:00"/>
    <s v="MZ"/>
    <m/>
    <s v="Recibido"/>
    <s v="cumplida"/>
    <n v="3"/>
    <n v="4"/>
    <n v="0"/>
    <d v="2025-12-19T00:00:00"/>
    <n v="41044"/>
    <n v="73032"/>
    <n v="1"/>
    <n v="1"/>
  </r>
  <r>
    <n v="1"/>
    <s v="Ontivero Alejandro"/>
    <x v="2"/>
    <s v="MANTENIMIENTO PRM - GAS EN PLANTA"/>
    <d v="2025-12-09T00:00:00"/>
    <x v="11"/>
    <x v="0"/>
    <s v="PR00016"/>
    <s v="AB"/>
    <s v="P-4085"/>
    <s v="S/C"/>
    <s v="Mantenimiento general de planta de regulación y medición de gas."/>
    <n v="1"/>
    <s v="unidad"/>
    <m/>
    <n v="0"/>
    <s v="$"/>
    <m/>
    <m/>
    <m/>
    <m/>
    <m/>
    <s v="Sin req."/>
    <s v="Con pendientes"/>
    <m/>
    <m/>
    <n v="-1"/>
    <m/>
    <m/>
    <m/>
    <n v="1"/>
    <n v="1"/>
  </r>
  <r>
    <n v="1"/>
    <s v="Ontivero Alejandro"/>
    <x v="2"/>
    <s v="HORNO LINEA 6"/>
    <d v="2025-12-09T00:00:00"/>
    <x v="11"/>
    <x v="0"/>
    <s v="PR00017"/>
    <s v="AB"/>
    <s v="P-4086"/>
    <s v="S/C"/>
    <s v="Reparacion de motor nord de horno linea 6"/>
    <n v="1"/>
    <s v="unidad"/>
    <n v="255000"/>
    <n v="255000"/>
    <s v="$"/>
    <s v="TALLER PORCO"/>
    <s v="P00015"/>
    <d v="2025-12-09T00:00:00"/>
    <s v="MZ"/>
    <m/>
    <s v="Recibido"/>
    <s v="cumplida"/>
    <n v="3"/>
    <n v="1"/>
    <n v="0"/>
    <d v="2025-12-10T00:00:00"/>
    <n v="9580"/>
    <m/>
    <n v="1"/>
    <n v="1"/>
  </r>
  <r>
    <n v="1"/>
    <s v="Alejandro Beron"/>
    <x v="2"/>
    <s v="CONTROLADOR PARA BOMBA DAF"/>
    <d v="2025-12-10T00:00:00"/>
    <x v="11"/>
    <x v="0"/>
    <s v="PR00023"/>
    <s v="AB"/>
    <s v="P-4087"/>
    <s v="S/C"/>
    <s v="Controlador Ares modelo P100-2I-S 220V 50Hz"/>
    <n v="3"/>
    <s v="unidad"/>
    <n v="126464"/>
    <n v="379392"/>
    <s v="$"/>
    <s v="HER CAL"/>
    <n v="104125"/>
    <d v="2025-12-11T00:00:00"/>
    <s v="MZ"/>
    <d v="2025-12-13T00:00:00"/>
    <s v="Recibido"/>
    <s v="cumplida"/>
    <n v="3"/>
    <n v="3"/>
    <n v="0"/>
    <d v="2025-12-19T00:00:00"/>
    <n v="41043"/>
    <m/>
    <n v="1"/>
    <n v="1"/>
  </r>
  <r>
    <n v="2"/>
    <s v="Raul Ledesma"/>
    <x v="2"/>
    <s v="SERVICIO CONTRATACION PERSONAL PARA PP2026"/>
    <d v="2025-12-12T00:00:00"/>
    <x v="11"/>
    <x v="0"/>
    <s v="PR00027"/>
    <s v="AB"/>
    <s v="P-4088"/>
    <s v="S/C"/>
    <s v=" Servicio de contratacion de un Oficial mecanico para parada de planta ; 11 dias de horas normales (9hs x dia) total 99hs normales .  5 hs al 50%   y  13 hs al 100% ."/>
    <n v="1"/>
    <s v="unidad"/>
    <n v="3577500"/>
    <n v="3577500"/>
    <s v="$"/>
    <s v="MET CAR MAR"/>
    <s v="P00051"/>
    <d v="2025-12-22T00:00:00"/>
    <s v="MZ"/>
    <d v="2025-12-22T00:00:00"/>
    <s v="Recibido"/>
    <s v="cumplida"/>
    <n v="3"/>
    <n v="1"/>
    <n v="0"/>
    <d v="2026-01-20T00:00:00"/>
    <s v="Firma ledesma raul"/>
    <m/>
    <n v="1"/>
    <n v="1"/>
  </r>
  <r>
    <m/>
    <s v="Raul Ledesma"/>
    <x v="2"/>
    <s v="SERVICIO CONTRATACION PERSONAL PARA PP2026"/>
    <d v="2025-12-12T00:00:00"/>
    <x v="11"/>
    <x v="0"/>
    <s v="PR00027"/>
    <s v="AB"/>
    <s v="P-4088"/>
    <s v="S/C"/>
    <s v=" Servicio de contratacion de un ayudante mecanico para parada de planta ; 11 dias de horas normales (9hs x dia) total 99hs normales .  5 hs al 50%   y  13 hs al 100% ."/>
    <n v="1"/>
    <s v="unidad"/>
    <n v="2979000"/>
    <n v="2979000"/>
    <s v="$"/>
    <s v="MET CAR MAR"/>
    <s v="P00051"/>
    <d v="2025-12-22T00:00:00"/>
    <s v="MZ"/>
    <d v="2025-12-22T00:00:00"/>
    <s v="Recibido"/>
    <s v="cumplida"/>
    <n v="3"/>
    <n v="1"/>
    <n v="0"/>
    <d v="2026-01-20T00:00:00"/>
    <s v="Firma ledesma raul"/>
    <m/>
    <m/>
    <n v="1"/>
  </r>
  <r>
    <n v="2"/>
    <s v="Raul Ledesma"/>
    <x v="2"/>
    <s v="SERVICIO CONTRATACION PERSONAL PARA PP2026"/>
    <d v="2025-12-13T00:00:00"/>
    <x v="11"/>
    <x v="0"/>
    <s v="PR00028"/>
    <s v="AB"/>
    <s v="P-4089"/>
    <s v="S/C"/>
    <s v="Servicio de contratacion de un Tecnico oficial para parada de planta; 11 dias de horas normales (8hs x dia) total 88hs normales. 3 hs al 50% y 9 hs al 100%"/>
    <n v="1"/>
    <s v="unidad"/>
    <n v="2322571.88"/>
    <n v="2322571.88"/>
    <s v="$"/>
    <s v="SOLUCIONES INDUSTRIALES SRL"/>
    <s v="P00096"/>
    <d v="2025-12-23T00:00:00"/>
    <s v="MZ"/>
    <d v="2025-12-28T00:00:00"/>
    <s v="Recibido"/>
    <s v="cumplida"/>
    <n v="3"/>
    <n v="1"/>
    <n v="0"/>
    <d v="2026-01-16T00:00:00"/>
    <s v="Firma ledesma raul"/>
    <m/>
    <n v="1"/>
    <n v="1"/>
  </r>
  <r>
    <m/>
    <s v="Raul Ledesma"/>
    <x v="2"/>
    <s v="SERVICIO CONTRATACION PERSONAL PARA PP2026"/>
    <d v="2025-12-13T00:00:00"/>
    <x v="11"/>
    <x v="0"/>
    <s v="PR00028"/>
    <s v="AB"/>
    <s v="P-4089"/>
    <s v="S/C"/>
    <s v="Servicio de contratacion de un Tecnico oficial para parada de planta; 11 dias de horas normales (8hs x dia) total 88hs normales. 3 hs al 50% y 9 hs al 100%"/>
    <n v="1"/>
    <s v="unidad"/>
    <n v="2322571.88"/>
    <n v="2322571.88"/>
    <s v="$"/>
    <s v="SOLUCIONES INDUSTRIALES SRL"/>
    <s v="P00096"/>
    <d v="2025-12-23T00:00:00"/>
    <s v="MZ"/>
    <d v="2025-12-28T00:00:00"/>
    <s v="Recibido"/>
    <s v="cumplida"/>
    <n v="3"/>
    <n v="1"/>
    <n v="0"/>
    <d v="2026-01-16T00:00:00"/>
    <s v="Firma ledesma raul"/>
    <m/>
    <m/>
    <n v="1"/>
  </r>
  <r>
    <n v="1"/>
    <s v="Hugo Escobar"/>
    <x v="0"/>
    <s v="LINEA 1"/>
    <d v="2025-12-13T00:00:00"/>
    <x v="11"/>
    <x v="0"/>
    <s v="PR00029"/>
    <s v="AB"/>
    <s v="P-4090"/>
    <s v="S/C"/>
    <s v="Reparacion de conjunto dosificador de dulce para cortadora de linea 1"/>
    <n v="1"/>
    <s v="unidad"/>
    <n v="3876600"/>
    <n v="3876600"/>
    <s v="$"/>
    <s v="BISCUITECH ex maquipan"/>
    <s v="P01061"/>
    <d v="2026-05-07T00:00:00"/>
    <s v="MZ"/>
    <d v="2026-05-20T00:00:00"/>
    <s v="Orden de compra confirmada"/>
    <s v="Con pendientes"/>
    <n v="1"/>
    <m/>
    <n v="-1"/>
    <m/>
    <m/>
    <m/>
    <n v="1"/>
    <n v="1"/>
  </r>
  <r>
    <n v="1"/>
    <s v="Hugo Escobar"/>
    <x v="0"/>
    <s v="SILO DE ACEITE"/>
    <d v="2025-12-13T00:00:00"/>
    <x v="11"/>
    <x v="0"/>
    <s v="PR00031"/>
    <s v="AB"/>
    <s v="P-4091"/>
    <s v="S/C"/>
    <s v=" Reparacion de celdas de carga de silo de aceite"/>
    <n v="3"/>
    <s v="unidad"/>
    <n v="270750"/>
    <n v="812250"/>
    <s v="$"/>
    <s v="IPECO"/>
    <s v="P00575"/>
    <d v="2026-03-05T00:00:00"/>
    <s v="MZ"/>
    <d v="2026-03-06T00:00:00"/>
    <s v="Recibido"/>
    <s v="cumplida"/>
    <n v="3"/>
    <n v="2"/>
    <n v="-1"/>
    <d v="2026-05-06T00:00:00"/>
    <n v="9919"/>
    <m/>
    <n v="1"/>
    <n v="1"/>
  </r>
  <r>
    <n v="1"/>
    <s v="Dario Gamba"/>
    <x v="2"/>
    <s v="Dosificado linea 6 (Reparacion)"/>
    <d v="2025-12-15T00:00:00"/>
    <x v="11"/>
    <x v="0"/>
    <s v="PR00037"/>
    <s v="AB"/>
    <s v="P-4092"/>
    <s v="S/C"/>
    <s v=" Reparacion de motor weg 7,5hp 5,5kw 720rpm 50hz"/>
    <n v="1"/>
    <s v="unidad"/>
    <n v="685000"/>
    <n v="685000"/>
    <s v="$"/>
    <s v="TALLER PORCO"/>
    <s v="P00087"/>
    <d v="2025-12-23T00:00:00"/>
    <s v="MZ"/>
    <d v="2026-01-23T00:00:00"/>
    <s v="Recibido"/>
    <s v="cumplida"/>
    <n v="3"/>
    <n v="1"/>
    <n v="0"/>
    <d v="2025-12-17T00:00:00"/>
    <n v="9584"/>
    <m/>
    <n v="1"/>
    <n v="1"/>
  </r>
  <r>
    <n v="1"/>
    <s v="Ontivero Alejandro"/>
    <x v="2"/>
    <s v="Dosificado linea 6 (Nuevo)"/>
    <d v="2025-12-16T00:00:00"/>
    <x v="11"/>
    <x v="0"/>
    <s v="PR00038"/>
    <s v="AB"/>
    <s v="P-4093"/>
    <s v="M2663MEC"/>
    <s v="Motor weg 7,5hp 5,5kw 720rpm 50hz"/>
    <n v="1"/>
    <s v="unidad"/>
    <n v="2382125"/>
    <n v="2382125"/>
    <s v="$"/>
    <s v="RULEMANES OSCAR"/>
    <s v="P00105"/>
    <d v="2025-12-26T00:00:00"/>
    <s v="MZ"/>
    <d v="2026-02-19T00:00:00"/>
    <s v="Orden de compra confirmada"/>
    <s v="Con pendientes"/>
    <n v="1"/>
    <m/>
    <n v="-1"/>
    <m/>
    <m/>
    <m/>
    <n v="1"/>
    <n v="1"/>
  </r>
  <r>
    <n v="1"/>
    <s v="Ontivero Alejandro"/>
    <x v="2"/>
    <s v="Cableado porfinet"/>
    <d v="2025-12-23T00:00:00"/>
    <x v="11"/>
    <x v="0"/>
    <s v="PR00064"/>
    <s v="AB"/>
    <s v="P-4094"/>
    <s v="S/C"/>
    <s v=" Cableado de 160 MTS de cable multipar por cañería y bandejas ya existentes a 6 mts de altura"/>
    <n v="1"/>
    <s v="unidad"/>
    <n v="1513350"/>
    <n v="1513350"/>
    <s v="$"/>
    <s v="SOLUCIONES INDUSTRIALES SRL"/>
    <s v="P00088"/>
    <d v="2025-12-26T00:00:00"/>
    <s v="MZ"/>
    <d v="2026-12-26T00:00:00"/>
    <s v="Orden de compra confirmada"/>
    <s v="Con pendientes"/>
    <n v="1"/>
    <m/>
    <n v="-1"/>
    <m/>
    <m/>
    <m/>
    <n v="1"/>
    <n v="1"/>
  </r>
  <r>
    <n v="1"/>
    <s v="Raul Ledesma"/>
    <x v="2"/>
    <s v="HORNO FORNISUD LINEA 4"/>
    <d v="2025-12-24T00:00:00"/>
    <x v="11"/>
    <x v="0"/>
    <s v="PR00065"/>
    <s v="AB"/>
    <s v="P-4095"/>
    <s v="M2876FER"/>
    <s v=" REMACHE INOX Ø6,2X15MM CON CABEZA Ø11X3"/>
    <n v="3000"/>
    <s v="unidad"/>
    <n v="833.3"/>
    <n v="2499900"/>
    <s v="$"/>
    <s v="anulado por ontivero"/>
    <m/>
    <m/>
    <m/>
    <m/>
    <s v="Anulado"/>
    <s v="Con pendientes"/>
    <n v="4"/>
    <m/>
    <n v="-3000"/>
    <m/>
    <m/>
    <m/>
    <n v="1"/>
    <n v="1"/>
  </r>
  <r>
    <n v="3"/>
    <s v="Alejandro Beron"/>
    <x v="2"/>
    <s v="Contratacion de personal edilicio PP2026"/>
    <d v="2025-12-27T00:00:00"/>
    <x v="11"/>
    <x v="0"/>
    <s v="PR00085"/>
    <s v="AB"/>
    <s v="P-4096"/>
    <s v="S/C"/>
    <s v="Contratacion de personal para realizar tareas de bacheo y pavimentacion"/>
    <n v="3"/>
    <s v="unidad"/>
    <n v="1128330"/>
    <n v="3384990"/>
    <s v="$"/>
    <s v="Diagnostico y soluciones SA ( DYS )"/>
    <s v="P00201"/>
    <d v="2026-01-10T00:00:00"/>
    <s v="MZ"/>
    <d v="2026-01-10T00:00:00"/>
    <s v="Orden de compra confirmada"/>
    <s v="Con pendientes"/>
    <n v="1"/>
    <m/>
    <n v="-3"/>
    <m/>
    <m/>
    <m/>
    <n v="1"/>
    <n v="1"/>
  </r>
  <r>
    <m/>
    <s v="Alejandro Beron"/>
    <x v="2"/>
    <s v="Contratacion de personal edilicio PP2026"/>
    <d v="2025-12-27T00:00:00"/>
    <x v="11"/>
    <x v="0"/>
    <s v="PR00085"/>
    <s v="AB"/>
    <s v="P-4096"/>
    <s v="S/C"/>
    <s v="Contratacion de personal ayudante para realizar tareas de colocacion de porcelanato"/>
    <n v="1"/>
    <s v="unidad"/>
    <n v="1128330"/>
    <n v="1128330"/>
    <s v="$"/>
    <s v="Diagnostico y soluciones SA ( DYS )"/>
    <s v="P00201"/>
    <d v="2026-01-10T00:00:00"/>
    <s v="MZ"/>
    <d v="2026-01-10T00:00:00"/>
    <s v="Orden de compra confirmada"/>
    <s v="Con pendientes"/>
    <n v="1"/>
    <m/>
    <n v="-1"/>
    <m/>
    <m/>
    <m/>
    <m/>
    <n v="1"/>
  </r>
  <r>
    <m/>
    <s v="Alejandro Beron"/>
    <x v="2"/>
    <s v="Contratacion de personal edilicio PP2026"/>
    <d v="2025-12-27T00:00:00"/>
    <x v="11"/>
    <x v="0"/>
    <s v="PR00085"/>
    <s v="AB"/>
    <s v="P-4096"/>
    <s v="S/C"/>
    <s v="Contratacion de personal ayudante para realizar tareas de albañil"/>
    <n v="1"/>
    <s v="unidad"/>
    <n v="1128330"/>
    <n v="1128330"/>
    <s v="$"/>
    <s v="Diagnostico y soluciones SA ( DYS )"/>
    <s v="P00201"/>
    <d v="2026-01-10T00:00:00"/>
    <s v="MZ"/>
    <d v="2026-01-10T00:00:00"/>
    <s v="Orden de compra confirmada"/>
    <s v="Con pendientes"/>
    <n v="1"/>
    <m/>
    <n v="-1"/>
    <m/>
    <m/>
    <m/>
    <m/>
    <n v="1"/>
  </r>
  <r>
    <n v="11"/>
    <s v="Alejandro Beron"/>
    <x v="2"/>
    <s v="Pintura para hornos PP2026 - Edilicio"/>
    <d v="2025-12-27T00:00:00"/>
    <x v="11"/>
    <x v="0"/>
    <s v="PR00086"/>
    <s v="AB"/>
    <s v="P-4097"/>
    <s v="M2877FER"/>
    <s v="Pintura para alta temperatura 400°, sintetico paisaje lunarx4lts"/>
    <n v="10"/>
    <s v="unidad"/>
    <n v="110259.5"/>
    <n v="1102595"/>
    <s v="$"/>
    <s v="BRAZO LARGO"/>
    <s v="P00187"/>
    <d v="2026-01-08T00:00:00"/>
    <s v="LR"/>
    <d v="2026-01-12T00:00:00"/>
    <s v="Recibido"/>
    <s v="cumplida"/>
    <n v="3"/>
    <n v="10"/>
    <n v="0"/>
    <d v="2026-01-10T00:00:00"/>
    <n v="6205"/>
    <m/>
    <n v="1"/>
    <n v="1"/>
  </r>
  <r>
    <m/>
    <s v="Alejandro Beron"/>
    <x v="2"/>
    <s v="Pintura para hornos PP2026 - Edilicio"/>
    <d v="2025-12-27T00:00:00"/>
    <x v="11"/>
    <x v="0"/>
    <s v="PR00086"/>
    <s v="AB"/>
    <s v="P-4097"/>
    <s v="M2485FER"/>
    <s v="Lijas para lijadora Rotoorbital Bosch 125mm G80"/>
    <n v="20"/>
    <s v="unidad"/>
    <n v="4891"/>
    <n v="97820"/>
    <s v="$"/>
    <s v="BULONERA CENTRAL PACHECO"/>
    <s v="P00217"/>
    <d v="2026-01-12T00:00:00"/>
    <s v="LR"/>
    <d v="2026-01-12T00:00:00"/>
    <s v="Recibido"/>
    <s v="cumplida"/>
    <n v="3"/>
    <n v="20"/>
    <n v="0"/>
    <d v="2026-02-04T00:00:00"/>
    <n v="76291"/>
    <n v="74970"/>
    <m/>
    <n v="1"/>
  </r>
  <r>
    <m/>
    <s v="Alejandro Beron"/>
    <x v="2"/>
    <s v="Pintura para hornos PP2026 - Edilicio"/>
    <d v="2025-12-27T00:00:00"/>
    <x v="11"/>
    <x v="0"/>
    <s v="PR00086"/>
    <s v="AB"/>
    <s v="P-4097"/>
    <s v="M2483FER"/>
    <s v="Lijaspara lijadora Rotoorbital Bosch 125mm G220"/>
    <n v="10"/>
    <s v="unidad"/>
    <n v="605"/>
    <n v="6050"/>
    <s v="$"/>
    <s v="BULONERA CENTRAL PACHECO"/>
    <s v="P00217"/>
    <d v="2026-01-12T00:00:00"/>
    <s v="LR"/>
    <d v="2026-01-12T00:00:00"/>
    <s v="Recibido"/>
    <s v="cumplida"/>
    <n v="3"/>
    <n v="10"/>
    <n v="0"/>
    <d v="2026-01-28T00:00:00"/>
    <n v="76164"/>
    <n v="74738"/>
    <m/>
    <n v="1"/>
  </r>
  <r>
    <m/>
    <s v="Alejandro Beron"/>
    <x v="2"/>
    <s v="Pintura para hornos PP2026 - Edilicio"/>
    <d v="2025-12-27T00:00:00"/>
    <x v="11"/>
    <x v="0"/>
    <s v="PR00086"/>
    <s v="AB"/>
    <s v="P-4097"/>
    <s v="M2880FER"/>
    <s v="Mezclador De Pintura Cemento Electrico 1250 Watts Lusqtoff"/>
    <n v="1"/>
    <s v="unidad"/>
    <n v="179912"/>
    <n v="179912"/>
    <s v="$"/>
    <s v="BULONERA CENTRAL PACHECO"/>
    <s v="P00217"/>
    <d v="2026-01-12T00:00:00"/>
    <s v="LR"/>
    <d v="2026-01-12T00:00:00"/>
    <s v="Recibido"/>
    <s v="cumplida"/>
    <n v="3"/>
    <n v="1"/>
    <n v="0"/>
    <d v="2026-01-28T00:00:00"/>
    <n v="76257"/>
    <n v="74740"/>
    <m/>
    <n v="1"/>
  </r>
  <r>
    <m/>
    <s v="Alejandro Beron"/>
    <x v="2"/>
    <s v="Pintura para hornos PP2026 - Edilicio"/>
    <d v="2025-12-27T00:00:00"/>
    <x v="11"/>
    <x v="0"/>
    <s v="PR00086"/>
    <s v="AB"/>
    <s v="P-4097"/>
    <s v="M2881FER"/>
    <s v="Repuesto Pistola Pintar Mota P700 Kit Pico Boquilla 2,5 Mm"/>
    <n v="1"/>
    <s v="unidad"/>
    <n v="67633"/>
    <n v="67633"/>
    <s v="$"/>
    <s v="BULONERA CENTRAL PACHECO"/>
    <s v="P00217"/>
    <d v="2026-01-12T00:00:00"/>
    <s v="LR"/>
    <d v="2026-01-12T00:00:00"/>
    <s v="Recibido"/>
    <s v="cumplida"/>
    <n v="3"/>
    <n v="1"/>
    <n v="0"/>
    <d v="2026-01-28T00:00:00"/>
    <n v="76264"/>
    <n v="74741"/>
    <m/>
    <n v="1"/>
  </r>
  <r>
    <m/>
    <s v="Alejandro Beron"/>
    <x v="2"/>
    <s v="Pintura para hornos PP2026 - Edilicio"/>
    <d v="2025-12-27T00:00:00"/>
    <x v="11"/>
    <x v="0"/>
    <s v="PR00086"/>
    <s v="AB"/>
    <s v="P-4097"/>
    <s v="M2882FER"/>
    <s v="Repuesto Pistola Pintar Mota P700 Kit Pico Boquilla 1.8 Mm  P400/p500 "/>
    <n v="1"/>
    <s v="unidad"/>
    <n v="25620"/>
    <n v="25620"/>
    <s v="$"/>
    <s v="BULONERA CENTRAL PACHECO"/>
    <s v="P00217"/>
    <d v="2026-01-12T00:00:00"/>
    <s v="LR"/>
    <d v="2026-01-12T00:00:00"/>
    <s v="Recibido"/>
    <s v="cumplida"/>
    <n v="3"/>
    <n v="1"/>
    <n v="0"/>
    <d v="2026-01-28T00:00:00"/>
    <n v="76264"/>
    <n v="74741"/>
    <m/>
    <n v="1"/>
  </r>
  <r>
    <m/>
    <s v="Alejandro Beron"/>
    <x v="2"/>
    <s v="Pintura para hornos PP2026 - Edilicio"/>
    <d v="2025-12-27T00:00:00"/>
    <x v="11"/>
    <x v="0"/>
    <s v="PR00086"/>
    <s v="AB"/>
    <s v="P-4097"/>
    <s v="M2883FER"/>
    <s v="Revestimiento epoxy Schori a rodilo C400AR-A11 (36762) parte A x4,5 Kg"/>
    <n v="1"/>
    <s v="unidad"/>
    <m/>
    <n v="0"/>
    <s v="$"/>
    <m/>
    <m/>
    <m/>
    <m/>
    <m/>
    <s v="Sin req."/>
    <s v="Con pendientes"/>
    <m/>
    <m/>
    <n v="-1"/>
    <m/>
    <m/>
    <m/>
    <m/>
    <n v="1"/>
  </r>
  <r>
    <m/>
    <s v="Alejandro Beron"/>
    <x v="2"/>
    <s v="Pintura para hornos PP2026 - Edilicio"/>
    <d v="2025-12-27T00:00:00"/>
    <x v="11"/>
    <x v="0"/>
    <s v="PR00086"/>
    <s v="AB"/>
    <s v="P-4097"/>
    <s v="M2884FER"/>
    <s v="Revestimiento epoxy Schori a rodillo C400AR-B11 (37480) parte B x4,5 kg"/>
    <n v="1"/>
    <s v="unidad"/>
    <n v="326549.59000000003"/>
    <n v="326549.59000000003"/>
    <s v="$"/>
    <s v="BRAZO LARGO"/>
    <s v="P00187"/>
    <d v="2026-01-08T00:00:00"/>
    <s v="LR"/>
    <d v="2026-01-12T00:00:00"/>
    <s v="Recibido"/>
    <s v="cumplida"/>
    <n v="3"/>
    <n v="1"/>
    <n v="0"/>
    <d v="2026-01-21T00:00:00"/>
    <n v="6232"/>
    <m/>
    <m/>
    <n v="1"/>
  </r>
  <r>
    <m/>
    <s v="Alejandro Beron"/>
    <x v="2"/>
    <s v="Pintura para hornos PP2026 - Edilicio"/>
    <d v="2025-12-27T00:00:00"/>
    <x v="11"/>
    <x v="0"/>
    <s v="PR00086"/>
    <s v="AB"/>
    <s v="P-4097"/>
    <s v="M2885FER"/>
    <s v="Antioxido colorin seakrome ( cod. 60096516/ 75127) 4lts color 220079"/>
    <n v="2"/>
    <s v="unidad"/>
    <n v="55000"/>
    <n v="110000"/>
    <s v="$"/>
    <s v="BRAZO LARGO"/>
    <s v="P00187"/>
    <d v="2026-01-08T00:00:00"/>
    <s v="LR"/>
    <d v="2026-01-12T00:00:00"/>
    <s v="Recibido"/>
    <s v="cumplida"/>
    <n v="3"/>
    <n v="2"/>
    <n v="0"/>
    <d v="2026-01-21T00:00:00"/>
    <n v="6232"/>
    <m/>
    <m/>
    <n v="1"/>
  </r>
  <r>
    <m/>
    <s v="Alejandro Beron"/>
    <x v="2"/>
    <s v="Pintura para hornos PP2026 - Edilicio"/>
    <d v="2025-12-27T00:00:00"/>
    <x v="11"/>
    <x v="0"/>
    <s v="PR00086"/>
    <s v="AB"/>
    <s v="P-4097"/>
    <s v="M2886FER"/>
    <s v="Epoxi sin solventes F&amp;B Sherwin Williams x 11,35L (15,25 Kg)"/>
    <n v="2"/>
    <s v="unidad"/>
    <n v="282310"/>
    <n v="564620"/>
    <s v="$"/>
    <s v="BULONERA CENTRAL PACHECO"/>
    <s v="P00217"/>
    <d v="2026-01-12T00:00:00"/>
    <s v="LR"/>
    <d v="2026-01-12T00:00:00"/>
    <s v="Recibido"/>
    <s v="cumplida"/>
    <n v="3"/>
    <n v="2"/>
    <n v="0"/>
    <d v="2026-02-04T00:00:00"/>
    <n v="7641"/>
    <n v="74931"/>
    <m/>
    <n v="1"/>
  </r>
  <r>
    <m/>
    <s v="Alejandro Beron"/>
    <x v="2"/>
    <s v="Pintura para hornos PP2026 - Edilicio"/>
    <d v="2025-12-27T00:00:00"/>
    <x v="11"/>
    <x v="0"/>
    <s v="PR00086"/>
    <s v="AB"/>
    <s v="P-4097"/>
    <s v="M0585FER"/>
    <s v="DILUYENTE P/ EPOXI TINEX X 18L"/>
    <n v="2"/>
    <s v="unidad"/>
    <n v="110259.5"/>
    <n v="220519"/>
    <s v="$"/>
    <s v="BRAZO LARGO"/>
    <s v="P00187"/>
    <d v="2026-01-08T00:00:00"/>
    <s v="LR"/>
    <d v="2026-01-12T00:00:00"/>
    <s v="Recibido"/>
    <s v="cumplida"/>
    <n v="3"/>
    <n v="2"/>
    <n v="0"/>
    <d v="2026-01-21T00:00:00"/>
    <n v="6232"/>
    <m/>
    <m/>
    <n v="1"/>
  </r>
  <r>
    <n v="9"/>
    <s v="Alejandro Beron"/>
    <x v="2"/>
    <s v="Refacciones vestuario de produccion PP2026 - Edilicio"/>
    <d v="2025-12-27T00:00:00"/>
    <x v="11"/>
    <x v="0"/>
    <s v="PR00087"/>
    <s v="AB"/>
    <s v="P-4098"/>
    <s v="M0850FER"/>
    <s v="LISTEL GUARDA CANTO MEDIA CAÑA GM10 10X10X15MM "/>
    <n v="2"/>
    <s v="unidad"/>
    <n v="23639.55"/>
    <n v="47279.1"/>
    <s v="$"/>
    <s v="HER CAL"/>
    <s v="P00312"/>
    <d v="2026-01-28T00:00:00"/>
    <s v="MZ"/>
    <d v="2026-02-02T00:00:00"/>
    <s v="Recibido"/>
    <s v="cumplida"/>
    <n v="3"/>
    <n v="2"/>
    <n v="0"/>
    <d v="2026-03-06T00:00:00"/>
    <n v="41578"/>
    <n v="75913"/>
    <n v="1"/>
    <n v="1"/>
  </r>
  <r>
    <m/>
    <s v="Alejandro Beron"/>
    <x v="2"/>
    <s v="Refacciones vestuario de produccion PP2026 - Edilicio"/>
    <d v="2025-12-27T00:00:00"/>
    <x v="11"/>
    <x v="0"/>
    <s v="PR00087"/>
    <s v="AB"/>
    <s v="P-4098"/>
    <s v="M0851FER"/>
    <s v="LISTEL GUARDACANTO ACERO PORCELANATO 2,45X10MM"/>
    <n v="6"/>
    <s v="unidad"/>
    <n v="27185.4"/>
    <n v="163112.40000000002"/>
    <s v="$"/>
    <s v="HER CAL"/>
    <s v="P00312"/>
    <d v="2026-01-28T00:00:00"/>
    <s v="MZ"/>
    <d v="2026-02-02T00:00:00"/>
    <s v="Recibido"/>
    <s v="cumplida"/>
    <n v="3"/>
    <n v="6"/>
    <n v="0"/>
    <d v="2026-03-06T00:00:00"/>
    <n v="41578"/>
    <n v="75913"/>
    <m/>
    <n v="1"/>
  </r>
  <r>
    <m/>
    <s v="Alejandro Beron"/>
    <x v="2"/>
    <s v="Refacciones vestuario de produccion PP2026 - Edilicio"/>
    <d v="2025-12-27T00:00:00"/>
    <x v="11"/>
    <x v="0"/>
    <s v="PR00087"/>
    <s v="AB"/>
    <s v="P-4098"/>
    <s v="M0888FER"/>
    <s v="NIVELADOR PORCELANATO CERÁMICOS KIT 250TORNILLOS 40TUERCAS"/>
    <n v="2"/>
    <s v="unidad"/>
    <n v="11365.2"/>
    <n v="22730.400000000001"/>
    <s v="$"/>
    <s v="HER CAL"/>
    <s v="P00312"/>
    <d v="2026-01-28T00:00:00"/>
    <s v="MZ"/>
    <d v="2026-02-02T00:00:00"/>
    <s v="Recibido"/>
    <s v="cumplida"/>
    <n v="3"/>
    <n v="2"/>
    <n v="0"/>
    <d v="2026-02-13T00:00:00"/>
    <n v="41429"/>
    <n v="75305"/>
    <m/>
    <n v="1"/>
  </r>
  <r>
    <m/>
    <s v="Alejandro Beron"/>
    <x v="2"/>
    <s v="Refacciones vestuario de produccion PP2026 - Edilicio"/>
    <d v="2025-12-27T00:00:00"/>
    <x v="11"/>
    <x v="0"/>
    <s v="PR00087"/>
    <s v="AB"/>
    <s v="P-4098"/>
    <s v="M0929FER"/>
    <s v="BALDE ALBAÑIL PLASTICO"/>
    <n v="12"/>
    <s v="unidad"/>
    <n v="1760.55"/>
    <n v="21126.6"/>
    <s v="$"/>
    <s v="HER CAL"/>
    <s v="P00312"/>
    <d v="2026-01-28T00:00:00"/>
    <s v="MZ"/>
    <d v="2026-02-02T00:00:00"/>
    <s v="Recibido"/>
    <s v="cumplida"/>
    <n v="3"/>
    <n v="12"/>
    <n v="0"/>
    <d v="2026-02-13T00:00:00"/>
    <n v="41429"/>
    <n v="75305"/>
    <m/>
    <n v="1"/>
  </r>
  <r>
    <m/>
    <s v="Alejandro Beron"/>
    <x v="2"/>
    <s v="Refacciones vestuario de produccion PP2026 - Edilicio"/>
    <d v="2025-12-27T00:00:00"/>
    <x v="11"/>
    <x v="0"/>
    <s v="PR00087"/>
    <s v="AB"/>
    <s v="P-4098"/>
    <s v="M1567FER"/>
    <s v="PORCELANATO CERRO NEGRO BIOCITY GRIS 59X59  XMTS2"/>
    <n v="120"/>
    <s v="unidad"/>
    <n v="17557"/>
    <n v="2106840"/>
    <s v="$"/>
    <s v="HER CAL"/>
    <s v="P00312"/>
    <d v="2026-01-28T00:00:00"/>
    <s v="MZ"/>
    <d v="2026-02-02T00:00:00"/>
    <s v="Recibido"/>
    <s v="cumplida"/>
    <n v="3"/>
    <n v="120"/>
    <n v="0"/>
    <s v="10/02 - 12/02"/>
    <s v="41378 - 41413"/>
    <s v="75201 - 75304"/>
    <m/>
    <n v="1"/>
  </r>
  <r>
    <m/>
    <s v="Alejandro Beron"/>
    <x v="2"/>
    <s v="Refacciones vestuario de produccion PP2026 - Edilicio"/>
    <d v="2025-12-27T00:00:00"/>
    <x v="11"/>
    <x v="0"/>
    <s v="PR00087"/>
    <s v="AB"/>
    <s v="P-4098"/>
    <s v="M1771FER"/>
    <s v="PEGAMENTO ADHESIVO IMPERMEABLE POTENCIADO 25 KG KLAUKOL SIKA"/>
    <n v="30"/>
    <s v="unidad"/>
    <n v="22441.65"/>
    <n v="673249.5"/>
    <s v="$"/>
    <s v="HER CAL"/>
    <s v="P00312"/>
    <d v="2026-01-28T00:00:00"/>
    <s v="MZ"/>
    <d v="2026-02-02T00:00:00"/>
    <s v="Recibido"/>
    <s v="cumplida"/>
    <n v="3"/>
    <n v="30"/>
    <n v="0"/>
    <d v="2026-02-20T00:00:00"/>
    <n v="41443"/>
    <n v="75914"/>
    <m/>
    <n v="1"/>
  </r>
  <r>
    <m/>
    <s v="Alejandro Beron"/>
    <x v="2"/>
    <s v="Refacciones vestuario de produccion PP2026 - Edilicio"/>
    <d v="2025-12-27T00:00:00"/>
    <x v="11"/>
    <x v="0"/>
    <s v="PR00087"/>
    <s v="AB"/>
    <s v="P-4098"/>
    <s v="M2004FER"/>
    <s v="PASTINA GRIS WEBER X 5kg"/>
    <n v="10"/>
    <s v="unidad"/>
    <n v="27665.1"/>
    <n v="276651"/>
    <s v="$"/>
    <s v="HER CAL"/>
    <s v="P00312"/>
    <d v="2026-01-28T00:00:00"/>
    <s v="MZ"/>
    <d v="2026-02-02T00:00:00"/>
    <s v="Recibido"/>
    <s v="cumplida"/>
    <n v="3"/>
    <n v="10"/>
    <n v="0"/>
    <d v="2026-02-20T00:00:00"/>
    <n v="41443"/>
    <n v="75914"/>
    <m/>
    <n v="1"/>
  </r>
  <r>
    <m/>
    <s v="Alejandro Beron"/>
    <x v="2"/>
    <s v="Refacciones vestuario de produccion PP2026 - Edilicio"/>
    <d v="2025-12-27T00:00:00"/>
    <x v="11"/>
    <x v="0"/>
    <s v="PR00087"/>
    <s v="AB"/>
    <s v="P-4098"/>
    <s v="M2680FER"/>
    <s v="ANGULO TAPACANTO DE ACERO INOXIDABLE DE 25X25MM X 2MTS. "/>
    <n v="12"/>
    <s v="unidad"/>
    <n v="10450"/>
    <n v="125400"/>
    <s v="$"/>
    <s v="HER CAL"/>
    <s v="P00312"/>
    <d v="2026-01-28T00:00:00"/>
    <s v="MZ"/>
    <d v="2026-02-02T00:00:00"/>
    <s v="Orden de compra confirmada"/>
    <s v="Con pendientes"/>
    <n v="1"/>
    <m/>
    <n v="-12"/>
    <m/>
    <m/>
    <m/>
    <m/>
    <n v="1"/>
  </r>
  <r>
    <m/>
    <s v="Alejandro Beron"/>
    <x v="2"/>
    <s v="Refacciones vestuario de produccion PP2026 - Edilicio"/>
    <d v="2025-12-27T00:00:00"/>
    <x v="11"/>
    <x v="0"/>
    <s v="PR00087"/>
    <s v="AB"/>
    <s v="P-4098"/>
    <s v="M2887FER"/>
    <s v="LLANA DENTADA  12X30CM; DIENTES DE 12X12MM"/>
    <n v="2"/>
    <s v="unidad"/>
    <n v="9870.7999999999993"/>
    <n v="19741.599999999999"/>
    <s v="$"/>
    <s v="HER CAL"/>
    <s v="P00312"/>
    <d v="2026-01-28T00:00:00"/>
    <s v="MZ"/>
    <d v="2026-02-02T00:00:00"/>
    <s v="Recibido"/>
    <s v="cumplida"/>
    <n v="3"/>
    <n v="2"/>
    <n v="0"/>
    <d v="2026-02-13T00:00:00"/>
    <n v="41429"/>
    <n v="75305"/>
    <m/>
    <n v="1"/>
  </r>
  <r>
    <n v="8"/>
    <s v="Alejandro Beron"/>
    <x v="2"/>
    <s v="Refacciones en galeria de tesoreria PP2026 - Edilicio"/>
    <d v="2025-12-27T00:00:00"/>
    <x v="11"/>
    <x v="0"/>
    <s v="PR00088"/>
    <s v="AB"/>
    <s v="P-4099"/>
    <s v="M0300FER"/>
    <s v="ELECTRODO CONARCO 6013A 2,50MM x KG"/>
    <n v="8"/>
    <s v="unidad"/>
    <n v="11567.98"/>
    <n v="92543.84"/>
    <s v="$"/>
    <s v="COMERCIAL CMP"/>
    <s v="P00155"/>
    <d v="2026-01-06T00:00:00"/>
    <s v="CO"/>
    <d v="2026-01-06T00:00:00"/>
    <s v="Recibido"/>
    <s v="cumplida"/>
    <n v="3"/>
    <n v="8"/>
    <n v="0"/>
    <d v="2026-01-13T00:00:00"/>
    <n v="253817"/>
    <n v="74050"/>
    <n v="1"/>
    <n v="1"/>
  </r>
  <r>
    <m/>
    <s v="Alejandro Beron"/>
    <x v="2"/>
    <s v="Refacciones en galeria de tesoreria PP2026 - Edilicio"/>
    <d v="2025-12-27T00:00:00"/>
    <x v="11"/>
    <x v="0"/>
    <s v="PR00088"/>
    <s v="AB"/>
    <s v="P-4099"/>
    <s v="M0601FER"/>
    <s v="DISCO PLANO OXIDO XPERT 115X 1,6"/>
    <n v="20"/>
    <s v="unidad"/>
    <n v="5784.33"/>
    <n v="115686.6"/>
    <s v="$"/>
    <s v="COMERCIAL CMP"/>
    <s v="P00601"/>
    <d v="2026-03-09T00:00:00"/>
    <s v="MZ"/>
    <d v="2026-03-09T00:00:00"/>
    <s v="Recibido"/>
    <s v="cumplida"/>
    <n v="3"/>
    <n v="20"/>
    <n v="0"/>
    <d v="2026-01-13T00:00:00"/>
    <n v="253817"/>
    <n v="75876"/>
    <m/>
    <n v="1"/>
  </r>
  <r>
    <m/>
    <s v="Alejandro Beron"/>
    <x v="2"/>
    <s v="Refacciones en galeria de tesoreria PP2026 - Edilicio"/>
    <d v="2025-12-27T00:00:00"/>
    <x v="11"/>
    <x v="0"/>
    <s v="PR00088"/>
    <s v="AB"/>
    <s v="P-4099"/>
    <s v="M2041FER"/>
    <s v="Estructural 80x40x2mm"/>
    <n v="1"/>
    <s v="unidad"/>
    <n v="51300.65"/>
    <n v="51300.65"/>
    <s v="$"/>
    <s v="COMERCIAL CMP"/>
    <s v="P00155"/>
    <d v="2026-01-06T00:00:00"/>
    <s v="CO"/>
    <d v="2026-01-06T00:00:00"/>
    <s v="Recibido"/>
    <s v="cumplida"/>
    <n v="3"/>
    <n v="1"/>
    <n v="0"/>
    <d v="2026-01-13T00:00:00"/>
    <n v="253816"/>
    <n v="74053"/>
    <m/>
    <n v="1"/>
  </r>
  <r>
    <m/>
    <s v="Alejandro Beron"/>
    <x v="2"/>
    <s v="Refacciones en galeria de tesoreria PP2026 - Edilicio"/>
    <d v="2025-12-27T00:00:00"/>
    <x v="11"/>
    <x v="0"/>
    <s v="PR00088"/>
    <s v="AB"/>
    <s v="P-4099"/>
    <s v="M2166FER"/>
    <s v="Estructural 80x80x2mm"/>
    <n v="2"/>
    <s v="unidad"/>
    <n v="68879.5"/>
    <n v="137759"/>
    <s v="$"/>
    <s v="COMERCIAL CMP"/>
    <s v="P00155"/>
    <d v="2026-01-06T00:00:00"/>
    <s v="CO"/>
    <d v="2026-01-06T00:00:00"/>
    <s v="Recibido"/>
    <s v="cumplida"/>
    <n v="3"/>
    <n v="2"/>
    <n v="0"/>
    <d v="2026-01-13T00:00:00"/>
    <n v="253816"/>
    <n v="74053"/>
    <m/>
    <n v="1"/>
  </r>
  <r>
    <m/>
    <s v="Alejandro Beron"/>
    <x v="2"/>
    <s v="Refacciones en galeria de tesoreria PP2026 - Edilicio"/>
    <d v="2025-12-27T00:00:00"/>
    <x v="11"/>
    <x v="0"/>
    <s v="PR00088"/>
    <s v="AB"/>
    <s v="P-4099"/>
    <s v="M2640FER"/>
    <s v="Estructural 40x40x6000x2mm"/>
    <n v="4"/>
    <s v="unidad"/>
    <n v="33476.660000000003"/>
    <n v="133906.64000000001"/>
    <s v="$"/>
    <s v="COMERCIAL CMP"/>
    <s v="P00155"/>
    <d v="2026-01-06T00:00:00"/>
    <s v="CO"/>
    <d v="2026-01-06T00:00:00"/>
    <s v="Recibido"/>
    <s v="cumplida"/>
    <n v="3"/>
    <n v="4"/>
    <n v="0"/>
    <d v="2026-01-13T00:00:00"/>
    <n v="253816"/>
    <n v="74053"/>
    <m/>
    <n v="1"/>
  </r>
  <r>
    <m/>
    <s v="Alejandro Beron"/>
    <x v="2"/>
    <s v="Refacciones en galeria de tesoreria PP2026 - Edilicio"/>
    <d v="2025-12-27T00:00:00"/>
    <x v="11"/>
    <x v="0"/>
    <s v="PR00088"/>
    <s v="AB"/>
    <s v="P-4099"/>
    <s v="M2888FER"/>
    <s v="Chapa acanalada 1,1 x 3 mts C25"/>
    <n v="5"/>
    <s v="unidad"/>
    <n v="40410.21"/>
    <n v="202051.05"/>
    <s v="$"/>
    <s v="COMERCIAL CMP"/>
    <s v="P00155"/>
    <d v="2026-01-06T00:00:00"/>
    <s v="CO"/>
    <d v="2026-01-06T00:00:00"/>
    <s v="Recibido"/>
    <s v="cumplida"/>
    <n v="3"/>
    <n v="5"/>
    <n v="0"/>
    <d v="2026-01-13T00:00:00"/>
    <n v="253814"/>
    <n v="74051"/>
    <m/>
    <n v="1"/>
  </r>
  <r>
    <m/>
    <s v="Alejandro Beron"/>
    <x v="2"/>
    <s v="Refacciones en galeria de tesoreria PP2026 - Edilicio"/>
    <d v="2025-12-27T00:00:00"/>
    <x v="11"/>
    <x v="0"/>
    <s v="PR00088"/>
    <s v="AB"/>
    <s v="P-4099"/>
    <s v="M2889FER"/>
    <s v="Chapa acanalada 1,1 x 5 mts C25"/>
    <n v="4"/>
    <s v="unidad"/>
    <n v="67350.350000000006"/>
    <n v="269401.40000000002"/>
    <s v="$"/>
    <s v="COMERCIAL CMP"/>
    <s v="P00155"/>
    <d v="2026-01-06T00:00:00"/>
    <s v="CO"/>
    <d v="2026-01-06T00:00:00"/>
    <s v="Recibido"/>
    <s v="cumplida"/>
    <n v="3"/>
    <n v="4"/>
    <n v="0"/>
    <d v="2026-01-13T00:00:00"/>
    <n v="253814"/>
    <n v="74051"/>
    <m/>
    <n v="1"/>
  </r>
  <r>
    <m/>
    <s v="Alejandro Beron"/>
    <x v="2"/>
    <s v="Refacciones en galeria de tesoreria PP2026 - Edilicio"/>
    <d v="2025-12-27T00:00:00"/>
    <x v="11"/>
    <x v="0"/>
    <s v="PR00088"/>
    <s v="AB"/>
    <s v="P-4099"/>
    <s v="M2890FER"/>
    <s v="Estructural 25x50x2mm"/>
    <n v="26"/>
    <s v="unidad"/>
    <n v="29339.52"/>
    <n v="762827.52"/>
    <s v="$"/>
    <s v="COMERCIAL CMP"/>
    <s v="P00155"/>
    <d v="2026-01-06T00:00:00"/>
    <s v="CO"/>
    <d v="2026-01-06T00:00:00"/>
    <s v="Recibido"/>
    <s v="cumplida"/>
    <n v="3"/>
    <n v="26"/>
    <n v="0"/>
    <d v="2026-01-13T00:00:00"/>
    <n v="253816"/>
    <n v="74053"/>
    <m/>
    <n v="1"/>
  </r>
  <r>
    <n v="10"/>
    <s v="Alejandro Beron"/>
    <x v="2"/>
    <s v="Materiales para bacheo PP2026 - Edilicio"/>
    <d v="2025-12-27T00:00:00"/>
    <x v="11"/>
    <x v="0"/>
    <s v="PR00089"/>
    <s v="AB"/>
    <s v="P-4100"/>
    <s v="M2891FER"/>
    <s v="Tierra tosa relleno por MTS3 "/>
    <n v="1"/>
    <s v="unidad"/>
    <m/>
    <n v="0"/>
    <s v="$"/>
    <m/>
    <m/>
    <m/>
    <m/>
    <m/>
    <s v="Sin req."/>
    <s v="Con pendientes"/>
    <m/>
    <m/>
    <n v="-1"/>
    <m/>
    <m/>
    <m/>
    <n v="1"/>
    <n v="1"/>
  </r>
  <r>
    <m/>
    <s v="Alejandro Beron"/>
    <x v="2"/>
    <s v="Materiales para bacheo PP2026 - Edilicio"/>
    <d v="2025-12-27T00:00:00"/>
    <x v="11"/>
    <x v="0"/>
    <s v="PR00089"/>
    <s v="AB"/>
    <s v="P-4100"/>
    <s v="M2892FER"/>
    <s v="Malla De Hierro 8mm 15x15 Cm 2,4x6 Mts"/>
    <n v="2"/>
    <s v="unidad"/>
    <n v="192719.74"/>
    <n v="385439.48"/>
    <s v="$"/>
    <s v="COMERCIAL CMP"/>
    <s v="P00541"/>
    <d v="2026-02-03T00:00:00"/>
    <s v="MZ"/>
    <d v="2026-02-03T00:00:00"/>
    <s v="Recibido"/>
    <s v="cumplida"/>
    <n v="3"/>
    <n v="2"/>
    <n v="0"/>
    <d v="2026-01-13T00:00:00"/>
    <n v="253815"/>
    <n v="75876"/>
    <m/>
    <n v="1"/>
  </r>
  <r>
    <m/>
    <s v="Alejandro Beron"/>
    <x v="2"/>
    <s v="Materiales para bacheo PP2026 - Edilicio"/>
    <d v="2025-12-27T00:00:00"/>
    <x v="11"/>
    <x v="0"/>
    <s v="PR00089"/>
    <s v="AB"/>
    <s v="P-4100"/>
    <s v="M2893FER"/>
    <s v="HIERRO DIAM. 16MM X12M"/>
    <n v="4"/>
    <s v="unidad"/>
    <n v="36162.1"/>
    <n v="144648.4"/>
    <s v="$"/>
    <s v="COMERCIAL CMP"/>
    <s v="P00541"/>
    <d v="2026-02-03T00:00:00"/>
    <s v="MZ"/>
    <d v="2026-02-03T00:00:00"/>
    <s v="Recibido"/>
    <s v="cumplida"/>
    <n v="3"/>
    <n v="4"/>
    <n v="0"/>
    <d v="2026-01-13T00:00:00"/>
    <n v="253815"/>
    <n v="75876"/>
    <m/>
    <n v="1"/>
  </r>
  <r>
    <m/>
    <s v="Alejandro Beron"/>
    <x v="2"/>
    <s v="Materiales para bacheo PP2026 - Edilicio"/>
    <d v="2025-12-27T00:00:00"/>
    <x v="11"/>
    <x v="0"/>
    <s v="PR00089"/>
    <s v="AB"/>
    <s v="P-4100"/>
    <s v="M2894FER"/>
    <s v="Llana Lisa Metalica Albañil Punta Redona 60 X 12,5 Cm Truper"/>
    <n v="2"/>
    <s v="unidad"/>
    <m/>
    <n v="0"/>
    <s v="$"/>
    <m/>
    <m/>
    <m/>
    <m/>
    <m/>
    <s v="Sin req."/>
    <s v="Con pendientes"/>
    <m/>
    <m/>
    <n v="-2"/>
    <m/>
    <m/>
    <m/>
    <m/>
    <n v="1"/>
  </r>
  <r>
    <m/>
    <s v="Alejandro Beron"/>
    <x v="2"/>
    <s v="Materiales para bacheo PP2026 - Edilicio"/>
    <d v="2025-12-27T00:00:00"/>
    <x v="11"/>
    <x v="0"/>
    <s v="PR00089"/>
    <s v="AB"/>
    <s v="P-4100"/>
    <s v="M2895FER"/>
    <s v="CINCEL PUNTA PARA DEMOLEDOR DEWALT SDS MAX 2000W 69J"/>
    <n v="1"/>
    <s v="unidad"/>
    <m/>
    <n v="0"/>
    <s v="$"/>
    <m/>
    <m/>
    <m/>
    <m/>
    <m/>
    <s v="Sin req."/>
    <s v="Con pendientes"/>
    <m/>
    <m/>
    <n v="-1"/>
    <m/>
    <m/>
    <m/>
    <m/>
    <n v="1"/>
  </r>
  <r>
    <m/>
    <s v="Alejandro Beron"/>
    <x v="2"/>
    <s v="Materiales para bacheo PP2026 - Edilicio"/>
    <d v="2025-12-27T00:00:00"/>
    <x v="11"/>
    <x v="0"/>
    <s v="PR00089"/>
    <s v="AB"/>
    <s v="P-4100"/>
    <s v="M2536FER"/>
    <s v="CINCEL CORTA HIERRO PLANO ANCHO 18X400X50MM SDS MAX"/>
    <n v="3"/>
    <s v="unidad"/>
    <m/>
    <n v="0"/>
    <s v="$"/>
    <m/>
    <m/>
    <m/>
    <m/>
    <m/>
    <s v="Sin req."/>
    <s v="Con pendientes"/>
    <m/>
    <m/>
    <n v="-3"/>
    <m/>
    <m/>
    <m/>
    <m/>
    <n v="1"/>
  </r>
  <r>
    <m/>
    <s v="Alejandro Beron"/>
    <x v="2"/>
    <s v="Materiales para bacheo PP2026 - Edilicio"/>
    <d v="2025-12-27T00:00:00"/>
    <x v="11"/>
    <x v="0"/>
    <s v="PR00089"/>
    <s v="AB"/>
    <s v="P-4100"/>
    <s v="M0418FER"/>
    <s v="CINCEL VENTURO PLUS PUNTA 250 X 10MM"/>
    <n v="6"/>
    <s v="unidad"/>
    <m/>
    <n v="0"/>
    <s v="$"/>
    <m/>
    <m/>
    <m/>
    <m/>
    <m/>
    <s v="Sin req."/>
    <s v="Con pendientes"/>
    <m/>
    <m/>
    <n v="-6"/>
    <m/>
    <m/>
    <m/>
    <m/>
    <n v="1"/>
  </r>
  <r>
    <m/>
    <s v="Alejandro Beron"/>
    <x v="2"/>
    <s v="Materiales para bacheo PP2026 - Edilicio"/>
    <d v="2025-12-27T00:00:00"/>
    <x v="11"/>
    <x v="0"/>
    <s v="PR00089"/>
    <s v="AB"/>
    <s v="P-4100"/>
    <s v="M2598FER"/>
    <s v="AISLANTE ESPUMA ALUMINIZADA 10MM"/>
    <n v="1"/>
    <s v="unidad"/>
    <m/>
    <n v="0"/>
    <s v="$"/>
    <m/>
    <m/>
    <m/>
    <m/>
    <m/>
    <s v="Sin req."/>
    <s v="Con pendientes"/>
    <m/>
    <m/>
    <n v="-1"/>
    <m/>
    <m/>
    <m/>
    <m/>
    <n v="1"/>
  </r>
  <r>
    <m/>
    <s v="Alejandro Beron"/>
    <x v="2"/>
    <s v="Materiales para bacheo PP2026 - Edilicio"/>
    <d v="2025-12-27T00:00:00"/>
    <x v="11"/>
    <x v="0"/>
    <s v="PR00089"/>
    <s v="AB"/>
    <s v="P-4100"/>
    <s v="M2896FER"/>
    <s v="HORMIGON H50 X MTS3"/>
    <n v="18"/>
    <s v="unidad"/>
    <n v="170026.5"/>
    <n v="3060477"/>
    <s v="$"/>
    <s v="CEMAX"/>
    <s v="P00214"/>
    <d v="2026-01-12T00:00:00"/>
    <s v="MZ"/>
    <d v="2026-01-12T00:00:00"/>
    <s v="Orden de compra confirmada"/>
    <s v="Con pendientes"/>
    <n v="1"/>
    <m/>
    <n v="-18"/>
    <m/>
    <m/>
    <m/>
    <m/>
    <n v="1"/>
  </r>
  <r>
    <m/>
    <s v="Alejandro Beron"/>
    <x v="2"/>
    <s v="Materiales para bacheo PP2026 - Edilicio"/>
    <d v="2025-12-27T00:00:00"/>
    <x v="11"/>
    <x v="0"/>
    <s v="PR00089"/>
    <s v="AB"/>
    <s v="P-4100"/>
    <s v="M2897FER"/>
    <s v="Saligna 1&quot; X 6&quot; X 4mTS - Tabla Eucalipto Madera De Obra"/>
    <n v="6"/>
    <s v="unidad"/>
    <m/>
    <n v="0"/>
    <s v="$"/>
    <m/>
    <m/>
    <m/>
    <m/>
    <m/>
    <s v="Sin req."/>
    <s v="Con pendientes"/>
    <m/>
    <m/>
    <n v="-6"/>
    <m/>
    <m/>
    <m/>
    <m/>
    <n v="1"/>
  </r>
  <r>
    <n v="2"/>
    <s v="Alejandro Beron"/>
    <x v="2"/>
    <s v="Materiales de luminaria PP2026 - Edilicio"/>
    <d v="2025-12-26T00:00:00"/>
    <x v="11"/>
    <x v="0"/>
    <s v="PR00074"/>
    <s v="AB"/>
    <s v="P-4101"/>
    <s v="M1319ELE"/>
    <s v=" LUMENAC VENUS 150W"/>
    <n v="20"/>
    <s v="unidad"/>
    <n v="92047.15"/>
    <n v="1840943"/>
    <s v="$"/>
    <s v="NISAMAT"/>
    <s v="P00161"/>
    <d v="2026-01-06T00:00:00"/>
    <s v="CO"/>
    <d v="2026-01-06T00:00:00"/>
    <s v="Recibido"/>
    <s v="cumplida"/>
    <n v="3"/>
    <n v="20"/>
    <n v="0"/>
    <d v="2026-01-12T00:00:00"/>
    <n v="1597"/>
    <n v="73963"/>
    <n v="1"/>
    <n v="1"/>
  </r>
  <r>
    <m/>
    <s v="Alejandro Beron"/>
    <x v="2"/>
    <s v="Materiales de luminaria PP2026 - Edilicio"/>
    <d v="2025-12-26T00:00:00"/>
    <x v="11"/>
    <x v="0"/>
    <s v="PR00074"/>
    <s v="AB"/>
    <s v="P-4101"/>
    <s v="M0299ELE"/>
    <s v=" LAMPARA LED  80/100W E40 BCO FRIO 6500K"/>
    <n v="15"/>
    <s v="unidad"/>
    <n v="19150.95"/>
    <n v="287264.25"/>
    <s v="$"/>
    <s v="NISAMAT"/>
    <s v="P00161"/>
    <d v="2026-01-06T00:00:00"/>
    <s v="CO"/>
    <d v="2026-01-06T00:00:00"/>
    <s v="Recibido"/>
    <s v="cumplida"/>
    <n v="3"/>
    <n v="15"/>
    <n v="0"/>
    <d v="2026-01-12T00:00:00"/>
    <n v="1597"/>
    <n v="73963"/>
    <m/>
    <n v="1"/>
  </r>
  <r>
    <n v="1"/>
    <s v="Alejandro Beron"/>
    <x v="2"/>
    <s v="Volquetes PP2026 - Edilicio"/>
    <d v="2025-12-26T00:00:00"/>
    <x v="11"/>
    <x v="0"/>
    <s v="PR00069"/>
    <s v="AB"/>
    <s v="P-4102"/>
    <s v="S/C"/>
    <s v="Volquete para residuos generales de planta"/>
    <n v="4"/>
    <s v="unidad"/>
    <n v="120000"/>
    <n v="480000"/>
    <s v="$"/>
    <s v="MS GRUPO NORTE SA VOLQUETES"/>
    <s v="P00213"/>
    <d v="2026-01-12T00:00:00"/>
    <s v="MZ"/>
    <d v="2026-01-12T00:00:00"/>
    <s v="Recibido"/>
    <s v="cumplida"/>
    <n v="3"/>
    <n v="4"/>
    <n v="0"/>
    <s v="13/1/26 - 22/1/26 - 31/1/26"/>
    <s v="18373 - 18680 - 18884"/>
    <m/>
    <n v="1"/>
    <n v="1"/>
  </r>
  <r>
    <n v="2"/>
    <s v="Alejandro Beron"/>
    <x v="2"/>
    <s v="Visita tecnica para reparacion de apilador 2008"/>
    <d v="2025-12-26T00:00:00"/>
    <x v="11"/>
    <x v="0"/>
    <s v="PR00070"/>
    <s v="AB"/>
    <s v="P-4103"/>
    <s v="S/C"/>
    <s v=" Regular electricamente alimentacion de curtis en apilador 2008"/>
    <n v="1"/>
    <s v="unidad"/>
    <m/>
    <n v="0"/>
    <s v="$"/>
    <m/>
    <m/>
    <m/>
    <m/>
    <m/>
    <s v="Anulado"/>
    <s v="Con pendientes"/>
    <n v="4"/>
    <m/>
    <n v="-1"/>
    <m/>
    <m/>
    <m/>
    <n v="1"/>
    <n v="1"/>
  </r>
  <r>
    <m/>
    <s v="Alejandro Beron"/>
    <x v="2"/>
    <s v="Visita tecnica para reparacion de apilador 2008"/>
    <d v="2025-12-26T00:00:00"/>
    <x v="11"/>
    <x v="0"/>
    <s v="PR00070"/>
    <s v="AB"/>
    <s v="P-4103"/>
    <s v="S/C"/>
    <s v=" Reemplazo de regulador de voltaje 48v a 24v 5A"/>
    <n v="1"/>
    <s v="unidad"/>
    <m/>
    <n v="0"/>
    <s v="$"/>
    <m/>
    <m/>
    <m/>
    <m/>
    <m/>
    <s v="Anulado"/>
    <s v="Con pendientes"/>
    <n v="4"/>
    <m/>
    <n v="-1"/>
    <m/>
    <m/>
    <m/>
    <m/>
    <n v="1"/>
  </r>
  <r>
    <n v="1"/>
    <s v="Alejandro Beron"/>
    <x v="2"/>
    <s v="Autoelevador Toyota 25 A y B"/>
    <d v="2025-12-26T00:00:00"/>
    <x v="11"/>
    <x v="0"/>
    <s v="PR00071"/>
    <s v="AB"/>
    <s v="P-4104"/>
    <s v="S/C"/>
    <s v=" Reparacion de Alternador 12v"/>
    <n v="2"/>
    <s v="unidad"/>
    <n v="340000"/>
    <n v="680000"/>
    <s v="$"/>
    <s v="ELEVA PILAR"/>
    <s v="P00228"/>
    <d v="2026-01-14T00:00:00"/>
    <s v="MZ"/>
    <d v="2026-01-14T00:00:00"/>
    <s v="Recibido"/>
    <s v="cumplida"/>
    <n v="3"/>
    <n v="2"/>
    <n v="0"/>
    <d v="2026-02-02T00:00:00"/>
    <n v="8"/>
    <m/>
    <n v="1"/>
    <n v="1"/>
  </r>
  <r>
    <n v="1"/>
    <s v="Alejandro Beron"/>
    <x v="2"/>
    <s v="Rueda de zorra stacker"/>
    <d v="2025-12-26T00:00:00"/>
    <x v="11"/>
    <x v="0"/>
    <s v="PR00072"/>
    <s v="AB"/>
    <s v="P-4105"/>
    <s v="S/C"/>
    <s v=" Reebandado RUEDA ESTABILIZADORA STACKER PS-16N "/>
    <n v="2"/>
    <s v="unidad"/>
    <n v="71611"/>
    <n v="143222"/>
    <s v="$"/>
    <s v="ELEVA PILAR"/>
    <s v="P00226"/>
    <d v="2026-01-14T00:00:00"/>
    <s v="MZ"/>
    <d v="2026-01-14T00:00:00"/>
    <s v="Recibido"/>
    <s v="cumplida"/>
    <n v="3"/>
    <n v="2"/>
    <n v="0"/>
    <d v="2026-02-26T00:00:00"/>
    <n v="12"/>
    <m/>
    <n v="1"/>
    <n v="1"/>
  </r>
  <r>
    <n v="1"/>
    <s v="Alejandro Beron"/>
    <x v="2"/>
    <s v="Refacciones en galeria de tesoreria PP2026 - Edilicio"/>
    <d v="2025-12-26T00:00:00"/>
    <x v="11"/>
    <x v="0"/>
    <s v="PR00073"/>
    <s v="AB"/>
    <s v="P-4106"/>
    <s v="S/C"/>
    <s v=" Mano de obra por trabajos en galeria de tesoreria, construcción de rejas y 1 puerta; Desplazar techo."/>
    <n v="1"/>
    <s v="unidad"/>
    <n v="2300000"/>
    <n v="2300000"/>
    <s v="$"/>
    <s v="Elfer Mario Hector (Montajes industriales)"/>
    <s v="P00353"/>
    <d v="2026-02-02T00:00:00"/>
    <s v="MZ"/>
    <d v="2026-02-19T00:00:00"/>
    <s v="Recibido"/>
    <s v="cumplida"/>
    <n v="3"/>
    <n v="1"/>
    <n v="0"/>
    <d v="2026-03-27T00:00:00"/>
    <s v="Firma Ale Beron"/>
    <m/>
    <n v="1"/>
    <n v="1"/>
  </r>
  <r>
    <n v="1"/>
    <s v="Alejandro Beron"/>
    <x v="2"/>
    <s v="APILADOR 6FRE16"/>
    <d v="2025-12-29T00:00:00"/>
    <x v="11"/>
    <x v="0"/>
    <s v="PR00094"/>
    <s v="AB"/>
    <s v="P-4107"/>
    <s v="S/C"/>
    <s v="Reebandado RUEDA SOPORTE APILADOR TOYOTA 6FRE16"/>
    <n v="2"/>
    <s v="unidad"/>
    <n v="217686"/>
    <n v="435372"/>
    <s v="$"/>
    <s v="ELEVA PILAR"/>
    <s v="P00227"/>
    <d v="2026-01-14T00:00:00"/>
    <s v="MZ"/>
    <d v="2026-01-14T00:00:00"/>
    <s v="Recibido"/>
    <s v="cumplida"/>
    <n v="3"/>
    <n v="2"/>
    <n v="0"/>
    <d v="2026-02-26T00:00:00"/>
    <n v="12"/>
    <m/>
    <n v="1"/>
    <n v="1"/>
  </r>
  <r>
    <n v="5"/>
    <s v="Alejandro Beron"/>
    <x v="2"/>
    <s v="APILADOR 6FRE16"/>
    <d v="2025-12-31T00:00:00"/>
    <x v="11"/>
    <x v="0"/>
    <s v="PR00096"/>
    <s v="AB"/>
    <s v="P-4108"/>
    <s v="S/C"/>
    <s v="Provision de Fuente Step Down 60V/15A"/>
    <n v="2"/>
    <s v="unidad"/>
    <n v="25000"/>
    <n v="50000"/>
    <s v="$"/>
    <s v="ITE WAGNER"/>
    <s v="P00740"/>
    <d v="2026-03-25T00:00:00"/>
    <s v="MZ"/>
    <d v="2026-03-26T00:00:00"/>
    <s v="Orden de compra confirmada"/>
    <s v="Con pendientes"/>
    <n v="1"/>
    <m/>
    <n v="-2"/>
    <m/>
    <m/>
    <m/>
    <n v="1"/>
    <n v="1"/>
  </r>
  <r>
    <m/>
    <s v="Alejandro Beron"/>
    <x v="2"/>
    <s v="APILADOR 6FRE16"/>
    <d v="2025-12-31T00:00:00"/>
    <x v="11"/>
    <x v="0"/>
    <s v="PR00096"/>
    <s v="AB"/>
    <s v="P-4108"/>
    <s v="S/C"/>
    <s v="Provision de Portafusible de potencia"/>
    <n v="2"/>
    <s v="unidad"/>
    <n v="11000"/>
    <n v="22000"/>
    <s v="$"/>
    <s v="ITE WAGNER"/>
    <s v="P00740"/>
    <d v="2026-03-25T00:00:00"/>
    <s v="MZ"/>
    <d v="2026-03-26T00:00:00"/>
    <s v="Orden de compra confirmada"/>
    <s v="Con pendientes"/>
    <n v="1"/>
    <m/>
    <n v="-2"/>
    <m/>
    <m/>
    <m/>
    <m/>
    <n v="1"/>
  </r>
  <r>
    <m/>
    <s v="Alejandro Beron"/>
    <x v="2"/>
    <s v="APILADOR 6FRE16"/>
    <d v="2025-12-31T00:00:00"/>
    <x v="11"/>
    <x v="0"/>
    <s v="PR00096"/>
    <s v="AB"/>
    <s v="P-4108"/>
    <s v="S/C"/>
    <s v="Provision de Fusible 500A"/>
    <n v="2"/>
    <s v="unidad"/>
    <n v="8000"/>
    <n v="16000"/>
    <s v="$"/>
    <s v="ITE WAGNER"/>
    <s v="P00740"/>
    <d v="2026-03-25T00:00:00"/>
    <s v="MZ"/>
    <d v="2026-03-26T00:00:00"/>
    <s v="Orden de compra confirmada"/>
    <s v="Con pendientes"/>
    <n v="1"/>
    <m/>
    <n v="-2"/>
    <m/>
    <m/>
    <m/>
    <m/>
    <n v="1"/>
  </r>
  <r>
    <m/>
    <s v="Alejandro Beron"/>
    <x v="2"/>
    <s v="APILADOR 6FRE16"/>
    <d v="2025-12-31T00:00:00"/>
    <x v="11"/>
    <x v="0"/>
    <s v="PR00096"/>
    <s v="AB"/>
    <s v="P-4108"/>
    <s v="S/C"/>
    <s v="Servicio de detección de falla y desmontaje de panel"/>
    <n v="1"/>
    <s v="unidad"/>
    <n v="371500"/>
    <n v="371500"/>
    <s v="$"/>
    <s v="ITE WAGNER"/>
    <s v="P00740"/>
    <d v="2026-03-25T00:00:00"/>
    <s v="MZ"/>
    <d v="2026-03-26T00:00:00"/>
    <s v="Orden de compra confirmada"/>
    <s v="Con pendientes"/>
    <n v="1"/>
    <m/>
    <n v="-1"/>
    <m/>
    <m/>
    <m/>
    <m/>
    <n v="1"/>
  </r>
  <r>
    <m/>
    <s v="Alejandro Beron"/>
    <x v="2"/>
    <s v="APILADOR 6FRE16"/>
    <d v="2025-12-31T00:00:00"/>
    <x v="11"/>
    <x v="0"/>
    <s v="PR00096"/>
    <s v="AB"/>
    <s v="P-4108"/>
    <s v="S/C"/>
    <s v="Servicio de montaje de portafusible y armado"/>
    <n v="1"/>
    <s v="unidad"/>
    <n v="371500"/>
    <n v="371500"/>
    <s v="$"/>
    <s v="ITE WAGNER"/>
    <s v="P00740"/>
    <d v="2026-03-25T00:00:00"/>
    <s v="MZ"/>
    <d v="2026-03-26T00:00:00"/>
    <s v="Orden de compra confirmada"/>
    <s v="Con pendientes"/>
    <n v="1"/>
    <m/>
    <n v="-1"/>
    <m/>
    <m/>
    <m/>
    <m/>
    <n v="1"/>
  </r>
  <r>
    <n v="1"/>
    <s v="Hugo Escobar"/>
    <x v="2"/>
    <s v="SOLDADORA TALLER MANTTO"/>
    <d v="2026-01-02T00:00:00"/>
    <x v="12"/>
    <x v="1"/>
    <s v="PR00097"/>
    <s v="AB"/>
    <s v="P-4109"/>
    <s v="S/C"/>
    <s v="Recarga de gas Atal (argon+CO2) x 6m³"/>
    <n v="1"/>
    <s v="unidad"/>
    <n v="83801.649999999994"/>
    <n v="83801.649999999994"/>
    <s v="$"/>
    <s v="SOLDADURAS TIGRE"/>
    <s v="P00163"/>
    <d v="2026-01-06T00:00:00"/>
    <s v="LR"/>
    <d v="2026-01-06T00:00:00"/>
    <s v="Recibido"/>
    <s v="cumplida"/>
    <n v="3"/>
    <n v="1"/>
    <n v="0"/>
    <d v="2026-01-06T00:00:00"/>
    <n v="1380"/>
    <m/>
    <n v="1"/>
    <n v="1"/>
  </r>
  <r>
    <n v="1"/>
    <s v="Franco Paez"/>
    <x v="2"/>
    <s v="Amasadora linea 2"/>
    <d v="2026-01-02T00:00:00"/>
    <x v="12"/>
    <x v="1"/>
    <s v="PR00098"/>
    <s v="AB"/>
    <s v="P-4110"/>
    <s v="S/C"/>
    <s v="Reparacion de motor de amasadora L2. Trifasico de 8.1 kw, 1440 rpm."/>
    <n v="1"/>
    <s v="unidad"/>
    <m/>
    <n v="0"/>
    <s v="$"/>
    <s v="anulada por marcos en odoo"/>
    <m/>
    <m/>
    <m/>
    <m/>
    <s v="Anulado"/>
    <s v="Con pendientes"/>
    <n v="4"/>
    <m/>
    <n v="-1"/>
    <m/>
    <m/>
    <m/>
    <n v="1"/>
    <n v="1"/>
  </r>
  <r>
    <n v="13"/>
    <s v="Alejandro Beron"/>
    <x v="2"/>
    <s v="Materiales Ferreteria PP2026 - Edilicio"/>
    <d v="2026-01-02T00:00:00"/>
    <x v="12"/>
    <x v="1"/>
    <s v="PR00109"/>
    <s v="AB"/>
    <s v="P-4111"/>
    <s v="M2765FER"/>
    <s v="GROUTER IMPRIDAMP COMPONENTE A+B"/>
    <n v="10"/>
    <s v="unidad"/>
    <n v="183047"/>
    <n v="1830470"/>
    <s v="$"/>
    <s v="FERROCEMENT"/>
    <s v="P00239"/>
    <d v="2026-01-16T00:00:00"/>
    <s v="MZ"/>
    <d v="2026-01-16T00:00:00"/>
    <s v="Recibido"/>
    <s v="cumplida"/>
    <n v="3"/>
    <n v="10"/>
    <n v="0"/>
    <d v="2026-01-16T00:00:00"/>
    <n v="21337"/>
    <n v="74332"/>
    <n v="1"/>
    <n v="1"/>
  </r>
  <r>
    <m/>
    <s v="Alejandro Beron"/>
    <x v="2"/>
    <s v="Materiales Ferreteria PP2026 - Edilicio"/>
    <d v="2026-01-02T00:00:00"/>
    <x v="12"/>
    <x v="1"/>
    <s v="PR00109"/>
    <s v="AB"/>
    <s v="P-4111"/>
    <s v="M1282FER"/>
    <s v="ACINOL-E (KIT EASY COMP. A+B) ACI-REF"/>
    <n v="12"/>
    <s v="unidad"/>
    <n v="134800"/>
    <n v="1617600"/>
    <s v="$"/>
    <s v="ACI-REF"/>
    <s v="P00218"/>
    <d v="2026-01-12T00:00:00"/>
    <s v="MZ"/>
    <d v="2026-01-16T00:00:00"/>
    <s v="Orden de compra confirmada"/>
    <s v="Con pendientes"/>
    <n v="1"/>
    <m/>
    <n v="-12"/>
    <m/>
    <m/>
    <m/>
    <m/>
    <n v="1"/>
  </r>
  <r>
    <m/>
    <s v="Alejandro Beron"/>
    <x v="2"/>
    <s v="Materiales Ferreteria PP2026 - Edilicio"/>
    <d v="2026-01-02T00:00:00"/>
    <x v="12"/>
    <x v="1"/>
    <s v="PR00109"/>
    <s v="AB"/>
    <s v="P-4111"/>
    <s v="M1284FER"/>
    <s v="ANTIADHERENTE ACIBLOCK  X 10KG"/>
    <n v="2"/>
    <s v="unidad"/>
    <n v="43500"/>
    <n v="87000"/>
    <s v="$"/>
    <s v="ACI-REF"/>
    <s v="P00218"/>
    <d v="2026-01-12T00:00:00"/>
    <s v="MZ"/>
    <d v="2026-01-16T00:00:00"/>
    <s v="Orden de compra confirmada"/>
    <s v="Con pendientes"/>
    <n v="1"/>
    <m/>
    <n v="-2"/>
    <m/>
    <m/>
    <m/>
    <m/>
    <n v="1"/>
  </r>
  <r>
    <m/>
    <s v="Alejandro Beron"/>
    <x v="2"/>
    <s v="Materiales Ferreteria PP2026 - Edilicio"/>
    <d v="2026-01-02T00:00:00"/>
    <x v="12"/>
    <x v="1"/>
    <s v="PR00109"/>
    <s v="AB"/>
    <s v="P-4111"/>
    <s v="M1285FER"/>
    <s v="ACICEM ULTRA MORTERO ADHESIVO x30kg"/>
    <n v="10"/>
    <s v="unidad"/>
    <n v="46980"/>
    <n v="469800"/>
    <s v="$"/>
    <s v="ACI-REF"/>
    <s v="P00218"/>
    <d v="2026-01-12T00:00:00"/>
    <s v="MZ"/>
    <d v="2026-01-16T00:00:00"/>
    <s v="Orden de compra confirmada"/>
    <s v="Con pendientes"/>
    <n v="1"/>
    <m/>
    <n v="-10"/>
    <m/>
    <m/>
    <m/>
    <m/>
    <n v="1"/>
  </r>
  <r>
    <m/>
    <s v="Alejandro Beron"/>
    <x v="2"/>
    <s v="Materiales Ferreteria PP2026 - Edilicio"/>
    <d v="2026-01-02T00:00:00"/>
    <x v="12"/>
    <x v="1"/>
    <s v="PR00109"/>
    <s v="AB"/>
    <s v="P-4111"/>
    <s v="M1380FER"/>
    <s v="ENDUIDO PREMIER PLAST EXTERIOR X 20L"/>
    <n v="2"/>
    <s v="unidad"/>
    <n v="43159.55"/>
    <n v="86319.1"/>
    <s v="$"/>
    <s v="ABRAFER"/>
    <s v="P00216"/>
    <d v="2026-01-12T00:00:00"/>
    <s v="MZ"/>
    <d v="2026-01-12T00:00:00"/>
    <s v="Recibido"/>
    <s v="cumplida"/>
    <n v="3"/>
    <n v="2"/>
    <n v="0"/>
    <d v="2026-01-16T00:00:00"/>
    <n v="45859"/>
    <n v="74331"/>
    <m/>
    <n v="1"/>
  </r>
  <r>
    <m/>
    <s v="Alejandro Beron"/>
    <x v="2"/>
    <s v="Materiales Ferreteria PP2026 - Edilicio"/>
    <d v="2026-01-02T00:00:00"/>
    <x v="12"/>
    <x v="1"/>
    <s v="PR00109"/>
    <s v="AB"/>
    <s v="P-4111"/>
    <s v="M2399FER"/>
    <s v="ARENA EN BOLSON X 1 M3"/>
    <n v="3"/>
    <s v="unidad"/>
    <n v="53721.64"/>
    <n v="161164.91999999998"/>
    <s v="$"/>
    <s v="ABRAFER"/>
    <s v="P00216"/>
    <d v="2026-01-12T00:00:00"/>
    <s v="MZ"/>
    <d v="2026-01-12T00:00:00"/>
    <s v="Recibido"/>
    <s v="cumplida"/>
    <n v="3"/>
    <n v="2"/>
    <n v="-1"/>
    <d v="2026-01-16T00:00:00"/>
    <n v="45859"/>
    <n v="74331"/>
    <m/>
    <n v="1"/>
  </r>
  <r>
    <m/>
    <s v="Alejandro Beron"/>
    <x v="2"/>
    <s v="Materiales Ferreteria PP2026 - Edilicio"/>
    <d v="2026-01-02T00:00:00"/>
    <x v="12"/>
    <x v="1"/>
    <s v="PR00109"/>
    <s v="AB"/>
    <s v="P-4111"/>
    <s v="M2401FER"/>
    <s v="CEMENTO LOMA NEGRA BOLSA POR 25KG "/>
    <n v="24"/>
    <s v="unidad"/>
    <n v="10150"/>
    <n v="243600"/>
    <s v="$"/>
    <s v="ABRAFER"/>
    <s v="P00216"/>
    <d v="2026-01-12T00:00:00"/>
    <s v="MZ"/>
    <d v="2026-01-12T00:00:00"/>
    <s v="Recibido"/>
    <s v="cumplida"/>
    <n v="3"/>
    <n v="2"/>
    <n v="-22"/>
    <d v="2026-01-16T00:00:00"/>
    <n v="45859"/>
    <n v="74331"/>
    <m/>
    <n v="1"/>
  </r>
  <r>
    <m/>
    <s v="Alejandro Beron"/>
    <x v="2"/>
    <s v="Materiales Ferreteria PP2026 - Edilicio"/>
    <d v="2026-01-02T00:00:00"/>
    <x v="12"/>
    <x v="1"/>
    <s v="PR00109"/>
    <s v="AB"/>
    <s v="P-4111"/>
    <s v="M2537FER"/>
    <s v="Rodillera Colocacion De Ceramico Y Porcelanato"/>
    <n v="4"/>
    <s v="unidad"/>
    <m/>
    <n v="0"/>
    <s v="$"/>
    <m/>
    <m/>
    <m/>
    <m/>
    <m/>
    <s v="Sin req."/>
    <s v="Con pendientes"/>
    <m/>
    <m/>
    <n v="-4"/>
    <m/>
    <m/>
    <m/>
    <m/>
    <n v="1"/>
  </r>
  <r>
    <m/>
    <s v="Alejandro Beron"/>
    <x v="2"/>
    <s v="Materiales Ferreteria PP2026 - Edilicio"/>
    <d v="2026-01-02T00:00:00"/>
    <x v="12"/>
    <x v="1"/>
    <s v="PR00109"/>
    <s v="AB"/>
    <s v="P-4111"/>
    <s v="M2642FER"/>
    <s v="PLACA CEMENTICIA (SUPERBOARD) 10MM 1,20X2,40MT"/>
    <n v="18"/>
    <s v="unidad"/>
    <n v="89299.199999999997"/>
    <n v="1607385.5999999999"/>
    <s v="$"/>
    <s v="ABRAFER"/>
    <s v="P00216"/>
    <d v="2026-01-12T00:00:00"/>
    <s v="MZ"/>
    <d v="2026-01-12T00:00:00"/>
    <s v="Recibido"/>
    <s v="cumplida"/>
    <n v="3"/>
    <n v="18"/>
    <n v="0"/>
    <s v="27/1/26 - 10/3/26"/>
    <s v="46144 - 47324"/>
    <s v="74644 - 76153"/>
    <m/>
    <n v="1"/>
  </r>
  <r>
    <m/>
    <s v="Alejandro Beron"/>
    <x v="2"/>
    <s v="Materiales Ferreteria PP2026 - Edilicio"/>
    <d v="2026-01-02T00:00:00"/>
    <x v="12"/>
    <x v="1"/>
    <s v="PR00109"/>
    <s v="AB"/>
    <s v="P-4111"/>
    <s v="M2645FER"/>
    <s v="AKZO EPOXI SIN SOLVENTE X KG (SILOS)"/>
    <n v="8"/>
    <s v="unidad"/>
    <m/>
    <n v="0"/>
    <s v="$"/>
    <m/>
    <m/>
    <m/>
    <m/>
    <m/>
    <s v="Sin req."/>
    <s v="Con pendientes"/>
    <m/>
    <m/>
    <n v="-8"/>
    <m/>
    <m/>
    <m/>
    <m/>
    <n v="1"/>
  </r>
  <r>
    <m/>
    <s v="Alejandro Beron"/>
    <x v="2"/>
    <s v="Materiales Ferreteria PP2026 - Edilicio"/>
    <d v="2026-01-02T00:00:00"/>
    <x v="12"/>
    <x v="1"/>
    <s v="PR00109"/>
    <s v="AB"/>
    <s v="P-4111"/>
    <s v="M2665FER"/>
    <s v="ACELERANTE DE FRAGUADO BIDON X 5LTS SIKA 3"/>
    <n v="2"/>
    <s v="unidad"/>
    <n v="18174.54"/>
    <n v="36349.08"/>
    <s v="$"/>
    <s v="ABRAFER"/>
    <s v="P00216"/>
    <d v="2026-01-12T00:00:00"/>
    <s v="MZ"/>
    <d v="2026-01-12T00:00:00"/>
    <s v="Recibido"/>
    <s v="cumplida"/>
    <n v="3"/>
    <n v="2"/>
    <n v="0"/>
    <d v="2026-01-16T00:00:00"/>
    <n v="45859"/>
    <n v="74331"/>
    <m/>
    <n v="1"/>
  </r>
  <r>
    <m/>
    <s v="Alejandro Beron"/>
    <x v="2"/>
    <s v="Materiales Ferreteria PP2026 - Edilicio"/>
    <d v="2026-01-02T00:00:00"/>
    <x v="12"/>
    <x v="1"/>
    <s v="PR00109"/>
    <s v="AB"/>
    <s v="P-4111"/>
    <s v="M2898FER"/>
    <s v="AKZO EPOXI INTERNACIONAL DOBLE COMPONENTE ALTO TRANSITO GRIS X 20LTS"/>
    <n v="2"/>
    <s v="unidad"/>
    <m/>
    <n v="0"/>
    <s v="$"/>
    <m/>
    <m/>
    <m/>
    <m/>
    <m/>
    <s v="Sin req."/>
    <s v="Con pendientes"/>
    <m/>
    <m/>
    <n v="-2"/>
    <m/>
    <m/>
    <m/>
    <m/>
    <n v="1"/>
  </r>
  <r>
    <m/>
    <s v="Alejandro Beron"/>
    <x v="2"/>
    <s v="Materiales Ferreteria PP2026 - Edilicio"/>
    <d v="2026-01-02T00:00:00"/>
    <x v="12"/>
    <x v="1"/>
    <s v="PR00109"/>
    <s v="AB"/>
    <s v="P-4111"/>
    <s v="M2899FER"/>
    <s v="Pistola Soplete De Pintar Mota P700 Gravedad"/>
    <n v="2"/>
    <s v="unidad"/>
    <n v="105183"/>
    <n v="210366"/>
    <s v="$"/>
    <s v="ABRAFER"/>
    <s v="P00216"/>
    <d v="2026-01-12T00:00:00"/>
    <s v="MZ"/>
    <d v="2026-01-12T00:00:00"/>
    <s v="Recibido"/>
    <s v="cumplida"/>
    <n v="3"/>
    <n v="2"/>
    <n v="0"/>
    <d v="2026-01-16T00:00:00"/>
    <n v="45859"/>
    <n v="74331"/>
    <m/>
    <n v="1"/>
  </r>
  <r>
    <n v="1"/>
    <s v="Alejandro Beron"/>
    <x v="2"/>
    <s v="Sala de directorio"/>
    <d v="2026-01-02T00:00:00"/>
    <x v="12"/>
    <x v="1"/>
    <s v="PR00110"/>
    <s v="AB"/>
    <s v="P-4112"/>
    <s v="S/C"/>
    <s v="Visita tecnica de vidriero y realizacion tarea para confeccionar estante en sala del directorio."/>
    <n v="1"/>
    <s v="unidad"/>
    <n v="200000"/>
    <n v="200000"/>
    <s v="$"/>
    <s v="ABERTURAS RUTA 25"/>
    <s v="P00494"/>
    <d v="2026-02-26T00:00:00"/>
    <s v="MZ"/>
    <d v="2026-03-02T00:00:00"/>
    <s v="Recibido"/>
    <s v="cumplida"/>
    <n v="3"/>
    <n v="1"/>
    <n v="0"/>
    <d v="2026-04-23T00:00:00"/>
    <s v="sin remito"/>
    <m/>
    <n v="1"/>
    <n v="1"/>
  </r>
  <r>
    <n v="2"/>
    <s v="Franco Paez"/>
    <x v="2"/>
    <s v="Linea 4"/>
    <d v="2026-01-03T00:00:00"/>
    <x v="12"/>
    <x v="1"/>
    <s v="PR00114"/>
    <s v="AB"/>
    <s v="P-4113"/>
    <s v="M0253MEC"/>
    <s v="TUBO FLEXIBLE PUN-8X1.25 BL 159666 30.6G X M"/>
    <n v="200"/>
    <s v="Metros"/>
    <n v="2656.12"/>
    <n v="531224"/>
    <s v="$"/>
    <s v="ELECTRO DOS"/>
    <s v="P00216"/>
    <d v="2026-01-06T00:00:00"/>
    <s v="LR"/>
    <d v="2026-01-09T00:00:00"/>
    <s v="Recibido"/>
    <s v="cumplida"/>
    <n v="3"/>
    <n v="250"/>
    <n v="50"/>
    <s v="7/1/26 - 9/1/26"/>
    <s v="94565 - 47746"/>
    <s v="73774 - 73790"/>
    <n v="1"/>
    <n v="1"/>
  </r>
  <r>
    <m/>
    <s v="Franco Paez"/>
    <x v="2"/>
    <s v="Linea 4"/>
    <d v="2026-01-03T00:00:00"/>
    <x v="12"/>
    <x v="1"/>
    <s v="PR00114"/>
    <s v="AB"/>
    <s v="P-4113"/>
    <s v="M0254MEC"/>
    <s v="TUBO FLEXIBLE PUN - 6X1-BL POLIURETANO AZUL 197384 19.7G X M/L"/>
    <n v="200"/>
    <s v="Metros"/>
    <n v="1810.99"/>
    <n v="362198"/>
    <s v="$"/>
    <s v="ELECTRO DOS"/>
    <s v="P00216"/>
    <d v="2026-01-06T00:00:00"/>
    <s v="LR"/>
    <d v="2026-01-09T00:00:00"/>
    <s v="Recibido"/>
    <s v="cumplida"/>
    <n v="3"/>
    <n v="200"/>
    <n v="0"/>
    <s v="7/1/26 - 9/1/26"/>
    <s v="94565 - 47746"/>
    <s v="73774 - 73790"/>
    <m/>
    <n v="1"/>
  </r>
  <r>
    <n v="2"/>
    <s v="PAÑOL"/>
    <x v="0"/>
    <s v="Etiquetadora zebra pañol"/>
    <d v="2026-01-07T00:00:00"/>
    <x v="12"/>
    <x v="1"/>
    <s v="PR00123"/>
    <s v="AB"/>
    <s v="P-4114"/>
    <s v="M2900FER"/>
    <s v="ROLLO DE ETIQUETAS PARA IMPRESORA ZEBRA GC420T - MEDIDA 50 X 25MM"/>
    <n v="100"/>
    <s v="unidad"/>
    <n v="7450"/>
    <n v="745000"/>
    <s v="$"/>
    <s v="IKON SOLUTIONS"/>
    <s v="P00237"/>
    <d v="2026-01-15T00:00:00"/>
    <s v="MZ"/>
    <d v="2026-01-15T00:00:00"/>
    <s v="Recibido"/>
    <s v="cumplida"/>
    <n v="3"/>
    <n v="100"/>
    <n v="0"/>
    <d v="2026-04-16T00:00:00"/>
    <s v="sin remito"/>
    <m/>
    <n v="1"/>
    <n v="1"/>
  </r>
  <r>
    <m/>
    <s v="PAÑOL"/>
    <x v="0"/>
    <s v="Etiquetadora zebra pañol"/>
    <d v="2026-01-07T00:00:00"/>
    <x v="12"/>
    <x v="1"/>
    <s v="PR00123"/>
    <s v="AB"/>
    <s v="P-4114"/>
    <s v="M2901FER"/>
    <s v="ROLLO DE TINTA PARA IMPRESORA ZEBRA GC420T - MEDIDA 110mm X 74MTS"/>
    <n v="100"/>
    <s v="unidad"/>
    <n v="2234.8000000000002"/>
    <n v="223480.00000000003"/>
    <s v="$"/>
    <s v="IKON SOLUTIONS"/>
    <s v="P00237"/>
    <d v="2026-01-15T00:00:00"/>
    <s v="MZ"/>
    <d v="2026-01-15T00:00:00"/>
    <s v="Recibido"/>
    <s v="cumplida"/>
    <n v="3"/>
    <n v="100"/>
    <n v="0"/>
    <d v="2026-04-16T00:00:00"/>
    <s v="sin remito"/>
    <m/>
    <m/>
    <n v="1"/>
  </r>
  <r>
    <n v="1"/>
    <s v="Franco Paez"/>
    <x v="2"/>
    <s v="Encremado línea  6"/>
    <d v="2026-01-07T00:00:00"/>
    <x v="12"/>
    <x v="1"/>
    <s v="PR00144"/>
    <s v="AB"/>
    <s v="P-4115"/>
    <s v="M2667MEC"/>
    <s v="Soporte + rodamiento UCF005  (RO0000100652  UFL.005.WJH)"/>
    <n v="2"/>
    <s v="unidad"/>
    <n v="37004"/>
    <n v="74008"/>
    <s v="$"/>
    <s v="RULEMANES OSCAR"/>
    <s v="P00182"/>
    <d v="2026-01-08T00:00:00"/>
    <s v="LR"/>
    <d v="2026-01-08T00:00:00"/>
    <s v="Recibido"/>
    <s v="cumplida"/>
    <n v="3"/>
    <n v="2"/>
    <n v="0"/>
    <d v="2026-01-08T00:00:00"/>
    <n v="20334"/>
    <n v="73735"/>
    <n v="1"/>
    <n v="1"/>
  </r>
  <r>
    <n v="1"/>
    <s v="Raul Ledesma"/>
    <x v="2"/>
    <s v="Cinta enfriado linea 2"/>
    <d v="2026-01-08T00:00:00"/>
    <x v="12"/>
    <x v="1"/>
    <s v="PR00143"/>
    <s v="AB"/>
    <s v="P-4116"/>
    <s v="S/C"/>
    <s v="Servicio de contratacion de personal 1 Oficial soldador + 1 ayudante; tareas de soldaduras en estructura de cinta enfriado linea 2 (3 DIAS TOTAL C/U)"/>
    <n v="1"/>
    <s v="unidad"/>
    <n v="497610"/>
    <n v="497610"/>
    <s v="$"/>
    <s v="SOLUCIONES INDUSTRIALES SRL"/>
    <s v="P00303"/>
    <d v="2026-01-28T00:00:00"/>
    <s v="MZ"/>
    <d v="2026-01-28T00:00:00"/>
    <s v="Recibido"/>
    <s v="cumplida"/>
    <n v="3"/>
    <n v="1"/>
    <n v="0"/>
    <d v="2026-01-20T00:00:00"/>
    <s v="Firma ledesma raul"/>
    <m/>
    <n v="1"/>
    <n v="1"/>
  </r>
  <r>
    <n v="1"/>
    <s v="Raul Ledesma"/>
    <x v="2"/>
    <s v="Horno linea 1"/>
    <d v="2026-01-08T00:00:00"/>
    <x v="12"/>
    <x v="1"/>
    <s v="PR00154"/>
    <s v="AB"/>
    <s v="P-4117"/>
    <s v="M1150MEC"/>
    <s v="Cinta transportadora DT diámetro 1,25 mm en calidad SAE 1010._x000a_Ancho 1050 mm."/>
    <n v="20"/>
    <s v="Metros"/>
    <n v="460625"/>
    <n v="9212500"/>
    <s v="$"/>
    <s v="MOROS SA"/>
    <s v="P00246"/>
    <d v="2026-01-19T00:00:00"/>
    <s v="MZ"/>
    <d v="2026-01-19T00:00:00"/>
    <s v="Recibido"/>
    <s v="cumplida"/>
    <n v="3"/>
    <n v="20"/>
    <n v="0"/>
    <d v="2026-01-22T00:00:00"/>
    <n v="4065"/>
    <m/>
    <n v="1"/>
    <n v="1"/>
  </r>
  <r>
    <n v="1"/>
    <s v="Franco Paez"/>
    <x v="2"/>
    <s v="Focus linea 6 y 7"/>
    <d v="2026-01-08T00:00:00"/>
    <x v="12"/>
    <x v="1"/>
    <s v="PR00155"/>
    <s v="AB"/>
    <s v="P-4118"/>
    <s v="M1198MEC"/>
    <s v=" RODAMIENTO 689zz"/>
    <n v="40"/>
    <s v="unidad"/>
    <n v="8400"/>
    <n v="336000"/>
    <s v="$"/>
    <s v="RULEMANES OSCAR"/>
    <s v="P00192"/>
    <d v="2026-01-09T00:00:00"/>
    <s v="LR"/>
    <d v="2026-01-09T00:00:00"/>
    <s v="Recibido"/>
    <s v="cumplida"/>
    <n v="3"/>
    <n v="40"/>
    <n v="0"/>
    <d v="2026-01-13T00:00:00"/>
    <n v="34441"/>
    <n v="74028"/>
    <n v="1"/>
    <n v="1"/>
  </r>
  <r>
    <n v="8"/>
    <s v="Alejandro Beron"/>
    <x v="2"/>
    <s v="Reparacion de juntas en planta"/>
    <d v="2026-01-08T00:00:00"/>
    <x v="12"/>
    <x v="1"/>
    <s v="PR00156"/>
    <s v="AB"/>
    <s v="P-4119"/>
    <s v="S/C"/>
    <s v=" BREA EN PANES X 20KG"/>
    <n v="6"/>
    <s v="unidad"/>
    <n v="49415.69"/>
    <n v="296494.14"/>
    <s v="$"/>
    <s v="ABRAFER"/>
    <s v="P00496"/>
    <d v="2026-02-27T00:00:00"/>
    <s v="MZ"/>
    <d v="2026-02-27T00:00:00"/>
    <s v="Orden de compra confirmada"/>
    <s v="Con pendientes"/>
    <n v="1"/>
    <m/>
    <n v="-6"/>
    <m/>
    <m/>
    <m/>
    <n v="1"/>
    <n v="1"/>
  </r>
  <r>
    <m/>
    <s v="Alejandro Beron"/>
    <x v="2"/>
    <s v="Reparacion de juntas en planta"/>
    <d v="2026-01-08T00:00:00"/>
    <x v="12"/>
    <x v="1"/>
    <s v="PR00156"/>
    <s v="AB"/>
    <s v="P-4119"/>
    <s v="S/C"/>
    <s v=" SIKA Concrestetic Mortero Cementicio Reparacion Hormigon "/>
    <n v="12"/>
    <s v="unidad"/>
    <n v="49773.86"/>
    <n v="597286.32000000007"/>
    <s v="$"/>
    <s v="ABRAFER"/>
    <s v="P00496"/>
    <d v="2026-02-27T00:00:00"/>
    <s v="MZ"/>
    <d v="2026-02-27T00:00:00"/>
    <s v="Orden de compra confirmada"/>
    <s v="Con pendientes"/>
    <n v="1"/>
    <m/>
    <n v="-12"/>
    <m/>
    <m/>
    <m/>
    <m/>
    <n v="1"/>
  </r>
  <r>
    <m/>
    <s v="Alejandro Beron"/>
    <x v="2"/>
    <s v="Reparacion de juntas en planta"/>
    <d v="2026-01-08T00:00:00"/>
    <x v="12"/>
    <x v="1"/>
    <s v="PR00156"/>
    <s v="AB"/>
    <s v="P-4119"/>
    <s v="S/C"/>
    <s v="Piedra partda 6/12 x mt3"/>
    <n v="1"/>
    <s v="unidad"/>
    <n v="116276.16"/>
    <n v="116276.16"/>
    <s v="$"/>
    <s v="ABRAFER"/>
    <s v="P00496"/>
    <d v="2026-02-27T00:00:00"/>
    <s v="MZ"/>
    <d v="2026-02-27T00:00:00"/>
    <s v="Orden de compra confirmada"/>
    <s v="Con pendientes"/>
    <n v="1"/>
    <m/>
    <n v="-1"/>
    <m/>
    <m/>
    <m/>
    <m/>
    <n v="1"/>
  </r>
  <r>
    <m/>
    <s v="Alejandro Beron"/>
    <x v="2"/>
    <s v="Reparacion de juntas en planta"/>
    <d v="2026-01-08T00:00:00"/>
    <x v="12"/>
    <x v="1"/>
    <s v="PR00156"/>
    <s v="AB"/>
    <s v="P-4119"/>
    <s v="S/C"/>
    <s v=" Sellador Sikaflex 1a Plus Poliuretano 600ml Sika"/>
    <n v="15"/>
    <s v="unidad"/>
    <n v="40658.35"/>
    <n v="609875.25"/>
    <s v="$"/>
    <s v="ABRAFER"/>
    <s v="P00496"/>
    <d v="2026-02-27T00:00:00"/>
    <s v="MZ"/>
    <d v="2026-02-27T00:00:00"/>
    <s v="Orden de compra confirmada"/>
    <s v="Con pendientes"/>
    <n v="1"/>
    <m/>
    <n v="-15"/>
    <m/>
    <m/>
    <m/>
    <m/>
    <n v="1"/>
  </r>
  <r>
    <m/>
    <s v="Alejandro Beron"/>
    <x v="2"/>
    <s v="Reparacion de juntas en planta"/>
    <d v="2026-01-08T00:00:00"/>
    <x v="12"/>
    <x v="1"/>
    <s v="PR00156"/>
    <s v="AB"/>
    <s v="P-4119"/>
    <s v="S/C"/>
    <s v=" DISCO ALIAFOR LASER CONCRETO 7&quot;"/>
    <n v="6"/>
    <s v="unidad"/>
    <n v="59599"/>
    <n v="357594"/>
    <s v="$"/>
    <s v="ABRAFER"/>
    <s v="P00496"/>
    <d v="2026-02-27T00:00:00"/>
    <s v="MZ"/>
    <d v="2026-02-27T00:00:00"/>
    <s v="Recibido"/>
    <s v="cumplida"/>
    <n v="3"/>
    <m/>
    <n v="-6"/>
    <d v="2026-07-17T00:00:00"/>
    <n v="51350"/>
    <m/>
    <m/>
    <n v="1"/>
  </r>
  <r>
    <m/>
    <s v="Alejandro Beron"/>
    <x v="2"/>
    <s v="Reparacion de juntas en planta"/>
    <d v="2026-01-08T00:00:00"/>
    <x v="12"/>
    <x v="1"/>
    <s v="PR00156"/>
    <s v="AB"/>
    <s v="P-4119"/>
    <s v="S/C"/>
    <s v=" DISCO MUELA DIAMANTADA 7&quot;"/>
    <n v="6"/>
    <s v="unidad"/>
    <n v="32233.5"/>
    <n v="193401"/>
    <s v="$"/>
    <s v="ABRAFER"/>
    <s v="P00496"/>
    <d v="2026-02-27T00:00:00"/>
    <s v="MZ"/>
    <d v="2026-02-27T00:00:00"/>
    <s v="Recibido"/>
    <s v="cumplida"/>
    <n v="3"/>
    <m/>
    <n v="-6"/>
    <d v="2026-07-17T00:00:00"/>
    <n v="51350"/>
    <m/>
    <m/>
    <n v="1"/>
  </r>
  <r>
    <m/>
    <s v="Alejandro Beron"/>
    <x v="2"/>
    <s v="Reparacion de juntas en planta"/>
    <d v="2026-01-08T00:00:00"/>
    <x v="12"/>
    <x v="1"/>
    <s v="PR00156"/>
    <s v="AB"/>
    <s v="P-4119"/>
    <s v="S/C"/>
    <s v="Disco de corte Aliafor turbo fino 115mm x 1.2mm color verde"/>
    <n v="10"/>
    <s v="unidad"/>
    <n v="20087.79"/>
    <n v="200877.90000000002"/>
    <s v="$"/>
    <s v="ABRAFER"/>
    <s v="P00496"/>
    <d v="2026-02-27T00:00:00"/>
    <s v="MZ"/>
    <d v="2026-02-27T00:00:00"/>
    <s v="Recibido"/>
    <s v="cumplida"/>
    <n v="3"/>
    <m/>
    <n v="-10"/>
    <d v="2026-07-17T00:00:00"/>
    <n v="51350"/>
    <m/>
    <m/>
    <n v="1"/>
  </r>
  <r>
    <m/>
    <s v="Alejandro Beron"/>
    <x v="2"/>
    <s v="Reparacion de juntas en planta"/>
    <d v="2026-01-08T00:00:00"/>
    <x v="12"/>
    <x v="1"/>
    <s v="PR00156"/>
    <s v="AB"/>
    <s v="P-4119"/>
    <s v="S/C"/>
    <s v=" Hilo Soga Tanza Albañil Grillon 1mm 100m Naranja"/>
    <n v="2"/>
    <s v="unidad"/>
    <n v="3262.5"/>
    <n v="6525"/>
    <s v="$"/>
    <s v="ABRAFER"/>
    <s v="P00496"/>
    <d v="2026-02-27T00:00:00"/>
    <s v="MZ"/>
    <d v="2026-02-27T00:00:00"/>
    <s v="Recibido"/>
    <s v="cumplida"/>
    <n v="3"/>
    <m/>
    <n v="-2"/>
    <d v="2026-07-17T00:00:00"/>
    <n v="51350"/>
    <m/>
    <m/>
    <n v="1"/>
  </r>
  <r>
    <n v="3"/>
    <s v="Alejandro Beron"/>
    <x v="2"/>
    <s v="Materiales para AA en plastificadores"/>
    <d v="2026-01-08T00:00:00"/>
    <x v="12"/>
    <x v="1"/>
    <s v="PR00157"/>
    <s v="AB"/>
    <s v="P-4120"/>
    <s v="S/C"/>
    <s v=" Aire Acondicionado 18.000 Fg, piso techo, inverter trifasico "/>
    <n v="1"/>
    <s v="unidad"/>
    <n v="2767600"/>
    <n v="2767600"/>
    <s v="$"/>
    <s v="REFRIGERACION OMAR"/>
    <s v="P00221"/>
    <d v="2026-01-13T00:00:00"/>
    <s v="MZ"/>
    <d v="2026-01-14T00:00:00"/>
    <s v="Recibido"/>
    <s v="cumplida"/>
    <n v="3"/>
    <n v="1"/>
    <n v="0"/>
    <d v="2026-01-16T00:00:00"/>
    <n v="26909"/>
    <m/>
    <n v="1"/>
    <n v="1"/>
  </r>
  <r>
    <m/>
    <s v="Alejandro Beron"/>
    <x v="2"/>
    <s v="Materiales para AA en plastificadores"/>
    <d v="2026-01-08T00:00:00"/>
    <x v="12"/>
    <x v="1"/>
    <s v="PR00157"/>
    <s v="AB"/>
    <s v="P-4120"/>
    <s v="S/C"/>
    <s v=" Kit de instalacion de AA 18,000FG, 15 mts "/>
    <n v="1"/>
    <s v="unidad"/>
    <n v="385762"/>
    <n v="385762"/>
    <s v="$"/>
    <s v="REFRIGERACION OMAR"/>
    <s v="P00221"/>
    <d v="2026-01-13T00:00:00"/>
    <s v="MZ"/>
    <d v="2026-01-14T00:00:00"/>
    <s v="Recibido"/>
    <s v="cumplida"/>
    <n v="3"/>
    <n v="1"/>
    <n v="0"/>
    <d v="2026-01-16T00:00:00"/>
    <n v="26909"/>
    <m/>
    <m/>
    <n v="1"/>
  </r>
  <r>
    <m/>
    <s v="Alejandro Beron"/>
    <x v="2"/>
    <s v="Materiales para AA en plastificadores"/>
    <d v="2026-01-08T00:00:00"/>
    <x v="12"/>
    <x v="1"/>
    <s v="PR00157"/>
    <s v="AB"/>
    <s v="P-4120"/>
    <s v="S/C"/>
    <s v="Dobladora De Caños Cobre Refrigeracion 1/4 5/16 3/8 Bremen"/>
    <n v="1"/>
    <s v="unidad"/>
    <n v="8800"/>
    <n v="8800"/>
    <s v="$"/>
    <s v="REFRIGERACION OMAR"/>
    <s v="P00221"/>
    <d v="2026-01-13T00:00:00"/>
    <s v="MZ"/>
    <d v="2026-01-14T00:00:00"/>
    <s v="Recibido"/>
    <s v="cumplida"/>
    <n v="3"/>
    <n v="1"/>
    <n v="0"/>
    <d v="2026-01-16T00:00:00"/>
    <n v="26909"/>
    <m/>
    <m/>
    <n v="1"/>
  </r>
  <r>
    <n v="1"/>
    <s v="Raul Ledesma"/>
    <x v="0"/>
    <s v="Masipack"/>
    <d v="2026-01-10T00:00:00"/>
    <x v="12"/>
    <x v="1"/>
    <s v="PR00157"/>
    <s v="AB"/>
    <s v="P-4121"/>
    <s v="M0097MAS"/>
    <s v="FIJADOR - IP3607000017"/>
    <n v="20"/>
    <s v="unidad"/>
    <n v="8500"/>
    <n v="170000"/>
    <s v="$"/>
    <s v="PROTO"/>
    <s v="P00411"/>
    <d v="2026-02-10T00:00:00"/>
    <s v="MZ"/>
    <d v="2026-02-11T00:00:00"/>
    <s v="Orden de compra confirmada"/>
    <s v="Con pendientes"/>
    <n v="1"/>
    <m/>
    <n v="-20"/>
    <m/>
    <m/>
    <m/>
    <n v="1"/>
    <n v="1"/>
  </r>
  <r>
    <n v="1"/>
    <s v="Franco Paez"/>
    <x v="2"/>
    <s v="Balanzas de masipack linea 2"/>
    <d v="2026-01-11T00:00:00"/>
    <x v="12"/>
    <x v="1"/>
    <s v="PR00173"/>
    <s v="AB"/>
    <s v="P-4122"/>
    <s v="S/C"/>
    <s v="Reparacion de plaqueta de motores paso a paso"/>
    <n v="1"/>
    <s v="unidad"/>
    <n v="439500"/>
    <n v="439500"/>
    <s v="$"/>
    <s v="JORGE OKEEFFE"/>
    <s v="P00316"/>
    <d v="2026-01-28T00:00:00"/>
    <s v="MZ"/>
    <d v="2026-01-29T00:00:00"/>
    <s v="Recibido"/>
    <s v="cumplida"/>
    <n v="3"/>
    <n v="1"/>
    <n v="0"/>
    <d v="2026-02-05T00:00:00"/>
    <n v="2097"/>
    <m/>
    <n v="1"/>
    <n v="1"/>
  </r>
  <r>
    <n v="4"/>
    <s v="Alejandro Beron"/>
    <x v="2"/>
    <s v="Filtro sanitario"/>
    <d v="2026-01-11T00:00:00"/>
    <x v="12"/>
    <x v="1"/>
    <s v="PR00174"/>
    <s v="AB"/>
    <s v="P-4123"/>
    <s v="S/C"/>
    <s v=" PORCELANATO BLANCO MATE 59X29 x mts2"/>
    <n v="15"/>
    <s v="Metros"/>
    <n v="16494.25"/>
    <n v="247413.75"/>
    <s v="$"/>
    <s v="HER CAL"/>
    <s v="P00559"/>
    <d v="2026-03-03T00:00:00"/>
    <s v="MZ"/>
    <d v="2026-03-09T00:00:00"/>
    <s v="Orden de compra confirmada"/>
    <s v="Con pendientes"/>
    <n v="1"/>
    <m/>
    <n v="-15"/>
    <m/>
    <m/>
    <m/>
    <n v="1"/>
    <n v="1"/>
  </r>
  <r>
    <m/>
    <s v="Alejandro Beron"/>
    <x v="2"/>
    <s v="Filtro sanitario"/>
    <d v="2026-01-11T00:00:00"/>
    <x v="12"/>
    <x v="1"/>
    <s v="PR00174"/>
    <s v="AB"/>
    <s v="P-4123"/>
    <s v="S/C"/>
    <s v=" Guardacanto Acero Inox Atrim Piso Porcelanato 10mmx2,5mts"/>
    <n v="5"/>
    <s v="unidad"/>
    <n v="43940.5"/>
    <n v="219702.5"/>
    <s v="$"/>
    <s v="HER CAL"/>
    <s v="P00559"/>
    <d v="2026-03-03T00:00:00"/>
    <s v="MZ"/>
    <d v="2026-03-09T00:00:00"/>
    <s v="Orden de compra confirmada"/>
    <s v="Con pendientes"/>
    <n v="1"/>
    <m/>
    <n v="-5"/>
    <m/>
    <m/>
    <m/>
    <m/>
    <n v="1"/>
  </r>
  <r>
    <m/>
    <s v="Alejandro Beron"/>
    <x v="2"/>
    <s v="Filtro sanitario"/>
    <d v="2026-01-11T00:00:00"/>
    <x v="12"/>
    <x v="1"/>
    <s v="PR00174"/>
    <s v="AB"/>
    <s v="P-4123"/>
    <s v="S/C"/>
    <s v="Listel Guarda 25mm x 2,5mts Moldura Acero Inoxidable Brillante"/>
    <n v="5"/>
    <s v="unidad"/>
    <n v="29706.5"/>
    <n v="148532.5"/>
    <s v="$"/>
    <s v="HER CAL"/>
    <s v="P00559"/>
    <d v="2026-03-03T00:00:00"/>
    <s v="MZ"/>
    <d v="2026-03-09T00:00:00"/>
    <s v="Orden de compra confirmada"/>
    <s v="Con pendientes"/>
    <n v="1"/>
    <m/>
    <n v="-5"/>
    <m/>
    <m/>
    <m/>
    <m/>
    <n v="1"/>
  </r>
  <r>
    <m/>
    <s v="Alejandro Beron"/>
    <x v="2"/>
    <s v="Filtro sanitario"/>
    <d v="2026-01-11T00:00:00"/>
    <x v="12"/>
    <x v="1"/>
    <s v="PR00174"/>
    <s v="AB"/>
    <s v="P-4123"/>
    <s v="S/C"/>
    <s v=" ANGULO TAPACANTO DE ACERO INOXIDABLE DE 25X25MM X 2MTS. "/>
    <n v="5"/>
    <s v="unidad"/>
    <n v="29355.29"/>
    <n v="146776.45000000001"/>
    <s v="$"/>
    <s v="HER CAL"/>
    <s v="P00559"/>
    <d v="2026-03-03T00:00:00"/>
    <s v="MZ"/>
    <d v="2026-03-09T00:00:00"/>
    <s v="Orden de compra confirmada"/>
    <s v="Con pendientes"/>
    <n v="1"/>
    <m/>
    <n v="-5"/>
    <m/>
    <m/>
    <m/>
    <m/>
    <n v="1"/>
  </r>
  <r>
    <n v="18"/>
    <s v="Alejandro Beron"/>
    <x v="2"/>
    <s v="Materiales para refrisat de linea 7"/>
    <d v="2026-01-11T00:00:00"/>
    <x v="12"/>
    <x v="1"/>
    <s v="PR00175"/>
    <s v="AB"/>
    <s v="P-4124"/>
    <s v="S/C"/>
    <s v="CAÑO DE COBRE RIGIDO 1 3/8 PARA SOLDAR"/>
    <n v="1"/>
    <s v="unidad"/>
    <n v="180471.2"/>
    <n v="180471.2"/>
    <s v="$"/>
    <s v="REFRIGERACION OMAR"/>
    <s v="P00208"/>
    <d v="2026-01-12T00:00:00"/>
    <s v="MZ"/>
    <d v="2026-01-12T00:00:00"/>
    <s v="Recibido"/>
    <s v="cumplida"/>
    <n v="3"/>
    <n v="1"/>
    <n v="0"/>
    <d v="2026-01-16T00:00:00"/>
    <n v="26906"/>
    <m/>
    <n v="1"/>
    <n v="1"/>
  </r>
  <r>
    <m/>
    <s v="Alejandro Beron"/>
    <x v="2"/>
    <s v="Materiales para refrisat de linea 7"/>
    <d v="2026-01-11T00:00:00"/>
    <x v="12"/>
    <x v="1"/>
    <s v="PR00175"/>
    <s v="AB"/>
    <s v="P-4124"/>
    <s v="S/C"/>
    <s v="CAÑO DE COBRE RIGIDO 5/8 PARA SOLDAR"/>
    <n v="1"/>
    <s v="unidad"/>
    <n v="59259.199999999997"/>
    <n v="59259.199999999997"/>
    <s v="$"/>
    <s v="REFRIGERACION OMAR"/>
    <s v="P00208"/>
    <d v="2026-01-12T00:00:00"/>
    <s v="MZ"/>
    <d v="2026-01-12T00:00:00"/>
    <s v="Recibido"/>
    <s v="cumplida"/>
    <n v="3"/>
    <n v="1"/>
    <n v="0"/>
    <d v="2026-01-16T00:00:00"/>
    <n v="26906"/>
    <m/>
    <m/>
    <n v="1"/>
  </r>
  <r>
    <m/>
    <s v="Alejandro Beron"/>
    <x v="2"/>
    <s v="Materiales para refrisat de linea 7"/>
    <d v="2026-01-11T00:00:00"/>
    <x v="12"/>
    <x v="1"/>
    <s v="PR00175"/>
    <s v="AB"/>
    <s v="P-4124"/>
    <s v="S/C"/>
    <s v="CAÑO DE COBRE RIGIDO 7/8 PARA SOLDAR"/>
    <n v="1"/>
    <s v="unidad"/>
    <n v="91582.399999999994"/>
    <n v="91582.399999999994"/>
    <s v="$"/>
    <s v="REFRIGERACION OMAR"/>
    <s v="P00208"/>
    <d v="2026-01-12T00:00:00"/>
    <s v="MZ"/>
    <d v="2026-01-12T00:00:00"/>
    <s v="Recibido"/>
    <s v="cumplida"/>
    <n v="3"/>
    <n v="1"/>
    <n v="0"/>
    <d v="2026-01-16T00:00:00"/>
    <n v="26906"/>
    <m/>
    <m/>
    <n v="1"/>
  </r>
  <r>
    <m/>
    <s v="Alejandro Beron"/>
    <x v="2"/>
    <s v="Materiales para refrisat de linea 7"/>
    <d v="2026-01-11T00:00:00"/>
    <x v="12"/>
    <x v="1"/>
    <s v="PR00175"/>
    <s v="AB"/>
    <s v="P-4124"/>
    <s v="S/C"/>
    <s v="CAPILAR DE 1/4 FLERGH H"/>
    <n v="2"/>
    <s v="unidad"/>
    <m/>
    <n v="0"/>
    <s v="$"/>
    <m/>
    <m/>
    <m/>
    <m/>
    <m/>
    <s v="Sin req."/>
    <s v="Con pendientes"/>
    <m/>
    <m/>
    <n v="-2"/>
    <m/>
    <m/>
    <m/>
    <m/>
    <n v="1"/>
  </r>
  <r>
    <m/>
    <s v="Alejandro Beron"/>
    <x v="2"/>
    <s v="Materiales para refrisat de linea 7"/>
    <d v="2026-01-11T00:00:00"/>
    <x v="12"/>
    <x v="1"/>
    <s v="PR00175"/>
    <s v="AB"/>
    <s v="P-4124"/>
    <s v="S/C"/>
    <s v="CURVA DE COBRE PARA SOLDAR A 45° 1 3/8"/>
    <n v="5"/>
    <s v="unidad"/>
    <n v="7400"/>
    <n v="37000"/>
    <s v="$"/>
    <s v="REFRIGERACION OMAR"/>
    <s v="P00208"/>
    <d v="2026-01-12T00:00:00"/>
    <s v="MZ"/>
    <d v="2026-01-12T00:00:00"/>
    <s v="Recibido"/>
    <s v="cumplida"/>
    <n v="3"/>
    <n v="5"/>
    <n v="0"/>
    <d v="2026-01-16T00:00:00"/>
    <n v="26906"/>
    <m/>
    <m/>
    <n v="1"/>
  </r>
  <r>
    <m/>
    <s v="Alejandro Beron"/>
    <x v="2"/>
    <s v="Materiales para refrisat de linea 7"/>
    <d v="2026-01-11T00:00:00"/>
    <x v="12"/>
    <x v="1"/>
    <s v="PR00175"/>
    <s v="AB"/>
    <s v="P-4124"/>
    <s v="S/C"/>
    <s v="CURVA DE COBRE PARA SOLDAR A 45° 7/8"/>
    <n v="6"/>
    <s v="unidad"/>
    <n v="2146"/>
    <n v="12876"/>
    <s v="$"/>
    <s v="REFRIGERACION OMAR"/>
    <s v="P00208"/>
    <d v="2026-01-12T00:00:00"/>
    <s v="MZ"/>
    <d v="2026-01-12T00:00:00"/>
    <s v="Recibido"/>
    <s v="cumplida"/>
    <n v="3"/>
    <n v="6"/>
    <n v="0"/>
    <d v="2026-01-16T00:00:00"/>
    <n v="26906"/>
    <m/>
    <m/>
    <n v="1"/>
  </r>
  <r>
    <m/>
    <s v="Alejandro Beron"/>
    <x v="2"/>
    <s v="Materiales para refrisat de linea 7"/>
    <d v="2026-01-11T00:00:00"/>
    <x v="12"/>
    <x v="1"/>
    <s v="PR00175"/>
    <s v="AB"/>
    <s v="P-4124"/>
    <s v="S/C"/>
    <s v="CURVA DE COBRE PARA SOLDAR A 90° 1 3/8"/>
    <n v="5"/>
    <s v="unidad"/>
    <n v="8658"/>
    <n v="43290"/>
    <s v="$"/>
    <s v="REFRIGERACION OMAR"/>
    <s v="P00208"/>
    <d v="2026-01-12T00:00:00"/>
    <s v="MZ"/>
    <d v="2026-01-12T00:00:00"/>
    <s v="Recibido"/>
    <s v="cumplida"/>
    <n v="3"/>
    <n v="5"/>
    <n v="0"/>
    <d v="2026-01-16T00:00:00"/>
    <n v="26906"/>
    <m/>
    <m/>
    <n v="1"/>
  </r>
  <r>
    <m/>
    <s v="Alejandro Beron"/>
    <x v="2"/>
    <s v="Materiales para refrisat de linea 7"/>
    <d v="2026-01-11T00:00:00"/>
    <x v="12"/>
    <x v="1"/>
    <s v="PR00175"/>
    <s v="AB"/>
    <s v="P-4124"/>
    <s v="S/C"/>
    <s v="CURVA DE COBRE PARA SOLDAR A 90° 5/8"/>
    <n v="4"/>
    <s v="unidad"/>
    <n v="1361.6"/>
    <n v="5446.4"/>
    <s v="$"/>
    <s v="REFRIGERACION OMAR"/>
    <s v="P00208"/>
    <d v="2026-01-12T00:00:00"/>
    <s v="MZ"/>
    <d v="2026-01-12T00:00:00"/>
    <s v="Recibido"/>
    <s v="cumplida"/>
    <n v="3"/>
    <n v="4"/>
    <n v="0"/>
    <d v="2026-01-16T00:00:00"/>
    <n v="26906"/>
    <m/>
    <m/>
    <n v="1"/>
  </r>
  <r>
    <m/>
    <s v="Alejandro Beron"/>
    <x v="2"/>
    <s v="Materiales para refrisat de linea 7"/>
    <d v="2026-01-11T00:00:00"/>
    <x v="12"/>
    <x v="1"/>
    <s v="PR00175"/>
    <s v="AB"/>
    <s v="P-4124"/>
    <s v="S/C"/>
    <s v="CURVA DE COBRE PARA SOLDAR A 90° 7/8"/>
    <n v="6"/>
    <s v="unidad"/>
    <n v="2974.8"/>
    <n v="17848.800000000003"/>
    <s v="$"/>
    <s v="REFRIGERACION OMAR"/>
    <s v="P00208"/>
    <d v="2026-01-12T00:00:00"/>
    <s v="MZ"/>
    <d v="2026-01-12T00:00:00"/>
    <s v="Recibido"/>
    <s v="cumplida"/>
    <n v="3"/>
    <n v="6"/>
    <n v="0"/>
    <d v="2026-01-16T00:00:00"/>
    <n v="26906"/>
    <m/>
    <m/>
    <n v="1"/>
  </r>
  <r>
    <m/>
    <s v="Alejandro Beron"/>
    <x v="2"/>
    <s v="Materiales para refrisat de linea 7"/>
    <d v="2026-01-11T00:00:00"/>
    <x v="12"/>
    <x v="1"/>
    <s v="PR00175"/>
    <s v="AB"/>
    <s v="P-4124"/>
    <s v="S/C"/>
    <s v="PRESOSTATO DANFOSS CON REPOSICION AUTOMATICA RANGO DE 4 A 20 BAR"/>
    <n v="1"/>
    <s v="unidad"/>
    <n v="22999.200000000001"/>
    <n v="22999.200000000001"/>
    <s v="$"/>
    <s v="REFRIGERACION OMAR"/>
    <s v="P00208"/>
    <d v="2026-01-12T00:00:00"/>
    <s v="MZ"/>
    <d v="2026-01-12T00:00:00"/>
    <s v="Recibido"/>
    <s v="cumplida"/>
    <n v="3"/>
    <n v="1"/>
    <n v="0"/>
    <d v="2026-01-16T00:00:00"/>
    <n v="26906"/>
    <m/>
    <m/>
    <n v="1"/>
  </r>
  <r>
    <m/>
    <s v="Alejandro Beron"/>
    <x v="2"/>
    <s v="Materiales para refrisat de linea 7"/>
    <d v="2026-01-11T00:00:00"/>
    <x v="12"/>
    <x v="1"/>
    <s v="PR00175"/>
    <s v="AB"/>
    <s v="P-4124"/>
    <s v="S/C"/>
    <s v="REDUCCION DE COBRE PARA SOLDAR DE 1 5/8 A 5/8 "/>
    <n v="2"/>
    <s v="unidad"/>
    <n v="10700.4"/>
    <n v="21400.799999999999"/>
    <s v="$"/>
    <s v="REFRIGERACION OMAR"/>
    <s v="P00208"/>
    <d v="2026-01-12T00:00:00"/>
    <s v="MZ"/>
    <d v="2026-01-12T00:00:00"/>
    <s v="Recibido"/>
    <s v="cumplida"/>
    <n v="3"/>
    <n v="2"/>
    <n v="0"/>
    <d v="2026-01-16T00:00:00"/>
    <n v="26906"/>
    <m/>
    <m/>
    <n v="1"/>
  </r>
  <r>
    <m/>
    <s v="Alejandro Beron"/>
    <x v="2"/>
    <s v="Materiales para refrisat de linea 7"/>
    <d v="2026-01-11T00:00:00"/>
    <x v="12"/>
    <x v="1"/>
    <s v="PR00175"/>
    <s v="AB"/>
    <s v="P-4124"/>
    <s v="S/C"/>
    <s v="REDUCCION DE COBRE PARA SOLDAR DE 7/8 A 5/8 "/>
    <n v="5"/>
    <s v="unidad"/>
    <n v="2249.5"/>
    <n v="11247.5"/>
    <s v="$"/>
    <s v="REFRIGERACION OMAR"/>
    <s v="P00208"/>
    <d v="2026-01-12T00:00:00"/>
    <s v="MZ"/>
    <d v="2026-01-12T00:00:00"/>
    <s v="Recibido"/>
    <s v="cumplida"/>
    <n v="3"/>
    <n v="5"/>
    <n v="0"/>
    <d v="2026-01-16T00:00:00"/>
    <n v="26906"/>
    <m/>
    <m/>
    <n v="1"/>
  </r>
  <r>
    <m/>
    <s v="Alejandro Beron"/>
    <x v="2"/>
    <s v="Materiales para refrisat de linea 7"/>
    <d v="2026-01-11T00:00:00"/>
    <x v="12"/>
    <x v="1"/>
    <s v="PR00175"/>
    <s v="AB"/>
    <s v="P-4124"/>
    <s v="S/C"/>
    <s v="VALVULA DE SERVICIO PARA SOLDAR 1/4"/>
    <n v="10"/>
    <s v="unidad"/>
    <n v="1036"/>
    <n v="10360"/>
    <s v="$"/>
    <s v="REFRIGERACION OMAR"/>
    <s v="P00208"/>
    <d v="2026-01-12T00:00:00"/>
    <s v="MZ"/>
    <d v="2026-01-12T00:00:00"/>
    <s v="Recibido"/>
    <s v="cumplida"/>
    <n v="3"/>
    <n v="10"/>
    <n v="0"/>
    <d v="2026-01-16T00:00:00"/>
    <n v="26906"/>
    <m/>
    <m/>
    <n v="1"/>
  </r>
  <r>
    <m/>
    <s v="Alejandro Beron"/>
    <x v="2"/>
    <s v="Materiales para refrisat de linea 7"/>
    <d v="2026-01-11T00:00:00"/>
    <x v="12"/>
    <x v="1"/>
    <s v="PR00175"/>
    <s v="AB"/>
    <s v="P-4124"/>
    <s v="S/C"/>
    <s v="VALVULA EMERSON TFSE 12 ZAA CAÑO 5/8 X 11/16"/>
    <n v="1"/>
    <s v="unidad"/>
    <m/>
    <n v="0"/>
    <s v="$"/>
    <m/>
    <m/>
    <m/>
    <m/>
    <m/>
    <s v="Sin req."/>
    <s v="Con pendientes"/>
    <m/>
    <m/>
    <n v="-1"/>
    <m/>
    <m/>
    <m/>
    <m/>
    <n v="1"/>
  </r>
  <r>
    <m/>
    <s v="Alejandro Beron"/>
    <x v="2"/>
    <s v="Materiales para refrisat de linea 7"/>
    <d v="2026-01-11T00:00:00"/>
    <x v="12"/>
    <x v="1"/>
    <s v="PR00175"/>
    <s v="AB"/>
    <s v="P-4124"/>
    <s v="S/C"/>
    <s v="VALVULA ESFERICA PARA SOLDAR 5/8"/>
    <n v="2"/>
    <s v="unidad"/>
    <n v="22185.200000000001"/>
    <n v="44370.400000000001"/>
    <s v="$"/>
    <s v="REFRIGERACION OMAR"/>
    <s v="P00208"/>
    <d v="2026-01-12T00:00:00"/>
    <s v="MZ"/>
    <d v="2026-01-12T00:00:00"/>
    <s v="Recibido"/>
    <s v="cumplida"/>
    <n v="3"/>
    <n v="2"/>
    <n v="0"/>
    <d v="2026-01-16T00:00:00"/>
    <n v="26906"/>
    <m/>
    <m/>
    <n v="1"/>
  </r>
  <r>
    <m/>
    <s v="Alejandro Beron"/>
    <x v="2"/>
    <s v="Materiales para refrisat de linea 7"/>
    <d v="2026-01-11T00:00:00"/>
    <x v="12"/>
    <x v="1"/>
    <s v="PR00175"/>
    <s v="AB"/>
    <s v="P-4124"/>
    <s v="S/C"/>
    <s v="VALVULA ESFERICA PARA SOLDAR 7/8"/>
    <n v="2"/>
    <s v="unidad"/>
    <n v="41884"/>
    <n v="83768"/>
    <s v="$"/>
    <s v="REFRIGERACION OMAR"/>
    <s v="P00208"/>
    <d v="2026-01-12T00:00:00"/>
    <s v="MZ"/>
    <d v="2026-01-12T00:00:00"/>
    <s v="Recibido"/>
    <s v="cumplida"/>
    <n v="3"/>
    <n v="2"/>
    <n v="0"/>
    <d v="2026-01-16T00:00:00"/>
    <n v="26906"/>
    <m/>
    <m/>
    <n v="1"/>
  </r>
  <r>
    <m/>
    <s v="Alejandro Beron"/>
    <x v="2"/>
    <s v="Materiales para refrisat de linea 7"/>
    <d v="2026-01-11T00:00:00"/>
    <x v="12"/>
    <x v="1"/>
    <s v="PR00175"/>
    <s v="AB"/>
    <s v="P-4124"/>
    <s v="S/C"/>
    <s v="VALVULA SELENOIDE PARA SOLDAR DE 7/8 BOBINA 220V (EMERSON/DANFOSS)"/>
    <n v="1"/>
    <s v="unidad"/>
    <n v="479668"/>
    <n v="479668"/>
    <s v="$"/>
    <s v="REFRIGERACION OMAR"/>
    <s v="P00208"/>
    <d v="2026-01-12T00:00:00"/>
    <s v="MZ"/>
    <d v="2026-01-12T00:00:00"/>
    <s v="Recibido"/>
    <s v="cumplida"/>
    <n v="3"/>
    <n v="1"/>
    <n v="0"/>
    <d v="2026-01-16T00:00:00"/>
    <n v="26906"/>
    <m/>
    <m/>
    <n v="1"/>
  </r>
  <r>
    <m/>
    <s v="Alejandro Beron"/>
    <x v="2"/>
    <s v="Materiales para refrisat de linea 7"/>
    <d v="2026-01-11T00:00:00"/>
    <x v="12"/>
    <x v="1"/>
    <s v="PR00175"/>
    <s v="AB"/>
    <s v="P-4124"/>
    <s v="S/C"/>
    <s v="VISOR DE LIQUIDO DANFOSS PARA SOLDAR 5/8"/>
    <n v="2"/>
    <s v="unidad"/>
    <n v="144122.41"/>
    <n v="288244.82"/>
    <s v="$"/>
    <s v="REFRIGERACION OMAR"/>
    <s v="P00208"/>
    <d v="2026-01-12T00:00:00"/>
    <s v="MZ"/>
    <d v="2026-01-12T00:00:00"/>
    <s v="Recibido"/>
    <s v="cumplida"/>
    <n v="3"/>
    <n v="2"/>
    <n v="0"/>
    <d v="2026-01-16T00:00:00"/>
    <n v="26906"/>
    <m/>
    <m/>
    <n v="1"/>
  </r>
  <r>
    <n v="1"/>
    <s v="Alejandro Beron"/>
    <x v="0"/>
    <s v="Toyota 25A"/>
    <d v="2026-01-11T00:00:00"/>
    <x v="12"/>
    <x v="1"/>
    <s v="PR00176"/>
    <s v="AB"/>
    <s v="P-4125"/>
    <s v="S/C"/>
    <s v="CONJUNTO DE EJE TRASERO PARA TOYOTA 25A"/>
    <n v="1"/>
    <s v="unidad"/>
    <m/>
    <n v="0"/>
    <s v="$"/>
    <s v="resuelto por tr"/>
    <m/>
    <m/>
    <m/>
    <m/>
    <s v="Sin req."/>
    <s v="Con pendientes"/>
    <n v="3"/>
    <m/>
    <n v="-1"/>
    <m/>
    <m/>
    <m/>
    <n v="1"/>
    <n v="1"/>
  </r>
  <r>
    <n v="1"/>
    <s v="Raul Ledesma"/>
    <x v="2"/>
    <s v="Amasadora linea 2"/>
    <d v="2026-01-12T00:00:00"/>
    <x v="12"/>
    <x v="1"/>
    <s v="PR00181"/>
    <s v="AB"/>
    <s v="P-4126"/>
    <s v="S/C"/>
    <s v="Motorreduct engr. Cilíndricos RX97 DRN160M4"/>
    <n v="1"/>
    <s v="unidad"/>
    <n v="8613325.5500000007"/>
    <n v="8613325.5500000007"/>
    <s v="$"/>
    <s v="SEW EURODRIVE"/>
    <s v="P00209"/>
    <d v="2026-01-12T00:00:00"/>
    <s v="MZ"/>
    <d v="2026-01-12T00:00:00"/>
    <s v="Recibido"/>
    <s v="cumplida"/>
    <n v="3"/>
    <n v="1"/>
    <n v="0"/>
    <d v="2026-01-16T00:00:00"/>
    <n v="182122"/>
    <m/>
    <n v="1"/>
    <n v="1"/>
  </r>
  <r>
    <n v="3"/>
    <s v="Dario Gamba"/>
    <x v="2"/>
    <s v="Balanzas de masipack linea 1"/>
    <d v="2026-01-11T00:00:00"/>
    <x v="12"/>
    <x v="1"/>
    <s v="PR00183"/>
    <s v="AB"/>
    <s v="P-4127"/>
    <s v="S/C"/>
    <s v="Reparacion de plaqueta de motores paso a paso"/>
    <n v="1"/>
    <s v="unidad"/>
    <n v="366250"/>
    <n v="366250"/>
    <s v="$"/>
    <s v="JORGE OKEEFFE"/>
    <s v="P00314"/>
    <d v="2026-01-29T00:00:00"/>
    <s v="MZ"/>
    <d v="2026-01-29T00:00:00"/>
    <s v="Recibido"/>
    <s v="cumplida"/>
    <n v="3"/>
    <n v="1"/>
    <n v="0"/>
    <d v="2026-02-05T00:00:00"/>
    <n v="2098"/>
    <m/>
    <n v="1"/>
    <n v="1"/>
  </r>
  <r>
    <m/>
    <s v="Dario Gamba"/>
    <x v="2"/>
    <s v="Balanzas de masipack linea 1"/>
    <d v="2026-01-11T00:00:00"/>
    <x v="12"/>
    <x v="1"/>
    <s v="PR00183"/>
    <s v="AB"/>
    <s v="P-4127"/>
    <s v="S/C"/>
    <s v="Reparacion de plaqueta de motores paso a paso"/>
    <n v="1"/>
    <s v="unidad"/>
    <n v="483450"/>
    <n v="483450"/>
    <s v="$"/>
    <s v="JORGE OKEEFFE"/>
    <s v="P00314"/>
    <d v="2026-01-29T00:00:00"/>
    <s v="MZ"/>
    <d v="2026-01-29T00:00:00"/>
    <s v="Recibido"/>
    <s v="cumplida"/>
    <n v="3"/>
    <n v="1"/>
    <n v="0"/>
    <d v="2026-02-05T00:00:00"/>
    <n v="2098"/>
    <m/>
    <m/>
    <n v="1"/>
  </r>
  <r>
    <m/>
    <s v="Dario Gamba"/>
    <x v="2"/>
    <s v="Balanzas de masipack linea 1"/>
    <d v="2026-01-11T00:00:00"/>
    <x v="12"/>
    <x v="1"/>
    <s v="PR00183"/>
    <s v="AB"/>
    <s v="P-4127"/>
    <s v="S/C"/>
    <s v="Reparacion de plaqueta de motores paso a paso"/>
    <n v="1"/>
    <s v="unidad"/>
    <n v="483450"/>
    <n v="483450"/>
    <s v="$"/>
    <s v="JORGE OKEEFFE"/>
    <s v="P00314"/>
    <d v="2026-01-29T00:00:00"/>
    <s v="MZ"/>
    <d v="2026-01-29T00:00:00"/>
    <s v="Recibido"/>
    <s v="cumplida"/>
    <n v="3"/>
    <n v="1"/>
    <n v="0"/>
    <d v="2026-02-05T00:00:00"/>
    <n v="2098"/>
    <m/>
    <m/>
    <n v="1"/>
  </r>
  <r>
    <n v="1"/>
    <s v="Alejandro Beron"/>
    <x v="2"/>
    <s v="Tablero de ampliacion de potencia"/>
    <d v="2026-01-16T00:00:00"/>
    <x v="12"/>
    <x v="1"/>
    <s v="PR00190"/>
    <s v="AB"/>
    <s v="P-4128"/>
    <s v="S/C"/>
    <s v="Terminales de cobre 50mm ojal 1/2&quot;"/>
    <n v="12"/>
    <s v="unidad"/>
    <n v="2700"/>
    <n v="32400"/>
    <s v="$"/>
    <s v="ELECTROPERBE"/>
    <s v="P00249"/>
    <d v="2026-01-19T00:00:00"/>
    <s v="MZ"/>
    <d v="2026-01-20T00:00:00"/>
    <s v="Recibido"/>
    <s v="cumplida"/>
    <n v="3"/>
    <n v="12"/>
    <n v="0"/>
    <d v="2026-01-17T00:00:00"/>
    <n v="89243"/>
    <m/>
    <n v="1"/>
    <n v="1"/>
  </r>
  <r>
    <n v="1"/>
    <s v="Raul Ledesma"/>
    <x v="0"/>
    <s v="Masipack L1-L2-L4"/>
    <d v="2026-01-20T00:00:00"/>
    <x v="12"/>
    <x v="1"/>
    <s v="PR00190"/>
    <s v="AB"/>
    <s v="P-4129"/>
    <s v="M0007MAS"/>
    <s v="CUCHILLA DENTADA 260MM L1-2-4"/>
    <n v="4"/>
    <s v="unidad"/>
    <n v="79909.5"/>
    <n v="319638"/>
    <s v="$"/>
    <s v="EXACORT"/>
    <s v="P00273"/>
    <d v="2026-01-22T00:00:00"/>
    <s v="MZ"/>
    <d v="2026-01-23T00:00:00"/>
    <s v="Recibido"/>
    <s v="cumplida"/>
    <n v="3"/>
    <n v="4"/>
    <n v="0"/>
    <d v="2026-03-09T00:00:00"/>
    <n v="520"/>
    <m/>
    <n v="1"/>
    <n v="1"/>
  </r>
  <r>
    <n v="1"/>
    <s v="Alejandro Beron"/>
    <x v="0"/>
    <s v="Provision de bateria para herramienta edilicio"/>
    <d v="2026-01-21T00:00:00"/>
    <x v="12"/>
    <x v="1"/>
    <s v="PR00218"/>
    <s v="AB"/>
    <s v="P-4130"/>
    <s v="M0054HER"/>
    <s v="BATERIA BOSCH GBA18V 4.0AH LI-ON"/>
    <n v="1"/>
    <s v="unidad"/>
    <n v="163638"/>
    <n v="163638"/>
    <s v="$"/>
    <s v="ABRAFER"/>
    <s v="P00620"/>
    <d v="2026-03-12T00:00:00"/>
    <s v="LR"/>
    <d v="2026-03-12T00:00:00"/>
    <s v="Recibido"/>
    <s v="cumplida"/>
    <n v="3"/>
    <n v="1"/>
    <n v="0"/>
    <d v="2026-03-17T00:00:00"/>
    <n v="47529"/>
    <n v="76398"/>
    <n v="1"/>
    <n v="1"/>
  </r>
  <r>
    <n v="2"/>
    <s v="Ontivero Alejandro"/>
    <x v="2"/>
    <s v="Linea 4"/>
    <d v="2026-01-26T00:00:00"/>
    <x v="12"/>
    <x v="1"/>
    <s v="PR00220"/>
    <s v="AB"/>
    <s v="P-4131"/>
    <s v="M2668MEC"/>
    <s v="CABLE DE RESOLVER P/INST FIJA - 13327429 - ROLLO X 30MTS - LINEA 4"/>
    <n v="1"/>
    <s v="unidad"/>
    <n v="677011.5"/>
    <n v="677011.5"/>
    <s v="$"/>
    <s v="SEW EURODRIVE"/>
    <s v="P00296"/>
    <d v="2026-01-26T00:00:00"/>
    <s v="MZ"/>
    <d v="2026-01-26T00:00:00"/>
    <s v="Recibido"/>
    <s v="cumplida"/>
    <n v="3"/>
    <n v="1"/>
    <n v="0"/>
    <d v="2026-01-27T00:00:00"/>
    <n v="182363"/>
    <n v="74633"/>
    <n v="1"/>
    <n v="1"/>
  </r>
  <r>
    <m/>
    <s v="Ontivero Alejandro"/>
    <x v="2"/>
    <s v="Linea 4"/>
    <d v="2026-01-26T00:00:00"/>
    <x v="12"/>
    <x v="1"/>
    <s v="PR00220"/>
    <s v="AB"/>
    <s v="P-4131"/>
    <s v="M2669MEC"/>
    <s v="CABLE DE ENCODER P/INST FIJA - 13324535 - ROLLO X 30MTS - LINEA 4"/>
    <n v="1"/>
    <s v="unidad"/>
    <n v="663436.55000000005"/>
    <n v="663436.55000000005"/>
    <s v="$"/>
    <s v="SEW EURODRIVE"/>
    <s v="P00296"/>
    <d v="2026-01-26T00:00:00"/>
    <s v="MZ"/>
    <d v="2026-01-26T00:00:00"/>
    <s v="Recibido"/>
    <s v="cumplida"/>
    <n v="3"/>
    <n v="1"/>
    <n v="0"/>
    <d v="2026-01-27T00:00:00"/>
    <n v="182363"/>
    <n v="74633"/>
    <m/>
    <n v="1"/>
  </r>
  <r>
    <n v="1"/>
    <s v="Ontivero Alejandro"/>
    <x v="0"/>
    <s v="Herramienta para medidor espesor de bobinas"/>
    <d v="2026-01-27T00:00:00"/>
    <x v="12"/>
    <x v="1"/>
    <s v="PR00222"/>
    <s v="AB"/>
    <s v="P-4132"/>
    <s v="M0061HER"/>
    <s v="MICROMETRO DIGITAL 0-25MM - MARCA MITUTOYO"/>
    <n v="1"/>
    <s v="unidad"/>
    <n v="393385"/>
    <n v="393385"/>
    <s v="$"/>
    <s v="ABRAFER"/>
    <s v="P00302"/>
    <d v="2026-01-28T00:00:00"/>
    <s v="LR"/>
    <d v="2026-01-29T00:00:00"/>
    <s v="Recibido"/>
    <s v="cumplida"/>
    <n v="3"/>
    <n v="1"/>
    <n v="0"/>
    <d v="2026-01-30T00:00:00"/>
    <n v="46237"/>
    <n v="74802"/>
    <n v="1"/>
    <n v="1"/>
  </r>
  <r>
    <n v="1"/>
    <s v="Raul Ledesma"/>
    <x v="2"/>
    <s v="COMBUSTIBLE PARA GRUPO ELECTROGENO"/>
    <d v="2026-01-28T00:00:00"/>
    <x v="12"/>
    <x v="1"/>
    <s v="PR00227"/>
    <s v="AB"/>
    <s v="P-4133"/>
    <s v="S/C"/>
    <s v="DIESEL V-POWER "/>
    <n v="1000"/>
    <s v="Litros"/>
    <n v="1850"/>
    <n v="1850000"/>
    <s v="$"/>
    <s v="SHELL"/>
    <n v="104566"/>
    <d v="2026-01-28T00:00:00"/>
    <s v="MZ"/>
    <d v="2026-01-28T00:00:00"/>
    <s v="Recibido"/>
    <s v="cumplida"/>
    <n v="3"/>
    <n v="1000"/>
    <n v="0"/>
    <d v="2026-02-04T00:00:00"/>
    <s v="sin remito"/>
    <m/>
    <n v="1"/>
    <n v="1"/>
  </r>
  <r>
    <n v="1"/>
    <s v="Alejandro Beron"/>
    <x v="0"/>
    <s v="Mueble para pagoproveedores"/>
    <d v="2026-01-30T00:00:00"/>
    <x v="12"/>
    <x v="1"/>
    <s v="PR00230"/>
    <s v="AB"/>
    <s v="P-4134"/>
    <s v="S/C"/>
    <s v="Mueble archivo laminado 2 cajones, color marron claro"/>
    <n v="1"/>
    <s v="unidad"/>
    <n v="154030"/>
    <n v="154030"/>
    <s v="$"/>
    <s v="TISERA"/>
    <s v="P00379"/>
    <d v="2026-02-05T00:00:00"/>
    <s v="MZ"/>
    <d v="2026-02-05T00:00:00"/>
    <s v="Recibido"/>
    <s v="cumplida"/>
    <n v="3"/>
    <n v="1"/>
    <n v="0"/>
    <d v="2026-02-06T00:00:00"/>
    <n v="44846"/>
    <m/>
    <n v="1"/>
    <n v="1"/>
  </r>
  <r>
    <n v="2"/>
    <s v="Alejandro Beron"/>
    <x v="0"/>
    <s v="Reemplazo de plantas secas en jardin principal de planta y tesoreria"/>
    <d v="2026-01-30T00:00:00"/>
    <x v="12"/>
    <x v="1"/>
    <s v="PR00231"/>
    <s v="AB"/>
    <s v="P-4135"/>
    <s v="S/C"/>
    <s v="Reemplazo de buxus para jardin principal de planta"/>
    <n v="6"/>
    <s v="unidad"/>
    <n v="33000"/>
    <n v="198000"/>
    <s v="$"/>
    <s v="Rene espacios verdes"/>
    <s v="P00372"/>
    <d v="2026-02-04T00:00:00"/>
    <s v="LR"/>
    <d v="2026-02-19T00:00:00"/>
    <s v="Recibido"/>
    <s v="cumplida"/>
    <n v="3"/>
    <n v="6"/>
    <n v="0"/>
    <d v="2026-02-25T00:00:00"/>
    <n v="154"/>
    <m/>
    <n v="1"/>
    <n v="1"/>
  </r>
  <r>
    <m/>
    <s v="Alejandro Beron"/>
    <x v="0"/>
    <s v="Reemplazo de plantas secas en jardin principal de planta y tesoreria"/>
    <d v="2026-01-30T00:00:00"/>
    <x v="12"/>
    <x v="1"/>
    <s v="PR00231"/>
    <s v="AB"/>
    <s v="P-4135"/>
    <s v="S/C"/>
    <s v="Reemplazo de olea texana 10 litros para tesoreria"/>
    <n v="1"/>
    <s v="unidad"/>
    <n v="33000"/>
    <n v="33000"/>
    <s v="$"/>
    <s v="Rene espacios verdes"/>
    <s v="P00372"/>
    <d v="2026-02-04T00:00:00"/>
    <s v="LR"/>
    <d v="2026-02-19T00:00:00"/>
    <s v="Recibido"/>
    <s v="cumplida"/>
    <n v="3"/>
    <n v="6"/>
    <n v="5"/>
    <d v="2026-02-25T00:00:00"/>
    <n v="154"/>
    <m/>
    <m/>
    <n v="1"/>
  </r>
  <r>
    <n v="7"/>
    <s v="Alejandro Beron"/>
    <x v="2"/>
    <s v="Reparacion de Tanque RCI DMP"/>
    <d v="2026-02-04T00:00:00"/>
    <x v="13"/>
    <x v="1"/>
    <s v="PR00234"/>
    <s v="AB"/>
    <s v="P-4136"/>
    <s v="S/C"/>
    <s v="Tornillo Autoperforante Punta Mecha Con Alas 8 X 1 1/2 (para PLACA CEMENTICIA) "/>
    <n v="1000"/>
    <s v="unidad"/>
    <n v="22.42"/>
    <n v="22420"/>
    <s v="$"/>
    <s v="ABRAFER"/>
    <s v="P00410"/>
    <d v="2026-01-10T00:00:00"/>
    <s v="MZ"/>
    <d v="2026-02-11T00:00:00"/>
    <s v="Recibido"/>
    <s v="cumplida"/>
    <n v="3"/>
    <n v="1000"/>
    <n v="0"/>
    <d v="2026-02-20T00:00:00"/>
    <n v="46748"/>
    <m/>
    <n v="1"/>
    <n v="1"/>
  </r>
  <r>
    <m/>
    <s v="Alejandro Beron"/>
    <x v="2"/>
    <s v="Reparacion de Tanque RCI DMP"/>
    <d v="2026-02-04T00:00:00"/>
    <x v="13"/>
    <x v="1"/>
    <s v="PR00234"/>
    <s v="AB"/>
    <s v="P-4136"/>
    <s v="S/C"/>
    <s v="AUTOPERFORANTE EXAGONAL MECHA 14 X 1&quot;1/2 X UN"/>
    <n v="150"/>
    <s v="unidad"/>
    <n v="68.400000000000006"/>
    <n v="10260"/>
    <s v="$"/>
    <s v="ABRAFER"/>
    <s v="P00410"/>
    <d v="2026-01-10T00:00:00"/>
    <s v="MZ"/>
    <d v="2026-02-11T00:00:00"/>
    <s v="Recibido"/>
    <s v="cumplida"/>
    <n v="3"/>
    <n v="150"/>
    <n v="0"/>
    <d v="2026-02-20T00:00:00"/>
    <n v="46748"/>
    <m/>
    <m/>
    <n v="1"/>
  </r>
  <r>
    <m/>
    <s v="Alejandro Beron"/>
    <x v="2"/>
    <s v="Reparacion de Tanque RCI DMP"/>
    <d v="2026-02-04T00:00:00"/>
    <x v="13"/>
    <x v="1"/>
    <s v="PR00234"/>
    <s v="AB"/>
    <s v="P-4136"/>
    <s v="S/C"/>
    <s v="Vendas Repara Grietas y Fisuras Liquitech para Techos, Muros y Piscinas 10cm x25 m"/>
    <n v="1"/>
    <s v="unidad"/>
    <n v="1318.38"/>
    <n v="1318.38"/>
    <s v="$"/>
    <s v="ABRAFER"/>
    <s v="P00410"/>
    <d v="2026-01-10T00:00:00"/>
    <s v="MZ"/>
    <d v="2026-02-11T00:00:00"/>
    <s v="Recibido"/>
    <s v="cumplida"/>
    <n v="3"/>
    <n v="1"/>
    <n v="0"/>
    <d v="2026-02-20T00:00:00"/>
    <n v="46748"/>
    <m/>
    <m/>
    <n v="1"/>
  </r>
  <r>
    <m/>
    <s v="Alejandro Beron"/>
    <x v="2"/>
    <s v="Reparacion de Tanque RCI DMP"/>
    <d v="2026-02-04T00:00:00"/>
    <x v="13"/>
    <x v="1"/>
    <s v="PR00234"/>
    <s v="AB"/>
    <s v="P-4136"/>
    <s v="S/C"/>
    <s v="Sikatop Seal 107 Flex A + B Impermeabilizante Flexible"/>
    <n v="3"/>
    <s v="unidad"/>
    <n v="43699.64"/>
    <n v="131098.91999999998"/>
    <s v="$"/>
    <s v="ABRAFER"/>
    <s v="P00410"/>
    <d v="2026-01-10T00:00:00"/>
    <s v="MZ"/>
    <d v="2026-02-11T00:00:00"/>
    <s v="Recibido"/>
    <s v="cumplida"/>
    <n v="3"/>
    <n v="3"/>
    <n v="0"/>
    <d v="2026-02-20T00:00:00"/>
    <n v="46748"/>
    <m/>
    <m/>
    <n v="1"/>
  </r>
  <r>
    <m/>
    <s v="Alejandro Beron"/>
    <x v="2"/>
    <s v="Reparacion de Tanque RCI DMP"/>
    <d v="2026-02-04T00:00:00"/>
    <x v="13"/>
    <x v="1"/>
    <s v="PR00234"/>
    <s v="AB"/>
    <s v="P-4136"/>
    <s v="S/C"/>
    <s v="GROUTER U22 MORTERO REPARACION BOLSA 25 KG"/>
    <n v="6"/>
    <s v="unidad"/>
    <m/>
    <n v="0"/>
    <s v="$"/>
    <m/>
    <m/>
    <m/>
    <m/>
    <m/>
    <s v="Sin req."/>
    <s v="Con pendientes"/>
    <m/>
    <m/>
    <n v="-6"/>
    <m/>
    <m/>
    <m/>
    <m/>
    <n v="1"/>
  </r>
  <r>
    <m/>
    <s v="Alejandro Beron"/>
    <x v="2"/>
    <s v="Reparacion de Tanque RCI DMP"/>
    <d v="2026-02-04T00:00:00"/>
    <x v="13"/>
    <x v="1"/>
    <s v="PR00234"/>
    <s v="AB"/>
    <s v="P-4136"/>
    <s v="S/C"/>
    <s v="Pintura para piscinas recubrimiento a base de caucho x 4lts "/>
    <n v="2"/>
    <s v="unidad"/>
    <n v="55647"/>
    <n v="111294"/>
    <s v="$"/>
    <s v="ABRAFER"/>
    <s v="P00410"/>
    <d v="2026-01-10T00:00:00"/>
    <s v="MZ"/>
    <d v="2026-02-11T00:00:00"/>
    <s v="Recibido"/>
    <s v="cumplida"/>
    <n v="3"/>
    <n v="2"/>
    <n v="0"/>
    <d v="2026-02-20T00:00:00"/>
    <n v="46748"/>
    <m/>
    <m/>
    <n v="1"/>
  </r>
  <r>
    <m/>
    <s v="Alejandro Beron"/>
    <x v="2"/>
    <s v="Reparacion de Tanque RCI DMP"/>
    <d v="2026-02-04T00:00:00"/>
    <x v="13"/>
    <x v="1"/>
    <s v="PR00234"/>
    <s v="AB"/>
    <s v="P-4136"/>
    <s v="S/C"/>
    <s v="RODILLO DE 22 CM P/EPOXI"/>
    <n v="4"/>
    <s v="unidad"/>
    <n v="2005.5"/>
    <n v="8022"/>
    <s v="$"/>
    <s v="ABRAFER"/>
    <s v="P00410"/>
    <d v="2026-01-10T00:00:00"/>
    <s v="MZ"/>
    <d v="2026-02-11T00:00:00"/>
    <s v="Recibido"/>
    <s v="cumplida"/>
    <n v="3"/>
    <n v="4"/>
    <n v="0"/>
    <d v="2026-02-20T00:00:00"/>
    <n v="46748"/>
    <m/>
    <m/>
    <n v="1"/>
  </r>
  <r>
    <n v="11"/>
    <s v="Alejandro Beron"/>
    <x v="2"/>
    <s v="MATERIALES PARA PLATEA DE SERVICIOS"/>
    <d v="2026-02-04T00:00:00"/>
    <x v="13"/>
    <x v="1"/>
    <s v="PR00235"/>
    <s v="AB"/>
    <s v="P-4137"/>
    <s v="M2663FER"/>
    <s v="ANGULO 1&quot; X 1/8&quot;"/>
    <n v="16"/>
    <s v="unidad"/>
    <n v="15729.14"/>
    <n v="251666.24"/>
    <s v="$"/>
    <s v="COMERCIAL CMP"/>
    <s v="P00566"/>
    <d v="2026-03-03T00:00:00"/>
    <s v="MZ"/>
    <d v="2026-03-09T00:00:00"/>
    <s v="Recibido"/>
    <s v="cumplida"/>
    <n v="3"/>
    <n v="16"/>
    <n v="0"/>
    <d v="2026-03-27T00:00:00"/>
    <n v="257147"/>
    <n v="76989"/>
    <n v="1"/>
    <n v="1"/>
  </r>
  <r>
    <m/>
    <s v="Alejandro Beron"/>
    <x v="2"/>
    <s v="MATERIALES PARA PLATEA DE SERVICIOS"/>
    <d v="2026-02-04T00:00:00"/>
    <x v="13"/>
    <x v="1"/>
    <s v="PR00235"/>
    <s v="AB"/>
    <s v="P-4137"/>
    <s v="M2041FER"/>
    <s v="CAÑO ESTRUCTURAL 80X40X2MM"/>
    <n v="4"/>
    <s v="unidad"/>
    <n v="46711.98"/>
    <n v="186847.92"/>
    <s v="$"/>
    <s v="COMERCIAL CMP"/>
    <s v="P00566"/>
    <d v="2026-03-03T00:00:00"/>
    <s v="MZ"/>
    <d v="2026-03-09T00:00:00"/>
    <s v="Recibido"/>
    <s v="cumplida"/>
    <n v="3"/>
    <n v="4"/>
    <n v="0"/>
    <d v="2026-03-27T00:00:00"/>
    <n v="257147"/>
    <n v="76989"/>
    <m/>
    <n v="1"/>
  </r>
  <r>
    <m/>
    <s v="Alejandro Beron"/>
    <x v="2"/>
    <s v="MATERIALES PARA PLATEA DE SERVICIOS"/>
    <d v="2026-02-04T00:00:00"/>
    <x v="13"/>
    <x v="1"/>
    <s v="PR00235"/>
    <s v="AB"/>
    <s v="P-4137"/>
    <s v="M2640FER"/>
    <s v="CAÑO ESTRUCTURAL CUADRADO 40X40X6000"/>
    <n v="20"/>
    <s v="unidad"/>
    <n v="30728.14"/>
    <n v="614562.80000000005"/>
    <s v="$"/>
    <s v="COMERCIAL CMP"/>
    <s v="P00566"/>
    <d v="2026-03-03T00:00:00"/>
    <s v="MZ"/>
    <d v="2026-03-09T00:00:00"/>
    <s v="Recibido"/>
    <s v="cumplida"/>
    <n v="3"/>
    <n v="20"/>
    <n v="0"/>
    <d v="2026-03-27T00:00:00"/>
    <n v="257148"/>
    <n v="76990"/>
    <m/>
    <n v="1"/>
  </r>
  <r>
    <m/>
    <s v="Alejandro Beron"/>
    <x v="2"/>
    <s v="MATERIALES PARA PLATEA DE SERVICIOS"/>
    <d v="2026-02-04T00:00:00"/>
    <x v="13"/>
    <x v="1"/>
    <s v="PR00235"/>
    <s v="AB"/>
    <s v="P-4137"/>
    <s v="M2166FER"/>
    <s v="CAÑO ESTRUCTURAL DE 80X80X2"/>
    <n v="5"/>
    <s v="unidad"/>
    <n v="62718.46"/>
    <n v="313592.3"/>
    <s v="$"/>
    <s v="COMERCIAL CMP"/>
    <s v="P00566"/>
    <d v="2026-03-03T00:00:00"/>
    <s v="MZ"/>
    <d v="2026-03-09T00:00:00"/>
    <s v="Recibido"/>
    <s v="cumplida"/>
    <n v="3"/>
    <n v="5"/>
    <n v="0"/>
    <d v="2026-03-27T00:00:00"/>
    <n v="257147"/>
    <n v="76989"/>
    <m/>
    <n v="1"/>
  </r>
  <r>
    <m/>
    <s v="Alejandro Beron"/>
    <x v="2"/>
    <s v="MATERIALES PARA PLATEA DE SERVICIOS"/>
    <d v="2026-02-04T00:00:00"/>
    <x v="13"/>
    <x v="1"/>
    <s v="PR00235"/>
    <s v="AB"/>
    <s v="P-4137"/>
    <s v="M1416FER"/>
    <s v="CHAPA TRAPEZ. T101 CINCALUM N25 1100 X 3000 COLOR VERDE INGLES"/>
    <n v="12"/>
    <s v="unidad"/>
    <n v="51213.56"/>
    <n v="614562.72"/>
    <s v="$"/>
    <s v="COMERCIAL CMP"/>
    <s v="P00566"/>
    <d v="2026-03-03T00:00:00"/>
    <s v="MZ"/>
    <d v="2026-03-09T00:00:00"/>
    <s v="Recibido"/>
    <s v="cumplida"/>
    <n v="3"/>
    <n v="12"/>
    <n v="0"/>
    <d v="2026-03-27T00:00:00"/>
    <n v="257146"/>
    <n v="76988"/>
    <m/>
    <n v="1"/>
  </r>
  <r>
    <m/>
    <s v="Alejandro Beron"/>
    <x v="2"/>
    <s v="MATERIALES PARA PLATEA DE SERVICIOS"/>
    <d v="2026-02-04T00:00:00"/>
    <x v="13"/>
    <x v="1"/>
    <s v="PR00235"/>
    <s v="AB"/>
    <s v="P-4137"/>
    <s v="M1411FER"/>
    <s v="CHAPA TRAPEZ. T101 CINCALUM N25 1100 X 4000 COLOR VERDE INGLES"/>
    <n v="16"/>
    <s v="unidad"/>
    <n v="71406.559999999998"/>
    <n v="1142504.96"/>
    <s v="$"/>
    <s v="COMERCIAL CMP"/>
    <s v="P00566"/>
    <d v="2026-03-03T00:00:00"/>
    <s v="MZ"/>
    <d v="2026-03-09T00:00:00"/>
    <s v="Recibido"/>
    <s v="cumplida"/>
    <n v="3"/>
    <n v="16"/>
    <n v="0"/>
    <d v="2026-03-27T00:00:00"/>
    <n v="257146"/>
    <n v="76988"/>
    <m/>
    <n v="1"/>
  </r>
  <r>
    <m/>
    <s v="Alejandro Beron"/>
    <x v="2"/>
    <s v="MATERIALES PARA PLATEA DE SERVICIOS"/>
    <d v="2026-02-04T00:00:00"/>
    <x v="13"/>
    <x v="1"/>
    <s v="PR00235"/>
    <s v="AB"/>
    <s v="P-4137"/>
    <s v="M2167FER"/>
    <s v="MALLA CIMA 25X25X2,6 X 3 METROS"/>
    <n v="24"/>
    <s v="unidad"/>
    <n v="44306.48"/>
    <n v="1063355.52"/>
    <s v="$"/>
    <s v="COMERCIAL CMP"/>
    <s v="P00566"/>
    <d v="2026-03-03T00:00:00"/>
    <s v="MZ"/>
    <d v="2026-03-09T00:00:00"/>
    <s v="Recibido"/>
    <s v="cumplida"/>
    <n v="3"/>
    <n v="24"/>
    <n v="0"/>
    <d v="2026-03-27T00:00:00"/>
    <n v="257147"/>
    <n v="76989"/>
    <m/>
    <n v="1"/>
  </r>
  <r>
    <m/>
    <s v="Alejandro Beron"/>
    <x v="2"/>
    <s v="MATERIALES PARA PLATEA DE SERVICIOS"/>
    <d v="2026-02-04T00:00:00"/>
    <x v="13"/>
    <x v="1"/>
    <s v="PR00235"/>
    <s v="AB"/>
    <s v="P-4137"/>
    <s v="M2230FER"/>
    <s v="TEE DE 1&quot;1/4 X 6M"/>
    <n v="3"/>
    <s v="unidad"/>
    <n v="22617.360000000001"/>
    <n v="67852.08"/>
    <s v="$"/>
    <s v="COMERCIAL CMP"/>
    <s v="P00566"/>
    <d v="2026-03-03T00:00:00"/>
    <s v="MZ"/>
    <d v="2026-03-09T00:00:00"/>
    <s v="Recibido"/>
    <s v="cumplida"/>
    <n v="3"/>
    <n v="3"/>
    <n v="0"/>
    <d v="2026-03-27T00:00:00"/>
    <n v="257147"/>
    <n v="76989"/>
    <m/>
    <n v="1"/>
  </r>
  <r>
    <m/>
    <s v="Alejandro Beron"/>
    <x v="2"/>
    <s v="MATERIALES PARA PLATEA DE SERVICIOS"/>
    <d v="2026-02-04T00:00:00"/>
    <x v="13"/>
    <x v="1"/>
    <s v="PR00235"/>
    <s v="AB"/>
    <s v="P-4137"/>
    <s v="M2057FER"/>
    <s v="AUTOPERFORANTE HEXAGONAL MECHA 14 X 1&quot;1/2 X C/ ARANDELA Y GOMA"/>
    <n v="300"/>
    <s v="unidad"/>
    <m/>
    <n v="0"/>
    <s v="$"/>
    <m/>
    <m/>
    <m/>
    <m/>
    <m/>
    <s v="Sin req."/>
    <s v="Con pendientes"/>
    <m/>
    <m/>
    <n v="-300"/>
    <m/>
    <m/>
    <m/>
    <m/>
    <n v="1"/>
  </r>
  <r>
    <m/>
    <s v="Alejandro Beron"/>
    <x v="2"/>
    <s v="MATERIALES PARA PLATEA DE SERVICIOS"/>
    <d v="2026-02-04T00:00:00"/>
    <x v="13"/>
    <x v="1"/>
    <s v="PR00235"/>
    <s v="AB"/>
    <s v="P-4137"/>
    <s v="S/C"/>
    <s v="BISAGRA TORNEADA 100X40"/>
    <n v="12"/>
    <s v="unidad"/>
    <m/>
    <n v="0"/>
    <s v="$"/>
    <m/>
    <m/>
    <m/>
    <m/>
    <m/>
    <s v="Sin req."/>
    <s v="Con pendientes"/>
    <m/>
    <m/>
    <n v="-12"/>
    <m/>
    <m/>
    <m/>
    <m/>
    <n v="1"/>
  </r>
  <r>
    <m/>
    <s v="Alejandro Beron"/>
    <x v="2"/>
    <s v="MATERIALES PARA PLATEA DE SERVICIOS"/>
    <d v="2026-02-04T00:00:00"/>
    <x v="13"/>
    <x v="1"/>
    <s v="PR00235"/>
    <s v="AB"/>
    <s v="P-4137"/>
    <s v="M2232FER"/>
    <s v="PLATINAS DE HIERRO COMUN DE 200X200X 5MM "/>
    <n v="16"/>
    <s v="unidad"/>
    <n v="57300"/>
    <n v="916800"/>
    <s v="$"/>
    <s v="FULL TIME"/>
    <s v="P00895"/>
    <d v="2026-04-21T00:00:00"/>
    <s v="MZ"/>
    <d v="2026-04-24T00:00:00"/>
    <s v="Recibido"/>
    <s v="cumplida"/>
    <n v="3"/>
    <n v="16"/>
    <n v="0"/>
    <d v="2026-04-24T00:00:00"/>
    <n v="415"/>
    <n v="78025"/>
    <m/>
    <n v="1"/>
  </r>
  <r>
    <n v="3"/>
    <s v="Alejandro Beron"/>
    <x v="0"/>
    <s v="Repuestos para Apilador Stacker PS 16N"/>
    <d v="2026-02-06T00:00:00"/>
    <x v="13"/>
    <x v="1"/>
    <s v="PR00242"/>
    <s v="AB"/>
    <s v="P-4138"/>
    <s v="S/C"/>
    <s v="Resorte Neumatico 250N - Figura Nº2_x000a_940400100037 Pagina N°13/14 componentes del brazo protector"/>
    <n v="2"/>
    <s v="unidad"/>
    <n v="11808"/>
    <n v="23616"/>
    <s v="$"/>
    <s v="UNIRROL"/>
    <s v="P00408"/>
    <d v="2026-02-09T00:00:00"/>
    <s v="MZ"/>
    <d v="2026-02-11T00:00:00"/>
    <s v="Recibido"/>
    <s v="cumplida"/>
    <n v="3"/>
    <n v="2"/>
    <n v="0"/>
    <d v="2026-02-20T00:00:00"/>
    <n v="7229"/>
    <m/>
    <n v="1"/>
    <n v="1"/>
  </r>
  <r>
    <m/>
    <s v="Alejandro Beron"/>
    <x v="0"/>
    <s v="Repuestos para Apilador Stacker PS 16N"/>
    <d v="2026-02-06T00:00:00"/>
    <x v="13"/>
    <x v="1"/>
    <s v="PR00242"/>
    <s v="AB"/>
    <s v="P-4138"/>
    <s v="S/C"/>
    <s v="Resorte Neumatico 800N - Figura Nº10_x000a_940400100038 pagina N°18/19 componentes de plataforma"/>
    <n v="1"/>
    <s v="unidad"/>
    <n v="21600"/>
    <n v="21600"/>
    <s v="$"/>
    <s v="UNIRROL"/>
    <s v="P00408"/>
    <d v="2026-02-09T00:00:00"/>
    <s v="MZ"/>
    <d v="2026-02-11T00:00:00"/>
    <s v="Recibido"/>
    <s v="cumplida"/>
    <n v="3"/>
    <n v="1"/>
    <n v="0"/>
    <d v="2026-02-20T00:00:00"/>
    <n v="7229"/>
    <m/>
    <m/>
    <n v="1"/>
  </r>
  <r>
    <m/>
    <s v="Alejandro Beron"/>
    <x v="0"/>
    <s v="Repuestos para Apilador Stacker PS 16N"/>
    <d v="2026-02-06T00:00:00"/>
    <x v="13"/>
    <x v="1"/>
    <s v="PR00242"/>
    <s v="AB"/>
    <s v="P-4138"/>
    <s v="S/C"/>
    <s v="Rueda estabilizadora - Figura Nº11_x000a_910401400018 Pagina N° 20/21 componentes de rueda"/>
    <n v="1"/>
    <s v="unidad"/>
    <n v="100800"/>
    <n v="100800"/>
    <s v="$"/>
    <s v="UNIRROL"/>
    <s v="P00408"/>
    <d v="2026-02-09T00:00:00"/>
    <s v="MZ"/>
    <d v="2026-02-11T00:00:00"/>
    <s v="Recibido"/>
    <s v="cumplida"/>
    <n v="3"/>
    <n v="1"/>
    <n v="0"/>
    <d v="2026-02-20T00:00:00"/>
    <n v="7229"/>
    <m/>
    <m/>
    <n v="1"/>
  </r>
  <r>
    <n v="1"/>
    <s v="PAÑOL"/>
    <x v="0"/>
    <s v="Talonario de salida de repuestos"/>
    <d v="2026-02-09T00:00:00"/>
    <x v="13"/>
    <x v="1"/>
    <s v="PR00244"/>
    <s v="AB"/>
    <s v="P-4139"/>
    <s v="S/C"/>
    <s v="Talonario remito de salida. Sin numeracion. Original y duplicado con papel quimico"/>
    <n v="10"/>
    <s v="unidad"/>
    <n v="7500"/>
    <n v="75000"/>
    <s v="$"/>
    <s v="RUBEN HUGO PAZOS (GRAFICA)"/>
    <s v="P00563"/>
    <d v="2026-03-03T00:00:00"/>
    <s v="MZ"/>
    <d v="2026-03-04T00:00:00"/>
    <s v="Recibido"/>
    <s v="cumplida"/>
    <n v="3"/>
    <n v="10"/>
    <n v="0"/>
    <d v="2026-04-15T00:00:00"/>
    <s v="sin remito"/>
    <m/>
    <n v="1"/>
    <n v="1"/>
  </r>
  <r>
    <n v="2"/>
    <s v="PAÑOL"/>
    <x v="0"/>
    <s v="PRECINTOS PARA CIERRE DE PLANTA"/>
    <d v="2026-02-11T00:00:00"/>
    <x v="13"/>
    <x v="1"/>
    <s v="PR00245"/>
    <s v="AB"/>
    <s v="P-4140"/>
    <s v="S/C"/>
    <s v="PRECINTO ROJO NUMERADO &quot;PUERTA DE EMERGENCIA&quot; CON TRABA METALICA"/>
    <n v="1000"/>
    <s v="unidad"/>
    <n v="109"/>
    <n v="109000"/>
    <s v="$"/>
    <s v="MERCOEMBAL (Naiman Dario Leonel)"/>
    <s v="P00568"/>
    <d v="2026-03-04T00:00:00"/>
    <s v="MZ"/>
    <d v="2026-03-04T00:00:00"/>
    <s v="Recibido"/>
    <s v="cumplida"/>
    <n v="3"/>
    <n v="1000"/>
    <n v="0"/>
    <d v="2026-05-08T00:00:00"/>
    <n v="1600"/>
    <m/>
    <n v="1"/>
    <n v="1"/>
  </r>
  <r>
    <m/>
    <s v="PAÑOL"/>
    <x v="0"/>
    <s v="PRECINTOS PARA CIERRE DE PLANTA"/>
    <d v="2026-02-11T00:00:00"/>
    <x v="13"/>
    <x v="1"/>
    <s v="PR00245"/>
    <s v="AB"/>
    <s v="P-4140"/>
    <s v="S/C"/>
    <s v="PRECINTO ROJO NUMERADO &quot;PAÑOL&quot; CON TRABA METALICA"/>
    <n v="1000"/>
    <s v="unidad"/>
    <n v="109"/>
    <n v="109000"/>
    <s v="$"/>
    <s v="MERCOEMBAL (Naiman Dario Leonel)"/>
    <s v="P00568"/>
    <d v="2026-03-04T00:00:00"/>
    <s v="MZ"/>
    <d v="2026-03-04T00:00:00"/>
    <s v="Recibido"/>
    <s v="cumplida"/>
    <n v="3"/>
    <n v="1000"/>
    <n v="0"/>
    <d v="2026-05-08T00:00:00"/>
    <n v="1600"/>
    <m/>
    <m/>
    <n v="1"/>
  </r>
  <r>
    <n v="1"/>
    <s v="Hugo Escobar"/>
    <x v="0"/>
    <s v="MOLINO DE AMONIO"/>
    <d v="2026-02-11T00:00:00"/>
    <x v="13"/>
    <x v="1"/>
    <s v="PR00246"/>
    <s v="AB"/>
    <s v="P-4141"/>
    <s v="S/C"/>
    <s v=" Reparacion/bobinado de motores 4hp 1420rpm"/>
    <n v="2"/>
    <s v="unidad"/>
    <n v="355900"/>
    <n v="711800"/>
    <s v="$"/>
    <s v="ATLAS Electromecanica"/>
    <s v="P00645"/>
    <d v="2026-03-13T00:00:00"/>
    <s v="MZ"/>
    <d v="2026-03-16T00:00:00"/>
    <s v="Recibido"/>
    <s v="cumplida"/>
    <n v="3"/>
    <n v="2"/>
    <n v="0"/>
    <d v="2026-03-27T00:00:00"/>
    <n v="1060"/>
    <m/>
    <n v="1"/>
    <n v="1"/>
  </r>
  <r>
    <n v="1"/>
    <s v="Alejandro Beron"/>
    <x v="0"/>
    <s v="Herramienta edilicio"/>
    <d v="2026-02-11T00:00:00"/>
    <x v="13"/>
    <x v="1"/>
    <s v="PR00247"/>
    <s v="AB"/>
    <s v="P-4142"/>
    <s v="S/C"/>
    <s v="Cables para Pinza Amperométrica Digital True Rms Bluetooth Testo 770-1 CATIV/ 600V"/>
    <n v="1"/>
    <s v="unidad"/>
    <n v="48440"/>
    <n v="48440"/>
    <s v="$"/>
    <s v="TESTO ARG"/>
    <s v="P00422"/>
    <d v="2026-02-12T00:00:00"/>
    <s v="MZ"/>
    <d v="2026-02-12T00:00:00"/>
    <s v="Recibido"/>
    <s v="cumplida"/>
    <n v="3"/>
    <n v="1"/>
    <n v="0"/>
    <d v="2026-04-20T00:00:00"/>
    <n v="52313"/>
    <m/>
    <n v="1"/>
    <n v="1"/>
  </r>
  <r>
    <n v="2"/>
    <s v="Alejandro Beron"/>
    <x v="0"/>
    <s v="Sala de tableros"/>
    <d v="2026-02-13T00:00:00"/>
    <x v="13"/>
    <x v="1"/>
    <s v="PR00268"/>
    <s v="AB"/>
    <s v="P-4143"/>
    <s v="S/C"/>
    <s v=" Extractor De Aire Industrial 40 Cm Trifasico Con Persiana"/>
    <n v="1"/>
    <s v="unidad"/>
    <n v="461818.18"/>
    <n v="461818.18"/>
    <s v="$"/>
    <s v="HER CAL"/>
    <s v="P00520"/>
    <d v="2026-03-02T00:00:00"/>
    <s v="MZ"/>
    <d v="2026-03-02T00:00:00"/>
    <s v="Recibido"/>
    <s v="cumplida"/>
    <n v="3"/>
    <n v="1"/>
    <n v="0"/>
    <d v="2026-03-27T00:00:00"/>
    <n v="41750"/>
    <m/>
    <n v="1"/>
    <n v="1"/>
  </r>
  <r>
    <m/>
    <s v="Alejandro Beron"/>
    <x v="0"/>
    <s v="Autoelevador Toyota 25B"/>
    <d v="2026-02-13T00:00:00"/>
    <x v="13"/>
    <x v="1"/>
    <s v="PR00268"/>
    <s v="AB"/>
    <s v="P-4143"/>
    <s v="M1603ELE"/>
    <s v="TRANSF. FICHA ANDERSON 50 AMP 600v - ROJA"/>
    <n v="1"/>
    <s v="unidad"/>
    <n v="46037.5"/>
    <n v="46037.5"/>
    <s v="$"/>
    <s v="HER CAL"/>
    <s v="P00520"/>
    <d v="2026-03-02T00:00:00"/>
    <s v="MZ"/>
    <d v="2026-03-02T00:00:00"/>
    <s v="Recibido"/>
    <s v="cumplida"/>
    <n v="3"/>
    <n v="1"/>
    <n v="0"/>
    <d v="2026-03-31T00:00:00"/>
    <n v="41793"/>
    <n v="77189"/>
    <m/>
    <n v="1"/>
  </r>
  <r>
    <n v="4"/>
    <s v="Alejandro Beron"/>
    <x v="0"/>
    <s v="Pinturas para edilicio - Trabajos en planta y tesoreria"/>
    <d v="2026-02-11T00:00:00"/>
    <x v="13"/>
    <x v="1"/>
    <s v="PR00248"/>
    <s v="AB"/>
    <s v="P-4144"/>
    <s v="S/C"/>
    <s v="Pintura para alta temperatura 400°, sintetico paisaje lunarx 4 lts_x000a_Marca alba"/>
    <n v="2"/>
    <s v="unidad"/>
    <n v="110259.5"/>
    <n v="220519"/>
    <s v="$"/>
    <s v="BRAZO LARGO"/>
    <s v="P00423"/>
    <d v="2026-02-12T00:00:00"/>
    <s v="MZ"/>
    <d v="2026-02-12T00:00:00"/>
    <s v="Recibido"/>
    <s v="cumplida"/>
    <n v="3"/>
    <n v="2"/>
    <n v="0"/>
    <d v="2026-03-20T00:00:00"/>
    <n v="6378"/>
    <m/>
    <n v="1"/>
    <n v="1"/>
  </r>
  <r>
    <m/>
    <s v="Alejandro Beron"/>
    <x v="0"/>
    <s v="Pinturas para edilicio - Trabajos en planta y tesoreria"/>
    <d v="2026-02-11T00:00:00"/>
    <x v="13"/>
    <x v="1"/>
    <s v="PR00248"/>
    <s v="AB"/>
    <s v="P-4144"/>
    <s v="S/C"/>
    <s v="Pintura esmalte sintetico satinado base P. COD 50132803402 x4lts_x000a_Marca alba"/>
    <n v="2"/>
    <s v="unidad"/>
    <n v="65289.26"/>
    <n v="130578.52"/>
    <s v="$"/>
    <s v="BRAZO LARGO"/>
    <s v="P00423"/>
    <d v="2026-02-12T00:00:00"/>
    <s v="MZ"/>
    <d v="2026-02-12T00:00:00"/>
    <s v="Recibido"/>
    <s v="cumplida"/>
    <n v="3"/>
    <n v="2"/>
    <n v="0"/>
    <d v="2026-03-20T00:00:00"/>
    <n v="6378"/>
    <m/>
    <m/>
    <n v="1"/>
  </r>
  <r>
    <m/>
    <s v="Alejandro Beron"/>
    <x v="0"/>
    <s v="Pinturas para edilicio - Trabajos en planta y tesoreria"/>
    <d v="2026-02-11T00:00:00"/>
    <x v="13"/>
    <x v="1"/>
    <s v="PR00248"/>
    <s v="AB"/>
    <s v="P-4144"/>
    <s v="S/C"/>
    <s v="BRIKOL LADRILLOS DECORATIVO - PROTECTOR IMPERMEABLE COLOR CERAMICO X 20LTS"/>
    <n v="1"/>
    <s v="unidad"/>
    <n v="216700.83"/>
    <n v="216700.83"/>
    <s v="$"/>
    <s v="BRAZO LARGO"/>
    <s v="P00423"/>
    <d v="2026-02-12T00:00:00"/>
    <s v="MZ"/>
    <d v="2026-02-12T00:00:00"/>
    <s v="Recibido"/>
    <s v="cumplida"/>
    <n v="3"/>
    <n v="1"/>
    <n v="0"/>
    <d v="2026-03-20T00:00:00"/>
    <n v="6378"/>
    <m/>
    <m/>
    <n v="1"/>
  </r>
  <r>
    <m/>
    <s v="Alejandro Beron"/>
    <x v="0"/>
    <s v="Pinturas para edilicio - Trabajos en planta y tesoreria"/>
    <d v="2026-02-11T00:00:00"/>
    <x v="13"/>
    <x v="1"/>
    <s v="PR00248"/>
    <s v="AB"/>
    <s v="P-4144"/>
    <s v="S/C"/>
    <s v="Pintura esmalte epoxy amarillo vial X 4 LT (COD 6337)_x000a_Marca tersuave"/>
    <n v="2"/>
    <s v="unidad"/>
    <n v="101764.46"/>
    <n v="203528.92"/>
    <s v="$"/>
    <s v="BRAZO LARGO"/>
    <s v="P00423"/>
    <d v="2026-02-12T00:00:00"/>
    <s v="MZ"/>
    <d v="2026-02-12T00:00:00"/>
    <s v="Orden de compra confirmada"/>
    <s v="Con pendientes"/>
    <n v="1"/>
    <m/>
    <n v="-2"/>
    <m/>
    <m/>
    <m/>
    <m/>
    <n v="1"/>
  </r>
  <r>
    <n v="5"/>
    <s v="Alejandro Beron"/>
    <x v="0"/>
    <s v="Materiales para edilicio - Trabajos baños de supervisores de produccion"/>
    <d v="2026-02-11T00:00:00"/>
    <x v="13"/>
    <x v="1"/>
    <s v="PR00249"/>
    <s v="AB"/>
    <s v="P-4145"/>
    <s v="S/C"/>
    <s v="Repuesto Original Ferrum Valvula Vf059 Doble Descarga Bari "/>
    <n v="5"/>
    <s v="unidad"/>
    <n v="28787.75"/>
    <n v="143938.75"/>
    <s v="$"/>
    <s v="HER CAL"/>
    <s v="P00564"/>
    <d v="2026-03-03T00:00:00"/>
    <s v="MZ"/>
    <d v="2026-03-08T00:00:00"/>
    <s v="Recibido"/>
    <s v="cumplida"/>
    <n v="3"/>
    <n v="5"/>
    <n v="0"/>
    <s v="17/04/26 - 08/05/26"/>
    <s v="41933 - 42049"/>
    <m/>
    <n v="1"/>
    <n v="1"/>
  </r>
  <r>
    <m/>
    <s v="Alejandro Beron"/>
    <x v="0"/>
    <s v="Materiales para edilicio - Trabajos baños de supervisores de produccion"/>
    <d v="2026-02-11T00:00:00"/>
    <x v="13"/>
    <x v="1"/>
    <s v="PR00249"/>
    <s v="AB"/>
    <s v="P-4145"/>
    <s v="S/C"/>
    <s v="Repuesto Valvula Vfi18 Descarga Dual Mochila Ferrum Original"/>
    <n v="5"/>
    <s v="unidad"/>
    <n v="22967.65"/>
    <n v="114838.25"/>
    <s v="$"/>
    <s v="HER CAL"/>
    <s v="P00564"/>
    <d v="2026-03-03T00:00:00"/>
    <s v="MZ"/>
    <d v="2026-03-08T00:00:00"/>
    <s v="Recibido"/>
    <s v="cumplida"/>
    <n v="3"/>
    <n v="5"/>
    <n v="0"/>
    <s v="17/04/26 - 08/05/26"/>
    <s v="41933 - 42049"/>
    <m/>
    <m/>
    <n v="1"/>
  </r>
  <r>
    <m/>
    <s v="Alejandro Beron"/>
    <x v="0"/>
    <s v="Materiales para edilicio - Trabajos baños de supervisores de produccion"/>
    <d v="2026-02-11T00:00:00"/>
    <x v="13"/>
    <x v="1"/>
    <s v="PR00249"/>
    <s v="AB"/>
    <s v="P-4145"/>
    <s v="S/C"/>
    <s v="Accionamiento VTA47 01 + Conexión VTC06"/>
    <n v="5"/>
    <s v="unidad"/>
    <n v="17270.099999999999"/>
    <n v="86350.5"/>
    <s v="$"/>
    <s v="HER CAL"/>
    <s v="P00564"/>
    <d v="2026-03-03T00:00:00"/>
    <s v="MZ"/>
    <d v="2026-03-08T00:00:00"/>
    <s v="Recibido"/>
    <s v="cumplida"/>
    <n v="3"/>
    <n v="5"/>
    <n v="0"/>
    <s v="17/04/26 - 08/05/26"/>
    <s v="41933 - 42049"/>
    <m/>
    <m/>
    <n v="1"/>
  </r>
  <r>
    <m/>
    <s v="Alejandro Beron"/>
    <x v="0"/>
    <s v="Materiales para edilicio - Trabajos baños de supervisores de produccion"/>
    <d v="2026-02-11T00:00:00"/>
    <x v="13"/>
    <x v="1"/>
    <s v="PR00249"/>
    <s v="AB"/>
    <s v="P-4145"/>
    <s v="S/C"/>
    <s v="ASIENTO DE INODORO FERRUM LINEA BARI BISAGRAS CROMADAS"/>
    <n v="2"/>
    <s v="unidad"/>
    <n v="109178.5"/>
    <n v="218357"/>
    <s v="$"/>
    <s v="HER CAL"/>
    <s v="P00564"/>
    <d v="2026-03-03T00:00:00"/>
    <s v="MZ"/>
    <d v="2026-03-08T00:00:00"/>
    <s v="Recibido"/>
    <s v="cumplida"/>
    <n v="3"/>
    <n v="2"/>
    <n v="0"/>
    <d v="2026-04-17T00:00:00"/>
    <n v="41933"/>
    <m/>
    <m/>
    <n v="1"/>
  </r>
  <r>
    <m/>
    <s v="Alejandro Beron"/>
    <x v="0"/>
    <s v="Materiales para edilicio - Trabajos baños de supervisores de produccion"/>
    <d v="2026-02-11T00:00:00"/>
    <x v="13"/>
    <x v="1"/>
    <s v="PR00249"/>
    <s v="AB"/>
    <s v="P-4145"/>
    <s v="S/C"/>
    <s v="Provision e intalacion de Cerradura doble perno, mano izquierda con 8 llaves"/>
    <n v="1"/>
    <s v="unidad"/>
    <m/>
    <n v="0"/>
    <s v="$"/>
    <s v="se resolvió por tr-300"/>
    <m/>
    <m/>
    <m/>
    <m/>
    <s v="Anulado"/>
    <s v="Con pendientes"/>
    <n v="4"/>
    <m/>
    <n v="-1"/>
    <m/>
    <m/>
    <m/>
    <m/>
    <n v="1"/>
  </r>
  <r>
    <n v="2"/>
    <s v="Alejandro Beron"/>
    <x v="0"/>
    <s v="Repuestos para enfriadores de produccion - siroc"/>
    <d v="2026-02-11T00:00:00"/>
    <x v="13"/>
    <x v="1"/>
    <s v="PR00250"/>
    <s v="AB"/>
    <s v="P-4146"/>
    <s v="M2681MEC"/>
    <s v=" Llave palanca 15A, On/Off de 4 pines. (C52iA on/off)"/>
    <n v="6"/>
    <s v="unidad"/>
    <m/>
    <n v="0"/>
    <s v="$"/>
    <s v="pedido anulado. Se compra por reposicion, mail 31/03"/>
    <m/>
    <m/>
    <m/>
    <m/>
    <s v="Anulado"/>
    <s v="Con pendientes"/>
    <n v="4"/>
    <m/>
    <n v="-6"/>
    <m/>
    <m/>
    <m/>
    <n v="1"/>
    <n v="1"/>
  </r>
  <r>
    <m/>
    <s v="Alejandro Beron"/>
    <x v="0"/>
    <s v="Repuestos para enfriadores de produccion - siroc"/>
    <d v="2026-02-11T00:00:00"/>
    <x v="13"/>
    <x v="1"/>
    <s v="PR00250"/>
    <s v="AB"/>
    <s v="P-4146"/>
    <s v="M2682MEC"/>
    <s v=" Bomba de agua para Enfriador Evaporativo Marca Ciroc Mod. 18ap9"/>
    <n v="3"/>
    <s v="unidad"/>
    <m/>
    <n v="0"/>
    <s v="$"/>
    <s v="pedido anulado. Se compra por reposicion, mail 31/03"/>
    <m/>
    <m/>
    <m/>
    <m/>
    <s v="Anulado"/>
    <s v="Con pendientes"/>
    <n v="4"/>
    <m/>
    <n v="-3"/>
    <m/>
    <m/>
    <m/>
    <m/>
    <n v="1"/>
  </r>
  <r>
    <n v="2"/>
    <s v="Alejandro Beron"/>
    <x v="2"/>
    <s v="ESPEJOS PARA VESTUARIOS DE HOMBRES Y DAMAS DEL DMP"/>
    <d v="2026-02-12T00:00:00"/>
    <x v="13"/>
    <x v="1"/>
    <s v="PR00261"/>
    <s v="AB"/>
    <s v="P-4147"/>
    <s v=" M2848FER"/>
    <s v="Espejo con marco de madera lustrada med. 700x500"/>
    <n v="3"/>
    <s v="unidad"/>
    <n v="45000"/>
    <n v="135000"/>
    <s v="$"/>
    <s v="MERCADO LIBRE"/>
    <s v="P01084"/>
    <d v="2026-05-12T00:00:00"/>
    <s v="MZ"/>
    <d v="2026-05-12T00:00:00"/>
    <s v="Orden de compra confirmada"/>
    <s v="Con pendientes"/>
    <n v="1"/>
    <m/>
    <n v="-3"/>
    <m/>
    <m/>
    <m/>
    <n v="1"/>
    <n v="1"/>
  </r>
  <r>
    <m/>
    <s v="Alejandro Beron"/>
    <x v="2"/>
    <s v="ESPEJOS PARA VESTUARIOS DE HOMBRES Y DAMAS DEL DMP"/>
    <d v="2026-02-12T00:00:00"/>
    <x v="13"/>
    <x v="1"/>
    <s v="PR00261"/>
    <s v="AB"/>
    <s v="P-4147"/>
    <s v=" M2849FER"/>
    <s v="Espejo con marco de madera lustrada med. 600x1200"/>
    <n v="1"/>
    <s v="unidad"/>
    <n v="72000"/>
    <n v="72000"/>
    <s v="$"/>
    <s v="MERCADO LIBRE"/>
    <s v="P01084"/>
    <d v="2026-05-12T00:00:00"/>
    <s v="MZ"/>
    <d v="2026-05-12T00:00:00"/>
    <s v="Orden de compra confirmada"/>
    <s v="Con pendientes"/>
    <n v="1"/>
    <m/>
    <n v="-1"/>
    <m/>
    <m/>
    <m/>
    <m/>
    <n v="1"/>
  </r>
  <r>
    <n v="1"/>
    <s v="Raul Ledesma"/>
    <x v="0"/>
    <s v="Tableros electricos de planta"/>
    <d v="2026-02-13T00:00:00"/>
    <x v="13"/>
    <x v="1"/>
    <s v="PR00267"/>
    <s v="AB"/>
    <s v="P-4148"/>
    <s v="M2518FER"/>
    <s v="CANDADO SEKUR 31 – LLAVE UNICA (LLAVE UNIVERSAL)"/>
    <n v="20"/>
    <s v="unidad"/>
    <n v="24830"/>
    <n v="496600"/>
    <s v="$"/>
    <s v="CERRAJERIA CERRACHINE"/>
    <s v="P00521"/>
    <d v="2026-03-02T00:00:00"/>
    <s v="MZ"/>
    <d v="2026-03-02T00:00:00"/>
    <s v="Recibido"/>
    <s v="cumplida"/>
    <n v="3"/>
    <n v="20"/>
    <n v="0"/>
    <d v="1900-01-19T00:00:00"/>
    <n v="624"/>
    <n v="77488"/>
    <n v="1"/>
    <n v="1"/>
  </r>
  <r>
    <n v="1"/>
    <s v="Ontivero Alejandro"/>
    <x v="2"/>
    <s v="Personal para realizar tareas de edilicio. Mantenimiento general de planta"/>
    <d v="2026-03-04T00:00:00"/>
    <x v="14"/>
    <x v="1"/>
    <s v="PR00273"/>
    <s v="AB"/>
    <s v="P-4149"/>
    <s v="S/C"/>
    <s v="Contratacion de personal de 3 ayudantes para realizar tareas generales en planta._x000a_Jornada de 9hs x dia. Apartir del Martes 10/03 (Cantidad total 3 dias)"/>
    <n v="3"/>
    <s v="unidad"/>
    <n v="324000"/>
    <n v="972000"/>
    <s v="$"/>
    <s v="Elfer Mario Hector (Montajes industriales)"/>
    <s v="P00636"/>
    <d v="2026-03-13T00:00:00"/>
    <s v="MZ"/>
    <d v="2026-03-16T00:00:00"/>
    <s v="Recibido"/>
    <s v="cumplida"/>
    <n v="3"/>
    <n v="3"/>
    <n v="0"/>
    <d v="2026-04-17T00:00:00"/>
    <s v="Firma Raul Ledesma"/>
    <m/>
    <n v="1"/>
    <n v="1"/>
  </r>
  <r>
    <n v="1"/>
    <s v="Ontivero Alejandro"/>
    <x v="0"/>
    <s v="VOLQUETE EN PLANTA"/>
    <d v="2026-03-04T00:00:00"/>
    <x v="14"/>
    <x v="1"/>
    <s v="PR00274"/>
    <s v="AB"/>
    <s v="P-4150"/>
    <s v="S/C"/>
    <s v="Volquete para residuos generales de planta"/>
    <n v="2"/>
    <s v="unidad"/>
    <n v="120000"/>
    <n v="240000"/>
    <s v="$"/>
    <s v="MS GRUPO NORTE SA VOLQUETES"/>
    <s v="P00644"/>
    <d v="2026-03-13T00:00:00"/>
    <s v="MZ"/>
    <d v="2026-03-13T00:00:00"/>
    <s v="Recibido"/>
    <s v="cumplida"/>
    <n v="3"/>
    <n v="2"/>
    <n v="0"/>
    <s v="6/3/26 - 30/3/26"/>
    <s v="4413 - 4454"/>
    <m/>
    <n v="1"/>
    <n v="1"/>
  </r>
  <r>
    <n v="1"/>
    <s v="Franco Paez"/>
    <x v="0"/>
    <s v="Motor de extraccion linea 7"/>
    <d v="2026-03-08T00:00:00"/>
    <x v="14"/>
    <x v="1"/>
    <s v="PR00278"/>
    <s v="AB"/>
    <s v="P-4151"/>
    <s v="S/C"/>
    <s v="Reparacion de motor trifasico marca WEG de 4 kw, 2875rpm. _x0009_1"/>
    <n v="1"/>
    <s v="unidad"/>
    <n v="390000"/>
    <n v="390000"/>
    <s v="$"/>
    <s v="ATLAS Electromecanica"/>
    <s v="P00924"/>
    <d v="2026-04-22T00:00:00"/>
    <s v="MZ"/>
    <d v="2026-04-22T00:00:00"/>
    <s v="Recibido"/>
    <s v="cumplida"/>
    <n v="3"/>
    <n v="1"/>
    <n v="0"/>
    <d v="2026-04-29T00:00:00"/>
    <n v="1199"/>
    <m/>
    <n v="1"/>
    <n v="1"/>
  </r>
  <r>
    <n v="7"/>
    <s v="Alejandro Beron"/>
    <x v="0"/>
    <s v="REPUESTOS PARA AUTOELEVADORES"/>
    <d v="2026-03-08T00:00:00"/>
    <x v="14"/>
    <x v="1"/>
    <s v="PR00279"/>
    <s v="AB"/>
    <s v="P-4152"/>
    <s v="M2151MEC"/>
    <s v=" FARO LED UNIVERSAL 12V CON SOPORTE"/>
    <n v="8"/>
    <s v="unidad"/>
    <m/>
    <n v="0"/>
    <s v="$"/>
    <s v="pedido anulado. Se compra por reposicion, mail 31/03"/>
    <m/>
    <m/>
    <m/>
    <m/>
    <s v="Anulado"/>
    <s v="Con pendientes"/>
    <n v="4"/>
    <m/>
    <n v="-8"/>
    <m/>
    <m/>
    <m/>
    <n v="1"/>
    <n v="1"/>
  </r>
  <r>
    <m/>
    <s v="Alejandro Beron"/>
    <x v="0"/>
    <s v="REPUESTOS PARA AUTOELEVADORES"/>
    <d v="2026-03-08T00:00:00"/>
    <x v="14"/>
    <x v="1"/>
    <s v="PR00279"/>
    <s v="AB"/>
    <s v="P-4152"/>
    <s v="M2462MEC"/>
    <s v=" SENSOR HOMBRE A BORDO TOYOTA"/>
    <n v="3"/>
    <s v="unidad"/>
    <m/>
    <n v="0"/>
    <s v="$"/>
    <s v="pedido anulado. Se compra por reposicion, mail 31/03"/>
    <m/>
    <m/>
    <m/>
    <m/>
    <s v="Anulado"/>
    <s v="Con pendientes"/>
    <n v="4"/>
    <m/>
    <n v="-3"/>
    <m/>
    <m/>
    <m/>
    <m/>
    <n v="1"/>
  </r>
  <r>
    <m/>
    <s v="Alejandro Beron"/>
    <x v="0"/>
    <s v="REPUESTOS PARA AUTOELEVADORES"/>
    <d v="2026-03-08T00:00:00"/>
    <x v="14"/>
    <x v="1"/>
    <s v="PR00279"/>
    <s v="AB"/>
    <s v="P-4152"/>
    <s v="M0365MEC"/>
    <s v="CUBETA FRENO APILADOR"/>
    <n v="6"/>
    <s v="unidad"/>
    <m/>
    <n v="0"/>
    <s v="$"/>
    <s v="pedido anulado. Se compra por reposicion, mail 31/03"/>
    <m/>
    <m/>
    <m/>
    <m/>
    <s v="Anulado"/>
    <s v="Con pendientes"/>
    <n v="4"/>
    <m/>
    <n v="-6"/>
    <m/>
    <m/>
    <m/>
    <m/>
    <n v="1"/>
  </r>
  <r>
    <m/>
    <s v="Alejandro Beron"/>
    <x v="0"/>
    <s v="REPUESTOS PARA AUTOELEVADORES"/>
    <d v="2026-03-08T00:00:00"/>
    <x v="14"/>
    <x v="1"/>
    <s v="PR00279"/>
    <s v="AB"/>
    <s v="P-4152"/>
    <s v="M0640MEC"/>
    <s v=" VENTILADOR APILADOR 14710-12950-71 TOYOTA"/>
    <n v="2"/>
    <s v="unidad"/>
    <m/>
    <n v="0"/>
    <s v="$"/>
    <s v="pedido anulado. Se compra por reposicion, mail 31/03"/>
    <m/>
    <m/>
    <m/>
    <m/>
    <s v="Anulado"/>
    <s v="Con pendientes"/>
    <n v="4"/>
    <m/>
    <n v="-2"/>
    <m/>
    <m/>
    <m/>
    <m/>
    <n v="1"/>
  </r>
  <r>
    <m/>
    <s v="Alejandro Beron"/>
    <x v="0"/>
    <s v="REPUESTOS PARA AUTOELEVADORES"/>
    <d v="2026-03-08T00:00:00"/>
    <x v="14"/>
    <x v="1"/>
    <s v="PR00279"/>
    <s v="AB"/>
    <s v="P-4152"/>
    <s v="M1535ELE"/>
    <s v=" COOLER DC 24V 0,16A 81MM X 81MM X 26MM (APILADORA)"/>
    <n v="1"/>
    <s v="unidad"/>
    <m/>
    <n v="0"/>
    <s v="$"/>
    <s v="pedido anulado. Se compra por reposicion, mail 31/03"/>
    <m/>
    <m/>
    <m/>
    <m/>
    <s v="Anulado"/>
    <s v="Con pendientes"/>
    <n v="4"/>
    <m/>
    <n v="-1"/>
    <m/>
    <m/>
    <m/>
    <m/>
    <n v="1"/>
  </r>
  <r>
    <m/>
    <s v="Alejandro Beron"/>
    <x v="0"/>
    <s v="REPUESTOS PARA AUTOELEVADORES"/>
    <d v="2026-03-08T00:00:00"/>
    <x v="14"/>
    <x v="1"/>
    <s v="PR00279"/>
    <s v="AB"/>
    <s v="P-4152"/>
    <s v="M2620MEC"/>
    <s v=" JUEGO DE CARBONES MOTOR APILADORAS - 20MM X 16MM X 6MM "/>
    <n v="1"/>
    <s v="unidad"/>
    <m/>
    <n v="0"/>
    <s v="$"/>
    <s v="pedido anulado. Se compra por reposicion, mail 31/03"/>
    <m/>
    <m/>
    <m/>
    <m/>
    <s v="Anulado"/>
    <s v="Con pendientes"/>
    <n v="4"/>
    <m/>
    <n v="-1"/>
    <m/>
    <m/>
    <m/>
    <m/>
    <n v="1"/>
  </r>
  <r>
    <m/>
    <s v="Alejandro Beron"/>
    <x v="0"/>
    <s v="REPUESTOS PARA AUTOELEVADORES"/>
    <d v="2026-03-08T00:00:00"/>
    <x v="14"/>
    <x v="1"/>
    <s v="PR00279"/>
    <s v="AB"/>
    <s v="P-4152"/>
    <s v="M2670MEC"/>
    <s v="REGULADOR DE VOLTAJE 48v a 24v 5A"/>
    <n v="1"/>
    <s v="unidad"/>
    <m/>
    <n v="0"/>
    <s v="$"/>
    <s v="pedido anulado. Se compra por reposicion, mail 31/03"/>
    <m/>
    <m/>
    <m/>
    <m/>
    <s v="Anulado"/>
    <s v="Con pendientes"/>
    <n v="4"/>
    <m/>
    <n v="-1"/>
    <m/>
    <m/>
    <m/>
    <m/>
    <n v="1"/>
  </r>
  <r>
    <n v="1"/>
    <s v="Alejandro Beron"/>
    <x v="0"/>
    <s v="Banco para tesoreria"/>
    <d v="2026-03-08T00:00:00"/>
    <x v="14"/>
    <x v="1"/>
    <s v="PR00280"/>
    <s v="AB"/>
    <s v="P-4153"/>
    <s v="S/C"/>
    <s v="Bancos de hormigon Largo1400; alto 400; ancho 460"/>
    <n v="2"/>
    <s v="unidad"/>
    <n v="219420.2"/>
    <n v="438840.4"/>
    <s v="$"/>
    <s v="HER CAL"/>
    <s v="P00982"/>
    <d v="2026-04-28T00:00:00"/>
    <s v="MZ"/>
    <d v="2026-04-28T00:00:00"/>
    <s v="Recibido"/>
    <s v="cumplida"/>
    <n v="3"/>
    <n v="2"/>
    <n v="0"/>
    <d v="2026-05-12T00:00:00"/>
    <n v="42125"/>
    <m/>
    <n v="1"/>
    <n v="1"/>
  </r>
  <r>
    <n v="1"/>
    <s v="Raul Ledesma"/>
    <x v="2"/>
    <s v="Modulos para balanzas de linea 6"/>
    <d v="2026-03-09T00:00:00"/>
    <x v="14"/>
    <x v="1"/>
    <s v="PR00281"/>
    <s v="AB"/>
    <s v="P-4154"/>
    <s v="M0285MAS"/>
    <s v="MODULO X20 AI1744 - 3900377863 - BALANZAS L6"/>
    <n v="5"/>
    <s v="unidad"/>
    <m/>
    <n v="0"/>
    <s v="$"/>
    <s v="pedido anulado. Se pidio en el p-4172"/>
    <m/>
    <m/>
    <m/>
    <m/>
    <s v="Anulado"/>
    <s v="Con pendientes"/>
    <n v="4"/>
    <m/>
    <n v="-5"/>
    <m/>
    <m/>
    <m/>
    <n v="1"/>
    <n v="1"/>
  </r>
  <r>
    <n v="1"/>
    <s v="Raul Ledesma"/>
    <x v="2"/>
    <s v="Reparacion de modulos para balanzas de linea 6"/>
    <d v="2026-03-11T00:00:00"/>
    <x v="14"/>
    <x v="1"/>
    <s v="PR00288"/>
    <s v="AB"/>
    <s v="P-4155"/>
    <s v="S/C"/>
    <s v="Reparacion de modulo x20 ai1744"/>
    <n v="3"/>
    <s v="unidad"/>
    <m/>
    <n v="0"/>
    <s v="$"/>
    <s v="sin reparacion"/>
    <m/>
    <m/>
    <m/>
    <m/>
    <s v="Anulado"/>
    <s v="Con pendientes"/>
    <n v="4"/>
    <m/>
    <n v="-3"/>
    <m/>
    <m/>
    <m/>
    <n v="1"/>
    <n v="1"/>
  </r>
  <r>
    <n v="1"/>
    <s v="Alejandro Beron"/>
    <x v="2"/>
    <s v="Perforacion para planta"/>
    <d v="2026-03-12T00:00:00"/>
    <x v="14"/>
    <x v="1"/>
    <s v="PR00289"/>
    <s v="AB"/>
    <s v="P-4156"/>
    <s v="S/C"/>
    <s v=" Perforacion para planta 60/70mts, con encamisado total_x000a_ Equipo de bombeo Rotor pump ST8015 de 5,5 hp - 380V_x000a_Columna filtrante de PVC revestido con maya de nylon de 75mm diametro_x000a_ Prefiltro de gravila silicea, para crear un pre filtro"/>
    <n v="1"/>
    <s v="unidad"/>
    <n v="5397674.2800000003"/>
    <n v="5397674.2800000003"/>
    <s v="$"/>
    <s v="PulsePro ingenieria"/>
    <s v="P01085"/>
    <d v="2026-05-12T00:00:00"/>
    <s v="MZ"/>
    <m/>
    <s v="Rq en proceso de aprobacion"/>
    <s v="Con pendientes"/>
    <n v="1"/>
    <m/>
    <n v="-1"/>
    <m/>
    <m/>
    <m/>
    <n v="1"/>
    <n v="1"/>
  </r>
  <r>
    <n v="1"/>
    <s v="Alejandro Beron"/>
    <x v="2"/>
    <s v="Sistema para rotacion de aire en oficinas de administracion"/>
    <d v="2026-03-12T00:00:00"/>
    <x v="14"/>
    <x v="1"/>
    <s v="PR00290"/>
    <s v="AB"/>
    <s v="P-4157"/>
    <s v="S/C"/>
    <s v="Servicio de rotacion de aires en 4 oficinas de administracion ( 2 salas de reuniones y 2 oficinas Gerenciales)"/>
    <n v="1"/>
    <s v="unidad"/>
    <m/>
    <n v="0"/>
    <s v="$"/>
    <m/>
    <m/>
    <m/>
    <m/>
    <m/>
    <s v="Sin req."/>
    <s v="Con pendientes"/>
    <m/>
    <m/>
    <n v="-1"/>
    <m/>
    <m/>
    <m/>
    <n v="1"/>
    <n v="1"/>
  </r>
  <r>
    <n v="1"/>
    <s v="Alejandro Beron"/>
    <x v="2"/>
    <s v="Servicio de recarga tubo de oxígeno"/>
    <d v="2026-03-12T00:00:00"/>
    <x v="14"/>
    <x v="1"/>
    <s v="PR00291"/>
    <s v="FS"/>
    <s v="P-4158"/>
    <s v="S/C"/>
    <s v="Recarga de tubo de oxígeno 6mts"/>
    <n v="1"/>
    <s v="unidad"/>
    <n v="24799.5"/>
    <n v="24799.5"/>
    <s v="$"/>
    <s v="OXITEC"/>
    <n v="104951"/>
    <d v="2026-03-12T00:00:00"/>
    <s v="MZ"/>
    <d v="2026-03-13T00:00:00"/>
    <s v="Recibido"/>
    <s v="cumplida"/>
    <n v="3"/>
    <n v="1"/>
    <n v="0"/>
    <d v="2026-03-14T00:00:00"/>
    <n v="54583"/>
    <m/>
    <n v="1"/>
    <n v="1"/>
  </r>
  <r>
    <n v="1"/>
    <s v="Raul Ledesma"/>
    <x v="2"/>
    <s v="Malla horno Línea 3"/>
    <d v="2026-03-12T00:00:00"/>
    <x v="14"/>
    <x v="1"/>
    <s v="PR00292"/>
    <s v="AB"/>
    <s v="P-4159"/>
    <s v="S/C"/>
    <s v="Limpieza malla horno línea 3"/>
    <n v="1"/>
    <s v="unidad"/>
    <n v="1650000"/>
    <n v="1650000"/>
    <s v="$"/>
    <s v="MOROS SA"/>
    <s v="P01103"/>
    <d v="2026-05-15T00:00:00"/>
    <s v="MZ"/>
    <d v="2026-05-20T00:00:00"/>
    <s v="Orden de compra confirmada"/>
    <s v="Con pendientes"/>
    <n v="1"/>
    <m/>
    <n v="-1"/>
    <m/>
    <m/>
    <m/>
    <n v="1"/>
    <n v="1"/>
  </r>
  <r>
    <n v="1"/>
    <s v="Franco Paez"/>
    <x v="2"/>
    <s v="Masipack Línea 2"/>
    <d v="2026-03-12T00:00:00"/>
    <x v="14"/>
    <x v="1"/>
    <s v="PR00294"/>
    <s v="FS"/>
    <s v="P-4160"/>
    <s v="S/C"/>
    <s v="Reparación de placas paso a paso Masipack L2"/>
    <n v="2"/>
    <s v="unidad"/>
    <n v="424500"/>
    <n v="849000"/>
    <s v="$"/>
    <s v="JORGE OKEEFFE"/>
    <s v="P00802"/>
    <d v="2026-04-06T00:00:00"/>
    <s v="MZ"/>
    <d v="2026-04-07T00:00:00"/>
    <s v="Recibido"/>
    <s v="cumplida"/>
    <n v="3"/>
    <n v="2"/>
    <n v="0"/>
    <d v="2026-04-20T00:00:00"/>
    <n v="2127"/>
    <m/>
    <n v="1"/>
    <n v="1"/>
  </r>
  <r>
    <n v="1"/>
    <s v="Raul Ledesma"/>
    <x v="0"/>
    <s v="Encintadora nueva Capex APIL26007"/>
    <d v="2026-03-13T00:00:00"/>
    <x v="14"/>
    <x v="1"/>
    <s v="PR00295"/>
    <s v="FS"/>
    <s v="P-4161"/>
    <s v="S/C"/>
    <s v="Encintadora nueva"/>
    <n v="1"/>
    <s v="unidad"/>
    <n v="2658720"/>
    <n v="2658720"/>
    <s v="$"/>
    <s v="ARTEMBAL"/>
    <s v="P01098"/>
    <d v="2026-05-13T00:00:00"/>
    <s v="MZ"/>
    <d v="2026-05-15T00:00:00"/>
    <s v="Recibido"/>
    <s v="cumplida"/>
    <n v="3"/>
    <n v="1"/>
    <n v="0"/>
    <d v="2026-05-26T00:00:00"/>
    <n v="3280"/>
    <m/>
    <n v="1"/>
    <n v="1"/>
  </r>
  <r>
    <n v="1"/>
    <s v="Alejandro Beron"/>
    <x v="2"/>
    <s v="Servicio de construcción plataforma"/>
    <d v="2026-03-13T00:00:00"/>
    <x v="14"/>
    <x v="1"/>
    <s v="PR00296"/>
    <s v="FS"/>
    <s v="P-4162"/>
    <s v="S/C"/>
    <s v="Construcción de plataforma 45 m2 "/>
    <n v="1"/>
    <s v="unidad"/>
    <n v="9991310"/>
    <n v="9991310"/>
    <s v="$"/>
    <s v="PulsePro ingenieria"/>
    <s v="P00739"/>
    <d v="2026-03-25T00:00:00"/>
    <s v="MZ"/>
    <d v="2026-03-26T00:00:00"/>
    <s v="Orden de compra confirmada"/>
    <s v="Con pendientes"/>
    <n v="1"/>
    <m/>
    <n v="-1"/>
    <m/>
    <m/>
    <m/>
    <n v="1"/>
    <n v="1"/>
  </r>
  <r>
    <n v="1"/>
    <s v="Raul Ledesma"/>
    <x v="2"/>
    <s v="Capsuladora linea 4"/>
    <d v="2026-03-13T00:00:00"/>
    <x v="14"/>
    <x v="1"/>
    <s v="PR00297"/>
    <s v="AB"/>
    <s v="P-4163"/>
    <s v="S/C"/>
    <s v="Servicio de reparacion de motoreductor sew CFM71L/BR/HR/TF/AS1H/SB62"/>
    <n v="1"/>
    <s v="unidad"/>
    <n v="1809733.2"/>
    <n v="1809733.2"/>
    <s v="$"/>
    <s v="SEW EURODRIVE"/>
    <s v="P00647"/>
    <d v="2026-03-16T00:00:00"/>
    <s v="MZ"/>
    <d v="2026-03-16T00:00:00"/>
    <s v="Recibido"/>
    <s v="cumplida"/>
    <n v="3"/>
    <n v="1"/>
    <n v="0"/>
    <d v="2026-03-20T00:00:00"/>
    <n v="183713"/>
    <m/>
    <n v="1"/>
    <n v="1"/>
  </r>
  <r>
    <n v="1"/>
    <s v="Raul Ledesma"/>
    <x v="2"/>
    <s v="Capsuladora linea 4"/>
    <d v="2026-03-16T00:00:00"/>
    <x v="14"/>
    <x v="1"/>
    <s v="PR00298"/>
    <s v="AB"/>
    <s v="P-4164"/>
    <s v="S/C"/>
    <s v="Flete para enviar a sew el motorreductor de capsuladora L4"/>
    <n v="1"/>
    <s v="unidad"/>
    <n v="55000"/>
    <n v="55000"/>
    <s v="$"/>
    <s v="AGÜERO SERGIO DARIO"/>
    <s v="P00654"/>
    <d v="2026-03-16T00:00:00"/>
    <s v="MZ"/>
    <d v="2026-03-16T00:00:00"/>
    <s v="Recibido"/>
    <s v="cumplida"/>
    <n v="3"/>
    <n v="1"/>
    <n v="0"/>
    <d v="2026-03-20T00:00:00"/>
    <s v="S/ remito"/>
    <m/>
    <n v="1"/>
    <n v="1"/>
  </r>
  <r>
    <n v="6"/>
    <s v="Alejandro Beron"/>
    <x v="2"/>
    <s v="Insumos para reparacion de filtraciones de planta"/>
    <d v="2026-03-14T00:00:00"/>
    <x v="14"/>
    <x v="1"/>
    <s v="PR00309"/>
    <s v="FS"/>
    <s v="P-4165"/>
    <s v="M2552FER"/>
    <s v=" MEMBRANA AUTOADHESIVA 15CM X 10MTS"/>
    <n v="10"/>
    <s v="unidad"/>
    <n v="16308.16"/>
    <n v="163081.60000000001"/>
    <s v="$"/>
    <s v="ABRAFER"/>
    <s v="P00737"/>
    <d v="2026-03-25T00:00:00"/>
    <s v="MZ"/>
    <d v="2026-03-25T00:00:00"/>
    <s v="Orden de compra confirmada"/>
    <s v="Con pendientes"/>
    <n v="1"/>
    <m/>
    <n v="-10"/>
    <m/>
    <m/>
    <m/>
    <n v="1"/>
    <n v="1"/>
  </r>
  <r>
    <m/>
    <s v="Alejandro Beron"/>
    <x v="2"/>
    <s v="Insumos para reparacion de filtraciones de planta"/>
    <d v="2026-03-14T00:00:00"/>
    <x v="14"/>
    <x v="1"/>
    <s v="PR00309"/>
    <s v="FS"/>
    <s v="P-4165"/>
    <s v="M2661FER"/>
    <s v=" MEMBRANA AUTOADHESIVA ANCHO 500MM X ROLLO DE 10MTS"/>
    <n v="8"/>
    <s v="unidad"/>
    <n v="69442.559999999998"/>
    <n v="555540.47999999998"/>
    <s v="$"/>
    <s v="HER CAL"/>
    <s v="P00738"/>
    <d v="2026-03-25T00:00:00"/>
    <s v="MZ"/>
    <d v="2026-03-25T00:00:00"/>
    <s v="Recibido"/>
    <s v="cumplida"/>
    <n v="3"/>
    <n v="8"/>
    <n v="0"/>
    <d v="2026-03-27T00:00:00"/>
    <n v="41748"/>
    <n v="76878"/>
    <m/>
    <n v="1"/>
  </r>
  <r>
    <m/>
    <s v="Alejandro Beron"/>
    <x v="2"/>
    <s v="Insumos para reparacion de filtraciones de planta"/>
    <d v="2026-03-14T00:00:00"/>
    <x v="14"/>
    <x v="1"/>
    <s v="PR00309"/>
    <s v="FS"/>
    <s v="P-4165"/>
    <s v="M2592FER"/>
    <s v="MANTA FIBRADA VENDA 1 X 25MTS"/>
    <n v="2"/>
    <s v="unidad"/>
    <n v="8124.15"/>
    <n v="16248.3"/>
    <s v="$"/>
    <s v="HER CAL"/>
    <s v="P00738"/>
    <d v="2026-03-25T00:00:00"/>
    <s v="MZ"/>
    <d v="2026-03-25T00:00:00"/>
    <s v="Recibido"/>
    <s v="cumplida"/>
    <n v="3"/>
    <n v="2"/>
    <n v="0"/>
    <d v="2026-03-27T00:00:00"/>
    <n v="41748"/>
    <n v="76878"/>
    <m/>
    <n v="1"/>
  </r>
  <r>
    <m/>
    <s v="Alejandro Beron"/>
    <x v="2"/>
    <s v="Insumos para reparacion de filtraciones de planta"/>
    <d v="2026-03-14T00:00:00"/>
    <x v="14"/>
    <x v="1"/>
    <s v="PR00309"/>
    <s v="FS"/>
    <s v="P-4165"/>
    <s v="M2349FER"/>
    <s v=" MEMBRANA LIQUIDA SIKAFILL TECHOS 20 KG. - BLANCO SEMI-MATE"/>
    <n v="1"/>
    <s v="unidad"/>
    <n v="165730.66"/>
    <n v="165730.66"/>
    <s v="$"/>
    <s v="HER CAL"/>
    <s v="P00738"/>
    <d v="2026-03-25T00:00:00"/>
    <s v="MZ"/>
    <d v="2026-03-25T00:00:00"/>
    <s v="Recibido"/>
    <s v="cumplida"/>
    <n v="3"/>
    <n v="1"/>
    <n v="0"/>
    <d v="2026-03-27T00:00:00"/>
    <n v="41748"/>
    <n v="76878"/>
    <m/>
    <n v="1"/>
  </r>
  <r>
    <m/>
    <s v="Alejandro Beron"/>
    <x v="2"/>
    <s v="Insumos para reparacion de filtraciones de planta"/>
    <d v="2026-03-14T00:00:00"/>
    <x v="14"/>
    <x v="1"/>
    <s v="PR00309"/>
    <s v="FS"/>
    <s v="P-4165"/>
    <s v="M2401FER"/>
    <s v=" CEMENTO BOLSA X 25KG"/>
    <n v="6"/>
    <s v="unidad"/>
    <n v="10150"/>
    <n v="60900"/>
    <s v="$"/>
    <s v="ABRAFER"/>
    <s v="P00737"/>
    <d v="2026-03-25T00:00:00"/>
    <s v="MZ"/>
    <d v="2026-03-25T00:00:00"/>
    <s v="Orden de compra confirmada"/>
    <s v="Con pendientes"/>
    <n v="1"/>
    <m/>
    <n v="-6"/>
    <m/>
    <m/>
    <m/>
    <m/>
    <n v="1"/>
  </r>
  <r>
    <m/>
    <s v="Alejandro Beron"/>
    <x v="2"/>
    <s v="Insumos para reparacion de filtraciones de planta"/>
    <d v="2026-03-14T00:00:00"/>
    <x v="14"/>
    <x v="1"/>
    <s v="PR00309"/>
    <s v="FS"/>
    <s v="P-4165"/>
    <s v="M0022FER"/>
    <s v=" CAL COMUN AVELLANEDA X 25KG"/>
    <n v="3"/>
    <s v="unidad"/>
    <n v="8679.15"/>
    <n v="26037.449999999997"/>
    <s v="$"/>
    <s v="ABRAFER"/>
    <s v="P00737"/>
    <d v="2026-03-25T00:00:00"/>
    <s v="MZ"/>
    <d v="2026-03-25T00:00:00"/>
    <s v="Orden de compra confirmada"/>
    <s v="Con pendientes"/>
    <n v="1"/>
    <m/>
    <n v="-3"/>
    <m/>
    <m/>
    <m/>
    <m/>
    <n v="1"/>
  </r>
  <r>
    <n v="1"/>
    <s v="Raul Ledesma"/>
    <x v="0"/>
    <s v="Armado y puesta en marcha horno nº8 L5"/>
    <d v="2026-03-16T00:00:00"/>
    <x v="14"/>
    <x v="1"/>
    <s v="PR00310"/>
    <s v="FS"/>
    <s v="P-4166"/>
    <s v="S/C"/>
    <s v="Servicio de contratacion de personal, de 1 oficial y 1 ayudante para el armado de horno N°8 de linea 5"/>
    <n v="5"/>
    <s v="Dias"/>
    <n v="440000"/>
    <n v="2200000"/>
    <s v="$"/>
    <s v="MET CAR MAR"/>
    <s v="P00729"/>
    <d v="2026-03-25T00:00:00"/>
    <s v="MZ"/>
    <d v="2026-04-09T00:00:00"/>
    <s v="Recibido"/>
    <s v="cumplida"/>
    <n v="3"/>
    <n v="5"/>
    <n v="0"/>
    <d v="2026-04-17T00:00:00"/>
    <s v="Firma ledesma raul"/>
    <m/>
    <n v="1"/>
    <n v="1"/>
  </r>
  <r>
    <n v="6"/>
    <s v="Alejandro Beron"/>
    <x v="2"/>
    <s v="Filtro sanitario y oficina de supervisores"/>
    <d v="2026-03-16T00:00:00"/>
    <x v="14"/>
    <x v="1"/>
    <s v="PR00312"/>
    <s v="AB"/>
    <s v="P-4167"/>
    <s v="M0864FER"/>
    <s v="TAPACANTOS C/PEGAMENTO NEGRO DE 40MM ANCHO X 10METROS"/>
    <n v="2"/>
    <s v="unidad"/>
    <m/>
    <n v="0"/>
    <s v="$"/>
    <m/>
    <m/>
    <m/>
    <m/>
    <m/>
    <s v="Sin req."/>
    <s v="Con pendientes"/>
    <m/>
    <m/>
    <n v="-2"/>
    <m/>
    <m/>
    <m/>
    <n v="1"/>
    <n v="1"/>
  </r>
  <r>
    <m/>
    <s v="Alejandro Beron"/>
    <x v="2"/>
    <s v="Filtro sanitario y oficina de supervisores"/>
    <d v="2026-03-16T00:00:00"/>
    <x v="14"/>
    <x v="1"/>
    <s v="PR00312"/>
    <s v="AB"/>
    <s v="P-4167"/>
    <s v="M2427FER"/>
    <s v="TAPACANTOS C/PEGAMENTO HAYA NATURAL DE 22MM ANCHO X 10METROS"/>
    <n v="2"/>
    <s v="unidad"/>
    <m/>
    <n v="0"/>
    <s v="$"/>
    <m/>
    <m/>
    <m/>
    <m/>
    <m/>
    <s v="Sin req."/>
    <s v="Con pendientes"/>
    <m/>
    <m/>
    <n v="-2"/>
    <m/>
    <m/>
    <m/>
    <m/>
    <n v="1"/>
  </r>
  <r>
    <m/>
    <s v="Alejandro Beron"/>
    <x v="2"/>
    <s v="Filtro sanitario y oficina de supervisores"/>
    <d v="2026-03-16T00:00:00"/>
    <x v="14"/>
    <x v="1"/>
    <s v="PR00312"/>
    <s v="AB"/>
    <s v="P-4167"/>
    <s v="M0879FER"/>
    <s v="PUNTERA PARA TAPA CANTO U"/>
    <n v="40"/>
    <s v="unidad"/>
    <n v="812.15"/>
    <n v="32486"/>
    <s v="$"/>
    <s v="HER CAL"/>
    <s v="P00805"/>
    <d v="2026-04-06T00:00:00"/>
    <s v="MZ"/>
    <d v="2026-05-07T00:00:00"/>
    <s v="Recibido"/>
    <s v="cumplida"/>
    <n v="3"/>
    <n v="40"/>
    <n v="0"/>
    <d v="2026-04-17T00:00:00"/>
    <n v="41932"/>
    <m/>
    <m/>
    <n v="1"/>
  </r>
  <r>
    <m/>
    <s v="Alejandro Beron"/>
    <x v="2"/>
    <s v="Filtro sanitario y oficina de supervisores"/>
    <d v="2026-03-16T00:00:00"/>
    <x v="14"/>
    <x v="1"/>
    <s v="PR00312"/>
    <s v="AB"/>
    <s v="P-4167"/>
    <s v="M0885FER"/>
    <s v="TAPACANTO U ALUMINIO RECTO 18MM 2.92 MTS COLOR GRIS MATE"/>
    <n v="9"/>
    <s v="unidad"/>
    <n v="6154.15"/>
    <n v="55387.35"/>
    <s v="$"/>
    <s v="HER CAL"/>
    <s v="P00805"/>
    <d v="2026-04-06T00:00:00"/>
    <s v="MZ"/>
    <d v="2026-05-07T00:00:00"/>
    <s v="Recibido"/>
    <s v="cumplida"/>
    <n v="3"/>
    <n v="9"/>
    <n v="0"/>
    <d v="2026-04-17T00:00:00"/>
    <n v="41932"/>
    <m/>
    <m/>
    <n v="1"/>
  </r>
  <r>
    <m/>
    <s v="Alejandro Beron"/>
    <x v="2"/>
    <s v="Filtro sanitario y oficina de supervisores"/>
    <d v="2026-03-16T00:00:00"/>
    <x v="14"/>
    <x v="1"/>
    <s v="PR00312"/>
    <s v="AB"/>
    <s v="P-4167"/>
    <s v="S/C"/>
    <s v="Espejo 45 X 55cm, con Marco (40mm) Blanco Pvc "/>
    <n v="2"/>
    <s v="unidad"/>
    <n v="37050.5"/>
    <n v="74101"/>
    <s v="$"/>
    <s v="HER CAL"/>
    <s v="P00805"/>
    <d v="2026-04-06T00:00:00"/>
    <s v="MZ"/>
    <d v="2026-05-07T00:00:00"/>
    <s v="Recibido"/>
    <s v="cumplida"/>
    <n v="3"/>
    <n v="2"/>
    <n v="0"/>
    <d v="2026-04-17T00:00:00"/>
    <n v="41932"/>
    <m/>
    <m/>
    <n v="1"/>
  </r>
  <r>
    <m/>
    <s v="Alejandro Beron"/>
    <x v="2"/>
    <s v="Filtro sanitario y oficina de supervisores"/>
    <d v="2026-03-16T00:00:00"/>
    <x v="14"/>
    <x v="1"/>
    <s v="PR00312"/>
    <s v="AB"/>
    <s v="P-4167"/>
    <s v="S/C"/>
    <s v="Cesto Basura 60l Fema C/ Tapa Contenedor. L45xAL79xAN33"/>
    <n v="2"/>
    <s v="unidad"/>
    <n v="47309.08"/>
    <n v="94618.16"/>
    <s v="$"/>
    <s v="HER CAL"/>
    <s v="P00805"/>
    <d v="2026-04-06T00:00:00"/>
    <s v="MZ"/>
    <d v="2026-05-07T00:00:00"/>
    <s v="Recibido"/>
    <s v="cumplida"/>
    <n v="3"/>
    <n v="2"/>
    <n v="0"/>
    <d v="2026-04-17T00:00:00"/>
    <n v="41932"/>
    <m/>
    <m/>
    <n v="1"/>
  </r>
  <r>
    <n v="1"/>
    <s v="Alejandro Beron"/>
    <x v="2"/>
    <s v="Sillas de directorio"/>
    <d v="2026-03-18T00:00:00"/>
    <x v="14"/>
    <x v="1"/>
    <s v="PR00319"/>
    <s v="FS"/>
    <s v="P-4168"/>
    <s v="S/C"/>
    <s v="REPARACIÓN DE PISTÓN Y CENTRADOR EN SILLAS FENIX"/>
    <n v="1"/>
    <s v="unidad"/>
    <n v="105000"/>
    <n v="105000"/>
    <s v="$"/>
    <s v="EQUI-FEC"/>
    <s v="P00804"/>
    <d v="2026-04-06T00:00:00"/>
    <s v="MZ"/>
    <d v="2026-04-07T00:00:00"/>
    <s v="Recibido"/>
    <s v="cumplida"/>
    <n v="3"/>
    <n v="1"/>
    <n v="0"/>
    <d v="2026-04-24T00:00:00"/>
    <n v="23465"/>
    <m/>
    <n v="1"/>
    <n v="1"/>
  </r>
  <r>
    <n v="2"/>
    <s v="Alejandro Beron"/>
    <x v="2"/>
    <s v="Repuestos para barreras y timbrados"/>
    <d v="2026-03-18T00:00:00"/>
    <x v="14"/>
    <x v="1"/>
    <s v="PR00322"/>
    <s v="FS"/>
    <s v="P-4169"/>
    <s v="S/C"/>
    <s v="Timbre Inalambrico Negro 50mts alcance .marca Etheos TIN150B-TIN150N"/>
    <n v="2"/>
    <s v="unidad"/>
    <n v="40000"/>
    <n v="80000"/>
    <s v="$"/>
    <s v="RENDICION DE GASTOS"/>
    <n v="105019"/>
    <d v="2026-03-20T00:00:00"/>
    <s v="MZ"/>
    <d v="2026-03-20T00:00:00"/>
    <s v="Recibido"/>
    <s v="cumplida"/>
    <n v="3"/>
    <n v="2"/>
    <n v="0"/>
    <d v="2026-03-25T00:00:00"/>
    <s v="sin remito"/>
    <m/>
    <n v="1"/>
    <n v="1"/>
  </r>
  <r>
    <m/>
    <s v="Alejandro Beron"/>
    <x v="2"/>
    <s v="Repuestos para barreras y timbrados"/>
    <d v="2026-03-18T00:00:00"/>
    <x v="14"/>
    <x v="1"/>
    <s v="PR00322"/>
    <s v="FS"/>
    <s v="P-4169"/>
    <s v="S/C"/>
    <s v="Fotocélula Para barrera automatica. Alcance hasta 20m. Alimentación 12-24VCC. Simple haz. 7,5 cm de alto. 4,5 cm de ancho. 3 cm de profundidad."/>
    <n v="2"/>
    <s v="unidad"/>
    <n v="25500"/>
    <n v="51000"/>
    <s v="$"/>
    <s v="RENDICION DE GASTOS"/>
    <n v="105019"/>
    <d v="2026-03-20T00:00:00"/>
    <s v="MZ"/>
    <d v="2026-03-20T00:00:00"/>
    <s v="Recibido"/>
    <s v="cumplida"/>
    <n v="3"/>
    <n v="2"/>
    <n v="0"/>
    <d v="2026-03-25T00:00:00"/>
    <s v="sin remito"/>
    <m/>
    <m/>
    <n v="1"/>
  </r>
  <r>
    <n v="3"/>
    <s v="Alejandro Beron"/>
    <x v="2"/>
    <s v="Repuestos para autoelevadores"/>
    <d v="2026-03-19T00:00:00"/>
    <x v="14"/>
    <x v="1"/>
    <s v="PR00324"/>
    <s v="FS"/>
    <s v="P-4170"/>
    <s v="M2568MEC"/>
    <s v=" CUBIERTA CONTINENTAL 600X9 MACIZA - TOYOTA 25A "/>
    <n v="2"/>
    <s v="unidad"/>
    <n v="250000"/>
    <n v="500000"/>
    <s v="$"/>
    <s v="ELEVA PILAR"/>
    <s v="P00818"/>
    <d v="2026-04-09T00:00:00"/>
    <s v="MZ"/>
    <d v="2026-04-09T00:00:00"/>
    <s v="Recibido"/>
    <s v="cumplida"/>
    <n v="3"/>
    <n v="2"/>
    <n v="0"/>
    <d v="2026-04-28T00:00:00"/>
    <n v="19"/>
    <n v="78222"/>
    <n v="1"/>
    <n v="1"/>
  </r>
  <r>
    <m/>
    <s v="Alejandro Beron"/>
    <x v="2"/>
    <s v="Repuestos para autoelevadores"/>
    <d v="2026-03-19T00:00:00"/>
    <x v="14"/>
    <x v="1"/>
    <s v="PR00324"/>
    <s v="FS"/>
    <s v="P-4170"/>
    <s v="M2299MEC"/>
    <s v=" BATERIA DE LITIO 24V 20AH. (ZORRA ELÉCTRICA MODELO PTE 15Q- ATOM)"/>
    <n v="1"/>
    <s v="unidad"/>
    <n v="662700"/>
    <n v="662700"/>
    <s v="$"/>
    <s v="UNIRROL"/>
    <s v="P00727"/>
    <d v="2026-03-25T00:00:00"/>
    <s v="MZ"/>
    <d v="2026-03-25T00:00:00"/>
    <s v="Recibido"/>
    <s v="cumplida"/>
    <n v="3"/>
    <n v="1"/>
    <n v="0"/>
    <d v="2026-04-07T00:00:00"/>
    <n v="18659"/>
    <n v="77296"/>
    <m/>
    <n v="1"/>
  </r>
  <r>
    <m/>
    <s v="Alejandro Beron"/>
    <x v="2"/>
    <s v="Repuestos para autoelevadores"/>
    <d v="2026-03-19T00:00:00"/>
    <x v="14"/>
    <x v="1"/>
    <s v="PR00322"/>
    <s v="FS"/>
    <s v="P-4170"/>
    <s v="M2683MEC"/>
    <s v="CARGADOR DE BATERIAS - 03 Charger (509946036501) charger24V8A(EU)"/>
    <n v="1"/>
    <s v="unidad"/>
    <n v="352500"/>
    <n v="352500"/>
    <s v="$"/>
    <s v="UNIRROL"/>
    <s v="P00727"/>
    <d v="2026-03-25T00:00:00"/>
    <s v="MZ"/>
    <d v="2026-03-25T00:00:00"/>
    <s v="Recibido"/>
    <s v="cumplida"/>
    <n v="3"/>
    <n v="1"/>
    <n v="0"/>
    <d v="2026-04-07T00:00:00"/>
    <n v="18659"/>
    <n v="77296"/>
    <m/>
    <n v="1"/>
  </r>
  <r>
    <n v="1"/>
    <s v="Ontivero Alejandro"/>
    <x v="2"/>
    <s v="Tolva de linea 5"/>
    <d v="2026-03-23T00:00:00"/>
    <x v="14"/>
    <x v="1"/>
    <s v="PR00328"/>
    <s v="AB"/>
    <s v="P-4171"/>
    <s v="S/C"/>
    <s v="Reemplazo de base de tolva Linea 5_x000a_-Incluye fabricacion y montaje de base nueva_x000a_-No incluye conexión de cañeria"/>
    <n v="1"/>
    <s v="unidad"/>
    <n v="5250000"/>
    <n v="5250000"/>
    <s v="$"/>
    <s v="PulsePro ingenieria"/>
    <s v="P00730"/>
    <d v="2026-03-25T00:00:00"/>
    <s v="MZ"/>
    <d v="2026-03-26T00:00:00"/>
    <s v="Orden de compra confirmada"/>
    <s v="Con pendientes"/>
    <n v="1"/>
    <m/>
    <n v="-1"/>
    <m/>
    <m/>
    <m/>
    <n v="1"/>
    <n v="1"/>
  </r>
  <r>
    <n v="5"/>
    <s v="Raul Ledesma"/>
    <x v="0"/>
    <s v="Modulos para balanzas de linea 1"/>
    <d v="2026-03-25T00:00:00"/>
    <x v="14"/>
    <x v="1"/>
    <s v="PR00329"/>
    <s v="AB"/>
    <s v="P-4172"/>
    <s v="M1605ELE"/>
    <s v="Placa/Módulo driver motor paso a paso MA1036_R4"/>
    <n v="2"/>
    <s v="unidad"/>
    <n v="352500"/>
    <n v="705000"/>
    <s v="$"/>
    <s v="PROTO"/>
    <s v="P00814"/>
    <d v="2026-04-10T00:00:00"/>
    <s v="MZ"/>
    <d v="2026-04-22T00:00:00"/>
    <s v="Recibido"/>
    <s v="cumplida"/>
    <n v="3"/>
    <n v="2"/>
    <n v="0"/>
    <d v="2026-08-01T00:00:00"/>
    <n v="137"/>
    <n v="82542"/>
    <n v="1"/>
    <n v="1"/>
  </r>
  <r>
    <m/>
    <s v="Raul Ledesma"/>
    <x v="0"/>
    <s v="Modulos para balanzas de lineas 2 y 3"/>
    <d v="2026-03-25T00:00:00"/>
    <x v="14"/>
    <x v="1"/>
    <s v="PR00329"/>
    <s v="AB"/>
    <s v="P-4172"/>
    <s v="M1241ELE"/>
    <s v="Placa/Módulo driver motor paso a paso MSMP2TLC_R2"/>
    <n v="4"/>
    <s v="unidad"/>
    <n v="352500"/>
    <n v="1410000"/>
    <s v="$"/>
    <s v="PROTO"/>
    <s v="P00814"/>
    <d v="2026-04-10T00:00:00"/>
    <s v="MZ"/>
    <d v="2026-04-22T00:00:00"/>
    <s v="Recibido"/>
    <s v="cumplida"/>
    <n v="3"/>
    <n v="4"/>
    <n v="0"/>
    <d v="2026-08-01T00:00:00"/>
    <n v="137"/>
    <n v="82542"/>
    <m/>
    <n v="1"/>
  </r>
  <r>
    <m/>
    <s v="Raul Ledesma"/>
    <x v="0"/>
    <s v="Modulos para balanzas de linea 4"/>
    <d v="2026-03-25T00:00:00"/>
    <x v="14"/>
    <x v="1"/>
    <s v="PR00329"/>
    <s v="AB"/>
    <s v="P-4172"/>
    <s v="M1240ELE"/>
    <s v="Placa/Módulo driver motor paso a paso MA1028_R7"/>
    <n v="2"/>
    <s v="unidad"/>
    <n v="352500"/>
    <n v="705000"/>
    <s v="$"/>
    <s v="PROTO"/>
    <s v="P00814"/>
    <d v="2026-04-10T00:00:00"/>
    <s v="MZ"/>
    <d v="2026-04-22T00:00:00"/>
    <s v="Recibido"/>
    <s v="cumplida"/>
    <n v="3"/>
    <n v="2"/>
    <n v="0"/>
    <d v="2026-08-01T00:00:00"/>
    <n v="137"/>
    <n v="82542"/>
    <m/>
    <n v="1"/>
  </r>
  <r>
    <m/>
    <s v="Raul Ledesma"/>
    <x v="0"/>
    <s v="Modulos para balanzas de linea 6"/>
    <d v="2026-03-25T00:00:00"/>
    <x v="14"/>
    <x v="1"/>
    <s v="PR00329"/>
    <s v="AB"/>
    <s v="P-4172"/>
    <s v="M0285MAS"/>
    <s v="Módulo analógico B&amp;R  X20AI1744"/>
    <n v="6"/>
    <s v="unidad"/>
    <n v="1003920"/>
    <n v="6023520"/>
    <s v="$"/>
    <s v="PROTO"/>
    <s v="P00814"/>
    <d v="2026-04-10T00:00:00"/>
    <s v="MZ"/>
    <d v="2026-04-22T00:00:00"/>
    <s v="Recibido"/>
    <s v="cumplida"/>
    <n v="3"/>
    <n v="6"/>
    <n v="0"/>
    <d v="2026-05-15T00:00:00"/>
    <n v="135"/>
    <n v="79820"/>
    <m/>
    <n v="1"/>
  </r>
  <r>
    <m/>
    <s v="Raul Ledesma"/>
    <x v="0"/>
    <s v="Modulos para balanzas de linea 6"/>
    <d v="2026-03-25T00:00:00"/>
    <x v="14"/>
    <x v="1"/>
    <s v="PR00329"/>
    <s v="AB"/>
    <s v="P-4172"/>
    <s v="M1606ELE"/>
    <s v="Terminales X20TB12 (Bloque terminales)"/>
    <n v="1"/>
    <s v="unidad"/>
    <n v="45120"/>
    <n v="45120"/>
    <s v="$"/>
    <s v="PROTO"/>
    <s v="P00814"/>
    <d v="2026-04-10T00:00:00"/>
    <s v="MZ"/>
    <d v="2026-04-22T00:00:00"/>
    <s v="Recibido"/>
    <s v="cumplida"/>
    <n v="3"/>
    <n v="1"/>
    <n v="0"/>
    <d v="2026-05-15T00:00:00"/>
    <n v="135"/>
    <n v="79820"/>
    <m/>
    <n v="1"/>
  </r>
  <r>
    <n v="6"/>
    <s v="Alejandro Beron"/>
    <x v="2"/>
    <s v="Oficinas"/>
    <d v="2026-03-30T00:00:00"/>
    <x v="14"/>
    <x v="1"/>
    <s v="PR00337"/>
    <s v="FS"/>
    <s v="P-4173"/>
    <s v="M2355FER"/>
    <s v=" PINTURA AEROSOL ULTRA COVER 2X RUST OLEUM BLANCO MATE"/>
    <n v="10"/>
    <s v="unidad"/>
    <n v="23375"/>
    <n v="233750"/>
    <s v="$"/>
    <s v="HERCAL"/>
    <s v="P00809"/>
    <d v="2026-04-10T00:00:00"/>
    <s v="MZ"/>
    <d v="2026-04-12T00:00:00"/>
    <s v="Recibido"/>
    <s v="cumplida"/>
    <n v="3"/>
    <n v="10"/>
    <n v="0"/>
    <d v="2026-06-19T00:00:00"/>
    <n v="42450"/>
    <n v="80689"/>
    <n v="1"/>
    <n v="1"/>
  </r>
  <r>
    <m/>
    <s v="Alejandro Beron"/>
    <x v="2"/>
    <s v="Oficinas"/>
    <d v="2026-03-30T00:00:00"/>
    <x v="14"/>
    <x v="1"/>
    <s v="PR00337"/>
    <s v="FS"/>
    <s v="P-4173"/>
    <s v="M2688FER"/>
    <s v=" Cinta De Aluminio Autoadhesiva De 48 Mm X 50 Mts Aluminizada"/>
    <n v="4"/>
    <s v="unidad"/>
    <n v="10634"/>
    <n v="42536"/>
    <s v="$"/>
    <s v="HERCAL"/>
    <s v="P00809"/>
    <d v="2026-04-10T00:00:00"/>
    <s v="MZ"/>
    <d v="2026-04-11T00:00:00"/>
    <s v="Recibido"/>
    <s v="cumplida"/>
    <n v="3"/>
    <n v="4"/>
    <n v="0"/>
    <d v="2026-06-19T00:00:00"/>
    <n v="42450"/>
    <n v="80689"/>
    <m/>
    <n v="1"/>
  </r>
  <r>
    <m/>
    <s v="Alejandro Beron"/>
    <x v="2"/>
    <s v="Oficinas"/>
    <d v="2026-03-30T00:00:00"/>
    <x v="14"/>
    <x v="1"/>
    <s v="PR00337"/>
    <s v="FS"/>
    <s v="P-4173"/>
    <s v="M2902FER"/>
    <s v=" Extractor In Line 8'' 200mm Td Mixvent 800/200 "/>
    <n v="1"/>
    <s v="unidad"/>
    <n v="1257399.71"/>
    <n v="1257399.71"/>
    <s v="$"/>
    <s v="HERCAL"/>
    <s v="P01122"/>
    <d v="2026-05-20T00:00:00"/>
    <s v="MZ"/>
    <d v="2026-05-21T00:00:00"/>
    <s v="Recibido"/>
    <s v="cumplida"/>
    <n v="3"/>
    <n v="1"/>
    <n v="0"/>
    <d v="2026-06-12T00:00:00"/>
    <n v="42405"/>
    <n v="80398"/>
    <m/>
    <n v="1"/>
  </r>
  <r>
    <m/>
    <s v="Alejandro Beron"/>
    <x v="2"/>
    <s v="Oficinas"/>
    <d v="2026-03-30T00:00:00"/>
    <x v="14"/>
    <x v="1"/>
    <s v="PR00337"/>
    <s v="FS"/>
    <s v="P-4173"/>
    <s v="M2903FER"/>
    <s v=" Conducto Flexible para conducto 8&quot; / 200mm Sin Aislacion 7.5m Euroflex"/>
    <n v="15"/>
    <s v="unidad"/>
    <n v="11664"/>
    <n v="174960"/>
    <s v="$"/>
    <s v="HERCAL"/>
    <s v="P00809"/>
    <d v="2026-04-10T00:00:00"/>
    <s v="MZ"/>
    <d v="2026-04-08T00:00:00"/>
    <s v="Recibido"/>
    <s v="cumplida"/>
    <n v="3"/>
    <n v="15"/>
    <n v="0"/>
    <d v="2026-06-19T00:00:00"/>
    <n v="42450"/>
    <n v="80689"/>
    <m/>
    <n v="1"/>
  </r>
  <r>
    <m/>
    <s v="Alejandro Beron"/>
    <x v="2"/>
    <s v="Oficinas"/>
    <d v="2026-03-30T00:00:00"/>
    <x v="14"/>
    <x v="1"/>
    <s v="PR00337"/>
    <s v="FS"/>
    <s v="P-4173"/>
    <s v="M2904FER"/>
    <s v="TE de 90º en galvanizado 200mm "/>
    <n v="3"/>
    <s v="unidad"/>
    <n v="51150"/>
    <n v="153450"/>
    <s v="$"/>
    <s v="HERCAL"/>
    <s v="P00809"/>
    <d v="2026-04-10T00:00:00"/>
    <s v="MZ"/>
    <d v="2026-04-09T00:00:00"/>
    <s v="Recibido"/>
    <s v="cumplida"/>
    <n v="3"/>
    <n v="3"/>
    <n v="0"/>
    <d v="2026-07-06T00:00:00"/>
    <n v="42580"/>
    <n v="81365"/>
    <m/>
    <n v="1"/>
  </r>
  <r>
    <m/>
    <s v="Alejandro Beron"/>
    <x v="2"/>
    <s v="Oficinas"/>
    <d v="2026-03-30T00:00:00"/>
    <x v="14"/>
    <x v="1"/>
    <s v="PR00337"/>
    <s v="FS"/>
    <s v="P-4173"/>
    <s v="M2905FER"/>
    <s v=" Reduccion galvanizada de 250 a 200 mm ( 1 sola pieza)"/>
    <n v="4"/>
    <s v="unidad"/>
    <n v="34626"/>
    <n v="138504"/>
    <s v="$"/>
    <s v="HERCAL"/>
    <s v="P00809"/>
    <d v="2026-04-10T00:00:00"/>
    <s v="MZ"/>
    <d v="2026-04-10T00:00:00"/>
    <s v="Recibido"/>
    <s v="cumplida"/>
    <n v="3"/>
    <n v="4"/>
    <n v="0"/>
    <d v="2026-07-06T00:00:00"/>
    <n v="42580"/>
    <n v="81365"/>
    <m/>
    <n v="1"/>
  </r>
  <r>
    <n v="1"/>
    <s v="Raul Ledesma"/>
    <x v="2"/>
    <s v="Pantalla para línea 4"/>
    <d v="2026-03-30T00:00:00"/>
    <x v="14"/>
    <x v="1"/>
    <s v="PR00339"/>
    <s v="FS"/>
    <s v="P-4174"/>
    <s v="M1533ELE"/>
    <s v="PANEL VIEW 700 PLUS 2711-PT7C4D8 ALLEN BRADLEY (FOCUS L6)"/>
    <n v="1"/>
    <s v="unidad"/>
    <n v="5296826.0999999996"/>
    <n v="5296826.0999999996"/>
    <s v="$"/>
    <s v="All industrial drives"/>
    <s v="P00811"/>
    <d v="2026-04-08T00:00:00"/>
    <s v="LR"/>
    <d v="2026-04-08T00:00:00"/>
    <s v="Orden de compra confirmada"/>
    <s v="Con pendientes"/>
    <n v="1"/>
    <m/>
    <n v="-1"/>
    <m/>
    <m/>
    <m/>
    <n v="1"/>
    <n v="1"/>
  </r>
  <r>
    <n v="1"/>
    <s v="Alejandro Beron"/>
    <x v="2"/>
    <s v="Jefatura de sistemas"/>
    <d v="2026-03-30T00:00:00"/>
    <x v="14"/>
    <x v="1"/>
    <s v="PR00341"/>
    <s v="FS"/>
    <s v="P-4175"/>
    <s v="S/C"/>
    <s v=" SILLON ALUMINUM SOFT ALTO NEGRO (F96-1-TRA)"/>
    <n v="1"/>
    <s v="unidad"/>
    <n v="267090"/>
    <n v="267090"/>
    <s v="$"/>
    <s v="TISERA"/>
    <s v="P00785"/>
    <d v="2026-04-01T00:00:00"/>
    <s v="MZ"/>
    <d v="2026-04-01T00:00:00"/>
    <s v="Recibido"/>
    <s v="cumplida"/>
    <n v="3"/>
    <n v="1"/>
    <n v="0"/>
    <d v="2026-04-16T00:00:00"/>
    <n v="212572"/>
    <m/>
    <n v="1"/>
    <n v="1"/>
  </r>
  <r>
    <n v="1"/>
    <s v="Franco Paez"/>
    <x v="2"/>
    <s v="Fripack linea 7"/>
    <d v="2026-03-31T00:00:00"/>
    <x v="14"/>
    <x v="1"/>
    <s v="PR00343"/>
    <s v="AB"/>
    <s v="P-4176"/>
    <s v="M0050MEC"/>
    <s v="BRIDA PARA MOTORRECTOR FLA 50 N°50 FL BASE FA"/>
    <n v="3"/>
    <s v="unidad"/>
    <n v="8946"/>
    <n v="26838"/>
    <s v="$"/>
    <s v="STM"/>
    <s v="P00780"/>
    <d v="2026-04-01T00:00:00"/>
    <s v="MZ"/>
    <d v="2026-04-01T00:00:00"/>
    <s v="Recibido"/>
    <s v="cumplida"/>
    <n v="3"/>
    <n v="3"/>
    <n v="0"/>
    <d v="2026-05-05T00:00:00"/>
    <n v="146961"/>
    <n v="78487"/>
    <n v="1"/>
    <n v="1"/>
  </r>
  <r>
    <n v="1"/>
    <s v="Franco Paez"/>
    <x v="2"/>
    <s v="Interfaz con relé para sistema de conteo en equipos de envasado"/>
    <d v="2026-04-06T00:00:00"/>
    <x v="15"/>
    <x v="1"/>
    <s v="PR00346"/>
    <s v="FS"/>
    <s v="P-4177"/>
    <s v="M1604ELE"/>
    <s v="INTERFAZ CON RELE 1NA 24V CD 6A - FINDER 391070249024"/>
    <n v="10"/>
    <s v="unidad"/>
    <n v="82720.899999999994"/>
    <n v="827209"/>
    <s v="$"/>
    <s v="NISAMAT"/>
    <s v="P00801"/>
    <d v="2026-04-06T00:00:00"/>
    <s v="LR"/>
    <d v="2026-04-07T00:00:00"/>
    <s v="Recibido"/>
    <s v="cumplida"/>
    <n v="3"/>
    <n v="10"/>
    <n v="0"/>
    <s v="09/04 - 14/04"/>
    <s v="2887 - 3016"/>
    <s v="77374 - 77577"/>
    <n v="1"/>
    <n v="1"/>
  </r>
  <r>
    <n v="4"/>
    <s v="Alejandro Beron"/>
    <x v="2"/>
    <s v="Siembra de invierno en parque de planta y DMP"/>
    <d v="2026-04-06T00:00:00"/>
    <x v="15"/>
    <x v="1"/>
    <s v="PR00347"/>
    <s v="FS"/>
    <s v="P-4178"/>
    <s v="S/C"/>
    <s v="Mano de obra para trabajos de siembra de invierno en jardin (frente y laterales) de planta"/>
    <n v="1"/>
    <s v="Servicio"/>
    <n v="600000"/>
    <n v="600000"/>
    <s v="$"/>
    <s v="GreenArg"/>
    <s v="P00816"/>
    <d v="2026-04-09T00:00:00"/>
    <s v="LR"/>
    <d v="2026-04-14T00:00:00"/>
    <s v="Recibido"/>
    <s v="cumplida"/>
    <n v="3"/>
    <n v="1"/>
    <n v="0"/>
    <d v="2026-04-23T00:00:00"/>
    <n v="13556"/>
    <m/>
    <n v="1"/>
    <n v="1"/>
  </r>
  <r>
    <m/>
    <s v="Alejandro Beron"/>
    <x v="2"/>
    <s v="Siembra de invierno en parque de planta y DMP"/>
    <d v="2026-04-06T00:00:00"/>
    <x v="15"/>
    <x v="1"/>
    <s v="PR00347"/>
    <s v="FS"/>
    <s v="P-4178"/>
    <s v="S/C"/>
    <s v="Mano de obra para trabajos de siembra de invierno en jardin (frente) del DMP"/>
    <n v="1"/>
    <s v="Servicio"/>
    <n v="200000"/>
    <n v="200000"/>
    <s v="$"/>
    <s v="GreenArg"/>
    <s v="P00816"/>
    <d v="2026-04-09T00:00:00"/>
    <s v="LR"/>
    <d v="2026-04-14T00:00:00"/>
    <s v="Recibido"/>
    <s v="cumplida"/>
    <n v="3"/>
    <n v="1"/>
    <n v="0"/>
    <d v="2026-04-23T00:00:00"/>
    <n v="13556"/>
    <m/>
    <m/>
    <n v="1"/>
  </r>
  <r>
    <m/>
    <s v="Alejandro Beron"/>
    <x v="2"/>
    <s v="Siembra de invierno en parque de planta y DMP"/>
    <d v="2026-04-06T00:00:00"/>
    <x v="15"/>
    <x v="1"/>
    <s v="PR00347"/>
    <s v="FS"/>
    <s v="P-4178"/>
    <s v="M2824FER"/>
    <s v="BOLSA DE SEMILLA REYGRAA ANUAL X 25KG (MARCA PICASSO) PARA SIEMBRA INVIERNO"/>
    <n v="5"/>
    <s v="unidad"/>
    <n v="80000"/>
    <n v="400000"/>
    <s v="$"/>
    <s v="GreenArg"/>
    <s v="P00835"/>
    <d v="2026-04-13T00:00:00"/>
    <s v="LR"/>
    <d v="2026-04-14T00:00:00"/>
    <s v="Recibido"/>
    <s v="cumplida"/>
    <n v="3"/>
    <n v="5"/>
    <n v="0"/>
    <d v="2026-04-23T00:00:00"/>
    <n v="13555"/>
    <n v="78210"/>
    <m/>
    <n v="1"/>
  </r>
  <r>
    <m/>
    <s v="Alejandro Beron"/>
    <x v="2"/>
    <s v="Siembra de invierno en parque de planta y DMP"/>
    <d v="2026-04-06T00:00:00"/>
    <x v="15"/>
    <x v="1"/>
    <s v="PR00347"/>
    <s v="FS"/>
    <s v="P-4178"/>
    <s v="S/C"/>
    <s v="Alquiler de volquete "/>
    <n v="1"/>
    <s v="unidad"/>
    <n v="120000"/>
    <n v="120000"/>
    <s v="$"/>
    <s v="MS GRUPO NORTE SA VOLQUETES"/>
    <s v="P00928"/>
    <d v="2026-04-23T00:00:00"/>
    <s v="MZ"/>
    <d v="2026-04-23T00:00:00"/>
    <s v="Recibido"/>
    <s v="cumplida"/>
    <n v="3"/>
    <n v="1"/>
    <n v="0"/>
    <d v="2026-04-25T00:00:00"/>
    <n v="21595"/>
    <m/>
    <m/>
    <n v="1"/>
  </r>
  <r>
    <n v="1"/>
    <s v="Alejandro Beron"/>
    <x v="0"/>
    <s v="Volquete para final de obra"/>
    <d v="2026-04-06T00:00:00"/>
    <x v="15"/>
    <x v="1"/>
    <s v="PR00348"/>
    <s v="FS"/>
    <s v="P-4179"/>
    <s v="S/C"/>
    <s v="Alquiler de volquete "/>
    <n v="2"/>
    <s v="unidad"/>
    <n v="120000"/>
    <n v="240000"/>
    <s v="$"/>
    <s v="MS GRUPO NORTE SA VOLQUETES"/>
    <s v="P00806"/>
    <d v="2026-04-07T00:00:00"/>
    <s v="MZ"/>
    <d v="2026-04-07T00:00:00"/>
    <s v="Recibido"/>
    <s v="cumplida"/>
    <n v="3"/>
    <n v="2"/>
    <n v="0"/>
    <s v="10/04/26 - 06/05/26"/>
    <s v="21143 - 21953"/>
    <m/>
    <n v="1"/>
    <n v="1"/>
  </r>
  <r>
    <n v="3"/>
    <s v="Alejandro Beron"/>
    <x v="2"/>
    <s v="Intercomunicadores para tesoreria"/>
    <d v="2026-04-06T00:00:00"/>
    <x v="15"/>
    <x v="1"/>
    <s v="PR00351"/>
    <s v="AB"/>
    <s v="P-4180"/>
    <s v="M2906FER"/>
    <s v="INTERCOMUNICADOR INTERCRON GT-ML 110V - 220V"/>
    <n v="1"/>
    <s v="unidad"/>
    <n v="522683.72"/>
    <n v="522683.72"/>
    <s v="$"/>
    <s v="HER CAL"/>
    <s v="P00820"/>
    <d v="2026-04-09T00:00:00"/>
    <s v="MZ"/>
    <d v="2026-04-09T00:00:00"/>
    <s v="Recibido"/>
    <s v="cumplida"/>
    <n v="3"/>
    <n v="1"/>
    <n v="0"/>
    <d v="2026-05-12T00:00:00"/>
    <n v="42126"/>
    <n v="78874"/>
    <n v="1"/>
    <n v="1"/>
  </r>
  <r>
    <m/>
    <s v="Alejandro Beron"/>
    <x v="2"/>
    <s v="Intercomunicadores para tesoreria"/>
    <d v="2026-04-06T00:00:00"/>
    <x v="15"/>
    <x v="1"/>
    <s v="PR00351"/>
    <s v="AB"/>
    <s v="P-4180"/>
    <s v="M1608ELE"/>
    <s v="CABLE BIPOLAR PARALELO 2 X 1,5 MM NEGRO"/>
    <n v="25"/>
    <s v="unidad"/>
    <n v="1209.8399999999999"/>
    <n v="30245.999999999996"/>
    <s v="$"/>
    <s v="HER CAL"/>
    <s v="P00822"/>
    <d v="2026-04-10T00:00:00"/>
    <s v="MZ"/>
    <d v="2026-04-10T00:00:00"/>
    <s v="Recibido"/>
    <s v="cumplida"/>
    <n v="3"/>
    <n v="25"/>
    <n v="0"/>
    <d v="2026-04-30T00:00:00"/>
    <n v="42031"/>
    <n v="78281"/>
    <m/>
    <n v="1"/>
  </r>
  <r>
    <m/>
    <s v="Alejandro Beron"/>
    <x v="2"/>
    <s v="Intercomunicadores para tesoreria"/>
    <d v="2026-04-06T00:00:00"/>
    <x v="15"/>
    <x v="1"/>
    <s v="PR00351"/>
    <s v="AB"/>
    <s v="P-4180"/>
    <s v="M2907FER"/>
    <s v="FRENTE PORTERO ELECTRICO COMMAX EXTERIOR/EMBUTIR DR 201"/>
    <n v="1"/>
    <s v="unidad"/>
    <n v="50105.45"/>
    <n v="50105.45"/>
    <s v="$"/>
    <s v="HER CAL"/>
    <s v="P00820"/>
    <d v="2026-04-09T00:00:00"/>
    <s v="MZ"/>
    <d v="2026-04-09T00:00:00"/>
    <s v="Recibido"/>
    <s v="cumplida"/>
    <n v="3"/>
    <n v="1"/>
    <n v="0"/>
    <d v="2026-05-12T00:00:00"/>
    <n v="42126"/>
    <n v="78874"/>
    <m/>
    <n v="1"/>
  </r>
  <r>
    <n v="4"/>
    <s v="Alejandro Beron"/>
    <x v="0"/>
    <s v="Cerramiento para sala de pintura"/>
    <d v="2026-04-06T00:00:00"/>
    <x v="15"/>
    <x v="1"/>
    <s v="PR00350"/>
    <s v="FS"/>
    <s v="P-4181"/>
    <s v="M2167FER"/>
    <s v="MALLA CIMA 25X25X2,6 X 3 METROS"/>
    <n v="6"/>
    <s v="unidad"/>
    <m/>
    <n v="0"/>
    <s v="$"/>
    <m/>
    <m/>
    <m/>
    <m/>
    <m/>
    <s v="Sin req."/>
    <s v="Con pendientes"/>
    <m/>
    <m/>
    <n v="-6"/>
    <m/>
    <m/>
    <m/>
    <n v="1"/>
    <n v="1"/>
  </r>
  <r>
    <m/>
    <s v="Alejandro Beron"/>
    <x v="0"/>
    <s v="Cerramiento para sala de pintura"/>
    <d v="2026-04-06T00:00:00"/>
    <x v="15"/>
    <x v="1"/>
    <s v="PR00350"/>
    <s v="FS"/>
    <s v="P-4181"/>
    <s v="M2663FER"/>
    <s v="ANGULO 1&quot; X 1/8&quot;"/>
    <n v="9"/>
    <s v="unidad"/>
    <m/>
    <n v="0"/>
    <s v="$"/>
    <m/>
    <m/>
    <m/>
    <m/>
    <m/>
    <s v="Sin req."/>
    <s v="Con pendientes"/>
    <m/>
    <m/>
    <n v="-9"/>
    <m/>
    <m/>
    <m/>
    <m/>
    <n v="1"/>
  </r>
  <r>
    <m/>
    <s v="Alejandro Beron"/>
    <x v="0"/>
    <s v="Cerramiento para sala de pintura"/>
    <d v="2026-04-06T00:00:00"/>
    <x v="15"/>
    <x v="1"/>
    <s v="PR00350"/>
    <s v="FS"/>
    <s v="P-4181"/>
    <s v="M2230FER"/>
    <s v="TEE DE 1&quot;1/4 X 6M"/>
    <n v="4"/>
    <s v="unidad"/>
    <m/>
    <n v="0"/>
    <s v="$"/>
    <m/>
    <m/>
    <m/>
    <m/>
    <m/>
    <s v="Sin req."/>
    <s v="Con pendientes"/>
    <m/>
    <m/>
    <n v="-4"/>
    <m/>
    <m/>
    <m/>
    <m/>
    <n v="1"/>
  </r>
  <r>
    <m/>
    <s v="Alejandro Beron"/>
    <x v="0"/>
    <s v="Cerramiento para sala de pintura"/>
    <d v="2026-04-06T00:00:00"/>
    <x v="15"/>
    <x v="1"/>
    <s v="PR00350"/>
    <s v="FS"/>
    <s v="P-4181"/>
    <s v="M2233FER"/>
    <s v="CARRO ROMA ART. 174 55 X 55MM"/>
    <n v="2"/>
    <s v="unidad"/>
    <m/>
    <n v="0"/>
    <s v="$"/>
    <m/>
    <m/>
    <m/>
    <m/>
    <m/>
    <s v="Sin req."/>
    <s v="Con pendientes"/>
    <m/>
    <m/>
    <n v="-2"/>
    <m/>
    <m/>
    <m/>
    <m/>
    <n v="1"/>
  </r>
  <r>
    <n v="1"/>
    <s v="Alejandro Beron"/>
    <x v="0"/>
    <s v="Buje para finalizar conexión en refrisat L7"/>
    <d v="2026-04-06T00:00:00"/>
    <x v="15"/>
    <x v="1"/>
    <s v="PR00352"/>
    <s v="AB"/>
    <s v="P-4182"/>
    <s v="M2908FER"/>
    <s v="Buje de reduccion de cobre para soldar  1 1/4 a 1 3/8"/>
    <n v="2"/>
    <s v="unidad"/>
    <m/>
    <n v="0"/>
    <s v="$"/>
    <m/>
    <m/>
    <m/>
    <m/>
    <m/>
    <s v="Sin req."/>
    <s v="Con pendientes"/>
    <m/>
    <m/>
    <n v="-2"/>
    <m/>
    <m/>
    <m/>
    <n v="1"/>
    <n v="1"/>
  </r>
  <r>
    <n v="1"/>
    <s v="Raul Ledesma"/>
    <x v="2"/>
    <s v="Modificación rociador de alcohol"/>
    <d v="2026-04-08T00:00:00"/>
    <x v="15"/>
    <x v="1"/>
    <s v="PR00364"/>
    <s v="FS"/>
    <s v="P-4183"/>
    <s v="S/C"/>
    <s v="Modificación software envasadora fripack"/>
    <n v="1"/>
    <s v="unidad"/>
    <n v="200000"/>
    <n v="200000"/>
    <s v="$"/>
    <s v="FRIPACK"/>
    <s v="P00828"/>
    <d v="2026-04-10T00:00:00"/>
    <s v="MZ"/>
    <d v="2026-04-10T00:00:00"/>
    <s v="Orden de compra confirmada"/>
    <s v="Con pendientes"/>
    <n v="1"/>
    <m/>
    <n v="-1"/>
    <m/>
    <m/>
    <m/>
    <n v="1"/>
    <n v="1"/>
  </r>
  <r>
    <n v="1"/>
    <s v="Raul Ledesma"/>
    <x v="2"/>
    <s v="Instalación ductos hornos L5"/>
    <d v="2026-04-08T00:00:00"/>
    <x v="15"/>
    <x v="1"/>
    <s v="PR00365"/>
    <s v="FS"/>
    <s v="P-4184"/>
    <s v="S/C"/>
    <s v="Instalación 2 ductos en salidas de hornos L5"/>
    <n v="1"/>
    <s v="unidad"/>
    <n v="2180000"/>
    <n v="2180000"/>
    <s v="$"/>
    <s v="Servicios integrados SRL"/>
    <s v="P00827"/>
    <d v="2026-04-10T00:00:00"/>
    <s v="MZ"/>
    <d v="2026-04-14T00:00:00"/>
    <s v="Recibido"/>
    <s v="cumplida"/>
    <n v="3"/>
    <n v="1"/>
    <n v="0"/>
    <d v="2026-06-11T00:00:00"/>
    <n v="122"/>
    <m/>
    <n v="1"/>
    <n v="1"/>
  </r>
  <r>
    <n v="1"/>
    <s v="Dario Gamba"/>
    <x v="0"/>
    <s v="Rueda de transporte de linea 6"/>
    <d v="2026-04-08T00:00:00"/>
    <x v="15"/>
    <x v="1"/>
    <s v="PR00367"/>
    <s v="AB"/>
    <s v="P-4185"/>
    <s v="S/C"/>
    <s v="Servicio de vulcanizado de la rueda, el diametro total deberia ser de 110mm."/>
    <n v="1"/>
    <s v="unidad"/>
    <n v="34950.5"/>
    <n v="34950.5"/>
    <s v="$"/>
    <s v="GOMA EME (Goma filtros)"/>
    <s v="P01097"/>
    <d v="2026-05-13T00:00:00"/>
    <s v="MZ"/>
    <d v="2026-05-14T00:00:00"/>
    <s v="Recibido"/>
    <s v="cumplida"/>
    <n v="3"/>
    <n v="1"/>
    <n v="0"/>
    <d v="2026-06-17T00:00:00"/>
    <n v="7758"/>
    <m/>
    <n v="1"/>
    <n v="1"/>
  </r>
  <r>
    <n v="1"/>
    <s v="Diego Sanchez"/>
    <x v="0"/>
    <s v="Oficina de taller mantenimiento"/>
    <d v="2026-04-10T00:00:00"/>
    <x v="15"/>
    <x v="1"/>
    <s v="PR00370"/>
    <s v="AB"/>
    <s v="P-4186"/>
    <s v="M2909FER"/>
    <s v="Pizarra magnetica para cartelera 120x80cm"/>
    <n v="3"/>
    <s v="unidad"/>
    <n v="64699"/>
    <n v="194097"/>
    <s v="$"/>
    <s v="ABRAFER"/>
    <s v="P00901"/>
    <d v="2026-04-21T00:00:00"/>
    <s v="MZ"/>
    <d v="2026-04-21T00:00:00"/>
    <s v="Recibido"/>
    <s v="cumplida"/>
    <n v="3"/>
    <n v="3"/>
    <n v="0"/>
    <d v="2026-05-05T00:00:00"/>
    <n v="48958"/>
    <n v="78492"/>
    <n v="1"/>
    <n v="1"/>
  </r>
  <r>
    <n v="7"/>
    <s v="Alejandro Beron"/>
    <x v="2"/>
    <s v="Materiales para modificaciones de oficina de creditos y cobranzas"/>
    <d v="2026-04-13T00:00:00"/>
    <x v="15"/>
    <x v="1"/>
    <s v="PR00372"/>
    <s v="AB"/>
    <s v="P-4187"/>
    <s v="M0741FER"/>
    <s v="ESMALTE SINTETICO NEGRO ALBA X 4LTS"/>
    <n v="1"/>
    <s v="unidad"/>
    <n v="41323.26"/>
    <n v="41323.26"/>
    <s v="$"/>
    <s v="HER CAL"/>
    <s v="P00894"/>
    <d v="2026-04-20T00:00:00"/>
    <s v="MZ"/>
    <m/>
    <s v="Rq en proceso de aprobacion"/>
    <s v="Con pendientes"/>
    <n v="1"/>
    <m/>
    <n v="-1"/>
    <m/>
    <m/>
    <m/>
    <n v="1"/>
    <n v="1"/>
  </r>
  <r>
    <m/>
    <s v="Alejandro Beron"/>
    <x v="2"/>
    <s v="Materiales para modificaciones de oficina de creditos y cobranzas"/>
    <d v="2026-04-13T00:00:00"/>
    <x v="15"/>
    <x v="1"/>
    <s v="PR00372"/>
    <s v="AB"/>
    <s v="P-4187"/>
    <s v="M2355FER"/>
    <s v="PINTURA AEROSOL ULTRA COVER 2X RUST OLEUM BLANCO MATE"/>
    <n v="6"/>
    <s v="unidad"/>
    <n v="14086.85"/>
    <n v="84521.1"/>
    <s v="$"/>
    <s v="HER CAL"/>
    <s v="P00894"/>
    <d v="2026-04-20T00:00:00"/>
    <s v="MZ"/>
    <m/>
    <s v="Rq en proceso de aprobacion"/>
    <s v="Con pendientes"/>
    <n v="1"/>
    <m/>
    <n v="-6"/>
    <m/>
    <m/>
    <m/>
    <m/>
    <n v="1"/>
  </r>
  <r>
    <m/>
    <s v="Alejandro Beron"/>
    <x v="2"/>
    <s v="Materiales para modificaciones de oficina de creditos y cobranzas"/>
    <d v="2026-04-13T00:00:00"/>
    <x v="15"/>
    <x v="1"/>
    <s v="PR00372"/>
    <s v="AB"/>
    <s v="P-4187"/>
    <s v="M2640FER"/>
    <s v="CAÑO ESTRUCTURAL CUADRADO 40X40X6000"/>
    <n v="4"/>
    <s v="unidad"/>
    <m/>
    <n v="0"/>
    <s v="$"/>
    <m/>
    <m/>
    <m/>
    <m/>
    <m/>
    <s v="Sin req."/>
    <s v="Con pendientes"/>
    <n v="4"/>
    <m/>
    <n v="-4"/>
    <m/>
    <m/>
    <m/>
    <m/>
    <n v="1"/>
  </r>
  <r>
    <m/>
    <s v="Alejandro Beron"/>
    <x v="2"/>
    <s v="Materiales para modificaciones de oficina de creditos y cobranzas"/>
    <d v="2026-04-13T00:00:00"/>
    <x v="15"/>
    <x v="1"/>
    <s v="PR00372"/>
    <s v="AB"/>
    <s v="P-4187"/>
    <s v="M2885FER"/>
    <s v="Antioxido colorin sakrome (Cod 60096516/75127) 4lts color 220079"/>
    <n v="1"/>
    <s v="unidad"/>
    <n v="43563.55"/>
    <n v="43563.55"/>
    <s v="$"/>
    <s v="HER CAL"/>
    <s v="P00894"/>
    <d v="2026-04-20T00:00:00"/>
    <s v="MZ"/>
    <m/>
    <s v="Rq en proceso de aprobacion"/>
    <s v="Con pendientes"/>
    <n v="1"/>
    <m/>
    <n v="-1"/>
    <m/>
    <m/>
    <m/>
    <m/>
    <n v="1"/>
  </r>
  <r>
    <m/>
    <s v="Alejandro Beron"/>
    <x v="2"/>
    <s v="Materiales para modificaciones de oficina de creditos y cobranzas"/>
    <d v="2026-04-13T00:00:00"/>
    <x v="15"/>
    <x v="1"/>
    <s v="PR00372"/>
    <s v="AB"/>
    <s v="P-4187"/>
    <s v="M3000FER"/>
    <s v="PLACA MELAMINA COLOR NEGRO 500X2700X18MM"/>
    <n v="1"/>
    <s v="unidad"/>
    <m/>
    <n v="0"/>
    <s v="$"/>
    <m/>
    <m/>
    <m/>
    <m/>
    <m/>
    <s v="Sin req."/>
    <s v="Con pendientes"/>
    <n v="4"/>
    <m/>
    <n v="-1"/>
    <m/>
    <m/>
    <m/>
    <m/>
    <n v="1"/>
  </r>
  <r>
    <m/>
    <s v="Alejandro Beron"/>
    <x v="2"/>
    <s v="Materiales para modificaciones de oficina de creditos y cobranzas"/>
    <d v="2026-04-13T00:00:00"/>
    <x v="15"/>
    <x v="1"/>
    <s v="PR00372"/>
    <s v="AB"/>
    <s v="P-4187"/>
    <s v="M3001FER"/>
    <s v="PLACA MELAMINA COLOR NEGRO 1200X2600X18MM"/>
    <n v="1"/>
    <s v="unidad"/>
    <m/>
    <n v="0"/>
    <s v="$"/>
    <m/>
    <m/>
    <m/>
    <m/>
    <m/>
    <s v="Sin req."/>
    <s v="Con pendientes"/>
    <n v="4"/>
    <m/>
    <n v="-1"/>
    <m/>
    <m/>
    <m/>
    <m/>
    <n v="1"/>
  </r>
  <r>
    <m/>
    <s v="Alejandro Beron"/>
    <x v="2"/>
    <s v="Materiales para modificaciones de oficina de creditos y cobranzas"/>
    <d v="2026-04-13T00:00:00"/>
    <x v="15"/>
    <x v="1"/>
    <s v="PR00372"/>
    <s v="AB"/>
    <s v="P-4187"/>
    <s v="M3002FER"/>
    <s v="TAPA PVC PARA ESTRUCTURAL 40X40MM"/>
    <n v="12"/>
    <s v="unidad"/>
    <n v="2860.5"/>
    <n v="34326"/>
    <s v="$"/>
    <s v="HER CAL"/>
    <s v="P00894"/>
    <d v="2026-04-20T00:00:00"/>
    <s v="MZ"/>
    <m/>
    <s v="Rq en proceso de aprobacion"/>
    <s v="Con pendientes"/>
    <n v="1"/>
    <m/>
    <n v="-12"/>
    <m/>
    <m/>
    <m/>
    <m/>
    <n v="1"/>
  </r>
  <r>
    <n v="1"/>
    <s v="Hugo Escobar"/>
    <x v="2"/>
    <s v="Masipack linea 2"/>
    <d v="2026-04-13T00:00:00"/>
    <x v="15"/>
    <x v="1"/>
    <s v="PR00373"/>
    <s v="AB"/>
    <s v="P-4188"/>
    <s v="S/C"/>
    <s v="Reparacion de placa de balanzas SD32_r1 de masipack L2"/>
    <n v="1"/>
    <s v="unidad"/>
    <n v="468600"/>
    <n v="468600"/>
    <s v="$"/>
    <s v="JORGE OKEEFFE"/>
    <s v="P01107"/>
    <d v="2026-05-18T00:00:00"/>
    <s v="MZ"/>
    <d v="2026-05-18T00:00:00"/>
    <s v="Recibido"/>
    <s v="cumplida"/>
    <n v="3"/>
    <n v="1"/>
    <n v="0"/>
    <d v="2026-05-18T00:00:00"/>
    <n v="2156"/>
    <m/>
    <n v="1"/>
    <n v="1"/>
  </r>
  <r>
    <n v="1"/>
    <s v="Raul Ledesma"/>
    <x v="2"/>
    <s v="Armado y puesta en marcha horno nº8 L5"/>
    <d v="2026-04-13T00:00:00"/>
    <x v="15"/>
    <x v="1"/>
    <s v="PR00374"/>
    <s v="AB"/>
    <s v="P-4189"/>
    <s v="S/C"/>
    <s v="Servicio de contratacion de personal, de 1 oficial y 1 ayudante para el armado de horno N°8 de linea 5"/>
    <n v="3"/>
    <s v="Dias"/>
    <n v="440000"/>
    <n v="1320000"/>
    <s v="$"/>
    <s v="MET CAR MAR"/>
    <s v="P00857"/>
    <d v="2026-04-15T00:00:00"/>
    <s v="MZ"/>
    <d v="2026-04-15T00:00:00"/>
    <s v="Recibido"/>
    <s v="cumplida"/>
    <n v="3"/>
    <n v="3"/>
    <n v="0"/>
    <d v="2026-04-17T00:00:00"/>
    <s v="Firma ledesma raul"/>
    <m/>
    <n v="1"/>
    <n v="1"/>
  </r>
  <r>
    <n v="5"/>
    <s v="Alejandro Beron"/>
    <x v="0"/>
    <s v="Frenos para apilador Toyota 2008"/>
    <d v="2026-04-14T00:00:00"/>
    <x v="15"/>
    <x v="1"/>
    <s v="PR00386"/>
    <s v="AB"/>
    <s v="P-4190"/>
    <s v="M0006LUB"/>
    <s v=" LIQUIDO DE FRENO TIPO 3 WAGNER LOCKHEED X 1L"/>
    <n v="4"/>
    <s v="unidad"/>
    <m/>
    <n v="0"/>
    <s v="$"/>
    <m/>
    <m/>
    <m/>
    <m/>
    <m/>
    <s v="Sin req."/>
    <s v="Con pendientes"/>
    <m/>
    <m/>
    <n v="-4"/>
    <m/>
    <m/>
    <m/>
    <n v="1"/>
    <n v="1"/>
  </r>
  <r>
    <m/>
    <s v="Alejandro Beron"/>
    <x v="0"/>
    <s v="Frenos para apilador Toyota 2008"/>
    <d v="2026-04-14T00:00:00"/>
    <x v="15"/>
    <x v="1"/>
    <s v="PR00386"/>
    <s v="AB"/>
    <s v="P-4190"/>
    <s v="M0537MEC"/>
    <s v="PASTILLAS DE FRENO TOYOTA 47117-12240-71"/>
    <n v="4"/>
    <s v="unidad"/>
    <n v="32000"/>
    <n v="128000"/>
    <s v="$"/>
    <s v="EMAS"/>
    <s v="P00898"/>
    <d v="2026-04-21T00:00:00"/>
    <s v="MZ"/>
    <d v="2026-04-21T00:00:00"/>
    <s v="Recibido"/>
    <s v="cumplida"/>
    <n v="3"/>
    <n v="4"/>
    <n v="0"/>
    <d v="2026-05-12T00:00:00"/>
    <n v="500"/>
    <m/>
    <m/>
    <n v="1"/>
  </r>
  <r>
    <m/>
    <s v="Alejandro Beron"/>
    <x v="0"/>
    <s v="Frenos para apilador Toyota 2008"/>
    <d v="2026-04-14T00:00:00"/>
    <x v="15"/>
    <x v="1"/>
    <s v="PR00386"/>
    <s v="AB"/>
    <s v="P-4190"/>
    <s v="M2273MEC"/>
    <s v="BOMBIN DE FRENO APILADOR TOYOTA"/>
    <n v="2"/>
    <s v="unidad"/>
    <n v="93000"/>
    <n v="186000"/>
    <s v="$"/>
    <s v="EMAS"/>
    <s v="P00898"/>
    <d v="2026-04-21T00:00:00"/>
    <s v="MZ"/>
    <d v="2026-04-21T00:00:00"/>
    <s v="Recibido"/>
    <s v="cumplida"/>
    <n v="3"/>
    <n v="2"/>
    <n v="0"/>
    <d v="2026-05-12T00:00:00"/>
    <n v="500"/>
    <m/>
    <m/>
    <n v="1"/>
  </r>
  <r>
    <m/>
    <s v="Alejandro Beron"/>
    <x v="0"/>
    <s v="Frenos para apilador Toyota 2008"/>
    <d v="2026-04-14T00:00:00"/>
    <x v="15"/>
    <x v="1"/>
    <s v="PR00386"/>
    <s v="AB"/>
    <s v="P-4190"/>
    <s v="M2463MEC"/>
    <s v=" BOCINA AUTOELEVADOR TOYOTA"/>
    <n v="1"/>
    <s v="unidad"/>
    <n v="27000"/>
    <n v="27000"/>
    <s v="$"/>
    <s v="EMAS"/>
    <s v="P00898"/>
    <d v="2026-04-21T00:00:00"/>
    <s v="MZ"/>
    <d v="2026-04-21T00:00:00"/>
    <s v="Recibido"/>
    <s v="cumplida"/>
    <n v="3"/>
    <n v="1"/>
    <n v="0"/>
    <d v="2026-05-12T00:00:00"/>
    <n v="500"/>
    <m/>
    <m/>
    <n v="1"/>
  </r>
  <r>
    <m/>
    <s v="Alejandro Beron"/>
    <x v="0"/>
    <s v="Frenos para apilador Toyota 2008"/>
    <d v="2026-04-14T00:00:00"/>
    <x v="15"/>
    <x v="1"/>
    <s v="PR00386"/>
    <s v="AB"/>
    <s v="P-4190"/>
    <s v="M2603MEC"/>
    <s v="CABLE FRENO DE MANO  8B04 APILADOR 2008 "/>
    <n v="2"/>
    <s v="unidad"/>
    <m/>
    <n v="0"/>
    <s v="$"/>
    <m/>
    <m/>
    <m/>
    <m/>
    <m/>
    <s v="Sin req."/>
    <s v="Con pendientes"/>
    <m/>
    <m/>
    <n v="-2"/>
    <m/>
    <m/>
    <m/>
    <m/>
    <n v="1"/>
  </r>
  <r>
    <n v="5"/>
    <s v="Alejandro Beron"/>
    <x v="2"/>
    <s v="Impermeabilización tesoreria"/>
    <d v="2026-04-15T00:00:00"/>
    <x v="15"/>
    <x v="1"/>
    <s v="PR00388"/>
    <s v="FS"/>
    <s v="P-4191"/>
    <s v="M2349FER"/>
    <s v="MEMBRANA LIQUIDA TECHOS 20 KG. - BLANCO SEMI-MATE"/>
    <n v="2"/>
    <s v="unidad"/>
    <n v="69025.42"/>
    <n v="138050.84"/>
    <s v="$"/>
    <s v="HER CAL"/>
    <s v="P00893"/>
    <d v="2026-04-20T00:00:00"/>
    <s v="MZ"/>
    <d v="2026-04-21T00:00:00"/>
    <s v="Recibido"/>
    <s v="cumplida"/>
    <n v="3"/>
    <n v="2"/>
    <n v="0"/>
    <d v="2026-04-30T00:00:00"/>
    <n v="42048"/>
    <n v="78284"/>
    <n v="1"/>
    <n v="1"/>
  </r>
  <r>
    <m/>
    <s v="Alejandro Beron"/>
    <x v="2"/>
    <s v="Impermeabilización tesoreria"/>
    <d v="2026-04-15T00:00:00"/>
    <x v="15"/>
    <x v="1"/>
    <s v="PR00388"/>
    <s v="FS"/>
    <s v="P-4191"/>
    <s v="M2910FER"/>
    <s v="VENDA PARA REPARACIÓN DE GRIETAS Y RAJADURAS 10 CM X 25 METROS"/>
    <n v="3"/>
    <s v="unidad"/>
    <n v="536.25"/>
    <n v="1608.75"/>
    <s v="$"/>
    <s v="HER CAL"/>
    <s v="P00893"/>
    <d v="2026-04-20T00:00:00"/>
    <s v="MZ"/>
    <d v="2026-04-21T00:00:00"/>
    <s v="Recibido"/>
    <s v="cumplida"/>
    <n v="3"/>
    <n v="3"/>
    <n v="0"/>
    <d v="2026-04-30T00:00:00"/>
    <n v="42048"/>
    <n v="78284"/>
    <m/>
    <n v="1"/>
  </r>
  <r>
    <m/>
    <s v="Alejandro Beron"/>
    <x v="2"/>
    <s v="Impermeabilización tesoreria"/>
    <d v="2026-04-15T00:00:00"/>
    <x v="15"/>
    <x v="1"/>
    <s v="PR00388"/>
    <s v="FS"/>
    <s v="P-4191"/>
    <s v=" M2592FER"/>
    <s v="MANTA FIBRADA VENDA 1 X 25MTS"/>
    <n v="4"/>
    <s v="unidad"/>
    <n v="11974.56"/>
    <n v="47898.239999999998"/>
    <s v="$"/>
    <s v="HER CAL"/>
    <s v="P00893"/>
    <d v="2026-04-20T00:00:00"/>
    <s v="MZ"/>
    <d v="2026-04-21T00:00:00"/>
    <s v="Recibido"/>
    <s v="cumplida"/>
    <n v="3"/>
    <n v="4"/>
    <n v="0"/>
    <d v="2026-04-30T00:00:00"/>
    <n v="42048"/>
    <n v="78284"/>
    <m/>
    <n v="1"/>
  </r>
  <r>
    <m/>
    <s v="Alejandro Beron"/>
    <x v="2"/>
    <s v="Impermeabilización tesoreria"/>
    <d v="2026-04-15T00:00:00"/>
    <x v="15"/>
    <x v="1"/>
    <s v="PR00388"/>
    <s v="FS"/>
    <s v="P-4191"/>
    <s v="M0624FER"/>
    <s v="ESPUMA DE POLIURETANO 500ML"/>
    <n v="8"/>
    <s v="unidad"/>
    <n v="13525.5"/>
    <n v="108204"/>
    <s v="$"/>
    <s v="HER CAL"/>
    <s v="P00893"/>
    <d v="2026-04-20T00:00:00"/>
    <s v="MZ"/>
    <d v="2026-04-21T00:00:00"/>
    <s v="Recibido"/>
    <s v="cumplida"/>
    <n v="3"/>
    <n v="8"/>
    <n v="0"/>
    <d v="2026-04-30T00:00:00"/>
    <n v="42048"/>
    <n v="78284"/>
    <m/>
    <n v="1"/>
  </r>
  <r>
    <m/>
    <s v="Alejandro Beron"/>
    <x v="2"/>
    <s v="Impermeabilización tesoreria"/>
    <d v="2026-04-15T00:00:00"/>
    <x v="15"/>
    <x v="1"/>
    <s v="PR00388"/>
    <s v="FS"/>
    <s v="P-4191"/>
    <s v="M2668FER"/>
    <s v=" POXIMIX USO EXTERIOR REPARA GRIETAS 5 KG"/>
    <n v="4"/>
    <s v="unidad"/>
    <n v="15591.25"/>
    <n v="62365"/>
    <s v="$"/>
    <s v="HER CAL"/>
    <s v="P00893"/>
    <d v="2026-04-20T00:00:00"/>
    <s v="MZ"/>
    <d v="2026-04-21T00:00:00"/>
    <s v="Recibido"/>
    <s v="cumplida"/>
    <n v="3"/>
    <n v="4"/>
    <n v="0"/>
    <d v="2026-04-30T00:00:00"/>
    <n v="42048"/>
    <n v="78284"/>
    <m/>
    <n v="1"/>
  </r>
  <r>
    <n v="1"/>
    <s v="Alejandro Beron"/>
    <x v="2"/>
    <s v="Retapizado sillas New Bart"/>
    <d v="2026-04-15T00:00:00"/>
    <x v="15"/>
    <x v="1"/>
    <s v="PR00389"/>
    <s v="FS"/>
    <s v="P-4192"/>
    <s v="S/C"/>
    <s v="Retapizado de sillas New Bart, cuero sintético."/>
    <n v="2"/>
    <s v="unidad"/>
    <m/>
    <n v="0"/>
    <s v="$"/>
    <m/>
    <m/>
    <m/>
    <m/>
    <m/>
    <s v="Sin req."/>
    <s v="Con pendientes"/>
    <m/>
    <m/>
    <n v="-2"/>
    <m/>
    <m/>
    <m/>
    <n v="1"/>
    <n v="1"/>
  </r>
  <r>
    <n v="1"/>
    <s v="Ontivero Alejandro"/>
    <x v="2"/>
    <s v="Nueva sala de directores"/>
    <d v="2026-04-16T00:00:00"/>
    <x v="15"/>
    <x v="1"/>
    <s v="PR00394"/>
    <s v="AB"/>
    <s v="P-4193"/>
    <s v="S/C"/>
    <s v="Servicio de acondicionamiento general de la oficina e instalacion de abertura. _x000a_Mano de obra y materiales"/>
    <n v="1"/>
    <s v="unidad"/>
    <n v="6660840"/>
    <n v="6660840"/>
    <s v="$"/>
    <s v="MARIANO REYES"/>
    <s v="P00922"/>
    <d v="2026-04-22T00:00:00"/>
    <s v="MZ"/>
    <d v="2026-04-22T00:00:00"/>
    <s v="Recibido"/>
    <s v="cumplida"/>
    <n v="3"/>
    <n v="1"/>
    <n v="0"/>
    <d v="2026-05-28T00:00:00"/>
    <n v="18139"/>
    <m/>
    <n v="1"/>
    <n v="1"/>
  </r>
  <r>
    <n v="1"/>
    <s v="Hugo Escobar"/>
    <x v="2"/>
    <s v="Chiller frio 21"/>
    <d v="2026-04-20T00:00:00"/>
    <x v="15"/>
    <x v="1"/>
    <s v="PR00396"/>
    <s v="AB"/>
    <s v="P-4194"/>
    <s v="S/C"/>
    <s v="Asistencia tecnica para equipo chiller frio 21"/>
    <n v="1"/>
    <s v="unidad"/>
    <m/>
    <n v="0"/>
    <s v="$"/>
    <m/>
    <m/>
    <m/>
    <m/>
    <m/>
    <s v="Sin req."/>
    <s v="Con pendientes"/>
    <m/>
    <m/>
    <n v="-1"/>
    <m/>
    <m/>
    <m/>
    <n v="1"/>
    <n v="1"/>
  </r>
  <r>
    <n v="4"/>
    <s v="Alejandro Beron"/>
    <x v="2"/>
    <s v="Sala de reuniones directorio"/>
    <d v="2026-04-21T00:00:00"/>
    <x v="15"/>
    <x v="1"/>
    <s v="PR00397"/>
    <s v="FS"/>
    <s v="P-4195"/>
    <s v="S/C"/>
    <s v="Ventana nº 1. Roller sunscreen, cadena metalica, caño natural, soporte metal blanco. _x000a_Medidas de la ventana: 2450x1180"/>
    <n v="1"/>
    <s v="unidad"/>
    <n v="260000"/>
    <n v="260000"/>
    <s v="$"/>
    <s v="MARTINEZ - FABRICA DE TOLDOS"/>
    <s v="P01217"/>
    <d v="2026-06-01T00:00:00"/>
    <s v="MZ"/>
    <d v="2026-06-02T00:00:00"/>
    <s v="Orden de compra confirmada"/>
    <s v="Con pendientes"/>
    <n v="1"/>
    <m/>
    <n v="-1"/>
    <m/>
    <m/>
    <m/>
    <n v="1"/>
    <n v="1"/>
  </r>
  <r>
    <m/>
    <s v="Alejandro Beron"/>
    <x v="2"/>
    <s v="Sala de reuniones directorio"/>
    <d v="2026-04-21T00:00:00"/>
    <x v="15"/>
    <x v="1"/>
    <s v="PR00397"/>
    <s v="FS"/>
    <s v="P-4195"/>
    <s v="S/C"/>
    <s v="Ventana nº 1. Roller black out, cadena metalica, soporte doble. _x000a_Medidas de la ventana: 2450x1180"/>
    <n v="1"/>
    <s v="unidad"/>
    <n v="260000"/>
    <n v="260000"/>
    <s v="$"/>
    <s v="MARTINEZ - FABRICA DE TOLDOS"/>
    <s v="P01217"/>
    <d v="2026-06-01T00:00:00"/>
    <s v="MZ"/>
    <d v="2026-06-02T00:00:00"/>
    <s v="Orden de compra confirmada"/>
    <s v="Con pendientes"/>
    <n v="1"/>
    <m/>
    <n v="-1"/>
    <m/>
    <m/>
    <m/>
    <m/>
    <n v="1"/>
  </r>
  <r>
    <m/>
    <s v="Alejandro Beron"/>
    <x v="2"/>
    <s v="Sala de reuniones directorio"/>
    <d v="2026-04-21T00:00:00"/>
    <x v="15"/>
    <x v="1"/>
    <s v="PR00397"/>
    <s v="FS"/>
    <s v="P-4195"/>
    <s v="S/C"/>
    <s v="Ventana nº 2. Roller sunscreen, cadena metalica, caño natural, soporte metal blanco. _x000a_Medidas de la ventana: 2800x1100"/>
    <n v="1"/>
    <s v="unidad"/>
    <n v="290000"/>
    <n v="290000"/>
    <s v="$"/>
    <s v="MARTINEZ - FABRICA DE TOLDOS"/>
    <s v="P01217"/>
    <d v="2026-06-01T00:00:00"/>
    <s v="MZ"/>
    <d v="2026-06-02T00:00:00"/>
    <s v="Orden de compra confirmada"/>
    <s v="Con pendientes"/>
    <n v="1"/>
    <m/>
    <n v="-1"/>
    <m/>
    <m/>
    <m/>
    <m/>
    <n v="1"/>
  </r>
  <r>
    <m/>
    <s v="Alejandro Beron"/>
    <x v="2"/>
    <s v="Sala de reuniones directorio"/>
    <d v="2026-04-21T00:00:00"/>
    <x v="15"/>
    <x v="1"/>
    <s v="PR00397"/>
    <s v="FS"/>
    <s v="P-4195"/>
    <s v="S/C"/>
    <s v="Servicio de vidrieria para estante de vidrio esmerilado 8mm espesor, rectificado en sus bordes."/>
    <n v="1"/>
    <s v="unidad"/>
    <n v="50000"/>
    <n v="50000"/>
    <s v="$"/>
    <s v="ABERTURAS RUTA 25"/>
    <s v="P01191"/>
    <d v="2026-05-27T00:00:00"/>
    <s v="MZ"/>
    <d v="2026-05-28T00:00:00"/>
    <s v="Orden de compra confirmada"/>
    <s v="Con pendientes"/>
    <n v="1"/>
    <m/>
    <n v="-1"/>
    <m/>
    <m/>
    <m/>
    <m/>
    <n v="1"/>
  </r>
  <r>
    <n v="4"/>
    <s v="Alejandro Beron"/>
    <x v="2"/>
    <s v="Sala de reuniones directorio"/>
    <d v="2026-04-21T00:00:00"/>
    <x v="15"/>
    <x v="1"/>
    <s v="PR00398"/>
    <s v="FS"/>
    <s v="P-4196"/>
    <s v="M2550FER"/>
    <s v="PINTURA EN TARQUINI COLOR PAISAJE LUNAR  30KG TERSPLAST ROMANO MEDIANO "/>
    <n v="1"/>
    <s v="unidad"/>
    <n v="85000"/>
    <n v="85000"/>
    <s v="$"/>
    <s v="BRAZO LARGO"/>
    <s v="P00918"/>
    <d v="2026-04-22T00:00:00"/>
    <s v="MZ"/>
    <d v="2026-04-24T00:00:00"/>
    <s v="Recibido"/>
    <s v="cumplida"/>
    <n v="3"/>
    <n v="1"/>
    <n v="0"/>
    <d v="2026-04-24T00:00:00"/>
    <n v="6467"/>
    <n v="78117"/>
    <n v="1"/>
    <n v="1"/>
  </r>
  <r>
    <m/>
    <s v="Alejandro Beron"/>
    <x v="2"/>
    <s v="Sala de reuniones directorio"/>
    <d v="2026-04-21T00:00:00"/>
    <x v="15"/>
    <x v="1"/>
    <s v="PR00398"/>
    <s v="FS"/>
    <s v="P-4196"/>
    <s v="M2355FER"/>
    <s v=" PINTURA AEROSOL ULTRA COVER 2X RUST OLEUM BLANCO MATE"/>
    <n v="25"/>
    <s v="unidad"/>
    <n v="20661.16"/>
    <n v="516529"/>
    <s v="$"/>
    <s v="BRAZO LARGO"/>
    <s v="P00918"/>
    <d v="2026-04-22T00:00:00"/>
    <s v="MZ"/>
    <d v="2026-04-24T00:00:00"/>
    <s v="Orden de compra confirmada"/>
    <s v="Con pendientes"/>
    <n v="1"/>
    <m/>
    <n v="-25"/>
    <m/>
    <m/>
    <m/>
    <m/>
    <n v="1"/>
  </r>
  <r>
    <m/>
    <s v="Alejandro Beron"/>
    <x v="2"/>
    <s v="Sala de reuniones directorio"/>
    <d v="2026-04-21T00:00:00"/>
    <x v="15"/>
    <x v="1"/>
    <s v="PR00398"/>
    <s v="FS"/>
    <s v="P-4196"/>
    <s v="M0703FER"/>
    <s v="RODILLO ANTIGOTA COLOR 22 EL GALGO"/>
    <n v="4"/>
    <s v="unidad"/>
    <n v="6475.21"/>
    <n v="25900.84"/>
    <s v="$"/>
    <s v="BRAZO LARGO"/>
    <s v="P00918"/>
    <d v="2026-04-22T00:00:00"/>
    <s v="MZ"/>
    <d v="2026-04-24T00:00:00"/>
    <s v="Recibido"/>
    <s v="cumplida"/>
    <n v="3"/>
    <n v="4"/>
    <n v="0"/>
    <d v="2026-04-24T00:00:00"/>
    <n v="6467"/>
    <n v="78117"/>
    <m/>
    <n v="1"/>
  </r>
  <r>
    <m/>
    <s v="Alejandro Beron"/>
    <x v="2"/>
    <s v="Sala de reuniones directorio"/>
    <d v="2026-04-21T00:00:00"/>
    <x v="15"/>
    <x v="1"/>
    <s v="PR00398"/>
    <s v="FS"/>
    <s v="P-4196"/>
    <s v="M0983FER"/>
    <s v="PINTURA PARA AZULEJOS HIDROESMALTE EPOXI BLANCO X4LTS SINTEPLAST "/>
    <n v="4"/>
    <s v="unidad"/>
    <n v="76611.570000000007"/>
    <n v="306446.28000000003"/>
    <s v="$"/>
    <s v="BRAZO LARGO"/>
    <s v="P00918"/>
    <d v="2026-04-22T00:00:00"/>
    <s v="MZ"/>
    <d v="2026-04-24T00:00:00"/>
    <s v="Recibido"/>
    <s v="cumplida"/>
    <n v="3"/>
    <n v="4"/>
    <n v="0"/>
    <d v="2026-04-24T00:00:00"/>
    <n v="6467"/>
    <n v="78117"/>
    <m/>
    <n v="1"/>
  </r>
  <r>
    <n v="1"/>
    <s v="Franco Paez"/>
    <x v="2"/>
    <s v="Motorreductor para cinta curva de linea 6"/>
    <d v="2026-04-21T00:00:00"/>
    <x v="15"/>
    <x v="1"/>
    <s v="PR00399"/>
    <s v="FS"/>
    <s v="P-4197"/>
    <s v="M2692MEC"/>
    <s v="MOTORREDUCTOR SEW 1370RPM 0,5 HP CON REDUCTOR 1/10 C/ EJE HUECO 16MM - LINEA 7"/>
    <n v="1"/>
    <s v="unidad"/>
    <n v="2350670"/>
    <n v="2350670"/>
    <s v="$"/>
    <s v="SEW EURODRIVE"/>
    <s v="P00923"/>
    <d v="2026-04-22T00:00:00"/>
    <s v="MZ"/>
    <d v="2026-04-24T00:00:00"/>
    <s v="Recibido"/>
    <s v="cumplida"/>
    <n v="3"/>
    <n v="1"/>
    <n v="0"/>
    <d v="2026-05-06T00:00:00"/>
    <n v="184684"/>
    <n v="78886"/>
    <n v="1"/>
    <n v="1"/>
  </r>
  <r>
    <n v="1"/>
    <s v="Franco Paez"/>
    <x v="2"/>
    <s v="Electrovalvula para caudalimetro de linea 1"/>
    <d v="2026-04-21T00:00:00"/>
    <x v="15"/>
    <x v="1"/>
    <s v="PR00400"/>
    <s v="FS"/>
    <s v="P-4198"/>
    <s v="M1398MEC"/>
    <s v="ELECTROVALVULA SOLENOIDE 220VAC CON ROSCAS DE 3/4&quot; (BRONCE) CAUDALIMETRO DE L4L5"/>
    <n v="2"/>
    <s v="unidad"/>
    <n v="129681.5"/>
    <n v="259363"/>
    <s v="$"/>
    <s v="SB ARGENTINA"/>
    <s v="P00911"/>
    <d v="2026-04-21T00:00:00"/>
    <s v="MZ"/>
    <d v="2026-04-21T00:00:00"/>
    <s v="Recibido"/>
    <s v="cumplida"/>
    <n v="3"/>
    <n v="2"/>
    <n v="0"/>
    <d v="2026-05-06T00:00:00"/>
    <n v="66356"/>
    <n v="78571"/>
    <n v="1"/>
    <n v="1"/>
  </r>
  <r>
    <n v="1"/>
    <s v="Hugo Escobar"/>
    <x v="2"/>
    <s v="SELLADOR DE ROSCAS DE GAS"/>
    <d v="2026-04-21T00:00:00"/>
    <x v="15"/>
    <x v="1"/>
    <s v="PR00401"/>
    <s v="FS"/>
    <s v="P-4199"/>
    <s v="M2911FER"/>
    <s v="LITARGIRIO X 500 GRS."/>
    <n v="1"/>
    <s v="unidad"/>
    <n v="10440"/>
    <n v="10440"/>
    <s v="$"/>
    <s v="ABRAFER"/>
    <s v="P00914"/>
    <d v="2026-04-21T00:00:00"/>
    <s v="MZ"/>
    <d v="2026-04-21T00:00:00"/>
    <s v="Recibido"/>
    <s v="cumplida"/>
    <n v="3"/>
    <n v="1"/>
    <n v="0"/>
    <d v="2026-04-24T00:00:00"/>
    <n v="48643"/>
    <n v="78045"/>
    <n v="1"/>
    <n v="1"/>
  </r>
  <r>
    <n v="2"/>
    <s v="PAÑOL"/>
    <x v="0"/>
    <s v="Bujes de moldes de rotativas"/>
    <d v="2026-04-23T00:00:00"/>
    <x v="15"/>
    <x v="1"/>
    <s v="PR00419"/>
    <s v="FS"/>
    <s v="P-4200"/>
    <s v="S/C"/>
    <s v="REEMBUJADO DE BUJE DE MOLDE DE ROTATIVA 100MM"/>
    <n v="1"/>
    <s v="unidad"/>
    <n v="96250"/>
    <n v="96250"/>
    <s v="$"/>
    <s v="LDL"/>
    <s v="P01096"/>
    <d v="2026-05-13T00:00:00"/>
    <s v="MZ"/>
    <d v="2026-05-15T00:00:00"/>
    <s v="Recibido"/>
    <s v="cumplida"/>
    <n v="3"/>
    <n v="1"/>
    <n v="0"/>
    <d v="2026-05-09T00:00:00"/>
    <n v="476"/>
    <m/>
    <n v="1"/>
    <n v="1"/>
  </r>
  <r>
    <m/>
    <s v="PAÑOL"/>
    <x v="0"/>
    <s v="Bujes de moldes de rotativas"/>
    <d v="2026-04-23T00:00:00"/>
    <x v="15"/>
    <x v="1"/>
    <s v="PR00419"/>
    <s v="FS"/>
    <s v="P-4200"/>
    <s v="S/C"/>
    <s v="REEMBUJADO DE BUJE DE MOLDE DE ROTATIVA 110MM"/>
    <n v="3"/>
    <s v="unidad"/>
    <n v="96250"/>
    <n v="288750"/>
    <s v="$"/>
    <s v="LDL"/>
    <s v="P01096"/>
    <d v="2026-05-13T00:00:00"/>
    <s v="MZ"/>
    <d v="2026-05-15T00:00:00"/>
    <s v="Recibido"/>
    <s v="cumplida"/>
    <n v="3"/>
    <n v="3"/>
    <n v="0"/>
    <d v="2026-05-09T00:00:00"/>
    <n v="476"/>
    <m/>
    <m/>
    <n v="1"/>
  </r>
  <r>
    <n v="2"/>
    <s v="Alejandro Beron"/>
    <x v="2"/>
    <s v="Alquiler de volquete en planta"/>
    <d v="2026-04-24T00:00:00"/>
    <x v="15"/>
    <x v="1"/>
    <s v="PR00422"/>
    <s v="FS"/>
    <s v="P-4201"/>
    <s v="S/C"/>
    <s v="Volquete para residuos generales de planta"/>
    <n v="2"/>
    <s v="unidad"/>
    <n v="120000"/>
    <n v="240000"/>
    <s v="$"/>
    <s v="MS GRUPO NORTE SA VOLQUETES"/>
    <s v="P00962"/>
    <d v="2026-04-24T00:00:00"/>
    <s v="MZ"/>
    <d v="2026-04-24T00:00:00"/>
    <s v="Recibido"/>
    <s v="cumplida"/>
    <n v="3"/>
    <n v="2"/>
    <n v="0"/>
    <s v="18/5/26 - 12/6/26"/>
    <s v="22283 - 22993"/>
    <m/>
    <n v="1"/>
    <n v="1"/>
  </r>
  <r>
    <m/>
    <s v="Alejandro Beron"/>
    <x v="2"/>
    <s v="Alquiler de volquete en planta"/>
    <d v="2026-04-24T00:00:00"/>
    <x v="15"/>
    <x v="1"/>
    <s v="PR00422"/>
    <s v="FS"/>
    <s v="P-4201"/>
    <s v="S/C"/>
    <s v="Volquete para residuos generales de planta"/>
    <n v="2"/>
    <s v="unidad"/>
    <n v="140000"/>
    <n v="280000"/>
    <s v="$"/>
    <s v="SAN JORGE (cattaneo)"/>
    <s v="P01853"/>
    <d v="2026-07-20T00:00:00"/>
    <s v="LR"/>
    <d v="2026-07-20T00:00:00"/>
    <s v="Recibido"/>
    <s v="cumplida"/>
    <n v="3"/>
    <n v="2"/>
    <n v="0"/>
    <s v="18/07 - 20/07"/>
    <s v="1 ; 2"/>
    <m/>
    <n v="1"/>
    <n v="1"/>
  </r>
  <r>
    <n v="1"/>
    <s v="Franco Paez"/>
    <x v="2"/>
    <s v="SENSOR PARA ESTRICHADORA L4"/>
    <d v="2026-04-24T00:00:00"/>
    <x v="15"/>
    <x v="1"/>
    <s v="PR00423"/>
    <s v="FS"/>
    <s v="P-4202"/>
    <s v="M1607ELE"/>
    <s v="SENSOR SICK WT260-F280, FOTOELÉCTRICO, PNP, 10-30 VDC, LINEA 4."/>
    <n v="1"/>
    <s v="unidad"/>
    <n v="587186.6"/>
    <n v="587186.6"/>
    <s v="$"/>
    <s v="AUSTRAL PRODUCTS SRL"/>
    <s v="P00996"/>
    <d v="2026-04-29T00:00:00"/>
    <s v="LR"/>
    <d v="2026-04-29T00:00:00"/>
    <s v="Recibido"/>
    <s v="cumplida"/>
    <n v="3"/>
    <n v="1"/>
    <n v="0"/>
    <d v="2026-06-05T00:00:00"/>
    <n v="1198"/>
    <n v="80020"/>
    <n v="1"/>
    <n v="1"/>
  </r>
  <r>
    <n v="7"/>
    <s v="Alejandro Beron"/>
    <x v="2"/>
    <s v="Materiales para reparacion de escritorios"/>
    <d v="2026-04-24T00:00:00"/>
    <x v="15"/>
    <x v="1"/>
    <s v="PR00424"/>
    <s v="FS"/>
    <s v="P-4203"/>
    <s v="M3001FER"/>
    <s v="PLACA MELAMINA COLOR NEGRO 1200X2600X18MM"/>
    <n v="2"/>
    <s v="unidad"/>
    <n v="139293.79"/>
    <n v="278587.58"/>
    <s v="$"/>
    <s v="ABRAFER"/>
    <s v="P01114"/>
    <d v="2026-05-18T00:00:00"/>
    <s v="MZ"/>
    <d v="2026-05-18T00:00:00"/>
    <s v="Recibido"/>
    <s v="cumplida"/>
    <n v="3"/>
    <n v="1"/>
    <n v="-1"/>
    <d v="2026-06-19T00:00:00"/>
    <n v="50319"/>
    <n v="80694"/>
    <n v="1"/>
    <n v="1"/>
  </r>
  <r>
    <m/>
    <s v="Alejandro Beron"/>
    <x v="2"/>
    <s v="Materiales para reparacion de escritorios"/>
    <d v="2026-04-24T00:00:00"/>
    <x v="15"/>
    <x v="1"/>
    <s v="PR00424"/>
    <s v="FS"/>
    <s v="P-4203"/>
    <s v="M3002FER"/>
    <s v="TAPA PVC PARA ESTRUCTURAL 40X40MM "/>
    <n v="6"/>
    <s v="unidad"/>
    <m/>
    <n v="0"/>
    <s v="$"/>
    <m/>
    <m/>
    <m/>
    <m/>
    <m/>
    <s v="Sin req."/>
    <s v="Con pendientes"/>
    <m/>
    <m/>
    <n v="-6"/>
    <m/>
    <m/>
    <m/>
    <m/>
    <n v="1"/>
  </r>
  <r>
    <m/>
    <s v="Alejandro Beron"/>
    <x v="2"/>
    <s v="Materiales para reparacion de escritorios"/>
    <d v="2026-04-24T00:00:00"/>
    <x v="15"/>
    <x v="1"/>
    <s v="PR00424"/>
    <s v="FS"/>
    <s v="P-4203"/>
    <s v="M2640FER"/>
    <s v="CAÑO ESTRUCTURAL CUADRADO 40X40X6000 _x000a_(ESPESOR 2MM)"/>
    <n v="2"/>
    <s v="unidad"/>
    <n v="65100"/>
    <n v="130200"/>
    <s v="$"/>
    <s v="ABRAFER"/>
    <s v="P01114"/>
    <d v="2026-05-18T00:00:00"/>
    <s v="MZ"/>
    <d v="2026-05-18T00:00:00"/>
    <s v="Orden de compra confirmada"/>
    <s v="Con pendientes"/>
    <n v="1"/>
    <m/>
    <n v="-2"/>
    <m/>
    <m/>
    <m/>
    <m/>
    <n v="1"/>
  </r>
  <r>
    <m/>
    <s v="Alejandro Beron"/>
    <x v="2"/>
    <s v="Materiales para reparacion de escritorios"/>
    <d v="2026-04-24T00:00:00"/>
    <x v="15"/>
    <x v="1"/>
    <s v="PR00424"/>
    <s v="FS"/>
    <s v="P-4203"/>
    <s v="M0865FER"/>
    <s v="TAPACANTOS C/PEGAMENTO NEGRO DE 22MM ANCHO X 10M"/>
    <n v="2"/>
    <s v="unidad"/>
    <n v="13085.92"/>
    <n v="26171.84"/>
    <s v="$"/>
    <s v="ABRAFER"/>
    <s v="P01114"/>
    <d v="2026-05-18T00:00:00"/>
    <s v="MZ"/>
    <d v="2026-05-18T00:00:00"/>
    <s v="Recibido"/>
    <s v="cumplida"/>
    <n v="3"/>
    <n v="2"/>
    <n v="0"/>
    <d v="2026-06-19T00:00:00"/>
    <n v="50319"/>
    <n v="80694"/>
    <m/>
    <n v="1"/>
  </r>
  <r>
    <m/>
    <s v="Alejandro Beron"/>
    <x v="2"/>
    <s v="Materiales para reparacion de escritorios"/>
    <d v="2026-04-24T00:00:00"/>
    <x v="15"/>
    <x v="1"/>
    <s v="PR00424"/>
    <s v="FS"/>
    <s v="P-4203"/>
    <s v="S/C"/>
    <s v="Tapa Tornillos Autoadhesivo Melaminico X 200 unidades BLANCO"/>
    <n v="1"/>
    <s v="unidad"/>
    <m/>
    <n v="0"/>
    <s v="$"/>
    <m/>
    <m/>
    <m/>
    <m/>
    <m/>
    <s v="Sin req."/>
    <s v="Con pendientes"/>
    <m/>
    <m/>
    <n v="-1"/>
    <m/>
    <m/>
    <m/>
    <m/>
    <n v="1"/>
  </r>
  <r>
    <m/>
    <s v="Alejandro Beron"/>
    <x v="2"/>
    <s v="Materiales para reparacion de escritorios"/>
    <d v="2026-04-24T00:00:00"/>
    <x v="15"/>
    <x v="1"/>
    <s v="PR00424"/>
    <s v="FS"/>
    <s v="P-4203"/>
    <s v="S/C"/>
    <s v="Tapa Tornillos Autoadhesivo Melaminico X 200 Unid Haya"/>
    <n v="1"/>
    <s v="unidad"/>
    <m/>
    <n v="0"/>
    <s v="$"/>
    <m/>
    <m/>
    <m/>
    <m/>
    <m/>
    <s v="Sin req."/>
    <s v="Con pendientes"/>
    <m/>
    <m/>
    <n v="-1"/>
    <m/>
    <m/>
    <m/>
    <m/>
    <n v="1"/>
  </r>
  <r>
    <m/>
    <s v="Alejandro Beron"/>
    <x v="2"/>
    <s v="Materiales para reparacion de escritorios"/>
    <d v="2026-04-24T00:00:00"/>
    <x v="15"/>
    <x v="1"/>
    <s v="PR00424"/>
    <s v="FS"/>
    <s v="P-4203"/>
    <s v="M3003FER"/>
    <s v="Tapa Tornillos Autoadhesivo Melaminico X 200 Uni Negro"/>
    <n v="1"/>
    <s v="unidad"/>
    <n v="12314.88"/>
    <n v="12314.88"/>
    <s v="$"/>
    <s v="ABRAFER"/>
    <s v="P01114"/>
    <d v="2026-05-18T00:00:00"/>
    <s v="MZ"/>
    <d v="2026-05-18T00:00:00"/>
    <s v="Recibido"/>
    <s v="cumplida"/>
    <n v="3"/>
    <n v="1"/>
    <n v="0"/>
    <d v="2026-06-19T00:00:00"/>
    <n v="50319"/>
    <n v="80694"/>
    <m/>
    <n v="1"/>
  </r>
  <r>
    <n v="1"/>
    <s v="Alejandro Beron"/>
    <x v="2"/>
    <s v="KIT REPARACIÓN CILINDRO APILADOR 2008"/>
    <d v="2026-04-25T00:00:00"/>
    <x v="15"/>
    <x v="1"/>
    <s v="PR00425"/>
    <s v="FS"/>
    <s v="P-4204"/>
    <s v="S/C"/>
    <s v="Kit de sellos para reparacion de cilindro de inclinacion Toyota 2008 apilador 6FBRE16-34440"/>
    <n v="4"/>
    <s v="unidad"/>
    <n v="120000"/>
    <n v="480000"/>
    <s v="$"/>
    <s v="EMAS S.A."/>
    <s v="P01063"/>
    <d v="2026-05-07T00:00:00"/>
    <s v="MZ"/>
    <d v="2026-05-07T00:00:00"/>
    <s v="Orden de compra confirmada"/>
    <s v="Con pendientes"/>
    <n v="1"/>
    <n v="4"/>
    <n v="0"/>
    <d v="2026-05-12T00:00:00"/>
    <s v="se recibio pero lo rechazo pablo por faltante de orings en el juego"/>
    <m/>
    <n v="1"/>
    <n v="1"/>
  </r>
  <r>
    <n v="1"/>
    <s v="Alejandro Beron"/>
    <x v="2"/>
    <s v="CADENA ESPECIAL TOYOTA 25A"/>
    <d v="2026-04-25T00:00:00"/>
    <x v="15"/>
    <x v="1"/>
    <s v="PR00426"/>
    <s v="FS"/>
    <s v="P-4205"/>
    <s v="S/C"/>
    <s v="Cadena especial motor bomba hidraulica_x000a_Toyota 25A."/>
    <n v="1"/>
    <s v="unidad"/>
    <n v="240000"/>
    <n v="240000"/>
    <s v="$"/>
    <s v="LDL"/>
    <s v="P00980"/>
    <d v="2026-04-28T00:00:00"/>
    <s v="MZ"/>
    <d v="2026-04-28T00:00:00"/>
    <s v="Recibido"/>
    <s v="cumplida"/>
    <n v="3"/>
    <n v="1"/>
    <n v="0"/>
    <d v="2026-06-02T00:00:00"/>
    <n v="491"/>
    <m/>
    <n v="1"/>
    <n v="1"/>
  </r>
  <r>
    <n v="1"/>
    <s v="Alejandro Beron"/>
    <x v="2"/>
    <s v="REEMPLAZO DE PISOS EN SISTEMA"/>
    <d v="2026-04-25T00:00:00"/>
    <x v="15"/>
    <x v="1"/>
    <s v="PR00427"/>
    <s v="FS"/>
    <s v="P-4206"/>
    <s v="S/C"/>
    <s v="Provisión de materiales y mano de obra s/ presupuesto del proveedor &quot;Alpina pisos&quot;"/>
    <n v="1"/>
    <s v="unidad"/>
    <n v="1765000"/>
    <n v="1765000"/>
    <s v="$"/>
    <s v="MARIANO REYES"/>
    <s v="P01101"/>
    <d v="2026-05-15T00:00:00"/>
    <s v="MZ"/>
    <d v="2026-05-19T00:00:00"/>
    <s v="Recibido"/>
    <s v="cumplida"/>
    <n v="3"/>
    <n v="1"/>
    <n v="0"/>
    <d v="2026-05-27T00:00:00"/>
    <n v="18148"/>
    <m/>
    <n v="1"/>
    <n v="1"/>
  </r>
  <r>
    <n v="2"/>
    <s v="Hugo Escobar"/>
    <x v="2"/>
    <s v="NIVEL AUTOMATICO KWL"/>
    <d v="2026-04-27T00:00:00"/>
    <x v="15"/>
    <x v="1"/>
    <s v="PR00428"/>
    <s v="FS"/>
    <s v="P-4207"/>
    <s v="M1608MEC"/>
    <s v="SENSOR DE NIVEL LA32N-40 (KWL)"/>
    <n v="6"/>
    <s v="unidad"/>
    <n v="41735.519999999997"/>
    <n v="250413.12"/>
    <s v="$"/>
    <s v="KDK"/>
    <s v="P00981"/>
    <d v="2026-04-28T00:00:00"/>
    <s v="MZ"/>
    <d v="2026-04-28T00:00:00"/>
    <s v="Recibido"/>
    <s v="cumplida"/>
    <n v="3"/>
    <n v="6"/>
    <n v="0"/>
    <d v="2026-04-29T00:00:00"/>
    <n v="1748"/>
    <n v="78228"/>
    <n v="1"/>
    <n v="1"/>
  </r>
  <r>
    <m/>
    <s v="Hugo Escobar"/>
    <x v="2"/>
    <s v="NIVEL AUTOMATICO KWL"/>
    <d v="2026-04-27T00:00:00"/>
    <x v="15"/>
    <x v="1"/>
    <s v="PR00428"/>
    <s v="FS"/>
    <s v="P-4207"/>
    <s v="M1610ELE"/>
    <s v="VALVULA SOLENOIDE DANFOS EV220B 3/4 NC"/>
    <n v="5"/>
    <s v="unidad"/>
    <m/>
    <n v="0"/>
    <s v="$"/>
    <m/>
    <m/>
    <m/>
    <m/>
    <m/>
    <s v="Sin req."/>
    <s v="Con pendientes"/>
    <m/>
    <m/>
    <n v="-5"/>
    <m/>
    <m/>
    <m/>
    <m/>
    <n v="1"/>
  </r>
  <r>
    <n v="1"/>
    <s v="Raul Ledesma"/>
    <x v="2"/>
    <s v="Nueva sala de reunion de directorio (Marcelo)"/>
    <d v="2026-04-27T00:00:00"/>
    <x v="15"/>
    <x v="1"/>
    <s v="PR00429"/>
    <s v="AB"/>
    <s v="P-4208"/>
    <s v="S/C"/>
    <s v="Sillas nuevas"/>
    <n v="7"/>
    <s v="unidad"/>
    <n v="135000"/>
    <n v="945000"/>
    <s v="$"/>
    <s v="MERCADO LIBRE"/>
    <s v="P00978"/>
    <d v="2026-04-27T00:00:00"/>
    <s v="MZ"/>
    <d v="2026-04-28T00:00:00"/>
    <s v="Recibido"/>
    <s v="cumplida"/>
    <n v="3"/>
    <n v="7"/>
    <n v="0"/>
    <d v="2026-04-30T00:00:00"/>
    <s v="sin remito"/>
    <m/>
    <n v="1"/>
    <n v="1"/>
  </r>
  <r>
    <n v="1"/>
    <s v="Franco Paez"/>
    <x v="2"/>
    <s v="Pistones neumáticos L7"/>
    <d v="2026-04-29T00:00:00"/>
    <x v="15"/>
    <x v="1"/>
    <s v="PR00431"/>
    <s v="FS"/>
    <s v="P-4209"/>
    <s v="M2699MEC"/>
    <s v="PISTON NEUMATICO DOBLE EFECTO CON EMBOLO DE 40MM DE DIAMETRO Y 160MM DE RECORRIDO. "/>
    <n v="2"/>
    <s v="unidad"/>
    <n v="400293.4"/>
    <n v="800586.8"/>
    <s v="$"/>
    <s v="NISAMAT"/>
    <s v="P01074"/>
    <d v="2026-05-11T00:00:00"/>
    <s v="MZ"/>
    <d v="2026-05-12T00:00:00"/>
    <s v="Orden de compra confirmada"/>
    <s v="Con pendientes"/>
    <n v="1"/>
    <m/>
    <n v="-2"/>
    <m/>
    <m/>
    <m/>
    <n v="1"/>
    <n v="1"/>
  </r>
  <r>
    <n v="2"/>
    <s v="Alejandro Beron"/>
    <x v="2"/>
    <s v="Vidrio en azucar impalpable"/>
    <d v="2026-04-29T00:00:00"/>
    <x v="15"/>
    <x v="1"/>
    <s v="PR00434"/>
    <s v="AB"/>
    <s v="P-4210"/>
    <s v="S/C"/>
    <s v="Colocacion de vidrio faltante y burletes en ventana aluminio (1040x875), realizar ajustes en marco, reemplazo de ruedas de guia"/>
    <n v="1"/>
    <s v="unidad"/>
    <n v="40000"/>
    <n v="40000"/>
    <s v="$"/>
    <s v="ABERTURAS RUTA 25"/>
    <s v="P01011"/>
    <d v="2026-04-30T00:00:00"/>
    <s v="MZ"/>
    <d v="2026-04-30T00:00:00"/>
    <s v="Recibido"/>
    <s v="cumplida"/>
    <n v="3"/>
    <n v="1"/>
    <n v="0"/>
    <d v="2026-04-30T00:00:00"/>
    <s v="sin remito"/>
    <m/>
    <n v="1"/>
    <n v="1"/>
  </r>
  <r>
    <m/>
    <s v="Alejandro Beron"/>
    <x v="2"/>
    <s v="Vidrio en azucar impalpable"/>
    <d v="2026-04-29T00:00:00"/>
    <x v="15"/>
    <x v="1"/>
    <s v="PR00434"/>
    <s v="AB"/>
    <s v="P-4210"/>
    <s v="S/C"/>
    <s v="Ajuste en el marco de la hoja y colocacion de burletes (1040x875), reemplazo de ruedas de guia"/>
    <n v="1"/>
    <s v="unidad"/>
    <n v="40000"/>
    <n v="40000"/>
    <s v="$"/>
    <s v="ABERTURAS RUTA 25"/>
    <s v="P01011"/>
    <d v="2026-04-30T00:00:00"/>
    <s v="MZ"/>
    <d v="2026-04-30T00:00:00"/>
    <s v="Recibido"/>
    <s v="cumplida"/>
    <n v="3"/>
    <n v="1"/>
    <n v="0"/>
    <d v="2026-04-30T00:00:00"/>
    <s v="sin remito"/>
    <m/>
    <m/>
    <n v="1"/>
  </r>
  <r>
    <n v="1"/>
    <s v="Alejandro Beron"/>
    <x v="2"/>
    <s v="RETIRO PLACA APILADOR 20105"/>
    <d v="2026-04-30T00:00:00"/>
    <x v="15"/>
    <x v="1"/>
    <s v="PR00435"/>
    <s v="FS"/>
    <s v="P-4211"/>
    <s v="S/C"/>
    <s v="Retiro desde proveedor Unirrol una placa BMS para apilador 20105"/>
    <n v="2"/>
    <s v="unidad"/>
    <n v="47500"/>
    <n v="95000"/>
    <s v="$"/>
    <s v="FULL EXPRESS"/>
    <s v="P01026"/>
    <d v="2026-06-04T00:00:00"/>
    <s v="LR"/>
    <d v="2026-06-11T00:00:00"/>
    <s v="Recibido"/>
    <s v="cumplida"/>
    <n v="3"/>
    <n v="2"/>
    <n v="0"/>
    <d v="2026-05-04T00:00:00"/>
    <s v="sin remito"/>
    <m/>
    <n v="1"/>
    <n v="1"/>
  </r>
  <r>
    <n v="1"/>
    <s v="Alejandro Beron"/>
    <x v="0"/>
    <s v="Comedor de DMP"/>
    <d v="2026-05-02T00:00:00"/>
    <x v="16"/>
    <x v="1"/>
    <s v="PR00442"/>
    <s v="AB"/>
    <s v="P-4212"/>
    <s v="S/C"/>
    <s v="Mano de obra y materiales para reemplazo de ceramicas en comedor del DMP"/>
    <n v="1"/>
    <s v="unidad"/>
    <n v="1948100"/>
    <n v="1948100"/>
    <s v="$"/>
    <s v="PulsePro ingenieria"/>
    <s v="P01044"/>
    <d v="2026-05-06T00:00:00"/>
    <s v="MZ"/>
    <d v="2026-05-06T00:00:00"/>
    <s v="Recibido"/>
    <s v="cumplida"/>
    <n v="3"/>
    <n v="1"/>
    <n v="0"/>
    <d v="2026-05-11T00:00:00"/>
    <s v="26-041"/>
    <m/>
    <n v="1"/>
    <n v="1"/>
  </r>
  <r>
    <n v="1"/>
    <s v="Raul Ledesma"/>
    <x v="2"/>
    <s v="Horno de linea 3"/>
    <d v="2026-05-06T00:00:00"/>
    <x v="16"/>
    <x v="1"/>
    <s v="PR00449"/>
    <s v="AB"/>
    <s v="P-4213"/>
    <s v="S/C"/>
    <s v="Servicio de limpieza y corte de malla en horno de linea 3_x000a_A realizar el dia sabado 09/05"/>
    <n v="1"/>
    <s v="unidad"/>
    <n v="2180000"/>
    <n v="2180000"/>
    <s v="$"/>
    <s v="MOROS SA"/>
    <s v="P01056"/>
    <d v="2026-05-06T00:00:00"/>
    <s v="MZ"/>
    <d v="2026-05-08T00:00:00"/>
    <s v="Recibido"/>
    <s v="cumplida"/>
    <n v="3"/>
    <n v="1"/>
    <n v="0"/>
    <d v="2026-05-15T00:00:00"/>
    <n v="4192"/>
    <m/>
    <n v="1"/>
    <n v="1"/>
  </r>
  <r>
    <n v="1"/>
    <s v="Raul Ledesma"/>
    <x v="2"/>
    <s v="Transporte detectores de metales (2)"/>
    <d v="2026-05-12T00:00:00"/>
    <x v="16"/>
    <x v="1"/>
    <s v="PR00451"/>
    <s v="FS"/>
    <s v="P-4214"/>
    <s v="S/C"/>
    <s v="Flete para transporte de 2 detectores de metales"/>
    <n v="1"/>
    <s v="unidad"/>
    <n v="440000"/>
    <n v="440000"/>
    <s v="$"/>
    <s v="VOLKOV"/>
    <s v="P01095"/>
    <d v="2026-05-13T00:00:00"/>
    <s v="MZ"/>
    <d v="2026-05-15T00:00:00"/>
    <s v="Recibido"/>
    <s v="cumplida"/>
    <n v="3"/>
    <n v="1"/>
    <n v="0"/>
    <d v="2026-05-29T00:00:00"/>
    <n v="2633"/>
    <m/>
    <n v="1"/>
    <n v="1"/>
  </r>
  <r>
    <n v="5"/>
    <s v="Raul Ledesma"/>
    <x v="2"/>
    <s v="Envasadora Magdalenas - Linea 4"/>
    <d v="2026-05-12T00:00:00"/>
    <x v="16"/>
    <x v="1"/>
    <s v="PR00452"/>
    <s v="AB"/>
    <s v="P-4215"/>
    <s v="M0269FRI"/>
    <s v=" UNIDRIVE M700-034000 31A 10101AB100 - 5820000108"/>
    <n v="1"/>
    <s v="unidad"/>
    <m/>
    <n v="0"/>
    <s v="$"/>
    <m/>
    <m/>
    <m/>
    <m/>
    <m/>
    <s v="Sin req."/>
    <s v="Con pendientes"/>
    <m/>
    <m/>
    <n v="-1"/>
    <m/>
    <m/>
    <m/>
    <n v="1"/>
    <n v="1"/>
  </r>
  <r>
    <m/>
    <s v="Raul Ledesma"/>
    <x v="2"/>
    <s v="Envasadora Magdalenas - Linea 4"/>
    <d v="2026-05-12T00:00:00"/>
    <x v="16"/>
    <x v="1"/>
    <s v="PR00452"/>
    <s v="AB"/>
    <s v="P-4215"/>
    <s v="M0270FRI"/>
    <s v=" KI-KEYPAD-LCD DISPLAY UNI. M700 - 5820000102"/>
    <n v="1"/>
    <s v="unidad"/>
    <m/>
    <n v="0"/>
    <s v="$"/>
    <m/>
    <m/>
    <m/>
    <m/>
    <m/>
    <s v="Sin req."/>
    <s v="Con pendientes"/>
    <m/>
    <m/>
    <n v="-1"/>
    <m/>
    <m/>
    <m/>
    <m/>
    <n v="1"/>
  </r>
  <r>
    <m/>
    <s v="Raul Ledesma"/>
    <x v="2"/>
    <s v="Envasadora Magdalenas - Linea 4"/>
    <d v="2026-05-12T00:00:00"/>
    <x v="16"/>
    <x v="1"/>
    <s v="PR00452"/>
    <s v="AB"/>
    <s v="P-4215"/>
    <s v="M0271FRI"/>
    <s v=" SI-APPLICATIONS PLUS UNI. M700 - 5820000103"/>
    <n v="1"/>
    <s v="unidad"/>
    <m/>
    <n v="0"/>
    <s v="$"/>
    <m/>
    <m/>
    <m/>
    <m/>
    <m/>
    <s v="Sin req."/>
    <s v="Con pendientes"/>
    <m/>
    <m/>
    <n v="-1"/>
    <m/>
    <m/>
    <m/>
    <m/>
    <n v="1"/>
  </r>
  <r>
    <m/>
    <s v="Raul Ledesma"/>
    <x v="2"/>
    <s v="Envasadora Magdalenas - Linea 4"/>
    <d v="2026-05-12T00:00:00"/>
    <x v="16"/>
    <x v="1"/>
    <s v="PR00452"/>
    <s v="AB"/>
    <s v="P-4215"/>
    <s v="M0272FRI"/>
    <s v=" SI - UNI ENCODER - 5820000113"/>
    <n v="1"/>
    <s v="unidad"/>
    <m/>
    <n v="0"/>
    <s v="$"/>
    <m/>
    <m/>
    <m/>
    <m/>
    <m/>
    <s v="Sin req."/>
    <s v="Con pendientes"/>
    <m/>
    <m/>
    <n v="-1"/>
    <m/>
    <m/>
    <m/>
    <m/>
    <n v="1"/>
  </r>
  <r>
    <m/>
    <s v="Raul Ledesma"/>
    <x v="2"/>
    <s v="Envasadora Magdalenas - Linea 4"/>
    <d v="2026-05-12T00:00:00"/>
    <x v="16"/>
    <x v="1"/>
    <s v="PR00452"/>
    <s v="AB"/>
    <s v="P-4215"/>
    <s v="S/C"/>
    <s v=" ASISTENCIA EN PLANTA ING. ELECTRÓNICO"/>
    <n v="1"/>
    <s v="unidad"/>
    <m/>
    <n v="0"/>
    <s v="$"/>
    <m/>
    <m/>
    <m/>
    <m/>
    <m/>
    <s v="Sin req."/>
    <s v="Con pendientes"/>
    <m/>
    <m/>
    <n v="-1"/>
    <m/>
    <m/>
    <m/>
    <m/>
    <n v="1"/>
  </r>
  <r>
    <n v="3"/>
    <s v="Hugo Escobar"/>
    <x v="2"/>
    <s v="Hornos 7 Y 8 de linea 5"/>
    <d v="2026-05-13T00:00:00"/>
    <x v="16"/>
    <x v="1"/>
    <s v="PR00455"/>
    <s v="AB"/>
    <s v="P-4216"/>
    <s v="M0029ELE"/>
    <s v="Cable sintenax 5x4"/>
    <n v="35"/>
    <s v="unidad"/>
    <n v="6428.55"/>
    <n v="224999.25"/>
    <s v="$"/>
    <s v="ELECTROPELBA"/>
    <s v="P01220"/>
    <d v="2026-06-01T00:00:00"/>
    <s v="MZ"/>
    <d v="2026-06-01T00:00:00"/>
    <s v="Recibido"/>
    <s v="cumplida"/>
    <n v="3"/>
    <n v="35"/>
    <n v="0"/>
    <d v="2026-06-04T00:00:00"/>
    <n v="83236"/>
    <m/>
    <n v="1"/>
    <n v="1"/>
  </r>
  <r>
    <m/>
    <s v="Hugo Escobar"/>
    <x v="2"/>
    <s v="Hornos 7 Y 8 de linea 5"/>
    <d v="2026-05-13T00:00:00"/>
    <x v="16"/>
    <x v="1"/>
    <s v="PR00455"/>
    <s v="AB"/>
    <s v="P-4216"/>
    <s v="M1518MEC"/>
    <s v="Motor trifasico 1370 RPM 0.50 HP B14 "/>
    <n v="3"/>
    <s v="unidad"/>
    <n v="104171.2"/>
    <n v="312513.59999999998"/>
    <s v="$"/>
    <s v="STM"/>
    <s v="P01104"/>
    <d v="2026-05-15T00:00:00"/>
    <s v="MZ"/>
    <d v="2026-05-18T00:00:00"/>
    <s v="Recibido"/>
    <s v="cumplida"/>
    <n v="3"/>
    <n v="3"/>
    <n v="0"/>
    <d v="2026-05-21T00:00:00"/>
    <n v="147377"/>
    <m/>
    <m/>
    <n v="1"/>
  </r>
  <r>
    <m/>
    <s v="Hugo Escobar"/>
    <x v="2"/>
    <s v="Hornos 7 Y 8 de linea 5"/>
    <d v="2026-05-13T00:00:00"/>
    <x v="16"/>
    <x v="1"/>
    <s v="PR00455"/>
    <s v="AB"/>
    <s v="P-4216"/>
    <s v="M2700MEC"/>
    <s v="REDUCTOR RMI 70 FL 1/100 B14 STM_x000a_diametro de salida hueco de 28mm_x000a_diametro de entrada 14mm"/>
    <n v="3"/>
    <s v="unidad"/>
    <n v="699321.6"/>
    <n v="2097964.7999999998"/>
    <s v="$"/>
    <s v="STM"/>
    <s v="P01104"/>
    <d v="2026-05-15T00:00:00"/>
    <s v="MZ"/>
    <d v="2026-05-18T00:00:00"/>
    <s v="Recibido"/>
    <s v="cumplida"/>
    <n v="3"/>
    <n v="3"/>
    <n v="0"/>
    <d v="2026-05-21T00:00:00"/>
    <n v="147377"/>
    <m/>
    <m/>
    <n v="1"/>
  </r>
  <r>
    <n v="9"/>
    <s v="Alejandro Beron"/>
    <x v="0"/>
    <s v="Trabajos en luminarias"/>
    <d v="2026-05-14T00:00:00"/>
    <x v="16"/>
    <x v="1"/>
    <s v="PR00456"/>
    <s v="FS"/>
    <s v="P-4217"/>
    <s v="M0965ELE"/>
    <s v=" PLAFON LED 220-240V 45W 60X60 PARA EMBUTIR 6500K BCO FRIO 6500 LM"/>
    <n v="12"/>
    <s v="unidad"/>
    <n v="18656.439999999999"/>
    <n v="223877.27999999997"/>
    <s v="$"/>
    <s v="ELECTROPELBA"/>
    <s v="P01221"/>
    <d v="2026-06-01T00:00:00"/>
    <s v="MZ"/>
    <d v="2026-06-02T00:00:00"/>
    <s v="Recibido"/>
    <s v="cumplida"/>
    <n v="3"/>
    <n v="12"/>
    <n v="0"/>
    <d v="2026-06-04T00:00:00"/>
    <n v="83229"/>
    <n v="79981"/>
    <n v="1"/>
    <n v="1"/>
  </r>
  <r>
    <m/>
    <s v="Alejandro Beron"/>
    <x v="0"/>
    <s v="Trabajos en luminarias"/>
    <d v="2026-05-14T00:00:00"/>
    <x v="16"/>
    <x v="1"/>
    <s v="PR00456"/>
    <s v="FS"/>
    <s v="P-4217"/>
    <s v="M0359ELE"/>
    <s v=" TUBO LED 18W ECO BCO FRIO SICA - 5500K/6500K"/>
    <n v="10"/>
    <s v="unidad"/>
    <n v="1789.31"/>
    <n v="17893.099999999999"/>
    <s v="$"/>
    <s v="ELECTROPELBA"/>
    <s v="P01221"/>
    <d v="2026-06-01T00:00:00"/>
    <s v="MZ"/>
    <d v="2026-06-02T00:00:00"/>
    <s v="Recibido"/>
    <s v="cumplida"/>
    <n v="3"/>
    <n v="10"/>
    <n v="0"/>
    <d v="2026-06-04T00:00:00"/>
    <n v="83229"/>
    <n v="79981"/>
    <m/>
    <n v="1"/>
  </r>
  <r>
    <m/>
    <s v="Alejandro Beron"/>
    <x v="0"/>
    <s v="Trabajos en luminarias"/>
    <d v="2026-05-14T00:00:00"/>
    <x v="16"/>
    <x v="1"/>
    <s v="PR00456"/>
    <s v="FS"/>
    <s v="P-4217"/>
    <s v="M1291ELE"/>
    <s v="LAMPARA COLGANTE LUMENAC SATURNO 165/800 12000LM"/>
    <n v="3"/>
    <s v="unidad"/>
    <n v="127086.96"/>
    <n v="381260.88"/>
    <s v="$"/>
    <s v="ELECTROPELBA"/>
    <s v="P01221"/>
    <d v="2026-06-01T00:00:00"/>
    <s v="MZ"/>
    <d v="2026-06-02T00:00:00"/>
    <s v="Recibido"/>
    <s v="cumplida"/>
    <n v="3"/>
    <n v="3"/>
    <n v="0"/>
    <d v="2026-06-04T00:00:00"/>
    <n v="83229"/>
    <n v="79981"/>
    <m/>
    <n v="1"/>
  </r>
  <r>
    <m/>
    <s v="Alejandro Beron"/>
    <x v="0"/>
    <s v="Trabajos en luminarias"/>
    <d v="2026-05-14T00:00:00"/>
    <x v="16"/>
    <x v="1"/>
    <s v="PR00456"/>
    <s v="FS"/>
    <s v="P-4217"/>
    <s v="M1612ELE"/>
    <s v=" CINTA AISLADORA CELESTE"/>
    <n v="5"/>
    <s v="unidad"/>
    <n v="2892.43"/>
    <n v="14462.15"/>
    <s v="$"/>
    <s v="ELECTROPELBA"/>
    <s v="P01221"/>
    <d v="2026-06-01T00:00:00"/>
    <s v="MZ"/>
    <d v="2026-06-02T00:00:00"/>
    <s v="Recibido"/>
    <s v="cumplida"/>
    <n v="3"/>
    <n v="5"/>
    <n v="0"/>
    <d v="2026-06-04T00:00:00"/>
    <n v="83229"/>
    <n v="79981"/>
    <m/>
    <n v="1"/>
  </r>
  <r>
    <m/>
    <s v="Alejandro Beron"/>
    <x v="0"/>
    <s v="Trabajos en luminarias"/>
    <d v="2026-05-14T00:00:00"/>
    <x v="16"/>
    <x v="1"/>
    <s v="PR00456"/>
    <s v="FS"/>
    <s v="P-4217"/>
    <s v="M1613ELE"/>
    <s v=" CINTA AISLADORA MARRON"/>
    <n v="5"/>
    <s v="unidad"/>
    <n v="1805.61"/>
    <n v="9028.0499999999993"/>
    <s v="$"/>
    <s v="ELECTROPELBA"/>
    <s v="P01221"/>
    <d v="2026-06-01T00:00:00"/>
    <s v="MZ"/>
    <d v="2026-06-02T00:00:00"/>
    <s v="Recibido"/>
    <s v="cumplida"/>
    <n v="3"/>
    <n v="5"/>
    <n v="0"/>
    <d v="2026-06-04T00:00:00"/>
    <n v="83229"/>
    <n v="79981"/>
    <m/>
    <n v="1"/>
  </r>
  <r>
    <m/>
    <s v="Alejandro Beron"/>
    <x v="0"/>
    <s v="Trabajos en luminarias"/>
    <d v="2026-05-14T00:00:00"/>
    <x v="16"/>
    <x v="1"/>
    <s v="PR00456"/>
    <s v="FS"/>
    <s v="P-4217"/>
    <s v="M1614ELE"/>
    <s v=" CINTA AISLADORA ROJO"/>
    <n v="5"/>
    <s v="unidad"/>
    <n v="2892.43"/>
    <n v="14462.15"/>
    <s v="$"/>
    <s v="ELECTROPELBA"/>
    <s v="P01221"/>
    <d v="2026-06-01T00:00:00"/>
    <s v="MZ"/>
    <d v="2026-06-02T00:00:00"/>
    <s v="Recibido"/>
    <s v="cumplida"/>
    <n v="3"/>
    <n v="5"/>
    <n v="0"/>
    <d v="2026-06-04T00:00:00"/>
    <n v="83229"/>
    <n v="79981"/>
    <m/>
    <n v="1"/>
  </r>
  <r>
    <m/>
    <s v="Alejandro Beron"/>
    <x v="0"/>
    <s v="Trabajos en luminarias"/>
    <d v="2026-05-14T00:00:00"/>
    <x v="16"/>
    <x v="1"/>
    <s v="PR00456"/>
    <s v="FS"/>
    <s v="P-4217"/>
    <s v="M1615ELE"/>
    <s v=" CINTA AISLADORA VERDE Y AMARILLO"/>
    <n v="5"/>
    <s v="unidad"/>
    <n v="1805.61"/>
    <n v="9028.0499999999993"/>
    <s v="$"/>
    <s v="ELECTROPELBA"/>
    <s v="P01221"/>
    <d v="2026-06-01T00:00:00"/>
    <s v="MZ"/>
    <d v="2026-06-02T00:00:00"/>
    <s v="Recibido"/>
    <s v="cumplida"/>
    <n v="3"/>
    <n v="5"/>
    <n v="0"/>
    <d v="2026-06-04T00:00:00"/>
    <n v="83229"/>
    <n v="79981"/>
    <m/>
    <n v="1"/>
  </r>
  <r>
    <m/>
    <s v="Alejandro Beron"/>
    <x v="0"/>
    <s v="Trabajos en luminarias"/>
    <d v="2026-05-14T00:00:00"/>
    <x v="16"/>
    <x v="1"/>
    <s v="PR00456"/>
    <s v="FS"/>
    <s v="P-4217"/>
    <s v="M0700ELE"/>
    <s v=" CABLE UNIPOLAR 1X2.5MM  VERDE-AMARILLO 32.0G/M"/>
    <n v="100"/>
    <s v="unidad"/>
    <n v="550.28"/>
    <n v="55028"/>
    <s v="$"/>
    <s v="ELECTROPELBA"/>
    <s v="P01221"/>
    <d v="2026-06-01T00:00:00"/>
    <s v="MZ"/>
    <d v="2026-06-02T00:00:00"/>
    <s v="Recibido"/>
    <s v="cumplida"/>
    <n v="3"/>
    <n v="100"/>
    <n v="0"/>
    <d v="2026-06-04T00:00:00"/>
    <n v="83229"/>
    <n v="79981"/>
    <m/>
    <n v="1"/>
  </r>
  <r>
    <m/>
    <s v="Alejandro Beron"/>
    <x v="0"/>
    <s v="Trabajos en luminarias"/>
    <d v="2026-05-14T00:00:00"/>
    <x v="16"/>
    <x v="1"/>
    <s v="PR00456"/>
    <s v="FS"/>
    <s v="P-4217"/>
    <s v="M0436ELE"/>
    <s v=" CABLE UNIPOLAR 1X2.5MM CELESTE 32.0G/M"/>
    <n v="100"/>
    <s v="unidad"/>
    <n v="550.28"/>
    <n v="55028"/>
    <s v="$"/>
    <s v="ELECTROPELBA"/>
    <s v="P01221"/>
    <d v="2026-06-01T00:00:00"/>
    <s v="MZ"/>
    <d v="2026-06-02T00:00:00"/>
    <s v="Recibido"/>
    <s v="cumplida"/>
    <n v="3"/>
    <n v="100"/>
    <n v="0"/>
    <d v="2026-06-04T00:00:00"/>
    <n v="83229"/>
    <n v="79981"/>
    <m/>
    <n v="1"/>
  </r>
  <r>
    <n v="4"/>
    <s v="Alejandro Beron"/>
    <x v="0"/>
    <s v="Ruedas para zorras eléctricas"/>
    <d v="2026-05-14T00:00:00"/>
    <x v="16"/>
    <x v="1"/>
    <s v="PR00457"/>
    <s v="FS"/>
    <s v="P-4218"/>
    <s v="M2301MEC"/>
    <s v="RODILLO PTE15Q ATOM 80X70"/>
    <n v="16"/>
    <s v="unidad"/>
    <m/>
    <n v="0"/>
    <s v="$"/>
    <m/>
    <m/>
    <m/>
    <m/>
    <m/>
    <s v="Sin req."/>
    <s v="Con pendientes"/>
    <m/>
    <m/>
    <n v="-16"/>
    <m/>
    <m/>
    <m/>
    <n v="1"/>
    <n v="1"/>
  </r>
  <r>
    <m/>
    <s v="Alejandro Beron"/>
    <x v="0"/>
    <s v="Ruedas para zorras eléctricas"/>
    <d v="2026-05-14T00:00:00"/>
    <x v="16"/>
    <x v="1"/>
    <s v="PR00457"/>
    <s v="FS"/>
    <s v="P-4218"/>
    <s v="M2033MEC"/>
    <s v="RUEDA ESTABILIZADORA STACKER PS-16N"/>
    <n v="2"/>
    <s v="unidad"/>
    <m/>
    <n v="0"/>
    <s v="$"/>
    <m/>
    <m/>
    <m/>
    <m/>
    <m/>
    <s v="Sin req."/>
    <s v="Con pendientes"/>
    <m/>
    <m/>
    <n v="-2"/>
    <m/>
    <m/>
    <m/>
    <m/>
    <n v="1"/>
  </r>
  <r>
    <m/>
    <s v="Alejandro Beron"/>
    <x v="0"/>
    <s v="Ruedas para zorras eléctricas"/>
    <d v="2026-05-14T00:00:00"/>
    <x v="16"/>
    <x v="1"/>
    <s v="PR00457"/>
    <s v="FS"/>
    <s v="P-4218"/>
    <s v="S/C"/>
    <s v="Rebandado de ruedas de traccion para zorra electrica ATOM PTE15Q"/>
    <n v="3"/>
    <s v="unidad"/>
    <n v="193942.5"/>
    <n v="581827.5"/>
    <s v="$"/>
    <s v="GOMA EME (Goma filtros)"/>
    <s v="P01178"/>
    <d v="2026-05-26T00:00:00"/>
    <s v="MZ"/>
    <d v="2026-05-26T00:00:00"/>
    <s v="Recibido"/>
    <s v="cumplida"/>
    <n v="3"/>
    <n v="3"/>
    <n v="0"/>
    <d v="2026-06-17T00:00:00"/>
    <n v="7759"/>
    <m/>
    <m/>
    <n v="1"/>
  </r>
  <r>
    <m/>
    <s v="Alejandro Beron"/>
    <x v="0"/>
    <s v="Ruedas para zorras eléctricas"/>
    <d v="2026-05-14T00:00:00"/>
    <x v="16"/>
    <x v="1"/>
    <s v="PR00457"/>
    <s v="FS"/>
    <s v="P-4218"/>
    <s v="S/C"/>
    <s v="Rebandado de rueda estabilizadora para zorra electrica ATOM PTE15Q"/>
    <n v="1"/>
    <s v="unidad"/>
    <n v="68970"/>
    <n v="68970"/>
    <s v="$"/>
    <s v="GOMA EME (Goma filtros)"/>
    <s v="P01178"/>
    <d v="2026-05-26T00:00:00"/>
    <s v="MZ"/>
    <d v="2026-05-26T00:00:00"/>
    <s v="Recibido"/>
    <s v="cumplida"/>
    <n v="3"/>
    <n v="1"/>
    <n v="0"/>
    <d v="2026-06-17T00:00:00"/>
    <n v="7759"/>
    <m/>
    <m/>
    <n v="1"/>
  </r>
  <r>
    <n v="5"/>
    <s v="Raul Ledesma"/>
    <x v="0"/>
    <s v="Zapatos para mantenimiento"/>
    <d v="2026-05-18T00:00:00"/>
    <x v="16"/>
    <x v="1"/>
    <s v="PR00463"/>
    <s v="AB"/>
    <s v="P-4219"/>
    <n v="18282"/>
    <s v=" Zapato De Seguridad Funcional Horizon Marrón Talle 39 Sanchez Diego"/>
    <n v="1"/>
    <s v="unidad"/>
    <n v="145100"/>
    <n v="145100"/>
    <s v="$"/>
    <s v="SOFTAM SRL"/>
    <s v="P02019"/>
    <d v="2026-07-30T00:00:00"/>
    <s v="MZ"/>
    <d v="2026-07-30T00:00:00"/>
    <s v="Orden de compra confirmada"/>
    <s v="Con pendientes"/>
    <n v="1"/>
    <m/>
    <n v="-1"/>
    <m/>
    <m/>
    <m/>
    <n v="1"/>
    <n v="1"/>
  </r>
  <r>
    <m/>
    <s v="Raul Ledesma"/>
    <x v="0"/>
    <s v="Zapatos para mantenimiento"/>
    <d v="2026-05-18T00:00:00"/>
    <x v="16"/>
    <x v="1"/>
    <s v="PR00463"/>
    <s v="AB"/>
    <s v="P-4219"/>
    <n v="18284"/>
    <s v=" Zapato De Seguridad Funcional Soul Azul Talle 41 Paez Franco"/>
    <n v="1"/>
    <s v="unidad"/>
    <n v="135600"/>
    <n v="135600"/>
    <s v="$"/>
    <s v="SOFTAM SRL"/>
    <s v="P02019"/>
    <d v="2026-07-30T00:00:00"/>
    <s v="MZ"/>
    <d v="2026-07-30T00:00:00"/>
    <s v="Orden de compra confirmada"/>
    <s v="Con pendientes"/>
    <n v="1"/>
    <m/>
    <n v="-1"/>
    <m/>
    <m/>
    <m/>
    <m/>
    <n v="1"/>
  </r>
  <r>
    <m/>
    <s v="Raul Ledesma"/>
    <x v="0"/>
    <s v="Zapatos para mantenimiento"/>
    <d v="2026-05-18T00:00:00"/>
    <x v="16"/>
    <x v="1"/>
    <s v="PR00463"/>
    <s v="AB"/>
    <s v="P-4219"/>
    <n v="18285"/>
    <s v=" Zapato De Seguridad Funcional Soul Azul Talle 42 Ledesma Raul; Escobar Hugo"/>
    <n v="2"/>
    <s v="unidad"/>
    <n v="135600"/>
    <n v="271200"/>
    <s v="$"/>
    <s v="SOFTAM SRL"/>
    <s v="P02019"/>
    <d v="2026-07-30T00:00:00"/>
    <s v="MZ"/>
    <d v="2026-07-30T00:00:00"/>
    <s v="Orden de compra confirmada"/>
    <s v="Con pendientes"/>
    <n v="1"/>
    <m/>
    <n v="-2"/>
    <m/>
    <m/>
    <m/>
    <m/>
    <n v="1"/>
  </r>
  <r>
    <m/>
    <s v="Raul Ledesma"/>
    <x v="0"/>
    <s v="Zapatos para mantenimiento"/>
    <d v="2026-05-18T00:00:00"/>
    <x v="16"/>
    <x v="1"/>
    <s v="PR00463"/>
    <s v="AB"/>
    <s v="P-4219"/>
    <n v="18286"/>
    <s v=" Zapato De Seguridad Funcional Soul Azul Talle 43 Gamba Dario"/>
    <n v="1"/>
    <s v="unidad"/>
    <n v="135600"/>
    <n v="135600"/>
    <s v="$"/>
    <s v="SOFTAM SRL"/>
    <s v="P02019"/>
    <d v="2026-07-30T00:00:00"/>
    <s v="MZ"/>
    <d v="2026-07-30T00:00:00"/>
    <s v="Orden de compra confirmada"/>
    <s v="Con pendientes"/>
    <n v="1"/>
    <m/>
    <n v="-1"/>
    <m/>
    <m/>
    <m/>
    <m/>
    <n v="1"/>
  </r>
  <r>
    <m/>
    <s v="Raul Ledesma"/>
    <x v="0"/>
    <s v="Zapatos para mantenimiento"/>
    <d v="2026-05-18T00:00:00"/>
    <x v="16"/>
    <x v="1"/>
    <s v="PR00463"/>
    <s v="AB"/>
    <s v="P-4219"/>
    <n v="18287"/>
    <s v=" Zapato De Seguridad Funcional Soul Azul Talle 44 Beron Alejandro"/>
    <n v="1"/>
    <s v="unidad"/>
    <n v="135600"/>
    <n v="135600"/>
    <s v="$"/>
    <s v="SOFTAM SRL"/>
    <s v="P02019"/>
    <d v="2026-07-30T00:00:00"/>
    <s v="MZ"/>
    <d v="2026-07-30T00:00:00"/>
    <s v="Orden de compra confirmada"/>
    <s v="Con pendientes"/>
    <n v="1"/>
    <m/>
    <n v="-1"/>
    <m/>
    <m/>
    <m/>
    <m/>
    <n v="1"/>
  </r>
  <r>
    <n v="1"/>
    <s v="Raul Ledesma"/>
    <x v="0"/>
    <s v="Modificación cañerías Línea 5"/>
    <d v="2026-05-18T00:00:00"/>
    <x v="16"/>
    <x v="1"/>
    <s v="PR00459"/>
    <s v="FS"/>
    <s v="P-4220"/>
    <s v="S/C"/>
    <s v="Modificación de cañerías de alcohol y aire comprimido L5."/>
    <n v="1"/>
    <s v="unidad"/>
    <n v="522000"/>
    <n v="522000"/>
    <s v="$"/>
    <s v="Servicios integrados SRL"/>
    <s v="P01214"/>
    <d v="2026-05-29T00:00:00"/>
    <s v="MZ"/>
    <d v="2026-05-29T00:00:00"/>
    <s v="Recibido"/>
    <s v="cumplida"/>
    <n v="3"/>
    <n v="1"/>
    <n v="0"/>
    <d v="2026-06-11T00:00:00"/>
    <n v="123"/>
    <m/>
    <n v="1"/>
    <n v="1"/>
  </r>
  <r>
    <n v="1"/>
    <s v="Raul Ledesma"/>
    <x v="2"/>
    <s v="Flete para buscar placa de masipack linea 2"/>
    <d v="2026-05-18T00:00:00"/>
    <x v="16"/>
    <x v="1"/>
    <s v="PR00460"/>
    <s v="AB"/>
    <s v="P-4221"/>
    <s v="S/C"/>
    <s v="Flete para ir a buscar placa de balanza para masipack linea 2"/>
    <n v="1"/>
    <s v="unidad"/>
    <m/>
    <n v="0"/>
    <s v="$"/>
    <m/>
    <m/>
    <m/>
    <m/>
    <m/>
    <s v="Sin req."/>
    <s v="Con pendientes"/>
    <n v="3"/>
    <m/>
    <n v="-1"/>
    <m/>
    <m/>
    <m/>
    <n v="1"/>
    <n v="1"/>
  </r>
  <r>
    <n v="1"/>
    <s v="Raul Ledesma"/>
    <x v="0"/>
    <s v="Personal LDL tareas en línea 5"/>
    <d v="2026-05-18T00:00:00"/>
    <x v="16"/>
    <x v="1"/>
    <s v="PR00461"/>
    <s v="FS"/>
    <s v="P-4222"/>
    <s v="S/C"/>
    <s v="Jornada de trabajo de 2 (dos) mecánicos por 9hs durante días habiles."/>
    <n v="3"/>
    <s v="unidad"/>
    <n v="630000"/>
    <n v="1890000"/>
    <s v="$"/>
    <s v="LDL"/>
    <s v="P01207"/>
    <d v="2026-06-03T00:00:00"/>
    <s v="MZ"/>
    <d v="2026-06-03T00:00:00"/>
    <s v="Recibido"/>
    <s v="cumplida"/>
    <n v="3"/>
    <n v="3"/>
    <n v="0"/>
    <d v="2026-06-09T00:00:00"/>
    <n v="495"/>
    <m/>
    <n v="1"/>
    <n v="1"/>
  </r>
  <r>
    <n v="1"/>
    <s v="Raul Ledesma"/>
    <x v="2"/>
    <s v="Placa para masipack linea 3"/>
    <d v="2026-05-18T00:00:00"/>
    <x v="16"/>
    <x v="1"/>
    <s v="PR00462"/>
    <s v="AB"/>
    <s v="P-4223"/>
    <s v="S/C"/>
    <s v="Provision de placa para masipack de linea 3"/>
    <n v="1"/>
    <s v="unidad"/>
    <m/>
    <n v="0"/>
    <s v="$"/>
    <s v="PROTO"/>
    <m/>
    <m/>
    <m/>
    <m/>
    <s v="Sin req."/>
    <s v="Con pendientes"/>
    <n v="4"/>
    <m/>
    <n v="-1"/>
    <m/>
    <m/>
    <m/>
    <n v="1"/>
    <n v="1"/>
  </r>
  <r>
    <n v="1"/>
    <s v="Raul Ledesma"/>
    <x v="0"/>
    <s v="Reemplazo sillas planificación"/>
    <d v="2026-05-18T00:00:00"/>
    <x v="16"/>
    <x v="1"/>
    <s v="PR00464"/>
    <s v="FS"/>
    <s v="P-4224"/>
    <s v="S/C"/>
    <s v="SILLON ALUMINUM SOFT ALTO NEGRO"/>
    <n v="2"/>
    <s v="unidad"/>
    <n v="280450"/>
    <n v="560900"/>
    <s v="$"/>
    <s v="TISERA"/>
    <s v="P01117"/>
    <d v="2026-05-20T00:00:00"/>
    <s v="MZ"/>
    <d v="2026-05-20T00:00:00"/>
    <s v="Entrega parcial"/>
    <s v="Con pendientes"/>
    <n v="2"/>
    <n v="1"/>
    <n v="-1"/>
    <d v="2026-05-20T00:00:00"/>
    <n v="214397"/>
    <m/>
    <n v="1"/>
    <n v="1"/>
  </r>
  <r>
    <n v="1"/>
    <s v="Raul Ledesma"/>
    <x v="0"/>
    <s v="HORNO FORNISUD LINEA 4"/>
    <d v="2026-05-18T00:00:00"/>
    <x v="16"/>
    <x v="1"/>
    <s v="PR00465"/>
    <s v="AB"/>
    <s v="P-4225"/>
    <s v="M2530FER"/>
    <s v="TABLILLAS PARA HORNO PASO 100 UTIL 1600MM ( TAPARELA )"/>
    <n v="20"/>
    <s v="unidad"/>
    <n v="59500"/>
    <n v="1190000"/>
    <s v="$"/>
    <s v="LDL"/>
    <s v="P01118"/>
    <d v="2026-05-19T00:00:00"/>
    <s v="MZ"/>
    <d v="2026-05-19T00:00:00"/>
    <s v="Recibido"/>
    <s v="cumplida"/>
    <n v="3"/>
    <n v="20"/>
    <n v="0"/>
    <d v="2026-06-03T00:00:00"/>
    <n v="492"/>
    <n v="79970"/>
    <n v="1"/>
    <n v="1"/>
  </r>
  <r>
    <n v="1"/>
    <s v="Dario Gamba"/>
    <x v="0"/>
    <s v="Reparacion de fechador"/>
    <d v="2026-05-18T00:00:00"/>
    <x v="16"/>
    <x v="1"/>
    <s v="PR00466"/>
    <s v="AB"/>
    <s v="P-4226"/>
    <s v="S/C"/>
    <s v="Revision y reparacion del fechador Markem Image 8018 i, numero E819250004"/>
    <n v="1"/>
    <s v="unidad"/>
    <m/>
    <n v="0"/>
    <s v="$"/>
    <m/>
    <m/>
    <m/>
    <m/>
    <m/>
    <s v="Sin req."/>
    <s v="Con pendientes"/>
    <m/>
    <m/>
    <n v="-1"/>
    <m/>
    <m/>
    <m/>
    <n v="1"/>
    <n v="1"/>
  </r>
  <r>
    <n v="4"/>
    <s v="PAÑOL"/>
    <x v="2"/>
    <s v="Reafilado cuchillas dentadas"/>
    <d v="2026-05-19T00:00:00"/>
    <x v="16"/>
    <x v="1"/>
    <s v="PR00470"/>
    <s v="FS"/>
    <s v="P-4227"/>
    <s v="S/C"/>
    <s v="Reafilado cuchilla dentada 260mm"/>
    <n v="4"/>
    <s v="unidad"/>
    <n v="24190"/>
    <n v="96760"/>
    <s v="$"/>
    <s v="EXACORT"/>
    <s v="P01158"/>
    <d v="2026-05-26T00:00:00"/>
    <s v="MZ"/>
    <d v="2026-05-26T00:00:00"/>
    <s v="Recibido"/>
    <s v="cumplida"/>
    <n v="3"/>
    <n v="4"/>
    <n v="0"/>
    <d v="2026-06-04T00:00:00"/>
    <n v="754"/>
    <m/>
    <n v="1"/>
    <n v="1"/>
  </r>
  <r>
    <m/>
    <s v="PAÑOL"/>
    <x v="2"/>
    <s v="Reafilado cuchillas dentadas"/>
    <d v="2026-05-19T00:00:00"/>
    <x v="16"/>
    <x v="1"/>
    <s v="PR00470"/>
    <s v="FS"/>
    <s v="P-4227"/>
    <s v="S/C"/>
    <s v="Reafilado cuchilla dentada 330mm"/>
    <n v="1"/>
    <s v="unidad"/>
    <n v="30565"/>
    <n v="30565"/>
    <s v="$"/>
    <s v="EXACORT"/>
    <s v="P01158"/>
    <d v="2026-05-26T00:00:00"/>
    <s v="MZ"/>
    <d v="2026-05-26T00:00:00"/>
    <s v="Recibido"/>
    <s v="cumplida"/>
    <n v="3"/>
    <n v="1"/>
    <n v="0"/>
    <d v="2026-06-04T00:00:00"/>
    <n v="754"/>
    <m/>
    <m/>
    <n v="1"/>
  </r>
  <r>
    <m/>
    <s v="PAÑOL"/>
    <x v="2"/>
    <s v="Reafilado cuchillas dentadas"/>
    <d v="2026-05-19T00:00:00"/>
    <x v="16"/>
    <x v="1"/>
    <s v="PR00470"/>
    <s v="FS"/>
    <s v="P-4227"/>
    <s v="S/C"/>
    <s v="Reafilado cuchilla dentada 290mm"/>
    <n v="2"/>
    <s v="unidad"/>
    <n v="26860"/>
    <n v="53720"/>
    <s v="$"/>
    <s v="EXACORT"/>
    <s v="P01158"/>
    <d v="2026-05-26T00:00:00"/>
    <s v="MZ"/>
    <d v="2026-05-26T00:00:00"/>
    <s v="Recibido"/>
    <s v="cumplida"/>
    <n v="3"/>
    <n v="2"/>
    <n v="0"/>
    <d v="2026-06-04T00:00:00"/>
    <n v="754"/>
    <m/>
    <m/>
    <n v="1"/>
  </r>
  <r>
    <m/>
    <s v="PAÑOL"/>
    <x v="2"/>
    <s v="Reafilado cuchillas dentadas"/>
    <d v="2026-05-19T00:00:00"/>
    <x v="16"/>
    <x v="1"/>
    <s v="PR00470"/>
    <s v="FS"/>
    <s v="P-4227"/>
    <s v="S/C"/>
    <s v="Reparación de 1 (un) brazo de sujección cuchilla dentada 290mm"/>
    <n v="1"/>
    <s v="unidad"/>
    <n v="9230"/>
    <n v="9230"/>
    <s v="$"/>
    <s v="EXACORT"/>
    <s v="P01158"/>
    <d v="2026-05-26T00:00:00"/>
    <s v="MZ"/>
    <d v="2026-05-26T00:00:00"/>
    <s v="Recibido"/>
    <s v="cumplida"/>
    <n v="3"/>
    <n v="1"/>
    <n v="0"/>
    <d v="2026-06-04T00:00:00"/>
    <n v="754"/>
    <m/>
    <m/>
    <n v="1"/>
  </r>
  <r>
    <n v="1"/>
    <s v="PAÑOL"/>
    <x v="0"/>
    <s v="Reposición cuchillas dentadas"/>
    <d v="2026-05-19T00:00:00"/>
    <x v="16"/>
    <x v="1"/>
    <s v="PR00471"/>
    <s v="FS"/>
    <s v="P-4228"/>
    <s v="M0007MAS"/>
    <s v="CUCHILLA DENTADA 260MM L1-2-4"/>
    <n v="2"/>
    <s v="unidad"/>
    <n v="85428.75"/>
    <n v="170857.5"/>
    <s v="$"/>
    <s v="EXACORT"/>
    <s v="P01159"/>
    <d v="2026-05-26T00:00:00"/>
    <s v="MZ"/>
    <d v="2026-05-26T00:00:00"/>
    <s v="Recibido"/>
    <s v="cumplida"/>
    <n v="3"/>
    <n v="2"/>
    <n v="0"/>
    <d v="2026-06-25T00:00:00"/>
    <n v="770"/>
    <n v="80915"/>
    <n v="1"/>
    <n v="1"/>
  </r>
  <r>
    <n v="1"/>
    <s v="PAÑOL"/>
    <x v="0"/>
    <s v="Revestimiento rueda San Cassiano"/>
    <d v="2026-05-19T00:00:00"/>
    <x v="16"/>
    <x v="1"/>
    <s v="PR00472"/>
    <s v="FS"/>
    <s v="P-4229"/>
    <s v="M2428MEC"/>
    <s v="REVESTIMIENTO/VULCANIZADO DE RUEDA Ø210X100 DE POLIURETANO PARA SAN CASSIANO"/>
    <n v="1"/>
    <s v="unidad"/>
    <n v="307372"/>
    <n v="307372"/>
    <s v="$"/>
    <s v="GOMA EME (Goma filtros)"/>
    <s v="P01834"/>
    <d v="2026-07-16T00:00:00"/>
    <s v="MZ"/>
    <d v="2026-07-16T00:00:00"/>
    <s v="Orden de compra confirmada"/>
    <s v="Con pendientes"/>
    <n v="1"/>
    <m/>
    <n v="-1"/>
    <m/>
    <m/>
    <m/>
    <n v="1"/>
    <n v="1"/>
  </r>
  <r>
    <n v="2"/>
    <s v="Alejandro Beron"/>
    <x v="2"/>
    <s v="Reparación calle lateral"/>
    <d v="2026-05-20T00:00:00"/>
    <x v="16"/>
    <x v="1"/>
    <s v="PR00473"/>
    <s v="FS"/>
    <s v="P-4230"/>
    <s v="M2401FER"/>
    <s v="CEMENTO BOLSA X 25KG"/>
    <n v="20"/>
    <s v="unidad"/>
    <n v="10042.25"/>
    <n v="200845"/>
    <s v="$"/>
    <s v="HER CAL"/>
    <s v="P01209"/>
    <d v="2026-05-29T00:00:00"/>
    <s v="MZ"/>
    <d v="2026-05-29T00:00:00"/>
    <s v="Recibido"/>
    <s v="cumplida"/>
    <n v="3"/>
    <n v="20"/>
    <n v="0"/>
    <d v="2026-07-06T00:00:00"/>
    <n v="42579"/>
    <n v="81364"/>
    <n v="1"/>
    <n v="1"/>
  </r>
  <r>
    <m/>
    <s v="Alejandro Beron"/>
    <x v="2"/>
    <s v="Reparación calle lateral"/>
    <d v="2026-05-20T00:00:00"/>
    <x v="16"/>
    <x v="1"/>
    <s v="PR00473"/>
    <s v="FS"/>
    <s v="P-4230"/>
    <s v="M2665FER"/>
    <s v="ACELERANTE DE FRAGUADO BIDON X 5LTS SIKA 3"/>
    <n v="1"/>
    <s v="unidad"/>
    <n v="42497.25"/>
    <n v="42497.25"/>
    <s v="$"/>
    <s v="HER CAL"/>
    <s v="P01209"/>
    <d v="2026-05-29T00:00:00"/>
    <s v="MZ"/>
    <d v="2026-05-29T00:00:00"/>
    <s v="Recibido"/>
    <s v="cumplida"/>
    <n v="3"/>
    <n v="1"/>
    <n v="0"/>
    <d v="2026-06-26T00:00:00"/>
    <n v="42523"/>
    <n v="81048"/>
    <m/>
    <n v="1"/>
  </r>
  <r>
    <n v="6"/>
    <s v="Raul Ledesma"/>
    <x v="0"/>
    <s v="Herramientas refrigeración"/>
    <d v="2026-05-21T00:00:00"/>
    <x v="16"/>
    <x v="1"/>
    <s v="PR00475"/>
    <s v="FS"/>
    <s v="P-4231"/>
    <s v="M1652FER"/>
    <s v="CORTADORA DE CAÑO DE BRONCE 3MM A 40MM"/>
    <n v="1"/>
    <s v="unidad"/>
    <n v="14518.8"/>
    <n v="14518.8"/>
    <s v="$"/>
    <s v="REFRIGERACION OMAR"/>
    <s v="P01861"/>
    <d v="2026-07-20T00:00:00"/>
    <s v="MZ"/>
    <d v="2026-07-20T00:00:00"/>
    <s v="Orden de compra confirmada"/>
    <s v="Con pendientes"/>
    <n v="1"/>
    <m/>
    <n v="-1"/>
    <m/>
    <m/>
    <m/>
    <n v="1"/>
    <n v="1"/>
  </r>
  <r>
    <m/>
    <s v="Raul Ledesma"/>
    <x v="0"/>
    <s v="Herramientas refrigeración"/>
    <d v="2026-05-21T00:00:00"/>
    <x v="16"/>
    <x v="1"/>
    <s v="PR00475"/>
    <s v="FS"/>
    <s v="P-4231"/>
    <s v="M2914FER"/>
    <s v="ESCARIADOR PARA CAÑO DE COBRE TIPO LÁPIZ"/>
    <n v="1"/>
    <s v="unidad"/>
    <m/>
    <n v="0"/>
    <s v="$"/>
    <m/>
    <m/>
    <m/>
    <m/>
    <m/>
    <s v="Sin req."/>
    <s v="Con pendientes"/>
    <m/>
    <m/>
    <n v="-1"/>
    <m/>
    <m/>
    <m/>
    <m/>
    <n v="1"/>
  </r>
  <r>
    <m/>
    <s v="Raul Ledesma"/>
    <x v="0"/>
    <s v="Herramientas refrigeración"/>
    <d v="2026-05-21T00:00:00"/>
    <x v="16"/>
    <x v="1"/>
    <s v="PR00475"/>
    <s v="FS"/>
    <s v="P-4231"/>
    <s v="M2915FER"/>
    <s v="ESCARIADOR PARA CAÑO DE COBRE INTERIOR/EXTERIOR "/>
    <n v="1"/>
    <s v="unidad"/>
    <n v="5180"/>
    <n v="5180"/>
    <s v="$"/>
    <s v="REFRIGERACION OMAR"/>
    <s v="P01861"/>
    <d v="2026-07-20T00:00:00"/>
    <s v="MZ"/>
    <d v="2026-07-20T00:00:00"/>
    <s v="Orden de compra confirmada"/>
    <s v="Con pendientes"/>
    <n v="1"/>
    <m/>
    <n v="-1"/>
    <m/>
    <m/>
    <m/>
    <m/>
    <n v="1"/>
  </r>
  <r>
    <m/>
    <s v="Raul Ledesma"/>
    <x v="0"/>
    <s v="Herramientas refrigeración"/>
    <d v="2026-05-21T00:00:00"/>
    <x v="16"/>
    <x v="1"/>
    <s v="PR00475"/>
    <s v="FS"/>
    <s v="P-4231"/>
    <s v="M2870FER"/>
    <s v="JUEGO DE MANGUERAS P/ MANIFOLD R410 - LARGO 180CM"/>
    <n v="1"/>
    <s v="unidad"/>
    <n v="52350"/>
    <n v="52350"/>
    <s v="$"/>
    <s v="ABRAFER"/>
    <s v="P01896"/>
    <d v="2026-07-22T00:00:00"/>
    <s v="MZ"/>
    <d v="2026-07-22T00:00:00"/>
    <s v="Orden de compra confirmada"/>
    <s v="Con pendientes"/>
    <n v="1"/>
    <m/>
    <n v="-1"/>
    <m/>
    <m/>
    <m/>
    <m/>
    <n v="1"/>
  </r>
  <r>
    <m/>
    <s v="Raul Ledesma"/>
    <x v="0"/>
    <s v="Herramientas refrigeración"/>
    <d v="2026-05-21T00:00:00"/>
    <x v="16"/>
    <x v="1"/>
    <s v="PR00475"/>
    <s v="FS"/>
    <s v="P-4231"/>
    <s v="M2871FER"/>
    <s v="JUEGO DE MANGUERAS P/ MANIFOLD R22 - LARGO 180CM"/>
    <n v="1"/>
    <s v="unidad"/>
    <n v="19650"/>
    <n v="19650"/>
    <s v="$"/>
    <s v="ABRAFER"/>
    <s v="P01896"/>
    <d v="2026-07-22T00:00:00"/>
    <s v="MZ"/>
    <d v="2026-07-22T00:00:00"/>
    <s v="Orden de compra confirmada"/>
    <s v="Con pendientes"/>
    <n v="1"/>
    <m/>
    <n v="-1"/>
    <m/>
    <m/>
    <m/>
    <m/>
    <n v="1"/>
  </r>
  <r>
    <m/>
    <s v="Raul Ledesma"/>
    <x v="0"/>
    <s v="Herramientas refrigeración"/>
    <d v="2026-05-21T00:00:00"/>
    <x v="16"/>
    <x v="1"/>
    <s v="PR00475"/>
    <s v="FS"/>
    <s v="P-4231"/>
    <s v="M2916FER"/>
    <s v="MEDIDOR DE PRESIÓN TESTO 549I"/>
    <n v="1"/>
    <s v="unidad"/>
    <m/>
    <n v="0"/>
    <s v="$"/>
    <m/>
    <m/>
    <m/>
    <m/>
    <m/>
    <s v="Sin req."/>
    <s v="Con pendientes"/>
    <m/>
    <m/>
    <n v="-1"/>
    <m/>
    <m/>
    <m/>
    <m/>
    <n v="1"/>
  </r>
  <r>
    <n v="2"/>
    <s v="Ontivero Alejandro"/>
    <x v="2"/>
    <s v="Oficina de marcelo palacio"/>
    <d v="2026-05-22T00:00:00"/>
    <x v="16"/>
    <x v="1"/>
    <s v="PR00476"/>
    <s v="AB"/>
    <s v="P-4232"/>
    <s v="M2917FER"/>
    <s v="Venezia marmolato mediano DV 140 x 25KG - VMARLINEA206"/>
    <n v="2"/>
    <s v="unidad"/>
    <n v="81837.19"/>
    <n v="163674.38"/>
    <s v="$"/>
    <s v="BRAZO LARGO"/>
    <s v="P01152"/>
    <d v="2026-05-22T00:00:00"/>
    <s v="MZ"/>
    <d v="2026-05-22T00:00:00"/>
    <s v="Recibido"/>
    <s v="cumplida"/>
    <n v="3"/>
    <n v="2"/>
    <n v="0"/>
    <d v="2026-05-22T00:00:00"/>
    <n v="6561"/>
    <n v="79333"/>
    <n v="1"/>
    <n v="1"/>
  </r>
  <r>
    <m/>
    <s v="Ontivero Alejandro"/>
    <x v="2"/>
    <s v="Oficina de marcelo palacio"/>
    <d v="2026-05-22T00:00:00"/>
    <x v="16"/>
    <x v="1"/>
    <s v="PR00476"/>
    <s v="AB"/>
    <s v="P-4232"/>
    <s v="M2918FER"/>
    <s v="Venezia reluce base DV 140 x 4KG - VRELBLINEA51"/>
    <n v="2"/>
    <s v="unidad"/>
    <n v="33146.28"/>
    <n v="66292.56"/>
    <s v="$"/>
    <s v="BRAZO LARGO"/>
    <s v="P01152"/>
    <d v="2026-05-22T00:00:00"/>
    <s v="MZ"/>
    <d v="2026-05-22T00:00:00"/>
    <s v="Recibido"/>
    <s v="cumplida"/>
    <n v="3"/>
    <n v="2"/>
    <n v="0"/>
    <d v="2026-05-22T00:00:00"/>
    <n v="6561"/>
    <n v="79333"/>
    <m/>
    <n v="1"/>
  </r>
  <r>
    <n v="1"/>
    <s v="Raul Ledesma"/>
    <x v="2"/>
    <s v="Linea 2"/>
    <d v="2026-05-22T00:00:00"/>
    <x v="16"/>
    <x v="1"/>
    <s v="PR00477"/>
    <s v="AB"/>
    <s v="P-4233"/>
    <s v="M2701MEC"/>
    <s v="Fechador  -  Codificador TIJ Videojet VJ8520_x000a_Incluye accesorios estándar de montaje y manual de usuario."/>
    <n v="1"/>
    <s v="unidad"/>
    <n v="3861000"/>
    <n v="3861000"/>
    <s v="$"/>
    <s v="VIDEO JET"/>
    <s v="P01203"/>
    <d v="2026-05-28T00:00:00"/>
    <s v="MZ"/>
    <d v="2026-06-05T00:00:00"/>
    <s v="Orden de compra confirmada"/>
    <s v="Con pendientes"/>
    <n v="1"/>
    <m/>
    <n v="-1"/>
    <m/>
    <m/>
    <m/>
    <n v="1"/>
    <n v="1"/>
  </r>
  <r>
    <n v="1"/>
    <s v="Raul Ledesma"/>
    <x v="2"/>
    <s v="GRUPO ELECTROGENO C400 D5 - N° DE SERIE:  H14T031940 FATIMA"/>
    <d v="2026-05-22T00:00:00"/>
    <x v="16"/>
    <x v="1"/>
    <s v="PR00478"/>
    <s v="AB"/>
    <s v="P-4234"/>
    <s v="S/C"/>
    <s v="Servicio de mano de obra y repuestos para limpieza de tanque del grupo electrógeno de planta"/>
    <n v="1"/>
    <s v="unidad"/>
    <n v="2080000"/>
    <n v="2080000"/>
    <s v="$"/>
    <s v="SOLUCIONES MULTIPLES SRL"/>
    <s v="P01210"/>
    <d v="2026-05-29T00:00:00"/>
    <s v="MZ"/>
    <d v="2026-06-01T00:00:00"/>
    <s v="Orden de compra confirmada"/>
    <s v="Con pendientes"/>
    <n v="1"/>
    <m/>
    <n v="-1"/>
    <m/>
    <m/>
    <m/>
    <n v="1"/>
    <n v="1"/>
  </r>
  <r>
    <n v="1"/>
    <s v="Raul Ledesma"/>
    <x v="2"/>
    <s v="Linea 5"/>
    <d v="2026-05-22T00:00:00"/>
    <x v="16"/>
    <x v="1"/>
    <s v="PR00479"/>
    <s v="AB"/>
    <s v="P-4235"/>
    <s v="M0867MEC"/>
    <s v="QUEMADOR EQA A40/10"/>
    <n v="1"/>
    <s v="unidad"/>
    <m/>
    <n v="0"/>
    <s v="$"/>
    <m/>
    <m/>
    <m/>
    <m/>
    <m/>
    <s v="Sin req."/>
    <s v="Con pendientes"/>
    <m/>
    <m/>
    <n v="-1"/>
    <m/>
    <m/>
    <m/>
    <n v="1"/>
    <n v="1"/>
  </r>
  <r>
    <n v="1"/>
    <s v="Ontivero Alejandro"/>
    <x v="0"/>
    <s v="Sala de lavadero"/>
    <d v="2026-05-22T00:00:00"/>
    <x v="16"/>
    <x v="1"/>
    <s v="PR00480"/>
    <s v="AB"/>
    <s v="P-4236"/>
    <s v="M2919FER"/>
    <s v="Pistola con regulador de caudal para limpieza con agua caliente"/>
    <n v="2"/>
    <s v="unidad"/>
    <n v="195937.5"/>
    <n v="391875"/>
    <s v="$"/>
    <s v="GOMA EME (Goma filtros)"/>
    <s v="P01163"/>
    <d v="2026-05-26T00:00:00"/>
    <s v="MZ"/>
    <d v="2026-05-26T00:00:00"/>
    <s v="Recibido"/>
    <s v="cumplida"/>
    <n v="3"/>
    <n v="2"/>
    <n v="0"/>
    <d v="2026-06-02T00:00:00"/>
    <n v="7610"/>
    <n v="79828"/>
    <n v="1"/>
    <n v="1"/>
  </r>
  <r>
    <n v="1"/>
    <s v="Alejandro Beron"/>
    <x v="0"/>
    <s v="Oficina mantenimiento"/>
    <d v="2026-05-23T00:00:00"/>
    <x v="16"/>
    <x v="1"/>
    <s v="PR00481"/>
    <s v="AB"/>
    <s v="P-4237"/>
    <s v="S/C"/>
    <s v="SILLON TISERA- SILLON FREE"/>
    <n v="2"/>
    <s v="unidad"/>
    <n v="180950"/>
    <n v="361900"/>
    <s v="$"/>
    <s v="TISERA"/>
    <s v="P01164"/>
    <d v="2026-05-26T00:00:00"/>
    <s v="MZ"/>
    <d v="2026-05-26T00:00:00"/>
    <s v="Recibido"/>
    <s v="cumplida"/>
    <n v="3"/>
    <n v="2"/>
    <n v="0"/>
    <d v="2026-07-22T00:00:00"/>
    <n v="217207"/>
    <m/>
    <n v="1"/>
    <n v="1"/>
  </r>
  <r>
    <n v="3"/>
    <s v="PAÑOL"/>
    <x v="0"/>
    <s v="Zapatos para pañol"/>
    <d v="2026-05-23T00:00:00"/>
    <x v="16"/>
    <x v="1"/>
    <s v="PR00482"/>
    <s v="AB"/>
    <s v="P-4238"/>
    <n v="18284"/>
    <s v="Zapato De Seguridad Funcional Soul Azul Talle 41 Sanabria Franco"/>
    <n v="1"/>
    <s v="unidad"/>
    <n v="132199.9"/>
    <n v="132199.9"/>
    <s v="$"/>
    <s v="BARCHETTA JUAN PABLO"/>
    <s v="P01173"/>
    <d v="2026-05-26T00:00:00"/>
    <s v="MZ"/>
    <d v="2026-05-27T00:00:00"/>
    <s v="Recibido"/>
    <s v="cumplida"/>
    <n v="3"/>
    <n v="1"/>
    <n v="0"/>
    <d v="2026-06-22T00:00:00"/>
    <n v="1183"/>
    <m/>
    <n v="1"/>
    <n v="1"/>
  </r>
  <r>
    <m/>
    <s v="PAÑOL"/>
    <x v="0"/>
    <s v="Zapatos para pañol"/>
    <d v="2026-05-23T00:00:00"/>
    <x v="16"/>
    <x v="1"/>
    <s v="PR00482"/>
    <s v="AB"/>
    <s v="P-4238"/>
    <n v="18285"/>
    <s v="Zapato De Seguridad Funcional Soul Azul Talle 42 Barraza Alan ; Paz Raul"/>
    <n v="2"/>
    <s v="unidad"/>
    <n v="132199.9"/>
    <n v="264399.8"/>
    <s v="$"/>
    <s v="BARCHETTA JUAN PABLO"/>
    <s v="P01173"/>
    <d v="2026-05-26T00:00:00"/>
    <s v="MZ"/>
    <d v="2026-05-27T00:00:00"/>
    <s v="Recibido"/>
    <s v="cumplida"/>
    <n v="3"/>
    <n v="2"/>
    <n v="0"/>
    <d v="2026-06-22T00:00:00"/>
    <n v="1183"/>
    <m/>
    <m/>
    <n v="1"/>
  </r>
  <r>
    <m/>
    <s v="PAÑOL"/>
    <x v="0"/>
    <s v="Zapatos para pañol"/>
    <d v="2026-05-23T00:00:00"/>
    <x v="16"/>
    <x v="1"/>
    <s v="PR00482"/>
    <s v="AB"/>
    <s v="P-4238"/>
    <n v="18286"/>
    <s v="Zapato De Seguridad Funcional Soul Azul Talle 43 Vallejos Rodolfo"/>
    <n v="1"/>
    <s v="unidad"/>
    <n v="132199.9"/>
    <n v="132199.9"/>
    <s v="$"/>
    <s v="BARCHETTA JUAN PABLO"/>
    <s v="P01173"/>
    <d v="2026-05-26T00:00:00"/>
    <s v="MZ"/>
    <d v="2026-05-27T00:00:00"/>
    <s v="Recibido"/>
    <s v="cumplida"/>
    <n v="3"/>
    <n v="1"/>
    <n v="0"/>
    <d v="2026-06-22T00:00:00"/>
    <n v="1183"/>
    <m/>
    <m/>
    <n v="1"/>
  </r>
  <r>
    <n v="1"/>
    <s v="PAÑOL"/>
    <x v="0"/>
    <s v="Estanterias para armar sector de picking en pañol"/>
    <d v="2026-05-26T00:00:00"/>
    <x v="16"/>
    <x v="1"/>
    <s v="PR00486"/>
    <s v="AB"/>
    <s v="P-4239"/>
    <s v="S/C"/>
    <s v="Provision de estantería completa con 7 posiciones"/>
    <n v="4"/>
    <s v="unidad"/>
    <n v="169980.64"/>
    <n v="679922.56"/>
    <s v="$"/>
    <s v="ABRAFER"/>
    <s v="P01416"/>
    <d v="2026-06-16T00:00:00"/>
    <s v="MZ"/>
    <d v="2026-06-16T00:00:00"/>
    <s v="Recibido"/>
    <s v="cumplida"/>
    <n v="3"/>
    <n v="4"/>
    <n v="0"/>
    <d v="2026-07-24T00:00:00"/>
    <n v="51571"/>
    <m/>
    <n v="1"/>
    <n v="1"/>
  </r>
  <r>
    <n v="1"/>
    <s v="Alejandro Beron"/>
    <x v="0"/>
    <s v="Porton del CD"/>
    <d v="2026-05-27T00:00:00"/>
    <x v="16"/>
    <x v="1"/>
    <s v="PR00487"/>
    <s v="AB"/>
    <s v="P-4240"/>
    <s v="S/C"/>
    <s v="Servicio de visita tecnica_x000a_Motivo de la visita, verificar falla de motor instalado en un portón del CD con RQ 102450/102796"/>
    <n v="1"/>
    <s v="unidad"/>
    <m/>
    <n v="0"/>
    <s v="$"/>
    <m/>
    <m/>
    <m/>
    <m/>
    <m/>
    <s v="Sin req."/>
    <s v="Con pendientes"/>
    <m/>
    <m/>
    <n v="-1"/>
    <m/>
    <m/>
    <m/>
    <n v="1"/>
    <n v="1"/>
  </r>
  <r>
    <n v="5"/>
    <s v="Alejandro Beron"/>
    <x v="0"/>
    <s v="Baño directorio"/>
    <d v="2026-05-27T00:00:00"/>
    <x v="16"/>
    <x v="1"/>
    <s v="PR00488"/>
    <s v="AB"/>
    <s v="P-4241"/>
    <s v="M2920FER"/>
    <s v="Cesto para basura rectangular, 12Lts, con cierre suave acero inox"/>
    <n v="1"/>
    <s v="unidad"/>
    <m/>
    <n v="0"/>
    <s v="$"/>
    <m/>
    <m/>
    <m/>
    <m/>
    <m/>
    <s v="Sin req."/>
    <s v="Con pendientes"/>
    <m/>
    <m/>
    <n v="-1"/>
    <m/>
    <m/>
    <m/>
    <n v="1"/>
    <n v="1"/>
  </r>
  <r>
    <m/>
    <s v="Alejandro Beron"/>
    <x v="0"/>
    <s v="Baño directorio/damas"/>
    <d v="2026-05-27T00:00:00"/>
    <x v="16"/>
    <x v="1"/>
    <s v="PR00488"/>
    <s v="AB"/>
    <s v="P-4241"/>
    <s v="M2921FER"/>
    <s v="Tapa Asiento Inod Plast TKWPS/B Cierre Suave Bari Blanco Ferrum"/>
    <n v="2"/>
    <s v="unidad"/>
    <m/>
    <n v="0"/>
    <s v="$"/>
    <m/>
    <m/>
    <m/>
    <m/>
    <m/>
    <s v="Sin req."/>
    <s v="Con pendientes"/>
    <m/>
    <m/>
    <n v="-2"/>
    <m/>
    <m/>
    <m/>
    <m/>
    <n v="1"/>
  </r>
  <r>
    <m/>
    <s v="Alejandro Beron"/>
    <x v="0"/>
    <s v="Baño caballeros"/>
    <d v="2026-05-27T00:00:00"/>
    <x v="16"/>
    <x v="1"/>
    <s v="PR00488"/>
    <s v="AB"/>
    <s v="P-4241"/>
    <s v="M2922FER"/>
    <s v="Panel Calefactor para Amurar Pared 1400w Placa Estufa PC1400WFIRSMR"/>
    <n v="1"/>
    <s v="unidad"/>
    <m/>
    <n v="0"/>
    <s v="$"/>
    <m/>
    <m/>
    <m/>
    <m/>
    <m/>
    <s v="Sin req."/>
    <s v="Con pendientes"/>
    <m/>
    <m/>
    <n v="-1"/>
    <m/>
    <m/>
    <m/>
    <m/>
    <n v="1"/>
  </r>
  <r>
    <m/>
    <s v="Alejandro Beron"/>
    <x v="0"/>
    <s v="Baño caballeros"/>
    <d v="2026-05-27T00:00:00"/>
    <x v="16"/>
    <x v="1"/>
    <s v="PR00488"/>
    <s v="AB"/>
    <s v="P-4241"/>
    <s v="M2923FER"/>
    <s v="Extractor de baño 220v, diametro de helice 15cm; marco exterior 20cm"/>
    <n v="1"/>
    <s v="unidad"/>
    <m/>
    <n v="0"/>
    <s v="$"/>
    <m/>
    <m/>
    <m/>
    <m/>
    <m/>
    <s v="Sin req."/>
    <s v="Con pendientes"/>
    <m/>
    <m/>
    <n v="-1"/>
    <m/>
    <m/>
    <m/>
    <m/>
    <n v="1"/>
  </r>
  <r>
    <m/>
    <s v="Alejandro Beron"/>
    <x v="0"/>
    <s v="Baño planta alta"/>
    <d v="2026-05-27T00:00:00"/>
    <x v="16"/>
    <x v="1"/>
    <s v="PR00488"/>
    <s v="AB"/>
    <s v="P-4241"/>
    <s v="M2924FER"/>
    <s v="Dispenser por goteo thames para inodoros"/>
    <n v="4"/>
    <s v="unidad"/>
    <m/>
    <n v="0"/>
    <s v="$"/>
    <m/>
    <m/>
    <m/>
    <m/>
    <m/>
    <s v="Sin req."/>
    <s v="Con pendientes"/>
    <m/>
    <m/>
    <n v="-4"/>
    <m/>
    <m/>
    <m/>
    <m/>
    <n v="1"/>
  </r>
  <r>
    <n v="2"/>
    <s v="Alejandro Beron"/>
    <x v="0"/>
    <s v="Autoelevador T25-2010A Toyota 32-6FG25"/>
    <d v="2026-05-27T00:00:00"/>
    <x v="16"/>
    <x v="1"/>
    <s v="PR00489"/>
    <s v="AB"/>
    <s v="P-4242"/>
    <s v="M2702MEC"/>
    <s v="Regulador GLP AISAN Modelo SC motor 4Y. (W.P.250PSI)"/>
    <n v="1"/>
    <s v="unidad"/>
    <m/>
    <n v="0"/>
    <s v="$"/>
    <m/>
    <m/>
    <m/>
    <m/>
    <m/>
    <s v="Sin req."/>
    <s v="Con pendientes"/>
    <m/>
    <m/>
    <n v="-1"/>
    <m/>
    <m/>
    <m/>
    <n v="1"/>
    <n v="1"/>
  </r>
  <r>
    <m/>
    <s v="Alejandro Beron"/>
    <x v="0"/>
    <s v="Autoelevador T25-2010A Toyota 32-6FG25"/>
    <d v="2026-05-27T00:00:00"/>
    <x v="16"/>
    <x v="1"/>
    <s v="PR00489"/>
    <s v="AB"/>
    <s v="P-4242"/>
    <s v="M2703MEC"/>
    <s v="Radiador toyota 25 Motor 4Y"/>
    <n v="1"/>
    <s v="unidad"/>
    <m/>
    <n v="0"/>
    <s v="$"/>
    <m/>
    <m/>
    <m/>
    <m/>
    <m/>
    <s v="Sin req."/>
    <s v="Con pendientes"/>
    <m/>
    <m/>
    <n v="-1"/>
    <m/>
    <m/>
    <m/>
    <m/>
    <n v="1"/>
  </r>
  <r>
    <n v="1"/>
    <s v="PAÑOL"/>
    <x v="0"/>
    <s v="Nuevo talonario de salida de equipos"/>
    <d v="2026-05-27T00:00:00"/>
    <x v="16"/>
    <x v="1"/>
    <s v="PR00490"/>
    <s v="AB"/>
    <s v="P-4243"/>
    <s v="S/C"/>
    <s v="Talonario de remito de salida, original y duplicado, con numero correlativo desde N°0001"/>
    <n v="1"/>
    <s v="unidad"/>
    <n v="7800"/>
    <n v="7800"/>
    <s v="$"/>
    <s v="RUBEN HUGO PAZOS (GRAFICA)"/>
    <s v="P01393"/>
    <d v="2026-06-11T00:00:00"/>
    <s v="MZ"/>
    <d v="2026-06-11T00:00:00"/>
    <s v="Recibido"/>
    <s v="cumplida"/>
    <n v="3"/>
    <n v="1"/>
    <n v="0"/>
    <d v="2026-06-22T00:00:00"/>
    <s v="sin remito"/>
    <m/>
    <n v="1"/>
    <n v="1"/>
  </r>
  <r>
    <n v="2"/>
    <s v="PAÑOL"/>
    <x v="2"/>
    <s v="Reparacion de equipos de fechador markem imaje"/>
    <d v="2026-05-28T00:00:00"/>
    <x v="16"/>
    <x v="1"/>
    <s v="PR00491"/>
    <s v="FS"/>
    <s v="P-4244"/>
    <s v="S/C"/>
    <s v=" Revisión y reparación fuente Markem-Imaje 8018 "/>
    <n v="1"/>
    <s v="unidad"/>
    <n v="568100"/>
    <n v="568100"/>
    <s v="$"/>
    <s v="JORGE OKEEFFE"/>
    <s v="P01839"/>
    <d v="2026-07-17T00:00:00"/>
    <s v="MZ"/>
    <d v="2026-07-17T00:00:00"/>
    <s v="Recibido"/>
    <s v="cumplida"/>
    <n v="3"/>
    <n v="1"/>
    <n v="0"/>
    <d v="2026-07-23T00:00:00"/>
    <n v="2236"/>
    <m/>
    <n v="1"/>
    <n v="1"/>
  </r>
  <r>
    <m/>
    <s v="PAÑOL"/>
    <x v="2"/>
    <s v="Reparacion de equipos de fechador markem imaje"/>
    <d v="2026-05-28T00:00:00"/>
    <x v="16"/>
    <x v="1"/>
    <s v="PR00491"/>
    <s v="FS"/>
    <s v="P-4244"/>
    <s v="S/C"/>
    <s v="Revisión y reparación panel de control Markem-Imaje 8018"/>
    <n v="2"/>
    <s v="unidad"/>
    <m/>
    <n v="0"/>
    <s v="$"/>
    <s v="controladores sin reparacion"/>
    <m/>
    <m/>
    <m/>
    <m/>
    <s v="Sin req."/>
    <s v="Con pendientes"/>
    <n v="4"/>
    <m/>
    <n v="-2"/>
    <m/>
    <m/>
    <m/>
    <m/>
    <n v="1"/>
  </r>
  <r>
    <n v="1"/>
    <s v="Raul Ledesma"/>
    <x v="2"/>
    <s v="Tolva azucar"/>
    <d v="2026-05-28T00:00:00"/>
    <x v="16"/>
    <x v="1"/>
    <s v="PR00493"/>
    <s v="AB"/>
    <s v="P-4245"/>
    <s v="S/C"/>
    <s v="Instalacion de cañeria para tolva de azucar"/>
    <n v="1"/>
    <s v="unidad"/>
    <n v="2300000"/>
    <n v="2300000"/>
    <s v="$"/>
    <s v="LDL"/>
    <s v="P01202"/>
    <d v="2026-05-28T00:00:00"/>
    <s v="MZ"/>
    <d v="2026-05-29T00:00:00"/>
    <s v="Orden de compra confirmada"/>
    <s v="Con pendientes"/>
    <n v="1"/>
    <m/>
    <n v="-1"/>
    <m/>
    <m/>
    <m/>
    <n v="1"/>
    <n v="1"/>
  </r>
  <r>
    <n v="1"/>
    <s v="Raul Ledesma"/>
    <x v="2"/>
    <s v="Equipo fechador de paquetes Videojet - linea 4"/>
    <d v="2026-05-30T00:00:00"/>
    <x v="16"/>
    <x v="1"/>
    <s v="PR00495"/>
    <s v="FS"/>
    <s v="P-4246"/>
    <s v="S/C"/>
    <s v="Equipo fechador Videojet modelo 6230 (Films) con instalación."/>
    <n v="1"/>
    <s v="unidad"/>
    <n v="3423550"/>
    <n v="3423550"/>
    <s v="$"/>
    <s v="VIDEO JET"/>
    <s v="P01514"/>
    <d v="2026-06-24T00:00:00"/>
    <s v="MZ"/>
    <d v="2026-07-03T00:00:00"/>
    <s v="Orden de compra confirmada"/>
    <s v="Con pendientes"/>
    <n v="1"/>
    <m/>
    <n v="-1"/>
    <m/>
    <m/>
    <m/>
    <n v="1"/>
    <n v="1"/>
  </r>
  <r>
    <n v="1"/>
    <s v="Hugo Escobar"/>
    <x v="2"/>
    <s v="Relé de seguridad Masipack L6"/>
    <d v="2026-05-30T00:00:00"/>
    <x v="16"/>
    <x v="1"/>
    <s v="PR00496"/>
    <s v="FS"/>
    <s v="P-4247"/>
    <s v="M1550ELE"/>
    <s v=" RELE DE SEGURIDAD ALLEN BRADLEY MSR38D LINEA 6"/>
    <n v="2"/>
    <s v="unidad"/>
    <n v="1222059.6000000001"/>
    <n v="2444119.2000000002"/>
    <s v="$"/>
    <s v="ELECTRONICA INTEGRAL APLICADA"/>
    <s v="P01745"/>
    <d v="2026-07-08T00:00:00"/>
    <s v="LR"/>
    <d v="2026-07-14T00:00:00"/>
    <s v="Orden de compra confirmada"/>
    <s v="Con pendientes"/>
    <n v="1"/>
    <m/>
    <n v="-2"/>
    <m/>
    <m/>
    <m/>
    <n v="1"/>
    <n v="1"/>
  </r>
  <r>
    <n v="1"/>
    <s v="Ontivero Alejandro"/>
    <x v="2"/>
    <s v="Polarizado"/>
    <d v="2026-06-02T00:00:00"/>
    <x v="17"/>
    <x v="1"/>
    <s v="PR00500"/>
    <s v="AB"/>
    <s v="P-4248"/>
    <s v="S/C"/>
    <s v="Servicio de polarizado para de 3 aberturas (Sala de directores (2) y oficina de Silvina (1)) + 1 en el vidrio de la puerta de la nueva sala del Director comercial."/>
    <n v="1"/>
    <s v="unidad"/>
    <n v="1432000"/>
    <n v="1432000"/>
    <s v="$"/>
    <s v="RENDICION DE GASTOS"/>
    <s v="P01380"/>
    <d v="2026-06-10T00:00:00"/>
    <s v="MZ"/>
    <d v="2026-06-11T00:00:00"/>
    <s v="Recibido"/>
    <s v="cumplida"/>
    <n v="3"/>
    <n v="1"/>
    <n v="0"/>
    <s v="13/06/26 - 20/06/26"/>
    <s v="Firma Ale Beron"/>
    <m/>
    <n v="1"/>
    <n v="1"/>
  </r>
  <r>
    <n v="2"/>
    <s v="Alejandro Beron"/>
    <x v="2"/>
    <s v="Oficina mantenimiento"/>
    <d v="2026-06-04T00:00:00"/>
    <x v="17"/>
    <x v="1"/>
    <s v="PR00508"/>
    <s v="AB"/>
    <s v="P-4249"/>
    <s v="S/C"/>
    <s v=" SILLON ALUMINUM SOFT ALTO NEGRO"/>
    <n v="1"/>
    <s v="unidad"/>
    <n v="294480"/>
    <n v="294480"/>
    <s v="$"/>
    <s v="TISERA"/>
    <s v="P01869"/>
    <d v="2026-07-21T00:00:00"/>
    <s v="LR"/>
    <d v="2026-07-22T00:00:00"/>
    <s v="Recibido"/>
    <s v="cumplida"/>
    <n v="3"/>
    <n v="1"/>
    <n v="0"/>
    <d v="2026-07-22T00:00:00"/>
    <n v="217243"/>
    <m/>
    <n v="1"/>
    <n v="1"/>
  </r>
  <r>
    <m/>
    <s v="Alejandro Beron"/>
    <x v="2"/>
    <s v="Oficina supervisores"/>
    <d v="2026-06-04T00:00:00"/>
    <x v="17"/>
    <x v="1"/>
    <s v="PR00508"/>
    <s v="AB"/>
    <s v="P-4249"/>
    <s v="S/C"/>
    <s v=" Taburete Tólix color negro con acabado epoxi de 116cm de alto"/>
    <n v="1"/>
    <s v="unidad"/>
    <n v="79775"/>
    <n v="79775"/>
    <s v="$"/>
    <s v="RENDICION DE GASTOS"/>
    <s v="P01870"/>
    <d v="2026-07-21T00:00:00"/>
    <s v="MZ"/>
    <d v="2026-07-22T00:00:00"/>
    <s v="Orden de compra confirmada"/>
    <s v="Con pendientes"/>
    <n v="1"/>
    <m/>
    <n v="-1"/>
    <m/>
    <m/>
    <m/>
    <m/>
    <n v="1"/>
  </r>
  <r>
    <n v="5"/>
    <s v="Alejandro Beron"/>
    <x v="0"/>
    <s v="Pinturas varias"/>
    <d v="2026-06-05T00:00:00"/>
    <x v="17"/>
    <x v="1"/>
    <s v="PR00516"/>
    <s v="FS"/>
    <s v="P-4250"/>
    <s v="M1228FER"/>
    <s v="PINTURA  SINTESMAL DTM GRIS SINTEPLAST X 4L"/>
    <n v="3"/>
    <s v="unidad"/>
    <m/>
    <n v="0"/>
    <s v="$"/>
    <m/>
    <m/>
    <m/>
    <m/>
    <m/>
    <s v="Sin req."/>
    <s v="Con pendientes"/>
    <m/>
    <m/>
    <n v="-3"/>
    <m/>
    <m/>
    <m/>
    <n v="1"/>
    <n v="1"/>
  </r>
  <r>
    <m/>
    <s v="Alejandro Beron"/>
    <x v="0"/>
    <s v="Pinturas varias"/>
    <d v="2026-06-05T00:00:00"/>
    <x v="17"/>
    <x v="1"/>
    <s v="PR00516"/>
    <s v="FS"/>
    <s v="P-4250"/>
    <s v="M0984FER"/>
    <s v="PINTURA PARA DEMARCACION SINTEVIAL AMARILLO X 4 LTS (COD 47612604)"/>
    <n v="3"/>
    <s v="unidad"/>
    <m/>
    <n v="0"/>
    <s v="$"/>
    <m/>
    <m/>
    <m/>
    <m/>
    <m/>
    <s v="Sin req."/>
    <s v="Con pendientes"/>
    <m/>
    <m/>
    <n v="-3"/>
    <m/>
    <m/>
    <m/>
    <m/>
    <n v="1"/>
  </r>
  <r>
    <m/>
    <s v="Alejandro Beron"/>
    <x v="0"/>
    <s v="Pinturas varias"/>
    <d v="2026-06-05T00:00:00"/>
    <x v="17"/>
    <x v="1"/>
    <s v="PR00516"/>
    <s v="FS"/>
    <s v="P-4250"/>
    <s v="M2925FER"/>
    <s v="PINTURA LATEX INTERIOR SHERWIN WILLIAMS LOXON PRO MATE LAVABLE BLANCO X 20LTS"/>
    <n v="1"/>
    <s v="unidad"/>
    <m/>
    <n v="0"/>
    <s v="$"/>
    <m/>
    <m/>
    <m/>
    <m/>
    <m/>
    <s v="Sin req."/>
    <s v="Con pendientes"/>
    <n v="4"/>
    <m/>
    <n v="-1"/>
    <m/>
    <m/>
    <m/>
    <m/>
    <n v="1"/>
  </r>
  <r>
    <m/>
    <s v="Alejandro Beron"/>
    <x v="0"/>
    <s v="Pinturas varias"/>
    <d v="2026-06-05T00:00:00"/>
    <x v="17"/>
    <x v="1"/>
    <s v="PR00516"/>
    <s v="FS"/>
    <s v="P-4250"/>
    <s v="M1110FER"/>
    <s v="RODILLO DE 22 CM P/EPOXI"/>
    <n v="6"/>
    <s v="unidad"/>
    <m/>
    <n v="0"/>
    <s v="$"/>
    <m/>
    <m/>
    <m/>
    <m/>
    <m/>
    <s v="Sin req."/>
    <s v="Con pendientes"/>
    <m/>
    <m/>
    <n v="-6"/>
    <m/>
    <m/>
    <m/>
    <m/>
    <n v="1"/>
  </r>
  <r>
    <m/>
    <s v="Alejandro Beron"/>
    <x v="0"/>
    <s v="Pinturas varias"/>
    <d v="2026-06-05T00:00:00"/>
    <x v="17"/>
    <x v="1"/>
    <s v="PR00516"/>
    <s v="FS"/>
    <s v="P-4250"/>
    <s v="M1388FER"/>
    <s v="PINCEL GLOSS M/PLASTICO 1.5&quot;"/>
    <n v="4"/>
    <s v="unidad"/>
    <m/>
    <n v="0"/>
    <s v="$"/>
    <m/>
    <m/>
    <m/>
    <m/>
    <m/>
    <s v="Sin req."/>
    <s v="Con pendientes"/>
    <m/>
    <m/>
    <n v="-4"/>
    <m/>
    <m/>
    <m/>
    <m/>
    <n v="1"/>
  </r>
  <r>
    <n v="1"/>
    <s v="Alejandro Beron"/>
    <x v="2"/>
    <s v="Mantenimiento preventivo a portones DMP"/>
    <d v="2026-06-05T00:00:00"/>
    <x v="17"/>
    <x v="1"/>
    <s v="PR00517"/>
    <s v="FS"/>
    <s v="P-4251"/>
    <s v="S/C"/>
    <s v="Mano de obra de mantenimiento preventivo a motores SEG PIVOTANTE GRAND TSI"/>
    <n v="2"/>
    <s v="unidad"/>
    <m/>
    <n v="0"/>
    <s v="$"/>
    <m/>
    <m/>
    <m/>
    <m/>
    <m/>
    <s v="Sin req."/>
    <s v="Con pendientes"/>
    <m/>
    <m/>
    <n v="-2"/>
    <m/>
    <m/>
    <m/>
    <n v="1"/>
    <n v="1"/>
  </r>
  <r>
    <n v="1"/>
    <s v="Alejandro Beron"/>
    <x v="2"/>
    <s v="Sillas Fenix de directorio"/>
    <d v="2026-06-05T00:00:00"/>
    <x v="17"/>
    <x v="1"/>
    <s v="PR00518"/>
    <s v="FS"/>
    <s v="P-4252"/>
    <s v="S/C"/>
    <s v="Reparación de sillas Fenix. "/>
    <n v="2"/>
    <s v="unidad"/>
    <n v="107000"/>
    <n v="214000"/>
    <s v="$"/>
    <s v="EQUI-FEC"/>
    <s v="P01666"/>
    <d v="2026-07-02T00:00:00"/>
    <s v="MZ"/>
    <d v="2026-07-03T00:00:00"/>
    <s v="Recibido"/>
    <s v="cumplida"/>
    <n v="3"/>
    <n v="2"/>
    <n v="0"/>
    <d v="2026-07-30T00:00:00"/>
    <n v="32678"/>
    <m/>
    <n v="1"/>
    <n v="1"/>
  </r>
  <r>
    <n v="2"/>
    <s v="Hugo Escobar"/>
    <x v="0"/>
    <s v="Relevamiento de Repuestos y Mejoras Técnicas - Mejora en el sistema de aire"/>
    <d v="2026-06-08T00:00:00"/>
    <x v="17"/>
    <x v="1"/>
    <s v="PR00520"/>
    <s v="AB"/>
    <s v="P-4253"/>
    <s v="M2705MEC"/>
    <s v="Purgador de aire comprimido _x000a_DRECAF DA100"/>
    <n v="4"/>
    <s v="unidad"/>
    <m/>
    <n v="0"/>
    <s v="$"/>
    <m/>
    <m/>
    <m/>
    <m/>
    <m/>
    <s v="Sin req."/>
    <s v="Con pendientes"/>
    <m/>
    <m/>
    <n v="-4"/>
    <m/>
    <m/>
    <m/>
    <n v="1"/>
    <n v="1"/>
  </r>
  <r>
    <m/>
    <s v="Hugo Escobar"/>
    <x v="0"/>
    <s v="Relevamiento de Repuestos y Mejoras Técnicas - Mejora los motores de fripack L4"/>
    <d v="2026-06-08T00:00:00"/>
    <x v="17"/>
    <x v="1"/>
    <s v="PR00520"/>
    <s v="AB"/>
    <s v="P-4253"/>
    <s v="M2706MEC"/>
    <s v="Motor trifasico 0,5HP - 3000RPM - carcasa 71 - brida B14 - diametro de eje 14mm"/>
    <n v="2"/>
    <s v="unidad"/>
    <m/>
    <n v="0"/>
    <s v="$"/>
    <m/>
    <m/>
    <m/>
    <m/>
    <m/>
    <s v="Sin req."/>
    <s v="Con pendientes"/>
    <m/>
    <m/>
    <n v="-2"/>
    <m/>
    <m/>
    <m/>
    <m/>
    <n v="1"/>
  </r>
  <r>
    <n v="5"/>
    <s v="Sanchez Diego"/>
    <x v="2"/>
    <s v="Ensayos críticos para Homogeneidad de Temp. Hornos 1 a 8 Línea 5  - Proyecto 900 K/h"/>
    <d v="2026-06-08T00:00:00"/>
    <x v="17"/>
    <x v="1"/>
    <s v="PR00521"/>
    <s v="AB"/>
    <s v="P-4254"/>
    <s v="S/C"/>
    <s v="302C - DISPONIBILIDAD DE PERSONAL, EQUIPOS E INSTRUMENTOS - POR DIA DE TRABAJO - CALIBRACIÓN"/>
    <n v="1"/>
    <s v="unidad"/>
    <n v="95254.71"/>
    <n v="95254.71"/>
    <s v="$"/>
    <s v="Gute srl"/>
    <s v="P01359"/>
    <d v="2026-06-09T00:00:00"/>
    <s v="MZ"/>
    <d v="2026-06-09T00:00:00"/>
    <s v="Recibido"/>
    <s v="cumplida"/>
    <n v="3"/>
    <n v="1"/>
    <n v="0"/>
    <d v="2026-06-09T00:00:00"/>
    <n v="855"/>
    <m/>
    <n v="1"/>
    <n v="1"/>
  </r>
  <r>
    <m/>
    <s v="Sanchez Diego"/>
    <x v="2"/>
    <s v="Ensayos críticos para Homogeneidad de Temp. Hornos 1 a 8 Línea 5  - Proyecto 900 K/h"/>
    <d v="2026-06-08T00:00:00"/>
    <x v="17"/>
    <x v="1"/>
    <s v="PR00521"/>
    <s v="AB"/>
    <s v="P-4254"/>
    <s v="S/C"/>
    <s v="302V - DISPONIBILIDAD DE PERSONAL, EQUIPOS E INSTRUMENTOS - POR DIA DE TRABAJO - VALIDACIÓN"/>
    <n v="3"/>
    <s v="unidad"/>
    <n v="95254.71"/>
    <n v="285764.13"/>
    <s v="$"/>
    <s v="Gute srl"/>
    <s v="P01359"/>
    <d v="2026-06-09T00:00:00"/>
    <s v="MZ"/>
    <d v="2026-06-09T00:00:00"/>
    <s v="Recibido"/>
    <s v="cumplida"/>
    <n v="3"/>
    <n v="3"/>
    <n v="0"/>
    <d v="2026-06-09T00:00:00"/>
    <n v="855"/>
    <m/>
    <m/>
    <n v="1"/>
  </r>
  <r>
    <m/>
    <s v="Sanchez Diego"/>
    <x v="2"/>
    <s v="Ensayos críticos para Homogeneidad de Temp. Hornos 1 a 8 Línea 5  - Proyecto 900 K/h"/>
    <d v="2026-06-08T00:00:00"/>
    <x v="17"/>
    <x v="1"/>
    <s v="PR00521"/>
    <s v="AB"/>
    <s v="P-4254"/>
    <s v="S/C"/>
    <s v="21 - LAZO DE TEMPERATURA - PRIMER INSTRUMENTO"/>
    <n v="8"/>
    <s v="unidad"/>
    <n v="81294.33"/>
    <n v="650354.64"/>
    <s v="$"/>
    <s v="Gute srl"/>
    <s v="P01359"/>
    <d v="2026-06-09T00:00:00"/>
    <s v="MZ"/>
    <d v="2026-06-09T00:00:00"/>
    <s v="Recibido"/>
    <s v="cumplida"/>
    <n v="3"/>
    <n v="8"/>
    <n v="0"/>
    <d v="2026-06-09T00:00:00"/>
    <n v="855"/>
    <m/>
    <m/>
    <n v="1"/>
  </r>
  <r>
    <m/>
    <s v="Sanchez Diego"/>
    <x v="2"/>
    <s v="Ensayos críticos para Homogeneidad de Temp. Hornos 1 a 8 Línea 5  - Proyecto 900 K/h"/>
    <d v="2026-06-08T00:00:00"/>
    <x v="17"/>
    <x v="1"/>
    <s v="PR00521"/>
    <s v="AB"/>
    <s v="P-4254"/>
    <s v="S/C"/>
    <s v="Servicio de Validación al 21%_x000a_PRE &amp; POST CALIBRACIÓN ADQUISIDOR DE DATOS Y SENSORES - ALTA TEMPERATURA (TEMP&gt;140oC) "/>
    <n v="1"/>
    <s v="unidad"/>
    <n v="124245.21"/>
    <n v="124245.21"/>
    <s v="$"/>
    <s v="Gute srl"/>
    <s v="P01359"/>
    <d v="2026-06-09T00:00:00"/>
    <s v="MZ"/>
    <d v="2026-06-09T00:00:00"/>
    <s v="Recibido"/>
    <s v="cumplida"/>
    <n v="3"/>
    <n v="1"/>
    <n v="0"/>
    <d v="2026-06-09T00:00:00"/>
    <n v="855"/>
    <m/>
    <m/>
    <n v="1"/>
  </r>
  <r>
    <m/>
    <s v="Sanchez Diego"/>
    <x v="2"/>
    <s v="Ensayos críticos para Homogeneidad de Temp. Hornos 1 a 8 Línea 5  - Proyecto 900 K/h"/>
    <d v="2026-06-08T00:00:00"/>
    <x v="17"/>
    <x v="1"/>
    <s v="PR00521"/>
    <s v="AB"/>
    <s v="P-4254"/>
    <s v="S/C"/>
    <s v="Servicio de Validación al 21%_x000a_ENSAYO DE DISTRIBUCIÓN DE TEMPERATURA EN CÁMARA VACÍA - 160°C x 01hs"/>
    <n v="8"/>
    <s v="unidad"/>
    <n v="231924.39"/>
    <n v="1855395.12"/>
    <s v="$"/>
    <s v="Gute srl"/>
    <s v="P01359"/>
    <d v="2026-06-09T00:00:00"/>
    <s v="MZ"/>
    <d v="2026-06-09T00:00:00"/>
    <s v="Recibido"/>
    <s v="cumplida"/>
    <n v="3"/>
    <n v="8"/>
    <n v="0"/>
    <d v="2026-06-09T00:00:00"/>
    <n v="855"/>
    <m/>
    <m/>
    <n v="1"/>
  </r>
  <r>
    <n v="7"/>
    <s v="Alejandro Beron"/>
    <x v="0"/>
    <s v="Materiales para instalar alarma en bomba presurizadora de la devanadera"/>
    <d v="2026-06-08T00:00:00"/>
    <x v="17"/>
    <x v="1"/>
    <s v="PR00522"/>
    <s v="AB"/>
    <s v="P-4255"/>
    <s v="S/C"/>
    <s v="Kit Alarma Avisador De Corte De Luz 220v Completo"/>
    <n v="2"/>
    <s v="unidad"/>
    <m/>
    <n v="0"/>
    <s v="$"/>
    <m/>
    <m/>
    <m/>
    <m/>
    <m/>
    <s v="Sin req."/>
    <s v="Con pendientes"/>
    <m/>
    <m/>
    <n v="-2"/>
    <m/>
    <m/>
    <m/>
    <n v="1"/>
    <n v="1"/>
  </r>
  <r>
    <m/>
    <s v="Alejandro Beron"/>
    <x v="0"/>
    <s v="Materiales para instalar alarma en bomba presurizadora de la devanadera"/>
    <d v="2026-06-08T00:00:00"/>
    <x v="17"/>
    <x v="1"/>
    <s v="PR00522"/>
    <s v="AB"/>
    <s v="P-4255"/>
    <s v="M0613ELE"/>
    <s v="Cable sintenax 3x2,5"/>
    <n v="50"/>
    <s v="Metros"/>
    <m/>
    <n v="0"/>
    <s v="$"/>
    <m/>
    <m/>
    <m/>
    <m/>
    <m/>
    <s v="Sin req."/>
    <s v="Con pendientes"/>
    <m/>
    <m/>
    <n v="-50"/>
    <m/>
    <m/>
    <m/>
    <m/>
    <n v="1"/>
  </r>
  <r>
    <m/>
    <s v="Alejandro Beron"/>
    <x v="0"/>
    <s v="Materiales para instalar alarma en bomba presurizadora de la devanadera"/>
    <d v="2026-06-08T00:00:00"/>
    <x v="17"/>
    <x v="1"/>
    <s v="PR00522"/>
    <s v="AB"/>
    <s v="P-4255"/>
    <s v="S/C"/>
    <s v="Gabinete Estanco PVC Genrod IP65 320x320x200mm Con Bandeja"/>
    <n v="1"/>
    <s v="unidad"/>
    <m/>
    <n v="0"/>
    <s v="$"/>
    <m/>
    <m/>
    <m/>
    <m/>
    <m/>
    <s v="Sin req."/>
    <s v="Con pendientes"/>
    <m/>
    <m/>
    <n v="-1"/>
    <m/>
    <m/>
    <m/>
    <m/>
    <n v="1"/>
  </r>
  <r>
    <m/>
    <s v="Alejandro Beron"/>
    <x v="0"/>
    <s v="Materiales para instalar alarma en bomba presurizadora de la devanadera"/>
    <d v="2026-06-08T00:00:00"/>
    <x v="17"/>
    <x v="1"/>
    <s v="PR00522"/>
    <s v="AB"/>
    <s v="P-4255"/>
    <s v="S/C"/>
    <s v="Conector 7/8 Pvc 22mm Caño Rígido Tubo "/>
    <n v="10"/>
    <s v="unidad"/>
    <m/>
    <n v="0"/>
    <s v="$"/>
    <m/>
    <m/>
    <m/>
    <m/>
    <m/>
    <s v="Sin req."/>
    <s v="Con pendientes"/>
    <m/>
    <m/>
    <n v="-10"/>
    <m/>
    <m/>
    <m/>
    <m/>
    <n v="1"/>
  </r>
  <r>
    <m/>
    <s v="Alejandro Beron"/>
    <x v="0"/>
    <s v="Materiales para instalar alarma en bomba presurizadora de la devanadera"/>
    <d v="2026-06-08T00:00:00"/>
    <x v="17"/>
    <x v="1"/>
    <s v="PR00522"/>
    <s v="AB"/>
    <s v="P-4255"/>
    <s v="S/C"/>
    <s v="Grampa Fijacion 22 mm Pvc Genrod Caño Rigido"/>
    <n v="20"/>
    <s v="unidad"/>
    <m/>
    <n v="0"/>
    <s v="$"/>
    <m/>
    <m/>
    <m/>
    <m/>
    <m/>
    <s v="Sin req."/>
    <s v="Con pendientes"/>
    <m/>
    <m/>
    <n v="-20"/>
    <m/>
    <m/>
    <m/>
    <m/>
    <n v="1"/>
  </r>
  <r>
    <m/>
    <s v="Alejandro Beron"/>
    <x v="0"/>
    <s v="Materiales para instalar alarma en bomba presurizadora de la devanadera"/>
    <d v="2026-06-08T00:00:00"/>
    <x v="17"/>
    <x v="1"/>
    <s v="PR00522"/>
    <s v="AB"/>
    <s v="P-4255"/>
    <s v="S/C"/>
    <s v="Curva 7/8 Para Caño Pvc Rigido 22mm Diametro "/>
    <n v="12"/>
    <s v="unidad"/>
    <m/>
    <n v="0"/>
    <s v="$"/>
    <m/>
    <m/>
    <m/>
    <m/>
    <m/>
    <s v="Sin req."/>
    <s v="Con pendientes"/>
    <m/>
    <m/>
    <n v="-12"/>
    <m/>
    <m/>
    <m/>
    <m/>
    <n v="1"/>
  </r>
  <r>
    <m/>
    <s v="Alejandro Beron"/>
    <x v="0"/>
    <s v="Materiales para instalar alarma en bomba presurizadora de la devanadera"/>
    <d v="2026-06-08T00:00:00"/>
    <x v="17"/>
    <x v="1"/>
    <s v="PR00522"/>
    <s v="AB"/>
    <s v="P-4255"/>
    <s v="S/C"/>
    <s v="Caño Rigido Iram Diametro 22mm X3 Mts"/>
    <n v="6"/>
    <s v="unidad"/>
    <m/>
    <n v="0"/>
    <s v="$"/>
    <m/>
    <m/>
    <m/>
    <m/>
    <m/>
    <s v="Sin req."/>
    <s v="Con pendientes"/>
    <m/>
    <m/>
    <n v="-6"/>
    <m/>
    <m/>
    <m/>
    <m/>
    <n v="1"/>
  </r>
  <r>
    <n v="1"/>
    <s v="Hector Alegre"/>
    <x v="0"/>
    <s v="Masipack linea 2"/>
    <d v="2026-06-08T00:00:00"/>
    <x v="17"/>
    <x v="1"/>
    <s v="PR00528"/>
    <s v="AB"/>
    <s v="P-4256"/>
    <s v="M1618ELE"/>
    <s v="Rele estado solido 24vdc - 280/400vac - 25a"/>
    <n v="3"/>
    <s v="unidad"/>
    <m/>
    <n v="0"/>
    <s v="$"/>
    <m/>
    <m/>
    <m/>
    <m/>
    <m/>
    <s v="Sin req."/>
    <s v="Con pendientes"/>
    <m/>
    <m/>
    <n v="-3"/>
    <m/>
    <m/>
    <m/>
    <n v="1"/>
    <n v="1"/>
  </r>
  <r>
    <n v="14"/>
    <s v="Hector Alegre"/>
    <x v="0"/>
    <s v="Integracion de Hornos de linea 5 a Scada"/>
    <d v="2026-06-08T00:00:00"/>
    <x v="17"/>
    <x v="1"/>
    <s v="PR00529"/>
    <s v="AB"/>
    <s v="P-4257"/>
    <s v="M1624ELE"/>
    <s v="Cable compensado tipo J  2 x 0.5mm"/>
    <n v="50"/>
    <s v="unidad"/>
    <n v="806.68"/>
    <n v="40334"/>
    <s v="$"/>
    <s v="LIESA"/>
    <s v="P01348"/>
    <d v="2026-06-08T00:00:00"/>
    <s v="MZ"/>
    <d v="2026-06-09T00:00:00"/>
    <s v="Orden de compra confirmada"/>
    <s v="Con pendientes"/>
    <n v="1"/>
    <m/>
    <n v="-50"/>
    <m/>
    <m/>
    <m/>
    <n v="1"/>
    <n v="1"/>
  </r>
  <r>
    <m/>
    <s v="Hector Alegre"/>
    <x v="0"/>
    <s v="Integracion de Hornos de linea 5 a Scada"/>
    <d v="2026-06-08T00:00:00"/>
    <x v="17"/>
    <x v="1"/>
    <s v="PR00529"/>
    <s v="AB"/>
    <s v="P-4257"/>
    <s v="M1623ELE"/>
    <s v="Relés de interfaz Finder - 38.51.7.024.0050"/>
    <n v="16"/>
    <s v="unidad"/>
    <n v="17516.48"/>
    <n v="280263.67999999999"/>
    <s v="$"/>
    <s v="LIESA"/>
    <s v="P01348"/>
    <d v="2026-06-08T00:00:00"/>
    <s v="MZ"/>
    <d v="2026-06-09T00:00:00"/>
    <s v="Recibido"/>
    <s v="cumplida"/>
    <n v="3"/>
    <n v="16"/>
    <n v="0"/>
    <d v="2026-06-11T00:00:00"/>
    <n v="8581"/>
    <n v="80289"/>
    <m/>
    <n v="1"/>
  </r>
  <r>
    <m/>
    <s v="Hector Alegre"/>
    <x v="0"/>
    <s v="Integracion de Hornos de linea 5 a Scada"/>
    <d v="2026-06-08T00:00:00"/>
    <x v="17"/>
    <x v="1"/>
    <s v="PR00529"/>
    <s v="AB"/>
    <s v="P-4257"/>
    <s v="M1622ELE"/>
    <s v="Fuente de poder 24Vcc - 10A"/>
    <n v="1"/>
    <s v="unidad"/>
    <n v="399162.55"/>
    <n v="399162.55"/>
    <s v="$"/>
    <s v="LIESA"/>
    <s v="P01348"/>
    <d v="2026-06-08T00:00:00"/>
    <s v="MZ"/>
    <d v="2026-06-09T00:00:00"/>
    <s v="Recibido"/>
    <s v="cumplida"/>
    <n v="3"/>
    <n v="1"/>
    <n v="0"/>
    <d v="2026-06-11T00:00:00"/>
    <n v="8581"/>
    <n v="80289"/>
    <m/>
    <n v="1"/>
  </r>
  <r>
    <m/>
    <s v="Hector Alegre"/>
    <x v="0"/>
    <s v="Integracion de Hornos de linea 5 a Scada"/>
    <d v="2026-06-08T00:00:00"/>
    <x v="17"/>
    <x v="1"/>
    <s v="PR00529"/>
    <s v="AB"/>
    <s v="P-4257"/>
    <s v="M1621ELE"/>
    <s v="BaseUnit - tipo A0 Gris"/>
    <n v="3"/>
    <s v="unidad"/>
    <n v="36185.360000000001"/>
    <n v="108556.08"/>
    <s v="$"/>
    <s v="LIESA"/>
    <s v="P01348"/>
    <d v="2026-06-08T00:00:00"/>
    <s v="MZ"/>
    <d v="2026-06-09T00:00:00"/>
    <s v="Recibido"/>
    <s v="cumplida"/>
    <n v="3"/>
    <n v="3"/>
    <n v="0"/>
    <d v="2026-06-11T00:00:00"/>
    <n v="8581"/>
    <n v="80289"/>
    <m/>
    <n v="1"/>
  </r>
  <r>
    <m/>
    <s v="Hector Alegre"/>
    <x v="0"/>
    <s v="Integracion de Hornos de linea 5 a Scada"/>
    <d v="2026-06-08T00:00:00"/>
    <x v="17"/>
    <x v="1"/>
    <s v="PR00529"/>
    <s v="AB"/>
    <s v="P-4257"/>
    <s v="M1620ELE"/>
    <s v="BaseUnit - tipo A0 Blanca"/>
    <n v="1"/>
    <s v="unidad"/>
    <n v="67213.73"/>
    <n v="67213.73"/>
    <s v="$"/>
    <s v="LIESA"/>
    <s v="P01348"/>
    <d v="2026-06-08T00:00:00"/>
    <s v="MZ"/>
    <d v="2026-06-09T00:00:00"/>
    <s v="Recibido"/>
    <s v="cumplida"/>
    <n v="3"/>
    <n v="1"/>
    <n v="0"/>
    <d v="2026-06-11T00:00:00"/>
    <n v="8581"/>
    <n v="80289"/>
    <m/>
    <n v="1"/>
  </r>
  <r>
    <m/>
    <s v="Hector Alegre"/>
    <x v="0"/>
    <s v="Integracion de Hornos de linea 5 a Scada"/>
    <d v="2026-06-08T00:00:00"/>
    <x v="17"/>
    <x v="1"/>
    <s v="PR00529"/>
    <s v="AB"/>
    <s v="P-4257"/>
    <s v="M1619ELE"/>
    <s v="Tarjetas de temperatura (modulo) 4AI RTD/TC"/>
    <n v="2"/>
    <s v="unidad"/>
    <n v="548067.04"/>
    <n v="1096134.08"/>
    <s v="$"/>
    <s v="LIESA"/>
    <s v="P01348"/>
    <d v="2026-06-08T00:00:00"/>
    <s v="MZ"/>
    <d v="2026-06-09T00:00:00"/>
    <s v="Recibido"/>
    <s v="cumplida"/>
    <n v="3"/>
    <n v="2"/>
    <n v="0"/>
    <d v="2026-06-11T00:00:00"/>
    <n v="8581"/>
    <n v="80289"/>
    <m/>
    <n v="1"/>
  </r>
  <r>
    <m/>
    <s v="Hector Alegre"/>
    <x v="0"/>
    <s v="Integracion de Hornos de linea 5 a Scada"/>
    <d v="2026-06-08T00:00:00"/>
    <x v="17"/>
    <x v="1"/>
    <s v="PR00529"/>
    <s v="AB"/>
    <s v="P-4257"/>
    <s v="M1430ELE"/>
    <s v="Cable Profinet Verde"/>
    <n v="150"/>
    <s v="Metros"/>
    <n v="7404.17"/>
    <n v="1110625.5"/>
    <s v="$"/>
    <s v="LIESA"/>
    <s v="P01348"/>
    <d v="2026-06-08T00:00:00"/>
    <s v="MZ"/>
    <d v="2026-06-09T00:00:00"/>
    <s v="Recibido"/>
    <s v="cumplida"/>
    <n v="3"/>
    <n v="150"/>
    <n v="0"/>
    <d v="2026-06-11T00:00:00"/>
    <n v="8581"/>
    <n v="80289"/>
    <m/>
    <n v="1"/>
  </r>
  <r>
    <m/>
    <s v="Hector Alegre"/>
    <x v="0"/>
    <s v="Integracion de Hornos de linea 5 a Scada"/>
    <d v="2026-06-08T00:00:00"/>
    <x v="17"/>
    <x v="1"/>
    <s v="PR00529"/>
    <s v="AB"/>
    <s v="P-4257"/>
    <s v="M1429ELE"/>
    <s v="Tarjeta de salidas digitales (modulo) 16DO"/>
    <n v="1"/>
    <s v="unidad"/>
    <n v="248183.75"/>
    <n v="248183.75"/>
    <s v="$"/>
    <s v="LIESA"/>
    <s v="P01348"/>
    <d v="2026-06-08T00:00:00"/>
    <s v="MZ"/>
    <d v="2026-06-09T00:00:00"/>
    <s v="Recibido"/>
    <s v="cumplida"/>
    <n v="3"/>
    <n v="1"/>
    <n v="0"/>
    <d v="2026-06-11T00:00:00"/>
    <n v="8581"/>
    <n v="80289"/>
    <m/>
    <n v="1"/>
  </r>
  <r>
    <m/>
    <s v="Hector Alegre"/>
    <x v="0"/>
    <s v="Integracion de Hornos de linea 5 a Scada"/>
    <d v="2026-06-08T00:00:00"/>
    <x v="17"/>
    <x v="1"/>
    <s v="PR00529"/>
    <s v="AB"/>
    <s v="P-4257"/>
    <s v="M1428ELE"/>
    <s v="Tarjeta de entradas digitales (modulo) 16DI"/>
    <n v="1"/>
    <s v="Metros"/>
    <n v="206812.59"/>
    <n v="206812.59"/>
    <s v="$"/>
    <s v="LIESA"/>
    <s v="P01348"/>
    <d v="2026-06-08T00:00:00"/>
    <s v="MZ"/>
    <d v="2026-06-09T00:00:00"/>
    <s v="Recibido"/>
    <s v="cumplida"/>
    <n v="3"/>
    <n v="1"/>
    <n v="0"/>
    <d v="2026-06-11T00:00:00"/>
    <n v="8581"/>
    <n v="80289"/>
    <m/>
    <n v="1"/>
  </r>
  <r>
    <m/>
    <s v="Hector Alegre"/>
    <x v="0"/>
    <s v="Integracion de Hornos de linea 5 a Scada"/>
    <d v="2026-06-08T00:00:00"/>
    <x v="17"/>
    <x v="1"/>
    <s v="PR00529"/>
    <s v="AB"/>
    <s v="P-4257"/>
    <s v="M1421ELE"/>
    <s v="Cable multipar tipo taller 7X1MM"/>
    <n v="50"/>
    <s v="unidad"/>
    <n v="2506.4699999999998"/>
    <n v="125323.49999999999"/>
    <s v="$"/>
    <s v="LIESA"/>
    <s v="P01348"/>
    <d v="2026-06-08T00:00:00"/>
    <s v="MZ"/>
    <d v="2026-06-09T00:00:00"/>
    <s v="Recibido"/>
    <s v="cumplida"/>
    <n v="3"/>
    <n v="50"/>
    <n v="0"/>
    <d v="2026-06-11T00:00:00"/>
    <n v="8581"/>
    <n v="80289"/>
    <m/>
    <n v="1"/>
  </r>
  <r>
    <m/>
    <s v="Hector Alegre"/>
    <x v="0"/>
    <s v="Integracion de Hornos de linea 5 a Scada"/>
    <d v="2026-06-08T00:00:00"/>
    <x v="17"/>
    <x v="1"/>
    <s v="PR00529"/>
    <s v="AB"/>
    <s v="P-4257"/>
    <s v="M1417ELE"/>
    <s v="Conectores Profinet - tipo RJ45 "/>
    <n v="4"/>
    <s v="unidad"/>
    <n v="63598.080000000002"/>
    <n v="254392.32000000001"/>
    <s v="$"/>
    <s v="LIESA"/>
    <s v="P01348"/>
    <d v="2026-06-08T00:00:00"/>
    <s v="MZ"/>
    <d v="2026-06-09T00:00:00"/>
    <s v="Recibido"/>
    <s v="cumplida"/>
    <n v="3"/>
    <n v="4"/>
    <n v="0"/>
    <d v="2026-06-11T00:00:00"/>
    <n v="8581"/>
    <n v="80289"/>
    <m/>
    <n v="1"/>
  </r>
  <r>
    <m/>
    <s v="Hector Alegre"/>
    <x v="0"/>
    <s v="Integracion de Hornos de linea 5 a Scada"/>
    <d v="2026-06-08T00:00:00"/>
    <x v="17"/>
    <x v="1"/>
    <s v="PR00529"/>
    <s v="AB"/>
    <s v="P-4257"/>
    <s v="M0780ELE"/>
    <s v="Terminales tubulares 1MM"/>
    <n v="100"/>
    <s v="unidad"/>
    <n v="13.25"/>
    <n v="1325"/>
    <s v="$"/>
    <s v="LIESA"/>
    <s v="P01348"/>
    <d v="2026-06-08T00:00:00"/>
    <s v="MZ"/>
    <d v="2026-06-09T00:00:00"/>
    <s v="Recibido"/>
    <s v="cumplida"/>
    <n v="3"/>
    <n v="100"/>
    <n v="0"/>
    <d v="2026-06-11T00:00:00"/>
    <n v="8581"/>
    <n v="80289"/>
    <m/>
    <n v="1"/>
  </r>
  <r>
    <m/>
    <s v="Hector Alegre"/>
    <x v="0"/>
    <s v="Integracion de Hornos de linea 5 a Scada"/>
    <d v="2026-06-08T00:00:00"/>
    <x v="17"/>
    <x v="1"/>
    <s v="PR00529"/>
    <s v="AB"/>
    <s v="P-4257"/>
    <s v="M0713ELE"/>
    <s v="Terminales tubulares 0,5MM"/>
    <n v="100"/>
    <s v="unidad"/>
    <n v="13.83"/>
    <n v="1383"/>
    <s v="$"/>
    <s v="LIESA"/>
    <s v="P01348"/>
    <d v="2026-06-08T00:00:00"/>
    <s v="MZ"/>
    <d v="2026-06-09T00:00:00"/>
    <s v="Recibido"/>
    <s v="cumplida"/>
    <n v="3"/>
    <n v="100"/>
    <n v="0"/>
    <d v="2026-06-11T00:00:00"/>
    <n v="8581"/>
    <n v="80289"/>
    <m/>
    <n v="1"/>
  </r>
  <r>
    <m/>
    <s v="Hector Alegre"/>
    <x v="0"/>
    <s v="Integracion de Hornos de linea 5 a Scada"/>
    <d v="2026-06-08T00:00:00"/>
    <x v="17"/>
    <x v="1"/>
    <s v="PR00529"/>
    <s v="AB"/>
    <s v="P-4257"/>
    <s v="M1625ELE"/>
    <s v="Borneras p/ riel din 1MM"/>
    <n v="40"/>
    <s v="unidad"/>
    <m/>
    <n v="0"/>
    <s v="$"/>
    <m/>
    <m/>
    <m/>
    <m/>
    <m/>
    <s v="Sin req."/>
    <s v="Con pendientes"/>
    <m/>
    <m/>
    <n v="-40"/>
    <m/>
    <m/>
    <m/>
    <m/>
    <n v="1"/>
  </r>
  <r>
    <n v="1"/>
    <s v="PAÑOL"/>
    <x v="0"/>
    <s v="Reafilado cuchillas dentadas"/>
    <d v="2026-06-09T00:00:00"/>
    <x v="17"/>
    <x v="1"/>
    <s v="PR00533"/>
    <s v="FS"/>
    <s v="P-4258"/>
    <s v="S/C"/>
    <s v="Reafilado cuchilla dentada 260mm"/>
    <n v="2"/>
    <s v="unidad"/>
    <n v="25350"/>
    <n v="50700"/>
    <s v="$"/>
    <s v="EXACORT"/>
    <s v="P01499"/>
    <d v="2026-06-23T00:00:00"/>
    <s v="MZ"/>
    <d v="2026-06-23T00:00:00"/>
    <s v="Recibido"/>
    <s v="cumplida"/>
    <n v="3"/>
    <n v="2"/>
    <n v="0"/>
    <d v="2026-06-25T00:00:00"/>
    <n v="771"/>
    <m/>
    <n v="1"/>
    <n v="1"/>
  </r>
  <r>
    <n v="3"/>
    <s v="Alejandro Beron"/>
    <x v="2"/>
    <s v="Reemplazo vidrios rotos"/>
    <d v="2026-06-09T00:00:00"/>
    <x v="17"/>
    <x v="1"/>
    <s v="PR00534"/>
    <s v="FS"/>
    <s v="P-4259"/>
    <s v="S/C"/>
    <s v="Abastecimiento y reemplazo de Vidrio simple 460x1750mm x 5mm con bordes rectificados"/>
    <n v="1"/>
    <s v="unidad"/>
    <n v="103753"/>
    <n v="103753"/>
    <s v="$"/>
    <s v="ABERTURAS RUTA 25"/>
    <s v="P01746"/>
    <d v="2026-07-08T00:00:00"/>
    <s v="MZ"/>
    <d v="2026-07-08T00:00:00"/>
    <s v="Orden de compra confirmada"/>
    <s v="Con pendientes"/>
    <n v="1"/>
    <m/>
    <n v="-1"/>
    <m/>
    <m/>
    <m/>
    <n v="1"/>
    <n v="1"/>
  </r>
  <r>
    <m/>
    <s v="Alejandro Beron"/>
    <x v="2"/>
    <s v="Reemplazo vidrios rotos"/>
    <d v="2026-06-09T00:00:00"/>
    <x v="17"/>
    <x v="1"/>
    <s v="PR00534"/>
    <s v="FS"/>
    <s v="P-4259"/>
    <s v="S/C"/>
    <s v="Abastecimiento y reemplazo de Vidrio simple 625 x 1090mm x4 mm con bordes rectificados"/>
    <n v="1"/>
    <s v="unidad"/>
    <n v="90000"/>
    <n v="90000"/>
    <s v="$"/>
    <s v="ABERTURAS RUTA 25"/>
    <s v="P01746"/>
    <d v="2026-07-08T00:00:00"/>
    <s v="MZ"/>
    <d v="2026-07-08T00:00:00"/>
    <s v="Orden de compra confirmada"/>
    <s v="Con pendientes"/>
    <n v="1"/>
    <m/>
    <n v="-1"/>
    <m/>
    <m/>
    <m/>
    <m/>
    <n v="1"/>
  </r>
  <r>
    <m/>
    <s v="Alejandro Beron"/>
    <x v="2"/>
    <s v="Reemplazo vidrios rotos"/>
    <d v="2026-06-09T00:00:00"/>
    <x v="17"/>
    <x v="1"/>
    <s v="PR00534"/>
    <s v="FS"/>
    <s v="P-4259"/>
    <s v="M2926FER"/>
    <s v="VENTOSA SOPAPA INOMAX PARA VIDRIO - 3 BOCAS (140 KG)"/>
    <n v="2"/>
    <s v="unidad"/>
    <m/>
    <n v="0"/>
    <s v="$"/>
    <m/>
    <m/>
    <m/>
    <m/>
    <m/>
    <s v="Sin req."/>
    <s v="Con pendientes"/>
    <m/>
    <m/>
    <n v="-2"/>
    <m/>
    <m/>
    <m/>
    <m/>
    <n v="1"/>
  </r>
  <r>
    <m/>
    <s v="Alejandro Beron"/>
    <x v="2"/>
    <s v="Reemplazo vidrios rotos"/>
    <d v="2026-06-09T00:00:00"/>
    <x v="17"/>
    <x v="1"/>
    <s v="PR00534"/>
    <s v="FS"/>
    <s v="P-4259"/>
    <s v="S/C"/>
    <s v="Abastecimiento de marco con tela mosquitero para vestuario de damas (medidas tomadas por proveedor Vidrieria R25)"/>
    <n v="1"/>
    <s v="unidad"/>
    <n v="65000"/>
    <n v="65000"/>
    <s v="$"/>
    <s v="ABERTURAS RUTA 25"/>
    <s v="P01746"/>
    <d v="2026-07-08T00:00:00"/>
    <s v="MZ"/>
    <d v="2026-07-08T00:00:00"/>
    <s v="Orden de compra confirmada"/>
    <s v="Con pendientes"/>
    <n v="1"/>
    <m/>
    <n v="-1"/>
    <m/>
    <m/>
    <m/>
    <m/>
    <n v="1"/>
  </r>
  <r>
    <n v="1"/>
    <s v="PAÑOL"/>
    <x v="2"/>
    <s v="Reparación módulo Masipack 1 linea 2"/>
    <d v="2026-06-10T00:00:00"/>
    <x v="17"/>
    <x v="1"/>
    <s v="PR00535"/>
    <s v="FS"/>
    <s v="P-4260"/>
    <s v="S/C"/>
    <s v="Revisión y reparación módulo Masipack 1 lineal (MS - CV 13)"/>
    <n v="1"/>
    <s v="unidad"/>
    <m/>
    <n v="0"/>
    <s v="$"/>
    <m/>
    <m/>
    <m/>
    <m/>
    <m/>
    <s v="Sin req."/>
    <s v="Con pendientes"/>
    <m/>
    <m/>
    <n v="-1"/>
    <m/>
    <m/>
    <m/>
    <n v="1"/>
    <n v="1"/>
  </r>
  <r>
    <n v="3"/>
    <s v="Hector Alegre"/>
    <x v="2"/>
    <s v="Materiales para armar la mini pc del taller"/>
    <d v="2026-06-10T00:00:00"/>
    <x v="17"/>
    <x v="1"/>
    <n v="335747"/>
    <s v="AB"/>
    <s v="P-4261"/>
    <s v="S/C"/>
    <s v="Memoria RAM SODIMM 8GB 1 Crucial CT102464BF160B"/>
    <n v="2"/>
    <s v="unidad"/>
    <m/>
    <n v="0"/>
    <s v="$"/>
    <m/>
    <m/>
    <m/>
    <m/>
    <m/>
    <s v="Sin req."/>
    <s v="Con pendientes"/>
    <n v="4"/>
    <m/>
    <n v="-2"/>
    <m/>
    <m/>
    <m/>
    <n v="1"/>
    <n v="1"/>
  </r>
  <r>
    <m/>
    <s v="Hector Alegre"/>
    <x v="2"/>
    <s v="Materiales para armar la mini pc del taller"/>
    <d v="2026-06-10T00:00:00"/>
    <x v="17"/>
    <x v="1"/>
    <n v="335747"/>
    <s v="AB"/>
    <s v="P-4261"/>
    <s v="S/C"/>
    <s v="Disco Sólido Ssd Kingston A400 480gb Sata 2.5 500mb/s"/>
    <n v="1"/>
    <s v="unidad"/>
    <m/>
    <n v="0"/>
    <s v="$"/>
    <m/>
    <m/>
    <m/>
    <m/>
    <m/>
    <s v="Sin req."/>
    <s v="Con pendientes"/>
    <n v="4"/>
    <m/>
    <n v="-1"/>
    <m/>
    <m/>
    <m/>
    <m/>
    <n v="1"/>
  </r>
  <r>
    <m/>
    <s v="Hector Alegre"/>
    <x v="2"/>
    <s v="Materiales para armar la mini pc del taller"/>
    <d v="2026-06-10T00:00:00"/>
    <x v="17"/>
    <x v="1"/>
    <n v="335747"/>
    <s v="AB"/>
    <s v="P-4261"/>
    <s v="S/C"/>
    <s v="fuente 12v conector 5.5mm x 2.5 mm"/>
    <n v="1"/>
    <s v="unidad"/>
    <m/>
    <n v="0"/>
    <s v="$"/>
    <m/>
    <m/>
    <m/>
    <m/>
    <m/>
    <s v="Sin req."/>
    <s v="Con pendientes"/>
    <n v="4"/>
    <m/>
    <n v="-1"/>
    <m/>
    <m/>
    <m/>
    <m/>
    <n v="1"/>
  </r>
  <r>
    <n v="1"/>
    <s v="Alejandro Beron"/>
    <x v="2"/>
    <s v="Pintura para oficina URGENTE"/>
    <d v="2026-06-11T00:00:00"/>
    <x v="17"/>
    <x v="1"/>
    <s v="PR00542"/>
    <s v="AB"/>
    <s v="P-4262"/>
    <s v="S/C"/>
    <s v="Albalatex ultra lavable blanco mate x 10lts"/>
    <n v="1"/>
    <s v="unidad"/>
    <n v="99426.45"/>
    <n v="99426.45"/>
    <s v="$"/>
    <s v="BRAZO LARGO"/>
    <s v="P01409"/>
    <d v="2026-06-12T00:00:00"/>
    <s v="MZ"/>
    <d v="2026-06-12T00:00:00"/>
    <s v="Orden de compra confirmada"/>
    <s v="Con pendientes"/>
    <n v="1"/>
    <m/>
    <n v="-1"/>
    <m/>
    <m/>
    <m/>
    <n v="1"/>
    <n v="1"/>
  </r>
  <r>
    <n v="2"/>
    <s v="Alejandro Beron"/>
    <x v="0"/>
    <s v="Fraccionamiento"/>
    <d v="2026-06-11T00:00:00"/>
    <x v="17"/>
    <x v="1"/>
    <s v="PR00543"/>
    <s v="AB"/>
    <s v="P-4263"/>
    <s v="S/C"/>
    <s v="Zócalo Pvc Burlete Sanitario Curvo 45x45mm Flexible X 5mts"/>
    <n v="50"/>
    <s v="Metros"/>
    <m/>
    <n v="0"/>
    <s v="$"/>
    <m/>
    <m/>
    <m/>
    <m/>
    <m/>
    <s v="Sin req."/>
    <s v="Con pendientes"/>
    <m/>
    <m/>
    <n v="-50"/>
    <m/>
    <m/>
    <m/>
    <n v="1"/>
    <n v="1"/>
  </r>
  <r>
    <m/>
    <s v="Alejandro Beron"/>
    <x v="0"/>
    <s v="Fraccionamiento"/>
    <d v="2026-06-11T00:00:00"/>
    <x v="17"/>
    <x v="1"/>
    <s v="PR00543"/>
    <s v="AB"/>
    <s v="P-4263"/>
    <s v="S/C"/>
    <s v="Pegamento Adhesivo Zocalo Moldura Kf2023 Kekol 380g pintable"/>
    <n v="10"/>
    <s v="unidad"/>
    <m/>
    <n v="0"/>
    <s v="$"/>
    <m/>
    <m/>
    <m/>
    <m/>
    <m/>
    <s v="Sin req."/>
    <s v="Con pendientes"/>
    <m/>
    <m/>
    <n v="-10"/>
    <m/>
    <m/>
    <m/>
    <m/>
    <n v="1"/>
  </r>
  <r>
    <n v="2"/>
    <s v="Alejandro Beron"/>
    <x v="0"/>
    <s v="Mobiliario oficina de mantenimiento"/>
    <d v="2026-06-11T00:00:00"/>
    <x v="17"/>
    <x v="1"/>
    <n v="621113"/>
    <s v="AB"/>
    <s v="P-4264"/>
    <s v="S/C"/>
    <s v="Monitor para PC 27&quot; con HDMI SAMSUMG"/>
    <n v="1"/>
    <s v="unidad"/>
    <m/>
    <n v="0"/>
    <s v="$"/>
    <m/>
    <m/>
    <m/>
    <m/>
    <m/>
    <s v="Sin req."/>
    <s v="Con pendientes"/>
    <m/>
    <m/>
    <n v="-1"/>
    <m/>
    <m/>
    <m/>
    <n v="1"/>
    <n v="1"/>
  </r>
  <r>
    <m/>
    <s v="Alejandro Beron"/>
    <x v="0"/>
    <s v="Mobiliario oficina de mantenimiento"/>
    <d v="2026-06-11T00:00:00"/>
    <x v="17"/>
    <x v="1"/>
    <s v="PR00544"/>
    <s v="AB"/>
    <s v="P-4264"/>
    <s v="S/C"/>
    <s v="SILLON TISERA- SILLON FREE COD: c57-1-TRA"/>
    <n v="3"/>
    <s v="unidad"/>
    <n v="180950"/>
    <n v="542850"/>
    <s v="$"/>
    <s v="TISERA"/>
    <s v="P01871"/>
    <d v="2026-07-21T00:00:00"/>
    <s v="LR"/>
    <d v="2026-07-21T00:00:00"/>
    <s v="Recibido"/>
    <s v="cumplida"/>
    <n v="3"/>
    <n v="3"/>
    <n v="0"/>
    <d v="2026-07-22T00:00:00"/>
    <n v="217219"/>
    <m/>
    <m/>
    <n v="1"/>
  </r>
  <r>
    <n v="5"/>
    <s v="Alejandro Beron"/>
    <x v="0"/>
    <s v="Materiales para trabajos varios de pintura en DMP"/>
    <d v="2026-06-11T00:00:00"/>
    <x v="17"/>
    <x v="1"/>
    <s v="PR00545"/>
    <s v="AB"/>
    <s v="P-4265"/>
    <s v="M1316FER"/>
    <s v="TERSUAVE ESMALTE EPOXI AMARILLO VIAL X 20 LT (COD 6337)"/>
    <n v="1"/>
    <s v="unidad"/>
    <n v="208647.11"/>
    <n v="208647.11"/>
    <s v="$"/>
    <s v="BRAZO LARGO"/>
    <s v="P01411"/>
    <d v="2026-06-12T00:00:00"/>
    <s v="MZ"/>
    <d v="2026-06-12T00:00:00"/>
    <s v="Orden de compra confirmada"/>
    <s v="Con pendientes"/>
    <n v="1"/>
    <m/>
    <n v="-1"/>
    <m/>
    <m/>
    <m/>
    <n v="1"/>
    <n v="1"/>
  </r>
  <r>
    <m/>
    <s v="Alejandro Beron"/>
    <x v="0"/>
    <s v="Materiales para trabajos varios de pintura en DMP"/>
    <d v="2026-06-11T00:00:00"/>
    <x v="17"/>
    <x v="1"/>
    <s v="PR00545"/>
    <s v="AB"/>
    <s v="P-4265"/>
    <s v="M2012FER"/>
    <s v="CINTA DE DEMARCACION 3M 50mm x 30m(amarilla y negra)"/>
    <n v="3"/>
    <s v="unidad"/>
    <m/>
    <n v="0"/>
    <s v="$"/>
    <m/>
    <m/>
    <m/>
    <m/>
    <m/>
    <s v="Sin req."/>
    <s v="Con pendientes"/>
    <m/>
    <m/>
    <n v="-3"/>
    <m/>
    <m/>
    <m/>
    <m/>
    <n v="1"/>
  </r>
  <r>
    <m/>
    <s v="Alejandro Beron"/>
    <x v="0"/>
    <s v="Materiales para trabajos varios de pintura en DMP"/>
    <d v="2026-06-11T00:00:00"/>
    <x v="17"/>
    <x v="1"/>
    <s v="PR00545"/>
    <s v="AB"/>
    <s v="P-4265"/>
    <s v="M0548FER"/>
    <s v="CINTA PAPEL ENMASCARAR 24MM X 50M"/>
    <n v="10"/>
    <s v="unidad"/>
    <n v="2338.84"/>
    <n v="23388.400000000001"/>
    <s v="$"/>
    <s v="BRAZO LARGO"/>
    <s v="P01411"/>
    <d v="2026-06-12T00:00:00"/>
    <s v="MZ"/>
    <d v="2026-06-12T00:00:00"/>
    <s v="Orden de compra confirmada"/>
    <s v="Con pendientes"/>
    <n v="1"/>
    <m/>
    <n v="-10"/>
    <m/>
    <m/>
    <m/>
    <m/>
    <n v="1"/>
  </r>
  <r>
    <m/>
    <s v="Alejandro Beron"/>
    <x v="0"/>
    <s v="Materiales para trabajos varios de pintura en DMP"/>
    <d v="2026-06-11T00:00:00"/>
    <x v="17"/>
    <x v="1"/>
    <s v="PR00545"/>
    <s v="AB"/>
    <s v="P-4265"/>
    <s v="M2844FER"/>
    <s v="PINTURA IMPRIMACION VIAL ACRILICA INCOLORA  X4L - TERSUAVE"/>
    <n v="2"/>
    <s v="unidad"/>
    <n v="115219.01"/>
    <n v="230438.02"/>
    <s v="$"/>
    <s v="BRAZO LARGO"/>
    <s v="P01411"/>
    <d v="2026-06-12T00:00:00"/>
    <s v="MZ"/>
    <d v="2026-06-12T00:00:00"/>
    <s v="Orden de compra confirmada"/>
    <s v="Con pendientes"/>
    <n v="1"/>
    <m/>
    <n v="-2"/>
    <m/>
    <m/>
    <m/>
    <m/>
    <n v="1"/>
  </r>
  <r>
    <m/>
    <s v="Alejandro Beron"/>
    <x v="0"/>
    <s v="Materiales para trabajos varios de pintura en DMP"/>
    <d v="2026-06-11T00:00:00"/>
    <x v="17"/>
    <x v="1"/>
    <s v="PR00545"/>
    <s v="AB"/>
    <s v="P-4265"/>
    <s v="M1739FER"/>
    <s v="PINTURA SINTETICA BRILLANTE BERMELLON ALBA X 4 LTS"/>
    <n v="3"/>
    <s v="unidad"/>
    <n v="46247.11"/>
    <n v="138741.33000000002"/>
    <s v="$"/>
    <s v="BRAZO LARGO"/>
    <s v="P01411"/>
    <d v="2026-06-12T00:00:00"/>
    <s v="MZ"/>
    <d v="2026-06-12T00:00:00"/>
    <s v="Orden de compra confirmada"/>
    <s v="Con pendientes"/>
    <n v="1"/>
    <m/>
    <n v="-3"/>
    <m/>
    <m/>
    <m/>
    <m/>
    <n v="1"/>
  </r>
  <r>
    <n v="1"/>
    <s v="Ontivero Alejandro"/>
    <x v="2"/>
    <s v="Acondicionamiento general de oficina Julio Palacio"/>
    <d v="2026-06-12T00:00:00"/>
    <x v="17"/>
    <x v="1"/>
    <s v="PR00546"/>
    <s v="AB"/>
    <s v="P-4266"/>
    <s v="S/C"/>
    <s v="Servicio de mano de obra y provision de materiales para el acondicionamiento general de oficina Julio Palacio; superficie 39 m2"/>
    <n v="1"/>
    <s v="unidad"/>
    <n v="10877500"/>
    <n v="10877500"/>
    <s v="$"/>
    <s v="MARIANO REYES"/>
    <s v="P01454"/>
    <d v="2026-06-18T00:00:00"/>
    <s v="MZ"/>
    <d v="2026-06-18T00:00:00"/>
    <s v="Recibido"/>
    <s v="cumplida"/>
    <n v="3"/>
    <n v="1"/>
    <n v="0"/>
    <d v="2026-07-14T00:00:00"/>
    <n v="18245"/>
    <m/>
    <n v="1"/>
    <n v="1"/>
  </r>
  <r>
    <n v="2"/>
    <s v="PAÑOL"/>
    <x v="0"/>
    <s v="Reafilado cuchillas rotativas"/>
    <d v="2026-06-16T00:00:00"/>
    <x v="17"/>
    <x v="1"/>
    <s v="PR00552"/>
    <s v="FS"/>
    <s v="P-4267"/>
    <s v="S/C"/>
    <s v="REAFILADO CUCHILLA PARA ROTATIVA 800MM"/>
    <n v="1"/>
    <s v="unidad"/>
    <n v="88000"/>
    <n v="88000"/>
    <s v="$"/>
    <s v="EXACORT"/>
    <s v="P02028"/>
    <d v="2026-07-30T00:00:00"/>
    <s v="MZ"/>
    <d v="2026-07-30T00:00:00"/>
    <s v="Orden de compra confirmada"/>
    <s v="Con pendientes"/>
    <n v="1"/>
    <m/>
    <n v="-1"/>
    <m/>
    <m/>
    <m/>
    <n v="1"/>
    <n v="1"/>
  </r>
  <r>
    <m/>
    <s v="PAÑOL"/>
    <x v="0"/>
    <s v="Reafilado cuchillas rotativas"/>
    <d v="2026-06-16T00:00:00"/>
    <x v="17"/>
    <x v="1"/>
    <s v="PR00552"/>
    <s v="FS"/>
    <s v="P-4267"/>
    <s v="S/C"/>
    <s v="REAFILADO CUCHILLA PARA ROTATIVA 850MM"/>
    <n v="2"/>
    <s v="unidad"/>
    <n v="161700"/>
    <n v="323400"/>
    <s v="$"/>
    <s v="EXACORT"/>
    <s v="P02028"/>
    <d v="2026-07-30T00:00:00"/>
    <s v="MZ"/>
    <d v="2026-07-30T00:00:00"/>
    <s v="Orden de compra confirmada"/>
    <s v="Con pendientes"/>
    <n v="1"/>
    <m/>
    <n v="-2"/>
    <m/>
    <m/>
    <m/>
    <m/>
    <n v="1"/>
  </r>
  <r>
    <n v="1"/>
    <s v="Ontivero Alejandro"/>
    <x v="0"/>
    <s v="Conversión a litio apilador 2016 - Capex APIL26007_Toyota_2016_conversion_Litio"/>
    <d v="2026-06-17T00:00:00"/>
    <x v="17"/>
    <x v="1"/>
    <s v="PR00555"/>
    <s v="FS"/>
    <s v="P-4268"/>
    <s v="S/C"/>
    <s v="Mano de obra y repuestos_x000a_BATERIA DE TRACCION DE LFP ION DE LITIO 48V 560 AH/5Hr_x000a_CARGADOR-48V 200 AMP. PARA BATERIA DE LITIO MARCA FST"/>
    <n v="1"/>
    <s v="unidad"/>
    <n v="22198006.949999999"/>
    <n v="22198006.949999999"/>
    <s v="$"/>
    <s v="PREMEC"/>
    <s v="P01470"/>
    <d v="2026-06-19T00:00:00"/>
    <s v="MZ"/>
    <d v="2026-06-23T00:00:00"/>
    <s v="Orden de compra confirmada"/>
    <s v="Con pendientes"/>
    <n v="1"/>
    <m/>
    <n v="-1"/>
    <m/>
    <m/>
    <m/>
    <n v="1"/>
    <n v="1"/>
  </r>
  <r>
    <n v="1"/>
    <s v="Ontivero Alejandro"/>
    <x v="0"/>
    <s v="Linea 5"/>
    <d v="2026-06-17T00:00:00"/>
    <x v="17"/>
    <x v="1"/>
    <s v="PR00562"/>
    <s v="AB"/>
    <s v="P-4269"/>
    <s v="S/C"/>
    <s v=" Provision de cerradora de cajas reacondicionada"/>
    <n v="1"/>
    <s v="unidad"/>
    <n v="145530"/>
    <n v="145530"/>
    <s v="$"/>
    <s v="ARTEMBAL"/>
    <s v="P01465"/>
    <d v="2026-06-19T00:00:00"/>
    <s v="MZ"/>
    <d v="2026-06-19T00:00:00"/>
    <s v="Orden de compra confirmada"/>
    <s v="Con pendientes"/>
    <n v="1"/>
    <m/>
    <n v="-1"/>
    <m/>
    <m/>
    <m/>
    <n v="1"/>
    <n v="1"/>
  </r>
  <r>
    <n v="3"/>
    <s v="Alejandro Beron"/>
    <x v="2"/>
    <s v="Cerramiento - edilicio"/>
    <d v="2026-06-17T00:00:00"/>
    <x v="17"/>
    <x v="1"/>
    <s v="PR00564"/>
    <s v="AB"/>
    <s v="P-4270"/>
    <s v="M1384FER"/>
    <s v="ROLLO POLIETILENO POR 200M 200MICRONES NEGRO"/>
    <n v="2"/>
    <s v="unidad"/>
    <n v="49922.879999999997"/>
    <n v="99845.759999999995"/>
    <s v="$"/>
    <s v="ABRAFER"/>
    <s v="P01464"/>
    <d v="2026-06-19T00:00:00"/>
    <s v="MZ"/>
    <d v="2026-06-19T00:00:00"/>
    <s v="Recibido"/>
    <s v="cumplida"/>
    <n v="3"/>
    <n v="2"/>
    <n v="0"/>
    <d v="2026-06-19T00:00:00"/>
    <n v="211577"/>
    <n v="80740"/>
    <n v="1"/>
    <n v="1"/>
  </r>
  <r>
    <m/>
    <s v="Alejandro Beron"/>
    <x v="2"/>
    <s v="Cerramiento - edilicio"/>
    <d v="2026-06-17T00:00:00"/>
    <x v="17"/>
    <x v="1"/>
    <s v="PR00564"/>
    <s v="AB"/>
    <s v="P-4270"/>
    <s v="M0888FER"/>
    <s v="NIVELADOR PORCELANATO CERÁMICOS KIT 250TORNILLOS 40TUERCAS"/>
    <n v="5"/>
    <s v="unidad"/>
    <n v="15856.12"/>
    <n v="79280.600000000006"/>
    <s v="$"/>
    <s v="HER CAL"/>
    <s v="P01975"/>
    <d v="2026-07-27T00:00:00"/>
    <s v="MZ"/>
    <d v="2026-07-27T00:00:00"/>
    <s v="Orden de compra confirmada"/>
    <s v="Con pendientes"/>
    <n v="1"/>
    <m/>
    <n v="-5"/>
    <m/>
    <m/>
    <m/>
    <m/>
    <n v="1"/>
  </r>
  <r>
    <m/>
    <s v="Alejandro Beron"/>
    <x v="2"/>
    <s v="Cerramiento - edilicio"/>
    <d v="2026-06-17T00:00:00"/>
    <x v="17"/>
    <x v="1"/>
    <s v="PR00564"/>
    <s v="AB"/>
    <s v="P-4270"/>
    <s v="M1771FER"/>
    <s v="WEBER ADHESIVO PORCELANATO FLEX 25Kg"/>
    <n v="12"/>
    <s v="unidad"/>
    <n v="42901.58"/>
    <n v="514818.96"/>
    <s v="$"/>
    <s v="HER CAL"/>
    <s v="P01975"/>
    <d v="2026-07-27T00:00:00"/>
    <s v="MZ"/>
    <d v="2026-07-27T00:00:00"/>
    <s v="Orden de compra confirmada"/>
    <s v="Con pendientes"/>
    <n v="1"/>
    <m/>
    <n v="-12"/>
    <m/>
    <m/>
    <m/>
    <m/>
    <n v="1"/>
  </r>
  <r>
    <n v="4"/>
    <s v="Ontivero Alejandro"/>
    <x v="2"/>
    <s v="Importación repuestos amasadora San Cassiano"/>
    <d v="2026-06-17T00:00:00"/>
    <x v="17"/>
    <x v="1"/>
    <s v="PR00565"/>
    <s v="FS"/>
    <s v="P-4271"/>
    <s v="M1609MEC"/>
    <s v=" CENTRAL HIDRÁULICA 48 VAC 4,8 CC 10.24035"/>
    <n v="2"/>
    <s v="unidad"/>
    <m/>
    <n v="0"/>
    <s v="$"/>
    <m/>
    <m/>
    <m/>
    <m/>
    <m/>
    <s v="Sin req."/>
    <s v="Con pendientes"/>
    <m/>
    <m/>
    <n v="-2"/>
    <m/>
    <m/>
    <m/>
    <n v="1"/>
    <n v="1"/>
  </r>
  <r>
    <m/>
    <s v="Ontivero Alejandro"/>
    <x v="2"/>
    <s v="Importación repuestos amasadora San Cassiano"/>
    <d v="2026-06-17T00:00:00"/>
    <x v="17"/>
    <x v="1"/>
    <s v="PR00565"/>
    <s v="FS"/>
    <s v="P-4271"/>
    <s v="M1610MEC"/>
    <s v=" CILINDRO HIDRÁULICO 10.6194"/>
    <n v="2"/>
    <s v="unidad"/>
    <m/>
    <n v="0"/>
    <s v="$"/>
    <m/>
    <m/>
    <m/>
    <m/>
    <m/>
    <s v="Sin req."/>
    <s v="Con pendientes"/>
    <m/>
    <m/>
    <n v="-2"/>
    <m/>
    <m/>
    <m/>
    <m/>
    <n v="1"/>
  </r>
  <r>
    <m/>
    <s v="Ontivero Alejandro"/>
    <x v="2"/>
    <s v="Importación repuestos amasadora San Cassiano"/>
    <d v="2026-06-17T00:00:00"/>
    <x v="17"/>
    <x v="1"/>
    <s v="PR00565"/>
    <s v="FS"/>
    <s v="P-4271"/>
    <s v="M1611MEC"/>
    <s v=" VÁLVULA HIDRÁULICA DE SEGURIDAD 10.6430"/>
    <n v="2"/>
    <s v="unidad"/>
    <m/>
    <n v="0"/>
    <s v="$"/>
    <m/>
    <m/>
    <m/>
    <m/>
    <m/>
    <s v="Sin req."/>
    <s v="Con pendientes"/>
    <m/>
    <m/>
    <n v="-2"/>
    <m/>
    <m/>
    <m/>
    <m/>
    <n v="1"/>
  </r>
  <r>
    <m/>
    <s v="Ontivero Alejandro"/>
    <x v="2"/>
    <s v="Importación repuestos amasadora San Cassiano"/>
    <d v="2026-06-17T00:00:00"/>
    <x v="17"/>
    <x v="1"/>
    <s v="PR00565"/>
    <s v="FS"/>
    <s v="P-4271"/>
    <s v="M1612MEC"/>
    <s v="CILINDRO HIDRÁULICO DE BLOQUEO ARTESA 10.8756"/>
    <n v="2"/>
    <s v="unidad"/>
    <m/>
    <n v="0"/>
    <s v="$"/>
    <m/>
    <m/>
    <m/>
    <m/>
    <m/>
    <s v="Sin req."/>
    <s v="Con pendientes"/>
    <m/>
    <m/>
    <n v="-2"/>
    <m/>
    <m/>
    <m/>
    <m/>
    <n v="1"/>
  </r>
  <r>
    <n v="2"/>
    <s v="Hugo Escobar"/>
    <x v="0"/>
    <s v="Repuestos para ingrávido de silo de azúcar."/>
    <d v="2026-06-18T00:00:00"/>
    <x v="17"/>
    <x v="1"/>
    <s v="PR00568"/>
    <s v="FS"/>
    <s v="P-4272"/>
    <s v="M1301MEC"/>
    <s v=" JUNTA DE SILICONA (EXTERIOR) PARA SUCCIONADOR (OVAL - 380X230MM) - INGRAVIDO"/>
    <n v="1"/>
    <s v="unidad"/>
    <m/>
    <n v="0"/>
    <s v="$"/>
    <m/>
    <m/>
    <m/>
    <m/>
    <m/>
    <s v="Sin req."/>
    <s v="Con pendientes"/>
    <m/>
    <m/>
    <n v="-1"/>
    <m/>
    <m/>
    <m/>
    <n v="1"/>
    <n v="1"/>
  </r>
  <r>
    <m/>
    <s v="Hugo Escobar"/>
    <x v="0"/>
    <s v="Repuestos para ingrávido de silo de azúcar."/>
    <d v="2026-06-18T00:00:00"/>
    <x v="17"/>
    <x v="1"/>
    <s v="PR00568"/>
    <s v="FS"/>
    <s v="P-4272"/>
    <s v="M1601MEC"/>
    <s v=" MANGA DE ELEVACION MOD. YW DIAM=180MM LARGO 3000MM INGRAVIDO"/>
    <n v="1"/>
    <s v="unidad"/>
    <m/>
    <n v="0"/>
    <s v="$"/>
    <m/>
    <m/>
    <m/>
    <m/>
    <m/>
    <s v="Sin req."/>
    <s v="Con pendientes"/>
    <m/>
    <m/>
    <n v="-1"/>
    <m/>
    <m/>
    <m/>
    <m/>
    <n v="1"/>
  </r>
  <r>
    <n v="2"/>
    <s v="Alejandro Beron"/>
    <x v="0"/>
    <s v="Materiales para tareas de edilicio - garitas de planta y dmp"/>
    <d v="2026-06-18T00:00:00"/>
    <x v="17"/>
    <x v="1"/>
    <s v="PR00569"/>
    <s v="AB"/>
    <s v="P-4273"/>
    <s v="S/C"/>
    <s v=" PIEDRA PARTIDA DOLOMITA PARA JARDIN X 1MT3"/>
    <n v="1"/>
    <s v="unidad"/>
    <m/>
    <n v="0"/>
    <s v="$"/>
    <m/>
    <m/>
    <m/>
    <m/>
    <m/>
    <s v="Sin req."/>
    <s v="Con pendientes"/>
    <m/>
    <m/>
    <n v="-1"/>
    <m/>
    <m/>
    <m/>
    <n v="1"/>
    <n v="1"/>
  </r>
  <r>
    <m/>
    <s v="Alejandro Beron"/>
    <x v="0"/>
    <s v="Materiales para tareas de edilicio - garitas de planta y dmp"/>
    <d v="2026-06-18T00:00:00"/>
    <x v="17"/>
    <x v="1"/>
    <s v="PR00569"/>
    <s v="AB"/>
    <s v="P-4273"/>
    <s v="S/C"/>
    <s v=" Postes De 3.50 Olimpico De Hormigon PARA TEJIDO"/>
    <n v="3"/>
    <s v="unidad"/>
    <m/>
    <n v="0"/>
    <s v="$"/>
    <m/>
    <m/>
    <m/>
    <m/>
    <m/>
    <s v="Sin req."/>
    <s v="Con pendientes"/>
    <m/>
    <m/>
    <n v="-3"/>
    <m/>
    <m/>
    <m/>
    <m/>
    <n v="1"/>
  </r>
  <r>
    <n v="3"/>
    <s v="Hector Alegre"/>
    <x v="0"/>
    <s v="Automatización L5 SCADA"/>
    <d v="2026-06-18T00:00:00"/>
    <x v="17"/>
    <x v="1"/>
    <s v="PR00570"/>
    <s v="FS"/>
    <s v="P-4274"/>
    <s v="M1462ELE"/>
    <s v="CABEZAL TERMOCUPLA DE 170MM - ROSCA M8"/>
    <n v="5"/>
    <s v="unidad"/>
    <n v="354850"/>
    <n v="1774250"/>
    <s v="$"/>
    <s v="KDK"/>
    <s v="P01653"/>
    <d v="2026-07-02T00:00:00"/>
    <s v="LR"/>
    <d v="2026-07-17T00:00:00"/>
    <s v="Orden de compra confirmada"/>
    <s v="Con pendientes"/>
    <n v="1"/>
    <m/>
    <n v="-5"/>
    <m/>
    <m/>
    <m/>
    <n v="1"/>
    <n v="1"/>
  </r>
  <r>
    <m/>
    <s v="Hector Alegre"/>
    <x v="0"/>
    <s v="Automatización L5 SCADA"/>
    <d v="2026-06-18T00:00:00"/>
    <x v="17"/>
    <x v="1"/>
    <s v="PR00570"/>
    <s v="FS"/>
    <s v="P-4274"/>
    <s v="M1624ELE"/>
    <s v="CABLE COMPENSADO TIPO J  2 X 0.5MM"/>
    <n v="100"/>
    <s v="unidad"/>
    <n v="17938.8"/>
    <n v="1793880"/>
    <s v="$"/>
    <s v="KDK"/>
    <s v="P01653"/>
    <d v="2026-07-02T00:00:00"/>
    <s v="LR"/>
    <d v="2026-07-17T00:00:00"/>
    <s v="Orden de compra confirmada"/>
    <s v="Con pendientes"/>
    <n v="1"/>
    <m/>
    <n v="-100"/>
    <m/>
    <m/>
    <m/>
    <m/>
    <n v="1"/>
  </r>
  <r>
    <m/>
    <s v="Hector Alegre"/>
    <x v="0"/>
    <s v="Automatización L5 SCADA"/>
    <d v="2026-06-18T00:00:00"/>
    <x v="17"/>
    <x v="1"/>
    <s v="PR00570"/>
    <s v="FS"/>
    <s v="P-4274"/>
    <s v="M1626ELE"/>
    <s v="CONTROLADOR NOVUS N1200"/>
    <n v="8"/>
    <s v="unidad"/>
    <n v="228000"/>
    <n v="1824000"/>
    <s v="$"/>
    <s v="KDK"/>
    <s v="P02003"/>
    <d v="2026-07-28T00:00:00"/>
    <s v="LR"/>
    <d v="2026-07-28T00:00:00"/>
    <s v="Orden de compra confirmada"/>
    <s v="Con pendientes"/>
    <n v="1"/>
    <m/>
    <n v="-8"/>
    <m/>
    <m/>
    <m/>
    <m/>
    <n v="1"/>
  </r>
  <r>
    <n v="5"/>
    <s v="Hector Alegre"/>
    <x v="2"/>
    <s v="Materiales para armado de tableros Línea 5 SCADA"/>
    <d v="2026-06-18T00:00:00"/>
    <x v="17"/>
    <x v="1"/>
    <s v="PR00572"/>
    <s v="FS"/>
    <s v="P-4275"/>
    <s v="M1630ELE"/>
    <s v="CABLECANAL RANURADO CALADO 30X60MM TIRA X 2 MTS"/>
    <n v="3"/>
    <s v="unidad"/>
    <n v="13759.2"/>
    <n v="41277.600000000006"/>
    <s v="$"/>
    <s v="NISAMAT"/>
    <s v="P01473"/>
    <d v="2026-06-19T00:00:00"/>
    <s v="MZ"/>
    <d v="2026-06-19T00:00:00"/>
    <s v="Recibido"/>
    <s v="cumplida"/>
    <n v="3"/>
    <n v="3"/>
    <n v="0"/>
    <d v="2026-07-16T00:00:00"/>
    <n v="4608"/>
    <n v="81819"/>
    <n v="1"/>
    <n v="1"/>
  </r>
  <r>
    <m/>
    <s v="Hector Alegre"/>
    <x v="2"/>
    <s v="Materiales para armado de tableros Línea 5 SCADA"/>
    <d v="2026-06-18T00:00:00"/>
    <x v="17"/>
    <x v="1"/>
    <s v="PR00572"/>
    <s v="FS"/>
    <s v="P-4275"/>
    <s v="M1629ELE"/>
    <s v="CAÑO METÁLICO FLEXIBLE CUBIERTO POLIETILENO 1/2 CONEXTUBE X 25MTS."/>
    <n v="2"/>
    <s v="unidad"/>
    <n v="31605"/>
    <n v="63210"/>
    <s v="$"/>
    <s v="NISAMAT"/>
    <s v="P01473"/>
    <d v="2026-06-19T00:00:00"/>
    <s v="MZ"/>
    <d v="2026-06-19T00:00:00"/>
    <s v="Recibido"/>
    <s v="cumplida"/>
    <n v="3"/>
    <n v="3"/>
    <n v="1"/>
    <d v="2026-07-16T00:00:00"/>
    <n v="4608"/>
    <n v="81819"/>
    <m/>
    <n v="1"/>
  </r>
  <r>
    <m/>
    <s v="Hector Alegre"/>
    <x v="2"/>
    <s v="Materiales para armado de tableros Línea 5 SCADA"/>
    <d v="2026-06-18T00:00:00"/>
    <x v="17"/>
    <x v="1"/>
    <s v="PR00572"/>
    <s v="FS"/>
    <s v="P-4275"/>
    <s v="M1628ELE"/>
    <s v="CONECTOR ZM PRENSA CAÑO METALICO ROSCA 1/2 PULGADA CONEXTUBE"/>
    <n v="12"/>
    <s v="unidad"/>
    <n v="1131.9000000000001"/>
    <n v="13582.800000000001"/>
    <s v="$"/>
    <s v="NISAMAT"/>
    <s v="P01473"/>
    <d v="2026-06-19T00:00:00"/>
    <s v="MZ"/>
    <d v="2026-06-19T00:00:00"/>
    <s v="Recibido"/>
    <s v="cumplida"/>
    <n v="3"/>
    <n v="12"/>
    <n v="0"/>
    <d v="2026-06-29T00:00:00"/>
    <n v="4406"/>
    <n v="81072"/>
    <m/>
    <n v="1"/>
  </r>
  <r>
    <m/>
    <s v="Hector Alegre"/>
    <x v="2"/>
    <s v="Materiales para armado de tableros Línea 5 SCADA"/>
    <d v="2026-06-18T00:00:00"/>
    <x v="17"/>
    <x v="1"/>
    <s v="PR00572"/>
    <s v="FS"/>
    <s v="P-4275"/>
    <s v="M1627ELE"/>
    <s v="CAJA ALUMINIO INYECTADO IP65 100X100X100 CONEXTUBE"/>
    <n v="6"/>
    <s v="unidad"/>
    <n v="20888.7"/>
    <n v="125332.20000000001"/>
    <s v="$"/>
    <s v="NISAMAT"/>
    <s v="P01473"/>
    <d v="2026-06-19T00:00:00"/>
    <s v="MZ"/>
    <d v="2026-06-19T00:00:00"/>
    <s v="Recibido"/>
    <s v="cumplida"/>
    <n v="3"/>
    <n v="6"/>
    <n v="0"/>
    <s v="29/06 - 16/07"/>
    <s v="4406 - 4608"/>
    <s v="81072 - 81819"/>
    <m/>
    <n v="1"/>
  </r>
  <r>
    <m/>
    <s v="Hector Alegre"/>
    <x v="2"/>
    <s v="Materiales para armado de tableros Línea 5 SCADA"/>
    <d v="2026-06-18T00:00:00"/>
    <x v="17"/>
    <x v="1"/>
    <s v="PR00572"/>
    <s v="FS"/>
    <s v="P-4275"/>
    <s v="M1351ELE"/>
    <s v="GABINETE METALICO IP65 GABEXEL 600X600X210MM"/>
    <n v="1"/>
    <s v="unidad"/>
    <n v="199390.8"/>
    <n v="199390.8"/>
    <s v="$"/>
    <s v="NISAMAT"/>
    <s v="P01473"/>
    <d v="2026-06-19T00:00:00"/>
    <s v="MZ"/>
    <d v="2026-06-19T00:00:00"/>
    <s v="Recibido"/>
    <s v="cumplida"/>
    <n v="3"/>
    <n v="1"/>
    <n v="0"/>
    <d v="2026-06-29T00:00:00"/>
    <n v="4406"/>
    <n v="81072"/>
    <m/>
    <n v="1"/>
  </r>
  <r>
    <n v="1"/>
    <s v="Alejandro Beron"/>
    <x v="0"/>
    <s v="Mejoras eléctricas sala de reuniones"/>
    <d v="2026-06-19T00:00:00"/>
    <x v="17"/>
    <x v="1"/>
    <s v="PR00575"/>
    <s v="FS"/>
    <s v="P-4276"/>
    <s v="M1631ELE"/>
    <s v=" TAPA CAMBRE SERIE ARTE TITANIUM C/DIST. GRIS"/>
    <n v="10"/>
    <s v="unidad"/>
    <n v="14306.7"/>
    <n v="143067"/>
    <s v="$"/>
    <s v="ELECTROPELBA"/>
    <s v="P01479"/>
    <d v="2026-06-19T00:00:00"/>
    <s v="LR"/>
    <d v="2026-06-19T00:00:00"/>
    <s v="Recibido"/>
    <s v="cumplida"/>
    <n v="3"/>
    <n v="10"/>
    <n v="0"/>
    <d v="2026-06-19T00:00:00"/>
    <n v="6398"/>
    <n v="80628"/>
    <n v="1"/>
    <n v="1"/>
  </r>
  <r>
    <n v="1"/>
    <s v="Ontivero Alejandro"/>
    <x v="2"/>
    <s v="Compra de caldera SANTERO "/>
    <d v="2026-06-22T00:00:00"/>
    <x v="17"/>
    <x v="1"/>
    <s v="PR00583"/>
    <s v="FS"/>
    <s v="P-4277"/>
    <s v="S/C"/>
    <s v=" Caldera Santero Modelo VTS60"/>
    <n v="1"/>
    <s v="unidad"/>
    <n v="25077815"/>
    <n v="25077815"/>
    <s v="$"/>
    <s v="CALDERAS SANTERO"/>
    <s v="P01619"/>
    <d v="2026-07-01T00:00:00"/>
    <s v="MZ"/>
    <d v="2026-07-03T00:00:00"/>
    <s v="Orden de compra confirmada"/>
    <s v="Con pendientes"/>
    <n v="1"/>
    <m/>
    <n v="-1"/>
    <m/>
    <m/>
    <m/>
    <n v="1"/>
    <n v="1"/>
  </r>
  <r>
    <n v="1"/>
    <s v="Sanchez Diego"/>
    <x v="2"/>
    <s v="Acondicionamiento de oficina BOX MOMENT"/>
    <d v="2026-06-22T00:00:00"/>
    <x v="17"/>
    <x v="1"/>
    <s v="PR00584"/>
    <s v="FS"/>
    <s v="P-4278"/>
    <s v="S/C"/>
    <s v=" Acondicionamiento general de oficina BOX MOMENT (Tomas y Ailen) Incluye materiales y mano de obra."/>
    <n v="1"/>
    <s v="unidad"/>
    <n v="10275064.800000001"/>
    <n v="10275064.800000001"/>
    <s v="$"/>
    <s v="PulsePro ingenieria"/>
    <s v="P01532"/>
    <d v="2026-06-25T00:00:00"/>
    <s v="MZ"/>
    <d v="2026-06-25T00:00:00"/>
    <s v="Orden de compra confirmada"/>
    <s v="Con pendientes"/>
    <n v="1"/>
    <m/>
    <n v="-1"/>
    <m/>
    <m/>
    <m/>
    <n v="1"/>
    <n v="1"/>
  </r>
  <r>
    <n v="2"/>
    <s v="Hector Alegre"/>
    <x v="2"/>
    <s v="Tablero hornos L5"/>
    <d v="2026-06-23T00:00:00"/>
    <x v="17"/>
    <x v="1"/>
    <s v="PR00593"/>
    <s v="FS"/>
    <s v="P-4279"/>
    <s v="M1634ELE"/>
    <s v="BASE UNIT 6ES7193-6BP40-0DA1 ; BU15-P16+A0+12D/T — CLARA, C/SENSOR TEMP."/>
    <n v="1"/>
    <s v="unidad"/>
    <m/>
    <n v="0"/>
    <s v="$"/>
    <m/>
    <m/>
    <m/>
    <m/>
    <m/>
    <s v="Sin req."/>
    <s v="Con pendientes"/>
    <m/>
    <m/>
    <n v="-1"/>
    <m/>
    <m/>
    <m/>
    <n v="1"/>
    <n v="1"/>
  </r>
  <r>
    <m/>
    <s v="Hector Alegre"/>
    <x v="2"/>
    <s v="Tablero hornos L5"/>
    <d v="2026-06-23T00:00:00"/>
    <x v="17"/>
    <x v="1"/>
    <s v="PR00593"/>
    <s v="FS"/>
    <s v="P-4279"/>
    <s v="M1635ELE"/>
    <s v="BASE UNIT 6ES7193-6BP00-0BA1 ; BU15-P16+A0+2B/T — OSCURA, C/SENSOR TEMP."/>
    <n v="1"/>
    <s v="unidad"/>
    <m/>
    <n v="0"/>
    <s v="$"/>
    <m/>
    <m/>
    <m/>
    <m/>
    <m/>
    <s v="Sin req."/>
    <s v="Con pendientes"/>
    <m/>
    <m/>
    <n v="-1"/>
    <m/>
    <m/>
    <m/>
    <m/>
    <n v="1"/>
  </r>
  <r>
    <n v="2"/>
    <s v="Alejandro Beron"/>
    <x v="0"/>
    <s v="Guías para cajones de tesorería"/>
    <d v="2026-06-24T00:00:00"/>
    <x v="17"/>
    <x v="1"/>
    <s v="PR00573"/>
    <s v="FS"/>
    <s v="P-4280"/>
    <s v="M2268FER"/>
    <s v="GUIA TELESCOPICA BRZ-1940-N 30 X 400MM 45KG X2"/>
    <n v="10"/>
    <s v="unidad"/>
    <m/>
    <n v="0"/>
    <s v="$"/>
    <m/>
    <m/>
    <m/>
    <m/>
    <m/>
    <s v="Sin req."/>
    <s v="Con pendientes"/>
    <m/>
    <m/>
    <n v="-10"/>
    <m/>
    <m/>
    <m/>
    <n v="1"/>
    <n v="1"/>
  </r>
  <r>
    <m/>
    <s v="Alejandro Beron"/>
    <x v="0"/>
    <s v="Guías para cajones de tesorería"/>
    <d v="2026-06-24T00:00:00"/>
    <x v="17"/>
    <x v="1"/>
    <s v="PR00573"/>
    <s v="FS"/>
    <s v="P-4280"/>
    <s v="M0853FER"/>
    <s v="VARILLA ÁNGULO ACERO INOX. ESMERILADO 2644 19X19 MM ATRIM"/>
    <n v="4"/>
    <s v="unidad"/>
    <m/>
    <n v="0"/>
    <s v="$"/>
    <m/>
    <m/>
    <m/>
    <m/>
    <m/>
    <s v="Sin req."/>
    <s v="Con pendientes"/>
    <m/>
    <m/>
    <n v="-4"/>
    <m/>
    <m/>
    <m/>
    <m/>
    <n v="1"/>
  </r>
  <r>
    <n v="1"/>
    <s v="Alejandro Beron"/>
    <x v="0"/>
    <s v="Bomba neumática L5"/>
    <d v="2026-06-24T00:00:00"/>
    <x v="17"/>
    <x v="1"/>
    <s v="PR00596"/>
    <s v="FS"/>
    <s v="P-4281"/>
    <s v="M0009BOM"/>
    <s v="BOMBA NEUMÁTICA DE DOBLE DIAFRAG, MARCA INDESUR, MODELO D50ALSXN-AE-X.0"/>
    <n v="1"/>
    <s v="unidad"/>
    <m/>
    <n v="0"/>
    <s v="$"/>
    <m/>
    <m/>
    <m/>
    <m/>
    <m/>
    <s v="Sin req."/>
    <s v="Con pendientes"/>
    <m/>
    <m/>
    <n v="-1"/>
    <m/>
    <m/>
    <m/>
    <n v="1"/>
    <n v="1"/>
  </r>
  <r>
    <n v="1"/>
    <s v="Alejandro Beron"/>
    <x v="0"/>
    <s v="Tacos de goma para darsena de carga"/>
    <d v="2026-06-25T00:00:00"/>
    <x v="17"/>
    <x v="1"/>
    <s v="PR00607"/>
    <s v="FS"/>
    <s v="P-4282"/>
    <s v="M3004FER"/>
    <s v=" TACO DE GOMA PARA DARSENAS DE CAMION MEDIDA 10X10X31"/>
    <n v="15"/>
    <s v="unidad"/>
    <m/>
    <n v="0"/>
    <s v="$"/>
    <m/>
    <m/>
    <m/>
    <m/>
    <m/>
    <s v="Sin req."/>
    <s v="Con pendientes"/>
    <m/>
    <m/>
    <n v="-15"/>
    <m/>
    <m/>
    <m/>
    <n v="1"/>
    <n v="1"/>
  </r>
  <r>
    <n v="2"/>
    <s v="Alejandro Beron"/>
    <x v="0"/>
    <s v="Mortero para reparaciones en DMP"/>
    <d v="2026-06-26T00:00:00"/>
    <x v="17"/>
    <x v="1"/>
    <s v="PR00614"/>
    <s v="FS"/>
    <s v="P-4283"/>
    <s v="M0611FER"/>
    <s v=" GROUTER U22 MORTERO REPARACION BOLSA 25 KG"/>
    <n v="35"/>
    <s v="unidad"/>
    <m/>
    <n v="0"/>
    <s v="$"/>
    <m/>
    <m/>
    <m/>
    <m/>
    <m/>
    <s v="Sin req."/>
    <s v="Con pendientes"/>
    <m/>
    <m/>
    <n v="-35"/>
    <m/>
    <m/>
    <m/>
    <n v="1"/>
    <n v="1"/>
  </r>
  <r>
    <m/>
    <s v="Alejandro Beron"/>
    <x v="0"/>
    <s v="Mortero para reparaciones en DMP"/>
    <d v="2026-06-26T00:00:00"/>
    <x v="17"/>
    <x v="1"/>
    <s v="PR00614"/>
    <s v="FS"/>
    <s v="P-4283"/>
    <s v="M2340FER"/>
    <s v=" GROUTER E28F NATURAL BOLSA X 25KG"/>
    <n v="20"/>
    <s v="unidad"/>
    <n v="31165"/>
    <n v="623300"/>
    <s v="$"/>
    <s v="FERROCEMENT"/>
    <s v="P01735"/>
    <d v="2026-07-07T00:00:00"/>
    <s v="MZ"/>
    <d v="2026-07-07T00:00:00"/>
    <s v="Orden de compra confirmada"/>
    <s v="Con pendientes"/>
    <n v="1"/>
    <m/>
    <n v="-20"/>
    <m/>
    <m/>
    <m/>
    <m/>
    <n v="1"/>
  </r>
  <r>
    <n v="6"/>
    <s v="Diego Sanchez"/>
    <x v="2"/>
    <s v="Mano de obra para MNT de L6/7"/>
    <d v="2026-06-26T00:00:00"/>
    <x v="17"/>
    <x v="1"/>
    <s v="PR00618"/>
    <s v="AB"/>
    <s v="P-4284"/>
    <s v="S/C"/>
    <s v="Servicio de contratacion de personal de 4 personas (turno mañana de 08am a 17pm) DIA NORMALES_x000a_cantidad de dias 20."/>
    <n v="720"/>
    <s v="Horas"/>
    <n v="19450.12"/>
    <n v="14004086.399999999"/>
    <s v="$"/>
    <s v="Randstad"/>
    <m/>
    <m/>
    <m/>
    <m/>
    <s v="Sin req."/>
    <s v="Con pendientes"/>
    <m/>
    <m/>
    <n v="-720"/>
    <m/>
    <m/>
    <m/>
    <n v="1"/>
    <n v="1"/>
  </r>
  <r>
    <m/>
    <s v="Diego Sanchez"/>
    <x v="2"/>
    <s v="Mano de obra para MNT de L6/7"/>
    <d v="2026-06-26T00:00:00"/>
    <x v="17"/>
    <x v="1"/>
    <s v="PR00618"/>
    <s v="AB"/>
    <s v="P-4284"/>
    <s v="S/C"/>
    <s v="Servicio de contratacion de personal de 2 personas (turno noche de 21pm a 06am) DIA NORMALES_x000a_cantidad de dias 10."/>
    <n v="180"/>
    <s v="Horas"/>
    <n v="22173.13"/>
    <n v="3991163.4000000004"/>
    <s v="$"/>
    <s v="Randstad"/>
    <m/>
    <m/>
    <m/>
    <m/>
    <s v="Sin req."/>
    <s v="Con pendientes"/>
    <m/>
    <m/>
    <n v="-180"/>
    <m/>
    <m/>
    <m/>
    <m/>
    <n v="1"/>
  </r>
  <r>
    <m/>
    <s v="Diego Sanchez"/>
    <x v="2"/>
    <s v="Mano de obra para MNT de L6/7"/>
    <d v="2026-06-26T00:00:00"/>
    <x v="17"/>
    <x v="1"/>
    <s v="PR00618"/>
    <s v="AB"/>
    <s v="P-4284"/>
    <s v="S/C"/>
    <s v="Servicio de contratacion de personal de 2 personas (turno mañana de 08am a 17pm) DIA JUEVES 09/07 FERIADO_x000a_cantidad de dias 1. (100%)"/>
    <n v="18"/>
    <s v="Horas"/>
    <n v="38900.230000000003"/>
    <n v="700204.14"/>
    <s v="$"/>
    <s v="Randstad"/>
    <m/>
    <m/>
    <m/>
    <m/>
    <s v="Sin req."/>
    <s v="Con pendientes"/>
    <m/>
    <m/>
    <n v="-18"/>
    <m/>
    <m/>
    <m/>
    <m/>
    <n v="1"/>
  </r>
  <r>
    <m/>
    <s v="Diego Sanchez"/>
    <x v="2"/>
    <s v="Mano de obra para MNT de L6/7"/>
    <d v="2026-06-26T00:00:00"/>
    <x v="17"/>
    <x v="1"/>
    <s v="PR00618"/>
    <s v="AB"/>
    <s v="P-4284"/>
    <s v="S/C"/>
    <s v="Servicio de contratacion de personal de 2 personas (turno noche de 21pm a 06am) DIA JUEVES 09/07 FERIADO_x000a_cantidad de dias 1. (100%)"/>
    <n v="18"/>
    <s v="Horas"/>
    <n v="38900.230000000003"/>
    <n v="700204.14"/>
    <s v="$"/>
    <s v="Randstad"/>
    <m/>
    <m/>
    <m/>
    <m/>
    <s v="Sin req."/>
    <s v="Con pendientes"/>
    <m/>
    <m/>
    <n v="-18"/>
    <m/>
    <m/>
    <m/>
    <m/>
    <n v="1"/>
  </r>
  <r>
    <m/>
    <s v="Diego Sanchez"/>
    <x v="2"/>
    <s v="Mano de obra para MNT de L6/7"/>
    <d v="2026-06-26T00:00:00"/>
    <x v="17"/>
    <x v="1"/>
    <s v="PR00618"/>
    <s v="AB"/>
    <s v="P-4284"/>
    <s v="S/C"/>
    <s v="Servicio de contratacion de personal de 4 personas (turno mañana de 08am a 17pm) DIA SABADO 11/07_x000a_cantidad de dias 1. (al 50%)"/>
    <n v="20"/>
    <s v="Horas"/>
    <n v="29175.18"/>
    <n v="583503.6"/>
    <s v="$"/>
    <s v="Randstad"/>
    <m/>
    <m/>
    <m/>
    <m/>
    <s v="Sin req."/>
    <s v="Con pendientes"/>
    <m/>
    <m/>
    <n v="-20"/>
    <m/>
    <m/>
    <m/>
    <m/>
    <n v="1"/>
  </r>
  <r>
    <m/>
    <s v="Diego Sanchez"/>
    <x v="2"/>
    <s v="Mano de obra para MNT de L6/7"/>
    <d v="2026-06-26T00:00:00"/>
    <x v="17"/>
    <x v="1"/>
    <s v="PR00618"/>
    <s v="AB"/>
    <s v="P-4284"/>
    <s v="S/C"/>
    <s v="Servicio de contratacion de personal de 4 personas (turno mañana de 08am a 17pm) DIA SABADO 11/07_x000a_cantidad de dias 1. (al 50%)"/>
    <n v="16"/>
    <s v="Horas"/>
    <n v="38900.230000000003"/>
    <n v="622403.68000000005"/>
    <s v="$"/>
    <s v="Randstad"/>
    <m/>
    <m/>
    <m/>
    <m/>
    <s v="Sin req."/>
    <s v="Con pendientes"/>
    <m/>
    <m/>
    <n v="-16"/>
    <m/>
    <m/>
    <m/>
    <m/>
    <n v="1"/>
  </r>
  <r>
    <n v="1"/>
    <s v="Diego Sanchez"/>
    <x v="2"/>
    <s v="Colocacion de pocelanatos en vestuarios"/>
    <d v="2026-06-26T00:00:00"/>
    <x v="17"/>
    <x v="1"/>
    <s v="PR00619"/>
    <s v="AB"/>
    <s v="P-4285"/>
    <s v="S/C"/>
    <s v="Mano de obra por servicio de colocacion de porcelanato sobre piso existente en vestuario. Superficie aprox 135 m2"/>
    <n v="1"/>
    <s v="unidad"/>
    <n v="8329712"/>
    <n v="8329712"/>
    <s v="$"/>
    <s v="PulsePro ingenieria"/>
    <s v="P01618"/>
    <d v="2026-07-01T00:00:00"/>
    <s v="MZ"/>
    <d v="2026-07-02T00:00:00"/>
    <s v="Orden de compra confirmada"/>
    <s v="Con pendientes"/>
    <n v="1"/>
    <m/>
    <n v="-1"/>
    <m/>
    <m/>
    <m/>
    <n v="1"/>
    <n v="1"/>
  </r>
  <r>
    <n v="2"/>
    <s v="Raul Ledesma"/>
    <x v="2"/>
    <s v="Combustible para grupo electrogeno"/>
    <d v="2026-06-26T00:00:00"/>
    <x v="17"/>
    <x v="1"/>
    <s v="PR00620"/>
    <s v="AB"/>
    <s v="P-4286"/>
    <s v="S/C"/>
    <s v="DIESEL V-POWER "/>
    <n v="1000"/>
    <s v="Litros"/>
    <n v="2500"/>
    <n v="2500000"/>
    <s v="$"/>
    <s v="SHELL"/>
    <s v="P01815"/>
    <d v="2026-07-15T00:00:00"/>
    <s v="MZ"/>
    <d v="2026-07-16T00:00:00"/>
    <s v="Recibido"/>
    <s v="cumplida"/>
    <n v="3"/>
    <n v="1000"/>
    <n v="0"/>
    <d v="2026-07-21T00:00:00"/>
    <s v="sin remito"/>
    <m/>
    <n v="1"/>
    <n v="1"/>
  </r>
  <r>
    <m/>
    <s v="Raul Ledesma"/>
    <x v="2"/>
    <s v="Combustible para grupo electrogeno"/>
    <d v="2026-06-26T00:00:00"/>
    <x v="17"/>
    <x v="1"/>
    <s v="PR00620"/>
    <s v="AB"/>
    <s v="P-4286"/>
    <s v="S/C"/>
    <s v="Bin de gasolina nuevo"/>
    <n v="1"/>
    <s v="unidad"/>
    <n v="179400"/>
    <n v="179400"/>
    <s v="$"/>
    <s v="PROAR PILAR"/>
    <s v="P01814"/>
    <d v="2026-07-15T00:00:00"/>
    <s v="LR"/>
    <d v="2026-07-15T00:00:00"/>
    <s v="Recibido"/>
    <s v="cumplida"/>
    <n v="3"/>
    <n v="1"/>
    <n v="0"/>
    <d v="2026-07-17T00:00:00"/>
    <n v="82157"/>
    <m/>
    <m/>
    <n v="1"/>
  </r>
  <r>
    <n v="1"/>
    <s v="Ontivero Alejandro"/>
    <x v="0"/>
    <s v="KWL_x000a_Cpex APIL26009_Intercambiado_de_calor_Luxus_SC10"/>
    <d v="2026-06-26T00:00:00"/>
    <x v="17"/>
    <x v="1"/>
    <s v="PR00621"/>
    <s v="AB"/>
    <s v="P-4287"/>
    <s v="S/C"/>
    <s v="CALDERA ELECTRICA LUXUS SC 10"/>
    <n v="1"/>
    <s v="unidad"/>
    <m/>
    <n v="0"/>
    <s v="$"/>
    <m/>
    <m/>
    <m/>
    <m/>
    <m/>
    <s v="Sin req."/>
    <s v="Con pendientes"/>
    <m/>
    <m/>
    <n v="-1"/>
    <m/>
    <m/>
    <m/>
    <n v="1"/>
    <n v="1"/>
  </r>
  <r>
    <n v="2"/>
    <s v="Alejandro Beron"/>
    <x v="0"/>
    <s v="Adicional pintura interior DMP"/>
    <d v="2026-06-27T00:00:00"/>
    <x v="17"/>
    <x v="1"/>
    <s v="PR00622"/>
    <s v="FS"/>
    <s v="P-4288"/>
    <s v="M2782FER"/>
    <s v="LATEX BLANCO CASA BLANCA X 20L"/>
    <n v="2"/>
    <s v="unidad"/>
    <n v="725595"/>
    <n v="1451190"/>
    <s v="$"/>
    <s v="BRAZO LARGO"/>
    <s v="P01733"/>
    <d v="2026-07-07T00:00:00"/>
    <s v="MZ"/>
    <d v="2026-07-07T00:00:00"/>
    <s v="Recibido"/>
    <s v="cumplida"/>
    <n v="3"/>
    <n v="2"/>
    <n v="0"/>
    <d v="2026-07-23T00:00:00"/>
    <n v="6757"/>
    <n v="82386"/>
    <n v="1"/>
    <n v="1"/>
  </r>
  <r>
    <m/>
    <s v="Alejandro Beron"/>
    <x v="0"/>
    <s v="Adicional pintura interior DMP"/>
    <d v="2026-06-27T00:00:00"/>
    <x v="17"/>
    <x v="1"/>
    <s v="PR00622"/>
    <s v="FS"/>
    <s v="P-4288"/>
    <s v="M2843FER"/>
    <s v="PINTURA DURALBA FRENTES Y MUROS BASE-T INTERCOSTERO LATA X 17,4 LITROS"/>
    <n v="2"/>
    <s v="unidad"/>
    <n v="203057.85"/>
    <n v="406115.7"/>
    <s v="$"/>
    <s v="BRAZO LARGO"/>
    <s v="P01733"/>
    <d v="2026-07-07T00:00:00"/>
    <s v="MZ"/>
    <d v="2026-07-07T00:00:00"/>
    <s v="Recibido"/>
    <s v="cumplida"/>
    <n v="3"/>
    <n v="2"/>
    <n v="0"/>
    <d v="2026-07-23T00:00:00"/>
    <n v="6757"/>
    <n v="82386"/>
    <m/>
    <n v="1"/>
  </r>
  <r>
    <n v="1"/>
    <s v="Hector Alegre"/>
    <x v="0"/>
    <s v="Reparación placa de aire acondicionado proyectos"/>
    <d v="2026-06-27T00:00:00"/>
    <x v="17"/>
    <x v="1"/>
    <s v="PR00623"/>
    <s v="FS"/>
    <s v="P-4289"/>
    <s v="S/C"/>
    <s v="REVISIÓN Y REPARACIÓN DE PLACA DE A/C INVERTER EQUIPO EXTERIOR"/>
    <n v="1"/>
    <s v="unidad"/>
    <m/>
    <n v="0"/>
    <s v="$"/>
    <m/>
    <m/>
    <m/>
    <m/>
    <m/>
    <s v="Sin req."/>
    <s v="Con pendientes"/>
    <m/>
    <m/>
    <n v="-1"/>
    <m/>
    <m/>
    <m/>
    <n v="1"/>
    <n v="1"/>
  </r>
  <r>
    <n v="3"/>
    <s v="Alejandro Beron"/>
    <x v="0"/>
    <s v="Oficinas compras"/>
    <d v="2026-06-29T00:00:00"/>
    <x v="17"/>
    <x v="1"/>
    <s v="PR00624"/>
    <s v="AB"/>
    <s v="P-4290"/>
    <s v="S/C"/>
    <s v="Provision e instalacion de puerta blindex con herrajes completos"/>
    <n v="1"/>
    <s v="unidad"/>
    <m/>
    <n v="0"/>
    <s v="$"/>
    <m/>
    <m/>
    <m/>
    <m/>
    <m/>
    <s v="Sin req."/>
    <s v="Con pendientes"/>
    <m/>
    <m/>
    <n v="-1"/>
    <m/>
    <m/>
    <m/>
    <n v="1"/>
    <n v="1"/>
  </r>
  <r>
    <m/>
    <s v="Alejandro Beron"/>
    <x v="0"/>
    <s v="Oficinas compras"/>
    <d v="2026-06-29T00:00:00"/>
    <x v="17"/>
    <x v="1"/>
    <s v="PR00624"/>
    <s v="AB"/>
    <s v="P-4290"/>
    <s v="S/C"/>
    <s v="Polarizado de puerta blindex, polarizado medio."/>
    <n v="1"/>
    <s v="unidad"/>
    <m/>
    <n v="0"/>
    <s v="$"/>
    <m/>
    <m/>
    <m/>
    <m/>
    <m/>
    <s v="Sin req."/>
    <s v="Con pendientes"/>
    <m/>
    <m/>
    <n v="-1"/>
    <m/>
    <m/>
    <m/>
    <m/>
    <n v="1"/>
  </r>
  <r>
    <m/>
    <s v="Alejandro Beron"/>
    <x v="0"/>
    <s v="Oficinas compras"/>
    <d v="2026-06-29T00:00:00"/>
    <x v="17"/>
    <x v="1"/>
    <s v="PR00624"/>
    <s v="AB"/>
    <s v="P-4290"/>
    <s v="S/C"/>
    <s v="Provision de llaves para dicha puerta"/>
    <n v="5"/>
    <s v="unidad"/>
    <m/>
    <n v="0"/>
    <s v="$"/>
    <m/>
    <m/>
    <m/>
    <m/>
    <m/>
    <s v="Sin req."/>
    <s v="Con pendientes"/>
    <m/>
    <m/>
    <n v="-5"/>
    <m/>
    <m/>
    <m/>
    <m/>
    <n v="1"/>
  </r>
  <r>
    <n v="1"/>
    <s v="Raul Ledesma"/>
    <x v="0"/>
    <s v="Reparacion de soldadora de mantenimiento"/>
    <d v="2026-06-29T00:00:00"/>
    <x v="17"/>
    <x v="1"/>
    <s v="PR00627"/>
    <s v="AB"/>
    <s v="P-4291"/>
    <s v="S/C"/>
    <s v="Servicio de reparacion de soldadora esab perteneciente a mantenimiento"/>
    <n v="1"/>
    <s v="unidad"/>
    <m/>
    <n v="0"/>
    <s v="$"/>
    <m/>
    <m/>
    <m/>
    <m/>
    <m/>
    <s v="Sin req."/>
    <s v="Con pendientes"/>
    <m/>
    <m/>
    <n v="-1"/>
    <m/>
    <m/>
    <m/>
    <n v="1"/>
    <n v="1"/>
  </r>
  <r>
    <n v="1"/>
    <s v="Ontivero Alejandro"/>
    <x v="2"/>
    <s v="Cinta de horno linea 2"/>
    <d v="2026-06-30T00:00:00"/>
    <x v="17"/>
    <x v="1"/>
    <s v="PR00628"/>
    <s v="AB"/>
    <s v="P-4292"/>
    <s v="M2053MEC"/>
    <s v="CINTA HORNO (L2) TRANSPORTADORA CB3-6-8-19-18 - ANCHO 800MM "/>
    <n v="45"/>
    <s v="Metros"/>
    <m/>
    <n v="0"/>
    <s v="$"/>
    <m/>
    <m/>
    <m/>
    <m/>
    <m/>
    <s v="Sin req."/>
    <s v="Con pendientes"/>
    <m/>
    <m/>
    <n v="-45"/>
    <m/>
    <m/>
    <m/>
    <n v="1"/>
    <n v="1"/>
  </r>
  <r>
    <n v="1"/>
    <s v="Raul Ledesma"/>
    <x v="2"/>
    <s v="Traccion de masipack"/>
    <d v="2026-07-03T00:00:00"/>
    <x v="18"/>
    <x v="1"/>
    <s v="PR00634"/>
    <s v="AB"/>
    <s v="P-4293"/>
    <s v="M2708MEC"/>
    <s v="MOTOR TRIFASICO 0,25 HP RPM 1500 B14 - REDUCTOR RM 28 F1 1:7 C63 B14 C"/>
    <n v="2"/>
    <s v="unidad"/>
    <n v="419655"/>
    <n v="839310"/>
    <s v="$"/>
    <s v="STM"/>
    <s v="P01732"/>
    <d v="2026-07-07T00:00:00"/>
    <s v="MZ"/>
    <d v="2026-07-07T00:00:00"/>
    <s v="Recibido"/>
    <s v="cumplida"/>
    <n v="3"/>
    <n v="2"/>
    <n v="0"/>
    <d v="2026-07-15T00:00:00"/>
    <n v="148503"/>
    <n v="82129"/>
    <n v="1"/>
    <n v="1"/>
  </r>
  <r>
    <n v="2"/>
    <s v="Alejandro Beron"/>
    <x v="0"/>
    <s v="Cerramientos para las nuevas salas de servicios"/>
    <d v="2026-07-03T00:00:00"/>
    <x v="18"/>
    <x v="1"/>
    <s v="PR00636"/>
    <s v="AB"/>
    <s v="P-4294"/>
    <s v="S/C"/>
    <s v="Mano de obra para cerramiento para platea de servicios:_x000a_Construcción de cerramiento tipo galpón sobre platea de hormigón armado existente (15 × 3 m / 45 m2), siguiendo el diseño de las salas contiguas."/>
    <n v="1"/>
    <s v="unidad"/>
    <m/>
    <n v="0"/>
    <s v="$"/>
    <m/>
    <m/>
    <m/>
    <m/>
    <m/>
    <s v="Sin req."/>
    <s v="Con pendientes"/>
    <m/>
    <m/>
    <n v="-1"/>
    <m/>
    <m/>
    <m/>
    <n v="1"/>
    <n v="1"/>
  </r>
  <r>
    <m/>
    <s v="Alejandro Beron"/>
    <x v="0"/>
    <s v="Cerramientos para las nuevas salas de servicios"/>
    <d v="2026-07-03T00:00:00"/>
    <x v="18"/>
    <x v="1"/>
    <s v="PR00636"/>
    <s v="AB"/>
    <s v="P-4294"/>
    <s v="S/C"/>
    <s v="Mano de obra para cerramiento para servicios entre containers_x000a_Construcción de cerramiento de rejas, con division y obra edilicia, con portones corredizo, según diseño establecido, (6 × 3 m / 18 m2), siguiendo el diseño"/>
    <n v="1"/>
    <s v="unidad"/>
    <m/>
    <n v="0"/>
    <s v="$"/>
    <m/>
    <m/>
    <m/>
    <m/>
    <m/>
    <s v="Sin req."/>
    <s v="Con pendientes"/>
    <m/>
    <m/>
    <n v="-1"/>
    <m/>
    <m/>
    <m/>
    <m/>
    <n v="1"/>
  </r>
  <r>
    <n v="1"/>
    <s v="Leandro Galarza"/>
    <x v="2"/>
    <s v="Persiana interna - Recinto 2"/>
    <d v="2026-07-03T00:00:00"/>
    <x v="18"/>
    <x v="1"/>
    <s v="PR00637"/>
    <s v="AB"/>
    <s v="P-4295"/>
    <s v="S/C"/>
    <s v="Provisión y cambio de lona antidesgarro color gris de 3140 mm. De ancho x 3700 mm. De alto con sus respectivas fundas porta barrales, barrales intermedios, refuerzos en zona de roce, bolsa inferior para alojar el barral inferior existente y mirillas de PVC Cristal._x000a_Provision y cambio de destrabes en puntera de barral existente."/>
    <n v="1"/>
    <s v="unidad"/>
    <n v="3120000"/>
    <n v="3120000"/>
    <s v="$"/>
    <s v="PORMATIC"/>
    <s v="P01742"/>
    <d v="2026-07-08T00:00:00"/>
    <s v="MZ"/>
    <d v="2026-07-14T00:00:00"/>
    <s v="Orden de compra confirmada"/>
    <s v="Con pendientes"/>
    <n v="1"/>
    <m/>
    <n v="-1"/>
    <m/>
    <m/>
    <m/>
    <n v="1"/>
    <n v="1"/>
  </r>
  <r>
    <n v="1"/>
    <s v="Hugo Escobar"/>
    <x v="2"/>
    <s v="Potencidor de linea 4"/>
    <d v="2026-07-06T00:00:00"/>
    <x v="18"/>
    <x v="1"/>
    <s v="PR00641"/>
    <s v="AB"/>
    <s v="P-4296"/>
    <s v="M2709MEC"/>
    <s v="BOBINA DE SOLENOIDE BRAHMA E6G * SR10 * 1/2 * GMO 240V 18811133 BE6 - 13766142"/>
    <n v="2"/>
    <s v="unidad"/>
    <m/>
    <n v="0"/>
    <s v="$"/>
    <m/>
    <m/>
    <m/>
    <m/>
    <m/>
    <s v="Sin req."/>
    <s v="Con pendientes"/>
    <m/>
    <m/>
    <n v="-2"/>
    <m/>
    <m/>
    <m/>
    <n v="1"/>
    <n v="1"/>
  </r>
  <r>
    <n v="1"/>
    <s v="Hector Alegre"/>
    <x v="0"/>
    <s v="Modulo DOT para contador de paquetes de todas las lineas"/>
    <d v="2026-07-06T00:00:00"/>
    <x v="18"/>
    <x v="1"/>
    <s v="PR00642"/>
    <s v="AB"/>
    <s v="P-4297"/>
    <s v="M1636ELE"/>
    <s v="Modulo siemens SM 1221 (24 V DC) 16 DI 6ES7221-1BH32-0XB0"/>
    <n v="1"/>
    <s v="unidad"/>
    <n v="448194.61"/>
    <n v="448194.61"/>
    <s v="$"/>
    <s v="LIESA"/>
    <s v="P01730"/>
    <d v="2026-07-07T00:00:00"/>
    <s v="MZ"/>
    <d v="2026-07-08T00:00:00"/>
    <s v="Recibido"/>
    <s v="cumplida"/>
    <n v="3"/>
    <n v="1"/>
    <n v="0"/>
    <d v="2026-07-22T00:00:00"/>
    <n v="9696"/>
    <n v="81982"/>
    <n v="1"/>
    <n v="1"/>
  </r>
  <r>
    <n v="1"/>
    <s v="Raul Ledesma"/>
    <x v="2"/>
    <s v="Rodamientos de agujas parada de líneas 6 y 7."/>
    <d v="2026-07-07T00:00:00"/>
    <x v="18"/>
    <x v="1"/>
    <s v="PR00643"/>
    <s v="FS"/>
    <s v="P-4298"/>
    <s v="M1372MEC"/>
    <s v="ROD. AGUJAS RNA 04905 S/AN. IN. ISO 1206 DIN 617  50331653"/>
    <n v="100"/>
    <s v="unidad"/>
    <n v="11207"/>
    <n v="1120700"/>
    <s v="$"/>
    <s v="RULEMANES OSCAR"/>
    <s v="P01767"/>
    <d v="2026-07-10T00:00:00"/>
    <s v="MZ"/>
    <d v="2026-07-10T00:00:00"/>
    <s v="Recibido"/>
    <s v="cumplida"/>
    <n v="3"/>
    <n v="100"/>
    <n v="0"/>
    <d v="2026-07-13T00:00:00"/>
    <n v="37040"/>
    <n v="81691"/>
    <n v="1"/>
    <n v="1"/>
  </r>
  <r>
    <n v="1"/>
    <s v="PAÑOL"/>
    <x v="0"/>
    <s v="Reafilado de cuchillas dentadas masipack"/>
    <d v="2026-07-07T00:00:00"/>
    <x v="18"/>
    <x v="1"/>
    <s v="PR00644"/>
    <s v="FS"/>
    <s v="P-4299"/>
    <s v="S/C"/>
    <s v="REAFILADO CUCHILLAS DENTADAS 260MM."/>
    <n v="2"/>
    <s v="unidad"/>
    <n v="26400"/>
    <n v="52800"/>
    <s v="$"/>
    <s v="EXACORT"/>
    <s v="P02026"/>
    <d v="2026-07-31T00:00:00"/>
    <s v="MZ"/>
    <d v="2026-07-31T00:00:00"/>
    <s v="Orden de compra confirmada"/>
    <s v="Con pendientes"/>
    <n v="1"/>
    <m/>
    <n v="-2"/>
    <m/>
    <m/>
    <m/>
    <n v="1"/>
    <n v="1"/>
  </r>
  <r>
    <n v="1"/>
    <s v="PAÑOL"/>
    <x v="0"/>
    <s v="Reposición de cuchillas dentadas masipack"/>
    <d v="2026-07-07T00:00:00"/>
    <x v="18"/>
    <x v="1"/>
    <s v="PR00645"/>
    <s v="FS"/>
    <s v="P-4300"/>
    <s v="M0007MAS"/>
    <s v="CUCHILLA DENTADA 260MM L1-2-4"/>
    <n v="2"/>
    <s v="unidad"/>
    <n v="90524.5"/>
    <n v="181049"/>
    <s v="$"/>
    <s v="EXACORT"/>
    <s v="P02030"/>
    <d v="2026-07-31T00:00:00"/>
    <s v="MZ"/>
    <d v="2026-07-30T00:00:00"/>
    <s v="Orden de compra confirmada"/>
    <s v="Con pendientes"/>
    <n v="1"/>
    <m/>
    <n v="-2"/>
    <m/>
    <m/>
    <m/>
    <n v="1"/>
    <n v="1"/>
  </r>
  <r>
    <n v="8"/>
    <s v="Leandro Galarza"/>
    <x v="2"/>
    <s v="Pintura para garita de seguridad de acceso"/>
    <d v="2026-07-08T00:00:00"/>
    <x v="18"/>
    <x v="1"/>
    <s v="PR00662"/>
    <s v="AB"/>
    <s v="P-4301"/>
    <s v="S/C"/>
    <s v="Servicio de flete hoy a las 15:30hs por brazo largo y traer a pilares"/>
    <n v="1"/>
    <s v="unidad"/>
    <n v="45600"/>
    <n v="45600"/>
    <s v="$"/>
    <s v="Cadeteria Los Palmas"/>
    <s v="P01750"/>
    <d v="2026-07-08T00:00:00"/>
    <s v="LR"/>
    <d v="2026-07-08T00:00:00"/>
    <s v="Recibido"/>
    <s v="cumplida"/>
    <n v="3"/>
    <n v="1"/>
    <n v="0"/>
    <d v="2026-07-08T00:00:00"/>
    <s v="sin remito"/>
    <m/>
    <n v="1"/>
    <n v="1"/>
  </r>
  <r>
    <m/>
    <s v="Leandro Galarza"/>
    <x v="2"/>
    <s v="Pintura para garita de seguridad de acceso"/>
    <d v="2026-07-08T00:00:00"/>
    <x v="18"/>
    <x v="1"/>
    <s v="PR00662"/>
    <s v="AB"/>
    <s v="P-4301"/>
    <s v="S/C"/>
    <s v="TER BASE SINT BRI (C)CLEAR 20LT color verde pilares"/>
    <n v="1"/>
    <s v="unidad"/>
    <n v="438016.53"/>
    <n v="438016.53"/>
    <s v="$"/>
    <s v="BRAZO LARGO"/>
    <s v="P01751"/>
    <d v="2026-07-08T00:00:00"/>
    <s v="LR"/>
    <d v="2026-07-08T00:00:00"/>
    <s v="Recibido"/>
    <s v="cumplida"/>
    <n v="3"/>
    <n v="1"/>
    <n v="0"/>
    <d v="2026-07-08T00:00:00"/>
    <n v="6735"/>
    <m/>
    <m/>
    <n v="1"/>
  </r>
  <r>
    <m/>
    <s v="Leandro Galarza"/>
    <x v="2"/>
    <s v="Pintura para garita de seguridad de acceso"/>
    <d v="2026-07-08T00:00:00"/>
    <x v="18"/>
    <x v="1"/>
    <s v="PR00662"/>
    <s v="AB"/>
    <s v="P-4301"/>
    <s v="S/C"/>
    <s v="TER MMB PROT SUBCARROCERIA NEGRO 1 Lt"/>
    <n v="10"/>
    <s v="unidad"/>
    <n v="12550.41"/>
    <n v="125504.1"/>
    <s v="$"/>
    <s v="BRAZO LARGO"/>
    <s v="P01751"/>
    <d v="2026-07-08T00:00:00"/>
    <s v="LR"/>
    <d v="2026-07-08T00:00:00"/>
    <s v="Recibido"/>
    <s v="cumplida"/>
    <n v="3"/>
    <n v="10"/>
    <n v="0"/>
    <d v="2026-07-08T00:00:00"/>
    <n v="6735"/>
    <m/>
    <m/>
    <n v="1"/>
  </r>
  <r>
    <m/>
    <s v="Leandro Galarza"/>
    <x v="2"/>
    <s v="Pintura para garita de seguridad de acceso"/>
    <d v="2026-07-08T00:00:00"/>
    <x v="18"/>
    <x v="1"/>
    <s v="PR00662"/>
    <s v="AB"/>
    <s v="P-4301"/>
    <s v="S/C"/>
    <s v="TER SINT MULTIPROP BRI G ESPACIAL 04LT"/>
    <n v="1"/>
    <s v="unidad"/>
    <n v="45866.15"/>
    <n v="45866.15"/>
    <s v="$"/>
    <s v="BRAZO LARGO"/>
    <s v="P01751"/>
    <d v="2026-07-08T00:00:00"/>
    <s v="LR"/>
    <d v="2026-07-08T00:00:00"/>
    <s v="Recibido"/>
    <s v="cumplida"/>
    <n v="3"/>
    <n v="1"/>
    <n v="0"/>
    <d v="2026-07-08T00:00:00"/>
    <n v="6735"/>
    <m/>
    <m/>
    <n v="1"/>
  </r>
  <r>
    <m/>
    <s v="Leandro Galarza"/>
    <x v="2"/>
    <s v="Pintura para garita de seguridad de acceso"/>
    <d v="2026-07-08T00:00:00"/>
    <x v="18"/>
    <x v="1"/>
    <s v="PR00662"/>
    <s v="AB"/>
    <s v="P-4301"/>
    <s v="S/C"/>
    <s v="RODILLO TANGO MINI PELO CORTO Nº 11"/>
    <n v="10"/>
    <s v="unidad"/>
    <n v="1547.93"/>
    <n v="15479.300000000001"/>
    <s v="$"/>
    <s v="BRAZO LARGO"/>
    <s v="P01751"/>
    <d v="2026-07-08T00:00:00"/>
    <s v="LR"/>
    <d v="2026-07-08T00:00:00"/>
    <s v="Recibido"/>
    <s v="cumplida"/>
    <n v="3"/>
    <n v="10"/>
    <n v="0"/>
    <d v="2026-07-08T00:00:00"/>
    <n v="6735"/>
    <m/>
    <m/>
    <n v="1"/>
  </r>
  <r>
    <m/>
    <s v="Leandro Galarza"/>
    <x v="2"/>
    <s v="Pintura para garita de seguridad de acceso"/>
    <d v="2026-07-08T00:00:00"/>
    <x v="18"/>
    <x v="1"/>
    <s v="PR00662"/>
    <s v="AB"/>
    <s v="P-4301"/>
    <s v="S/C"/>
    <s v="GALGO RODILLO PELO CORTO N22 PLASTIQUERO"/>
    <n v="10"/>
    <s v="unidad"/>
    <n v="5361.16"/>
    <n v="53611.6"/>
    <s v="$"/>
    <s v="BRAZO LARGO"/>
    <s v="P01751"/>
    <d v="2026-07-08T00:00:00"/>
    <s v="LR"/>
    <d v="2026-07-08T00:00:00"/>
    <s v="Recibido"/>
    <s v="cumplida"/>
    <n v="3"/>
    <n v="10"/>
    <n v="0"/>
    <d v="2026-07-08T00:00:00"/>
    <n v="6735"/>
    <m/>
    <m/>
    <n v="1"/>
  </r>
  <r>
    <m/>
    <s v="Leandro Galarza"/>
    <x v="2"/>
    <s v="Pintura para garita de seguridad de acceso"/>
    <d v="2026-07-08T00:00:00"/>
    <x v="18"/>
    <x v="1"/>
    <s v="PR00662"/>
    <s v="AB"/>
    <s v="P-4301"/>
    <s v="S/C"/>
    <s v="PINCEL 260 N 10"/>
    <n v="10"/>
    <s v="unidad"/>
    <n v="2163.64"/>
    <n v="21636.399999999998"/>
    <s v="$"/>
    <s v="BRAZO LARGO"/>
    <s v="P01751"/>
    <d v="2026-07-08T00:00:00"/>
    <s v="LR"/>
    <d v="2026-07-08T00:00:00"/>
    <s v="Recibido"/>
    <s v="cumplida"/>
    <n v="3"/>
    <n v="10"/>
    <n v="0"/>
    <d v="2026-07-08T00:00:00"/>
    <n v="6735"/>
    <m/>
    <m/>
    <n v="1"/>
  </r>
  <r>
    <m/>
    <s v="Leandro Galarza"/>
    <x v="2"/>
    <s v="Pintura para garita de seguridad de acceso"/>
    <d v="2026-07-08T00:00:00"/>
    <x v="18"/>
    <x v="1"/>
    <s v="PR00662"/>
    <s v="AB"/>
    <s v="P-4301"/>
    <s v="S/C"/>
    <s v="CINTA OBRA SINT 36X50 M"/>
    <n v="10"/>
    <s v="unidad"/>
    <n v="6161.98"/>
    <n v="61619.799999999996"/>
    <s v="$"/>
    <s v="BRAZO LARGO"/>
    <s v="P01751"/>
    <d v="2026-07-08T00:00:00"/>
    <s v="LR"/>
    <d v="2026-07-08T00:00:00"/>
    <s v="Recibido"/>
    <s v="cumplida"/>
    <n v="3"/>
    <n v="10"/>
    <n v="0"/>
    <d v="2026-07-08T00:00:00"/>
    <n v="6735"/>
    <m/>
    <m/>
    <n v="1"/>
  </r>
  <r>
    <n v="3"/>
    <s v="Leandro Galarza"/>
    <x v="2"/>
    <s v="Extracción para oficinas de gerencia."/>
    <d v="2026-07-09T00:00:00"/>
    <x v="18"/>
    <x v="1"/>
    <s v="PR00664"/>
    <s v="FS"/>
    <s v="P-4302"/>
    <s v="M2902FFER"/>
    <s v="EXTRACTOR IN LINE 8'' 200MM TD MIXVENT 800/200"/>
    <n v="1"/>
    <s v="unidad"/>
    <n v="1320269.6599999999"/>
    <n v="1320269.6599999999"/>
    <s v="$"/>
    <s v="HER CAL"/>
    <s v="P01844"/>
    <d v="2026-07-17T00:00:00"/>
    <s v="MZ"/>
    <d v="2026-07-17T00:00:00"/>
    <s v="Recibido"/>
    <s v="cumplida"/>
    <n v="3"/>
    <n v="1"/>
    <n v="0"/>
    <d v="2026-07-31T00:00:00"/>
    <n v="42783"/>
    <n v="82510"/>
    <n v="1"/>
    <n v="1"/>
  </r>
  <r>
    <m/>
    <s v="Leandro Galarza"/>
    <x v="2"/>
    <s v="Extracción para oficinas de gerencia."/>
    <d v="2026-07-09T00:00:00"/>
    <x v="18"/>
    <x v="1"/>
    <s v="PR00664"/>
    <s v="FS"/>
    <s v="P-4302"/>
    <s v="M2903FER"/>
    <s v="CONDUCTO FLEXIBLE PARA CONDUCTO 8&quot;/ 200MM SIN AISLACION 7.5M EUROFLEX"/>
    <n v="3"/>
    <s v="unidad"/>
    <n v="12480.48"/>
    <n v="37441.440000000002"/>
    <s v="$"/>
    <s v="HER CAL"/>
    <s v="P01844"/>
    <d v="2026-07-17T00:00:00"/>
    <s v="MZ"/>
    <d v="2026-07-17T00:00:00"/>
    <s v="Recibido"/>
    <s v="cumplida"/>
    <n v="3"/>
    <n v="1"/>
    <n v="-2"/>
    <d v="2026-07-31T00:00:00"/>
    <n v="42783"/>
    <n v="82510"/>
    <m/>
    <n v="1"/>
  </r>
  <r>
    <m/>
    <s v="Leandro Galarza"/>
    <x v="2"/>
    <s v="Extracción para oficinas de gerencia."/>
    <d v="2026-07-09T00:00:00"/>
    <x v="18"/>
    <x v="1"/>
    <s v="PR00664"/>
    <s v="FS"/>
    <s v="P-4302"/>
    <s v="M2905FER"/>
    <s v="REDUCCION GALVANIZADA DE 250 A 200 MM"/>
    <n v="1"/>
    <s v="unidad"/>
    <n v="38088.620000000003"/>
    <n v="38088.620000000003"/>
    <s v="$"/>
    <s v="HER CAL"/>
    <s v="P01844"/>
    <d v="2026-07-17T00:00:00"/>
    <s v="MZ"/>
    <d v="2026-07-17T00:00:00"/>
    <s v="Recibido"/>
    <s v="cumplida"/>
    <n v="3"/>
    <n v="1"/>
    <n v="0"/>
    <d v="2026-07-31T00:00:00"/>
    <n v="42783"/>
    <n v="82510"/>
    <m/>
    <n v="1"/>
  </r>
  <r>
    <n v="1"/>
    <s v="Leandro Galarza"/>
    <x v="2"/>
    <s v="Poda de arboles"/>
    <d v="2026-07-09T00:00:00"/>
    <x v="18"/>
    <x v="1"/>
    <s v="PR00666"/>
    <s v="FS"/>
    <s v="P-4303"/>
    <s v="S/C"/>
    <s v="Servicio de poda de arboles en frente de planta, estacionamiento y cocheras de directorio"/>
    <n v="1"/>
    <s v="unidad"/>
    <n v="850000"/>
    <n v="850000"/>
    <s v="$"/>
    <s v="GreenArg"/>
    <s v="P01796"/>
    <d v="2026-07-14T00:00:00"/>
    <s v="MZ"/>
    <d v="2026-07-22T00:00:00"/>
    <s v="Recibido"/>
    <s v="cumplida"/>
    <n v="3"/>
    <n v="1"/>
    <n v="0"/>
    <d v="2026-07-25T00:00:00"/>
    <s v="sin remito"/>
    <m/>
    <n v="1"/>
    <n v="1"/>
  </r>
  <r>
    <n v="1"/>
    <s v="Riera maximiliano"/>
    <x v="2"/>
    <s v="Filtro para tolvas de azucar y harina"/>
    <d v="2026-07-09T00:00:00"/>
    <x v="18"/>
    <x v="1"/>
    <s v="PR00667"/>
    <s v="AB"/>
    <s v="P-4304"/>
    <s v="S/C"/>
    <s v="Cartucho redondo WAM"/>
    <n v="10"/>
    <s v="unidad"/>
    <n v="178100"/>
    <n v="1781000"/>
    <s v="$"/>
    <s v="VIBROTECH"/>
    <s v="P01774"/>
    <d v="2026-07-10T00:00:00"/>
    <s v="MZ"/>
    <d v="2026-07-14T00:00:00"/>
    <s v="Orden de compra confirmada"/>
    <s v="Con pendientes"/>
    <n v="1"/>
    <m/>
    <n v="-10"/>
    <m/>
    <m/>
    <m/>
    <n v="1"/>
    <n v="1"/>
  </r>
  <r>
    <n v="1"/>
    <s v="Leandro Galarza"/>
    <x v="2"/>
    <s v="Rueda para carros de hornos lineas 6 y 7"/>
    <d v="2026-07-13T00:00:00"/>
    <x v="18"/>
    <x v="1"/>
    <s v="PR00673"/>
    <s v="AB"/>
    <s v="P-4305"/>
    <s v="M0464MEC"/>
    <s v="RODAMIENTO 6305-2RS1/C3 SKF"/>
    <n v="40"/>
    <s v="unidad"/>
    <n v="8970.0499999999993"/>
    <n v="358802"/>
    <s v="$"/>
    <s v="RULEMANES OSCAR"/>
    <s v="P01809"/>
    <d v="2026-07-15T00:00:00"/>
    <s v="LR"/>
    <d v="2026-07-15T00:00:00"/>
    <s v="Recibido"/>
    <s v="cumplida"/>
    <n v="3"/>
    <n v="40"/>
    <n v="0"/>
    <d v="2026-07-13T00:00:00"/>
    <n v="37041"/>
    <n v="81650"/>
    <n v="1"/>
    <n v="1"/>
  </r>
  <r>
    <n v="1"/>
    <s v="Leandro Galarza"/>
    <x v="0"/>
    <s v="Escalera reforzada"/>
    <d v="2026-07-14T00:00:00"/>
    <x v="18"/>
    <x v="1"/>
    <s v="PR00676"/>
    <s v="FS"/>
    <s v="P-4306"/>
    <s v="M2443FER"/>
    <s v="ESCALERA DIELÉCTRICA FIBRA DE VIDRIO 9 ESCALONES"/>
    <n v="1"/>
    <s v="unidad"/>
    <m/>
    <n v="0"/>
    <s v="$"/>
    <m/>
    <m/>
    <m/>
    <m/>
    <m/>
    <s v="Sin req."/>
    <s v="Con pendientes"/>
    <m/>
    <m/>
    <n v="-1"/>
    <m/>
    <m/>
    <m/>
    <n v="1"/>
    <n v="1"/>
  </r>
  <r>
    <n v="4"/>
    <s v="Leandro Galarza"/>
    <x v="2"/>
    <s v="Cortinas para oficina de directorio"/>
    <d v="2026-07-15T00:00:00"/>
    <x v="18"/>
    <x v="1"/>
    <s v="PR00695"/>
    <s v="FS"/>
    <s v="P-4307"/>
    <s v="S/C"/>
    <s v="Cortina roller black out. Dimension de la tela: 261 cm de ancho x 150 cm de altura. (ver color en la imagen)."/>
    <n v="1"/>
    <s v="unidad"/>
    <n v="320000"/>
    <n v="320000"/>
    <s v="$"/>
    <s v="MARTINEZ - FABRICA DE TOLDOS"/>
    <s v="P01876"/>
    <d v="2026-07-21T00:00:00"/>
    <s v="MZ"/>
    <d v="2026-07-21T00:00:00"/>
    <s v="Orden de compra confirmada"/>
    <s v="Con pendientes"/>
    <n v="1"/>
    <m/>
    <n v="-1"/>
    <m/>
    <m/>
    <m/>
    <n v="1"/>
    <n v="1"/>
  </r>
  <r>
    <m/>
    <s v="Leandro Galarza"/>
    <x v="2"/>
    <s v="Cortinas para oficina de directorio"/>
    <d v="2026-07-15T00:00:00"/>
    <x v="18"/>
    <x v="1"/>
    <s v="PR00695"/>
    <s v="FS"/>
    <s v="P-4307"/>
    <s v="S/C"/>
    <s v="Cortina roller Sunscreen. Dimension de la tela: 261 cm de ancho x 150 cm de altura. (ver color en la imagen)."/>
    <n v="1"/>
    <s v="unidad"/>
    <n v="320000"/>
    <n v="320000"/>
    <s v="$"/>
    <s v="MARTINEZ - FABRICA DE TOLDOS"/>
    <s v="P01876"/>
    <d v="2026-07-21T00:00:00"/>
    <s v="MZ"/>
    <d v="2026-07-21T00:00:00"/>
    <s v="Orden de compra confirmada"/>
    <s v="Con pendientes"/>
    <n v="1"/>
    <m/>
    <n v="-1"/>
    <m/>
    <m/>
    <m/>
    <m/>
    <n v="1"/>
  </r>
  <r>
    <m/>
    <s v="Leandro Galarza"/>
    <x v="2"/>
    <s v="Cortinas para oficina de directorio"/>
    <d v="2026-07-15T00:00:00"/>
    <x v="18"/>
    <x v="1"/>
    <s v="PR00695"/>
    <s v="FS"/>
    <s v="P-4307"/>
    <s v="S/C"/>
    <s v="Cortina roller Sunscreen. Dimension de la tela: 251 cm de ancho x 140 cm de altura. (ver color en la imagen)."/>
    <n v="1"/>
    <s v="unidad"/>
    <n v="320000"/>
    <n v="320000"/>
    <s v="$"/>
    <s v="MARTINEZ - FABRICA DE TOLDOS"/>
    <s v="P01876"/>
    <d v="2026-07-21T00:00:00"/>
    <s v="MZ"/>
    <d v="2026-07-21T00:00:00"/>
    <s v="Orden de compra confirmada"/>
    <s v="Con pendientes"/>
    <n v="1"/>
    <m/>
    <n v="-1"/>
    <m/>
    <m/>
    <m/>
    <m/>
    <n v="1"/>
  </r>
  <r>
    <m/>
    <s v="Leandro Galarza"/>
    <x v="2"/>
    <s v="Cortinas para oficina de directorio"/>
    <d v="2026-07-15T00:00:00"/>
    <x v="18"/>
    <x v="1"/>
    <s v="PR00695"/>
    <s v="FS"/>
    <s v="P-4307"/>
    <s v="S/C"/>
    <s v="Kit completo de accesorios de cortina (soportes, tubo, cadena, etc) color blanco."/>
    <n v="2"/>
    <s v="unidad"/>
    <n v="70000"/>
    <n v="140000"/>
    <s v="$"/>
    <s v="MARTINEZ - FABRICA DE TOLDOS"/>
    <s v="P01876"/>
    <d v="2026-07-21T00:00:00"/>
    <s v="MZ"/>
    <d v="2026-07-21T00:00:00"/>
    <s v="Orden de compra confirmada"/>
    <s v="Con pendientes"/>
    <n v="1"/>
    <m/>
    <n v="-2"/>
    <m/>
    <m/>
    <m/>
    <m/>
    <n v="1"/>
  </r>
  <r>
    <n v="1"/>
    <s v="Alejandro Beron"/>
    <x v="2"/>
    <s v="Cargadores para camaras en apiladores"/>
    <d v="2026-07-20T00:00:00"/>
    <x v="18"/>
    <x v="1"/>
    <s v="PR00698"/>
    <s v="AB"/>
    <s v="P-4308"/>
    <s v="S/C"/>
    <s v="Cargador Ultra Rápido Para Samsung iPhone Motorola Multiple 6 En 1 Gan 3 200w Marca: BeastPro Modelo C200W"/>
    <n v="3"/>
    <s v="unidad"/>
    <n v="56250"/>
    <n v="168750"/>
    <s v="$"/>
    <s v="MERCADO LIBRE"/>
    <s v="P01895"/>
    <d v="2026-07-22T00:00:00"/>
    <s v="MZ"/>
    <d v="2026-07-22T00:00:00"/>
    <s v="Recibido"/>
    <s v="cumplida"/>
    <n v="3"/>
    <n v="3"/>
    <n v="0"/>
    <d v="2026-07-30T00:00:00"/>
    <s v="Recibido por Ale Beron"/>
    <m/>
    <n v="1"/>
    <n v="1"/>
  </r>
  <r>
    <n v="2"/>
    <s v="PAÑOL"/>
    <x v="0"/>
    <s v="PRECINTOS PARA CIERRE DE PLANTA"/>
    <d v="2026-07-20T00:00:00"/>
    <x v="18"/>
    <x v="1"/>
    <s v="PR00699"/>
    <s v="AB"/>
    <s v="P-4309"/>
    <s v="S/C"/>
    <s v="PRECINTO ROJO NUMERADO &quot;PUERTA DE EMERGENCIA&quot; CON TRABA METALICA"/>
    <n v="1000"/>
    <s v="unidad"/>
    <m/>
    <n v="0"/>
    <s v="$"/>
    <m/>
    <m/>
    <m/>
    <m/>
    <m/>
    <s v="Sin req."/>
    <s v="Con pendientes"/>
    <m/>
    <m/>
    <n v="-1000"/>
    <m/>
    <m/>
    <m/>
    <n v="1"/>
    <n v="1"/>
  </r>
  <r>
    <m/>
    <s v="PAÑOL"/>
    <x v="0"/>
    <s v="PRECINTOS PARA CIERRE DE PLANTA"/>
    <d v="2026-07-20T00:00:00"/>
    <x v="18"/>
    <x v="1"/>
    <s v="PR00699"/>
    <s v="AB"/>
    <s v="P-4309"/>
    <s v="S/C"/>
    <s v="PRECINTO ROJO NUMERADO &quot;PAÑOL&quot; CON TRABA METALICA"/>
    <n v="1000"/>
    <s v="unidad"/>
    <m/>
    <n v="0"/>
    <s v="$"/>
    <m/>
    <m/>
    <m/>
    <m/>
    <m/>
    <s v="Sin req."/>
    <s v="Con pendientes"/>
    <m/>
    <m/>
    <n v="-1000"/>
    <m/>
    <m/>
    <m/>
    <m/>
    <n v="1"/>
  </r>
  <r>
    <n v="1"/>
    <s v="PAÑOL"/>
    <x v="0"/>
    <s v="PRECINTOS PARA CIERRE DE PLANTA"/>
    <d v="2026-07-20T00:00:00"/>
    <x v="18"/>
    <x v="1"/>
    <s v="PR00700"/>
    <s v="AB"/>
    <s v="P-4310"/>
    <s v="S/C"/>
    <s v="PRECINTO VERDE NUMERADO &quot;PRODUCCION&quot; CON TRABA METALICA"/>
    <n v="1000"/>
    <s v="unidad"/>
    <m/>
    <n v="0"/>
    <s v="$"/>
    <m/>
    <m/>
    <m/>
    <m/>
    <m/>
    <s v="Sin req."/>
    <s v="Con pendientes"/>
    <m/>
    <m/>
    <n v="-1000"/>
    <m/>
    <m/>
    <m/>
    <n v="1"/>
    <n v="1"/>
  </r>
  <r>
    <n v="1"/>
    <s v="PAÑOL"/>
    <x v="2"/>
    <s v="VOLQUETE PARA PLANTA"/>
    <d v="2026-07-21T00:00:00"/>
    <x v="18"/>
    <x v="1"/>
    <s v="PR00701"/>
    <s v="AB"/>
    <s v="P-4311"/>
    <s v="S/C"/>
    <s v="Volquete para residuos generales de planta"/>
    <n v="2"/>
    <s v="unidad"/>
    <n v="140000"/>
    <n v="280000"/>
    <s v="$"/>
    <s v="SAN JORGE (cattaneo)"/>
    <s v="P01894"/>
    <d v="2026-07-22T00:00:00"/>
    <s v="MZ"/>
    <d v="2026-07-22T00:00:00"/>
    <s v="Recibido"/>
    <s v="cumplida"/>
    <n v="3"/>
    <n v="2"/>
    <n v="0"/>
    <d v="2026-07-24T00:00:00"/>
    <n v="3"/>
    <m/>
    <n v="1"/>
    <n v="1"/>
  </r>
  <r>
    <n v="1"/>
    <s v="Leandro Galarza"/>
    <x v="2"/>
    <s v="Comerdor de planta"/>
    <d v="2026-07-21T00:00:00"/>
    <x v="18"/>
    <x v="1"/>
    <s v="PR00703"/>
    <s v="AB"/>
    <s v="P-4312"/>
    <s v="S/C"/>
    <s v="Horno microondas marca BGH 20lts. Digital Eco B120db20"/>
    <n v="1"/>
    <s v="unidad"/>
    <m/>
    <n v="0"/>
    <s v="$"/>
    <s v="anulaldo por ontivero, galarza lo pedira a rrhh"/>
    <m/>
    <m/>
    <m/>
    <m/>
    <s v="Anulado"/>
    <s v="Con pendientes"/>
    <n v="4"/>
    <m/>
    <n v="-1"/>
    <m/>
    <m/>
    <m/>
    <n v="1"/>
    <n v="1"/>
  </r>
  <r>
    <n v="1"/>
    <s v="Leandro Galarza"/>
    <x v="0"/>
    <s v="Puerta de acceso al taller de mantenimiento"/>
    <d v="2026-07-21T00:00:00"/>
    <x v="18"/>
    <x v="1"/>
    <s v="PR00704"/>
    <s v="AB"/>
    <s v="P-4313"/>
    <s v="S/C"/>
    <s v="Provision y colocacion de cerradura electronica smart 1ra marca, con apertura biometrica (huella digital), y/o teclado numerico y/o tarjeta magnetica para puerta de acceso de taller de mantenimiento."/>
    <n v="1"/>
    <s v="unidad"/>
    <n v="653200"/>
    <n v="653200"/>
    <s v="$"/>
    <s v="CERRAJERIA CERRACHINE"/>
    <s v="P02015"/>
    <d v="2026-07-30T00:00:00"/>
    <s v="MZ"/>
    <d v="2026-07-30T00:00:00"/>
    <s v="Orden de compra confirmada"/>
    <s v="Con pendientes"/>
    <n v="1"/>
    <m/>
    <n v="-1"/>
    <m/>
    <m/>
    <m/>
    <n v="1"/>
    <n v="1"/>
  </r>
  <r>
    <n v="1"/>
    <s v="Hugo Escobar"/>
    <x v="2"/>
    <s v="DESHUMIDIFICADOR linea 7"/>
    <d v="2026-07-22T00:00:00"/>
    <x v="18"/>
    <x v="1"/>
    <s v="PR00705"/>
    <s v="AB"/>
    <s v="P-4314"/>
    <s v="M2711MEC"/>
    <s v="FILTRO PARA DESHUMIDIFICADOR MUNTERS: ML2/MLT MU3 520X310X45"/>
    <n v="2"/>
    <s v="unidad"/>
    <n v="17651.900000000001"/>
    <n v="35303.800000000003"/>
    <s v="$"/>
    <s v="CASIBA"/>
    <s v="P02047"/>
    <d v="2026-07-31T00:00:00"/>
    <s v="MZ"/>
    <d v="2026-07-31T00:00:00"/>
    <s v="Orden de compra confirmada"/>
    <s v="Con pendientes"/>
    <n v="1"/>
    <m/>
    <n v="-2"/>
    <m/>
    <m/>
    <m/>
    <n v="1"/>
    <n v="1"/>
  </r>
  <r>
    <n v="1"/>
    <s v="Alejandro Beron"/>
    <x v="2"/>
    <s v="Equipo apilador Unirrol REACH 2095  RT-2095"/>
    <d v="2026-07-23T00:00:00"/>
    <x v="18"/>
    <x v="1"/>
    <s v="PR00711"/>
    <s v="AB"/>
    <s v="P-4315"/>
    <s v="S/C"/>
    <s v="Servicio de visita tecnica y mantenimiento correctivo de apilador Unirrol REACH 2095  RT-2095"/>
    <n v="1"/>
    <s v="unidad"/>
    <m/>
    <n v="0"/>
    <s v="$"/>
    <m/>
    <m/>
    <m/>
    <m/>
    <m/>
    <s v="Sin req."/>
    <s v="Con pendientes"/>
    <m/>
    <m/>
    <n v="-1"/>
    <m/>
    <m/>
    <m/>
    <n v="1"/>
    <n v="1"/>
  </r>
  <r>
    <n v="4"/>
    <s v="Alejandro Beron"/>
    <x v="2"/>
    <s v="Equipo apilador Unirrol REACH 20105 RT-20PROH"/>
    <d v="2026-07-23T00:00:00"/>
    <x v="18"/>
    <x v="1"/>
    <s v="PR00712"/>
    <s v="AB"/>
    <s v="P-4316"/>
    <s v="S/C"/>
    <s v="Mantenimiento preventivo para equipo apilador Unirrol REACH 20105 RT-20PROH"/>
    <n v="1"/>
    <s v="unidad"/>
    <m/>
    <n v="0"/>
    <s v="$"/>
    <m/>
    <m/>
    <m/>
    <m/>
    <m/>
    <s v="Sin req."/>
    <s v="Con pendientes"/>
    <m/>
    <m/>
    <n v="-1"/>
    <m/>
    <m/>
    <m/>
    <n v="1"/>
    <n v="1"/>
  </r>
  <r>
    <m/>
    <s v="Alejandro Beron"/>
    <x v="2"/>
    <s v="Equipo apilador Unirrol REACH 2095  RT-2095"/>
    <d v="2026-07-23T00:00:00"/>
    <x v="18"/>
    <x v="1"/>
    <s v="PR00712"/>
    <s v="AB"/>
    <s v="P-4316"/>
    <s v="S/C"/>
    <s v="Mantenimiento preventivo para equipo apilador Unirrol REACH 2095  RT-2095"/>
    <n v="1"/>
    <s v="unidad"/>
    <m/>
    <n v="0"/>
    <s v="$"/>
    <m/>
    <m/>
    <m/>
    <m/>
    <m/>
    <s v="Sin req."/>
    <s v="Con pendientes"/>
    <m/>
    <m/>
    <n v="-1"/>
    <m/>
    <m/>
    <m/>
    <m/>
    <n v="1"/>
  </r>
  <r>
    <m/>
    <s v="Alejandro Beron"/>
    <x v="2"/>
    <s v="Equipo Unirrol Stacker PS-16N"/>
    <d v="2026-07-23T00:00:00"/>
    <x v="18"/>
    <x v="1"/>
    <s v="PR00712"/>
    <s v="AB"/>
    <s v="P-4316"/>
    <s v="S/C"/>
    <s v="Mantenimiento preventivo para equipo Unirrol Stacker PS-16N"/>
    <n v="1"/>
    <s v="unidad"/>
    <m/>
    <n v="0"/>
    <s v="$"/>
    <m/>
    <m/>
    <m/>
    <m/>
    <m/>
    <s v="Sin req."/>
    <s v="Con pendientes"/>
    <m/>
    <m/>
    <n v="-1"/>
    <m/>
    <m/>
    <m/>
    <m/>
    <n v="1"/>
  </r>
  <r>
    <m/>
    <s v="Alejandro Beron"/>
    <x v="2"/>
    <s v="Equipo apilador Zorra electrica Atom PTE-15Q"/>
    <d v="2026-07-23T00:00:00"/>
    <x v="18"/>
    <x v="1"/>
    <s v="PR00712"/>
    <s v="AB"/>
    <s v="P-4316"/>
    <s v="S/C"/>
    <s v="Mantenimiento preventivo para equipo Zorra electrica Atom PTE-15Q"/>
    <n v="6"/>
    <s v="unidad"/>
    <m/>
    <n v="0"/>
    <s v="$"/>
    <m/>
    <m/>
    <m/>
    <m/>
    <m/>
    <s v="Sin req."/>
    <s v="Con pendientes"/>
    <m/>
    <m/>
    <n v="-6"/>
    <m/>
    <m/>
    <m/>
    <m/>
    <n v="1"/>
  </r>
  <r>
    <n v="1"/>
    <s v="Hector Alegre"/>
    <x v="2"/>
    <s v="contador de paquetes de todas las lineas"/>
    <d v="2026-07-23T00:00:00"/>
    <x v="18"/>
    <x v="1"/>
    <s v="PR00713"/>
    <s v="AB"/>
    <s v="P-4317"/>
    <s v="M1623ELE"/>
    <s v="Relés de interfaz Finder - 38.51.7.024.0050"/>
    <n v="16"/>
    <s v="unidad"/>
    <m/>
    <n v="0"/>
    <s v="$"/>
    <m/>
    <m/>
    <m/>
    <m/>
    <m/>
    <s v="Sin req."/>
    <s v="Con pendientes"/>
    <m/>
    <m/>
    <n v="-16"/>
    <m/>
    <m/>
    <m/>
    <n v="1"/>
    <n v="1"/>
  </r>
  <r>
    <n v="5"/>
    <s v="Leandro Galarza"/>
    <x v="2"/>
    <s v="Materiales eléctricos para oficina directorio"/>
    <d v="2026-07-28T00:00:00"/>
    <x v="18"/>
    <x v="1"/>
    <s v="PR00728"/>
    <s v="FS"/>
    <s v="P-4318"/>
    <s v="M1631ELE"/>
    <s v="TAPA CAMBRE SERIE ARTE TITANIUM C/DISTANCIADOR GRIS"/>
    <n v="20"/>
    <s v="unidad"/>
    <n v="1970.75"/>
    <n v="39415"/>
    <s v="$"/>
    <s v="ELECTROPELBA"/>
    <s v="P01993"/>
    <d v="2026-07-28T00:00:00"/>
    <s v="MZ"/>
    <d v="2026-07-28T00:00:00"/>
    <s v="Orden de compra confirmada"/>
    <s v="Con pendientes"/>
    <n v="1"/>
    <m/>
    <n v="-20"/>
    <m/>
    <m/>
    <m/>
    <n v="1"/>
    <n v="1"/>
  </r>
  <r>
    <m/>
    <s v="Leandro Galarza"/>
    <x v="2"/>
    <s v="Materiales eléctricos para oficina directorio"/>
    <d v="2026-07-28T00:00:00"/>
    <x v="18"/>
    <x v="1"/>
    <s v="PR00728"/>
    <s v="FS"/>
    <s v="P-4318"/>
    <s v="M0254ELE"/>
    <s v="TOMA DOBLE 10 AMP - GRIS"/>
    <n v="15"/>
    <s v="unidad"/>
    <n v="1643.86"/>
    <n v="24657.899999999998"/>
    <s v="$"/>
    <s v="ELECTROPELBA"/>
    <s v="P01993"/>
    <d v="2026-07-28T00:00:00"/>
    <s v="MZ"/>
    <d v="2026-07-28T00:00:00"/>
    <s v="Orden de compra confirmada"/>
    <s v="Con pendientes"/>
    <n v="1"/>
    <m/>
    <n v="-15"/>
    <m/>
    <m/>
    <m/>
    <m/>
    <n v="1"/>
  </r>
  <r>
    <m/>
    <s v="Leandro Galarza"/>
    <x v="2"/>
    <s v="Materiales eléctricos para oficina directorio"/>
    <d v="2026-07-28T00:00:00"/>
    <x v="18"/>
    <x v="1"/>
    <s v="PR00728"/>
    <s v="FS"/>
    <s v="P-4318"/>
    <s v="M1305ELE"/>
    <s v="TOMA CORRIENTE PARA EMBUTIR 20A"/>
    <n v="12"/>
    <s v="unidad"/>
    <n v="3180.84"/>
    <n v="38170.080000000002"/>
    <s v="$"/>
    <s v="ELECTROPELBA"/>
    <s v="P01993"/>
    <d v="2026-07-28T00:00:00"/>
    <s v="MZ"/>
    <d v="2026-07-28T00:00:00"/>
    <s v="Orden de compra confirmada"/>
    <s v="Con pendientes"/>
    <n v="1"/>
    <m/>
    <n v="-12"/>
    <m/>
    <m/>
    <m/>
    <m/>
    <n v="1"/>
  </r>
  <r>
    <m/>
    <s v="Leandro Galarza"/>
    <x v="2"/>
    <s v="Materiales eléctricos para oficina directorio"/>
    <d v="2026-07-28T00:00:00"/>
    <x v="18"/>
    <x v="1"/>
    <s v="PR00728"/>
    <s v="FS"/>
    <s v="P-4318"/>
    <s v="M0306FER"/>
    <s v="FICHA MACHO 220V 3PATAS SALIDA LATERAL GRAFITO"/>
    <n v="3"/>
    <s v="unidad"/>
    <n v="135929"/>
    <n v="407787"/>
    <s v="$"/>
    <s v="ELECTROPELBA"/>
    <s v="P01993"/>
    <d v="2026-07-28T00:00:00"/>
    <s v="MZ"/>
    <d v="2026-07-28T00:00:00"/>
    <s v="Orden de compra confirmada"/>
    <s v="Con pendientes"/>
    <n v="1"/>
    <m/>
    <n v="-3"/>
    <m/>
    <m/>
    <m/>
    <m/>
    <n v="1"/>
  </r>
  <r>
    <m/>
    <s v="Leandro Galarza"/>
    <x v="2"/>
    <s v="Materiales eléctricos para oficina directorio"/>
    <d v="2026-07-28T00:00:00"/>
    <x v="18"/>
    <x v="1"/>
    <s v="PR00728"/>
    <s v="FS"/>
    <s v="P-4318"/>
    <s v="M1289ELE"/>
    <s v="PROLONGACIÓN 1,8M 4X220T + 2USB TELESCOPICA"/>
    <n v="3"/>
    <s v="unidad"/>
    <n v="94307.9"/>
    <n v="282923.69999999995"/>
    <s v="$"/>
    <s v="ELECTROPELBA"/>
    <s v="P01993"/>
    <d v="2026-07-28T00:00:00"/>
    <s v="MZ"/>
    <d v="2026-07-28T00:00:00"/>
    <s v="Orden de compra confirmada"/>
    <s v="Con pendientes"/>
    <n v="1"/>
    <m/>
    <n v="-3"/>
    <m/>
    <m/>
    <m/>
    <m/>
    <n v="1"/>
  </r>
  <r>
    <n v="1"/>
    <s v="Raul Ledesma"/>
    <x v="2"/>
    <s v="REBOLLADORA HORIZONTAL 2 L5"/>
    <d v="2026-07-29T00:00:00"/>
    <x v="18"/>
    <x v="1"/>
    <s v="PR00739"/>
    <s v="AB"/>
    <s v="P-4319"/>
    <s v="M0093BAN"/>
    <s v="BANDA 800 X 4990 MM PIRAMIDE INVERTIDA REBOLLADORA HORIZONTAL 2 L5"/>
    <n v="1"/>
    <s v="unidad"/>
    <n v="531520"/>
    <n v="531520"/>
    <s v="$"/>
    <s v="ASBELT"/>
    <s v="P02022"/>
    <d v="2026-07-30T00:00:00"/>
    <s v="LR"/>
    <d v="2026-07-30T00:00:00"/>
    <s v="Recibido"/>
    <s v="cumplida"/>
    <n v="3"/>
    <n v="1"/>
    <n v="0"/>
    <d v="2026-07-31T00:00:00"/>
    <n v="210"/>
    <n v="82525"/>
    <n v="1"/>
    <n v="1"/>
  </r>
  <r>
    <n v="1"/>
    <s v="Alejandro Beron"/>
    <x v="0"/>
    <s v="Agua destilada para autoelevadores"/>
    <d v="2026-08-03T00:00:00"/>
    <x v="19"/>
    <x v="1"/>
    <s v="PR00756"/>
    <s v="FS"/>
    <s v="P-4320"/>
    <s v="M0019LUB"/>
    <s v="AGUA DESTILADA"/>
    <n v="1000"/>
    <s v="unidad"/>
    <m/>
    <n v="0"/>
    <s v="$"/>
    <m/>
    <m/>
    <m/>
    <m/>
    <m/>
    <s v="Sin req."/>
    <s v="Con pendientes"/>
    <m/>
    <m/>
    <n v="-1000"/>
    <m/>
    <m/>
    <m/>
    <n v="1"/>
    <n v="1"/>
  </r>
  <r>
    <n v="1"/>
    <s v="Leandro Galarza"/>
    <x v="2"/>
    <s v="Estante de vidrio - proyector de sala de reuniones de planta baja"/>
    <d v="2026-08-03T00:00:00"/>
    <x v="19"/>
    <x v="1"/>
    <s v="PR00757"/>
    <s v="FS"/>
    <s v="P-4321"/>
    <s v="S/C"/>
    <s v=" Servicio de vidrieria para estante de vidrio de 8mm de espesor (vidrio sin esmerilar) rectificado en sus bordes."/>
    <n v="1"/>
    <s v="unidad"/>
    <m/>
    <n v="0"/>
    <s v="$"/>
    <m/>
    <m/>
    <m/>
    <m/>
    <m/>
    <s v="Sin req."/>
    <s v="Con pendientes"/>
    <m/>
    <m/>
    <n v="-1"/>
    <m/>
    <m/>
    <m/>
    <n v="1"/>
    <n v="1"/>
  </r>
  <r>
    <n v="2"/>
    <s v="Raul Ledesma"/>
    <x v="2"/>
    <s v="Envasado linea 4"/>
    <d v="2026-08-03T00:00:00"/>
    <x v="19"/>
    <x v="1"/>
    <s v="PR00758"/>
    <s v="AB"/>
    <s v="P-4322"/>
    <s v="M1642ELE"/>
    <s v="MODULO SM APPLICATIONS PLUS STDW50 - VERDE OSCURO"/>
    <n v="1"/>
    <s v="unidad"/>
    <n v="1410465"/>
    <n v="1410465"/>
    <s v="$"/>
    <s v="EURO TECHNIQUES"/>
    <s v="P02063"/>
    <d v="2026-08-03T00:00:00"/>
    <s v="LR"/>
    <d v="2026-08-03T00:00:00"/>
    <s v="Orden de compra confirmada"/>
    <s v="Con pendientes"/>
    <n v="1"/>
    <m/>
    <n v="-1"/>
    <m/>
    <m/>
    <m/>
    <n v="1"/>
    <n v="1"/>
  </r>
  <r>
    <m/>
    <s v="Raul Ledesma"/>
    <x v="2"/>
    <s v="Envasado linea 4"/>
    <d v="2026-08-03T00:00:00"/>
    <x v="19"/>
    <x v="1"/>
    <s v="PR00758"/>
    <s v="AB"/>
    <s v="P-4322"/>
    <s v="S/C"/>
    <s v="Flete"/>
    <n v="1"/>
    <s v="unidad"/>
    <m/>
    <n v="0"/>
    <s v="$"/>
    <m/>
    <m/>
    <m/>
    <m/>
    <m/>
    <s v="Sin req."/>
    <s v="Con pendientes"/>
    <m/>
    <m/>
    <n v="-1"/>
    <m/>
    <m/>
    <m/>
    <m/>
    <n v="1"/>
  </r>
  <r>
    <n v="7"/>
    <s v="Leandro Galarza"/>
    <x v="2"/>
    <s v="Extracción de aire para oficina de Marketing"/>
    <d v="2026-08-03T00:00:00"/>
    <x v="19"/>
    <x v="1"/>
    <s v="PR00759"/>
    <s v="FS"/>
    <s v="P-4323"/>
    <s v="M2902FER"/>
    <s v="EXTRACTOR IN LINE 8'' 200MM TD MIXVENT 800/200"/>
    <n v="1"/>
    <s v="unidad"/>
    <m/>
    <n v="0"/>
    <s v="$"/>
    <m/>
    <m/>
    <m/>
    <m/>
    <m/>
    <s v="Sin req."/>
    <s v="Con pendientes"/>
    <m/>
    <m/>
    <n v="-1"/>
    <m/>
    <m/>
    <m/>
    <n v="1"/>
    <n v="1"/>
  </r>
  <r>
    <m/>
    <s v="Leandro Galarza"/>
    <x v="2"/>
    <s v="Extracción de aire para oficina de Marketing"/>
    <d v="2026-08-03T00:00:00"/>
    <x v="19"/>
    <x v="1"/>
    <s v="PR00759"/>
    <s v="FS"/>
    <s v="P-4323"/>
    <s v="M2903FER"/>
    <s v="CONDUCTO FLEXIBLE PARA CONDUCTO 8&quot;/ 200MM SIN AISLACION 7.5M EUROFLEX"/>
    <n v="3"/>
    <s v="unidad"/>
    <m/>
    <n v="0"/>
    <s v="$"/>
    <m/>
    <m/>
    <m/>
    <m/>
    <m/>
    <s v="Sin req."/>
    <s v="Con pendientes"/>
    <m/>
    <m/>
    <n v="-3"/>
    <m/>
    <m/>
    <m/>
    <m/>
    <n v="1"/>
  </r>
  <r>
    <m/>
    <s v="Leandro Galarza"/>
    <x v="2"/>
    <s v="Extracción de aire para oficina de Marketing"/>
    <d v="2026-08-03T00:00:00"/>
    <x v="19"/>
    <x v="1"/>
    <s v="PR00759"/>
    <s v="FS"/>
    <s v="P-4323"/>
    <s v="M2904FER"/>
    <s v="TE DE 90º EN GALVANIZADO 200MM/8&quot;"/>
    <n v="1"/>
    <s v="unidad"/>
    <m/>
    <n v="0"/>
    <s v="$"/>
    <m/>
    <m/>
    <m/>
    <m/>
    <m/>
    <s v="Sin req."/>
    <s v="Con pendientes"/>
    <m/>
    <m/>
    <n v="-1"/>
    <m/>
    <m/>
    <m/>
    <m/>
    <n v="1"/>
  </r>
  <r>
    <m/>
    <s v="Leandro Galarza"/>
    <x v="2"/>
    <s v="Extracción de aire para oficina de Marketing"/>
    <d v="2026-08-03T00:00:00"/>
    <x v="19"/>
    <x v="1"/>
    <s v="PR00759"/>
    <s v="FS"/>
    <s v="P-4323"/>
    <s v="M2905FER"/>
    <s v="REDUCCION GALVANIZADA DE 250 A 200 MM"/>
    <n v="2"/>
    <s v="unidad"/>
    <m/>
    <n v="0"/>
    <s v="$"/>
    <m/>
    <m/>
    <m/>
    <m/>
    <m/>
    <s v="Sin req."/>
    <s v="Con pendientes"/>
    <m/>
    <m/>
    <n v="-2"/>
    <m/>
    <m/>
    <m/>
    <m/>
    <n v="1"/>
  </r>
  <r>
    <m/>
    <s v="Leandro Galarza"/>
    <x v="2"/>
    <s v="Extracción de aire para oficina de Marketing"/>
    <d v="2026-08-03T00:00:00"/>
    <x v="19"/>
    <x v="1"/>
    <s v="PR00759"/>
    <s v="FS"/>
    <s v="P-4323"/>
    <s v="M3006FER"/>
    <s v="CODO ARTICULADO DE 8&quot; (200MM) CHAPA GALVANIZADA."/>
    <n v="2"/>
    <s v="unidad"/>
    <m/>
    <n v="0"/>
    <s v="$"/>
    <m/>
    <m/>
    <m/>
    <m/>
    <m/>
    <s v="Sin req."/>
    <s v="Con pendientes"/>
    <m/>
    <m/>
    <n v="-2"/>
    <m/>
    <m/>
    <m/>
    <m/>
    <n v="1"/>
  </r>
  <r>
    <m/>
    <s v="Leandro Galarza"/>
    <x v="2"/>
    <s v="Extracción de aire para oficina de Marketing"/>
    <d v="2026-08-03T00:00:00"/>
    <x v="19"/>
    <x v="1"/>
    <s v="PR00759"/>
    <s v="FS"/>
    <s v="P-4323"/>
    <s v="M2688FER"/>
    <s v="CINTA AUTOADESHIVA DE ALUMINIO 48MM X 50MTS"/>
    <n v="2"/>
    <s v="unidad"/>
    <m/>
    <n v="0"/>
    <s v="$"/>
    <m/>
    <m/>
    <m/>
    <m/>
    <m/>
    <s v="Sin req."/>
    <s v="Con pendientes"/>
    <m/>
    <m/>
    <n v="-2"/>
    <m/>
    <m/>
    <m/>
    <m/>
    <n v="1"/>
  </r>
  <r>
    <m/>
    <s v="Leandro Galarza"/>
    <x v="2"/>
    <s v="Extracción de aire para oficina de Marketing"/>
    <d v="2026-08-03T00:00:00"/>
    <x v="19"/>
    <x v="1"/>
    <s v="PR00759"/>
    <s v="FS"/>
    <s v="P-4323"/>
    <s v="M3007FER"/>
    <s v="REJILLA VENTILACION REDONDA PARED O TECHO 200MM"/>
    <n v="1"/>
    <s v="unidad"/>
    <m/>
    <n v="0"/>
    <s v="$"/>
    <m/>
    <m/>
    <m/>
    <m/>
    <m/>
    <s v="Sin req."/>
    <s v="Con pendientes"/>
    <m/>
    <m/>
    <n v="-1"/>
    <m/>
    <m/>
    <m/>
    <m/>
    <n v="1"/>
  </r>
  <r>
    <n v="4"/>
    <s v="Alejandro Beron"/>
    <x v="2"/>
    <s v="Repuestos autoelevador Toyota 25"/>
    <d v="2026-08-04T00:00:00"/>
    <x v="19"/>
    <x v="1"/>
    <s v="PR00761"/>
    <s v="FS"/>
    <s v="P-4324"/>
    <s v="M0801MEC"/>
    <s v="JUEGO DE MAZAS (IZUIERDA Y DERECHA) TOYOTA 25B"/>
    <n v="1"/>
    <s v="unidad"/>
    <m/>
    <n v="0"/>
    <s v="$"/>
    <m/>
    <m/>
    <m/>
    <m/>
    <m/>
    <s v="Sin req."/>
    <s v="Con pendientes"/>
    <m/>
    <m/>
    <n v="-1"/>
    <m/>
    <m/>
    <m/>
    <n v="1"/>
    <n v="1"/>
  </r>
  <r>
    <m/>
    <s v="Alejandro Beron"/>
    <x v="2"/>
    <s v="Repuestos autoelevador Toyota 25"/>
    <d v="2026-08-04T00:00:00"/>
    <x v="19"/>
    <x v="1"/>
    <s v="PR00761"/>
    <s v="FS"/>
    <s v="P-4324"/>
    <s v="M1652MEC"/>
    <s v=" LLANTA DELANTERA PARA CUBIERTAS 700X12"/>
    <n v="2"/>
    <s v="unidad"/>
    <m/>
    <n v="0"/>
    <s v="$"/>
    <m/>
    <m/>
    <m/>
    <m/>
    <m/>
    <s v="Sin req."/>
    <s v="Con pendientes"/>
    <m/>
    <m/>
    <n v="-2"/>
    <m/>
    <m/>
    <m/>
    <m/>
    <n v="1"/>
  </r>
  <r>
    <m/>
    <s v="Alejandro Beron"/>
    <x v="2"/>
    <s v="Repuestos autoelevador Toyota 25"/>
    <d v="2026-08-04T00:00:00"/>
    <x v="19"/>
    <x v="1"/>
    <s v="PR00761"/>
    <s v="FS"/>
    <s v="P-4324"/>
    <s v="M1653MEC"/>
    <s v="BULON + TUERCA PARA MASA TRASERA AUTOELEVADOR TOYOTA 25"/>
    <n v="12"/>
    <s v="unidad"/>
    <m/>
    <n v="0"/>
    <s v="$"/>
    <m/>
    <m/>
    <m/>
    <m/>
    <m/>
    <s v="Sin req."/>
    <s v="Con pendientes"/>
    <m/>
    <m/>
    <n v="-12"/>
    <m/>
    <m/>
    <m/>
    <m/>
    <n v="1"/>
  </r>
  <r>
    <m/>
    <s v="Alejandro Beron"/>
    <x v="2"/>
    <s v="Repuestos autoelevador Toyota 25"/>
    <d v="2026-08-04T00:00:00"/>
    <x v="19"/>
    <x v="1"/>
    <s v="PR00761"/>
    <s v="FS"/>
    <s v="P-4324"/>
    <s v="M1654MEC"/>
    <s v="BULON + TUERCA PARA MASA DELANTERA AUTOELEVADOR TOYOTA 25"/>
    <n v="6"/>
    <s v="unidad"/>
    <m/>
    <n v="0"/>
    <s v="$"/>
    <m/>
    <m/>
    <m/>
    <m/>
    <m/>
    <s v="Sin req."/>
    <s v="Con pendientes"/>
    <m/>
    <m/>
    <n v="-6"/>
    <m/>
    <m/>
    <m/>
    <m/>
    <n v="1"/>
  </r>
  <r>
    <n v="3"/>
    <s v="Hector Alegre"/>
    <x v="2"/>
    <s v="Extensión de red profinet "/>
    <d v="2026-08-04T00:00:00"/>
    <x v="19"/>
    <x v="1"/>
    <s v="PR00762"/>
    <s v="FS"/>
    <s v="P-4325"/>
    <s v="M1417ELE"/>
    <s v="CONECTOR MACHO PROFINET RJ45 180°"/>
    <n v="4"/>
    <s v="unidad"/>
    <m/>
    <n v="0"/>
    <s v="$"/>
    <m/>
    <m/>
    <m/>
    <m/>
    <m/>
    <s v="Sin req."/>
    <s v="Con pendientes"/>
    <m/>
    <m/>
    <n v="-4"/>
    <m/>
    <m/>
    <m/>
    <n v="1"/>
    <n v="1"/>
  </r>
  <r>
    <m/>
    <s v="Hector Alegre"/>
    <x v="2"/>
    <s v="Extensión de red profinet "/>
    <d v="2026-08-04T00:00:00"/>
    <x v="19"/>
    <x v="1"/>
    <s v="PR00762"/>
    <s v="FS"/>
    <s v="P-4325"/>
    <s v="M1430ELE"/>
    <s v="CABLE PROFINET TP FAST CONNECT VERDE"/>
    <n v="150"/>
    <s v="unidad"/>
    <m/>
    <n v="0"/>
    <s v="$"/>
    <m/>
    <m/>
    <m/>
    <m/>
    <m/>
    <s v="Sin req."/>
    <s v="Con pendientes"/>
    <m/>
    <m/>
    <n v="-150"/>
    <m/>
    <m/>
    <m/>
    <m/>
    <n v="1"/>
  </r>
  <r>
    <m/>
    <s v="Hector Alegre"/>
    <x v="2"/>
    <s v="Extensión de red profinet "/>
    <d v="2026-08-04T00:00:00"/>
    <x v="19"/>
    <x v="1"/>
    <s v="PR00762"/>
    <s v="FS"/>
    <s v="P-4325"/>
    <s v="M1653ELE"/>
    <s v="CONECTOR HEMBRA PROFINET RJ45 180°"/>
    <n v="4"/>
    <s v="unidad"/>
    <m/>
    <n v="0"/>
    <s v="$"/>
    <m/>
    <m/>
    <m/>
    <m/>
    <m/>
    <s v="Sin req."/>
    <s v="Con pendientes"/>
    <m/>
    <m/>
    <n v="-4"/>
    <m/>
    <m/>
    <m/>
    <m/>
    <n v="1"/>
  </r>
  <r>
    <n v="1"/>
    <s v="Raul Ledesma"/>
    <x v="2"/>
    <s v="Linea 4"/>
    <d v="2026-08-04T00:00:00"/>
    <x v="19"/>
    <x v="1"/>
    <s v="PR00763"/>
    <s v="AB"/>
    <s v="P-4326"/>
    <s v="S/C"/>
    <s v="SERVO L4"/>
    <n v="1"/>
    <s v="unidad"/>
    <m/>
    <n v="0"/>
    <s v="$"/>
    <m/>
    <m/>
    <m/>
    <m/>
    <m/>
    <s v="Sin req."/>
    <s v="Con pendientes"/>
    <m/>
    <m/>
    <n v="-1"/>
    <m/>
    <m/>
    <m/>
    <n v="1"/>
    <n v="1"/>
  </r>
  <r>
    <n v="1"/>
    <s v="Leandro Galarza"/>
    <x v="2"/>
    <s v="Mortero cementicio para reparación de pisos en planta"/>
    <d v="2026-08-04T00:00:00"/>
    <x v="19"/>
    <x v="1"/>
    <s v="PR00765"/>
    <s v="FS"/>
    <s v="P-4327"/>
    <s v="M3008FER"/>
    <s v="MORTERO CEMENTICIO PROTEX REP X 25KG"/>
    <n v="3"/>
    <s v="unidad"/>
    <m/>
    <n v="0"/>
    <s v="$"/>
    <m/>
    <m/>
    <m/>
    <m/>
    <m/>
    <s v="Sin req."/>
    <s v="Con pendientes"/>
    <m/>
    <m/>
    <n v="-3"/>
    <m/>
    <m/>
    <m/>
    <n v="1"/>
    <n v="1"/>
  </r>
  <r>
    <n v="1"/>
    <s v="PAÑOL"/>
    <x v="2"/>
    <s v="Volquete para limpieza en planta"/>
    <d v="2026-08-04T00:00:00"/>
    <x v="19"/>
    <x v="1"/>
    <s v="PR00765"/>
    <s v="FS"/>
    <s v="P-4328"/>
    <s v="S/C"/>
    <s v="Alquiler de volquete"/>
    <n v="1"/>
    <s v="unidad"/>
    <m/>
    <n v="0"/>
    <s v="$"/>
    <m/>
    <m/>
    <m/>
    <m/>
    <m/>
    <s v="Sin req."/>
    <s v="Con pendientes"/>
    <m/>
    <m/>
    <n v="-1"/>
    <m/>
    <m/>
    <m/>
    <n v="1"/>
    <n v="1"/>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r>
    <m/>
    <m/>
    <x v="4"/>
    <m/>
    <m/>
    <x v="20"/>
    <x v="2"/>
    <m/>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76">
  <r>
    <n v="1"/>
    <s v="Juan Zabaleta"/>
    <s v="NORMAL"/>
    <s v="CONTROL PORTON PEATONAL"/>
    <d v="2025-01-16T00:00:00"/>
    <x v="0"/>
    <x v="0"/>
    <m/>
    <s v="AB"/>
    <s v="P-3437"/>
    <s v="M1555ELE"/>
    <s v="Control remoto Motic Tx-5g para portón automático corredizo "/>
    <n v="1"/>
    <s v="unidad"/>
    <n v="28000"/>
    <n v="28000"/>
    <s v="$"/>
    <s v="TECNO ACCESS"/>
    <n v="101253"/>
    <d v="2025-05-26T00:00:00"/>
    <s v="MZ"/>
    <d v="2025-05-27T00:00:00"/>
    <s v="Recibido"/>
    <s v="cumplida"/>
    <x v="0"/>
    <n v="1"/>
    <n v="0"/>
    <d v="2025-06-10T00:00:00"/>
    <s v="Recibe Ale Beron"/>
    <m/>
    <n v="1"/>
    <n v="1"/>
  </r>
  <r>
    <n v="1"/>
    <s v="Dario Gamba"/>
    <s v="TRAB. TERM. 04"/>
    <s v=" LINEA 7"/>
    <d v="2025-01-16T00:00:00"/>
    <x v="0"/>
    <x v="0"/>
    <m/>
    <s v="AB"/>
    <s v="P-3457"/>
    <s v="S/C"/>
    <s v=" REPARACION DE EJE BOMBA CREMA L7, RELLENADO Y MECANIZADO ASIENTO DE RULEMAN"/>
    <n v="1"/>
    <s v="unidad"/>
    <n v="165000"/>
    <n v="165000"/>
    <s v="$"/>
    <s v="FULL TIME"/>
    <n v="98535"/>
    <d v="2025-01-16T00:00:00"/>
    <s v="MZ"/>
    <d v="2025-01-17T00:00:00"/>
    <s v="Recibido"/>
    <s v="cumplida"/>
    <x v="0"/>
    <n v="1"/>
    <n v="0"/>
    <d v="2024-11-13T00:00:00"/>
    <n v="341"/>
    <m/>
    <n v="1"/>
    <n v="1"/>
  </r>
  <r>
    <n v="1"/>
    <s v="Alejandro Beron"/>
    <s v="URGENTE 01"/>
    <s v="DIRECCION DE APILADORA 2008"/>
    <d v="2025-01-15T00:00:00"/>
    <x v="0"/>
    <x v="0"/>
    <m/>
    <s v="JPS"/>
    <s v="P-3497"/>
    <s v="M2542MEC"/>
    <s v="MOTOR DE DIRECCION APILADORA"/>
    <n v="1"/>
    <s v="unidad"/>
    <n v="3740450"/>
    <n v="3740450"/>
    <s v="$"/>
    <s v="EMAS"/>
    <n v="98588"/>
    <d v="2025-01-21T00:00:00"/>
    <s v="VM"/>
    <d v="2025-01-21T00:00:00"/>
    <s v="Recibido"/>
    <s v="cumplida"/>
    <x v="0"/>
    <n v="1"/>
    <n v="0"/>
    <d v="2025-02-28T00:00:00"/>
    <n v="12147"/>
    <n v="58479"/>
    <n v="1"/>
    <n v="1"/>
  </r>
  <r>
    <n v="14"/>
    <s v="Alejandro Beron"/>
    <s v="URGENTE 01"/>
    <s v=" MATERIAL PARA MOVIMIENTO DE ESTANTERIAS EN DMP Y CD"/>
    <d v="2025-03-19T00:00:00"/>
    <x v="1"/>
    <x v="0"/>
    <m/>
    <s v="JPS"/>
    <s v="P-3511"/>
    <s v="S/C"/>
    <s v=" BROCA IM 1/2 G T.MET.EXP. CONT- UNIDADES "/>
    <n v="850"/>
    <s v="unidad"/>
    <n v="674.43"/>
    <n v="573265.5"/>
    <s v="$"/>
    <s v="BULONERA TORCUATO"/>
    <n v="100408"/>
    <d v="2025-03-26T00:00:00"/>
    <s v="MZ"/>
    <d v="2025-03-28T00:00:00"/>
    <s v="Recibido"/>
    <s v="cumplida"/>
    <x v="0"/>
    <n v="850"/>
    <n v="0"/>
    <d v="2025-04-01T00:00:00"/>
    <n v="251930"/>
    <m/>
    <n v="1"/>
    <n v="1"/>
  </r>
  <r>
    <m/>
    <s v="Alejandro Beron"/>
    <s v="URGENTE 01"/>
    <s v=" MATERIAL PARA MOVIMIENTO DE ESTANTERIAS EN DMP Y CD"/>
    <d v="2025-03-19T00:00:00"/>
    <x v="1"/>
    <x v="0"/>
    <m/>
    <s v="JPS"/>
    <s v="P-3511"/>
    <s v="S/C"/>
    <s v=" BULON ZINCADO (12) 1/2 X 1.1/4 WHT"/>
    <n v="850"/>
    <s v="unidad"/>
    <n v="157.78"/>
    <n v="134113"/>
    <s v="$"/>
    <s v="BULONERA TORCUATO"/>
    <n v="100408"/>
    <d v="2025-03-26T00:00:00"/>
    <s v="MZ"/>
    <d v="2025-03-28T00:00:00"/>
    <s v="Recibido"/>
    <s v="cumplida"/>
    <x v="0"/>
    <n v="850"/>
    <n v="0"/>
    <d v="2025-04-07T00:00:00"/>
    <n v="251931"/>
    <m/>
    <m/>
    <n v="1"/>
  </r>
  <r>
    <m/>
    <s v="Alejandro Beron"/>
    <s v="URGENTE 01"/>
    <s v=" MATERIAL PARA MOVIMIENTO DE ESTANTERIAS EN DMP Y CD"/>
    <d v="2025-03-19T00:00:00"/>
    <x v="1"/>
    <x v="0"/>
    <m/>
    <s v="JPS"/>
    <s v="P-3511"/>
    <s v="S/C"/>
    <s v=" ARANDELA DE ZN 1/2"/>
    <n v="850"/>
    <s v="unidad"/>
    <n v="46.06"/>
    <n v="39151"/>
    <s v="$"/>
    <s v="BULONERA TORCUATO"/>
    <n v="100408"/>
    <d v="2025-03-26T00:00:00"/>
    <s v="MZ"/>
    <d v="2025-03-28T00:00:00"/>
    <s v="Recibido"/>
    <s v="cumplida"/>
    <x v="0"/>
    <n v="850"/>
    <n v="0"/>
    <d v="2025-04-01T00:00:00"/>
    <n v="251930"/>
    <m/>
    <m/>
    <n v="1"/>
  </r>
  <r>
    <m/>
    <s v="Alejandro Beron"/>
    <s v="URGENTE 01"/>
    <s v=" MATERIAL PARA MOVIMIENTO DE ESTANTERIAS EN DMP Y CD"/>
    <d v="2025-03-19T00:00:00"/>
    <x v="1"/>
    <x v="0"/>
    <m/>
    <s v="JPS"/>
    <s v="P-3511"/>
    <s v="S/C"/>
    <s v=" MALLA CIMA 25X25X2,6 X 3 METROS"/>
    <n v="25"/>
    <s v="unidad"/>
    <n v="38432.53"/>
    <n v="960813.25"/>
    <s v="$"/>
    <s v="COMERCIAL CMP"/>
    <n v="100410"/>
    <d v="2025-03-26T00:00:00"/>
    <s v="MZ"/>
    <d v="2025-03-28T00:00:00"/>
    <s v="Recibido"/>
    <s v="cumplida"/>
    <x v="0"/>
    <n v="25"/>
    <n v="0"/>
    <d v="2025-04-11T00:00:00"/>
    <n v="242542"/>
    <m/>
    <m/>
    <n v="1"/>
  </r>
  <r>
    <m/>
    <s v="Alejandro Beron"/>
    <s v="URGENTE 01"/>
    <s v=" MATERIAL PARA MOVIMIENTO DE ESTANTERIAS EN DMP Y CD"/>
    <d v="2025-03-19T00:00:00"/>
    <x v="1"/>
    <x v="0"/>
    <m/>
    <s v="JPS"/>
    <s v="P-3511"/>
    <s v="S/C"/>
    <s v=" ANGULO DE 1 X 1/4 ( 25,4 X 06,35 X 6000 MM)"/>
    <n v="30"/>
    <s v="unidad"/>
    <n v="40605.800000000003"/>
    <n v="1218174"/>
    <s v="$"/>
    <s v="BULONERA TORCUATO"/>
    <n v="100408"/>
    <d v="2025-03-26T00:00:00"/>
    <s v="MZ"/>
    <d v="2025-03-28T00:00:00"/>
    <s v="Recibido"/>
    <s v="cumplida"/>
    <x v="0"/>
    <n v="30"/>
    <n v="0"/>
    <d v="2025-04-01T00:00:00"/>
    <n v="251929"/>
    <m/>
    <m/>
    <n v="1"/>
  </r>
  <r>
    <m/>
    <s v="Alejandro Beron"/>
    <s v="URGENTE 01"/>
    <s v=" MATERIAL PARA MOVIMIENTO DE ESTANTERIAS EN DMP Y CD"/>
    <d v="2025-03-19T00:00:00"/>
    <x v="1"/>
    <x v="0"/>
    <m/>
    <s v="JPS"/>
    <s v="P-3511"/>
    <s v="S/C"/>
    <s v=" CAÑO CUADRADO  80 X 80 X 1,6 X 6000"/>
    <n v="10"/>
    <s v="unidad"/>
    <n v="43406.52"/>
    <n v="434065.19999999995"/>
    <s v="$"/>
    <s v="COMERCIAL CMP"/>
    <n v="100410"/>
    <d v="2025-03-26T00:00:00"/>
    <s v="MZ"/>
    <d v="2025-03-28T00:00:00"/>
    <s v="Recibido"/>
    <s v="cumplida"/>
    <x v="0"/>
    <n v="10"/>
    <n v="0"/>
    <d v="2025-04-11T00:00:00"/>
    <n v="242542"/>
    <m/>
    <m/>
    <n v="1"/>
  </r>
  <r>
    <m/>
    <s v="Alejandro Beron"/>
    <s v="URGENTE 01"/>
    <s v=" MATERIAL PARA MOVIMIENTO DE ESTANTERIAS EN DMP Y CD"/>
    <d v="2025-03-19T00:00:00"/>
    <x v="1"/>
    <x v="0"/>
    <m/>
    <s v="JPS"/>
    <s v="P-3511"/>
    <s v="S/C"/>
    <s v=" PLATINAS DE HIERRO COMUN DE 150X150X 5MM CON AGUJEROS DIAM 16MM A 15MM DE CADA V"/>
    <n v="17"/>
    <s v="unidad"/>
    <n v="27800"/>
    <n v="472600"/>
    <s v="$"/>
    <s v="FULL TIME"/>
    <n v="100363"/>
    <d v="2025-03-21T00:00:00"/>
    <s v="LR"/>
    <d v="2025-03-26T00:00:00"/>
    <s v="Recibido"/>
    <s v="cumplida"/>
    <x v="0"/>
    <n v="17"/>
    <n v="0"/>
    <d v="2025-03-29T00:00:00"/>
    <n v="376"/>
    <m/>
    <m/>
    <n v="1"/>
  </r>
  <r>
    <m/>
    <s v="Alejandro Beron"/>
    <s v="URGENTE 01"/>
    <s v=" MATERIAL PARA MOVIMIENTO DE ESTANTERIAS EN DMP Y CD"/>
    <d v="2025-03-19T00:00:00"/>
    <x v="1"/>
    <x v="0"/>
    <m/>
    <s v="JPS"/>
    <s v="P-3511"/>
    <s v="S/C"/>
    <s v=" DISCO PLANO OXIDO XPERT 115X 1,6"/>
    <n v="25"/>
    <s v="unidad"/>
    <n v="1130.67"/>
    <n v="28266.75"/>
    <s v="$"/>
    <s v="BULONERA TORCUATO"/>
    <n v="100408"/>
    <d v="2025-03-26T00:00:00"/>
    <s v="MZ"/>
    <d v="2025-03-28T00:00:00"/>
    <s v="Recibido"/>
    <s v="cumplida"/>
    <x v="0"/>
    <n v="25"/>
    <n v="0"/>
    <d v="2025-04-01T00:00:00"/>
    <n v="251930"/>
    <m/>
    <m/>
    <n v="1"/>
  </r>
  <r>
    <m/>
    <s v="Alejandro Beron"/>
    <s v="URGENTE 01"/>
    <s v=" MATERIAL PARA MOVIMIENTO DE ESTANTERIAS EN DMP Y CD"/>
    <d v="2025-03-19T00:00:00"/>
    <x v="1"/>
    <x v="0"/>
    <m/>
    <s v="JPS"/>
    <s v="P-3511"/>
    <s v="S/C"/>
    <s v=" ELECTRODO CONARCO 2,5MM X KG"/>
    <n v="35"/>
    <s v="unidad"/>
    <n v="8900.2999999999993"/>
    <n v="311510.5"/>
    <s v="$"/>
    <s v="BULONERA TORCUATO"/>
    <n v="100408"/>
    <d v="2025-03-26T00:00:00"/>
    <s v="MZ"/>
    <d v="2025-03-28T00:00:00"/>
    <s v="Recibido"/>
    <s v="cumplida"/>
    <x v="0"/>
    <n v="35"/>
    <n v="0"/>
    <d v="2025-04-01T00:00:00"/>
    <n v="251930"/>
    <m/>
    <m/>
    <n v="1"/>
  </r>
  <r>
    <m/>
    <s v="Alejandro Beron"/>
    <s v="URGENTE 01"/>
    <s v=" MATERIAL PARA MOVIMIENTO DE ESTANTERIAS EN DMP Y CD"/>
    <d v="2025-03-19T00:00:00"/>
    <x v="1"/>
    <x v="0"/>
    <m/>
    <s v="JPS"/>
    <s v="P-3511"/>
    <s v="S/C"/>
    <s v=" TEE DE 1&quot;1/4 X 6M"/>
    <n v="14"/>
    <s v="unidad"/>
    <n v="23700.03"/>
    <n v="331800.42"/>
    <s v="$"/>
    <s v="BULONERA TORCUATO"/>
    <n v="100408"/>
    <d v="2025-03-26T00:00:00"/>
    <s v="MZ"/>
    <d v="2025-03-28T00:00:00"/>
    <s v="Recibido"/>
    <s v="Con pendientes"/>
    <x v="0"/>
    <n v="10"/>
    <n v="-4"/>
    <d v="2025-04-01T00:00:00"/>
    <n v="251929"/>
    <m/>
    <m/>
    <n v="1"/>
  </r>
  <r>
    <m/>
    <s v="Alejandro Beron"/>
    <s v="URGENTE 01"/>
    <s v=" MATERIAL PARA MOVIMIENTO DE ESTANTERIAS EN DMP Y CD"/>
    <d v="2025-03-19T00:00:00"/>
    <x v="1"/>
    <x v="0"/>
    <m/>
    <s v="JPS"/>
    <s v="P-3511"/>
    <s v="S/C"/>
    <s v=" PERFIL UPN 50X100X6000"/>
    <n v="10"/>
    <s v="unidad"/>
    <n v="123395.51"/>
    <n v="1233955.0999999999"/>
    <s v="$"/>
    <s v="COMERCIAL CMP"/>
    <n v="100410"/>
    <d v="2025-03-26T00:00:00"/>
    <s v="MZ"/>
    <d v="2025-03-28T00:00:00"/>
    <s v="Recibido"/>
    <s v="cumplida"/>
    <x v="0"/>
    <n v="10"/>
    <n v="0"/>
    <d v="2025-04-11T00:00:00"/>
    <n v="242543"/>
    <m/>
    <m/>
    <n v="1"/>
  </r>
  <r>
    <m/>
    <s v="Alejandro Beron"/>
    <s v="URGENTE 01"/>
    <s v=" MATERIAL PARA MOVIMIENTO DE ESTANTERIAS EN DMP Y CD"/>
    <d v="2025-03-19T00:00:00"/>
    <x v="1"/>
    <x v="0"/>
    <m/>
    <s v="JPS"/>
    <s v="P-3511"/>
    <s v="S/C"/>
    <s v=" PERFIL IPN/ DOBLE T 50X100X6000"/>
    <n v="2"/>
    <s v="unidad"/>
    <n v="104409.33"/>
    <n v="208818.66"/>
    <s v="$"/>
    <s v="COMERCIAL CMP"/>
    <n v="100410"/>
    <d v="2025-03-26T00:00:00"/>
    <s v="MZ"/>
    <d v="2025-03-28T00:00:00"/>
    <s v="Recibido"/>
    <s v="cumplida"/>
    <x v="0"/>
    <n v="2"/>
    <n v="0"/>
    <d v="2025-04-11T00:00:00"/>
    <n v="242542"/>
    <m/>
    <m/>
    <n v="1"/>
  </r>
  <r>
    <m/>
    <s v="Alejandro Beron"/>
    <s v="URGENTE 01"/>
    <s v=" MATERIAL PARA MOVIMIENTO DE ESTANTERIAS EN DMP Y CD"/>
    <d v="2025-03-19T00:00:00"/>
    <x v="1"/>
    <x v="0"/>
    <m/>
    <s v="JPS"/>
    <s v="P-3511"/>
    <s v="S/C"/>
    <s v=" MECHA BROCA SDS PLUS VENTURO DIAM. 5 X 160MM"/>
    <n v="12"/>
    <s v="unidad"/>
    <n v="1625.98"/>
    <n v="19511.760000000002"/>
    <s v="$"/>
    <s v="BULONERA TORCUATO"/>
    <n v="100408"/>
    <d v="2025-03-26T00:00:00"/>
    <s v="MZ"/>
    <d v="2025-03-28T00:00:00"/>
    <s v="Recibido"/>
    <s v="cumplida"/>
    <x v="0"/>
    <n v="12"/>
    <n v="0"/>
    <d v="2025-04-14T00:00:00"/>
    <n v="251903"/>
    <m/>
    <m/>
    <n v="1"/>
  </r>
  <r>
    <m/>
    <s v="Alejandro Beron"/>
    <s v="URGENTE 01"/>
    <s v=" MATERIAL PARA MOVIMIENTO DE ESTANTERIAS EN DMP Y CD"/>
    <d v="2025-03-19T00:00:00"/>
    <x v="1"/>
    <x v="0"/>
    <m/>
    <s v="JPS"/>
    <s v="P-3511"/>
    <s v="S/C"/>
    <s v=" DISCO O/A X-T 350 X 3P/SEN TYOLIT (SENSITIVA)"/>
    <n v="14"/>
    <s v="unidad"/>
    <n v="9669.0300000000007"/>
    <n v="135366.42000000001"/>
    <s v="$"/>
    <s v="BULONERA TORCUATO"/>
    <n v="100408"/>
    <d v="2025-03-26T00:00:00"/>
    <s v="MZ"/>
    <d v="2025-03-28T00:00:00"/>
    <s v="Recibido"/>
    <s v="cumplida"/>
    <x v="0"/>
    <n v="14"/>
    <n v="0"/>
    <d v="2025-04-01T00:00:00"/>
    <n v="251930"/>
    <m/>
    <m/>
    <n v="1"/>
  </r>
  <r>
    <n v="1"/>
    <s v="Ontivero Alejandro"/>
    <s v="TRAB. TERM. 04"/>
    <s v=" MANTENIMIENTO DE CINTAS INTERMEDIAS PP2025"/>
    <d v="2025-01-16T00:00:00"/>
    <x v="0"/>
    <x v="0"/>
    <m/>
    <s v="JPS"/>
    <s v="P-3546"/>
    <s v="S/C"/>
    <s v="Mantenimiento en cinta entrada horno L1-L2-L3 y cambio de engranajes a acero_x000a_ PROVEEDOR LDL - PRESUPUESTO 9437"/>
    <n v="1"/>
    <s v="unidad"/>
    <n v="1300000"/>
    <n v="1300000"/>
    <s v="$"/>
    <s v="LDL"/>
    <n v="98702"/>
    <d v="2025-01-29T00:00:00"/>
    <s v="VM"/>
    <d v="2025-01-31T00:00:00"/>
    <s v="Recibido"/>
    <s v="cumplida"/>
    <x v="0"/>
    <n v="1"/>
    <n v="0"/>
    <d v="2025-01-23T00:00:00"/>
    <n v="2054"/>
    <m/>
    <n v="1"/>
    <n v="1"/>
  </r>
  <r>
    <n v="1"/>
    <s v="Ontivero Alejandro"/>
    <s v="TRAB. TERM. 04"/>
    <s v=" EXTRACCION LINEA 7 PP2025"/>
    <d v="2025-01-16T00:00:00"/>
    <x v="0"/>
    <x v="0"/>
    <m/>
    <s v="JPS"/>
    <s v="P-3547"/>
    <s v="S/C"/>
    <s v="Adaptacion de motor extractor L7 AA_x000a_ PROVEEDOR LDL - PRESUPUESTO 9437"/>
    <n v="1"/>
    <s v="unidad"/>
    <n v="2300000"/>
    <n v="2300000"/>
    <s v="$"/>
    <s v="LDL"/>
    <n v="98702"/>
    <d v="2025-01-29T00:00:00"/>
    <s v="VM"/>
    <d v="2025-01-31T00:00:00"/>
    <s v="Recibido"/>
    <s v="cumplida"/>
    <x v="0"/>
    <n v="1"/>
    <n v="0"/>
    <d v="2025-01-23T00:00:00"/>
    <n v="2054"/>
    <m/>
    <n v="1"/>
    <n v="1"/>
  </r>
  <r>
    <n v="6"/>
    <s v="Paula Riera"/>
    <s v="URGENTE 01"/>
    <s v=" MATERIALES ELECTRICOS MASIPACK LINEA 1"/>
    <d v="2025-01-03T00:00:00"/>
    <x v="0"/>
    <x v="0"/>
    <m/>
    <s v="JPS"/>
    <s v="P-3548"/>
    <s v=" M1101ELE"/>
    <s v=" Cablecanal ranurado 30x30mm"/>
    <n v="10"/>
    <s v="unidad"/>
    <n v="2891"/>
    <n v="28910"/>
    <s v="$"/>
    <s v="LIESA"/>
    <n v="98403"/>
    <d v="2025-01-03T00:00:00"/>
    <s v="VM"/>
    <d v="2025-01-06T00:00:00"/>
    <s v="Recibido"/>
    <s v="cumplida"/>
    <x v="0"/>
    <n v="10"/>
    <n v="0"/>
    <d v="2025-01-07T00:00:00"/>
    <n v="192235"/>
    <n v="55630"/>
    <n v="1"/>
    <n v="1"/>
  </r>
  <r>
    <m/>
    <s v="Paula Riera"/>
    <s v="URGENTE 01"/>
    <s v=" MATERIALES ELECTRICOS MASIPACK LINEA 1"/>
    <d v="2025-01-03T00:00:00"/>
    <x v="0"/>
    <x v="0"/>
    <m/>
    <s v="JPS"/>
    <s v="P-3548"/>
    <s v=" M0780ELE"/>
    <s v="  Puntera hueca preaislada 1 MM"/>
    <n v="500"/>
    <s v="unidad"/>
    <n v="10.4283"/>
    <n v="5214.1499999999996"/>
    <s v="$"/>
    <s v="LIESA"/>
    <n v="98403"/>
    <d v="2025-01-03T00:00:00"/>
    <s v="VM"/>
    <d v="2025-01-06T00:00:00"/>
    <s v="Recibido"/>
    <s v="cumplida"/>
    <x v="0"/>
    <n v="500"/>
    <n v="0"/>
    <d v="2025-01-07T00:00:00"/>
    <n v="192235"/>
    <n v="55630"/>
    <m/>
    <n v="1"/>
  </r>
  <r>
    <m/>
    <s v="Paula Riera"/>
    <s v="URGENTE 01"/>
    <s v=" MATERIALES ELECTRICOS MASIPACK LINEA 1"/>
    <d v="2025-01-03T00:00:00"/>
    <x v="0"/>
    <x v="0"/>
    <m/>
    <s v="JPS"/>
    <s v="P-3548"/>
    <s v=" M0363ELE"/>
    <s v="  Puntera hueca preaislada 1,5 MM"/>
    <n v="500"/>
    <s v="unidad"/>
    <n v="10.4283"/>
    <n v="5214.1499999999996"/>
    <s v="$"/>
    <s v="LIESA"/>
    <n v="98403"/>
    <d v="2025-01-03T00:00:00"/>
    <s v="VM"/>
    <d v="2025-01-06T00:00:00"/>
    <s v="Recibido"/>
    <s v="cumplida"/>
    <x v="0"/>
    <n v="500"/>
    <n v="0"/>
    <d v="2025-01-07T00:00:00"/>
    <n v="192235"/>
    <n v="55630"/>
    <m/>
    <n v="1"/>
  </r>
  <r>
    <m/>
    <s v="Paula Riera"/>
    <s v="URGENTE 01"/>
    <s v=" MATERIALES ELECTRICOS MASIPACK LINEA 1"/>
    <d v="2025-01-03T00:00:00"/>
    <x v="0"/>
    <x v="0"/>
    <m/>
    <s v="JPS"/>
    <s v="P-3548"/>
    <s v=" M0713ELE"/>
    <s v="  Puntera hueca preaislada 0,5 MM"/>
    <n v="200"/>
    <s v="unidad"/>
    <n v="10.4283"/>
    <n v="2085.66"/>
    <s v="$"/>
    <s v="LIESA"/>
    <n v="98403"/>
    <d v="2025-01-03T00:00:00"/>
    <s v="VM"/>
    <d v="2025-01-06T00:00:00"/>
    <s v="Recibido"/>
    <s v="cumplida"/>
    <x v="0"/>
    <n v="200"/>
    <n v="0"/>
    <d v="2025-01-07T00:00:00"/>
    <n v="192235"/>
    <n v="55630"/>
    <m/>
    <n v="1"/>
  </r>
  <r>
    <m/>
    <s v="Paula Riera"/>
    <s v="URGENTE 01"/>
    <s v=" MATERIALES ELECTRICOS MASIPACK LINEA 1"/>
    <d v="2025-01-03T00:00:00"/>
    <x v="0"/>
    <x v="0"/>
    <m/>
    <s v="JPS"/>
    <s v="P-3548"/>
    <s v=" M1468ELE"/>
    <s v="  Cable de red para ficha DB9 "/>
    <n v="10"/>
    <s v="Metros"/>
    <n v="1404.2"/>
    <n v="14042"/>
    <s v="$"/>
    <s v="LIESA"/>
    <n v="98403"/>
    <d v="2025-01-03T00:00:00"/>
    <s v="VM"/>
    <d v="2025-01-06T00:00:00"/>
    <s v="Recibido"/>
    <s v="cumplida"/>
    <x v="0"/>
    <n v="10"/>
    <n v="0"/>
    <d v="2025-01-07T00:00:00"/>
    <n v="192235"/>
    <n v="55630"/>
    <m/>
    <n v="1"/>
  </r>
  <r>
    <m/>
    <s v="Paula Riera"/>
    <s v="URGENTE 01"/>
    <s v=" MATERIALES ELECTRICOS MASIPACK LINEA 1"/>
    <d v="2025-01-03T00:00:00"/>
    <x v="0"/>
    <x v="0"/>
    <m/>
    <s v="JPS"/>
    <s v="P-3548"/>
    <s v="M1482ELE"/>
    <s v="  Juego ficha macho y hembra DB9"/>
    <n v="20"/>
    <s v="unidad"/>
    <n v="1125.43"/>
    <n v="22508.600000000002"/>
    <s v="$"/>
    <s v="LIESA"/>
    <n v="98403"/>
    <d v="2025-01-03T00:00:00"/>
    <s v="VM"/>
    <d v="2025-01-06T00:00:00"/>
    <s v="Recibido"/>
    <s v="cumplida"/>
    <x v="0"/>
    <n v="20"/>
    <n v="0"/>
    <d v="2025-01-07T00:00:00"/>
    <n v="192235"/>
    <n v="55630"/>
    <m/>
    <n v="1"/>
  </r>
  <r>
    <n v="1"/>
    <s v="Alejandro Beron"/>
    <s v="URGENTE 01"/>
    <s v=" PERSIANA N°6 DEL CD"/>
    <d v="2025-01-16T00:00:00"/>
    <x v="0"/>
    <x v="0"/>
    <m/>
    <s v="AB"/>
    <s v="P-3549"/>
    <s v="S/C"/>
    <s v="Reparacion de tensor en persiana N° 6"/>
    <n v="1"/>
    <s v="unidad"/>
    <n v="580000"/>
    <n v="580000"/>
    <s v="$"/>
    <s v="PORMATIC"/>
    <n v="98571"/>
    <d v="2025-01-20T00:00:00"/>
    <s v="VM"/>
    <d v="2025-01-21T00:00:00"/>
    <s v="Recibido"/>
    <s v="cumplida"/>
    <x v="0"/>
    <n v="1"/>
    <n v="0"/>
    <d v="2025-01-28T00:00:00"/>
    <n v="18382"/>
    <m/>
    <n v="1"/>
    <n v="1"/>
  </r>
  <r>
    <n v="1"/>
    <s v="Alejandro Beron"/>
    <s v="NORMAL"/>
    <s v=" REPARACION DE EMBRAGUE TOYOTA 25A"/>
    <d v="2025-01-04T00:00:00"/>
    <x v="0"/>
    <x v="0"/>
    <m/>
    <s v="JPS"/>
    <s v="P-3550"/>
    <s v="S/C"/>
    <s v="Reparacion de paquete de embrague toyota 25 A Equipo 32-8FG25_x000a_ Modelo FSVE62     Chasis 308FG25-30858"/>
    <n v="1"/>
    <s v="unidad"/>
    <n v="2085000"/>
    <n v="2085000"/>
    <s v="$"/>
    <s v="EMAS"/>
    <s v="98589 - 100119"/>
    <d v="2025-01-21T00:00:00"/>
    <s v="VM"/>
    <d v="2025-01-21T00:00:00"/>
    <s v="Recibido"/>
    <s v="cumplida"/>
    <x v="0"/>
    <n v="1"/>
    <n v="0"/>
    <d v="2025-03-28T00:00:00"/>
    <n v="12221"/>
    <m/>
    <n v="1"/>
    <n v="1"/>
  </r>
  <r>
    <n v="1"/>
    <s v="Hugo Escobar"/>
    <s v="URGENTE 01"/>
    <s v=" CARROS DE LOS HORNOS DE LINEAS 6 Y 7"/>
    <d v="2025-01-06T00:00:00"/>
    <x v="0"/>
    <x v="0"/>
    <m/>
    <s v="AB"/>
    <s v="P-3551"/>
    <s v=" M0998FER"/>
    <s v="ANGULO 2&quot;X2&quot; X 8MM (ESPESOR) X 4000 MM"/>
    <n v="1"/>
    <s v="unidad"/>
    <n v="83820"/>
    <n v="83820"/>
    <s v="$"/>
    <s v="RENDICION DE GASTOS"/>
    <n v="98455"/>
    <d v="2025-01-07T00:00:00"/>
    <s v="MZ"/>
    <m/>
    <s v="Recibido"/>
    <s v="cumplida"/>
    <x v="0"/>
    <n v="1"/>
    <n v="0"/>
    <d v="2025-01-08T00:00:00"/>
    <s v="SIN REMITO"/>
    <m/>
    <n v="1"/>
    <n v="1"/>
  </r>
  <r>
    <n v="1"/>
    <s v="Raul Ledesma"/>
    <s v="TRAB. TERM. 04"/>
    <s v=" LINEA 5"/>
    <d v="2025-01-05T00:00:00"/>
    <x v="0"/>
    <x v="0"/>
    <m/>
    <s v="AB"/>
    <s v="P-3552"/>
    <s v="S/C"/>
    <s v="REPARACION DE SOPORTE DE POLEAS REBOLLADORA CONICA"/>
    <n v="1"/>
    <s v="unidad"/>
    <n v="435000"/>
    <n v="435000"/>
    <s v="$"/>
    <s v="LDL"/>
    <n v="98441"/>
    <d v="2025-01-07T00:00:00"/>
    <s v="VM"/>
    <d v="2025-01-08T00:00:00"/>
    <s v="Recibido"/>
    <s v="cumplida"/>
    <x v="0"/>
    <n v="1"/>
    <n v="0"/>
    <d v="2025-01-04T00:00:00"/>
    <n v="1943"/>
    <m/>
    <n v="1"/>
    <n v="1"/>
  </r>
  <r>
    <n v="1"/>
    <s v="Alejandro Beron"/>
    <s v="URGENTE 01"/>
    <s v="AIRE ACONDICIONADO OFICINA ROSANA RUIZ"/>
    <d v="2025-01-16T00:00:00"/>
    <x v="0"/>
    <x v="0"/>
    <m/>
    <s v="JPS"/>
    <s v="P-3553"/>
    <s v="S/C"/>
    <s v="Aire Acondicionado Split Midea 3450W Inverter."/>
    <n v="1"/>
    <s v="unidad"/>
    <n v="900156"/>
    <n v="900156"/>
    <s v="$"/>
    <s v="MERCADO LIBRE"/>
    <n v="98551"/>
    <d v="2025-01-20T00:00:00"/>
    <s v="VM"/>
    <d v="2025-01-17T00:00:00"/>
    <s v="Recibido"/>
    <s v="cumplida"/>
    <x v="0"/>
    <n v="1"/>
    <n v="0"/>
    <m/>
    <s v="SIN REMITO AUTORIZA JUAN ZABALETA"/>
    <m/>
    <n v="1"/>
    <n v="1"/>
  </r>
  <r>
    <n v="5"/>
    <s v="Alejandro Beron"/>
    <s v="URGENTE 01"/>
    <s v="MATERIALES ELECTRICOS PP2025"/>
    <d v="2025-01-07T00:00:00"/>
    <x v="0"/>
    <x v="0"/>
    <m/>
    <s v="JPS"/>
    <s v="P-3554"/>
    <s v="M1553ELE"/>
    <s v=" Gabinete Tablero Caja Térmicas Embutir Pvc 72 Polos Asanno"/>
    <n v="1"/>
    <s v="unidad"/>
    <n v="60785.66"/>
    <n v="60785.66"/>
    <s v="$"/>
    <s v="MATERIALES ELECTRICOS GRECCO"/>
    <n v="98488"/>
    <d v="2025-01-10T00:00:00"/>
    <s v="VM"/>
    <d v="2025-01-10T00:00:00"/>
    <s v="Recibido"/>
    <s v="cumplida"/>
    <x v="0"/>
    <n v="1"/>
    <n v="0"/>
    <d v="2025-01-22T00:00:00"/>
    <n v="14141"/>
    <n v="56397"/>
    <n v="1"/>
    <n v="1"/>
  </r>
  <r>
    <m/>
    <s v="Alejandro Beron"/>
    <s v="URGENTE 01"/>
    <s v="MATERIALES ELECTRICOS PP2025"/>
    <d v="2025-01-07T00:00:00"/>
    <x v="0"/>
    <x v="0"/>
    <m/>
    <s v="JPS"/>
    <s v="P-3554"/>
    <s v="M0654ELE"/>
    <s v=" TERMOMAGNETICA DIN 4X63A 6KA &quot;C&quot; 139205"/>
    <n v="1"/>
    <s v="unidad"/>
    <n v="121563"/>
    <n v="121563"/>
    <s v="$"/>
    <s v="ELECTROPERBE"/>
    <n v="98609"/>
    <d v="2025-01-22T00:00:00"/>
    <s v="MZ"/>
    <d v="2025-01-24T00:00:00"/>
    <s v="Recibido"/>
    <s v="cumplida"/>
    <x v="0"/>
    <n v="1"/>
    <n v="0"/>
    <d v="2025-02-17T00:00:00"/>
    <n v="79918"/>
    <n v="57935"/>
    <m/>
    <n v="1"/>
  </r>
  <r>
    <m/>
    <s v="Alejandro Beron"/>
    <s v="URGENTE 01"/>
    <s v="MATERIALES ELECTRICOS PP2025"/>
    <d v="2025-01-07T00:00:00"/>
    <x v="0"/>
    <x v="0"/>
    <m/>
    <s v="JPS"/>
    <s v="P-3554"/>
    <s v=" M0136ELE"/>
    <s v="TERMOMAGNETICA MCB 2X25A 6KA CURVA C5 MC6-C25/2"/>
    <n v="5"/>
    <s v="unidad"/>
    <n v="22796.46"/>
    <n v="113982.29999999999"/>
    <s v="$"/>
    <s v="ELECTROPERBE"/>
    <n v="98609"/>
    <d v="2025-01-22T00:00:00"/>
    <s v="MZ"/>
    <d v="2025-01-24T00:00:00"/>
    <s v="Recibido"/>
    <s v="cumplida"/>
    <x v="0"/>
    <n v="5"/>
    <n v="0"/>
    <d v="2025-02-17T00:00:00"/>
    <n v="79918"/>
    <n v="57935"/>
    <m/>
    <n v="1"/>
  </r>
  <r>
    <m/>
    <s v="Alejandro Beron"/>
    <s v="URGENTE 01"/>
    <s v="MATERIALES ELECTRICOS PP2025"/>
    <d v="2025-01-07T00:00:00"/>
    <x v="0"/>
    <x v="0"/>
    <m/>
    <s v="JPS"/>
    <s v="P-3554"/>
    <s v=" M0135ELE"/>
    <s v=" TERMOMAGNETICA MCB 2X16A 6KA CURVA C5 MC6-C16/2 138959"/>
    <n v="4"/>
    <s v="unidad"/>
    <n v="22518.98"/>
    <n v="90075.92"/>
    <s v="$"/>
    <s v="ELECTROPERBE"/>
    <n v="98609"/>
    <d v="2025-01-22T00:00:00"/>
    <s v="MZ"/>
    <d v="2025-01-24T00:00:00"/>
    <s v="Recibido"/>
    <s v="cumplida"/>
    <x v="0"/>
    <n v="4"/>
    <n v="0"/>
    <d v="2025-02-17T00:00:00"/>
    <n v="79918"/>
    <n v="57935"/>
    <m/>
    <n v="1"/>
  </r>
  <r>
    <m/>
    <s v="Alejandro Beron"/>
    <s v="URGENTE 01"/>
    <s v="MATERIALES ELECTRICOS PP2025"/>
    <d v="2025-01-07T00:00:00"/>
    <x v="0"/>
    <x v="0"/>
    <m/>
    <s v="JPS"/>
    <s v="P-3554"/>
    <s v=" M0134ELE"/>
    <s v=" TERMOMAGNETICA MCB 2X10A 6KA CURVA C5 MC6-C10/2 138957"/>
    <n v="6"/>
    <s v="unidad"/>
    <n v="22518.98"/>
    <n v="135113.88"/>
    <s v="$"/>
    <s v="ELECTROPERBE"/>
    <n v="98609"/>
    <d v="2025-01-22T00:00:00"/>
    <s v="MZ"/>
    <d v="2025-01-24T00:00:00"/>
    <s v="Recibido"/>
    <s v="cumplida"/>
    <x v="0"/>
    <n v="6"/>
    <n v="0"/>
    <d v="2025-02-17T00:00:00"/>
    <n v="79918"/>
    <n v="57935"/>
    <m/>
    <n v="1"/>
  </r>
  <r>
    <n v="1"/>
    <s v="Franco Paez"/>
    <s v="URGENTE 01"/>
    <s v="REDUCTORES LINEA 6"/>
    <d v="2025-01-20T00:00:00"/>
    <x v="0"/>
    <x v="0"/>
    <m/>
    <s v="JPS"/>
    <s v="P-3555"/>
    <s v="M0204MEC"/>
    <s v="RETEN 35-62-7 DBH"/>
    <n v="20"/>
    <s v="unidad"/>
    <n v="2300"/>
    <n v="46000"/>
    <s v="$"/>
    <s v="RULEMANES ALVEAR"/>
    <n v="98617"/>
    <d v="2025-01-22T00:00:00"/>
    <s v="VM"/>
    <d v="2025-01-23T00:00:00"/>
    <s v="Recibido"/>
    <s v="cumplida"/>
    <x v="0"/>
    <n v="20"/>
    <n v="0"/>
    <d v="2025-01-24T00:00:00"/>
    <n v="73955"/>
    <n v="56557"/>
    <n v="1"/>
    <n v="1"/>
  </r>
  <r>
    <n v="1"/>
    <s v="Hugo Escobar"/>
    <s v="URGENTE 01"/>
    <s v="REPARACION DE MOTOR DE TOLVA AMASADORA LINEA 1"/>
    <d v="2025-01-08T00:00:00"/>
    <x v="0"/>
    <x v="0"/>
    <m/>
    <s v="AB"/>
    <s v="P-3556"/>
    <s v="S/C"/>
    <s v=" MOTOR W22 MOTOFRENO AL90S/L  CON BRIDA FF165. PARA TOLVA DE VOLTEO DE AMASADORA"/>
    <n v="1"/>
    <s v="unidad"/>
    <n v="661791.6"/>
    <n v="661791.6"/>
    <s v="$"/>
    <s v="PORCO"/>
    <n v="98479"/>
    <d v="2025-01-09T00:00:00"/>
    <s v="MZ"/>
    <d v="2025-01-09T00:00:00"/>
    <s v="Recibido"/>
    <s v="cumplida"/>
    <x v="0"/>
    <n v="1"/>
    <n v="0"/>
    <d v="2025-01-10T00:00:00"/>
    <n v="9191"/>
    <m/>
    <n v="1"/>
    <n v="1"/>
  </r>
  <r>
    <n v="3"/>
    <s v="Raul Ledesma"/>
    <s v="URGENTE 01"/>
    <s v="MATERIALES PINTURA DE MAQUINAS PP2025"/>
    <d v="2025-01-07T00:00:00"/>
    <x v="0"/>
    <x v="0"/>
    <m/>
    <s v="JPS"/>
    <s v="P-3557"/>
    <s v="M0953FER"/>
    <s v=" PINTURA EPOXI INDULAC BLANCO X 4 LT"/>
    <n v="2"/>
    <s v="unidad"/>
    <n v="109423.97"/>
    <n v="218847.94"/>
    <s v="$"/>
    <s v="BRAZO LARGO"/>
    <n v="98471"/>
    <d v="2025-01-09T00:00:00"/>
    <s v="JP"/>
    <d v="2025-01-09T00:00:00"/>
    <s v="Recibido"/>
    <s v="cumplida"/>
    <x v="0"/>
    <n v="2"/>
    <n v="0"/>
    <d v="2025-01-10T00:00:00"/>
    <n v="5001"/>
    <n v="55634"/>
    <n v="1"/>
    <n v="1"/>
  </r>
  <r>
    <m/>
    <s v="Raul Ledesma"/>
    <s v="URGENTE 01"/>
    <s v="MATERIALES PINTURA DE MAQUINAS PP2025"/>
    <d v="2025-01-07T00:00:00"/>
    <x v="0"/>
    <x v="0"/>
    <m/>
    <s v="JPS"/>
    <s v="P-3557"/>
    <s v="M0585FER"/>
    <s v=" DILUYENTE P/ EPOXI TINEX X 4L"/>
    <n v="2"/>
    <s v="unidad"/>
    <n v="110259.5"/>
    <n v="220519"/>
    <s v="$"/>
    <s v="BRAZO LARGO"/>
    <n v="98471"/>
    <d v="2025-01-09T00:00:00"/>
    <s v="JP"/>
    <d v="2025-01-09T00:00:00"/>
    <s v="Recibido"/>
    <s v="cumplida"/>
    <x v="0"/>
    <n v="2"/>
    <n v="0"/>
    <d v="2025-01-10T00:00:00"/>
    <n v="5001"/>
    <n v="55634"/>
    <m/>
    <n v="1"/>
  </r>
  <r>
    <m/>
    <s v="Raul Ledesma"/>
    <s v="URGENTE 01"/>
    <s v="MATERIALES PINTURA DE MAQUINAS PP2025"/>
    <d v="2025-01-07T00:00:00"/>
    <x v="0"/>
    <x v="0"/>
    <m/>
    <s v="JPS"/>
    <s v="P-3557"/>
    <s v=" M2085FER"/>
    <s v=" ALBA CONVERTIDOR DE OXIDO BLANCO X 4 LITROS"/>
    <n v="2"/>
    <s v="unidad"/>
    <n v="52964.46"/>
    <n v="105928.92"/>
    <s v="$"/>
    <s v="BRAZO LARGO"/>
    <n v="98471"/>
    <d v="2025-01-09T00:00:00"/>
    <s v="JP"/>
    <d v="2025-01-09T00:00:00"/>
    <s v="Recibido"/>
    <s v="cumplida"/>
    <x v="0"/>
    <n v="2"/>
    <n v="0"/>
    <d v="2025-01-10T00:00:00"/>
    <n v="5001"/>
    <n v="55634"/>
    <m/>
    <n v="1"/>
  </r>
  <r>
    <n v="8"/>
    <s v="Juan Zabaleta"/>
    <s v="URGENTE 01"/>
    <s v="HORNO LINEA 1_x0009_"/>
    <d v="2025-01-08T00:00:00"/>
    <x v="0"/>
    <x v="0"/>
    <m/>
    <s v="AB"/>
    <s v="P-3558"/>
    <s v="M2529FER"/>
    <s v=" Tubo de oxigeno x 10 m3 cargado"/>
    <n v="1"/>
    <s v="unidad"/>
    <m/>
    <n v="0"/>
    <s v="$"/>
    <s v="SOLDADURAS TIGRE"/>
    <n v="98465"/>
    <d v="2025-01-08T00:00:00"/>
    <s v="VM"/>
    <d v="2025-01-09T00:00:00"/>
    <s v="Recibido"/>
    <s v="cumplida"/>
    <x v="0"/>
    <n v="1"/>
    <n v="0"/>
    <d v="2025-01-09T00:00:00"/>
    <n v="48"/>
    <n v="55614"/>
    <n v="1"/>
    <n v="1"/>
  </r>
  <r>
    <m/>
    <s v="Juan Zabaleta"/>
    <s v="URGENTE 01"/>
    <s v="HORNO LINEA 1_x0009_"/>
    <d v="2025-01-08T00:00:00"/>
    <x v="0"/>
    <x v="0"/>
    <m/>
    <s v="AB"/>
    <s v="P-3558"/>
    <s v="M1491FER"/>
    <s v=" válvula reguladora de oxigeno"/>
    <n v="1"/>
    <s v="unidad"/>
    <m/>
    <n v="0"/>
    <s v="$"/>
    <s v="SOLDADURAS TIGRE"/>
    <n v="98465"/>
    <d v="2025-01-08T00:00:00"/>
    <s v="VM"/>
    <d v="2025-01-09T00:00:00"/>
    <s v="Recibido"/>
    <s v="cumplida"/>
    <x v="0"/>
    <n v="1"/>
    <n v="0"/>
    <d v="2025-01-09T00:00:00"/>
    <n v="48"/>
    <n v="55614"/>
    <m/>
    <n v="1"/>
  </r>
  <r>
    <m/>
    <s v="Juan Zabaleta"/>
    <s v="URGENTE 01"/>
    <s v="HORNO LINEA 1_x0009_"/>
    <d v="2025-01-08T00:00:00"/>
    <x v="0"/>
    <x v="0"/>
    <m/>
    <s v="AB"/>
    <s v="P-3558"/>
    <s v=" M2785FER"/>
    <s v=" válvula reguladora de gas"/>
    <n v="1"/>
    <s v="unidad"/>
    <m/>
    <n v="0"/>
    <s v="$"/>
    <s v="SOLDADURAS TIGRE"/>
    <n v="98465"/>
    <d v="2025-01-08T00:00:00"/>
    <s v="VM"/>
    <d v="2025-01-09T00:00:00"/>
    <s v="Recibido"/>
    <s v="cumplida"/>
    <x v="0"/>
    <n v="1"/>
    <n v="0"/>
    <d v="2025-01-09T00:00:00"/>
    <n v="48"/>
    <n v="55614"/>
    <m/>
    <n v="1"/>
  </r>
  <r>
    <m/>
    <s v="Juan Zabaleta"/>
    <s v="URGENTE 01"/>
    <s v="HORNO LINEA 1_x0009_"/>
    <d v="2025-01-08T00:00:00"/>
    <x v="0"/>
    <x v="0"/>
    <m/>
    <s v="AB"/>
    <s v="P-3558"/>
    <s v=" M2786FER"/>
    <s v=" manguera dupla 8/10"/>
    <n v="10"/>
    <s v="unidad"/>
    <m/>
    <n v="0"/>
    <s v="$"/>
    <s v="SOLDADURAS TIGRE"/>
    <n v="98465"/>
    <d v="2025-01-08T00:00:00"/>
    <s v="VM"/>
    <d v="2025-01-09T00:00:00"/>
    <s v="Recibido"/>
    <s v="cumplida"/>
    <x v="0"/>
    <n v="10"/>
    <n v="0"/>
    <d v="2025-01-09T00:00:00"/>
    <n v="48"/>
    <n v="55614"/>
    <m/>
    <n v="1"/>
  </r>
  <r>
    <m/>
    <s v="Juan Zabaleta"/>
    <s v="URGENTE 01"/>
    <s v="HORNO LINEA 1_x0009_"/>
    <d v="2025-01-08T00:00:00"/>
    <x v="0"/>
    <x v="0"/>
    <m/>
    <s v="AB"/>
    <s v="P-3558"/>
    <s v=" M2787FER"/>
    <s v=" válvulas arrestallamas"/>
    <n v="2"/>
    <s v="unidad"/>
    <m/>
    <n v="0"/>
    <s v="$"/>
    <s v="SOLDADURAS TIGRE"/>
    <n v="98465"/>
    <d v="2025-01-08T00:00:00"/>
    <s v="VM"/>
    <d v="2025-01-09T00:00:00"/>
    <s v="Recibido"/>
    <s v="cumplida"/>
    <x v="0"/>
    <n v="2"/>
    <n v="0"/>
    <d v="2025-01-09T00:00:00"/>
    <n v="48"/>
    <n v="55614"/>
    <m/>
    <n v="1"/>
  </r>
  <r>
    <m/>
    <s v="Juan Zabaleta"/>
    <s v="URGENTE 01"/>
    <s v="HORNO LINEA 1_x0009_"/>
    <d v="2025-01-08T00:00:00"/>
    <x v="0"/>
    <x v="0"/>
    <m/>
    <s v="AB"/>
    <s v="P-3558"/>
    <s v=" M0876FER"/>
    <s v=" soplete cortador"/>
    <n v="1"/>
    <s v="unidad"/>
    <m/>
    <n v="0"/>
    <s v="$"/>
    <s v="SOLDADURAS TIGRE"/>
    <n v="98465"/>
    <d v="2025-01-08T00:00:00"/>
    <s v="VM"/>
    <d v="2025-01-09T00:00:00"/>
    <s v="Recibido"/>
    <s v="cumplida"/>
    <x v="0"/>
    <n v="1"/>
    <n v="0"/>
    <d v="2025-01-09T00:00:00"/>
    <n v="48"/>
    <n v="55614"/>
    <m/>
    <n v="1"/>
  </r>
  <r>
    <m/>
    <s v="Juan Zabaleta"/>
    <s v="URGENTE 01"/>
    <s v="HORNO LINEA 1_x0009_"/>
    <d v="2025-01-08T00:00:00"/>
    <x v="0"/>
    <x v="0"/>
    <m/>
    <s v="AB"/>
    <s v="P-3558"/>
    <s v=" M2788FER"/>
    <s v=" calentador liga M24 "/>
    <n v="1"/>
    <s v="unidad"/>
    <m/>
    <n v="0"/>
    <s v="$"/>
    <s v="SOLDADURAS TIGRE"/>
    <n v="98465"/>
    <d v="2025-01-08T00:00:00"/>
    <s v="VM"/>
    <d v="2025-01-09T00:00:00"/>
    <s v="Recibido"/>
    <s v="cumplida"/>
    <x v="0"/>
    <n v="1"/>
    <n v="0"/>
    <d v="2025-01-09T00:00:00"/>
    <n v="48"/>
    <n v="55614"/>
    <m/>
    <n v="1"/>
  </r>
  <r>
    <m/>
    <s v="Juan Zabaleta"/>
    <s v="TRAB. TERM. 04"/>
    <s v="HORNO LINEA 1_x0009_"/>
    <d v="2025-01-21T00:00:00"/>
    <x v="0"/>
    <x v="0"/>
    <m/>
    <s v="AB"/>
    <s v="P-3558"/>
    <s v="M2789FER"/>
    <s v=" TUBO DE PROPANO X 1 M3 (ALQUILER POR 1 SEMANA)"/>
    <n v="1"/>
    <s v="unidad"/>
    <n v="165000"/>
    <n v="165000"/>
    <s v="$"/>
    <s v="NIEVA"/>
    <n v="98644"/>
    <d v="2025-01-24T00:00:00"/>
    <s v="VM"/>
    <d v="2025-01-25T00:00:00"/>
    <s v="Recibido"/>
    <s v="cumplida"/>
    <x v="0"/>
    <n v="1"/>
    <n v="0"/>
    <d v="2025-01-21T00:00:00"/>
    <n v="60181956"/>
    <m/>
    <m/>
    <n v="1"/>
  </r>
  <r>
    <n v="1"/>
    <s v="Franco Paez"/>
    <s v="URGENTE 01"/>
    <s v="FOCUS LINEA 6"/>
    <d v="2025-01-16T00:00:00"/>
    <x v="0"/>
    <x v="0"/>
    <m/>
    <s v="AB"/>
    <s v="P-3559"/>
    <s v="S/C"/>
    <s v=" Provisión y mecanizado de piñones Z20  08B y mecanizado de agujero y chavetero con prisioneros de 6mm"/>
    <n v="2"/>
    <s v="unidad"/>
    <n v="152000"/>
    <n v="304000"/>
    <s v="$"/>
    <s v="FULL TIME"/>
    <n v="98536"/>
    <d v="2025-01-16T00:00:00"/>
    <s v="MZ"/>
    <d v="2025-01-19T00:00:00"/>
    <s v="Recibido"/>
    <s v="cumplida"/>
    <x v="0"/>
    <n v="2"/>
    <n v="0"/>
    <d v="2025-01-21T00:00:00"/>
    <n v="353"/>
    <m/>
    <n v="1"/>
    <n v="1"/>
  </r>
  <r>
    <n v="1"/>
    <s v="Alejandro Beron"/>
    <s v="URGENTE 01"/>
    <s v="BALASTO PARA VECTOR"/>
    <d v="2025-01-09T00:00:00"/>
    <x v="0"/>
    <x v="0"/>
    <m/>
    <s v="JPS"/>
    <s v="P-3560"/>
    <s v="M1554ELE"/>
    <s v=" BALASTO ELECTRONICO PARA DOS TUBOS FLUORECENTES MARCA COSMEL MODELO BL-2XT8 18W"/>
    <n v="3"/>
    <s v="unidad"/>
    <m/>
    <n v="0"/>
    <s v="$"/>
    <m/>
    <m/>
    <m/>
    <m/>
    <m/>
    <s v="Anulado"/>
    <s v="Con pendientes"/>
    <x v="1"/>
    <m/>
    <n v="-3"/>
    <m/>
    <m/>
    <m/>
    <n v="1"/>
    <n v="1"/>
  </r>
  <r>
    <n v="1"/>
    <s v="Juan Zabaleta"/>
    <s v="URGENTE 01"/>
    <s v="HERRAMIENTA PARA MEDICION DE PRESION DIFERENCIAL"/>
    <d v="2025-01-09T00:00:00"/>
    <x v="0"/>
    <x v="0"/>
    <m/>
    <s v="JPS"/>
    <s v="P-3561"/>
    <s v="M0049HER"/>
    <s v=" Manómetro de Presión Diferencial Testo 510 (0563 0510)"/>
    <n v="1"/>
    <s v="unidad"/>
    <n v="408817.13"/>
    <n v="408817.13"/>
    <s v="$"/>
    <s v="ABRAFER"/>
    <n v="98494"/>
    <d v="2025-01-10T00:00:00"/>
    <s v="VM"/>
    <d v="2025-01-11T00:00:00"/>
    <s v="Recibido"/>
    <s v="cumplida"/>
    <x v="0"/>
    <n v="1"/>
    <n v="0"/>
    <d v="2025-01-17T00:00:00"/>
    <n v="33803"/>
    <n v="56142"/>
    <n v="1"/>
    <n v="1"/>
  </r>
  <r>
    <n v="3"/>
    <s v="Juan Zabaleta"/>
    <s v="URGENTE 01"/>
    <s v="CORTE DE BRIDAS PARA HORNO DE LINEA 1"/>
    <d v="2025-01-09T00:00:00"/>
    <x v="0"/>
    <x v="0"/>
    <m/>
    <s v="JPS"/>
    <s v="P-3562"/>
    <s v="S/C"/>
    <s v="Corte de brida partida Ø 400 Ø 90mm SAE 1010 esp=5/8'' (15.8mm)"/>
    <n v="1"/>
    <s v="unidad"/>
    <m/>
    <n v="0"/>
    <s v="$"/>
    <m/>
    <m/>
    <m/>
    <m/>
    <m/>
    <s v="Anulado"/>
    <s v="Con pendientes"/>
    <x v="1"/>
    <m/>
    <n v="-1"/>
    <m/>
    <m/>
    <m/>
    <n v="1"/>
    <n v="1"/>
  </r>
  <r>
    <m/>
    <s v="Juan Zabaleta"/>
    <s v="URGENTE 01"/>
    <s v="CORTE DE BRIDAS PARA HORNO DE LINEA 1"/>
    <d v="2025-01-09T00:00:00"/>
    <x v="0"/>
    <x v="0"/>
    <m/>
    <s v="JPS"/>
    <s v="P-3562"/>
    <s v="S/C"/>
    <s v="Corte de brida partida Ø 400 Ø 144mm SAE 1010 esp=5/8'' (15.8mm)"/>
    <n v="1"/>
    <s v="unidad"/>
    <m/>
    <n v="0"/>
    <s v="$"/>
    <m/>
    <m/>
    <m/>
    <m/>
    <m/>
    <s v="Anulado"/>
    <s v="Con pendientes"/>
    <x v="1"/>
    <m/>
    <n v="-1"/>
    <m/>
    <m/>
    <m/>
    <m/>
    <n v="1"/>
  </r>
  <r>
    <m/>
    <s v="Juan Zabaleta"/>
    <s v="URGENTE 01"/>
    <s v="CORTE DE BRIDAS PARA HORNO DE LINEA 1"/>
    <d v="2025-01-09T00:00:00"/>
    <x v="0"/>
    <x v="0"/>
    <m/>
    <s v="JPS"/>
    <s v="P-3562"/>
    <s v="S/C"/>
    <s v="corte de brida partida Ø 400 Ø 62mm SAE 1010 esp=5/8'' (15.8mm)"/>
    <n v="1"/>
    <s v="unidad"/>
    <m/>
    <n v="0"/>
    <s v="$"/>
    <m/>
    <m/>
    <m/>
    <m/>
    <m/>
    <s v="Anulado"/>
    <s v="Con pendientes"/>
    <x v="1"/>
    <m/>
    <n v="-1"/>
    <m/>
    <m/>
    <m/>
    <m/>
    <n v="1"/>
  </r>
  <r>
    <n v="2"/>
    <s v="Alejandro Beron"/>
    <s v="URGENTE 01"/>
    <s v="INSUMOS PARA TAREAS EN NUEVO LABORATORIO"/>
    <d v="2025-01-10T00:00:00"/>
    <x v="0"/>
    <x v="0"/>
    <m/>
    <s v="JPS"/>
    <s v="P-3563"/>
    <s v="S/C"/>
    <s v=" Angulo de 2&quot;x2&quot;x6mm de espesor X 6metros"/>
    <n v="5"/>
    <s v="unidad"/>
    <n v="45973.49"/>
    <n v="229867.44999999998"/>
    <s v="$"/>
    <s v="COMERCIAL CMP"/>
    <n v="98497"/>
    <d v="2025-01-10T00:00:00"/>
    <s v="MZ"/>
    <d v="2025-01-11T00:00:00"/>
    <s v="Recibido"/>
    <s v="cumplida"/>
    <x v="0"/>
    <n v="5"/>
    <n v="0"/>
    <d v="2025-01-27T00:00:00"/>
    <n v="239838"/>
    <m/>
    <n v="1"/>
    <n v="1"/>
  </r>
  <r>
    <m/>
    <s v="Alejandro Beron"/>
    <s v="URGENTE 01"/>
    <s v="INSUMOS PARA TAREAS EN NUEVO LABORATORIO"/>
    <d v="2025-01-10T00:00:00"/>
    <x v="0"/>
    <x v="0"/>
    <m/>
    <s v="JPS"/>
    <s v="P-3563"/>
    <s v="S/C"/>
    <s v="Estructural 40x40x1,6"/>
    <n v="6"/>
    <s v="unidad"/>
    <n v="18341.650000000001"/>
    <n v="110049.90000000001"/>
    <s v="$"/>
    <s v="COMERCIAL CMP"/>
    <n v="98497"/>
    <d v="2025-01-10T00:00:00"/>
    <s v="MZ"/>
    <d v="2025-01-11T00:00:00"/>
    <s v="Recibido"/>
    <s v="cumplida"/>
    <x v="0"/>
    <n v="6"/>
    <n v="0"/>
    <d v="2025-01-27T00:00:00"/>
    <n v="239838"/>
    <m/>
    <m/>
    <n v="1"/>
  </r>
  <r>
    <n v="14"/>
    <s v="Alejandro Beron"/>
    <s v="URGENTE 01"/>
    <s v="INSUMOS DE REFRIGERACION PARA NUEVO LABORATORIO"/>
    <d v="2025-01-10T00:00:00"/>
    <x v="0"/>
    <x v="0"/>
    <m/>
    <s v="AB"/>
    <s v="P-3564"/>
    <s v="S/C"/>
    <s v="Manifold R-410 Con Maletín Value Vmg2 Mangueras De 150 Cm"/>
    <n v="1"/>
    <s v="unidad"/>
    <n v="149520"/>
    <n v="149520"/>
    <s v="$"/>
    <s v="ABRAFER"/>
    <n v="98735"/>
    <d v="2025-01-31T00:00:00"/>
    <s v="MZ"/>
    <d v="2025-01-31T00:00:00"/>
    <s v="Recibido"/>
    <s v="cumplida"/>
    <x v="0"/>
    <n v="1"/>
    <n v="0"/>
    <d v="2025-02-07T00:00:00"/>
    <n v="34414"/>
    <m/>
    <n v="1"/>
    <n v="1"/>
  </r>
  <r>
    <m/>
    <s v="Alejandro Beron"/>
    <s v="URGENTE 01"/>
    <s v="INSUMOS DE REFRIGERACION PARA NUEVO LABORATORIO"/>
    <d v="2025-01-10T00:00:00"/>
    <x v="0"/>
    <x v="0"/>
    <m/>
    <s v="AB"/>
    <s v="P-3564"/>
    <s v="S/C"/>
    <s v="Adaptador P/manguera R22 A Equipo R410 (con Ovulo)"/>
    <n v="4"/>
    <s v="unidad"/>
    <n v="5177.26"/>
    <n v="20709.04"/>
    <s v="$"/>
    <s v="ABRAFER"/>
    <n v="98735"/>
    <d v="2025-01-31T00:00:00"/>
    <s v="MZ"/>
    <d v="2025-01-31T00:00:00"/>
    <s v="Recibido"/>
    <s v="cumplida"/>
    <x v="0"/>
    <n v="1"/>
    <n v="-3"/>
    <d v="2025-02-07T00:00:00"/>
    <n v="34414"/>
    <m/>
    <m/>
    <n v="1"/>
  </r>
  <r>
    <m/>
    <s v="Alejandro Beron"/>
    <s v="URGENTE 01"/>
    <s v="INSUMOS DE REFRIGERACION PARA NUEVO LABORATORIO"/>
    <d v="2025-01-10T00:00:00"/>
    <x v="0"/>
    <x v="0"/>
    <m/>
    <s v="AB"/>
    <s v="P-3564"/>
    <s v="S/C"/>
    <s v="Kit Válvula estabilizadora ZL Vacío Adaptador Flare Hembra "/>
    <n v="1"/>
    <s v="unidad"/>
    <n v="98880"/>
    <n v="98880"/>
    <s v="$"/>
    <s v="ABRAFER"/>
    <n v="98735"/>
    <d v="2025-01-31T00:00:00"/>
    <s v="MZ"/>
    <d v="2025-01-31T00:00:00"/>
    <s v="Recibido"/>
    <s v="cumplida"/>
    <x v="0"/>
    <n v="1"/>
    <n v="0"/>
    <d v="2025-02-07T00:00:00"/>
    <n v="34414"/>
    <m/>
    <m/>
    <n v="1"/>
  </r>
  <r>
    <m/>
    <s v="Alejandro Beron"/>
    <s v="URGENTE 01"/>
    <s v="INSUMOS DE REFRIGERACION PARA NUEVO LABORATORIO"/>
    <d v="2025-01-10T00:00:00"/>
    <x v="0"/>
    <x v="0"/>
    <m/>
    <s v="AB"/>
    <s v="P-3564"/>
    <s v="S/C"/>
    <s v=" caño de cobre 3/8 x metro "/>
    <n v="5"/>
    <s v="Metros"/>
    <n v="6436.8"/>
    <n v="32184"/>
    <s v="$"/>
    <s v="ABRAFER"/>
    <n v="98735"/>
    <d v="2025-01-31T00:00:00"/>
    <s v="MZ"/>
    <d v="2025-01-31T00:00:00"/>
    <s v="Recibido"/>
    <s v="cumplida"/>
    <x v="0"/>
    <n v="1"/>
    <n v="-4"/>
    <d v="2025-02-07T00:00:00"/>
    <n v="34414"/>
    <m/>
    <m/>
    <n v="1"/>
  </r>
  <r>
    <m/>
    <s v="Alejandro Beron"/>
    <s v="URGENTE 01"/>
    <s v="INSUMOS DE REFRIGERACION PARA NUEVO LABORATORIO"/>
    <d v="2025-01-10T00:00:00"/>
    <x v="0"/>
    <x v="0"/>
    <m/>
    <s v="AB"/>
    <s v="P-3564"/>
    <s v="S/C"/>
    <s v=" caño de cobre 5/8 x metro"/>
    <n v="5"/>
    <s v="Metros"/>
    <n v="12158.4"/>
    <n v="60792"/>
    <s v="$"/>
    <s v="ABRAFER"/>
    <n v="98735"/>
    <d v="2025-01-31T00:00:00"/>
    <s v="MZ"/>
    <d v="2025-01-31T00:00:00"/>
    <s v="Recibido"/>
    <s v="cumplida"/>
    <x v="0"/>
    <n v="1"/>
    <n v="-4"/>
    <d v="2025-02-07T00:00:00"/>
    <n v="34414"/>
    <m/>
    <m/>
    <n v="1"/>
  </r>
  <r>
    <m/>
    <s v="Alejandro Beron"/>
    <s v="URGENTE 01"/>
    <s v="INSUMOS DE REFRIGERACION PARA NUEVO LABORATORIO"/>
    <d v="2025-01-10T00:00:00"/>
    <x v="0"/>
    <x v="0"/>
    <m/>
    <s v="AB"/>
    <s v="P-3564"/>
    <s v="S/C"/>
    <s v=" Aislante termico negro para caño de 3/8 x metro"/>
    <n v="6"/>
    <s v="Metros"/>
    <n v="1617"/>
    <n v="9702"/>
    <s v="$"/>
    <s v="ABRAFER"/>
    <n v="98735"/>
    <d v="2025-01-31T00:00:00"/>
    <s v="MZ"/>
    <d v="2025-01-31T00:00:00"/>
    <s v="Recibido"/>
    <s v="cumplida"/>
    <x v="0"/>
    <n v="1"/>
    <n v="-5"/>
    <d v="2025-02-07T00:00:00"/>
    <n v="34414"/>
    <m/>
    <m/>
    <n v="1"/>
  </r>
  <r>
    <m/>
    <s v="Alejandro Beron"/>
    <s v="URGENTE 01"/>
    <s v="INSUMOS DE REFRIGERACION PARA NUEVO LABORATORIO"/>
    <d v="2025-01-10T00:00:00"/>
    <x v="0"/>
    <x v="0"/>
    <m/>
    <s v="AB"/>
    <s v="P-3564"/>
    <s v="S/C"/>
    <s v=" Aislante termico negro para caño de 5/8 x metro"/>
    <n v="6"/>
    <s v="Metros"/>
    <n v="2310"/>
    <n v="13860"/>
    <s v="$"/>
    <s v="ABRAFER"/>
    <n v="98735"/>
    <d v="2025-01-31T00:00:00"/>
    <s v="MZ"/>
    <d v="2025-01-31T00:00:00"/>
    <s v="Recibido"/>
    <s v="cumplida"/>
    <x v="0"/>
    <n v="1"/>
    <n v="-5"/>
    <d v="2025-02-07T00:00:00"/>
    <n v="34414"/>
    <m/>
    <m/>
    <n v="1"/>
  </r>
  <r>
    <m/>
    <s v="Alejandro Beron"/>
    <s v="URGENTE 01"/>
    <s v="INSUMOS DE REFRIGERACION PARA NUEVO LABORATORIO"/>
    <d v="2025-01-10T00:00:00"/>
    <x v="0"/>
    <x v="0"/>
    <m/>
    <s v="AB"/>
    <s v="P-3564"/>
    <s v="S/C"/>
    <s v=" Agente de limieza 181b botella x900g"/>
    <n v="2"/>
    <s v="unidad"/>
    <n v="37695"/>
    <n v="75390"/>
    <s v="$"/>
    <s v="ABRAFER"/>
    <n v="98735"/>
    <d v="2025-01-31T00:00:00"/>
    <s v="MZ"/>
    <d v="2025-01-31T00:00:00"/>
    <s v="Recibido"/>
    <s v="cumplida"/>
    <x v="0"/>
    <n v="1"/>
    <n v="-1"/>
    <d v="2025-02-07T00:00:00"/>
    <n v="34414"/>
    <m/>
    <m/>
    <n v="1"/>
  </r>
  <r>
    <m/>
    <s v="Alejandro Beron"/>
    <s v="URGENTE 01"/>
    <s v="INSUMOS DE REFRIGERACION PARA NUEVO LABORATORIO"/>
    <d v="2025-01-10T00:00:00"/>
    <x v="0"/>
    <x v="0"/>
    <m/>
    <s v="AB"/>
    <s v="P-3564"/>
    <s v="S/C"/>
    <s v=" Caño de cobre 1/4 x metro "/>
    <n v="30"/>
    <s v="Metros"/>
    <n v="4432"/>
    <n v="132960"/>
    <s v="$"/>
    <s v="ABRAFER"/>
    <n v="98735"/>
    <d v="2025-01-31T00:00:00"/>
    <s v="MZ"/>
    <d v="2025-01-31T00:00:00"/>
    <s v="Recibido"/>
    <s v="cumplida"/>
    <x v="0"/>
    <n v="1"/>
    <n v="-29"/>
    <d v="2025-02-07T00:00:00"/>
    <n v="34414"/>
    <m/>
    <m/>
    <n v="1"/>
  </r>
  <r>
    <m/>
    <s v="Alejandro Beron"/>
    <s v="URGENTE 01"/>
    <s v="INSUMOS DE REFRIGERACION PARA NUEVO LABORATORIO"/>
    <d v="2025-01-10T00:00:00"/>
    <x v="0"/>
    <x v="0"/>
    <m/>
    <s v="AB"/>
    <s v="P-3564"/>
    <s v="S/C"/>
    <s v=" caño de cobre 3/8 x metro "/>
    <n v="30"/>
    <s v="Metros"/>
    <n v="6651.2"/>
    <n v="199536"/>
    <s v="$"/>
    <s v="ABRAFER"/>
    <n v="98735"/>
    <d v="2025-01-31T00:00:00"/>
    <s v="MZ"/>
    <d v="2025-01-31T00:00:00"/>
    <s v="Recibido"/>
    <s v="cumplida"/>
    <x v="0"/>
    <n v="1"/>
    <n v="-29"/>
    <d v="2025-02-07T00:00:00"/>
    <n v="34414"/>
    <m/>
    <m/>
    <n v="1"/>
  </r>
  <r>
    <m/>
    <s v="Alejandro Beron"/>
    <s v="URGENTE 01"/>
    <s v="INSUMOS DE REFRIGERACION PARA NUEVO LABORATORIO"/>
    <d v="2025-01-10T00:00:00"/>
    <x v="0"/>
    <x v="0"/>
    <m/>
    <s v="AB"/>
    <s v="P-3564"/>
    <s v="S/C"/>
    <s v=" Aislante termico negro para caño de 1/4 x metro"/>
    <n v="30"/>
    <s v="Metros"/>
    <n v="1291.5"/>
    <n v="38745"/>
    <s v="$"/>
    <s v="ABRAFER"/>
    <n v="98735"/>
    <d v="2025-01-31T00:00:00"/>
    <s v="MZ"/>
    <d v="2025-01-31T00:00:00"/>
    <s v="Recibido"/>
    <s v="cumplida"/>
    <x v="0"/>
    <n v="1"/>
    <n v="-29"/>
    <d v="2025-02-07T00:00:00"/>
    <n v="34414"/>
    <m/>
    <m/>
    <n v="1"/>
  </r>
  <r>
    <m/>
    <s v="Alejandro Beron"/>
    <s v="URGENTE 01"/>
    <s v="INSUMOS DE REFRIGERACION PARA NUEVO LABORATORIO"/>
    <d v="2025-01-10T00:00:00"/>
    <x v="0"/>
    <x v="0"/>
    <m/>
    <s v="AB"/>
    <s v="P-3564"/>
    <s v="S/C"/>
    <s v=" Aislante termico negro para caño de 3/8 x metro"/>
    <n v="30"/>
    <s v="Metros"/>
    <n v="1617"/>
    <n v="48510"/>
    <s v="$"/>
    <s v="ABRAFER"/>
    <n v="98735"/>
    <d v="2025-01-31T00:00:00"/>
    <s v="MZ"/>
    <d v="2025-01-31T00:00:00"/>
    <s v="Recibido"/>
    <s v="cumplida"/>
    <x v="0"/>
    <n v="1"/>
    <n v="-29"/>
    <d v="2025-02-07T00:00:00"/>
    <n v="34414"/>
    <m/>
    <m/>
    <n v="1"/>
  </r>
  <r>
    <m/>
    <s v="Alejandro Beron"/>
    <s v="URGENTE 01"/>
    <s v="INSUMOS DE REFRIGERACION PARA NUEVO LABORATORIO"/>
    <d v="2025-01-10T00:00:00"/>
    <x v="0"/>
    <x v="0"/>
    <m/>
    <s v="AB"/>
    <s v="P-3564"/>
    <s v="S/C"/>
    <s v=" Cable tipo taller 4 x 2,5 x metro "/>
    <n v="30"/>
    <s v="Metros"/>
    <n v="4242"/>
    <n v="127260"/>
    <s v="$"/>
    <s v="ABRAFER"/>
    <n v="98735"/>
    <d v="2025-01-31T00:00:00"/>
    <s v="MZ"/>
    <d v="2025-01-31T00:00:00"/>
    <s v="Recibido"/>
    <s v="cumplida"/>
    <x v="0"/>
    <n v="1"/>
    <n v="-29"/>
    <d v="2025-02-07T00:00:00"/>
    <n v="34414"/>
    <m/>
    <m/>
    <n v="1"/>
  </r>
  <r>
    <m/>
    <s v="Alejandro Beron"/>
    <s v="URGENTE 01"/>
    <s v="INSUMOS DE REFRIGERACION PARA NUEVO LABORATORIO"/>
    <d v="2025-01-10T00:00:00"/>
    <x v="0"/>
    <x v="0"/>
    <m/>
    <s v="AB"/>
    <s v="P-3564"/>
    <s v="S/C"/>
    <s v=" Mecha Copa Widia Sds 65mm P/ Aire Acondicionado Pared M22"/>
    <n v="1"/>
    <s v="unidad"/>
    <n v="40540.89"/>
    <n v="40540.89"/>
    <s v="$"/>
    <s v="ABRAFER"/>
    <n v="98735"/>
    <d v="2025-01-31T00:00:00"/>
    <s v="MZ"/>
    <d v="2025-01-31T00:00:00"/>
    <s v="Recibido"/>
    <s v="cumplida"/>
    <x v="0"/>
    <n v="1"/>
    <n v="0"/>
    <d v="2025-02-07T00:00:00"/>
    <n v="34414"/>
    <m/>
    <m/>
    <n v="1"/>
  </r>
  <r>
    <n v="3"/>
    <s v="Alejandro Beron"/>
    <s v="URGENTE 01"/>
    <s v="INSUMOS PARA NUEVO SECTOR RECEPCION DE MATERIALES Y BAÑO DE DAMAS"/>
    <d v="2025-01-15T00:00:00"/>
    <x v="0"/>
    <x v="0"/>
    <m/>
    <s v="AB"/>
    <s v="P-3565"/>
    <s v="S/C"/>
    <s v=" cerrojo de seguridad primera marca con tres (3) llaves tubulares  "/>
    <n v="1"/>
    <s v="unidad"/>
    <n v="34040.36"/>
    <n v="34040.36"/>
    <s v="$"/>
    <s v="ABRAFER"/>
    <n v="98741"/>
    <d v="2025-02-03T00:00:00"/>
    <s v="MZ"/>
    <d v="2025-02-06T00:00:00"/>
    <s v="Recibido"/>
    <s v="cumplida"/>
    <x v="0"/>
    <n v="1"/>
    <n v="0"/>
    <d v="2025-02-07T00:00:00"/>
    <n v="34415"/>
    <m/>
    <n v="1"/>
    <n v="1"/>
  </r>
  <r>
    <m/>
    <s v="Alejandro Beron"/>
    <s v="URGENTE 01"/>
    <s v="INSUMOS PARA NUEVO SECTOR RECEPCION DE MATERIALES Y BAÑO DE DAMAS"/>
    <d v="2025-01-15T00:00:00"/>
    <x v="0"/>
    <x v="0"/>
    <m/>
    <s v="AB"/>
    <s v="P-3565"/>
    <s v="S/C"/>
    <s v=" cerrojo doble perno tipo Trabex  con tres (3) llaves "/>
    <n v="1"/>
    <s v="unidad"/>
    <n v="13126.73"/>
    <n v="13126.73"/>
    <s v="$"/>
    <s v="ABRAFER"/>
    <n v="98741"/>
    <d v="2025-02-03T00:00:00"/>
    <s v="MZ"/>
    <d v="2025-02-06T00:00:00"/>
    <s v="Recibido"/>
    <s v="cumplida"/>
    <x v="0"/>
    <n v="1"/>
    <n v="0"/>
    <d v="2025-02-07T00:00:00"/>
    <n v="34415"/>
    <m/>
    <m/>
    <n v="1"/>
  </r>
  <r>
    <m/>
    <s v="Alejandro Beron"/>
    <s v="URGENTE 01"/>
    <s v="INSUMOS PARA NUEVO SECTOR RECEPCION DE MATERIALES Y BAÑO DE DAMAS"/>
    <d v="2025-01-15T00:00:00"/>
    <x v="0"/>
    <x v="0"/>
    <m/>
    <s v="AB"/>
    <s v="P-3565"/>
    <s v="S/C"/>
    <s v=" manija exterior con tres (3) llaves a sistema antipánico en salida de emergencia en puerta de Pañol"/>
    <n v="1"/>
    <s v="unidad"/>
    <n v="78381"/>
    <n v="78381"/>
    <s v="$"/>
    <s v="ABRAFER"/>
    <n v="98741"/>
    <d v="2025-02-03T00:00:00"/>
    <s v="MZ"/>
    <d v="2025-02-06T00:00:00"/>
    <s v="Recibido"/>
    <s v="cumplida"/>
    <x v="0"/>
    <n v="1"/>
    <n v="0"/>
    <d v="2025-02-07T00:00:00"/>
    <n v="34415"/>
    <m/>
    <m/>
    <n v="1"/>
  </r>
  <r>
    <n v="1"/>
    <s v="Franco Paez"/>
    <s v="URGENTE 01"/>
    <s v="COLOCACION DE RUEDAS EN PLACAS DE HORNOS L6 Y L7"/>
    <d v="2025-01-10T00:00:00"/>
    <x v="0"/>
    <x v="0"/>
    <m/>
    <s v="AB"/>
    <s v="P-3566"/>
    <s v="M2056MEC"/>
    <s v="RODAMIENTO 6305 ZZ ALTA TEMP 270º ENC"/>
    <n v="50"/>
    <s v="unidad"/>
    <n v="48636"/>
    <n v="2431800"/>
    <s v="$"/>
    <s v="RODASER RODAMIENTOS"/>
    <n v="98487"/>
    <d v="2025-01-10T00:00:00"/>
    <s v="JP"/>
    <d v="2025-01-10T00:00:00"/>
    <s v="Recibido"/>
    <s v="cumplida"/>
    <x v="0"/>
    <n v="50"/>
    <n v="0"/>
    <d v="2025-01-10T00:00:00"/>
    <n v="390189"/>
    <n v="55674"/>
    <n v="1"/>
    <n v="1"/>
  </r>
  <r>
    <n v="1"/>
    <s v="Juan Zabaleta"/>
    <s v="URGENTE 01"/>
    <s v="HORNO LINEA 1_x0009_"/>
    <d v="2025-01-10T00:00:00"/>
    <x v="0"/>
    <x v="0"/>
    <m/>
    <s v="AB"/>
    <s v="P-3567"/>
    <s v="S/C"/>
    <s v=" TUBO DE PROPANO X 7/10 M3 (ALQUILER POR 1 SEMANA)"/>
    <n v="1"/>
    <s v="unidad"/>
    <m/>
    <n v="0"/>
    <s v="$"/>
    <m/>
    <m/>
    <m/>
    <m/>
    <m/>
    <s v="Anulado"/>
    <s v="Con pendientes"/>
    <x v="1"/>
    <m/>
    <n v="-1"/>
    <m/>
    <m/>
    <m/>
    <n v="1"/>
    <n v="1"/>
  </r>
  <r>
    <n v="1"/>
    <s v="Alejandro Beron"/>
    <s v="NORMAL"/>
    <s v="MATERIAL PARA CONFECCION DE ZOCALOS"/>
    <d v="2025-01-11T00:00:00"/>
    <x v="0"/>
    <x v="0"/>
    <m/>
    <s v="JPS"/>
    <s v="P-3568"/>
    <s v="M2790FER"/>
    <s v="Chapa Acero Inoxidable A430 Espejo | 1000x2000 X 1,2mm"/>
    <n v="1"/>
    <s v="unidad"/>
    <n v="103050.76"/>
    <n v="103050.76"/>
    <s v="$"/>
    <s v="ABRAFER"/>
    <n v="98500"/>
    <d v="2025-01-13T00:00:00"/>
    <s v="VM"/>
    <d v="2025-01-15T00:00:00"/>
    <s v="Recibido"/>
    <s v="cumplida"/>
    <x v="0"/>
    <n v="1"/>
    <n v="0"/>
    <d v="2025-02-14T00:00:00"/>
    <n v="34612"/>
    <n v="57827"/>
    <n v="1"/>
    <n v="1"/>
  </r>
  <r>
    <n v="1"/>
    <s v="RAUL PAZ"/>
    <s v="NORMAL"/>
    <s v="PARA ROSCAS DE EJES EN CARROS DE HORNOS LINEA 6 Y 7"/>
    <d v="2025-01-13T00:00:00"/>
    <x v="0"/>
    <x v="0"/>
    <m/>
    <s v="JPS"/>
    <s v="P-3569"/>
    <s v="M0050HER"/>
    <s v="TERRAJA ROSCA M 25 X 1.5MM CON MANGO"/>
    <n v="1"/>
    <s v="unidad"/>
    <n v="234374.87"/>
    <n v="234374.87"/>
    <s v="$"/>
    <s v="HER CAL"/>
    <n v="98511"/>
    <d v="2025-01-15T00:00:00"/>
    <s v="VM"/>
    <d v="2025-01-16T00:00:00"/>
    <s v="Recibido"/>
    <s v="cumplida"/>
    <x v="0"/>
    <n v="1"/>
    <n v="0"/>
    <d v="2025-01-24T00:00:00"/>
    <n v="37931"/>
    <n v="56563"/>
    <n v="1"/>
    <n v="1"/>
  </r>
  <r>
    <n v="1"/>
    <s v="Hugo Escobar"/>
    <s v="TRAB. TERM. 04"/>
    <s v="POLEA PARA REBOLLADORA CONICA"/>
    <d v="2025-01-23T00:00:00"/>
    <x v="0"/>
    <x v="0"/>
    <m/>
    <s v="ZABALETA"/>
    <s v="P-3570"/>
    <s v="S/C"/>
    <s v="POLEA A70 CON TRES CANALES DIAMETRO INTERNO 19MM CON CHAVETERO DE 6MM"/>
    <n v="1"/>
    <s v="unidad"/>
    <n v="215000"/>
    <n v="215000"/>
    <s v="$"/>
    <s v="FULL TIME"/>
    <n v="98648"/>
    <d v="2025-01-24T00:00:00"/>
    <s v="MZ"/>
    <d v="2025-01-28T00:00:00"/>
    <s v="Recibido"/>
    <s v="cumplida"/>
    <x v="0"/>
    <n v="1"/>
    <n v="0"/>
    <d v="2025-01-15T00:00:00"/>
    <n v="347"/>
    <m/>
    <n v="1"/>
    <n v="1"/>
  </r>
  <r>
    <n v="2"/>
    <s v="Paula Riera"/>
    <s v="URGENTE 01"/>
    <s v="BURLETES PARA TABLEROS ELECTRICOS"/>
    <d v="2025-01-16T00:00:00"/>
    <x v="0"/>
    <x v="0"/>
    <m/>
    <s v="JPS"/>
    <s v="P-3571"/>
    <s v="M2792FER"/>
    <s v="  Burlete Goma Perfil D Marron Suprabond 5 Mts Autoadhesivo"/>
    <n v="10"/>
    <s v="unidad"/>
    <n v="5897.25"/>
    <n v="58972.5"/>
    <s v="$"/>
    <s v="ABRAFER"/>
    <n v="98576"/>
    <d v="2025-01-20T00:00:00"/>
    <s v="MZ"/>
    <d v="2025-01-20T00:00:00"/>
    <s v="Recibido"/>
    <s v="cumplida"/>
    <x v="0"/>
    <n v="10"/>
    <n v="0"/>
    <d v="2025-01-28T00:00:00"/>
    <n v="34071"/>
    <n v="57047"/>
    <n v="1"/>
    <n v="1"/>
  </r>
  <r>
    <m/>
    <s v="Paula Riera"/>
    <s v="URGENTE 01"/>
    <s v="BURLETES PARA TABLEROS ELECTRICOS"/>
    <d v="2025-01-16T00:00:00"/>
    <x v="0"/>
    <x v="0"/>
    <m/>
    <s v="JPS"/>
    <s v="P-3571"/>
    <s v="M2338FER"/>
    <s v="  Burlete Goma Perfil D blanco Suprabond 5 Mts Autoadhesivo"/>
    <n v="4"/>
    <s v="unidad"/>
    <n v="5897.25"/>
    <n v="23589"/>
    <s v="$"/>
    <s v="ABRAFER"/>
    <n v="98576"/>
    <d v="2025-01-20T00:00:00"/>
    <s v="MZ"/>
    <d v="2025-01-20T00:00:00"/>
    <s v="Recibido"/>
    <s v="cumplida"/>
    <x v="0"/>
    <n v="4"/>
    <n v="0"/>
    <d v="2025-03-25T00:00:00"/>
    <n v="35707"/>
    <n v="59354"/>
    <m/>
    <n v="1"/>
  </r>
  <r>
    <n v="1"/>
    <s v="Ontivero Alejandro"/>
    <s v="NORMAL"/>
    <s v="ALQUILER MEDIO DE ELEVACION PP2025"/>
    <d v="2025-01-15T00:00:00"/>
    <x v="0"/>
    <x v="0"/>
    <m/>
    <s v="JPS"/>
    <s v="P-3572"/>
    <s v="S/C"/>
    <s v=" PLATAFORMA DE TIJERA DESDE EL 18/01/2025 AL 18/02/2025"/>
    <n v="1"/>
    <s v="unidad"/>
    <n v="1396550"/>
    <n v="1396550"/>
    <s v="$"/>
    <s v="VOLKOV"/>
    <n v="98520"/>
    <d v="2025-01-15T00:00:00"/>
    <s v="VM"/>
    <d v="2025-01-17T00:00:00"/>
    <s v="Recibido"/>
    <s v="cumplida"/>
    <x v="0"/>
    <n v="1"/>
    <n v="0"/>
    <d v="2025-01-20T00:00:00"/>
    <s v="SIN REMITO AUTORIZA JUAN ZABALETA"/>
    <m/>
    <n v="1"/>
    <n v="1"/>
  </r>
  <r>
    <n v="1"/>
    <s v="Juan Zabaleta"/>
    <s v="NORMAL"/>
    <s v="RECAMBIO DE VOLQUETES OBRA LABORATORIO"/>
    <d v="2025-01-14T00:00:00"/>
    <x v="0"/>
    <x v="0"/>
    <m/>
    <s v="JPS"/>
    <s v="P-3573"/>
    <s v="S/C"/>
    <s v="Volquete para residuos generales de planta"/>
    <n v="2"/>
    <s v="unidad"/>
    <n v="65000"/>
    <n v="130000"/>
    <s v="$"/>
    <s v="MS GRUPO NORTE SA VOLQUETES"/>
    <n v="98513"/>
    <d v="2025-01-15T00:00:00"/>
    <s v="VM"/>
    <d v="2025-01-16T00:00:00"/>
    <s v="Recibido"/>
    <s v="cumplida"/>
    <x v="0"/>
    <n v="2"/>
    <n v="0"/>
    <d v="2025-01-17T00:00:00"/>
    <n v="9160"/>
    <m/>
    <n v="1"/>
    <n v="1"/>
  </r>
  <r>
    <n v="1"/>
    <s v="Franco Paez"/>
    <s v="URGENTE 01"/>
    <s v="LINEA 6"/>
    <d v="2025-01-20T00:00:00"/>
    <x v="0"/>
    <x v="0"/>
    <m/>
    <s v="AB"/>
    <s v="P-3574"/>
    <s v="M2553MEC"/>
    <s v=" Rodamientos 1240-40G"/>
    <n v="2"/>
    <s v="unidad"/>
    <n v="22640"/>
    <n v="45280"/>
    <s v="$"/>
    <s v="RODASER RODAMIENTOS"/>
    <n v="98612"/>
    <d v="2025-01-22T00:00:00"/>
    <s v="VM"/>
    <d v="2025-01-23T00:00:00"/>
    <s v="Recibido"/>
    <s v="cumplida"/>
    <x v="0"/>
    <n v="2"/>
    <n v="0"/>
    <d v="2025-01-24T00:00:00"/>
    <n v="390667"/>
    <n v="57039"/>
    <n v="1"/>
    <n v="1"/>
  </r>
  <r>
    <n v="1"/>
    <s v="Raul Ledesma"/>
    <s v="TRAB. TERM. 04"/>
    <s v="SERVICIO TECNICO ALIPACK LINEA 3"/>
    <d v="2025-01-16T00:00:00"/>
    <x v="0"/>
    <x v="0"/>
    <m/>
    <s v="AB"/>
    <s v="P-3575"/>
    <s v="S/C"/>
    <s v=" PROVISION, RECAMBIO Y RECONEXIÓN DE ENCONDER EN ENVASADORA W1 DE BANDEJAS."/>
    <n v="1"/>
    <s v="unidad"/>
    <n v="616000"/>
    <n v="616000"/>
    <s v="$"/>
    <s v="ALIPACK"/>
    <n v="98562"/>
    <d v="2025-01-17T00:00:00"/>
    <s v="MZ"/>
    <d v="2025-01-20T00:00:00"/>
    <s v="Recibido"/>
    <s v="cumplida"/>
    <x v="0"/>
    <n v="1"/>
    <n v="0"/>
    <d v="2025-12-26T00:00:00"/>
    <n v="654"/>
    <m/>
    <n v="1"/>
    <n v="1"/>
  </r>
  <r>
    <n v="1"/>
    <s v="Juan Zabaleta"/>
    <s v="URGENTE 01"/>
    <s v="INSUMOS PARA OBRA DE LABORATORIO"/>
    <d v="2025-01-16T00:00:00"/>
    <x v="0"/>
    <x v="0"/>
    <m/>
    <s v="JPS"/>
    <s v="P-3576"/>
    <s v="S/C"/>
    <s v=" ZOCALO SANITARIO DE PVC 70MM X 2MTS"/>
    <n v="130"/>
    <s v="unidad"/>
    <m/>
    <n v="0"/>
    <s v="$"/>
    <m/>
    <m/>
    <m/>
    <m/>
    <m/>
    <s v="Anulado"/>
    <s v="Con pendientes"/>
    <x v="1"/>
    <m/>
    <n v="-130"/>
    <m/>
    <m/>
    <m/>
    <n v="1"/>
    <n v="1"/>
  </r>
  <r>
    <n v="1"/>
    <s v="Juan Zabaleta"/>
    <s v="URGENTE 01"/>
    <s v="PINTURA PARA HORNO DE LINEA 1"/>
    <d v="2025-01-14T00:00:00"/>
    <x v="0"/>
    <x v="0"/>
    <m/>
    <s v="JPS"/>
    <s v="P-3577"/>
    <s v="M2791FER"/>
    <s v=" PINTURA DE ALTA TEMPERATURA 1LT ROJO"/>
    <n v="1"/>
    <s v="unidad"/>
    <n v="53305.79"/>
    <n v="53305.79"/>
    <s v="$"/>
    <s v="BRAZO LARGO"/>
    <n v="98606"/>
    <d v="2025-01-22T00:00:00"/>
    <s v="VM"/>
    <d v="2025-01-23T00:00:00"/>
    <s v="Recibido"/>
    <s v="cumplida"/>
    <x v="0"/>
    <n v="1"/>
    <n v="0"/>
    <d v="2025-02-03T00:00:00"/>
    <n v="5074"/>
    <n v="57202"/>
    <n v="1"/>
    <n v="1"/>
  </r>
  <r>
    <n v="1"/>
    <s v="Juan Zabaleta"/>
    <s v="URGENTE 01"/>
    <s v="TORQUIMETRO PP2025"/>
    <d v="2025-01-15T00:00:00"/>
    <x v="0"/>
    <x v="0"/>
    <m/>
    <s v="JPS"/>
    <s v="P-3578"/>
    <s v="M0886FER"/>
    <s v=" TORQUIMETRO RUHLMAN DE 20 A 85 NW/M ENCASTRE DE 1/2&quot;"/>
    <n v="2"/>
    <s v="unidad"/>
    <n v="80711.42"/>
    <n v="161422.84"/>
    <s v="$"/>
    <s v="ABRAFER"/>
    <n v="98546"/>
    <d v="2025-01-16T00:00:00"/>
    <s v="MZ"/>
    <d v="2025-01-17T00:00:00"/>
    <s v="Recibido"/>
    <s v="cumplida"/>
    <x v="0"/>
    <n v="2"/>
    <n v="0"/>
    <s v="17/1/2025 - 28/01/25"/>
    <s v="33811 - 194498 "/>
    <s v="56141 - 57055"/>
    <n v="1"/>
    <n v="1"/>
  </r>
  <r>
    <n v="1"/>
    <s v="Juan Zabaleta"/>
    <s v="URGENTE 01"/>
    <s v="PINZA AMPERIMETRICA MTTO"/>
    <d v="2025-01-15T00:00:00"/>
    <x v="0"/>
    <x v="0"/>
    <m/>
    <s v="JPS"/>
    <s v="P-3579"/>
    <s v="M0625ELE"/>
    <s v="PINZA AMPERIMETRICA DIGITAL UNI-T UT216C 600A"/>
    <n v="1"/>
    <s v="unidad"/>
    <n v="160812.5"/>
    <n v="160812.5"/>
    <s v="$"/>
    <s v="HER CAL"/>
    <n v="98715"/>
    <d v="2025-01-30T00:00:00"/>
    <s v="VM"/>
    <d v="2025-01-31T00:00:00"/>
    <s v="Recibido"/>
    <s v="cumplida"/>
    <x v="0"/>
    <n v="1"/>
    <n v="0"/>
    <d v="2025-02-07T00:00:00"/>
    <n v="38071"/>
    <n v="57558"/>
    <n v="1"/>
    <n v="1"/>
  </r>
  <r>
    <n v="1"/>
    <s v="Raul Ledesma"/>
    <s v="TRAB. TERM. 04"/>
    <s v="REPARACION DE RODILLO L2"/>
    <d v="2025-01-16T00:00:00"/>
    <x v="0"/>
    <x v="0"/>
    <m/>
    <s v="AB"/>
    <s v="P-3580"/>
    <s v="S/C"/>
    <s v="SELLO PARA RODILLO DE LINEA 2"/>
    <n v="1"/>
    <s v="unidad"/>
    <n v="150000"/>
    <n v="150000"/>
    <s v="$"/>
    <s v="LDL"/>
    <n v="98533"/>
    <d v="2025-01-16T00:00:00"/>
    <s v="MZ"/>
    <d v="2025-01-16T00:00:00"/>
    <s v="Recibido"/>
    <s v="cumplida"/>
    <x v="0"/>
    <n v="1"/>
    <n v="0"/>
    <d v="2025-01-11T00:00:00"/>
    <n v="1990"/>
    <m/>
    <n v="1"/>
    <n v="1"/>
  </r>
  <r>
    <n v="10"/>
    <s v="Raul Ledesma"/>
    <s v="TRAB. TERM. 04"/>
    <s v="TAREAS DE PMP VARIAS EN LINEA 1"/>
    <d v="2025-01-16T00:00:00"/>
    <x v="0"/>
    <x v="0"/>
    <m/>
    <s v="AB"/>
    <s v="P-3581"/>
    <s v="S/C"/>
    <s v="Reparacion de peine de cortadora Linea 1"/>
    <n v="1"/>
    <s v="unidad"/>
    <n v="210000"/>
    <n v="210000"/>
    <s v="$"/>
    <s v="LDL"/>
    <n v="98557"/>
    <d v="2025-01-17T00:00:00"/>
    <s v="MZ"/>
    <d v="2025-01-21T00:00:00"/>
    <s v="Recibido"/>
    <s v="cumplida"/>
    <x v="0"/>
    <n v="1"/>
    <n v="0"/>
    <d v="2025-01-10T00:00:00"/>
    <n v="1979"/>
    <m/>
    <n v="1"/>
    <n v="1"/>
  </r>
  <r>
    <m/>
    <s v="Raul Ledesma"/>
    <s v="TRAB. TERM. 04"/>
    <s v="TAREAS DE PMP VARIAS EN LINEA 1"/>
    <d v="2025-01-16T00:00:00"/>
    <x v="0"/>
    <x v="0"/>
    <m/>
    <s v="AB"/>
    <s v="P-3581"/>
    <s v="S/C"/>
    <s v="Chaveta especial  cortadora Linea 1"/>
    <n v="3"/>
    <s v="unidad"/>
    <n v="135000"/>
    <n v="405000"/>
    <s v="$"/>
    <s v="LDL"/>
    <n v="98557"/>
    <d v="2025-01-17T00:00:00"/>
    <s v="MZ"/>
    <d v="2025-01-21T00:00:00"/>
    <s v="Recibido"/>
    <s v="cumplida"/>
    <x v="0"/>
    <n v="3"/>
    <n v="0"/>
    <d v="2025-01-10T00:00:00"/>
    <n v="1979"/>
    <m/>
    <m/>
    <n v="1"/>
  </r>
  <r>
    <m/>
    <s v="Raul Ledesma"/>
    <s v="TRAB. TERM. 04"/>
    <s v="TAREAS DE PMP VARIAS EN LINEA 1"/>
    <d v="2025-01-16T00:00:00"/>
    <x v="0"/>
    <x v="0"/>
    <m/>
    <s v="AB"/>
    <s v="P-3581"/>
    <s v="M2544MEC"/>
    <s v="Buje centrador de rodamientos cortadora Linea 1"/>
    <n v="2"/>
    <s v="unidad"/>
    <n v="24000"/>
    <n v="48000"/>
    <s v="$"/>
    <s v="LDL"/>
    <n v="98557"/>
    <d v="2025-01-17T00:00:00"/>
    <s v="MZ"/>
    <d v="2025-01-21T00:00:00"/>
    <s v="Recibido"/>
    <s v="cumplida"/>
    <x v="0"/>
    <n v="2"/>
    <n v="0"/>
    <d v="2025-01-10T00:00:00"/>
    <n v="1979"/>
    <m/>
    <m/>
    <n v="1"/>
  </r>
  <r>
    <m/>
    <s v="Raul Ledesma"/>
    <s v="TRAB. TERM. 04"/>
    <s v="TAREAS DE PMP VARIAS EN LINEA 1"/>
    <d v="2025-01-16T00:00:00"/>
    <x v="0"/>
    <x v="0"/>
    <m/>
    <s v="AB"/>
    <s v="P-3581"/>
    <s v="M2545MEC"/>
    <s v="Polea doble para eje de cepillo horno  Linea 1"/>
    <n v="1"/>
    <s v="unidad"/>
    <n v="150000"/>
    <n v="150000"/>
    <s v="$"/>
    <s v="LDL"/>
    <n v="98557"/>
    <d v="2025-01-17T00:00:00"/>
    <s v="MZ"/>
    <d v="2025-01-21T00:00:00"/>
    <s v="Recibido"/>
    <s v="cumplida"/>
    <x v="0"/>
    <n v="1"/>
    <n v="0"/>
    <d v="2025-01-10T00:00:00"/>
    <n v="1979"/>
    <m/>
    <m/>
    <n v="1"/>
  </r>
  <r>
    <m/>
    <s v="Raul Ledesma"/>
    <s v="TRAB. TERM. 04"/>
    <s v="TAREAS DE PMP VARIAS EN LINEA 1"/>
    <d v="2025-01-16T00:00:00"/>
    <x v="0"/>
    <x v="0"/>
    <m/>
    <s v="AB"/>
    <s v="P-3581"/>
    <s v="M2546MEC"/>
    <s v="Piñon Z14 Linea 1 cinta de en friado Linea 1"/>
    <n v="1"/>
    <s v="unidad"/>
    <n v="100000"/>
    <n v="100000"/>
    <s v="$"/>
    <s v="LDL"/>
    <n v="98557"/>
    <d v="2025-01-17T00:00:00"/>
    <s v="MZ"/>
    <d v="2025-01-21T00:00:00"/>
    <s v="Recibido"/>
    <s v="cumplida"/>
    <x v="0"/>
    <n v="1"/>
    <n v="0"/>
    <d v="2025-01-10T00:00:00"/>
    <n v="1979"/>
    <m/>
    <m/>
    <n v="1"/>
  </r>
  <r>
    <m/>
    <s v="Raul Ledesma"/>
    <s v="TRAB. TERM. 04"/>
    <s v="TAREAS DE PMP VARIAS EN LINEA 1"/>
    <d v="2025-01-16T00:00:00"/>
    <x v="0"/>
    <x v="0"/>
    <m/>
    <s v="AB"/>
    <s v="P-3581"/>
    <s v="M2547MEC"/>
    <s v="Piñon Z57 Linea 1  cinta de en friado Linea 1"/>
    <n v="1"/>
    <s v="unidad"/>
    <n v="280000"/>
    <n v="280000"/>
    <s v="$"/>
    <s v="LDL"/>
    <n v="98557"/>
    <d v="2025-01-17T00:00:00"/>
    <s v="MZ"/>
    <d v="2025-01-21T00:00:00"/>
    <s v="Recibido"/>
    <s v="cumplida"/>
    <x v="0"/>
    <n v="1"/>
    <n v="0"/>
    <d v="2025-01-10T00:00:00"/>
    <n v="1979"/>
    <m/>
    <m/>
    <n v="1"/>
  </r>
  <r>
    <m/>
    <s v="Raul Ledesma"/>
    <s v="TRAB. TERM. 04"/>
    <s v="TAREAS DE PMP VARIAS EN LINEA 1"/>
    <d v="2025-01-16T00:00:00"/>
    <x v="0"/>
    <x v="0"/>
    <m/>
    <s v="AB"/>
    <s v="P-3581"/>
    <s v="M2548MEC"/>
    <s v="Buje de grilon  reductor de traccion de Horno Linea 1"/>
    <n v="1"/>
    <s v="unidad"/>
    <n v="145000"/>
    <n v="145000"/>
    <s v="$"/>
    <s v="LDL"/>
    <n v="98557"/>
    <d v="2025-01-17T00:00:00"/>
    <s v="MZ"/>
    <d v="2025-01-21T00:00:00"/>
    <s v="Recibido"/>
    <s v="cumplida"/>
    <x v="0"/>
    <n v="1"/>
    <n v="0"/>
    <d v="2025-01-10T00:00:00"/>
    <n v="1979"/>
    <m/>
    <m/>
    <n v="1"/>
  </r>
  <r>
    <m/>
    <s v="Raul Ledesma"/>
    <s v="TRAB. TERM. 04"/>
    <s v="TAREAS DE PMP VARIAS EN LINEA 1"/>
    <d v="2025-01-16T00:00:00"/>
    <x v="0"/>
    <x v="0"/>
    <m/>
    <s v="AB"/>
    <s v="P-3581"/>
    <s v="M2549MEC"/>
    <s v="Reparacion de brazo de cortadora Linea 1"/>
    <n v="6"/>
    <s v="unidad"/>
    <n v="140000"/>
    <n v="840000"/>
    <s v="$"/>
    <s v="LDL"/>
    <n v="98557"/>
    <d v="2025-01-17T00:00:00"/>
    <s v="MZ"/>
    <d v="2025-01-21T00:00:00"/>
    <s v="Recibido"/>
    <s v="cumplida"/>
    <x v="0"/>
    <n v="6"/>
    <n v="0"/>
    <d v="2025-01-10T00:00:00"/>
    <n v="1979"/>
    <m/>
    <m/>
    <n v="1"/>
  </r>
  <r>
    <m/>
    <s v="Raul Ledesma"/>
    <s v="TRAB. TERM. 04"/>
    <s v="TAREAS DE PMP VARIAS EN LINEA 1"/>
    <d v="2025-01-16T00:00:00"/>
    <x v="0"/>
    <x v="0"/>
    <m/>
    <s v="AB"/>
    <s v="P-3581"/>
    <s v="M2550MEC"/>
    <s v="Fabricacion Eje de masipack  Linea 1"/>
    <n v="4"/>
    <s v="unidad"/>
    <n v="220000"/>
    <n v="880000"/>
    <s v="$"/>
    <s v="LDL"/>
    <n v="98557"/>
    <d v="2025-01-17T00:00:00"/>
    <s v="MZ"/>
    <d v="2025-01-21T00:00:00"/>
    <s v="Recibido"/>
    <s v="cumplida"/>
    <x v="0"/>
    <n v="4"/>
    <n v="0"/>
    <d v="2025-01-10T00:00:00"/>
    <n v="1979"/>
    <m/>
    <m/>
    <n v="1"/>
  </r>
  <r>
    <m/>
    <s v="Raul Ledesma"/>
    <s v="TRAB. TERM. 04"/>
    <s v="TAREAS DE PMP VARIAS EN LINEA 1"/>
    <d v="2025-01-16T00:00:00"/>
    <x v="0"/>
    <x v="0"/>
    <m/>
    <s v="AB"/>
    <s v="P-3581"/>
    <s v="S/C"/>
    <s v="Reparacion de soporte bandas tractoras de masipack Linea 1"/>
    <n v="1"/>
    <s v="unidad"/>
    <n v="198000"/>
    <n v="198000"/>
    <s v="$"/>
    <s v="LDL"/>
    <n v="98557"/>
    <d v="2025-01-17T00:00:00"/>
    <s v="MZ"/>
    <d v="2025-01-21T00:00:00"/>
    <s v="Recibido"/>
    <s v="cumplida"/>
    <x v="0"/>
    <n v="1"/>
    <n v="0"/>
    <d v="2025-01-10T00:00:00"/>
    <n v="1979"/>
    <m/>
    <m/>
    <n v="1"/>
  </r>
  <r>
    <n v="1"/>
    <s v="Raul Ledesma"/>
    <s v="TRAB. TERM. 04"/>
    <s v="TAREAS PMP ANUAL - LINEA 1"/>
    <d v="2025-01-15T00:00:00"/>
    <x v="0"/>
    <x v="0"/>
    <m/>
    <s v="JPS"/>
    <s v="P-3582"/>
    <s v="M0124MEC"/>
    <s v=" SELLOS PARA L1 - RETEN 5468 NBR 100-125-13 SAV"/>
    <n v="14"/>
    <s v="unidad"/>
    <n v="28000"/>
    <n v="392000"/>
    <s v="$"/>
    <s v="LDL"/>
    <n v="98553"/>
    <d v="2025-01-17T00:00:00"/>
    <s v="MZ"/>
    <d v="2025-01-19T00:00:00"/>
    <s v="Recibido"/>
    <s v="cumplida"/>
    <x v="0"/>
    <n v="14"/>
    <n v="0"/>
    <d v="2025-01-07T00:00:00"/>
    <n v="1954"/>
    <m/>
    <n v="1"/>
    <n v="1"/>
  </r>
  <r>
    <n v="2"/>
    <s v="Raul Ledesma"/>
    <s v="TRAB. TERM. 04"/>
    <s v="TAREAS PMP ANUAL - LINEA 1"/>
    <d v="2025-01-15T00:00:00"/>
    <x v="0"/>
    <x v="0"/>
    <m/>
    <s v="JPS"/>
    <s v="P-3583"/>
    <s v="S/C"/>
    <s v=" REPARACION DE BUJES EN PIEZAS DE CORTADORA L1"/>
    <n v="6"/>
    <s v="unidad"/>
    <n v="110000"/>
    <n v="660000"/>
    <s v="$"/>
    <s v="LDL"/>
    <n v="98555"/>
    <d v="2025-01-17T00:00:00"/>
    <s v="MZ"/>
    <d v="2025-01-19T00:00:00"/>
    <s v="Recibido"/>
    <s v="cumplida"/>
    <x v="0"/>
    <n v="6"/>
    <n v="0"/>
    <d v="2025-01-07T00:00:00"/>
    <n v="1954"/>
    <m/>
    <n v="1"/>
    <n v="1"/>
  </r>
  <r>
    <m/>
    <s v="Raul Ledesma"/>
    <s v="TRAB. TERM. 04"/>
    <s v="TAREAS PMP ANUAL - LINEA 1"/>
    <d v="2025-01-15T00:00:00"/>
    <x v="0"/>
    <x v="0"/>
    <m/>
    <s v="JPS"/>
    <s v="P-3583"/>
    <s v="M2543MEC"/>
    <s v=" EJE DE REDUCTOR DE CORTADORA L1"/>
    <n v="2"/>
    <s v="unidad"/>
    <n v="130000"/>
    <n v="260000"/>
    <s v="$"/>
    <s v="LDL"/>
    <n v="98555"/>
    <d v="2025-01-17T00:00:00"/>
    <s v="MZ"/>
    <d v="2025-01-19T00:00:00"/>
    <s v="Recibido"/>
    <s v="cumplida"/>
    <x v="0"/>
    <n v="2"/>
    <n v="0"/>
    <d v="2025-01-07T00:00:00"/>
    <n v="1954"/>
    <m/>
    <m/>
    <n v="1"/>
  </r>
  <r>
    <n v="1"/>
    <s v="Raul Ledesma"/>
    <s v="TRAB. TERM. 04"/>
    <s v="EJES DE PLANCHA HORNO LINEA 7"/>
    <d v="2025-01-16T00:00:00"/>
    <x v="0"/>
    <x v="0"/>
    <m/>
    <s v="AB"/>
    <s v="P-3584"/>
    <s v="S/C"/>
    <s v=" REPARACION DE ROSCAS DE EJE DE PLANCHA DE HORNO LINEA 7"/>
    <n v="4"/>
    <s v="unidad"/>
    <n v="120000"/>
    <n v="480000"/>
    <s v="$"/>
    <s v="FULL TIME"/>
    <n v="98532"/>
    <d v="2025-01-16T00:00:00"/>
    <s v="MZ"/>
    <d v="2025-01-16T00:00:00"/>
    <s v="Recibido"/>
    <s v="cumplida"/>
    <x v="0"/>
    <n v="4"/>
    <n v="0"/>
    <d v="2025-01-14T00:00:00"/>
    <n v="346"/>
    <m/>
    <n v="1"/>
    <n v="1"/>
  </r>
  <r>
    <n v="1"/>
    <s v="Raul Ledesma"/>
    <s v="TRAB. TERM. 04"/>
    <s v="BUJES DE RODILLOS DE CINTA DIVISORA DE LINEA 5"/>
    <d v="2025-01-16T00:00:00"/>
    <x v="0"/>
    <x v="0"/>
    <m/>
    <s v="JPS"/>
    <s v="P-3585"/>
    <s v="M2552MEC"/>
    <s v="BUJE DE DELRIN 28 X 18 X 12 MM DIVISORA L5"/>
    <n v="2"/>
    <s v="unidad"/>
    <n v="285000"/>
    <n v="570000"/>
    <s v="$"/>
    <s v="LDL"/>
    <n v="98563"/>
    <d v="2025-01-17T00:00:00"/>
    <s v="MZ"/>
    <d v="2025-01-20T00:00:00"/>
    <s v="Recibido"/>
    <s v="cumplida"/>
    <x v="0"/>
    <n v="2"/>
    <n v="0"/>
    <d v="2025-01-16T00:00:00"/>
    <n v="349"/>
    <m/>
    <n v="1"/>
    <n v="1"/>
  </r>
  <r>
    <n v="1"/>
    <s v="Franco Paez"/>
    <s v="URGENTE 01"/>
    <s v="Reparación de eje de L6"/>
    <d v="2025-01-16T00:00:00"/>
    <x v="0"/>
    <x v="0"/>
    <m/>
    <s v="AB"/>
    <s v="P-3586"/>
    <s v="S/C"/>
    <s v="Servicio de reparacion de eje de cepillo para salida de horno L6"/>
    <n v="1"/>
    <s v="unidad"/>
    <m/>
    <n v="0"/>
    <s v="$"/>
    <m/>
    <m/>
    <m/>
    <m/>
    <m/>
    <s v="Anulado"/>
    <s v="Con pendientes"/>
    <x v="1"/>
    <m/>
    <n v="-1"/>
    <m/>
    <m/>
    <m/>
    <n v="1"/>
    <n v="1"/>
  </r>
  <r>
    <n v="1"/>
    <s v="Hugo Escobar"/>
    <s v="URGENTE 01"/>
    <s v="MASIPACK LINEA 1"/>
    <d v="2025-01-20T00:00:00"/>
    <x v="0"/>
    <x v="0"/>
    <m/>
    <s v="AB"/>
    <s v="P-3587"/>
    <s v="M0758MEC"/>
    <s v="RODAMIENTO 6001 ZZ/C3"/>
    <n v="34"/>
    <s v="unidad"/>
    <n v="2262"/>
    <n v="76908"/>
    <s v="$"/>
    <s v="RULEMANES OSCAR"/>
    <n v="98621"/>
    <d v="2025-01-22T00:00:00"/>
    <s v="VM"/>
    <d v="2025-01-23T00:00:00"/>
    <s v="Recibido"/>
    <s v="cumplida"/>
    <x v="0"/>
    <n v="34"/>
    <n v="0"/>
    <d v="2025-01-24T00:00:00"/>
    <n v="28007"/>
    <n v="56657"/>
    <n v="1"/>
    <n v="1"/>
  </r>
  <r>
    <n v="1"/>
    <s v="Raul Ledesma"/>
    <s v="URGENTE 01"/>
    <s v="INSUMO PARA NIVELACION DE PLACAS"/>
    <d v="2025-01-17T00:00:00"/>
    <x v="0"/>
    <x v="0"/>
    <m/>
    <s v="JPS"/>
    <s v="P-3588"/>
    <s v="S/C"/>
    <s v=" CAJA DE BALINES ESFERICOS DE 5,5MM X 100 UNIDADES"/>
    <n v="5"/>
    <s v="unidad"/>
    <n v="4095"/>
    <n v="20475"/>
    <s v="$"/>
    <s v="MERCADO LIBRE"/>
    <n v="98572"/>
    <d v="2025-01-20T00:00:00"/>
    <s v="VM"/>
    <d v="2025-01-20T00:00:00"/>
    <s v="Recibido"/>
    <s v="cumplida"/>
    <x v="0"/>
    <n v="5"/>
    <n v="0"/>
    <m/>
    <s v="SIN REMITO AUTORIZA JUAN ZABALETA"/>
    <m/>
    <n v="1"/>
    <n v="1"/>
  </r>
  <r>
    <n v="1"/>
    <s v="Franco Paez"/>
    <s v="URGENTE 01"/>
    <s v="RODAMIENTOS PARA HORNO DE LINEA 6 Y 7 "/>
    <d v="2025-01-17T00:00:00"/>
    <x v="0"/>
    <x v="0"/>
    <m/>
    <s v="JPS"/>
    <s v="P-3589"/>
    <s v="M1573MEC"/>
    <s v="RODAMIENTO 33205 NTN 4T"/>
    <n v="50"/>
    <s v="unidad"/>
    <n v="29650"/>
    <n v="1482500"/>
    <s v="$"/>
    <s v="RODASER RODAMIENTOS"/>
    <n v="98583"/>
    <d v="2025-01-20T00:00:00"/>
    <s v="MZ"/>
    <d v="2025-01-21T00:00:00"/>
    <s v="Recibido"/>
    <s v="cumplida"/>
    <x v="0"/>
    <n v="50"/>
    <n v="0"/>
    <d v="2025-01-23T00:00:00"/>
    <s v="Proceso 3 vias"/>
    <n v="56467"/>
    <n v="1"/>
    <n v="1"/>
  </r>
  <r>
    <n v="2"/>
    <s v="Juan Zabaleta"/>
    <s v="URGENTE 01"/>
    <s v="RODAMIENTOS SALIDA HORNO L2 - L3 - L4"/>
    <d v="2025-01-19T00:00:00"/>
    <x v="0"/>
    <x v="0"/>
    <m/>
    <s v="AB"/>
    <s v="P-3590"/>
    <s v="M0175MEC"/>
    <s v="RODAMIENTO YAR 208-2F SKF"/>
    <n v="12"/>
    <s v="unidad"/>
    <n v="17884"/>
    <n v="214608"/>
    <s v="$"/>
    <s v="RODASER RODAMIENTOS"/>
    <n v="98583"/>
    <d v="2025-01-20T00:00:00"/>
    <s v="MZ"/>
    <d v="2025-01-21T00:00:00"/>
    <s v="Recibido"/>
    <s v="cumplida"/>
    <x v="0"/>
    <n v="12"/>
    <n v="0"/>
    <d v="2025-01-23T00:00:00"/>
    <s v="Proceso 3 vias"/>
    <n v="56467"/>
    <n v="1"/>
    <n v="1"/>
  </r>
  <r>
    <m/>
    <s v="Juan Zabaleta"/>
    <s v="URGENTE 01"/>
    <s v="RODAMIENTOS SALIDA HORNO L2 - L3 - L4"/>
    <d v="2025-01-19T00:00:00"/>
    <x v="0"/>
    <x v="0"/>
    <m/>
    <s v="AB"/>
    <s v="P-3590"/>
    <s v="M0174MEC"/>
    <s v=" RODAMIENTO YAR 207-2F SKF"/>
    <n v="12"/>
    <s v="unidad"/>
    <n v="22509"/>
    <n v="270108"/>
    <s v="$"/>
    <s v="RODASER RODAMIENTOS"/>
    <n v="98583"/>
    <d v="2025-01-20T00:00:00"/>
    <s v="MZ"/>
    <d v="2025-01-21T00:00:00"/>
    <s v="Recibido"/>
    <s v="cumplida"/>
    <x v="0"/>
    <n v="12"/>
    <n v="0"/>
    <d v="2025-01-23T00:00:00"/>
    <s v="Proceso 3 vias"/>
    <n v="56467"/>
    <m/>
    <n v="1"/>
  </r>
  <r>
    <n v="2"/>
    <s v="Dario Gamba"/>
    <s v="URGENTE 01"/>
    <s v="REDUCTOR DE TRACCIÓN EN CINTA DE HORNO L2"/>
    <d v="2025-01-19T00:00:00"/>
    <x v="0"/>
    <x v="0"/>
    <m/>
    <s v="AB"/>
    <s v="P-3591"/>
    <s v="M0877MEC"/>
    <s v="RODAMIENTO 32010 X/Q SKF"/>
    <n v="2"/>
    <s v="unidad"/>
    <n v="25682"/>
    <n v="51364"/>
    <s v="$"/>
    <s v="RODASER RODAMIENTOS"/>
    <n v="98583"/>
    <d v="2025-01-20T00:00:00"/>
    <s v="MZ"/>
    <d v="2025-01-21T00:00:00"/>
    <s v="Recibido"/>
    <s v="cumplida"/>
    <x v="0"/>
    <n v="2"/>
    <n v="0"/>
    <d v="2025-01-23T00:00:00"/>
    <s v="Proceso 3 vias"/>
    <n v="56467"/>
    <n v="1"/>
    <n v="1"/>
  </r>
  <r>
    <m/>
    <s v="Dario Gamba"/>
    <s v="URGENTE 01"/>
    <s v="REDUCTOR DE TRACCIÓN EN CINTA DE HORNO L2"/>
    <d v="2025-01-19T00:00:00"/>
    <x v="0"/>
    <x v="0"/>
    <m/>
    <s v="AB"/>
    <s v="P-3591"/>
    <s v="M0878MEC"/>
    <s v="RODAMIENTO 6014 2RSH/C3 SKF"/>
    <n v="2"/>
    <s v="unidad"/>
    <n v="33721"/>
    <n v="67442"/>
    <s v="$"/>
    <s v="RODASER RODAMIENTOS"/>
    <n v="98583"/>
    <d v="2025-01-20T00:00:00"/>
    <s v="MZ"/>
    <d v="2025-01-21T00:00:00"/>
    <s v="Recibido"/>
    <s v="cumplida"/>
    <x v="0"/>
    <n v="2"/>
    <n v="0"/>
    <d v="2025-01-23T00:00:00"/>
    <s v="Proceso 3 vias"/>
    <n v="56467"/>
    <m/>
    <n v="1"/>
  </r>
  <r>
    <n v="2"/>
    <s v="Alejandro Beron"/>
    <s v="URGENTE 01"/>
    <s v="BURLETES PARA EL DIRECTORIO"/>
    <d v="2025-01-20T00:00:00"/>
    <x v="0"/>
    <x v="0"/>
    <m/>
    <s v="AB"/>
    <s v="P-3592"/>
    <s v="M1370FER"/>
    <s v="BURLETE DE GOMA EN U 12X5 MM X METRO"/>
    <n v="20"/>
    <s v="Metros"/>
    <n v="7085.85"/>
    <n v="141717"/>
    <s v="$"/>
    <s v="HER CAL"/>
    <n v="98610"/>
    <d v="2025-01-22T00:00:00"/>
    <s v="VM"/>
    <d v="2025-01-24T00:00:00"/>
    <s v="Recibido"/>
    <s v="cumplida"/>
    <x v="0"/>
    <n v="20"/>
    <n v="0"/>
    <d v="2025-01-30T00:00:00"/>
    <n v="38012"/>
    <n v="57107"/>
    <n v="1"/>
    <n v="1"/>
  </r>
  <r>
    <m/>
    <s v="Alejandro Beron"/>
    <s v="URGENTE 01"/>
    <s v="BURLETES PARA EL DIRECTORIO"/>
    <d v="2025-01-20T00:00:00"/>
    <x v="0"/>
    <x v="0"/>
    <m/>
    <s v="AB"/>
    <s v="P-3592"/>
    <s v="M2338FER"/>
    <s v="BURLETE AUTOADHESIVO DE GOMA PERFIL D BLANCO (ROLLO X 5,2 MTS)"/>
    <n v="3"/>
    <s v="unidad"/>
    <n v="10151.5"/>
    <n v="30454.5"/>
    <s v="$"/>
    <s v="HER CAL"/>
    <n v="98610"/>
    <d v="2025-01-22T00:00:00"/>
    <s v="VM"/>
    <d v="2025-01-24T00:00:00"/>
    <s v="Recibido"/>
    <s v="cumplida"/>
    <x v="0"/>
    <n v="3"/>
    <n v="0"/>
    <d v="2025-01-30T00:00:00"/>
    <n v="38012"/>
    <n v="57107"/>
    <m/>
    <n v="1"/>
  </r>
  <r>
    <n v="1"/>
    <s v="Franco Paez"/>
    <s v="URGENTE 01"/>
    <s v="SOPLADORES DE HORNOS L6 Y L7"/>
    <d v="2025-01-20T00:00:00"/>
    <x v="0"/>
    <x v="0"/>
    <m/>
    <s v="AB"/>
    <s v="P-3593"/>
    <s v="M0375MEC"/>
    <s v="Compra/fabricacion de picos para sopladores de hornos L6 y L7. 40mm de largo total y rosca de 1/8 BSP"/>
    <n v="4"/>
    <s v="unidad"/>
    <n v="85000"/>
    <n v="340000"/>
    <s v="$"/>
    <s v="LDL"/>
    <n v="98667"/>
    <d v="2025-01-27T00:00:00"/>
    <s v="MZ"/>
    <d v="2025-01-28T00:00:00"/>
    <s v="Recibido"/>
    <s v="cumplida"/>
    <x v="0"/>
    <n v="4"/>
    <n v="0"/>
    <d v="2025-04-17T00:00:00"/>
    <n v="9"/>
    <n v="60532"/>
    <n v="1"/>
    <n v="1"/>
  </r>
  <r>
    <n v="1"/>
    <s v="Franco Paez"/>
    <s v="URGENTE 01"/>
    <s v="SOPORTES TENSORES HORNO L6"/>
    <d v="2025-01-20T00:00:00"/>
    <x v="0"/>
    <x v="0"/>
    <m/>
    <s v="AB"/>
    <s v="P-3594"/>
    <s v="M1007MEC"/>
    <s v="Soportes tensores para horno L6 en acero inoxidable"/>
    <n v="2"/>
    <s v="unidad"/>
    <n v="285500"/>
    <n v="571000"/>
    <s v="$"/>
    <s v="FULL TIME"/>
    <n v="98574"/>
    <d v="2025-01-20T00:00:00"/>
    <s v="VM"/>
    <d v="2025-01-20T00:00:00"/>
    <s v="Recibido"/>
    <s v="cumplida"/>
    <x v="0"/>
    <n v="2"/>
    <n v="0"/>
    <d v="2025-01-27T00:00:00"/>
    <n v="357"/>
    <m/>
    <n v="1"/>
    <n v="1"/>
  </r>
  <r>
    <n v="1"/>
    <s v="Raul Ledesma"/>
    <s v="TRAB. TERM. 04"/>
    <s v="PMP ANUAL LINEA 1"/>
    <d v="2025-01-20T00:00:00"/>
    <x v="0"/>
    <x v="0"/>
    <m/>
    <s v="AB"/>
    <s v="P-3595"/>
    <s v="M2414MEC"/>
    <s v="Polea dos canales diametro 70 para motor linea 1"/>
    <n v="2"/>
    <s v="unidad"/>
    <n v="125000"/>
    <n v="250000"/>
    <s v="$"/>
    <s v="LDL"/>
    <n v="98591"/>
    <d v="2025-01-21T00:00:00"/>
    <s v="VM"/>
    <d v="2025-01-21T00:00:00"/>
    <s v="Recibido"/>
    <s v="cumplida"/>
    <x v="0"/>
    <n v="2"/>
    <n v="0"/>
    <d v="2025-01-10T00:00:00"/>
    <n v="1981"/>
    <m/>
    <n v="1"/>
    <n v="1"/>
  </r>
  <r>
    <n v="1"/>
    <s v="Juan Zabaleta"/>
    <s v="URGENTE 01"/>
    <s v="ROCIADO LINEA 5"/>
    <d v="2025-01-20T00:00:00"/>
    <x v="0"/>
    <x v="0"/>
    <m/>
    <s v="AB"/>
    <s v="P-3596"/>
    <s v="M0181ELE"/>
    <s v="SENSOR OPTEX MOD. VD-250P"/>
    <n v="1"/>
    <s v="unidad"/>
    <m/>
    <n v="0"/>
    <s v="$"/>
    <m/>
    <m/>
    <m/>
    <m/>
    <m/>
    <s v="Anulado"/>
    <s v="Con pendientes"/>
    <x v="1"/>
    <m/>
    <n v="-1"/>
    <m/>
    <m/>
    <m/>
    <n v="1"/>
    <n v="1"/>
  </r>
  <r>
    <n v="2"/>
    <s v="Raul Ledesma"/>
    <s v="URGENTE 01"/>
    <s v="CORTADORA LINEA 1"/>
    <d v="2025-01-20T00:00:00"/>
    <x v="0"/>
    <x v="0"/>
    <m/>
    <s v="AB"/>
    <s v="P-3597"/>
    <s v="M2525MEC"/>
    <s v="CILINDRO FESTO DSBC-40-40-PPSA-N3    1376904-E208 PMAX. 12 BAR"/>
    <n v="1"/>
    <s v="unidad"/>
    <n v="219372.12"/>
    <n v="219372.12"/>
    <s v="$"/>
    <s v="ELECTRO DOS"/>
    <n v="98599"/>
    <d v="2025-01-21T00:00:00"/>
    <s v="MZ"/>
    <d v="2025-01-22T00:00:00"/>
    <s v="Recibido"/>
    <s v="cumplida"/>
    <x v="0"/>
    <n v="1"/>
    <n v="0"/>
    <d v="2025-06-10T00:00:00"/>
    <n v="88042"/>
    <n v="63694"/>
    <n v="1"/>
    <n v="1"/>
  </r>
  <r>
    <m/>
    <s v="Raul Ledesma"/>
    <s v="URGENTE 01"/>
    <s v="CORTADORA LINEA 1"/>
    <d v="2025-01-20T00:00:00"/>
    <x v="0"/>
    <x v="0"/>
    <m/>
    <s v="AB"/>
    <s v="P-3597"/>
    <s v="M2526MEC"/>
    <s v="PIEZAS SUJETAS A DESGASTE DSBC/G_x0002_40 753089 FESTO [FES753089]"/>
    <n v="1"/>
    <s v="unidad"/>
    <n v="91623.6"/>
    <n v="91623.6"/>
    <s v="$"/>
    <s v="ELECTRO DOS"/>
    <n v="98599"/>
    <d v="2025-01-21T00:00:00"/>
    <s v="MZ"/>
    <d v="2025-01-22T00:00:00"/>
    <s v="Recibido"/>
    <s v="cumplida"/>
    <x v="0"/>
    <n v="1"/>
    <n v="0"/>
    <d v="2025-02-11T00:00:00"/>
    <n v="84761"/>
    <n v="57679"/>
    <m/>
    <n v="1"/>
  </r>
  <r>
    <n v="2"/>
    <s v="Dario Gamba"/>
    <s v="URGENTE 01"/>
    <s v="ROTATIVA DANSON LINEA 2"/>
    <d v="2025-01-20T00:00:00"/>
    <x v="0"/>
    <x v="0"/>
    <m/>
    <s v="AB"/>
    <s v="P-3598"/>
    <s v="M0877MEC"/>
    <s v="RODAMIENTO 32010 X/Q SKF"/>
    <n v="2"/>
    <s v="unidad"/>
    <n v="29735"/>
    <n v="59470"/>
    <s v="$"/>
    <s v="RODASER RODAMIENTOS"/>
    <n v="98623"/>
    <d v="2025-01-23T00:00:00"/>
    <s v="VM"/>
    <d v="2025-01-24T00:00:00"/>
    <s v="Recibido"/>
    <s v="cumplida"/>
    <x v="0"/>
    <n v="2"/>
    <n v="0"/>
    <d v="2025-01-24T00:00:00"/>
    <n v="390664"/>
    <n v="57038"/>
    <n v="1"/>
    <n v="1"/>
  </r>
  <r>
    <m/>
    <s v="Dario Gamba"/>
    <s v="URGENTE 01"/>
    <s v="ROTATIVA DANSON LINEA 2"/>
    <d v="2025-01-20T00:00:00"/>
    <x v="0"/>
    <x v="0"/>
    <m/>
    <s v="AB"/>
    <s v="P-3598"/>
    <s v="M0382MEC"/>
    <s v="RODAMIENTO 6013 2RSH/C3 SKF"/>
    <n v="2"/>
    <s v="unidad"/>
    <n v="26600"/>
    <n v="53200"/>
    <s v="$"/>
    <s v="RODASER RODAMIENTOS"/>
    <n v="98623"/>
    <d v="2025-01-23T00:00:00"/>
    <s v="VM"/>
    <d v="2025-01-24T00:00:00"/>
    <s v="Recibido"/>
    <s v="cumplida"/>
    <x v="0"/>
    <n v="2"/>
    <n v="0"/>
    <d v="2025-01-24T00:00:00"/>
    <n v="390664"/>
    <n v="57038"/>
    <m/>
    <n v="1"/>
  </r>
  <r>
    <n v="1"/>
    <s v="Franco Paez"/>
    <s v="URGENTE 01"/>
    <s v="BALANZAS DE MASIPACK"/>
    <d v="2025-01-21T00:00:00"/>
    <x v="0"/>
    <x v="0"/>
    <m/>
    <s v="AB"/>
    <s v="P-3599"/>
    <s v="S/C"/>
    <s v="Reparacion de plaqueta CV20B"/>
    <n v="1"/>
    <s v="unidad"/>
    <n v="321300"/>
    <n v="321300"/>
    <s v="$"/>
    <s v="JORGE OKEEFFE"/>
    <n v="98705"/>
    <d v="2025-01-29T00:00:00"/>
    <s v="MZ"/>
    <d v="2025-01-30T00:00:00"/>
    <s v="Recibido"/>
    <s v="cumplida"/>
    <x v="0"/>
    <n v="1"/>
    <n v="0"/>
    <d v="2025-01-30T00:00:00"/>
    <n v="1886"/>
    <m/>
    <n v="1"/>
    <n v="1"/>
  </r>
  <r>
    <n v="8"/>
    <s v="Alejandro Beron"/>
    <s v="NORMAL"/>
    <s v="ORDEN DE TENTIDO ELECTRICO EN LINEA 1 Y 2"/>
    <d v="2025-01-21T00:00:00"/>
    <x v="0"/>
    <x v="0"/>
    <m/>
    <s v="AB"/>
    <s v="P-3600"/>
    <s v="M0360ELE"/>
    <s v="TAPA BANDEJA PERFORADA 50 X 0,70 CONFLEX"/>
    <n v="20"/>
    <s v="unidad"/>
    <n v="5131.41"/>
    <n v="102628.2"/>
    <s v="$"/>
    <s v="MATERIALES ELECTRICOS GRECCO"/>
    <s v="98616 - 98634"/>
    <d v="2025-01-22T00:00:00"/>
    <s v="VM"/>
    <d v="2025-01-23T00:00:00"/>
    <s v="Recibido"/>
    <s v="cumplida"/>
    <x v="0"/>
    <n v="20"/>
    <n v="0"/>
    <d v="2025-02-05T00:00:00"/>
    <n v="14233"/>
    <n v="57254"/>
    <n v="1"/>
    <n v="1"/>
  </r>
  <r>
    <m/>
    <s v="Alejandro Beron"/>
    <s v="NORMAL"/>
    <s v="ORDEN DE TENTIDO ELECTRICO EN LINEA 1 Y 2"/>
    <d v="2025-01-21T00:00:00"/>
    <x v="0"/>
    <x v="0"/>
    <m/>
    <s v="AB"/>
    <s v="P-3600"/>
    <s v="M1005ELE"/>
    <s v="Caño 25mm (1) Pvc Tubelectric Genrod X 3mt Curvable Frio"/>
    <n v="20"/>
    <s v="unidad"/>
    <n v="1760.5500000000002"/>
    <n v="35211"/>
    <s v="$"/>
    <s v="ELECTRO DOS"/>
    <n v="98615"/>
    <d v="2025-01-22T00:00:00"/>
    <s v="VM"/>
    <d v="2025-01-23T00:00:00"/>
    <s v="Recibido"/>
    <s v="cumplida"/>
    <x v="0"/>
    <n v="20"/>
    <n v="0"/>
    <d v="2025-02-04T00:00:00"/>
    <n v="84644"/>
    <n v="57214"/>
    <m/>
    <n v="1"/>
  </r>
  <r>
    <m/>
    <s v="Alejandro Beron"/>
    <s v="NORMAL"/>
    <s v="ORDEN DE TENTIDO ELECTRICO EN LINEA 1 Y 2"/>
    <d v="2025-01-21T00:00:00"/>
    <x v="0"/>
    <x v="0"/>
    <m/>
    <s v="AB"/>
    <s v="P-3600"/>
    <s v="M0994ELE"/>
    <s v="Curva Pvc 25mm 1 Para Caño Genrod"/>
    <n v="14"/>
    <s v="unidad"/>
    <n v="298.76"/>
    <n v="4182.6399999999994"/>
    <s v="$"/>
    <s v="ELECTRO DOS"/>
    <n v="98615"/>
    <d v="2025-01-22T00:00:00"/>
    <s v="VM"/>
    <d v="2025-01-23T00:00:00"/>
    <s v="Recibido"/>
    <s v="cumplida"/>
    <x v="0"/>
    <n v="14"/>
    <n v="0"/>
    <d v="2025-02-04T00:00:00"/>
    <n v="84644"/>
    <n v="57214"/>
    <m/>
    <n v="1"/>
  </r>
  <r>
    <m/>
    <s v="Alejandro Beron"/>
    <s v="NORMAL"/>
    <s v="ORDEN DE TENTIDO ELECTRICO EN LINEA 1 Y 2"/>
    <d v="2025-01-21T00:00:00"/>
    <x v="0"/>
    <x v="0"/>
    <m/>
    <s v="AB"/>
    <s v="P-3600"/>
    <s v="M0995ELE"/>
    <s v="Unión Pvc 25mm 1 Para Caño Genrod"/>
    <n v="30"/>
    <s v="unidad"/>
    <n v="117.37"/>
    <n v="3521.1000000000004"/>
    <s v="$"/>
    <s v="ELECTRO DOS"/>
    <n v="98615"/>
    <d v="2025-01-22T00:00:00"/>
    <s v="VM"/>
    <d v="2025-01-23T00:00:00"/>
    <s v="Recibido"/>
    <s v="cumplida"/>
    <x v="0"/>
    <n v="30"/>
    <n v="0"/>
    <d v="2025-02-04T00:00:00"/>
    <n v="84644"/>
    <n v="57214"/>
    <m/>
    <n v="1"/>
  </r>
  <r>
    <m/>
    <s v="Alejandro Beron"/>
    <s v="NORMAL"/>
    <s v="ORDEN DE TENTIDO ELECTRICO EN LINEA 1 Y 2"/>
    <d v="2025-01-21T00:00:00"/>
    <x v="0"/>
    <x v="0"/>
    <m/>
    <s v="AB"/>
    <s v="P-3600"/>
    <s v="M0732ELE"/>
    <s v="Grampa Abrazadera Omega Electricidad 1 PuLG (25,4 Mm) "/>
    <n v="35"/>
    <s v="unidad"/>
    <n v="74.69"/>
    <n v="2614.15"/>
    <s v="$"/>
    <s v="ELECTRO DOS"/>
    <n v="98615"/>
    <d v="2025-01-22T00:00:00"/>
    <s v="VM"/>
    <d v="2025-01-23T00:00:00"/>
    <s v="Recibido"/>
    <s v="cumplida"/>
    <x v="0"/>
    <n v="35"/>
    <n v="0"/>
    <d v="2025-02-04T00:00:00"/>
    <n v="84644"/>
    <n v="57214"/>
    <m/>
    <n v="1"/>
  </r>
  <r>
    <m/>
    <s v="Alejandro Beron"/>
    <s v="NORMAL"/>
    <s v="ORDEN DE TENTIDO ELECTRICO EN LINEA 1 Y 2"/>
    <d v="2025-01-21T00:00:00"/>
    <x v="0"/>
    <x v="0"/>
    <m/>
    <s v="AB"/>
    <s v="P-3600"/>
    <s v="M1307FER"/>
    <s v="TORNILLO MITTIFIX 22 X 60 (5 X 60)"/>
    <n v="50"/>
    <s v="unidad"/>
    <n v="35.81"/>
    <n v="1790.5"/>
    <s v="$"/>
    <s v="BULONERA TORCUATO"/>
    <n v="98618"/>
    <d v="2025-01-22T00:00:00"/>
    <s v="VM"/>
    <d v="2025-01-23T00:00:00"/>
    <s v="Recibido"/>
    <s v="cumplida"/>
    <x v="0"/>
    <n v="50"/>
    <n v="0"/>
    <d v="2025-01-27T00:00:00"/>
    <n v="249971"/>
    <n v="57054"/>
    <m/>
    <n v="1"/>
  </r>
  <r>
    <m/>
    <s v="Alejandro Beron"/>
    <s v="NORMAL"/>
    <s v="ORDEN DE TENTIDO ELECTRICO EN LINEA 1 Y 2"/>
    <d v="2025-01-21T00:00:00"/>
    <x v="0"/>
    <x v="0"/>
    <m/>
    <s v="AB"/>
    <s v="P-3600"/>
    <s v="M1202FER"/>
    <s v="TACO NYLON SX 6 X UN"/>
    <n v="50"/>
    <s v="unidad"/>
    <n v="32.01"/>
    <n v="1600.5"/>
    <s v="$"/>
    <s v="ELECTRO DOS"/>
    <n v="98615"/>
    <d v="2025-01-22T00:00:00"/>
    <s v="VM"/>
    <d v="2025-01-23T00:00:00"/>
    <s v="Recibido"/>
    <s v="cumplida"/>
    <x v="0"/>
    <n v="50"/>
    <n v="0"/>
    <d v="2025-02-04T00:00:00"/>
    <n v="84644"/>
    <n v="57214"/>
    <m/>
    <n v="1"/>
  </r>
  <r>
    <m/>
    <s v="Alejandro Beron"/>
    <s v="NORMAL"/>
    <s v="ORDEN DE TENTIDO ELECTRICO EN LINEA 1 Y 2"/>
    <d v="2025-01-21T00:00:00"/>
    <x v="0"/>
    <x v="0"/>
    <m/>
    <s v="AB"/>
    <s v="P-3600"/>
    <s v="M2050FER"/>
    <s v="TACO P/DURLOCK AUTOP. GK X UNIDAD"/>
    <n v="200"/>
    <s v="unidad"/>
    <n v="59.95"/>
    <n v="11990"/>
    <s v="$"/>
    <s v="BULONERA TORCUATO"/>
    <n v="98618"/>
    <d v="2025-01-22T00:00:00"/>
    <s v="VM"/>
    <d v="2025-01-23T00:00:00"/>
    <s v="Recibido"/>
    <s v="cumplida"/>
    <x v="0"/>
    <n v="200"/>
    <n v="0"/>
    <d v="2025-01-27T00:00:00"/>
    <n v="249971"/>
    <n v="57054"/>
    <m/>
    <n v="1"/>
  </r>
  <r>
    <n v="2"/>
    <s v="Dario Gamba"/>
    <s v="TRAB. TERM. 04"/>
    <s v="REPARACION DE BUJES PARA ROTATIVAS DE LINEAS 2 Y 3"/>
    <d v="2025-01-21T00:00:00"/>
    <x v="0"/>
    <x v="0"/>
    <m/>
    <s v="AB"/>
    <s v="P-3601"/>
    <s v="S/C"/>
    <s v="Reparacion de bujes de bronce de rotativa diametro interno 48mm"/>
    <n v="1"/>
    <s v="unidad"/>
    <n v="211000"/>
    <n v="211000"/>
    <s v="$"/>
    <s v="LDL"/>
    <n v="99964"/>
    <d v="2025-02-19T00:00:00"/>
    <s v="VM"/>
    <d v="2025-03-06T00:00:00"/>
    <s v="Recibido"/>
    <s v="cumplida"/>
    <x v="0"/>
    <n v="1"/>
    <n v="0"/>
    <d v="2025-02-08T00:00:00"/>
    <n v="2135"/>
    <m/>
    <n v="1"/>
    <n v="1"/>
  </r>
  <r>
    <m/>
    <s v="Dario Gamba"/>
    <s v="TRAB. TERM. 04"/>
    <s v="REPARACION DE BUJES PARA ROTATIVAS DE LINEAS 2 Y 3"/>
    <d v="2025-01-21T00:00:00"/>
    <x v="0"/>
    <x v="0"/>
    <m/>
    <s v="AB"/>
    <s v="P-3601"/>
    <s v="S/C"/>
    <s v="Reparacion de bujes de bronce de rotativa diametro interno 45mm"/>
    <n v="1"/>
    <s v="unidad"/>
    <n v="211000"/>
    <n v="211000"/>
    <s v="$"/>
    <s v="LDL"/>
    <n v="99964"/>
    <d v="2025-02-19T00:00:00"/>
    <s v="VM"/>
    <d v="2025-03-06T00:00:00"/>
    <s v="Recibido"/>
    <s v="cumplida"/>
    <x v="0"/>
    <n v="1"/>
    <n v="0"/>
    <d v="2025-02-08T00:00:00"/>
    <n v="2135"/>
    <m/>
    <m/>
    <n v="1"/>
  </r>
  <r>
    <n v="1"/>
    <s v="Juan Zabaleta"/>
    <s v="URGENTE 01"/>
    <s v="LINEA 6"/>
    <d v="2025-01-24T00:00:00"/>
    <x v="0"/>
    <x v="0"/>
    <m/>
    <s v="AB"/>
    <s v="P-3602"/>
    <s v="S/C"/>
    <s v="MODULO ADAPTADOR COMPACT FLASH A SATA 3 INNODISK"/>
    <n v="1"/>
    <s v="unidad"/>
    <n v="55108"/>
    <n v="55108"/>
    <s v="$"/>
    <s v="MERCADO LIBRE"/>
    <n v="98675"/>
    <d v="2025-01-27T00:00:00"/>
    <s v="MZ"/>
    <d v="2025-01-28T00:00:00"/>
    <s v="Recibido"/>
    <s v="cumplida"/>
    <x v="0"/>
    <n v="1"/>
    <n v="0"/>
    <m/>
    <s v="SIN REMITO AUTORIZA JUAN ZABALETA"/>
    <m/>
    <n v="1"/>
    <n v="1"/>
  </r>
  <r>
    <n v="1"/>
    <s v="Dario Gamba"/>
    <s v="URGENTE 01"/>
    <s v="PLAQUETA PARA BOMBA DE AGUA EN PLASTIFICADORES"/>
    <d v="2025-01-24T00:00:00"/>
    <x v="0"/>
    <x v="0"/>
    <m/>
    <s v="AB"/>
    <s v="P-3603"/>
    <s v="M1320ELE"/>
    <s v="PLAQUETA ELECTRONICA GRUNDFOS MQ"/>
    <n v="1"/>
    <s v="unidad"/>
    <n v="396694.5"/>
    <n v="396694.5"/>
    <s v="$"/>
    <s v="HG BOMBAS"/>
    <n v="98664"/>
    <d v="2025-01-27T00:00:00"/>
    <s v="MZ"/>
    <d v="2025-01-28T00:00:00"/>
    <s v="Recibido"/>
    <s v="cumplida"/>
    <x v="0"/>
    <n v="1"/>
    <n v="0"/>
    <d v="2025-02-03T00:00:00"/>
    <n v="152"/>
    <n v="57250"/>
    <n v="1"/>
    <n v="1"/>
  </r>
  <r>
    <n v="1"/>
    <s v="Franco Paez"/>
    <s v="TRAB. TERM. 04"/>
    <s v="LINEA 6"/>
    <d v="2025-01-24T00:00:00"/>
    <x v="0"/>
    <x v="0"/>
    <m/>
    <s v="AB"/>
    <s v="P-3604"/>
    <s v="S/C"/>
    <s v="PIÑON ESPECIAL DELRIN"/>
    <n v="2"/>
    <s v="unidad"/>
    <n v="120000"/>
    <n v="240000"/>
    <s v="$"/>
    <s v="LDL"/>
    <n v="98653"/>
    <d v="2025-01-27T00:00:00"/>
    <s v="VM"/>
    <d v="2025-01-28T00:00:00"/>
    <s v="Recibido"/>
    <s v="cumplida"/>
    <x v="0"/>
    <n v="2"/>
    <n v="0"/>
    <d v="2025-01-17T00:00:00"/>
    <n v="2021"/>
    <m/>
    <n v="1"/>
    <n v="1"/>
  </r>
  <r>
    <n v="1"/>
    <s v="Alejandro Beron"/>
    <s v="URGENTE 01"/>
    <s v="HORNOS LINEA 6 Y 7"/>
    <d v="2025-01-25T00:00:00"/>
    <x v="0"/>
    <x v="0"/>
    <m/>
    <s v="AB"/>
    <s v="P-3605"/>
    <s v="M0529FER"/>
    <s v="LLAVE CRIQUE NEUMATICA BREMEN 3032 ENC 1/2 68NM KIT 17PZ COLOR PLATEADO"/>
    <n v="1"/>
    <s v="unidad"/>
    <n v="83419.360000000001"/>
    <n v="83419.360000000001"/>
    <s v="$"/>
    <s v="BULONERA TORCUATO"/>
    <n v="98663"/>
    <d v="2025-01-27T00:00:00"/>
    <s v="VM"/>
    <d v="2025-01-28T00:00:00"/>
    <s v="Recibido"/>
    <s v="cumplida"/>
    <x v="0"/>
    <n v="1"/>
    <n v="0"/>
    <d v="2025-02-07T00:00:00"/>
    <n v="250067"/>
    <n v="57424"/>
    <n v="1"/>
    <n v="1"/>
  </r>
  <r>
    <n v="1"/>
    <s v="Juan Zabaleta"/>
    <s v="URGENTE 01"/>
    <s v="HORNO LINEA 1_x0009_"/>
    <d v="2025-01-25T00:00:00"/>
    <x v="0"/>
    <x v="0"/>
    <m/>
    <s v="AB"/>
    <s v="P-3606"/>
    <s v="M0122FER"/>
    <s v="KIT DE TINTAS PENETRANTES FERROLAN PARA ENSAYO SOLDADURAS"/>
    <n v="2"/>
    <s v="unidad"/>
    <n v="186888.9"/>
    <n v="373777.8"/>
    <s v="$"/>
    <s v="HER CAL"/>
    <n v="98682"/>
    <d v="2025-01-28T00:00:00"/>
    <s v="VM"/>
    <d v="2025-01-28T00:00:00"/>
    <s v="Recibido"/>
    <s v="cumplida"/>
    <x v="0"/>
    <n v="2"/>
    <n v="0"/>
    <d v="2025-02-07T00:00:00"/>
    <n v="38070"/>
    <n v="57557"/>
    <n v="1"/>
    <n v="1"/>
  </r>
  <r>
    <n v="1"/>
    <s v="Juan Zabaleta"/>
    <s v="NORMAL"/>
    <s v="VOLQUETES ZONA PAÑOL"/>
    <d v="2025-01-25T00:00:00"/>
    <x v="0"/>
    <x v="0"/>
    <m/>
    <s v="AB"/>
    <s v="P-3607"/>
    <s v="S/C"/>
    <s v="Volquete para residuos generales de planta"/>
    <n v="2"/>
    <s v="unidad"/>
    <n v="65000"/>
    <n v="130000"/>
    <s v="$"/>
    <s v="MS GRUPO NORTE SA VOLQUETES"/>
    <n v="98654"/>
    <d v="2025-01-27T00:00:00"/>
    <s v="VM"/>
    <d v="2025-01-27T00:00:00"/>
    <s v="Recibido"/>
    <s v="cumplida"/>
    <x v="0"/>
    <n v="2"/>
    <n v="0"/>
    <d v="2025-01-29T00:00:00"/>
    <n v="9446"/>
    <m/>
    <n v="1"/>
    <n v="1"/>
  </r>
  <r>
    <n v="2"/>
    <s v="Alejandro Beron"/>
    <s v="URGENTE 01"/>
    <s v="CONEXIONES DE RED PARA SISTEMAS"/>
    <d v="2025-01-25T00:00:00"/>
    <x v="0"/>
    <x v="0"/>
    <m/>
    <s v="AB"/>
    <s v="P-3608"/>
    <s v="M1088ELE"/>
    <s v=" MODULO 1 TOMA INTERCONEXION RED (RJ45 - 6929) CAMBRE"/>
    <n v="18"/>
    <s v="unidad"/>
    <n v="5665.7"/>
    <n v="101982.59999999999"/>
    <s v="$"/>
    <s v="ELECTRO DOS"/>
    <n v="98671"/>
    <d v="2025-01-27T00:00:00"/>
    <s v="VM"/>
    <d v="2025-01-28T00:00:00"/>
    <s v="Recibido"/>
    <s v="cumplida"/>
    <x v="0"/>
    <n v="18"/>
    <n v="0"/>
    <d v="2025-03-05T00:00:00"/>
    <s v="85554 - 84785"/>
    <s v="58580 - 58581"/>
    <n v="1"/>
    <n v="1"/>
  </r>
  <r>
    <m/>
    <s v="Alejandro Beron"/>
    <s v="URGENTE 01"/>
    <s v="CONEXIONES DE RED PARA SISTEMAS"/>
    <d v="2025-01-25T00:00:00"/>
    <x v="0"/>
    <x v="0"/>
    <m/>
    <s v="AB"/>
    <s v="P-3608"/>
    <s v="M1055ELE"/>
    <s v=" MODULO 2 TOMA INTERCONEXION RED (RJ45 - 6965) CAMBRE"/>
    <n v="5"/>
    <s v="unidad"/>
    <n v="11149.67"/>
    <n v="55748.35"/>
    <s v="$"/>
    <s v="ELECTRO DOS"/>
    <n v="98671"/>
    <d v="2025-01-27T00:00:00"/>
    <s v="VM"/>
    <d v="2025-01-28T00:00:00"/>
    <s v="Recibido"/>
    <s v="cumplida"/>
    <x v="0"/>
    <n v="5"/>
    <n v="0"/>
    <d v="2025-03-05T00:00:00"/>
    <n v="85554"/>
    <n v="58580"/>
    <m/>
    <n v="1"/>
  </r>
  <r>
    <n v="3"/>
    <s v="Paula Riera"/>
    <s v="URGENTE 01"/>
    <s v="TABLEROS ELECTRICOS 2° PEDIDO"/>
    <d v="2025-01-25T00:00:00"/>
    <x v="0"/>
    <x v="0"/>
    <m/>
    <s v="AB"/>
    <s v="P-3609"/>
    <s v="M2792FER"/>
    <s v=" Burlete Goma Perfil D Marron Suprabond 5 Mts Autoadhesivo"/>
    <n v="10"/>
    <s v="unidad"/>
    <n v="7510.8"/>
    <n v="75108"/>
    <s v="$"/>
    <s v="HER CAL"/>
    <n v="98687"/>
    <d v="2025-01-28T00:00:00"/>
    <s v="VM"/>
    <d v="2025-01-28T00:00:00"/>
    <s v="Recibido"/>
    <s v="cumplida"/>
    <x v="0"/>
    <n v="10"/>
    <n v="0"/>
    <d v="2025-02-07T00:00:00"/>
    <n v="38074"/>
    <n v="57559"/>
    <n v="1"/>
    <n v="1"/>
  </r>
  <r>
    <m/>
    <s v="Paula Riera"/>
    <s v="URGENTE 01"/>
    <s v="TABLEROS ELECTRICOS 2° PEDIDO"/>
    <d v="2025-01-25T00:00:00"/>
    <x v="0"/>
    <x v="0"/>
    <m/>
    <s v="AB"/>
    <s v="P-3609"/>
    <s v="M2338FER"/>
    <s v=" Burlete Goma Perfil D blanco Suprabond 5 Mts Autoadhesivo"/>
    <n v="5"/>
    <s v="unidad"/>
    <n v="7986"/>
    <n v="39930"/>
    <s v="$"/>
    <s v="HER CAL"/>
    <n v="98687"/>
    <d v="2025-01-28T00:00:00"/>
    <s v="VM"/>
    <d v="2025-01-28T00:00:00"/>
    <s v="Recibido"/>
    <s v="cumplida"/>
    <x v="0"/>
    <n v="10"/>
    <n v="5"/>
    <d v="2025-02-07T00:00:00"/>
    <n v="38074"/>
    <n v="57559"/>
    <m/>
    <n v="1"/>
  </r>
  <r>
    <m/>
    <s v="Paula Riera"/>
    <s v="URGENTE 01"/>
    <s v="TABLEROS ELECTRICOS 2° PEDIDO"/>
    <d v="2025-01-25T00:00:00"/>
    <x v="0"/>
    <x v="0"/>
    <m/>
    <s v="AB"/>
    <s v="P-3609"/>
    <s v="M1108FER"/>
    <s v=" GUANTES DESCARTABLES NITRILO TALLE M"/>
    <n v="10"/>
    <s v="unidad"/>
    <n v="5896.8"/>
    <n v="58968"/>
    <s v="$"/>
    <s v="HER CAL"/>
    <n v="98687"/>
    <d v="2025-01-28T00:00:00"/>
    <s v="VM"/>
    <d v="2025-01-28T00:00:00"/>
    <s v="Recibido"/>
    <s v="cumplida"/>
    <x v="0"/>
    <n v="10"/>
    <n v="0"/>
    <d v="2025-02-07T00:00:00"/>
    <n v="38074"/>
    <n v="57559"/>
    <m/>
    <n v="1"/>
  </r>
  <r>
    <n v="1"/>
    <s v="Hugo Escobar"/>
    <s v="TRAB. TERM. 04"/>
    <s v="HORNO 2"/>
    <d v="2025-01-25T00:00:00"/>
    <x v="0"/>
    <x v="0"/>
    <m/>
    <s v="AB"/>
    <s v="P-3610"/>
    <s v="S/C"/>
    <s v="Eje cepillo limpieza  Horno 2"/>
    <n v="1"/>
    <s v="unidad"/>
    <n v="170000"/>
    <n v="170000"/>
    <s v="$"/>
    <s v="LDL"/>
    <n v="98662"/>
    <d v="2025-01-27T00:00:00"/>
    <s v="VM"/>
    <d v="2025-01-28T00:00:00"/>
    <s v="Recibido"/>
    <s v="cumplida"/>
    <x v="0"/>
    <n v="1"/>
    <n v="0"/>
    <d v="2025-01-23T00:00:00"/>
    <n v="2055"/>
    <m/>
    <n v="1"/>
    <n v="1"/>
  </r>
  <r>
    <n v="1"/>
    <s v="Juan Zabaleta"/>
    <s v="TRAB. TERM. 04"/>
    <s v="LINEA 6"/>
    <d v="2025-01-25T00:00:00"/>
    <x v="0"/>
    <x v="0"/>
    <m/>
    <s v="AB"/>
    <s v="P-3611"/>
    <s v="S/C"/>
    <s v="Reparación de estrellas inoxidable L6"/>
    <n v="3"/>
    <s v="unidad"/>
    <n v="215000"/>
    <n v="645000"/>
    <s v="$"/>
    <s v="LDL"/>
    <n v="98660"/>
    <d v="2025-01-27T00:00:00"/>
    <s v="VM"/>
    <d v="2025-01-28T00:00:00"/>
    <s v="Recibido"/>
    <s v="cumplida"/>
    <x v="0"/>
    <n v="1"/>
    <n v="-2"/>
    <d v="2025-01-24T00:00:00"/>
    <n v="2062"/>
    <m/>
    <n v="1"/>
    <n v="1"/>
  </r>
  <r>
    <n v="1"/>
    <s v="Franco Paez"/>
    <s v="URGENTE 01"/>
    <s v="MASIPACK LINEA 4 Y 6"/>
    <d v="2025-02-04T00:00:00"/>
    <x v="2"/>
    <x v="0"/>
    <m/>
    <s v="AB"/>
    <s v="P-3612"/>
    <s v="M0758MEC"/>
    <s v="RODAMIENTO 6001 ZZ/C3"/>
    <n v="50"/>
    <s v="unidad"/>
    <n v="2678"/>
    <n v="133900"/>
    <s v="$"/>
    <s v="RODASER RODAMIENTOS"/>
    <n v="98774"/>
    <d v="2025-02-04T00:00:00"/>
    <s v="VM"/>
    <d v="2025-02-04T00:00:00"/>
    <s v="Recibido"/>
    <s v="cumplida"/>
    <x v="0"/>
    <n v="50"/>
    <n v="0"/>
    <d v="2025-02-08T00:00:00"/>
    <n v="391080"/>
    <n v="57549"/>
    <n v="1"/>
    <n v="1"/>
  </r>
  <r>
    <n v="1"/>
    <s v="Juan Zabaleta"/>
    <s v="URGENTE 01"/>
    <s v="LINEA 6"/>
    <d v="2025-01-27T00:00:00"/>
    <x v="0"/>
    <x v="0"/>
    <m/>
    <s v="AB"/>
    <s v="P-3613"/>
    <s v="M0046BAN"/>
    <s v="BANDA HABASIT F-5EIWT 550 X 5070"/>
    <n v="1"/>
    <s v="unidad"/>
    <n v="732991.92"/>
    <n v="732991.92"/>
    <s v="$"/>
    <s v="BANDAX"/>
    <n v="98673"/>
    <d v="2025-01-27T00:00:00"/>
    <s v="JP"/>
    <d v="2025-01-28T00:00:00"/>
    <s v="Recibido"/>
    <s v="cumplida"/>
    <x v="0"/>
    <n v="1"/>
    <n v="0"/>
    <d v="2025-01-30T00:00:00"/>
    <n v="54807"/>
    <n v="57040"/>
    <n v="1"/>
    <n v="1"/>
  </r>
  <r>
    <n v="1"/>
    <s v="Franco Paez"/>
    <s v="NORMAL"/>
    <s v="LINEA 6"/>
    <d v="2025-01-28T00:00:00"/>
    <x v="0"/>
    <x v="0"/>
    <m/>
    <s v="AB"/>
    <s v="P-3614"/>
    <s v="M0929MEC"/>
    <s v="SELLO 35 X 45 X 4 50448870 L6"/>
    <n v="6"/>
    <s v="unidad"/>
    <n v="3473.28"/>
    <n v="20839.68"/>
    <s v="$"/>
    <s v="RULEMANES OSCAR"/>
    <n v="98729"/>
    <d v="2025-01-31T00:00:00"/>
    <s v="VM"/>
    <d v="2025-01-31T00:00:00"/>
    <s v="Recibido"/>
    <s v="cumplida"/>
    <x v="0"/>
    <n v="6"/>
    <n v="0"/>
    <d v="2025-03-27T00:00:00"/>
    <n v="17797"/>
    <n v="59513"/>
    <n v="1"/>
    <n v="1"/>
  </r>
  <r>
    <n v="2"/>
    <s v="Dario Gamba"/>
    <s v="TRAB. TERM. 04"/>
    <s v="FOCUS LINEA 6"/>
    <d v="2025-01-28T00:00:00"/>
    <x v="0"/>
    <x v="0"/>
    <m/>
    <s v="AB"/>
    <s v="P-3615"/>
    <s v="S/C"/>
    <s v="EJES NUEVOS FOCUS LINEA 6"/>
    <n v="3"/>
    <s v="unidad"/>
    <n v="160000"/>
    <n v="480000"/>
    <s v="$"/>
    <s v="LDL"/>
    <n v="98695"/>
    <d v="2025-01-29T00:00:00"/>
    <s v="VM"/>
    <d v="2025-01-29T00:00:00"/>
    <s v="Recibido"/>
    <s v="cumplida"/>
    <x v="0"/>
    <n v="3"/>
    <n v="0"/>
    <d v="2024-11-16T00:00:00"/>
    <n v="1727"/>
    <m/>
    <n v="1"/>
    <n v="1"/>
  </r>
  <r>
    <m/>
    <s v="Dario Gamba"/>
    <s v="TRAB. TERM. 04"/>
    <s v="FOCUS LINEA 6"/>
    <d v="2025-01-28T00:00:00"/>
    <x v="0"/>
    <x v="0"/>
    <m/>
    <s v="AB"/>
    <s v="P-3615"/>
    <s v="S/C"/>
    <s v="RODILLO A NUEVO FOCUS LINEA 6"/>
    <n v="1"/>
    <s v="unidad"/>
    <n v="160000"/>
    <n v="160000"/>
    <s v="$"/>
    <s v="LDL"/>
    <n v="98695"/>
    <d v="2025-01-29T00:00:00"/>
    <s v="VM"/>
    <d v="2025-01-29T00:00:00"/>
    <s v="Recibido"/>
    <s v="cumplida"/>
    <x v="0"/>
    <n v="1"/>
    <n v="0"/>
    <d v="2024-11-16T00:00:00"/>
    <n v="1727"/>
    <m/>
    <m/>
    <n v="1"/>
  </r>
  <r>
    <n v="3"/>
    <s v="Franco Paez"/>
    <s v="TRAB. TERM. 04"/>
    <s v="FOCUS LINEA 6"/>
    <d v="2025-01-28T00:00:00"/>
    <x v="0"/>
    <x v="0"/>
    <m/>
    <s v="AB"/>
    <s v="P-3616"/>
    <s v="S/C"/>
    <s v="RODILLO DE PUNTERA CINTA DE FOCUS L6"/>
    <n v="2"/>
    <s v="unidad"/>
    <n v="100000"/>
    <n v="200000"/>
    <s v="$"/>
    <s v="LDL"/>
    <n v="98697"/>
    <d v="2025-01-29T00:00:00"/>
    <s v="VM"/>
    <d v="2025-01-31T00:00:00"/>
    <s v="Recibido"/>
    <s v="cumplida"/>
    <x v="0"/>
    <n v="2"/>
    <n v="0"/>
    <d v="2024-12-14T00:00:00"/>
    <n v="1854"/>
    <m/>
    <n v="1"/>
    <n v="1"/>
  </r>
  <r>
    <m/>
    <s v="Franco Paez"/>
    <s v="TRAB. TERM. 04"/>
    <s v="FRIPACK 2 L4"/>
    <d v="2025-01-28T00:00:00"/>
    <x v="0"/>
    <x v="0"/>
    <m/>
    <s v="AB"/>
    <s v="P-3616"/>
    <s v="S/C"/>
    <s v="RODILLO DE PUNTERA CINTA FRIPACK 2 L4"/>
    <n v="2"/>
    <s v="unidad"/>
    <n v="100000"/>
    <n v="200000"/>
    <s v="$"/>
    <s v="LDL"/>
    <n v="98697"/>
    <d v="2025-01-29T00:00:00"/>
    <s v="VM"/>
    <d v="2025-01-31T00:00:00"/>
    <s v="Recibido"/>
    <s v="cumplida"/>
    <x v="0"/>
    <n v="2"/>
    <n v="0"/>
    <d v="2024-12-14T00:00:00"/>
    <n v="1854"/>
    <m/>
    <m/>
    <n v="1"/>
  </r>
  <r>
    <m/>
    <s v="Franco Paez"/>
    <s v="TRAB. TERM. 04"/>
    <s v="LINEA 1"/>
    <d v="2025-01-28T00:00:00"/>
    <x v="0"/>
    <x v="0"/>
    <m/>
    <s v="AB"/>
    <s v="P-3616"/>
    <s v="S/C"/>
    <s v="BRAZO PISTON L1"/>
    <n v="1"/>
    <s v="unidad"/>
    <n v="155000"/>
    <n v="155000"/>
    <s v="$"/>
    <s v="LDL"/>
    <n v="98697"/>
    <d v="2025-01-29T00:00:00"/>
    <s v="VM"/>
    <d v="2025-01-31T00:00:00"/>
    <s v="Recibido"/>
    <s v="cumplida"/>
    <x v="0"/>
    <n v="1"/>
    <n v="0"/>
    <d v="2024-12-14T00:00:00"/>
    <n v="1854"/>
    <m/>
    <m/>
    <n v="1"/>
  </r>
  <r>
    <n v="1"/>
    <s v="Dario Gamba"/>
    <s v="TRAB. TERM. 04"/>
    <s v="LINEA 3"/>
    <d v="2025-01-28T00:00:00"/>
    <x v="0"/>
    <x v="0"/>
    <m/>
    <s v="AB"/>
    <s v="P-3617"/>
    <s v="S/C"/>
    <s v="REPARACION DE PIÑONES Y FABRICACION DE EJE NUEVO"/>
    <n v="1"/>
    <s v="unidad"/>
    <n v="215000"/>
    <n v="215000"/>
    <s v="$"/>
    <s v="LDL"/>
    <n v="98698"/>
    <d v="2025-01-29T00:00:00"/>
    <s v="VM"/>
    <d v="2025-01-31T00:00:00"/>
    <s v="Recibido"/>
    <s v="cumplida"/>
    <x v="0"/>
    <n v="1"/>
    <n v="0"/>
    <d v="2024-12-21T00:00:00"/>
    <n v="5869"/>
    <m/>
    <n v="1"/>
    <n v="1"/>
  </r>
  <r>
    <n v="2"/>
    <s v="Dario Gamba"/>
    <s v="TRAB. TERM. 04"/>
    <s v="EJE TURBINA EXTRACCION HORNO L6"/>
    <d v="2025-01-28T00:00:00"/>
    <x v="0"/>
    <x v="0"/>
    <m/>
    <s v="AB"/>
    <s v="P-3618"/>
    <s v="S/C"/>
    <s v="REPARACION DE EJE TURBINA EXTRACCION HORNO L6"/>
    <n v="1"/>
    <s v="unidad"/>
    <n v="225000"/>
    <n v="225000"/>
    <s v="$"/>
    <s v="LDL"/>
    <n v="98699"/>
    <d v="2025-01-29T00:00:00"/>
    <s v="VM"/>
    <d v="2025-01-31T00:00:00"/>
    <s v="Recibido"/>
    <s v="cumplida"/>
    <x v="0"/>
    <n v="1"/>
    <n v="0"/>
    <d v="2024-11-18T00:00:00"/>
    <n v="1728"/>
    <m/>
    <n v="1"/>
    <n v="1"/>
  </r>
  <r>
    <m/>
    <s v="Dario Gamba"/>
    <s v="TRAB. TERM. 04"/>
    <s v="EJE ESTRELLA STACKER L3"/>
    <d v="2025-01-28T00:00:00"/>
    <x v="0"/>
    <x v="0"/>
    <m/>
    <s v="AB"/>
    <s v="P-3618"/>
    <s v="S/C"/>
    <s v="REPARACION EJE ESTRELLA STACKER L3"/>
    <n v="1"/>
    <s v="unidad"/>
    <n v="275000"/>
    <n v="275000"/>
    <s v="$"/>
    <s v="LDL"/>
    <n v="98699"/>
    <d v="2025-01-29T00:00:00"/>
    <s v="VM"/>
    <d v="2025-01-31T00:00:00"/>
    <s v="Recibido"/>
    <s v="cumplida"/>
    <x v="0"/>
    <n v="1"/>
    <n v="0"/>
    <d v="2024-11-18T00:00:00"/>
    <n v="1728"/>
    <m/>
    <m/>
    <n v="1"/>
  </r>
  <r>
    <n v="1"/>
    <s v="Franco Paez"/>
    <s v="TRAB. TERM. 04"/>
    <s v="FRIPACK 2 LINEA 4"/>
    <d v="2025-01-28T00:00:00"/>
    <x v="0"/>
    <x v="0"/>
    <m/>
    <s v="AB"/>
    <s v="P-3619"/>
    <s v="S/C"/>
    <s v="EJE FRIPACK 2 LINEA 4 NUEVO"/>
    <n v="1"/>
    <s v="unidad"/>
    <n v="295000"/>
    <n v="295000"/>
    <s v="$"/>
    <s v="LDL"/>
    <n v="98700"/>
    <d v="2025-01-29T00:00:00"/>
    <s v="VM"/>
    <d v="2025-01-31T00:00:00"/>
    <s v="Recibido"/>
    <s v="cumplida"/>
    <x v="0"/>
    <n v="1"/>
    <n v="0"/>
    <d v="2024-12-15T00:00:00"/>
    <n v="1856"/>
    <m/>
    <n v="1"/>
    <n v="1"/>
  </r>
  <r>
    <n v="1"/>
    <s v="Dario Gamba"/>
    <s v="TRAB. TERM. 04"/>
    <s v="HORNO LINEA 3"/>
    <d v="2025-01-28T00:00:00"/>
    <x v="0"/>
    <x v="0"/>
    <m/>
    <s v="AB"/>
    <s v="P-3620"/>
    <s v="S/C"/>
    <s v="REAPARACION DE RODILLO HORNO L3"/>
    <n v="1"/>
    <s v="unidad"/>
    <n v="297000"/>
    <n v="297000"/>
    <s v="$"/>
    <s v="LDL"/>
    <n v="98701"/>
    <d v="2025-01-29T00:00:00"/>
    <s v="VM"/>
    <d v="2025-01-31T00:00:00"/>
    <s v="Recibido"/>
    <s v="cumplida"/>
    <x v="0"/>
    <n v="1"/>
    <n v="0"/>
    <d v="2025-01-15T00:00:00"/>
    <n v="2013"/>
    <m/>
    <n v="1"/>
    <n v="1"/>
  </r>
  <r>
    <n v="6"/>
    <s v="Raul Ledesma"/>
    <s v="TRAB. TERM. 04"/>
    <s v="PIEZAS LINEA 1 Y 2"/>
    <d v="2025-01-28T00:00:00"/>
    <x v="0"/>
    <x v="0"/>
    <m/>
    <s v="AB"/>
    <s v="P-3621"/>
    <s v="S/C"/>
    <s v="PROVISION Y MACANIZADO DE PIÑON Z30 ASA 35"/>
    <n v="1"/>
    <s v="unidad"/>
    <n v="155500"/>
    <n v="155500"/>
    <s v="$"/>
    <s v="FULL TIME"/>
    <n v="98694"/>
    <d v="2025-01-29T00:00:00"/>
    <s v="VM"/>
    <d v="2025-01-29T00:00:00"/>
    <s v="Recibido"/>
    <s v="cumplida"/>
    <x v="0"/>
    <n v="1"/>
    <n v="0"/>
    <d v="2025-01-10T00:00:00"/>
    <n v="345"/>
    <m/>
    <n v="1"/>
    <n v="1"/>
  </r>
  <r>
    <m/>
    <s v="Raul Ledesma"/>
    <s v="TRAB. TERM. 04"/>
    <s v="PIEZAS LINEA 1 Y 2"/>
    <d v="2025-01-28T00:00:00"/>
    <x v="0"/>
    <x v="0"/>
    <m/>
    <s v="AB"/>
    <s v="P-3621"/>
    <s v="S/C"/>
    <s v="PROVISION Y MACANIZADO DE PIÑON Z20 ASA 35"/>
    <n v="1"/>
    <s v="unidad"/>
    <n v="138000"/>
    <n v="138000"/>
    <s v="$"/>
    <s v="FULL TIME"/>
    <n v="98694"/>
    <d v="2025-01-29T00:00:00"/>
    <s v="VM"/>
    <d v="2025-01-29T00:00:00"/>
    <s v="Recibido"/>
    <s v="cumplida"/>
    <x v="0"/>
    <n v="1"/>
    <n v="0"/>
    <d v="2025-01-10T00:00:00"/>
    <n v="345"/>
    <m/>
    <m/>
    <n v="1"/>
  </r>
  <r>
    <m/>
    <s v="Raul Ledesma"/>
    <s v="TRAB. TERM. 04"/>
    <s v="PIEZAS LINEA 1 Y 2"/>
    <d v="2025-01-28T00:00:00"/>
    <x v="0"/>
    <x v="0"/>
    <m/>
    <s v="AB"/>
    <s v="P-3621"/>
    <s v="S/C"/>
    <s v=" BUJES DELRIN PARA BALANZA L1"/>
    <n v="32"/>
    <s v="unidad"/>
    <n v="8200"/>
    <n v="262400"/>
    <s v="$"/>
    <s v="FULL TIME"/>
    <n v="98694"/>
    <d v="2025-01-29T00:00:00"/>
    <s v="VM"/>
    <d v="2025-01-29T00:00:00"/>
    <s v="Recibido"/>
    <s v="cumplida"/>
    <x v="0"/>
    <n v="32"/>
    <n v="0"/>
    <d v="2025-01-10T00:00:00"/>
    <n v="345"/>
    <m/>
    <m/>
    <n v="1"/>
  </r>
  <r>
    <m/>
    <s v="Raul Ledesma"/>
    <s v="TRAB. TERM. 04"/>
    <s v="PIEZAS LINEA 1 Y 2"/>
    <d v="2025-01-28T00:00:00"/>
    <x v="0"/>
    <x v="0"/>
    <m/>
    <s v="AB"/>
    <s v="P-3621"/>
    <s v="S/C"/>
    <s v=" BUJES DELRIN PARA BALANZA L2"/>
    <n v="20"/>
    <s v="unidad"/>
    <n v="7700"/>
    <n v="154000"/>
    <s v="$"/>
    <s v="FULL TIME"/>
    <n v="98694"/>
    <d v="2025-01-29T00:00:00"/>
    <s v="VM"/>
    <d v="2025-01-29T00:00:00"/>
    <s v="Recibido"/>
    <s v="cumplida"/>
    <x v="0"/>
    <n v="20"/>
    <n v="0"/>
    <d v="2025-01-10T00:00:00"/>
    <n v="345"/>
    <m/>
    <m/>
    <n v="1"/>
  </r>
  <r>
    <m/>
    <s v="Raul Ledesma"/>
    <s v="TRAB. TERM. 04"/>
    <s v="PIEZAS LINEA 1 Y 2"/>
    <d v="2025-01-28T00:00:00"/>
    <x v="0"/>
    <x v="0"/>
    <m/>
    <s v="AB"/>
    <s v="P-3621"/>
    <s v="S/C"/>
    <s v=" BUJES TENSORES EN DELRIN"/>
    <n v="3"/>
    <s v="unidad"/>
    <n v="18400"/>
    <n v="55200"/>
    <s v="$"/>
    <s v="FULL TIME"/>
    <n v="98694"/>
    <d v="2025-01-29T00:00:00"/>
    <s v="VM"/>
    <d v="2025-01-29T00:00:00"/>
    <s v="Recibido"/>
    <s v="cumplida"/>
    <x v="0"/>
    <n v="3"/>
    <n v="0"/>
    <d v="2025-01-10T00:00:00"/>
    <n v="345"/>
    <m/>
    <m/>
    <n v="1"/>
  </r>
  <r>
    <m/>
    <s v="Raul Ledesma"/>
    <s v="TRAB. TERM. 04"/>
    <s v="PIEZAS LINEA 1 Y 2"/>
    <d v="2025-01-28T00:00:00"/>
    <x v="0"/>
    <x v="0"/>
    <m/>
    <s v="AB"/>
    <s v="P-3621"/>
    <s v="S/C"/>
    <s v=" RUEDAS DE DELRIN PARA CARROS"/>
    <n v="24"/>
    <s v="unidad"/>
    <n v="21600"/>
    <n v="518400"/>
    <s v="$"/>
    <s v="FULL TIME"/>
    <n v="98694"/>
    <d v="2025-01-29T00:00:00"/>
    <s v="VM"/>
    <d v="2025-01-29T00:00:00"/>
    <s v="Recibido"/>
    <s v="cumplida"/>
    <x v="0"/>
    <n v="24"/>
    <n v="0"/>
    <d v="2025-01-10T00:00:00"/>
    <n v="345"/>
    <m/>
    <m/>
    <n v="1"/>
  </r>
  <r>
    <n v="2"/>
    <s v="Franco Paez"/>
    <s v="TRAB. TERM. 04"/>
    <s v="SALIDA DE HORNO LINEA 6"/>
    <d v="2025-01-28T00:00:00"/>
    <x v="0"/>
    <x v="0"/>
    <m/>
    <s v="AB"/>
    <s v="P-3622"/>
    <s v="S/C"/>
    <s v="Reparacion de eje de rodillo , salida horno"/>
    <n v="1"/>
    <s v="unidad"/>
    <n v="190000"/>
    <n v="190000"/>
    <s v="$"/>
    <s v="FULL TIME"/>
    <n v="98713"/>
    <d v="2025-01-30T00:00:00"/>
    <s v="VM"/>
    <d v="2025-01-31T00:00:00"/>
    <s v="Recibido"/>
    <s v="cumplida"/>
    <x v="0"/>
    <n v="1"/>
    <n v="0"/>
    <d v="2025-01-16T00:00:00"/>
    <n v="350"/>
    <m/>
    <n v="1"/>
    <n v="1"/>
  </r>
  <r>
    <m/>
    <s v="Franco Paez"/>
    <s v="TRAB. TERM. 04"/>
    <s v="SALIDA DE HORNO LINEA 6"/>
    <d v="2025-01-28T00:00:00"/>
    <x v="0"/>
    <x v="0"/>
    <m/>
    <s v="AB"/>
    <s v="P-3622"/>
    <s v="S/C"/>
    <s v="Provicion de retenes para reductores de salidas de horno"/>
    <n v="4"/>
    <s v="unidad"/>
    <n v="12000"/>
    <n v="48000"/>
    <s v="$"/>
    <s v="FULL TIME"/>
    <n v="98713"/>
    <d v="2025-01-30T00:00:00"/>
    <s v="VM"/>
    <d v="2025-01-31T00:00:00"/>
    <s v="Recibido"/>
    <s v="cumplida"/>
    <x v="0"/>
    <n v="1"/>
    <n v="-3"/>
    <d v="2025-01-16T00:00:00"/>
    <n v="350"/>
    <m/>
    <m/>
    <n v="1"/>
  </r>
  <r>
    <n v="2"/>
    <s v="Dario Gamba"/>
    <s v="TRAB. TERM. 04"/>
    <s v="RETENES PARA REDUCTORES ESPIRALES EN LINEA 6"/>
    <d v="2025-01-28T00:00:00"/>
    <x v="0"/>
    <x v="0"/>
    <m/>
    <s v="AB"/>
    <s v="P-3623"/>
    <s v="M0073MEC"/>
    <s v="PROVISION DE RETENES 5078"/>
    <n v="2"/>
    <s v="unidad"/>
    <n v="12000"/>
    <n v="24000"/>
    <s v="$"/>
    <s v="FULL TIME"/>
    <n v="98708"/>
    <d v="2025-01-30T00:00:00"/>
    <s v="VM"/>
    <d v="2025-01-31T00:00:00"/>
    <s v="Recibido"/>
    <s v="cumplida"/>
    <x v="0"/>
    <n v="1"/>
    <n v="-1"/>
    <d v="2025-01-21T00:00:00"/>
    <n v="354"/>
    <m/>
    <n v="1"/>
    <n v="1"/>
  </r>
  <r>
    <m/>
    <s v="Dario Gamba"/>
    <s v="TRAB. TERM. 04"/>
    <s v="RETENES PARA REDUCTORES ESPIRALES EN LINEA 6"/>
    <d v="2025-01-28T00:00:00"/>
    <x v="0"/>
    <x v="0"/>
    <m/>
    <s v="AB"/>
    <s v="P-3623"/>
    <s v="M0091MEC"/>
    <s v="PROVISION DE RETENES 8167"/>
    <n v="2"/>
    <s v="unidad"/>
    <n v="11000"/>
    <n v="22000"/>
    <s v="$"/>
    <s v="FULL TIME"/>
    <n v="98708"/>
    <d v="2025-01-30T00:00:00"/>
    <s v="VM"/>
    <d v="2025-01-31T00:00:00"/>
    <s v="Recibido"/>
    <s v="cumplida"/>
    <x v="0"/>
    <n v="1"/>
    <n v="-1"/>
    <d v="2025-01-21T00:00:00"/>
    <n v="354"/>
    <m/>
    <m/>
    <n v="1"/>
  </r>
  <r>
    <n v="1"/>
    <s v="Franco Paez"/>
    <s v="TRAB. TERM. 04"/>
    <s v="HORNO 2 LINEA 2"/>
    <d v="2025-01-28T00:00:00"/>
    <x v="0"/>
    <x v="0"/>
    <m/>
    <s v="AB"/>
    <s v="P-3624"/>
    <s v="S/C"/>
    <s v="MECANIZADO Y EXTRACCION DE BULON CORTADO A PIÑON EN CINTA HORNO 2"/>
    <n v="1"/>
    <s v="unidad"/>
    <n v="145000"/>
    <n v="145000"/>
    <s v="$"/>
    <s v="FULL TIME"/>
    <n v="98709"/>
    <d v="2025-01-30T00:00:00"/>
    <s v="VM"/>
    <d v="2025-01-31T00:00:00"/>
    <s v="Recibido"/>
    <s v="cumplida"/>
    <x v="0"/>
    <n v="1"/>
    <n v="0"/>
    <d v="2025-01-21T00:00:00"/>
    <n v="351"/>
    <m/>
    <n v="1"/>
    <n v="1"/>
  </r>
  <r>
    <n v="1"/>
    <s v="Franco Paez"/>
    <s v="TRAB. TERM. 04"/>
    <s v="SALIDA HORNO LINEA 6"/>
    <d v="2025-01-28T00:00:00"/>
    <x v="0"/>
    <x v="0"/>
    <m/>
    <s v="AB"/>
    <s v="P-3625"/>
    <s v="S/C"/>
    <s v="REPARACION, RELLENADO Y MECANIZADO DE EJE SALIDA HORNO L6"/>
    <n v="1"/>
    <s v="unidad"/>
    <n v="250000"/>
    <n v="250000"/>
    <s v="$"/>
    <s v="FULL TIME"/>
    <n v="98710"/>
    <d v="2025-01-30T00:00:00"/>
    <s v="VM"/>
    <d v="2025-01-31T00:00:00"/>
    <s v="Recibido"/>
    <s v="cumplida"/>
    <x v="0"/>
    <n v="1"/>
    <n v="0"/>
    <d v="2025-01-21T00:00:00"/>
    <n v="352"/>
    <m/>
    <n v="1"/>
    <n v="1"/>
  </r>
  <r>
    <n v="1"/>
    <s v="Raul Ledesma"/>
    <s v="TRAB. TERM. 04"/>
    <s v="CORTADORA LINEA 1"/>
    <d v="2025-01-28T00:00:00"/>
    <x v="0"/>
    <x v="0"/>
    <m/>
    <s v="AB"/>
    <s v="P-3626"/>
    <s v="S/C"/>
    <s v="FABRICACION DE PERNO ROSCADO DE AGARRE DE UÑA EN AVANCE DE CORTADORA"/>
    <n v="1"/>
    <s v="unidad"/>
    <n v="175000"/>
    <n v="175000"/>
    <s v="$"/>
    <s v="FULL TIME"/>
    <n v="98711"/>
    <d v="2025-01-30T00:00:00"/>
    <s v="VM"/>
    <d v="2025-01-31T00:00:00"/>
    <s v="Recibido"/>
    <s v="cumplida"/>
    <x v="0"/>
    <n v="1"/>
    <n v="0"/>
    <d v="2025-01-15T00:00:00"/>
    <n v="348"/>
    <m/>
    <n v="1"/>
    <n v="1"/>
  </r>
  <r>
    <n v="1"/>
    <s v="Ontivero Alejandro"/>
    <s v="URGENTE 01"/>
    <s v="FRIPACK LINEA 4"/>
    <d v="2025-01-30T00:00:00"/>
    <x v="0"/>
    <x v="0"/>
    <m/>
    <s v="AB"/>
    <s v="P-3627"/>
    <s v="M0802MEC"/>
    <s v="RODILLO DE GRILON PARA PUNTERAS DE FRIPACK"/>
    <n v="50"/>
    <s v="unidad"/>
    <n v="6800"/>
    <n v="340000"/>
    <s v="$"/>
    <s v="FULL TIME"/>
    <n v="98716"/>
    <d v="2025-01-30T00:00:00"/>
    <s v="VM"/>
    <d v="2025-01-31T00:00:00"/>
    <s v="Recibido"/>
    <s v="cumplida"/>
    <x v="0"/>
    <n v="50"/>
    <n v="0"/>
    <d v="2025-02-07T00:00:00"/>
    <n v="364"/>
    <n v="57419"/>
    <n v="1"/>
    <n v="1"/>
  </r>
  <r>
    <n v="2"/>
    <s v="Franco Paez"/>
    <s v="URGENTE 01"/>
    <s v="CINTA CURVA LINEA 6"/>
    <d v="2025-01-29T00:00:00"/>
    <x v="0"/>
    <x v="0"/>
    <m/>
    <s v="AB"/>
    <s v="P-3628"/>
    <s v="S/C"/>
    <s v="fabricacion de 2 ejes de puntera curva L6"/>
    <n v="2"/>
    <s v="unidad"/>
    <m/>
    <n v="0"/>
    <s v="$"/>
    <m/>
    <m/>
    <m/>
    <m/>
    <m/>
    <s v="Anulado"/>
    <s v="Con pendientes"/>
    <x v="1"/>
    <m/>
    <n v="-2"/>
    <m/>
    <m/>
    <m/>
    <n v="1"/>
    <n v="1"/>
  </r>
  <r>
    <m/>
    <s v="Franco Paez"/>
    <s v="URGENTE 01"/>
    <s v="CINTA CURVA LINEA 6"/>
    <d v="2025-01-29T00:00:00"/>
    <x v="0"/>
    <x v="0"/>
    <m/>
    <s v="AB"/>
    <s v="P-3628"/>
    <s v="S/C"/>
    <s v="fabricacion de eje de cadena curva L6"/>
    <n v="1"/>
    <s v="unidad"/>
    <m/>
    <n v="0"/>
    <s v="$"/>
    <m/>
    <m/>
    <m/>
    <m/>
    <m/>
    <s v="Anulado"/>
    <s v="Con pendientes"/>
    <x v="1"/>
    <m/>
    <n v="-1"/>
    <m/>
    <m/>
    <m/>
    <m/>
    <n v="1"/>
  </r>
  <r>
    <n v="2"/>
    <s v="Juan Zabaleta"/>
    <s v="NORMAL"/>
    <s v="PARA PISTOLAS DE ROCIADO DE ALCOHOL"/>
    <d v="2025-01-30T00:00:00"/>
    <x v="0"/>
    <x v="0"/>
    <m/>
    <s v="AB"/>
    <s v="P-3629"/>
    <s v="M2275MEC"/>
    <s v="PUNTA UNIJET EN ACERO INOX"/>
    <n v="1"/>
    <s v="unidad"/>
    <n v="58360.5"/>
    <n v="58360.5"/>
    <s v="$"/>
    <s v="SPRAYING SYSTEM"/>
    <n v="100042"/>
    <d v="2025-02-25T00:00:00"/>
    <s v="JP"/>
    <d v="2025-02-27T00:00:00"/>
    <s v="Recibido"/>
    <s v="cumplida"/>
    <x v="0"/>
    <n v="1"/>
    <n v="0"/>
    <d v="2025-04-30T00:00:00"/>
    <n v="27154"/>
    <m/>
    <n v="1"/>
    <n v="1"/>
  </r>
  <r>
    <m/>
    <s v="Juan Zabaleta"/>
    <s v="NORMAL"/>
    <s v="PARA PISTOLAS DE ROCIADO DE ALCOHOL"/>
    <d v="2025-01-30T00:00:00"/>
    <x v="0"/>
    <x v="0"/>
    <m/>
    <s v="AB"/>
    <s v="P-3629"/>
    <s v="M2276MEC"/>
    <s v="BOQUILLA UNIJET EN ACERO INOX 303"/>
    <n v="1"/>
    <s v="unidad"/>
    <n v="58360.5"/>
    <n v="58360.5"/>
    <s v="$"/>
    <s v="SPRAYING SYSTEM"/>
    <n v="100042"/>
    <d v="2025-02-25T00:00:00"/>
    <s v="JP"/>
    <d v="2025-02-27T00:00:00"/>
    <s v="Recibido"/>
    <s v="cumplida"/>
    <x v="0"/>
    <n v="1"/>
    <n v="0"/>
    <d v="2025-04-30T00:00:00"/>
    <n v="27154"/>
    <m/>
    <m/>
    <n v="1"/>
  </r>
  <r>
    <n v="1"/>
    <s v="Juan Zabaleta"/>
    <s v="NORMAL"/>
    <s v="CUADRO DE VALVULAS EN HORNO LINEA 7"/>
    <d v="2025-01-30T00:00:00"/>
    <x v="0"/>
    <x v="0"/>
    <m/>
    <s v="AB"/>
    <s v="P-3630"/>
    <s v="M1317MEC"/>
    <s v="VALVULA REGULADORA DE PRESION EQA S-117"/>
    <n v="1"/>
    <s v="unidad"/>
    <n v="567000"/>
    <n v="567000"/>
    <s v="$"/>
    <s v="EQA"/>
    <n v="102142"/>
    <d v="2025-07-31T00:00:00"/>
    <s v="MZ"/>
    <d v="2025-08-01T00:00:00"/>
    <s v="Recibido"/>
    <s v="cumplida"/>
    <x v="0"/>
    <n v="1"/>
    <n v="0"/>
    <d v="2025-08-27T00:00:00"/>
    <n v="118431"/>
    <n v="67654"/>
    <n v="1"/>
    <n v="1"/>
  </r>
  <r>
    <n v="1"/>
    <s v="Franco Paez"/>
    <s v="TRAB. TERM. 04"/>
    <s v="REDUCTOR DE LINEA 7"/>
    <d v="2025-01-31T00:00:00"/>
    <x v="0"/>
    <x v="0"/>
    <m/>
    <s v="AB"/>
    <s v="P-3631"/>
    <s v="M0083MEC"/>
    <s v="PROVISION DE RETENES 25X47X10"/>
    <n v="2"/>
    <s v="unidad"/>
    <n v="28300"/>
    <n v="56600"/>
    <s v="$"/>
    <s v="FULL TIME"/>
    <n v="98742"/>
    <d v="2025-02-03T00:00:00"/>
    <s v="MZ"/>
    <d v="2025-02-04T00:00:00"/>
    <s v="Recibido"/>
    <s v="cumplida"/>
    <x v="0"/>
    <n v="2"/>
    <n v="0"/>
    <d v="2025-01-30T00:00:00"/>
    <n v="359"/>
    <m/>
    <n v="1"/>
    <n v="1"/>
  </r>
  <r>
    <n v="3"/>
    <s v="Franco Paez"/>
    <s v="TRAB. TERM. 04"/>
    <s v="BATIDORA LINEA 6"/>
    <d v="2025-01-31T00:00:00"/>
    <x v="0"/>
    <x v="0"/>
    <m/>
    <s v="AB"/>
    <s v="P-3632"/>
    <s v="S/C"/>
    <s v="por la fabricacion de buje en aluminio de 63 x 76 x 22"/>
    <n v="1"/>
    <s v="unidad"/>
    <n v="185000"/>
    <n v="185000"/>
    <s v="$"/>
    <s v="FULL TIME"/>
    <n v="98743"/>
    <d v="2025-02-03T00:00:00"/>
    <s v="MZ"/>
    <d v="2025-02-04T00:00:00"/>
    <s v="Recibido"/>
    <s v="cumplida"/>
    <x v="0"/>
    <n v="1"/>
    <n v="0"/>
    <d v="2025-01-30T00:00:00"/>
    <n v="360"/>
    <m/>
    <n v="1"/>
    <n v="1"/>
  </r>
  <r>
    <m/>
    <s v="Franco Paez"/>
    <s v="TRAB. TERM. 04"/>
    <s v="BATIDORA LINEA 6"/>
    <d v="2025-01-31T00:00:00"/>
    <x v="0"/>
    <x v="0"/>
    <m/>
    <s v="AB"/>
    <s v="P-3632"/>
    <s v="S/C"/>
    <s v="por el repasado de rosca de Ø 90"/>
    <n v="1"/>
    <s v="unidad"/>
    <n v="98000"/>
    <n v="98000"/>
    <s v="$"/>
    <s v="FULL TIME"/>
    <n v="98743"/>
    <d v="2025-02-03T00:00:00"/>
    <s v="MZ"/>
    <d v="2025-02-04T00:00:00"/>
    <s v="Recibido"/>
    <s v="cumplida"/>
    <x v="0"/>
    <n v="1"/>
    <n v="0"/>
    <d v="2025-01-30T00:00:00"/>
    <n v="360"/>
    <m/>
    <m/>
    <n v="1"/>
  </r>
  <r>
    <m/>
    <s v="Franco Paez"/>
    <s v="TRAB. TERM. 04"/>
    <s v="BATIDORA LINEA 6"/>
    <d v="2025-01-31T00:00:00"/>
    <x v="0"/>
    <x v="0"/>
    <m/>
    <s v="AB"/>
    <s v="P-3632"/>
    <s v="S/C"/>
    <s v="fabricacion de disco de grilon de 110 x 60 x 10 con ranura para orin"/>
    <n v="1"/>
    <s v="unidad"/>
    <n v="268500"/>
    <n v="268500"/>
    <s v="$"/>
    <s v="FULL TIME"/>
    <n v="98743"/>
    <d v="2025-02-03T00:00:00"/>
    <s v="MZ"/>
    <d v="2025-02-04T00:00:00"/>
    <s v="Recibido"/>
    <s v="cumplida"/>
    <x v="0"/>
    <n v="1"/>
    <n v="0"/>
    <d v="2025-01-30T00:00:00"/>
    <n v="360"/>
    <m/>
    <m/>
    <n v="1"/>
  </r>
  <r>
    <n v="2"/>
    <s v="Franco Paez"/>
    <s v="TRAB. TERM. 04"/>
    <s v="FOCUS LINEA 7"/>
    <d v="2025-01-31T00:00:00"/>
    <x v="0"/>
    <x v="0"/>
    <m/>
    <s v="AB"/>
    <s v="P-3633"/>
    <s v="S/C"/>
    <s v="FABRICACION DE PIÑON NUEVO - MATERIAL IASI 304L"/>
    <n v="2"/>
    <s v="unidad"/>
    <n v="370000"/>
    <n v="740000"/>
    <s v="$"/>
    <s v="LDL"/>
    <n v="98764"/>
    <d v="2025-02-04T00:00:00"/>
    <s v="VM"/>
    <d v="2025-02-05T00:00:00"/>
    <s v="Recibido"/>
    <s v="cumplida"/>
    <x v="0"/>
    <n v="2"/>
    <n v="0"/>
    <d v="2025-01-30T00:00:00"/>
    <n v="2091"/>
    <m/>
    <n v="1"/>
    <n v="1"/>
  </r>
  <r>
    <m/>
    <s v="Franco Paez"/>
    <s v="TRAB. TERM. 04"/>
    <s v="FOCUS LINEA 7"/>
    <d v="2025-01-31T00:00:00"/>
    <x v="0"/>
    <x v="0"/>
    <m/>
    <s v="AB"/>
    <s v="P-3633"/>
    <s v="S/C"/>
    <s v="REPRACION EN EJE"/>
    <n v="1"/>
    <s v="unidad"/>
    <n v="125000"/>
    <n v="125000"/>
    <s v="$"/>
    <s v="LDL"/>
    <n v="98764"/>
    <d v="2025-02-04T00:00:00"/>
    <s v="VM"/>
    <d v="2025-02-05T00:00:00"/>
    <s v="Recibido"/>
    <s v="cumplida"/>
    <x v="0"/>
    <n v="1"/>
    <n v="0"/>
    <d v="2025-01-30T00:00:00"/>
    <n v="2091"/>
    <m/>
    <m/>
    <n v="1"/>
  </r>
  <r>
    <n v="1"/>
    <s v="Hugo Escobar"/>
    <s v="TRAB. TERM. 04"/>
    <s v="FOCUS LINEA 7"/>
    <d v="2025-02-27T00:00:00"/>
    <x v="2"/>
    <x v="0"/>
    <m/>
    <s v="AB"/>
    <s v="P-3634"/>
    <s v="S/C"/>
    <s v="JUEGO DE GUIAS EN APM "/>
    <n v="1"/>
    <s v="unidad"/>
    <n v="1150000"/>
    <n v="1150000"/>
    <s v="$"/>
    <s v="LDL"/>
    <n v="100084"/>
    <d v="2025-02-27T00:00:00"/>
    <s v="VM"/>
    <d v="2025-03-05T00:00:00"/>
    <s v="Recibido"/>
    <s v="cumplida"/>
    <x v="0"/>
    <n v="1"/>
    <n v="0"/>
    <d v="2025-01-30T00:00:00"/>
    <n v="2097"/>
    <m/>
    <n v="1"/>
    <n v="1"/>
  </r>
  <r>
    <n v="2"/>
    <s v="Franco Paez"/>
    <s v="TRAB. TERM. 04"/>
    <s v="MIXER LINEA 6"/>
    <d v="2025-02-07T00:00:00"/>
    <x v="2"/>
    <x v="0"/>
    <m/>
    <s v="AB"/>
    <s v="P-3635"/>
    <s v="S/C"/>
    <s v="REPARACION DE EJE DE MIXER LINEA 6"/>
    <n v="1"/>
    <s v="unidad"/>
    <n v="260000"/>
    <n v="260000"/>
    <s v="$"/>
    <s v="LDL"/>
    <n v="98855"/>
    <d v="2025-02-10T00:00:00"/>
    <s v="MZ"/>
    <d v="2025-02-11T00:00:00"/>
    <s v="Recibido"/>
    <s v="cumplida"/>
    <x v="0"/>
    <n v="1"/>
    <n v="0"/>
    <d v="2025-02-01T00:00:00"/>
    <n v="2102"/>
    <m/>
    <n v="1"/>
    <n v="1"/>
  </r>
  <r>
    <m/>
    <s v="Franco Paez"/>
    <s v="TRAB. TERM. 04"/>
    <s v="LINEA 4"/>
    <d v="2025-02-07T00:00:00"/>
    <x v="2"/>
    <x v="0"/>
    <m/>
    <s v="AB"/>
    <s v="P-3635"/>
    <s v="S/C"/>
    <s v="RECTIFICADO DE RODILLOS ENGOMADOS LINEA 4"/>
    <n v="2"/>
    <s v="unidad"/>
    <n v="345000"/>
    <n v="690000"/>
    <s v="$"/>
    <s v="LDL"/>
    <n v="98855"/>
    <d v="2025-02-10T00:00:00"/>
    <s v="MZ"/>
    <d v="2025-02-11T00:00:00"/>
    <s v="Recibido"/>
    <s v="cumplida"/>
    <x v="0"/>
    <n v="2"/>
    <n v="0"/>
    <d v="2025-02-01T00:00:00"/>
    <n v="2102"/>
    <m/>
    <m/>
    <n v="1"/>
  </r>
  <r>
    <n v="4"/>
    <s v="Dario Gamba"/>
    <s v="TRAB. TERM. 04"/>
    <s v="ROTATIVA DANSON LINEA 2"/>
    <d v="2025-01-30T00:00:00"/>
    <x v="0"/>
    <x v="0"/>
    <m/>
    <s v="AB"/>
    <s v="P-3636"/>
    <s v="S/C"/>
    <s v="Polea 3B 150 linea 2"/>
    <n v="1"/>
    <s v="unidad"/>
    <n v="232500"/>
    <n v="232500"/>
    <s v="$"/>
    <s v="LDL"/>
    <n v="98800"/>
    <d v="2025-02-05T00:00:00"/>
    <s v="VM"/>
    <d v="2025-02-06T00:00:00"/>
    <s v="Recibido"/>
    <s v="cumplida"/>
    <x v="0"/>
    <n v="1"/>
    <n v="0"/>
    <d v="2025-01-30T00:00:00"/>
    <n v="2090"/>
    <m/>
    <n v="1"/>
    <n v="1"/>
  </r>
  <r>
    <m/>
    <s v="Dario Gamba"/>
    <s v="TRAB. TERM. 04"/>
    <s v="ROTATIVA DANSON LINEA 2"/>
    <d v="2025-01-30T00:00:00"/>
    <x v="0"/>
    <x v="0"/>
    <m/>
    <s v="AB"/>
    <s v="P-3636"/>
    <s v="S/C"/>
    <s v="Polea 3B 70 linea 2"/>
    <n v="1"/>
    <s v="unidad"/>
    <n v="162000"/>
    <n v="162000"/>
    <s v="$"/>
    <s v="LDL"/>
    <n v="98800"/>
    <d v="2025-02-05T00:00:00"/>
    <s v="VM"/>
    <d v="2025-02-06T00:00:00"/>
    <s v="Recibido"/>
    <s v="cumplida"/>
    <x v="0"/>
    <n v="1"/>
    <n v="0"/>
    <d v="2025-01-30T00:00:00"/>
    <n v="2090"/>
    <m/>
    <m/>
    <n v="1"/>
  </r>
  <r>
    <m/>
    <s v="Dario Gamba"/>
    <s v="TRAB. TERM. 04"/>
    <s v="ROTATIVA DANSON LINEA 2"/>
    <d v="2025-01-30T00:00:00"/>
    <x v="0"/>
    <x v="0"/>
    <m/>
    <s v="AB"/>
    <s v="P-3636"/>
    <s v="S/C"/>
    <s v="Piñon doble Z38 ASA 60 Linea 2"/>
    <n v="1"/>
    <s v="unidad"/>
    <n v="310000"/>
    <n v="310000"/>
    <s v="$"/>
    <s v="LDL"/>
    <n v="98800"/>
    <d v="2025-02-05T00:00:00"/>
    <s v="VM"/>
    <d v="2025-02-06T00:00:00"/>
    <s v="Recibido"/>
    <s v="cumplida"/>
    <x v="0"/>
    <n v="1"/>
    <n v="0"/>
    <d v="2025-01-30T00:00:00"/>
    <n v="2090"/>
    <m/>
    <m/>
    <n v="1"/>
  </r>
  <r>
    <m/>
    <s v="Dario Gamba"/>
    <s v="TRAB. TERM. 04"/>
    <s v="ROTATIVA DANSON LINEA 2"/>
    <d v="2025-01-30T00:00:00"/>
    <x v="0"/>
    <x v="0"/>
    <m/>
    <s v="AB"/>
    <s v="P-3636"/>
    <s v="S/C"/>
    <s v="piñon doble Z17 ASA 60 Linea 2"/>
    <n v="1"/>
    <s v="unidad"/>
    <n v="178000"/>
    <n v="178000"/>
    <s v="$"/>
    <s v="LDL"/>
    <n v="98800"/>
    <d v="2025-02-05T00:00:00"/>
    <s v="VM"/>
    <d v="2025-02-06T00:00:00"/>
    <s v="Recibido"/>
    <s v="cumplida"/>
    <x v="0"/>
    <n v="1"/>
    <n v="0"/>
    <d v="2025-01-30T00:00:00"/>
    <n v="2090"/>
    <m/>
    <m/>
    <n v="1"/>
  </r>
  <r>
    <n v="1"/>
    <s v="Juan Zabaleta"/>
    <s v="URGENTE 01"/>
    <s v="SALIDA DE HELADERA LINEA 7"/>
    <d v="2025-01-30T00:00:00"/>
    <x v="0"/>
    <x v="0"/>
    <m/>
    <s v="AB"/>
    <s v="P-3637"/>
    <s v="M0415MEC"/>
    <s v="MOTORREDUCTOR SEW WA10 DT56L4 (P=0,12kw / 380vca - ns=127RPM)"/>
    <n v="1"/>
    <s v="unidad"/>
    <n v="870348.37"/>
    <n v="870348.37"/>
    <s v="$"/>
    <s v="SEW EURODRIVE"/>
    <n v="98840"/>
    <d v="2025-02-07T00:00:00"/>
    <s v="MZ"/>
    <d v="2025-02-07T00:00:00"/>
    <s v="Recibido"/>
    <s v="cumplida"/>
    <x v="0"/>
    <n v="1"/>
    <n v="0"/>
    <d v="2025-02-21T00:00:00"/>
    <n v="174426"/>
    <n v="58173"/>
    <n v="1"/>
    <n v="1"/>
  </r>
  <r>
    <n v="8"/>
    <s v="Juan Zabaleta"/>
    <s v="URGENTE 01"/>
    <s v="HORNO LINEA 7"/>
    <d v="2025-01-30T00:00:00"/>
    <x v="0"/>
    <x v="0"/>
    <n v="410105"/>
    <s v="AB"/>
    <s v="P-3638"/>
    <s v="M0416MEC"/>
    <s v="GAS SYSTEM DUNGS 1PDK273639S00001119"/>
    <n v="1"/>
    <s v="unidad"/>
    <m/>
    <n v="0"/>
    <s v="$"/>
    <m/>
    <m/>
    <m/>
    <m/>
    <m/>
    <s v="Anulado"/>
    <s v="Con pendientes"/>
    <x v="1"/>
    <m/>
    <n v="-1"/>
    <m/>
    <m/>
    <m/>
    <n v="1"/>
    <n v="1"/>
  </r>
  <r>
    <m/>
    <s v="Juan Zabaleta"/>
    <s v="URGENTE 01"/>
    <s v="HORNO LINEA 7"/>
    <d v="2025-01-30T00:00:00"/>
    <x v="0"/>
    <x v="0"/>
    <m/>
    <s v="AB"/>
    <s v="P-3638"/>
    <s v=" M0910MEC"/>
    <s v=" ELECTRODO IGNITOR P/TRO DIBUJO B39000 50610183  L6"/>
    <n v="1"/>
    <s v="unidad"/>
    <m/>
    <n v="0"/>
    <s v="$"/>
    <m/>
    <m/>
    <m/>
    <m/>
    <m/>
    <s v="Anulado"/>
    <s v="Con pendientes"/>
    <x v="1"/>
    <m/>
    <n v="-1"/>
    <m/>
    <m/>
    <m/>
    <m/>
    <n v="1"/>
  </r>
  <r>
    <m/>
    <s v="Juan Zabaleta"/>
    <s v="URGENTE 01"/>
    <s v="HORNO LINEA 7"/>
    <d v="2025-01-30T00:00:00"/>
    <x v="0"/>
    <x v="0"/>
    <m/>
    <s v="AB"/>
    <s v="P-3638"/>
    <s v=" M2576MEC"/>
    <s v=" ANEL RETENCAO P/ EIXO 013X1.00 DIN 471 OXPRETO  50186505"/>
    <n v="1"/>
    <s v="unidad"/>
    <m/>
    <n v="0"/>
    <s v="$"/>
    <m/>
    <m/>
    <m/>
    <m/>
    <m/>
    <s v="Anulado"/>
    <s v="Con pendientes"/>
    <x v="1"/>
    <m/>
    <n v="-1"/>
    <m/>
    <m/>
    <m/>
    <m/>
    <n v="1"/>
  </r>
  <r>
    <m/>
    <s v="Juan Zabaleta"/>
    <s v="URGENTE 01"/>
    <s v="HORNO LINEA 7"/>
    <d v="2025-01-30T00:00:00"/>
    <x v="0"/>
    <x v="0"/>
    <m/>
    <s v="AB"/>
    <s v="P-3638"/>
    <s v="M2577MEC"/>
    <s v=" ELECTRODOS MONITOREO DE LLAMA"/>
    <n v="1"/>
    <s v="unidad"/>
    <m/>
    <n v="0"/>
    <s v="$"/>
    <m/>
    <m/>
    <m/>
    <m/>
    <m/>
    <s v="Anulado"/>
    <s v="Con pendientes"/>
    <x v="1"/>
    <m/>
    <n v="-1"/>
    <m/>
    <m/>
    <m/>
    <m/>
    <n v="1"/>
  </r>
  <r>
    <m/>
    <s v="Juan Zabaleta"/>
    <s v="URGENTE 01"/>
    <s v="HORNO LINEA 7"/>
    <d v="2025-01-30T00:00:00"/>
    <x v="0"/>
    <x v="0"/>
    <m/>
    <s v="AB"/>
    <s v="P-3638"/>
    <s v="M2578MEC"/>
    <s v=" CONECTORES MODULO DE IGNICION"/>
    <n v="10"/>
    <s v="unidad"/>
    <m/>
    <n v="0"/>
    <s v="$"/>
    <m/>
    <m/>
    <m/>
    <m/>
    <m/>
    <s v="Anulado"/>
    <s v="Con pendientes"/>
    <x v="1"/>
    <m/>
    <n v="-10"/>
    <m/>
    <m/>
    <m/>
    <m/>
    <n v="1"/>
  </r>
  <r>
    <m/>
    <s v="Juan Zabaleta"/>
    <s v="URGENTE 01"/>
    <s v="HORNO LINEA 7"/>
    <d v="2025-01-30T00:00:00"/>
    <x v="0"/>
    <x v="0"/>
    <m/>
    <s v="AB"/>
    <s v="P-3638"/>
    <s v="M2579MEC"/>
    <s v=" TURBINA COMPLETA CONJUNTO MBC-300-SE-S02 G1 G1 70-AB53-01  50676293"/>
    <n v="2"/>
    <s v="unidad"/>
    <m/>
    <n v="0"/>
    <s v="$"/>
    <m/>
    <m/>
    <m/>
    <m/>
    <m/>
    <s v="Anulado"/>
    <s v="Con pendientes"/>
    <x v="1"/>
    <m/>
    <n v="-2"/>
    <m/>
    <m/>
    <m/>
    <m/>
    <n v="1"/>
  </r>
  <r>
    <m/>
    <s v="Juan Zabaleta"/>
    <s v="URGENTE 01"/>
    <s v="HORNO LINEA 7"/>
    <d v="2025-01-30T00:00:00"/>
    <x v="0"/>
    <x v="0"/>
    <m/>
    <s v="AB"/>
    <s v="P-3638"/>
    <s v=" M2581MEC"/>
    <s v=" CORRENTE CARB SIMP P.LONGO 25.40 X 7.75 208B-1 DIN8181 (1&quot; ) NR.713 50596196"/>
    <n v="1"/>
    <s v="unidad"/>
    <m/>
    <n v="0"/>
    <s v="$"/>
    <m/>
    <m/>
    <m/>
    <m/>
    <m/>
    <s v="Anulado"/>
    <s v="Con pendientes"/>
    <x v="1"/>
    <m/>
    <n v="-1"/>
    <m/>
    <m/>
    <m/>
    <m/>
    <n v="1"/>
  </r>
  <r>
    <m/>
    <s v="Juan Zabaleta"/>
    <s v="URGENTE 01"/>
    <s v="HORNO LINEA 7"/>
    <d v="2025-01-30T00:00:00"/>
    <x v="0"/>
    <x v="0"/>
    <m/>
    <s v="AB"/>
    <s v="P-3638"/>
    <s v=" M2582MEC"/>
    <s v=" EMENDA CARB P/CORR SIMPL 25.40 C2040 DIN8181 (1&quot; ) NR11(E)-GRAMPO C/ADIT 50596197"/>
    <n v="10"/>
    <s v="Metros"/>
    <m/>
    <n v="0"/>
    <s v="$"/>
    <m/>
    <m/>
    <m/>
    <m/>
    <m/>
    <s v="Anulado"/>
    <s v="Con pendientes"/>
    <x v="1"/>
    <m/>
    <n v="-10"/>
    <m/>
    <m/>
    <m/>
    <m/>
    <n v="1"/>
  </r>
  <r>
    <n v="1"/>
    <s v="Juan Zabaleta"/>
    <s v="URGENTE 01"/>
    <s v="CORTADORA LINEA 1"/>
    <d v="2025-01-30T00:00:00"/>
    <x v="0"/>
    <x v="0"/>
    <m/>
    <s v="AB"/>
    <s v="P-3639"/>
    <s v="M0699ELE"/>
    <s v="VARIADOR G120X 400V 3KW/4HP (LO) 2,2KW/3HP (HO) PN 6SL3220-1YE18-0UF0"/>
    <n v="1"/>
    <s v="unidad"/>
    <n v="1391059.6"/>
    <n v="1391059.6"/>
    <s v="$"/>
    <s v="LIESA"/>
    <n v="98730"/>
    <d v="2025-01-31T00:00:00"/>
    <s v="VM"/>
    <d v="2025-01-31T00:00:00"/>
    <s v="Recibido"/>
    <s v="cumplida"/>
    <x v="0"/>
    <n v="1"/>
    <n v="0"/>
    <d v="2025-02-06T00:00:00"/>
    <n v="193263"/>
    <n v="57330"/>
    <n v="1"/>
    <n v="1"/>
  </r>
  <r>
    <n v="2"/>
    <s v="Dario Gamba"/>
    <s v="TRAB. TERM. 04"/>
    <s v="FRIPACK 1 Y 2 DE LINEA 4"/>
    <d v="2025-02-01T00:00:00"/>
    <x v="2"/>
    <x v="0"/>
    <m/>
    <s v="AB"/>
    <s v="P-3640"/>
    <s v="S/C"/>
    <s v="RECTIFICADO EN RODILLOS GOMA FRIPACK 1 Y 2 - LINEA 4"/>
    <n v="10"/>
    <s v="unidad"/>
    <n v="49500"/>
    <n v="495000"/>
    <s v="$"/>
    <s v="LDL"/>
    <n v="98767"/>
    <d v="2025-02-04T00:00:00"/>
    <s v="VM"/>
    <d v="2025-02-05T00:00:00"/>
    <s v="Recibido"/>
    <s v="cumplida"/>
    <x v="0"/>
    <n v="10"/>
    <n v="0"/>
    <d v="2025-01-30T00:00:00"/>
    <n v="2094"/>
    <m/>
    <n v="1"/>
    <n v="1"/>
  </r>
  <r>
    <m/>
    <s v="Dario Gamba"/>
    <s v="TRAB. TERM. 04"/>
    <s v="FRIPACK 1 Y 2 DE LINEA 4"/>
    <d v="2025-02-01T00:00:00"/>
    <x v="2"/>
    <x v="0"/>
    <m/>
    <s v="AB"/>
    <s v="P-3640"/>
    <s v="S/C"/>
    <s v="RODILLO DE TRACCION DE CINTA (ESTACION 1 Y 2 - ACUMULO) - LINEA 4"/>
    <n v="3"/>
    <s v="unidad"/>
    <n v="345000"/>
    <n v="1035000"/>
    <s v="$"/>
    <s v="LDL"/>
    <n v="98767"/>
    <d v="2025-02-04T00:00:00"/>
    <s v="VM"/>
    <d v="2025-02-05T00:00:00"/>
    <s v="Recibido"/>
    <s v="cumplida"/>
    <x v="0"/>
    <n v="3"/>
    <n v="0"/>
    <d v="2025-01-30T00:00:00"/>
    <n v="2094"/>
    <m/>
    <m/>
    <n v="1"/>
  </r>
  <r>
    <n v="1"/>
    <s v="Dario Gamba"/>
    <s v="TRAB. TERM. 04"/>
    <s v="FRIPACK 2 DE LINEA 4"/>
    <d v="2025-02-01T00:00:00"/>
    <x v="2"/>
    <x v="0"/>
    <m/>
    <s v="AB"/>
    <s v="P-3641"/>
    <s v="S/C"/>
    <s v="TENSOR DE CINTA - LINEA 4 FRIPACK 2"/>
    <n v="2"/>
    <s v="unidad"/>
    <n v="180000"/>
    <n v="360000"/>
    <s v="$"/>
    <s v="LDL"/>
    <n v="98768"/>
    <d v="2025-02-04T00:00:00"/>
    <s v="VM"/>
    <d v="2025-02-05T00:00:00"/>
    <s v="Recibido"/>
    <s v="cumplida"/>
    <x v="0"/>
    <n v="2"/>
    <n v="0"/>
    <d v="2025-01-30T00:00:00"/>
    <n v="2093"/>
    <m/>
    <n v="1"/>
    <n v="1"/>
  </r>
  <r>
    <n v="2"/>
    <s v="Dario Gamba"/>
    <s v="TRAB. TERM. 04"/>
    <s v="ROTATIVA LINEA 2"/>
    <d v="2025-02-01T00:00:00"/>
    <x v="2"/>
    <x v="0"/>
    <m/>
    <s v="AB"/>
    <s v="P-3642"/>
    <s v="S/C"/>
    <s v="JUEGO DE ENGRANAJES CONICOS"/>
    <n v="2"/>
    <s v="unidad"/>
    <n v="175000"/>
    <n v="350000"/>
    <s v="$"/>
    <s v="LDL"/>
    <n v="98769"/>
    <d v="2025-02-04T00:00:00"/>
    <s v="VM"/>
    <d v="2025-02-05T00:00:00"/>
    <s v="Recibido"/>
    <s v="cumplida"/>
    <x v="0"/>
    <n v="2"/>
    <n v="0"/>
    <d v="2025-01-30T00:00:00"/>
    <n v="2092"/>
    <m/>
    <n v="1"/>
    <n v="1"/>
  </r>
  <r>
    <m/>
    <s v="Dario Gamba"/>
    <s v="TRAB. TERM. 04"/>
    <s v="ROTATIVA LINEA 2"/>
    <d v="2025-02-01T00:00:00"/>
    <x v="2"/>
    <x v="0"/>
    <m/>
    <s v="AB"/>
    <s v="P-3642"/>
    <s v="S/C"/>
    <s v="REPARACION EN RODILLO"/>
    <n v="1"/>
    <s v="unidad"/>
    <n v="215000"/>
    <n v="215000"/>
    <s v="$"/>
    <s v="LDL"/>
    <n v="98769"/>
    <d v="2025-02-04T00:00:00"/>
    <s v="VM"/>
    <d v="2025-02-05T00:00:00"/>
    <s v="Recibido"/>
    <s v="cumplida"/>
    <x v="0"/>
    <n v="1"/>
    <n v="0"/>
    <d v="2025-01-30T00:00:00"/>
    <n v="2092"/>
    <m/>
    <m/>
    <n v="1"/>
  </r>
  <r>
    <n v="1"/>
    <s v="Alejandro Beron"/>
    <s v="URGENTE 01"/>
    <s v="COMEDOR DE ADMINISTRACION"/>
    <d v="2025-01-30T00:00:00"/>
    <x v="0"/>
    <x v="0"/>
    <m/>
    <s v="AB"/>
    <s v="P-3643"/>
    <s v="S/C"/>
    <s v="Cafetera Moulinex Dolce Gusto Nescafé Piccolo XS Blanca 1 litro"/>
    <n v="1"/>
    <s v="unidad"/>
    <n v="99224"/>
    <n v="99224"/>
    <s v="$"/>
    <s v="MERCADO LIBRE"/>
    <n v="98733"/>
    <d v="2025-01-31T00:00:00"/>
    <s v="VM"/>
    <d v="2025-01-31T00:00:00"/>
    <s v="Recibido"/>
    <s v="cumplida"/>
    <x v="0"/>
    <n v="1"/>
    <n v="0"/>
    <m/>
    <s v="SIN REMITO AUTORIZA JUAN ZABALETA"/>
    <m/>
    <n v="1"/>
    <n v="1"/>
  </r>
  <r>
    <n v="1"/>
    <s v="Juan Zabaleta"/>
    <s v="URGENTE 01"/>
    <s v="CARGADOR DE RT-2095 EN EL CD"/>
    <d v="2025-01-31T00:00:00"/>
    <x v="0"/>
    <x v="0"/>
    <m/>
    <s v="AB"/>
    <s v="P-3644"/>
    <s v="S/C"/>
    <s v="Se solicita visita tecnica, reparacion y puesta en marcha del equipo cargador de baterias de RT-2095 en el CD. "/>
    <n v="1"/>
    <s v="unidad"/>
    <n v="171920"/>
    <n v="171920"/>
    <s v="$"/>
    <s v="UNIRROL"/>
    <n v="98802"/>
    <d v="2025-02-05T00:00:00"/>
    <s v="VM"/>
    <d v="2025-02-06T00:00:00"/>
    <s v="Recibido"/>
    <s v="cumplida"/>
    <x v="0"/>
    <n v="1"/>
    <n v="0"/>
    <m/>
    <s v="SIN REMITO AUTORIZA JUAN ZABALETA"/>
    <m/>
    <n v="1"/>
    <n v="1"/>
  </r>
  <r>
    <n v="5"/>
    <s v="Dario Gamba"/>
    <s v="TRAB. TERM. 04"/>
    <s v="VARPE LINEA 6"/>
    <d v="2025-01-31T00:00:00"/>
    <x v="0"/>
    <x v="0"/>
    <m/>
    <s v="AB"/>
    <s v="P-3645"/>
    <s v="S/C"/>
    <s v="reparacion de eje Ø 12 , rellenado y rectificado , varpe L6"/>
    <n v="1"/>
    <s v="unidad"/>
    <n v="185000"/>
    <n v="185000"/>
    <s v="$"/>
    <s v="FULL TIME"/>
    <n v="98745"/>
    <d v="2025-02-03T00:00:00"/>
    <s v="MZ"/>
    <d v="2025-02-04T00:00:00"/>
    <s v="Recibido"/>
    <s v="cumplida"/>
    <x v="0"/>
    <n v="2"/>
    <n v="1"/>
    <d v="2025-01-29T00:00:00"/>
    <n v="358"/>
    <m/>
    <n v="1"/>
    <n v="1"/>
  </r>
  <r>
    <m/>
    <s v="Dario Gamba"/>
    <s v="TRAB. TERM. 04"/>
    <s v="VARPE LINEA 6"/>
    <d v="2025-01-31T00:00:00"/>
    <x v="0"/>
    <x v="0"/>
    <m/>
    <s v="AB"/>
    <s v="P-3645"/>
    <s v="S/C"/>
    <s v="fabricacion de 2 manchones de delrin de varpe L6"/>
    <n v="2"/>
    <s v="unidad"/>
    <n v="68000"/>
    <n v="136000"/>
    <s v="$"/>
    <s v="FULL TIME"/>
    <n v="98745"/>
    <d v="2025-02-03T00:00:00"/>
    <s v="MZ"/>
    <d v="2025-02-04T00:00:00"/>
    <s v="Recibido"/>
    <s v="cumplida"/>
    <x v="0"/>
    <n v="2"/>
    <n v="0"/>
    <d v="2025-01-29T00:00:00"/>
    <n v="358"/>
    <m/>
    <m/>
    <n v="1"/>
  </r>
  <r>
    <m/>
    <s v="Dario Gamba"/>
    <s v="TRAB. TERM. 04"/>
    <s v="VARPE LINEA 6"/>
    <d v="2025-01-31T00:00:00"/>
    <x v="0"/>
    <x v="0"/>
    <m/>
    <s v="AB"/>
    <s v="P-3645"/>
    <s v="S/C"/>
    <s v="provicion de 2 retenes de 16x28x7"/>
    <n v="2"/>
    <s v="unidad"/>
    <n v="14000"/>
    <n v="28000"/>
    <s v="$"/>
    <s v="FULL TIME"/>
    <n v="98745"/>
    <d v="2025-02-03T00:00:00"/>
    <s v="MZ"/>
    <d v="2025-02-04T00:00:00"/>
    <s v="Recibido"/>
    <s v="cumplida"/>
    <x v="0"/>
    <n v="2"/>
    <n v="0"/>
    <d v="2025-01-29T00:00:00"/>
    <n v="358"/>
    <m/>
    <m/>
    <n v="1"/>
  </r>
  <r>
    <m/>
    <s v="Dario Gamba"/>
    <s v="TRAB. TERM. 04"/>
    <s v="VARPE LINEA 6"/>
    <d v="2025-01-31T00:00:00"/>
    <x v="0"/>
    <x v="0"/>
    <m/>
    <s v="AB"/>
    <s v="P-3645"/>
    <s v="S/C"/>
    <s v="fabricacion de 2 bujes de bronce de 25x20 x2o"/>
    <n v="2"/>
    <s v="unidad"/>
    <n v="296000"/>
    <n v="592000"/>
    <s v="$"/>
    <s v="FULL TIME"/>
    <n v="98745"/>
    <d v="2025-02-03T00:00:00"/>
    <s v="MZ"/>
    <d v="2025-02-04T00:00:00"/>
    <s v="Recibido"/>
    <s v="cumplida"/>
    <x v="0"/>
    <n v="2"/>
    <n v="0"/>
    <d v="2025-01-29T00:00:00"/>
    <n v="358"/>
    <m/>
    <m/>
    <n v="1"/>
  </r>
  <r>
    <m/>
    <s v="Dario Gamba"/>
    <s v="TRAB. TERM. 04"/>
    <s v="VARPE LINEA 6"/>
    <d v="2025-01-31T00:00:00"/>
    <x v="0"/>
    <x v="0"/>
    <m/>
    <s v="AB"/>
    <s v="P-3645"/>
    <s v="S/C"/>
    <s v="por el enderezado , rellenado y mecanizado de eje de varpe"/>
    <n v="1"/>
    <s v="unidad"/>
    <n v="298000"/>
    <n v="298000"/>
    <s v="$"/>
    <s v="FULL TIME"/>
    <n v="98745"/>
    <d v="2025-02-03T00:00:00"/>
    <s v="MZ"/>
    <d v="2025-02-04T00:00:00"/>
    <s v="Recibido"/>
    <s v="cumplida"/>
    <x v="0"/>
    <n v="1"/>
    <n v="0"/>
    <d v="2025-01-29T00:00:00"/>
    <n v="358"/>
    <m/>
    <m/>
    <n v="1"/>
  </r>
  <r>
    <n v="2"/>
    <s v="Dario Gamba"/>
    <s v="TRAB. TERM. 04"/>
    <s v="LINEA 6"/>
    <d v="2025-01-31T00:00:00"/>
    <x v="0"/>
    <x v="0"/>
    <m/>
    <s v="AB"/>
    <s v="P-3646"/>
    <s v="M1213FER"/>
    <s v="TORNILLO ALLEN CABEZA CILINDRICA M8 X 90"/>
    <n v="4"/>
    <s v="unidad"/>
    <n v="500"/>
    <n v="2000"/>
    <s v="$"/>
    <s v="LDL"/>
    <n v="98765"/>
    <d v="2025-02-04T00:00:00"/>
    <s v="VM"/>
    <d v="2025-02-04T00:00:00"/>
    <s v="Recibido"/>
    <s v="cumplida"/>
    <x v="0"/>
    <n v="4"/>
    <n v="0"/>
    <d v="2025-01-28T00:00:00"/>
    <n v="2072"/>
    <m/>
    <n v="1"/>
    <n v="1"/>
  </r>
  <r>
    <m/>
    <s v="Dario Gamba"/>
    <s v="TRAB. TERM. 04"/>
    <s v="LINEA 6"/>
    <d v="2025-01-31T00:00:00"/>
    <x v="0"/>
    <x v="0"/>
    <m/>
    <s v="AB"/>
    <s v="P-3646"/>
    <s v="M0929MEC"/>
    <s v="RETEN 45 X 35 X 4"/>
    <n v="4"/>
    <s v="unidad"/>
    <n v="7000"/>
    <n v="28000"/>
    <s v="$"/>
    <s v="LDL"/>
    <n v="98765"/>
    <d v="2025-02-04T00:00:00"/>
    <s v="VM"/>
    <d v="2025-02-04T00:00:00"/>
    <s v="Recibido"/>
    <s v="cumplida"/>
    <x v="0"/>
    <n v="4"/>
    <n v="0"/>
    <d v="2025-01-28T00:00:00"/>
    <n v="2072"/>
    <m/>
    <m/>
    <n v="1"/>
  </r>
  <r>
    <n v="2"/>
    <s v="Franco Paez"/>
    <s v="TRAB. TERM. 04"/>
    <s v="LINEA 6"/>
    <d v="2025-02-04T00:00:00"/>
    <x v="2"/>
    <x v="0"/>
    <m/>
    <s v="AB"/>
    <s v="P-3647"/>
    <s v="S/C"/>
    <s v="fabricacion de 2 ejes de puntera curva L6"/>
    <n v="2"/>
    <s v="unidad"/>
    <n v="125000"/>
    <n v="250000"/>
    <s v="$"/>
    <s v="FULL TIME"/>
    <n v="98799"/>
    <d v="2025-02-05T00:00:00"/>
    <s v="VM"/>
    <d v="2025-02-06T00:00:00"/>
    <s v="Recibido"/>
    <s v="cumplida"/>
    <x v="0"/>
    <n v="2"/>
    <n v="0"/>
    <d v="2025-01-31T00:00:00"/>
    <n v="361"/>
    <m/>
    <n v="1"/>
    <n v="1"/>
  </r>
  <r>
    <m/>
    <s v="Franco Paez"/>
    <s v="TRAB. TERM. 04"/>
    <s v="LINEA 6"/>
    <d v="2025-02-04T00:00:00"/>
    <x v="2"/>
    <x v="0"/>
    <m/>
    <s v="AB"/>
    <s v="P-3647"/>
    <s v="S/C"/>
    <s v="fabricacion de eje de cadena curva L6"/>
    <n v="1"/>
    <s v="unidad"/>
    <n v="275000"/>
    <n v="275000"/>
    <s v="$"/>
    <s v="FULL TIME"/>
    <n v="98799"/>
    <d v="2025-02-05T00:00:00"/>
    <s v="VM"/>
    <d v="2025-02-06T00:00:00"/>
    <s v="Recibido"/>
    <s v="cumplida"/>
    <x v="0"/>
    <n v="1"/>
    <n v="0"/>
    <d v="2025-01-31T00:00:00"/>
    <n v="361"/>
    <m/>
    <m/>
    <n v="1"/>
  </r>
  <r>
    <n v="1"/>
    <s v="Franco Paez"/>
    <s v="TRAB. TERM. 04"/>
    <s v="GEIGER LINEA 6"/>
    <d v="2025-02-04T00:00:00"/>
    <x v="2"/>
    <x v="0"/>
    <m/>
    <s v="AB"/>
    <s v="P-3648"/>
    <s v="S/C"/>
    <s v="RECTIFICADO DE FRENO EMBRAGUE"/>
    <n v="1"/>
    <s v="unidad"/>
    <n v="60000"/>
    <n v="60000"/>
    <s v="$"/>
    <s v="LDL"/>
    <n v="98771"/>
    <d v="2025-02-04T00:00:00"/>
    <s v="VM"/>
    <d v="2025-02-04T00:00:00"/>
    <s v="Recibido"/>
    <s v="cumplida"/>
    <x v="0"/>
    <n v="1"/>
    <n v="0"/>
    <d v="2025-01-25T00:00:00"/>
    <n v="2065"/>
    <m/>
    <n v="1"/>
    <n v="1"/>
  </r>
  <r>
    <n v="5"/>
    <s v="Alejandro Beron"/>
    <s v="URGENTE 01"/>
    <s v="MATERIALES PARA INSTALAR AA EN OFICINA DE PLANIFICACION Y OFICINA DE ROSANA RUIZ"/>
    <d v="2025-01-31T00:00:00"/>
    <x v="0"/>
    <x v="0"/>
    <m/>
    <s v="AB"/>
    <s v="P-3649"/>
    <s v="S/C"/>
    <s v="1* Caño Cobre 3/8  y de 5/8. 6 metros de cada uno."/>
    <n v="6"/>
    <s v="Metros DE C/U"/>
    <m/>
    <n v="0"/>
    <s v="$"/>
    <m/>
    <m/>
    <m/>
    <m/>
    <m/>
    <s v="Anulado"/>
    <s v="Con pendientes"/>
    <x v="1"/>
    <m/>
    <n v="-6"/>
    <m/>
    <m/>
    <m/>
    <n v="1"/>
    <n v="1"/>
  </r>
  <r>
    <m/>
    <s v="Alejandro Beron"/>
    <s v="URGENTE 01"/>
    <s v="MATERIALES PARA INSTALAR AA EN OFICINA DE PLANIFICACION Y OFICINA DE ROSANA RUIZ"/>
    <d v="2025-01-31T00:00:00"/>
    <x v="0"/>
    <x v="0"/>
    <m/>
    <s v="AB"/>
    <s v="P-3649"/>
    <s v="S/C"/>
    <s v="2* Caño Cobre de 1/4 y 1/2. 6 metros de cada uno."/>
    <n v="6"/>
    <s v="Metros DE C/U"/>
    <m/>
    <n v="0"/>
    <s v="$"/>
    <m/>
    <m/>
    <m/>
    <m/>
    <m/>
    <s v="Anulado"/>
    <s v="Con pendientes"/>
    <x v="1"/>
    <m/>
    <n v="-6"/>
    <m/>
    <m/>
    <m/>
    <m/>
    <n v="1"/>
  </r>
  <r>
    <m/>
    <s v="Alejandro Beron"/>
    <s v="URGENTE 01"/>
    <s v="MATERIALES PARA INSTALAR AA EN OFICINA DE PLANIFICACION Y OFICINA DE ROSANA RUIZ"/>
    <d v="2025-01-31T00:00:00"/>
    <x v="0"/>
    <x v="0"/>
    <m/>
    <s v="AB"/>
    <s v="P-3649"/>
    <s v="S/C"/>
    <s v="3* Aislante termico negro para caño de refrigeracion 6 metros de cada una de las medidas anteriormente mencionadas."/>
    <n v="6"/>
    <s v="Metros DE C/U"/>
    <m/>
    <n v="0"/>
    <s v="$"/>
    <m/>
    <m/>
    <m/>
    <m/>
    <m/>
    <s v="Anulado"/>
    <s v="Con pendientes"/>
    <x v="1"/>
    <m/>
    <n v="-6"/>
    <m/>
    <m/>
    <m/>
    <m/>
    <n v="1"/>
  </r>
  <r>
    <m/>
    <s v="Alejandro Beron"/>
    <s v="URGENTE 01"/>
    <s v="MATERIALES PARA INSTALAR AA EN OFICINA DE PLANIFICACION Y OFICINA DE ROSANA RUIZ"/>
    <d v="2025-01-31T00:00:00"/>
    <x v="0"/>
    <x v="0"/>
    <m/>
    <s v="AB"/>
    <s v="P-3649"/>
    <s v="S/C"/>
    <s v="4* Tuercas de 1/4 y 1/2 de bronce, una de cada medida."/>
    <n v="1"/>
    <s v="Unidad DE C/U"/>
    <m/>
    <n v="0"/>
    <s v="$"/>
    <m/>
    <m/>
    <m/>
    <m/>
    <m/>
    <s v="Anulado"/>
    <s v="Con pendientes"/>
    <x v="1"/>
    <m/>
    <n v="-1"/>
    <m/>
    <m/>
    <m/>
    <m/>
    <n v="1"/>
  </r>
  <r>
    <m/>
    <s v="Alejandro Beron"/>
    <s v="URGENTE 01"/>
    <s v="MATERIALES PARA INSTALAR AA EN OFICINA DE PLANIFICACION Y OFICINA DE ROSANA RUIZ"/>
    <d v="2025-01-31T00:00:00"/>
    <x v="0"/>
    <x v="0"/>
    <m/>
    <s v="AB"/>
    <s v="P-3649"/>
    <s v="S/C"/>
    <s v="5* Cinta De Pvc Con Adhesivo Aire Acondicionado Blanca. 3 unidades"/>
    <n v="3"/>
    <s v="unidad"/>
    <m/>
    <n v="0"/>
    <s v="$"/>
    <m/>
    <m/>
    <m/>
    <m/>
    <m/>
    <s v="Anulado"/>
    <s v="Con pendientes"/>
    <x v="1"/>
    <m/>
    <n v="-3"/>
    <m/>
    <m/>
    <m/>
    <m/>
    <n v="1"/>
  </r>
  <r>
    <n v="31"/>
    <s v="Alejandro Beron"/>
    <s v="NORMAL"/>
    <s v="MATERIALES OBRAS VARIAS"/>
    <d v="2025-02-04T00:00:00"/>
    <x v="2"/>
    <x v="0"/>
    <m/>
    <s v="AB"/>
    <s v="P-3650"/>
    <s v="S/C"/>
    <s v=" Bolson de arena 1m2"/>
    <n v="6"/>
    <s v="unidad"/>
    <n v="34818"/>
    <n v="208908"/>
    <s v="$"/>
    <s v="MS GRUPO NORTE SA VOLQUETES"/>
    <n v="99979"/>
    <d v="2025-02-20T00:00:00"/>
    <s v="MZ"/>
    <d v="2025-02-20T00:00:00"/>
    <s v="Recibido"/>
    <s v="cumplida"/>
    <x v="0"/>
    <n v="6"/>
    <n v="0"/>
    <d v="2025-02-25T00:00:00"/>
    <n v="10061"/>
    <m/>
    <n v="1"/>
    <n v="1"/>
  </r>
  <r>
    <m/>
    <s v="Alejandro Beron"/>
    <s v="NORMAL"/>
    <s v="MATERIALES OBRAS VARIAS"/>
    <d v="2025-02-04T00:00:00"/>
    <x v="2"/>
    <x v="0"/>
    <m/>
    <s v="AB"/>
    <s v="P-3650"/>
    <s v="S/C"/>
    <s v=" Bolson de piedra partida"/>
    <n v="2"/>
    <s v="unidad"/>
    <n v="62013"/>
    <n v="124026"/>
    <s v="$"/>
    <s v="MS GRUPO NORTE SA VOLQUETES"/>
    <n v="99979"/>
    <d v="2025-02-20T00:00:00"/>
    <s v="MZ"/>
    <d v="2025-02-20T00:00:00"/>
    <s v="Recibido"/>
    <s v="cumplida"/>
    <x v="0"/>
    <n v="2"/>
    <n v="0"/>
    <d v="2025-02-25T00:00:00"/>
    <n v="10061"/>
    <m/>
    <m/>
    <n v="1"/>
  </r>
  <r>
    <m/>
    <s v="Alejandro Beron"/>
    <s v="NORMAL"/>
    <s v="MATERIALES OBRAS VARIAS"/>
    <d v="2025-02-04T00:00:00"/>
    <x v="2"/>
    <x v="0"/>
    <m/>
    <s v="AB"/>
    <s v="P-3650"/>
    <s v="S/C"/>
    <s v=" Bolsas de cemento"/>
    <n v="21"/>
    <s v="unidad"/>
    <n v="9121"/>
    <n v="191541"/>
    <s v="$"/>
    <s v="MS GRUPO NORTE SA VOLQUETES"/>
    <n v="99979"/>
    <d v="2025-02-20T00:00:00"/>
    <s v="MZ"/>
    <d v="2025-02-20T00:00:00"/>
    <s v="Recibido"/>
    <s v="cumplida"/>
    <x v="0"/>
    <n v="21"/>
    <n v="0"/>
    <d v="2025-02-25T00:00:00"/>
    <n v="10061"/>
    <m/>
    <m/>
    <n v="1"/>
  </r>
  <r>
    <m/>
    <s v="Alejandro Beron"/>
    <s v="NORMAL"/>
    <s v="MATERIALES OBRAS VARIAS"/>
    <d v="2025-02-04T00:00:00"/>
    <x v="2"/>
    <x v="0"/>
    <m/>
    <s v="AB"/>
    <s v="P-3650"/>
    <s v="S/C"/>
    <s v=" Cal comun"/>
    <n v="15"/>
    <s v="unidad"/>
    <n v="7323"/>
    <n v="109845"/>
    <s v="$"/>
    <s v="MS GRUPO NORTE SA VOLQUETES"/>
    <n v="99979"/>
    <d v="2025-02-20T00:00:00"/>
    <s v="MZ"/>
    <d v="2025-02-20T00:00:00"/>
    <s v="Recibido"/>
    <s v="cumplida"/>
    <x v="0"/>
    <n v="15"/>
    <n v="0"/>
    <d v="2025-02-25T00:00:00"/>
    <n v="10061"/>
    <m/>
    <m/>
    <n v="1"/>
  </r>
  <r>
    <m/>
    <s v="Alejandro Beron"/>
    <s v="NORMAL"/>
    <s v="MATERIALES OBRAS VARIAS"/>
    <d v="2025-02-04T00:00:00"/>
    <x v="2"/>
    <x v="0"/>
    <m/>
    <s v="AB"/>
    <s v="P-3650"/>
    <s v="S/C"/>
    <s v=" ladrillos portantes 18x19x33"/>
    <n v="180"/>
    <s v="unidad"/>
    <n v="1355"/>
    <n v="243900"/>
    <s v="$"/>
    <s v="MS GRUPO NORTE SA VOLQUETES"/>
    <n v="99979"/>
    <d v="2025-02-20T00:00:00"/>
    <s v="MZ"/>
    <d v="2025-02-20T00:00:00"/>
    <s v="Recibido"/>
    <s v="cumplida"/>
    <x v="0"/>
    <n v="180"/>
    <n v="0"/>
    <d v="2025-02-25T00:00:00"/>
    <n v="10061"/>
    <m/>
    <m/>
    <n v="1"/>
  </r>
  <r>
    <m/>
    <s v="Alejandro Beron"/>
    <s v="NORMAL"/>
    <s v="MATERIALES OBRAS VARIAS"/>
    <d v="2025-02-04T00:00:00"/>
    <x v="2"/>
    <x v="0"/>
    <m/>
    <s v="AB"/>
    <s v="P-3650"/>
    <s v="S/C"/>
    <s v=" hierro del 10"/>
    <n v="6"/>
    <s v="unidad"/>
    <n v="14411"/>
    <n v="86466"/>
    <s v="$"/>
    <s v="MS GRUPO NORTE SA VOLQUETES"/>
    <n v="99979"/>
    <d v="2025-02-20T00:00:00"/>
    <s v="MZ"/>
    <d v="2025-02-20T00:00:00"/>
    <s v="Recibido"/>
    <s v="cumplida"/>
    <x v="0"/>
    <n v="6"/>
    <n v="0"/>
    <d v="2025-02-25T00:00:00"/>
    <n v="10061"/>
    <m/>
    <m/>
    <n v="1"/>
  </r>
  <r>
    <m/>
    <s v="Alejandro Beron"/>
    <s v="NORMAL"/>
    <s v="MATERIALES OBRAS VARIAS"/>
    <d v="2025-02-04T00:00:00"/>
    <x v="2"/>
    <x v="0"/>
    <m/>
    <s v="AB"/>
    <s v="P-3650"/>
    <s v="S/C"/>
    <s v=" hierro del 8"/>
    <n v="6"/>
    <s v="unidad"/>
    <n v="9231"/>
    <n v="55386"/>
    <s v="$"/>
    <s v="MS GRUPO NORTE SA VOLQUETES"/>
    <n v="99979"/>
    <d v="2025-02-20T00:00:00"/>
    <s v="MZ"/>
    <d v="2025-02-20T00:00:00"/>
    <s v="Recibido"/>
    <s v="cumplida"/>
    <x v="0"/>
    <n v="6"/>
    <n v="0"/>
    <d v="2025-02-25T00:00:00"/>
    <n v="10061"/>
    <m/>
    <m/>
    <n v="1"/>
  </r>
  <r>
    <m/>
    <s v="Alejandro Beron"/>
    <s v="NORMAL"/>
    <s v="MATERIALES OBRAS VARIAS"/>
    <d v="2025-02-04T00:00:00"/>
    <x v="2"/>
    <x v="0"/>
    <m/>
    <s v="AB"/>
    <s v="P-3650"/>
    <s v="S/C"/>
    <s v=" hierro del 6"/>
    <n v="8"/>
    <s v="unidad"/>
    <n v="5350"/>
    <n v="42800"/>
    <s v="$"/>
    <s v="MS GRUPO NORTE SA VOLQUETES"/>
    <n v="99979"/>
    <d v="2025-02-20T00:00:00"/>
    <s v="MZ"/>
    <d v="2025-02-20T00:00:00"/>
    <s v="Recibido"/>
    <s v="cumplida"/>
    <x v="0"/>
    <n v="8"/>
    <n v="0"/>
    <d v="2025-02-25T00:00:00"/>
    <n v="10061"/>
    <m/>
    <m/>
    <n v="1"/>
  </r>
  <r>
    <m/>
    <s v="Alejandro Beron"/>
    <s v="NORMAL"/>
    <s v="MATERIALES OBRAS VARIAS"/>
    <d v="2025-02-04T00:00:00"/>
    <x v="2"/>
    <x v="0"/>
    <m/>
    <s v="AB"/>
    <s v="P-3650"/>
    <s v="S/C"/>
    <s v=" hidrofuogs x 20kg"/>
    <n v="4"/>
    <s v="unidad"/>
    <n v="36034"/>
    <n v="144136"/>
    <s v="$"/>
    <s v="MS GRUPO NORTE SA VOLQUETES"/>
    <n v="99979"/>
    <d v="2025-02-20T00:00:00"/>
    <s v="MZ"/>
    <d v="2025-02-20T00:00:00"/>
    <s v="Recibido"/>
    <s v="cumplida"/>
    <x v="0"/>
    <n v="4"/>
    <n v="0"/>
    <d v="2025-02-25T00:00:00"/>
    <n v="10061"/>
    <m/>
    <m/>
    <n v="1"/>
  </r>
  <r>
    <m/>
    <s v="Alejandro Beron"/>
    <s v="NORMAL"/>
    <s v="MATERIALES OBRAS VARIAS"/>
    <d v="2025-02-04T00:00:00"/>
    <x v="2"/>
    <x v="0"/>
    <m/>
    <s v="AB"/>
    <s v="P-3650"/>
    <s v="S/C"/>
    <s v=" tacuru x20lts"/>
    <n v="1"/>
    <s v="unidad"/>
    <n v="202997"/>
    <n v="202997"/>
    <s v="$"/>
    <s v="MS GRUPO NORTE SA VOLQUETES"/>
    <n v="99979"/>
    <d v="2025-02-20T00:00:00"/>
    <s v="MZ"/>
    <d v="2025-02-20T00:00:00"/>
    <s v="Recibido"/>
    <s v="cumplida"/>
    <x v="0"/>
    <n v="1"/>
    <n v="0"/>
    <d v="2025-02-25T00:00:00"/>
    <n v="10061"/>
    <m/>
    <m/>
    <n v="1"/>
  </r>
  <r>
    <m/>
    <s v="Alejandro Beron"/>
    <s v="NORMAL"/>
    <s v="MATERIALES OBRAS VARIAS"/>
    <d v="2025-02-04T00:00:00"/>
    <x v="2"/>
    <x v="0"/>
    <m/>
    <s v="AB"/>
    <s v="P-3650"/>
    <s v="S/C"/>
    <s v=" tubo estructural 100x50x1,6"/>
    <n v="2"/>
    <s v="unidad"/>
    <n v="37557.449999999997"/>
    <n v="75114.899999999994"/>
    <s v="$"/>
    <s v="COMERCIAL CMP"/>
    <n v="99950"/>
    <d v="2025-02-18T00:00:00"/>
    <s v="MZ"/>
    <d v="2025-02-19T00:00:00"/>
    <s v="Recibido"/>
    <s v="cumplida"/>
    <x v="0"/>
    <n v="2"/>
    <n v="0"/>
    <d v="2025-03-05T00:00:00"/>
    <n v="241136"/>
    <m/>
    <m/>
    <n v="1"/>
  </r>
  <r>
    <m/>
    <s v="Alejandro Beron"/>
    <s v="NORMAL"/>
    <s v="MATERIALES OBRAS VARIAS"/>
    <d v="2025-02-04T00:00:00"/>
    <x v="2"/>
    <x v="0"/>
    <m/>
    <s v="AB"/>
    <s v="P-3650"/>
    <s v="S/C"/>
    <s v=" tubo estructural 100x100x2,0"/>
    <n v="2"/>
    <s v="unidad"/>
    <n v="58472.71"/>
    <n v="116945.42"/>
    <s v="$"/>
    <s v="COMERCIAL CMP"/>
    <n v="99950"/>
    <d v="2025-02-18T00:00:00"/>
    <s v="MZ"/>
    <d v="2025-02-19T00:00:00"/>
    <s v="Recibido"/>
    <s v="cumplida"/>
    <x v="0"/>
    <n v="2"/>
    <n v="0"/>
    <d v="2025-03-05T00:00:00"/>
    <n v="241136"/>
    <m/>
    <m/>
    <n v="1"/>
  </r>
  <r>
    <m/>
    <s v="Alejandro Beron"/>
    <s v="NORMAL"/>
    <s v="MATERIALES OBRAS VARIAS"/>
    <d v="2025-02-04T00:00:00"/>
    <x v="2"/>
    <x v="0"/>
    <m/>
    <s v="AB"/>
    <s v="P-3650"/>
    <s v="S/C"/>
    <s v=" maya sima job 25x25x6mm (2mtsx5mts)"/>
    <n v="3"/>
    <s v="unidad"/>
    <n v="41180"/>
    <n v="123540"/>
    <s v="$"/>
    <s v="MS GRUPO NORTE SA VOLQUETES"/>
    <n v="99979"/>
    <d v="2025-02-20T00:00:00"/>
    <s v="MZ"/>
    <d v="2025-02-20T00:00:00"/>
    <s v="Recibido"/>
    <s v="cumplida"/>
    <x v="0"/>
    <n v="3"/>
    <n v="0"/>
    <d v="2025-02-25T00:00:00"/>
    <n v="10061"/>
    <m/>
    <m/>
    <n v="1"/>
  </r>
  <r>
    <m/>
    <s v="Alejandro Beron"/>
    <s v="NORMAL"/>
    <s v="MATERIALES OBRAS VARIAS"/>
    <d v="2025-02-04T00:00:00"/>
    <x v="2"/>
    <x v="0"/>
    <m/>
    <s v="AB"/>
    <s v="P-3650"/>
    <s v="S/C"/>
    <s v=" Percil C negro 100x50x2x6mts"/>
    <n v="2"/>
    <s v="unidad"/>
    <n v="31068.58"/>
    <n v="62137.16"/>
    <s v="$"/>
    <s v="COMERCIAL CMP"/>
    <n v="99950"/>
    <d v="2025-02-18T00:00:00"/>
    <s v="MZ"/>
    <d v="2025-02-19T00:00:00"/>
    <s v="Recibido"/>
    <s v="cumplida"/>
    <x v="0"/>
    <n v="2"/>
    <n v="0"/>
    <d v="2025-03-05T00:00:00"/>
    <n v="241139"/>
    <m/>
    <m/>
    <n v="1"/>
  </r>
  <r>
    <m/>
    <s v="Alejandro Beron"/>
    <s v="NORMAL"/>
    <s v="MATERIALES OBRAS VARIAS"/>
    <d v="2025-02-04T00:00:00"/>
    <x v="2"/>
    <x v="0"/>
    <m/>
    <s v="AB"/>
    <s v="P-3650"/>
    <s v="S/C"/>
    <s v=" autoperforante mecha 14x2"/>
    <n v="100"/>
    <s v="unidad"/>
    <n v="103.24760000000001"/>
    <n v="10324.76"/>
    <s v="$"/>
    <s v="COMERCIAL CMP"/>
    <n v="99950"/>
    <d v="2025-02-18T00:00:00"/>
    <s v="MZ"/>
    <d v="2025-02-19T00:00:00"/>
    <s v="Recibido"/>
    <s v="cumplida"/>
    <x v="0"/>
    <n v="100"/>
    <n v="0"/>
    <d v="2025-03-05T00:00:00"/>
    <n v="241138"/>
    <m/>
    <m/>
    <n v="1"/>
  </r>
  <r>
    <m/>
    <s v="Alejandro Beron"/>
    <s v="NORMAL"/>
    <s v="MATERIALES OBRAS VARIAS"/>
    <d v="2025-02-04T00:00:00"/>
    <x v="2"/>
    <x v="0"/>
    <m/>
    <s v="AB"/>
    <s v="P-3650"/>
    <s v="S/C"/>
    <s v=" Perfil U solera glavanizada PGU  100x45x 6 mts"/>
    <n v="3"/>
    <s v="unidad"/>
    <n v="15519.29"/>
    <n v="46557.87"/>
    <s v="$"/>
    <s v="COMERCIAL CMP"/>
    <n v="99950"/>
    <d v="2025-02-18T00:00:00"/>
    <s v="MZ"/>
    <d v="2025-02-19T00:00:00"/>
    <s v="Recibido"/>
    <s v="cumplida"/>
    <x v="0"/>
    <n v="3"/>
    <n v="0"/>
    <d v="2025-03-05T00:00:00"/>
    <n v="241140"/>
    <m/>
    <m/>
    <n v="1"/>
  </r>
  <r>
    <m/>
    <s v="Alejandro Beron"/>
    <s v="NORMAL"/>
    <s v="MATERIALES OBRAS VARIAS"/>
    <d v="2025-02-04T00:00:00"/>
    <x v="2"/>
    <x v="0"/>
    <m/>
    <s v="AB"/>
    <s v="P-3650"/>
    <s v="S/C"/>
    <s v=" Perfil C montante PGC 100x0,94x6 mts"/>
    <n v="5"/>
    <s v="unidad"/>
    <n v="18137.98"/>
    <n v="90689.9"/>
    <s v="$"/>
    <s v="COMERCIAL CMP"/>
    <n v="99950"/>
    <d v="2025-02-18T00:00:00"/>
    <s v="MZ"/>
    <d v="2025-02-19T00:00:00"/>
    <s v="Recibido"/>
    <s v="cumplida"/>
    <x v="0"/>
    <n v="5"/>
    <n v="0"/>
    <d v="2025-03-05T00:00:00"/>
    <n v="241140"/>
    <m/>
    <m/>
    <n v="1"/>
  </r>
  <r>
    <m/>
    <s v="Alejandro Beron"/>
    <s v="NORMAL"/>
    <s v="MATERIALES OBRAS VARIAS"/>
    <d v="2025-02-04T00:00:00"/>
    <x v="2"/>
    <x v="0"/>
    <m/>
    <s v="AB"/>
    <s v="P-3650"/>
    <s v="S/C"/>
    <s v=" Placa cementicia 10mm 1200x2400"/>
    <n v="10"/>
    <s v="unidad"/>
    <n v="41944.639999999999"/>
    <n v="419446.4"/>
    <s v="$"/>
    <s v="COMERCIAL CMP"/>
    <n v="99950"/>
    <d v="2025-02-18T00:00:00"/>
    <s v="MZ"/>
    <d v="2025-02-19T00:00:00"/>
    <s v="Recibido"/>
    <s v="cumplida"/>
    <x v="0"/>
    <n v="10"/>
    <n v="0"/>
    <d v="2025-03-05T00:00:00"/>
    <n v="241140"/>
    <m/>
    <m/>
    <n v="1"/>
  </r>
  <r>
    <m/>
    <s v="Alejandro Beron"/>
    <s v="NORMAL"/>
    <s v="MATERIALES OBRAS VARIAS"/>
    <d v="2025-02-04T00:00:00"/>
    <x v="2"/>
    <x v="0"/>
    <m/>
    <s v="AB"/>
    <s v="P-3650"/>
    <s v="S/C"/>
    <s v=" Tornillos punta mecha T1 8x2"/>
    <n v="500"/>
    <s v="unidad"/>
    <n v="17.212220000000002"/>
    <n v="8606.11"/>
    <s v="$"/>
    <s v="COMERCIAL CMP"/>
    <n v="99950"/>
    <d v="2025-02-18T00:00:00"/>
    <s v="MZ"/>
    <d v="2025-02-19T00:00:00"/>
    <s v="Recibido"/>
    <s v="cumplida"/>
    <x v="0"/>
    <n v="500"/>
    <n v="0"/>
    <d v="2025-03-05T00:00:00"/>
    <n v="241137"/>
    <m/>
    <m/>
    <n v="1"/>
  </r>
  <r>
    <m/>
    <s v="Alejandro Beron"/>
    <s v="NORMAL"/>
    <s v="MATERIALES OBRAS VARIAS"/>
    <d v="2025-02-04T00:00:00"/>
    <x v="2"/>
    <x v="0"/>
    <m/>
    <s v="AB"/>
    <s v="P-3650"/>
    <s v="S/C"/>
    <s v=" Tornillos punta mecha T2 6x1"/>
    <n v="500"/>
    <s v="unidad"/>
    <n v="15.64358"/>
    <n v="7821.79"/>
    <s v="$"/>
    <s v="COMERCIAL CMP"/>
    <n v="99950"/>
    <d v="2025-02-18T00:00:00"/>
    <s v="MZ"/>
    <d v="2025-02-19T00:00:00"/>
    <s v="Recibido"/>
    <s v="cumplida"/>
    <x v="0"/>
    <n v="500"/>
    <n v="0"/>
    <d v="2025-03-05T00:00:00"/>
    <n v="241137"/>
    <m/>
    <m/>
    <n v="1"/>
  </r>
  <r>
    <m/>
    <s v="Alejandro Beron"/>
    <s v="NORMAL"/>
    <s v="MATERIALES OBRAS VARIAS"/>
    <d v="2025-02-04T00:00:00"/>
    <x v="2"/>
    <x v="0"/>
    <m/>
    <s v="AB"/>
    <s v="P-3650"/>
    <s v="S/C"/>
    <s v=" Tarugos sx 8 +  Tornillos fix N°8 5x45 phillip"/>
    <n v="200"/>
    <s v="unidad"/>
    <n v="63.564799999999998"/>
    <n v="12712.96"/>
    <s v="$"/>
    <s v="COMERCIAL CMP"/>
    <n v="99950"/>
    <d v="2025-02-18T00:00:00"/>
    <s v="MZ"/>
    <d v="2025-02-19T00:00:00"/>
    <s v="Recibido"/>
    <s v="cumplida"/>
    <x v="0"/>
    <n v="200"/>
    <n v="0"/>
    <d v="2025-03-05T00:00:00"/>
    <n v="241137"/>
    <m/>
    <m/>
    <n v="1"/>
  </r>
  <r>
    <m/>
    <s v="Alejandro Beron"/>
    <s v="NORMAL"/>
    <s v="MATERIALES OBRAS VARIAS"/>
    <d v="2025-02-04T00:00:00"/>
    <x v="2"/>
    <x v="0"/>
    <m/>
    <s v="AB"/>
    <s v="P-3650"/>
    <s v="S/C"/>
    <s v=" Masillas durlock 28 kg  Anclaflex "/>
    <n v="5"/>
    <s v="unidad"/>
    <n v="30115.64"/>
    <n v="150578.20000000001"/>
    <s v="$"/>
    <s v="COMERCIAL CMP"/>
    <n v="99950"/>
    <d v="2025-02-18T00:00:00"/>
    <s v="MZ"/>
    <d v="2025-02-19T00:00:00"/>
    <s v="Recibido"/>
    <s v="cumplida"/>
    <x v="0"/>
    <n v="5"/>
    <n v="0"/>
    <d v="2025-03-05T00:00:00"/>
    <n v="241140"/>
    <m/>
    <m/>
    <n v="1"/>
  </r>
  <r>
    <m/>
    <s v="Alejandro Beron"/>
    <s v="NORMAL"/>
    <s v="MATERIALES OBRAS VARIAS"/>
    <d v="2025-02-04T00:00:00"/>
    <x v="2"/>
    <x v="0"/>
    <m/>
    <s v="AB"/>
    <s v="P-3650"/>
    <s v="M0270FER"/>
    <s v=" Pintura Alba Cieloraso 20lts"/>
    <n v="1"/>
    <s v="unidad"/>
    <n v="87825.14"/>
    <n v="87825.14"/>
    <s v="$"/>
    <s v="BRAZO LARGO"/>
    <n v="99892"/>
    <d v="2025-02-12T00:00:00"/>
    <s v="MZ"/>
    <d v="2025-02-14T00:00:00"/>
    <s v="Recibido"/>
    <s v="cumplida"/>
    <x v="0"/>
    <n v="1"/>
    <n v="0"/>
    <d v="2025-02-21T00:00:00"/>
    <n v="5136"/>
    <n v="58171"/>
    <m/>
    <n v="1"/>
  </r>
  <r>
    <m/>
    <s v="Alejandro Beron"/>
    <s v="NORMAL"/>
    <s v="MATERIALES OBRAS VARIAS"/>
    <d v="2025-02-04T00:00:00"/>
    <x v="2"/>
    <x v="0"/>
    <m/>
    <s v="AB"/>
    <s v="P-3650"/>
    <s v="M0989FER"/>
    <s v=" Sintetico Verde Pilares x4lts"/>
    <n v="2"/>
    <s v="unidad"/>
    <n v="85371.9"/>
    <n v="170743.8"/>
    <s v="$"/>
    <s v="BRAZO LARGO"/>
    <n v="99892"/>
    <d v="2025-02-12T00:00:00"/>
    <s v="MZ"/>
    <d v="2025-02-14T00:00:00"/>
    <s v="Recibido"/>
    <s v="cumplida"/>
    <x v="0"/>
    <n v="2"/>
    <n v="0"/>
    <d v="2025-02-21T00:00:00"/>
    <n v="5136"/>
    <n v="58171"/>
    <m/>
    <n v="1"/>
  </r>
  <r>
    <m/>
    <s v="Alejandro Beron"/>
    <s v="NORMAL"/>
    <s v="MATERIALES OBRAS VARIAS"/>
    <d v="2025-02-04T00:00:00"/>
    <x v="2"/>
    <x v="0"/>
    <m/>
    <s v="AB"/>
    <s v="P-3650"/>
    <s v="M1245FER"/>
    <s v=" aguarras x4 lts"/>
    <n v="1"/>
    <s v="unidad"/>
    <n v="9050.25"/>
    <n v="9050.25"/>
    <s v="$"/>
    <s v="BRAZO LARGO"/>
    <n v="99892"/>
    <d v="2025-02-12T00:00:00"/>
    <s v="MZ"/>
    <d v="2025-02-14T00:00:00"/>
    <s v="Recibido"/>
    <s v="cumplida"/>
    <x v="0"/>
    <n v="1"/>
    <n v="0"/>
    <d v="2025-02-21T00:00:00"/>
    <n v="5136"/>
    <n v="58171"/>
    <m/>
    <n v="1"/>
  </r>
  <r>
    <m/>
    <s v="Alejandro Beron"/>
    <s v="NORMAL"/>
    <s v="MATERIALES OBRAS VARIAS"/>
    <d v="2025-02-04T00:00:00"/>
    <x v="2"/>
    <x v="0"/>
    <m/>
    <s v="AB"/>
    <s v="P-3650"/>
    <s v="M2138FER"/>
    <s v=" Diluyente Epoxy x4Lts"/>
    <n v="1"/>
    <s v="unidad"/>
    <n v="23818.51"/>
    <n v="23818.51"/>
    <s v="$"/>
    <s v="BRAZO LARGO"/>
    <n v="99892"/>
    <d v="2025-02-12T00:00:00"/>
    <s v="MZ"/>
    <d v="2025-02-14T00:00:00"/>
    <s v="Recibido"/>
    <s v="cumplida"/>
    <x v="0"/>
    <n v="1"/>
    <n v="0"/>
    <d v="2025-02-21T00:00:00"/>
    <n v="5136"/>
    <n v="58171"/>
    <m/>
    <n v="1"/>
  </r>
  <r>
    <m/>
    <s v="Alejandro Beron"/>
    <s v="NORMAL"/>
    <s v="MATERIALES OBRAS VARIAS"/>
    <d v="2025-02-04T00:00:00"/>
    <x v="2"/>
    <x v="0"/>
    <m/>
    <s v="AB"/>
    <s v="P-3650"/>
    <s v="M2210FER"/>
    <s v=" Lija grano 220 al agua "/>
    <n v="30"/>
    <s v="unidad"/>
    <n v="608.02"/>
    <n v="18240.599999999999"/>
    <s v="$"/>
    <s v="BRAZO LARGO"/>
    <n v="99892"/>
    <d v="2025-02-12T00:00:00"/>
    <s v="MZ"/>
    <d v="2025-02-14T00:00:00"/>
    <s v="Recibido"/>
    <s v="cumplida"/>
    <x v="0"/>
    <n v="30"/>
    <n v="0"/>
    <d v="2025-02-21T00:00:00"/>
    <n v="5136"/>
    <n v="58171"/>
    <m/>
    <n v="1"/>
  </r>
  <r>
    <m/>
    <s v="Alejandro Beron"/>
    <s v="NORMAL"/>
    <s v="MATERIALES OBRAS VARIAS"/>
    <d v="2025-02-04T00:00:00"/>
    <x v="2"/>
    <x v="0"/>
    <m/>
    <s v="AB"/>
    <s v="P-3650"/>
    <s v="M1110FER"/>
    <s v=" Rodillo anti gota 22cm"/>
    <n v="4"/>
    <s v="unidad"/>
    <n v="5665.95"/>
    <n v="22663.8"/>
    <s v="$"/>
    <s v="BRAZO LARGO"/>
    <n v="99892"/>
    <d v="2025-02-12T00:00:00"/>
    <s v="MZ"/>
    <d v="2025-02-14T00:00:00"/>
    <s v="Recibido"/>
    <s v="cumplida"/>
    <x v="0"/>
    <n v="4"/>
    <n v="0"/>
    <d v="2025-02-21T00:00:00"/>
    <n v="5136"/>
    <n v="58171"/>
    <m/>
    <n v="1"/>
  </r>
  <r>
    <m/>
    <s v="Alejandro Beron"/>
    <s v="NORMAL"/>
    <s v="MATERIALES OBRAS VARIAS"/>
    <d v="2025-02-04T00:00:00"/>
    <x v="2"/>
    <x v="0"/>
    <m/>
    <s v="AB"/>
    <s v="P-3650"/>
    <s v="M1388FER"/>
    <s v=" Pincel 1&quot;"/>
    <n v="4"/>
    <s v="unidad"/>
    <n v="2733.47"/>
    <n v="10933.88"/>
    <s v="$"/>
    <s v="BRAZO LARGO"/>
    <n v="99892"/>
    <d v="2025-02-12T00:00:00"/>
    <s v="MZ"/>
    <d v="2025-02-14T00:00:00"/>
    <s v="Recibido"/>
    <s v="cumplida"/>
    <x v="0"/>
    <n v="4"/>
    <n v="0"/>
    <d v="2025-02-21T00:00:00"/>
    <n v="5136"/>
    <n v="58171"/>
    <m/>
    <n v="1"/>
  </r>
  <r>
    <m/>
    <s v="Alejandro Beron"/>
    <s v="NORMAL"/>
    <s v="MATERIALES OBRAS VARIAS"/>
    <d v="2025-02-04T00:00:00"/>
    <x v="2"/>
    <x v="0"/>
    <m/>
    <s v="AB"/>
    <s v="P-3650"/>
    <s v="M0506FER"/>
    <s v=" Pincel 2&quot;"/>
    <n v="4"/>
    <s v="unidad"/>
    <n v="4468.43"/>
    <n v="17873.72"/>
    <s v="$"/>
    <s v="BRAZO LARGO"/>
    <n v="99892"/>
    <d v="2025-02-12T00:00:00"/>
    <s v="MZ"/>
    <d v="2025-02-14T00:00:00"/>
    <s v="Recibido"/>
    <s v="cumplida"/>
    <x v="0"/>
    <n v="4"/>
    <n v="0"/>
    <d v="2025-02-21T00:00:00"/>
    <n v="5136"/>
    <n v="58171"/>
    <m/>
    <n v="1"/>
  </r>
  <r>
    <n v="1"/>
    <s v="Juan Zabaleta"/>
    <s v="URGENTE 01"/>
    <s v="SALA DE COMPRESORES"/>
    <d v="2025-02-02T00:00:00"/>
    <x v="2"/>
    <x v="0"/>
    <m/>
    <s v="AB"/>
    <s v="P-3651"/>
    <s v="M2750FER"/>
    <s v="CONECTOR ROSCA MACHO EN ALUMINIO D.63X2&quot;"/>
    <n v="2"/>
    <s v="unidad"/>
    <n v="107507.4"/>
    <n v="215014.8"/>
    <s v="$"/>
    <s v="ESTACION DE AIRE"/>
    <n v="98746"/>
    <d v="2025-02-03T00:00:00"/>
    <s v="MZ"/>
    <d v="2025-02-04T00:00:00"/>
    <s v="Recibido"/>
    <s v="cumplida"/>
    <x v="0"/>
    <n v="2"/>
    <n v="0"/>
    <d v="2025-02-03T00:00:00"/>
    <n v="729"/>
    <n v="57194"/>
    <n v="1"/>
    <n v="1"/>
  </r>
  <r>
    <n v="1"/>
    <s v="Franco Paez"/>
    <s v="URGENTE 01"/>
    <s v="FRIPACK LINEA 4"/>
    <d v="2025-02-03T00:00:00"/>
    <x v="2"/>
    <x v="0"/>
    <m/>
    <s v="AB"/>
    <s v="P-3652"/>
    <s v="M0059BAN"/>
    <s v="BANDA HABASIT  F-5EQWT  150 X 1205"/>
    <n v="6"/>
    <s v="unidad"/>
    <n v="106368.96000000001"/>
    <n v="638213.76"/>
    <s v="$"/>
    <s v="BANDAX"/>
    <n v="98756"/>
    <d v="2025-02-03T00:00:00"/>
    <s v="MZ"/>
    <d v="2025-02-04T00:00:00"/>
    <s v="Recibido"/>
    <s v="cumplida"/>
    <x v="0"/>
    <n v="6"/>
    <n v="0"/>
    <d v="2025-02-04T00:00:00"/>
    <n v="54849"/>
    <n v="57206"/>
    <n v="1"/>
    <n v="1"/>
  </r>
  <r>
    <n v="1"/>
    <s v="Juan Zabaleta"/>
    <s v="NORMAL"/>
    <s v="RECAMBIO DE VOLQUETES OBRA LABORATORIO"/>
    <d v="2025-02-03T00:00:00"/>
    <x v="2"/>
    <x v="0"/>
    <m/>
    <s v="JPS"/>
    <s v="P-3653"/>
    <s v="S/C"/>
    <s v="Volquete para residuos generales de planta"/>
    <n v="2"/>
    <s v="unidad"/>
    <n v="65000"/>
    <n v="130000"/>
    <s v="$"/>
    <s v="MS GRUPO NORTE SA VOLQUETES"/>
    <n v="98761"/>
    <d v="2025-02-03T00:00:00"/>
    <s v="VM"/>
    <d v="2025-02-04T00:00:00"/>
    <s v="Recibido"/>
    <s v="cumplida"/>
    <x v="0"/>
    <n v="2"/>
    <n v="0"/>
    <d v="2025-02-06T00:00:00"/>
    <n v="9622"/>
    <m/>
    <n v="1"/>
    <n v="1"/>
  </r>
  <r>
    <n v="2"/>
    <s v="Paula Riera"/>
    <s v="NORMAL"/>
    <s v="TABLEROS VARIOS"/>
    <d v="2025-02-04T00:00:00"/>
    <x v="2"/>
    <x v="0"/>
    <m/>
    <s v="AB"/>
    <s v="P-3654"/>
    <s v="M1876FER"/>
    <s v="ROLLO DE GUATA X 100GR"/>
    <n v="1"/>
    <s v="unidad"/>
    <n v="44314.05"/>
    <n v="44314.05"/>
    <s v="$"/>
    <s v="ABRAFER"/>
    <n v="100020"/>
    <d v="2025-02-24T00:00:00"/>
    <s v="MZ"/>
    <d v="2025-02-25T00:00:00"/>
    <s v="Recibido"/>
    <s v="cumplida"/>
    <x v="0"/>
    <n v="1"/>
    <n v="0"/>
    <d v="2025-02-28T00:00:00"/>
    <n v="35067"/>
    <n v="58478"/>
    <n v="1"/>
    <n v="1"/>
  </r>
  <r>
    <m/>
    <s v="Paula Riera"/>
    <s v="NORMAL"/>
    <s v="TABLEROS VARIOS"/>
    <d v="2025-02-04T00:00:00"/>
    <x v="2"/>
    <x v="0"/>
    <m/>
    <s v="AB"/>
    <s v="P-3654"/>
    <s v="M2492FER"/>
    <s v="LEM ESPUMA LIMPIADORA PARA EQUIPOS ELECTRONICOS X 360CM3"/>
    <n v="5"/>
    <s v="unidad"/>
    <n v="5397.28"/>
    <n v="26986.399999999998"/>
    <s v="$"/>
    <s v="ABRAFER"/>
    <n v="100020"/>
    <d v="2025-02-24T00:00:00"/>
    <s v="MZ"/>
    <d v="2025-02-25T00:00:00"/>
    <s v="Recibido"/>
    <s v="cumplida"/>
    <x v="0"/>
    <n v="5"/>
    <n v="0"/>
    <s v="28/02/25 - 15/04/25"/>
    <s v="35067 - 36375"/>
    <s v="58478 - 60396"/>
    <m/>
    <n v="1"/>
  </r>
  <r>
    <n v="1"/>
    <s v="Paula Riera"/>
    <s v="NORMAL"/>
    <s v="TABLEROS VARIOS"/>
    <d v="2025-02-04T00:00:00"/>
    <x v="2"/>
    <x v="0"/>
    <m/>
    <s v="AB"/>
    <s v="P-3655"/>
    <s v="M0728FER"/>
    <s v=" LLAVE ASCENSORIO PUERTA TABLERO USS 4 1203149 PHOENIX CONTACT"/>
    <n v="15"/>
    <s v="unidad"/>
    <n v="4219"/>
    <n v="63285"/>
    <s v="$"/>
    <s v="LIESA"/>
    <n v="98843"/>
    <d v="2025-02-07T00:00:00"/>
    <s v="MZ"/>
    <d v="2025-02-11T00:00:00"/>
    <s v="Recibido"/>
    <s v="cumplida"/>
    <x v="0"/>
    <n v="15"/>
    <n v="0"/>
    <s v="14/3/25 - 20/03/25 "/>
    <s v="194651 - 194803"/>
    <s v="59105 - 59215"/>
    <n v="1"/>
    <n v="1"/>
  </r>
  <r>
    <n v="1"/>
    <s v="Dario Gamba"/>
    <s v="URGENTE 01"/>
    <s v="RODAMIENTOS PARA EJES DE LINEA 4 - URGENTE"/>
    <d v="2025-02-04T00:00:00"/>
    <x v="2"/>
    <x v="0"/>
    <m/>
    <s v="JPS"/>
    <s v="P-3656"/>
    <s v="M0165MEC"/>
    <s v=" RODAMIENTO 6205-2RSH SKF"/>
    <n v="10"/>
    <s v="unidad"/>
    <n v="5102.57"/>
    <n v="51025.7"/>
    <s v="$"/>
    <s v="RODASER RODAMIENTOS"/>
    <n v="98815"/>
    <d v="2025-02-05T00:00:00"/>
    <s v="VM"/>
    <d v="2025-02-06T00:00:00"/>
    <s v="Recibido"/>
    <s v="cumplida"/>
    <x v="0"/>
    <n v="10"/>
    <n v="0"/>
    <d v="2025-02-08T00:00:00"/>
    <n v="391116"/>
    <n v="57550"/>
    <n v="1"/>
    <n v="1"/>
  </r>
  <r>
    <n v="1"/>
    <s v="Hugo Escobar"/>
    <s v="URGENTE 01"/>
    <s v="FRIPACK LINEA 3"/>
    <d v="2025-02-05T00:00:00"/>
    <x v="2"/>
    <x v="0"/>
    <m/>
    <s v="AB"/>
    <s v="P-3657"/>
    <s v="M0050MEC"/>
    <s v=" BRIDA PARA MOTORREDUCTOR FLA 50 N°50"/>
    <n v="1"/>
    <s v="unidad"/>
    <n v="9776.25"/>
    <n v="9776.25"/>
    <s v="$"/>
    <s v="STM"/>
    <n v="100242"/>
    <d v="2025-03-12T00:00:00"/>
    <s v="MZ"/>
    <d v="2025-03-12T00:00:00"/>
    <s v="Recibido"/>
    <s v="cumplida"/>
    <x v="0"/>
    <n v="1"/>
    <n v="0"/>
    <d v="2025-04-01T00:00:00"/>
    <n v="138245"/>
    <n v="59736"/>
    <n v="1"/>
    <n v="1"/>
  </r>
  <r>
    <n v="2"/>
    <s v="Juan Zabaleta"/>
    <s v="NORMAL"/>
    <s v="INSUMO PARA ZORRA ATOM"/>
    <d v="2025-02-05T00:00:00"/>
    <x v="2"/>
    <x v="0"/>
    <m/>
    <s v="JPS"/>
    <s v="P-3658"/>
    <s v="M2300MEC"/>
    <s v="HORQUILLA PTE15Q ATOM BRAZO DE SOPORTE DERECHO C/ RUEDA ESTABILIZADORA"/>
    <n v="1"/>
    <s v="unidad"/>
    <m/>
    <n v="0"/>
    <s v="$"/>
    <m/>
    <m/>
    <m/>
    <m/>
    <m/>
    <s v="Anulado"/>
    <s v="Con pendientes"/>
    <x v="1"/>
    <m/>
    <n v="-1"/>
    <m/>
    <m/>
    <m/>
    <n v="1"/>
    <n v="1"/>
  </r>
  <r>
    <m/>
    <s v="Juan Zabaleta"/>
    <s v="NORMAL"/>
    <s v="INSUMO PARA ZORRA ATOM"/>
    <d v="2025-02-05T00:00:00"/>
    <x v="2"/>
    <x v="0"/>
    <m/>
    <s v="JPS"/>
    <s v="P-3658"/>
    <s v="M2415MEC"/>
    <s v="HORQUILLA PTE15Q ATOM BRAZO DE SOPORTE IZQUIERDO C/ RUEDA ESTABILIZADORA"/>
    <n v="1"/>
    <s v="unidad"/>
    <m/>
    <n v="0"/>
    <s v="$"/>
    <m/>
    <m/>
    <m/>
    <m/>
    <m/>
    <s v="Anulado"/>
    <s v="Con pendientes"/>
    <x v="1"/>
    <m/>
    <n v="-1"/>
    <m/>
    <m/>
    <m/>
    <m/>
    <n v="1"/>
  </r>
  <r>
    <n v="1"/>
    <s v="Juan Zabaleta"/>
    <s v="NORMAL"/>
    <s v="MIXER LINEA 6"/>
    <d v="2025-02-05T00:00:00"/>
    <x v="2"/>
    <x v="0"/>
    <m/>
    <s v="AB"/>
    <s v="P-3659"/>
    <s v="M0841MEC"/>
    <s v="BUJE AISI 304L EXT. 80 X INT 70 X ALT 26 MM PARA MIXER 1 L6"/>
    <n v="1"/>
    <s v="unidad"/>
    <n v="124000"/>
    <n v="124000"/>
    <s v="$"/>
    <s v="TORNERIA FASTER"/>
    <n v="100866"/>
    <d v="2025-05-02T00:00:00"/>
    <s v="MZ"/>
    <d v="2025-05-05T00:00:00"/>
    <s v="Recibido"/>
    <s v="cumplida"/>
    <x v="0"/>
    <n v="1"/>
    <n v="0"/>
    <d v="2025-05-06T00:00:00"/>
    <n v="2105"/>
    <m/>
    <n v="1"/>
    <n v="1"/>
  </r>
  <r>
    <n v="1"/>
    <s v="Juan Zabaleta"/>
    <s v="URGENTE 01"/>
    <s v="RODAMIENTOS PARA EJES DE LINEA 4 - URGENTE"/>
    <d v="2025-02-06T00:00:00"/>
    <x v="2"/>
    <x v="0"/>
    <m/>
    <s v="AB"/>
    <s v="P-3660"/>
    <s v="M0165MEC"/>
    <s v="RODAMIENTO 6205-2RSH SKF"/>
    <n v="5"/>
    <s v="unidad"/>
    <n v="5102.57"/>
    <n v="25512.85"/>
    <s v="$"/>
    <s v="RODASER RODAMIENTOS"/>
    <n v="98839"/>
    <d v="2025-02-06T00:00:00"/>
    <s v="MZ"/>
    <d v="2025-02-07T00:00:00"/>
    <s v="Recibido"/>
    <s v="cumplida"/>
    <x v="0"/>
    <n v="5"/>
    <n v="0"/>
    <d v="2025-02-08T00:00:00"/>
    <n v="391134"/>
    <n v="57551"/>
    <n v="1"/>
    <n v="1"/>
  </r>
  <r>
    <n v="1"/>
    <s v="Alejandro Beron"/>
    <s v="NORMAL"/>
    <s v="CERRADURA PARA BAÑO DE GERANCIA Y RECEPCION DE MATERIALES"/>
    <d v="2025-02-12T00:00:00"/>
    <x v="2"/>
    <x v="0"/>
    <m/>
    <s v="JPS"/>
    <s v="P-3661"/>
    <s v="S/C"/>
    <s v="SERVICIO DE MANO DE OBRA POR COLOCACION DE CERRADURAS"/>
    <n v="1"/>
    <s v="unidad"/>
    <n v="95000"/>
    <n v="95000"/>
    <s v="$"/>
    <s v="CERRAJERIA CERRACHINE"/>
    <n v="101244"/>
    <d v="2025-05-26T00:00:00"/>
    <s v="MZ"/>
    <d v="2025-05-27T00:00:00"/>
    <s v="Anulado"/>
    <s v="Con pendientes"/>
    <x v="1"/>
    <m/>
    <n v="-1"/>
    <m/>
    <m/>
    <m/>
    <n v="1"/>
    <n v="1"/>
  </r>
  <r>
    <n v="1"/>
    <s v="Dario Gamba"/>
    <s v="NORMAL"/>
    <s v="MOTOR DE MOLINO AZUCAR IMPALPABLE"/>
    <d v="2025-02-07T00:00:00"/>
    <x v="2"/>
    <x v="0"/>
    <m/>
    <s v="JPS"/>
    <s v="P-3662"/>
    <s v="S/C"/>
    <s v="  MOTOR TRIFASICO 15HP- 2930RPM   KAIFA   PARA BOBINAR"/>
    <n v="1"/>
    <s v="unidad"/>
    <n v="1131900"/>
    <n v="1131900"/>
    <s v="$"/>
    <s v="PORCO"/>
    <n v="99927"/>
    <d v="2025-02-14T00:00:00"/>
    <s v="MZ"/>
    <d v="2025-02-17T00:00:00"/>
    <s v="Recibido"/>
    <s v="cumplida"/>
    <x v="0"/>
    <n v="1"/>
    <n v="0"/>
    <d v="2025-02-21T00:00:00"/>
    <n v="9243"/>
    <m/>
    <n v="1"/>
    <n v="1"/>
  </r>
  <r>
    <n v="1"/>
    <s v="Franco Paez"/>
    <s v="URGENTE 01"/>
    <s v="ROTATIVA LINEA 3"/>
    <d v="2025-02-07T00:00:00"/>
    <x v="2"/>
    <x v="0"/>
    <m/>
    <s v="AB"/>
    <s v="P-3663"/>
    <s v="M0126MEC"/>
    <s v=" RETEN 25-37-7 DBH"/>
    <n v="2"/>
    <s v="unidad"/>
    <n v="2152"/>
    <n v="4304"/>
    <s v="$"/>
    <s v="RODASER RODAMIENTOS"/>
    <n v="98859"/>
    <d v="2025-02-10T00:00:00"/>
    <s v="VM"/>
    <d v="2025-02-11T00:00:00"/>
    <s v="Recibido"/>
    <s v="cumplida"/>
    <x v="0"/>
    <n v="2"/>
    <n v="0"/>
    <d v="2025-02-12T00:00:00"/>
    <n v="391239"/>
    <n v="57800"/>
    <n v="1"/>
    <n v="1"/>
  </r>
  <r>
    <n v="1"/>
    <s v="Franco Paez"/>
    <s v="URGENTE 01"/>
    <s v="SEGUIDORES DE CINTA EN HORNO LINEA 3"/>
    <d v="2025-02-07T00:00:00"/>
    <x v="2"/>
    <x v="0"/>
    <m/>
    <s v="AB"/>
    <s v="P-3664"/>
    <s v="M0172MEC"/>
    <s v=" RODAMIENTO YAR 204 UC SKF"/>
    <n v="10"/>
    <s v="unidad"/>
    <n v="9576.4"/>
    <n v="95764"/>
    <s v="$"/>
    <s v="RODASER RODAMIENTOS"/>
    <n v="98859"/>
    <d v="2025-02-10T00:00:00"/>
    <s v="VM"/>
    <d v="2025-02-11T00:00:00"/>
    <s v="Recibido"/>
    <s v="cumplida"/>
    <x v="0"/>
    <n v="10"/>
    <n v="0"/>
    <d v="2025-02-12T00:00:00"/>
    <n v="391239"/>
    <n v="57800"/>
    <n v="1"/>
    <n v="1"/>
  </r>
  <r>
    <n v="2"/>
    <s v="Pablo Aguirre"/>
    <s v="URGENTE 01"/>
    <s v="INSUMOS AUTOELEVADOR TOYOTA 2013"/>
    <d v="2025-02-07T00:00:00"/>
    <x v="2"/>
    <x v="0"/>
    <m/>
    <s v="JPS"/>
    <s v="P-3665"/>
    <s v="S/C"/>
    <s v=" REPARACION DE CAJA DE DIRECCION TOYOTA 2013"/>
    <n v="1"/>
    <s v="unidad"/>
    <n v="1249600"/>
    <n v="1249600"/>
    <s v="$"/>
    <s v="EMAS"/>
    <n v="100516"/>
    <d v="2025-04-04T00:00:00"/>
    <s v="MZ"/>
    <d v="2025-04-07T00:00:00"/>
    <s v="Recibido"/>
    <s v="cumplida"/>
    <x v="0"/>
    <n v="1"/>
    <n v="0"/>
    <d v="2025-05-07T00:00:00"/>
    <n v="12307"/>
    <m/>
    <n v="1"/>
    <n v="1"/>
  </r>
  <r>
    <m/>
    <s v="Pablo Aguirre"/>
    <s v="URGENTE 01"/>
    <s v="INSUMOS AUTOELEVADOR TOYOTA 2013"/>
    <d v="2025-02-07T00:00:00"/>
    <x v="2"/>
    <x v="0"/>
    <m/>
    <s v="JPS"/>
    <s v="P-3665"/>
    <s v="M0973MEC"/>
    <s v="SENSOR DE ACELERADOR 57510-13300-71 DENSO"/>
    <n v="1"/>
    <s v="unidad"/>
    <n v="295930"/>
    <n v="295930"/>
    <s v="$"/>
    <s v="EMAS"/>
    <n v="99876"/>
    <d v="2025-02-11T00:00:00"/>
    <s v="VM"/>
    <d v="2025-02-13T00:00:00"/>
    <s v="Recibido"/>
    <s v="cumplida"/>
    <x v="0"/>
    <n v="1"/>
    <n v="0"/>
    <d v="2025-02-20T00:00:00"/>
    <n v="12127"/>
    <n v="58119"/>
    <m/>
    <n v="1"/>
  </r>
  <r>
    <n v="4"/>
    <s v="Pablo Aguirre"/>
    <s v="URGENTE 01"/>
    <s v="REPARACION APILADOR TOYOTA 15"/>
    <d v="2025-02-08T00:00:00"/>
    <x v="2"/>
    <x v="0"/>
    <m/>
    <s v="JPS"/>
    <s v="P-3666"/>
    <s v="M2554MEC"/>
    <s v="MOTOR DE DIRECCION BT247454-003"/>
    <n v="1"/>
    <s v="unidad"/>
    <n v="6854388"/>
    <n v="6854388"/>
    <s v="$"/>
    <s v="TOYOTA INDUSTRIES MERCOSUR"/>
    <n v="101478"/>
    <d v="2025-06-10T00:00:00"/>
    <s v="MZ"/>
    <d v="2025-06-13T00:00:00"/>
    <s v="Recibido"/>
    <s v="cumplida"/>
    <x v="0"/>
    <n v="1"/>
    <n v="0"/>
    <d v="2025-07-07T00:00:00"/>
    <n v="130094"/>
    <n v="65296"/>
    <n v="1"/>
    <n v="1"/>
  </r>
  <r>
    <m/>
    <s v="Pablo Aguirre"/>
    <s v="URGENTE 01"/>
    <s v="REPARACION APILADOR TOYOTA 15"/>
    <d v="2025-02-08T00:00:00"/>
    <x v="2"/>
    <x v="0"/>
    <m/>
    <s v="JPS"/>
    <s v="P-3666"/>
    <s v="M2555MEC"/>
    <s v="GEAR RING - CORONA DE DIRECCION"/>
    <n v="1"/>
    <s v="unidad"/>
    <n v="1651344"/>
    <n v="1651344"/>
    <s v="$"/>
    <s v="TOYOTA INDUSTRIES MERCOSUR"/>
    <n v="101478"/>
    <d v="2025-06-10T00:00:00"/>
    <s v="MZ"/>
    <d v="2025-06-13T00:00:00"/>
    <s v="Recibido"/>
    <s v="cumplida"/>
    <x v="0"/>
    <n v="1"/>
    <n v="0"/>
    <d v="2025-07-07T00:00:00"/>
    <n v="130094"/>
    <n v="65296"/>
    <m/>
    <n v="1"/>
  </r>
  <r>
    <m/>
    <s v="Pablo Aguirre"/>
    <s v="URGENTE 01"/>
    <s v="REPARACION APILADOR TOYOTA 15"/>
    <d v="2025-02-08T00:00:00"/>
    <x v="2"/>
    <x v="0"/>
    <m/>
    <s v="JPS"/>
    <s v="P-3666"/>
    <s v="M2636MEC"/>
    <s v="RUEDA MOTRIZ BT7594123"/>
    <n v="1"/>
    <s v="unidad"/>
    <n v="1360947.1"/>
    <n v="1360947.1"/>
    <s v="$"/>
    <s v="TOYOTA INDUSTRIES MERCOSUR"/>
    <n v="102280"/>
    <d v="2025-08-11T00:00:00"/>
    <s v="MZ"/>
    <d v="2025-08-12T00:00:00"/>
    <s v="Recibido"/>
    <s v="cumplida"/>
    <x v="0"/>
    <n v="1"/>
    <n v="0"/>
    <d v="2025-07-07T00:00:00"/>
    <n v="130094"/>
    <m/>
    <m/>
    <n v="1"/>
  </r>
  <r>
    <m/>
    <s v="Pablo Aguirre"/>
    <s v="URGENTE 01"/>
    <s v="REPARACION APILADOR TOYOTA 15"/>
    <d v="2025-02-08T00:00:00"/>
    <x v="2"/>
    <x v="0"/>
    <m/>
    <s v="JPS"/>
    <s v="P-3666"/>
    <s v="S/C"/>
    <s v=" MANO DE OBRA"/>
    <n v="1"/>
    <s v="unidad"/>
    <n v="412632"/>
    <n v="412632"/>
    <s v="$"/>
    <s v="TOYOTA INDUSTRIES MERCOSUR"/>
    <n v="101478"/>
    <d v="2025-06-10T00:00:00"/>
    <s v="MZ"/>
    <d v="2025-06-13T00:00:00"/>
    <s v="Recibido"/>
    <s v="cumplida"/>
    <x v="0"/>
    <n v="1"/>
    <n v="0"/>
    <d v="2025-07-07T00:00:00"/>
    <n v="130094"/>
    <m/>
    <m/>
    <n v="1"/>
  </r>
  <r>
    <n v="1"/>
    <s v="Pablo Aguirre"/>
    <s v="URGENTE 01"/>
    <s v="REPOSICION DE REDUCTOR FD 135"/>
    <d v="2025-02-08T00:00:00"/>
    <x v="2"/>
    <x v="0"/>
    <m/>
    <s v="JPS"/>
    <s v="P-3667"/>
    <s v="M2556MEC"/>
    <s v="REDUCTOR FD 135H-60-0618"/>
    <n v="1"/>
    <s v="unidad"/>
    <n v="1773032.8"/>
    <n v="1773032.8"/>
    <s v="$"/>
    <s v="ATI"/>
    <n v="98860"/>
    <d v="2025-02-10T00:00:00"/>
    <s v="MZ"/>
    <d v="2025-02-11T00:00:00"/>
    <s v="Recibido"/>
    <s v="cumplida"/>
    <x v="0"/>
    <n v="1"/>
    <n v="0"/>
    <d v="2025-02-11T00:00:00"/>
    <n v="18835"/>
    <n v="57674"/>
    <n v="1"/>
    <n v="1"/>
  </r>
  <r>
    <n v="1"/>
    <s v="Guido Avellaneda"/>
    <s v="URGENTE 01"/>
    <s v="CORDON DE ESTACIONAMIENTO INTERNO"/>
    <d v="2025-02-11T00:00:00"/>
    <x v="2"/>
    <x v="0"/>
    <m/>
    <s v="AB"/>
    <s v="P-3668"/>
    <s v="M1316FER"/>
    <s v=" TERSUAVE ESMALTE EPOXI AMARILLO VIAL X 4 LT (COD 6337)"/>
    <n v="2"/>
    <s v="unidad"/>
    <n v="109423.97"/>
    <n v="218847.94"/>
    <s v="$"/>
    <s v="BRAZO LARGO"/>
    <n v="99902"/>
    <d v="2025-02-13T00:00:00"/>
    <s v="VM"/>
    <d v="2025-02-14T00:00:00"/>
    <s v="Recibido"/>
    <s v="cumplida"/>
    <x v="0"/>
    <n v="2"/>
    <n v="0"/>
    <d v="2025-02-20T00:00:00"/>
    <n v="5130"/>
    <n v="58130"/>
    <n v="1"/>
    <n v="1"/>
  </r>
  <r>
    <n v="1"/>
    <s v="Juan Zabaleta"/>
    <s v="NORMAL"/>
    <s v="CABEZAL DE FECHADOR VIDEOJET"/>
    <d v="2025-02-11T00:00:00"/>
    <x v="2"/>
    <x v="0"/>
    <m/>
    <s v="JPS"/>
    <s v="P-3669"/>
    <s v="M1283ELE"/>
    <s v=" CABEZAL VIDEOJET 408657 SPARE 32MM TT(¡¡¡) PRINTHEAD"/>
    <n v="1"/>
    <s v="unidad"/>
    <n v="728000"/>
    <n v="728000"/>
    <s v="$"/>
    <s v="VIDEOJET"/>
    <n v="101271"/>
    <d v="2025-05-27T00:00:00"/>
    <s v="MZ"/>
    <d v="2025-05-29T00:00:00"/>
    <s v="Recibido"/>
    <s v="cumplida"/>
    <x v="0"/>
    <n v="1"/>
    <n v="0"/>
    <d v="2025-06-06T00:00:00"/>
    <s v="SIN REMITO"/>
    <m/>
    <n v="1"/>
    <n v="1"/>
  </r>
  <r>
    <n v="1"/>
    <s v="Pablo Aguirre"/>
    <s v="URGENTE 01"/>
    <s v="PISTONES TOYOTA 25A - URGENTE"/>
    <d v="2025-02-11T00:00:00"/>
    <x v="2"/>
    <x v="0"/>
    <m/>
    <s v="JPS"/>
    <s v="P-3670"/>
    <s v="S/C"/>
    <s v=" PISTONES HIDRAULICOS TOYOTA 25A"/>
    <n v="2"/>
    <s v="unidad"/>
    <n v="273535"/>
    <n v="547070"/>
    <s v="$"/>
    <s v="TECNO INDUSTRIA"/>
    <n v="100241"/>
    <d v="2025-03-12T00:00:00"/>
    <s v="MZ"/>
    <d v="2025-03-14T00:00:00"/>
    <s v="Recibido"/>
    <s v="cumplida"/>
    <x v="0"/>
    <n v="2"/>
    <n v="0"/>
    <d v="2025-03-14T00:00:00"/>
    <n v="1274"/>
    <m/>
    <n v="1"/>
    <n v="1"/>
  </r>
  <r>
    <n v="1"/>
    <s v="Juan Zabaleta"/>
    <s v="URGENTE 01"/>
    <s v="ASISTENCIA VIDEO JET FOCUS LINEA 7 - URGENTE"/>
    <d v="2025-02-12T00:00:00"/>
    <x v="2"/>
    <x v="0"/>
    <m/>
    <s v="JPS"/>
    <s v="P-3671"/>
    <s v="S/C"/>
    <s v=" ASISTENCIA TECNICA SEGÚN PRESUPUESTO 110225-2"/>
    <n v="1"/>
    <s v="unidad"/>
    <n v="284257.68"/>
    <n v="284257.68"/>
    <s v="$"/>
    <s v="VIDEOJET"/>
    <n v="99888"/>
    <d v="2025-02-12T00:00:00"/>
    <s v="VM"/>
    <d v="2025-02-13T00:00:00"/>
    <s v="Recibido"/>
    <s v="cumplida"/>
    <x v="0"/>
    <n v="1"/>
    <n v="0"/>
    <d v="2025-01-30T00:00:00"/>
    <n v="85418"/>
    <m/>
    <n v="1"/>
    <n v="1"/>
  </r>
  <r>
    <n v="1"/>
    <s v="Leonardo Aguilar"/>
    <s v="NORMAL"/>
    <s v="INSUMO PARA TABLERO DE EXTRACTORES - SECTOR FERMENTADORA"/>
    <d v="2025-02-15T00:00:00"/>
    <x v="2"/>
    <x v="0"/>
    <m/>
    <s v="JPS"/>
    <s v="P-3672"/>
    <s v="M0007ELE"/>
    <s v=" BANDEJA PORTACABLE SIN SOLDADURA 3MX50X300MM"/>
    <n v="1"/>
    <s v="unidad"/>
    <n v="33425.03"/>
    <n v="33425.03"/>
    <s v="$"/>
    <s v="HER CAL"/>
    <n v="101661"/>
    <d v="2025-06-26T00:00:00"/>
    <s v="MZ"/>
    <d v="2025-06-27T00:00:00"/>
    <s v="Recibido"/>
    <s v="cumplida"/>
    <x v="0"/>
    <n v="1"/>
    <n v="0"/>
    <d v="2025-06-27T00:00:00"/>
    <n v="39438"/>
    <n v="64653"/>
    <n v="1"/>
    <n v="1"/>
  </r>
  <r>
    <n v="1"/>
    <s v="Franco Paez"/>
    <s v="URGENTE 01"/>
    <s v="ACTUADORES DE DOSIFICADO LINEA 4"/>
    <d v="2025-02-12T00:00:00"/>
    <x v="2"/>
    <x v="0"/>
    <m/>
    <s v="AB"/>
    <s v="P-3673"/>
    <s v="M0059ALI"/>
    <s v="compra de retenes SCRAPER DP7  16-24-2,5-5 MDI10004"/>
    <n v="10"/>
    <s v="unidad"/>
    <n v="2000"/>
    <n v="20000"/>
    <s v="$"/>
    <s v="RULEMANES OSCAR"/>
    <n v="100711"/>
    <d v="2025-04-17T00:00:00"/>
    <s v="LR"/>
    <d v="2025-04-21T00:00:00"/>
    <s v="Recibido"/>
    <s v="cumplida"/>
    <x v="0"/>
    <n v="10"/>
    <n v="0"/>
    <d v="2025-04-22T00:00:00"/>
    <n v="29489"/>
    <m/>
    <n v="1"/>
    <n v="1"/>
  </r>
  <r>
    <n v="1"/>
    <s v="Dario Gamba"/>
    <s v="URGENTE 01"/>
    <s v="TERMOCUPLA PARA HORNO 2 LINEA 5"/>
    <d v="2025-02-13T00:00:00"/>
    <x v="2"/>
    <x v="0"/>
    <m/>
    <s v="AB"/>
    <s v="P-3674"/>
    <s v="M0539MEC"/>
    <s v=" TERMOCUPLA TIPO J  125MM DE LARGO CON CABLE DE 5000 MM DE LARGO"/>
    <n v="1"/>
    <s v="unidad"/>
    <n v="45276"/>
    <n v="45276"/>
    <s v="$"/>
    <s v="RESISTENCIAS ELECTRO"/>
    <n v="99929"/>
    <d v="2025-02-14T00:00:00"/>
    <s v="VM"/>
    <d v="2025-02-14T00:00:00"/>
    <s v="Recibido"/>
    <s v="cumplida"/>
    <x v="0"/>
    <n v="1"/>
    <n v="0"/>
    <d v="2025-02-06T00:00:00"/>
    <n v="32108"/>
    <n v="58563"/>
    <n v="1"/>
    <n v="1"/>
  </r>
  <r>
    <n v="1"/>
    <s v="Juan Zabaleta"/>
    <s v="NORMAL"/>
    <s v="REPOSICION DE STOCK - LINEA 6"/>
    <d v="2025-02-14T00:00:00"/>
    <x v="2"/>
    <x v="0"/>
    <m/>
    <s v="AB"/>
    <s v="P-3675"/>
    <s v="M0037MAS"/>
    <s v=" BANDA CURVA 200/90ª 350X3211 00039838 - LINEA 6"/>
    <n v="1"/>
    <s v="unidad"/>
    <n v="2233745"/>
    <n v="2233745"/>
    <s v="$"/>
    <s v="LITEQ (BUHLER)"/>
    <n v="100784"/>
    <d v="2025-04-25T00:00:00"/>
    <s v="MZ"/>
    <m/>
    <s v="Recibido"/>
    <s v="cumplida"/>
    <x v="0"/>
    <n v="1"/>
    <n v="0"/>
    <d v="2025-07-18T00:00:00"/>
    <n v="4172"/>
    <n v="65801"/>
    <n v="1"/>
    <n v="1"/>
  </r>
  <r>
    <n v="3"/>
    <s v="Juan Zabaleta"/>
    <s v="NORMAL"/>
    <s v="REPOSICION DE STOCK - ACEITES PARA AUTOELEVADORES TOYOTA"/>
    <d v="2025-02-14T00:00:00"/>
    <x v="2"/>
    <x v="0"/>
    <m/>
    <s v="AB"/>
    <s v="P-3676"/>
    <s v="M0989MEC"/>
    <s v=" ACEITE SEMISINTETICO 15W 40 X 20L VALVOLINE"/>
    <n v="1"/>
    <s v="unidad"/>
    <m/>
    <n v="0"/>
    <s v="$"/>
    <m/>
    <m/>
    <m/>
    <m/>
    <m/>
    <s v="Anulado"/>
    <s v="Con pendientes"/>
    <x v="1"/>
    <m/>
    <n v="-1"/>
    <m/>
    <m/>
    <m/>
    <n v="1"/>
    <n v="1"/>
  </r>
  <r>
    <m/>
    <s v="Juan Zabaleta"/>
    <s v="NORMAL"/>
    <s v="REPOSICION DE STOCK - ACEITES PARA AUTOELEVADORES TOYOTA"/>
    <d v="2025-02-14T00:00:00"/>
    <x v="2"/>
    <x v="0"/>
    <m/>
    <s v="AB"/>
    <s v="P-3676"/>
    <s v="M0022LUB"/>
    <s v=" ACEITE HIDRAULICO BASE MINERAL RESISTENTE ALTA TEMPERATURA - RENOLIN B 20"/>
    <n v="1"/>
    <s v="unidad"/>
    <m/>
    <n v="0"/>
    <s v="$"/>
    <m/>
    <m/>
    <m/>
    <m/>
    <m/>
    <s v="Anulado"/>
    <s v="Con pendientes"/>
    <x v="1"/>
    <m/>
    <n v="-1"/>
    <m/>
    <m/>
    <m/>
    <m/>
    <n v="1"/>
  </r>
  <r>
    <m/>
    <s v="Juan Zabaleta"/>
    <s v="NORMAL"/>
    <s v="REPOSICION DE STOCK - ACEITES PARA AUTOELEVADORES TOYOTA"/>
    <d v="2025-02-14T00:00:00"/>
    <x v="2"/>
    <x v="0"/>
    <m/>
    <s v="AB"/>
    <s v="P-3676"/>
    <s v="M0024LUB"/>
    <s v=" ACEITE HIDRAULICO BASE MINERAL RESISTENTE ALTA TEMPERATURA - RENOLIN B 30"/>
    <n v="1"/>
    <s v="unidad"/>
    <m/>
    <n v="0"/>
    <s v="$"/>
    <m/>
    <m/>
    <m/>
    <m/>
    <m/>
    <s v="Anulado"/>
    <s v="Con pendientes"/>
    <x v="1"/>
    <m/>
    <n v="-1"/>
    <m/>
    <m/>
    <m/>
    <m/>
    <n v="1"/>
  </r>
  <r>
    <n v="1"/>
    <s v="Ariel Mareco"/>
    <s v="URGENTE 01"/>
    <s v="TABLERO DE AA - FRACCIONAMIENTO"/>
    <d v="2025-02-15T00:00:00"/>
    <x v="2"/>
    <x v="0"/>
    <m/>
    <s v="AB"/>
    <s v="P-3677"/>
    <s v="M0136ELE"/>
    <s v="TERMOMAGNETICA MCB 2X25A 6KA CURVA C5 MC6-C25/2"/>
    <n v="10"/>
    <s v="unidad"/>
    <n v="23031.42"/>
    <n v="230314.19999999998"/>
    <s v="$"/>
    <s v="ELECTRO DOS"/>
    <n v="99944"/>
    <d v="2025-02-17T00:00:00"/>
    <s v="VM"/>
    <d v="2025-02-19T00:00:00"/>
    <s v="Recibido"/>
    <s v="cumplida"/>
    <x v="0"/>
    <n v="10"/>
    <n v="0"/>
    <d v="2025-03-07T00:00:00"/>
    <n v="85511"/>
    <m/>
    <n v="1"/>
    <n v="1"/>
  </r>
  <r>
    <n v="1"/>
    <s v="Hugo Escobar"/>
    <s v="URGENTE 01"/>
    <s v="FRIPACK 1 Y 2 - LINEA 4"/>
    <d v="2025-02-15T00:00:00"/>
    <x v="2"/>
    <x v="0"/>
    <m/>
    <s v="AB"/>
    <s v="P-3678"/>
    <s v="M0172MEC"/>
    <s v="RODAMIENTO YAR 204-2F SKF"/>
    <n v="26"/>
    <s v="unidad"/>
    <n v="7292"/>
    <n v="189592"/>
    <s v="$"/>
    <s v="RODASER RODAMIENTOS"/>
    <n v="99936"/>
    <d v="2025-02-17T00:00:00"/>
    <s v="MZ"/>
    <d v="2025-02-18T00:00:00"/>
    <s v="Recibido"/>
    <s v="cumplida"/>
    <x v="0"/>
    <n v="26"/>
    <n v="0"/>
    <d v="2025-02-17T00:00:00"/>
    <n v="391414"/>
    <n v="57938"/>
    <n v="1"/>
    <n v="1"/>
  </r>
  <r>
    <n v="1"/>
    <s v="Hugo Escobar"/>
    <s v="NORMAL"/>
    <s v="GRUPO ELECTROGENO"/>
    <d v="2025-02-15T00:00:00"/>
    <x v="2"/>
    <x v="0"/>
    <m/>
    <s v="AB"/>
    <s v="P-3679"/>
    <s v="S/C"/>
    <s v="DIESEL VPOWER DE SHELL PARA GRUPO ELECTROGENO"/>
    <n v="1000"/>
    <s v="Litros"/>
    <n v="1440"/>
    <n v="1440000"/>
    <s v="$"/>
    <s v="SHELL"/>
    <n v="100266"/>
    <d v="2025-03-13T00:00:00"/>
    <s v="JP"/>
    <d v="2025-03-14T00:00:00"/>
    <s v="Recibido"/>
    <s v="cumplida"/>
    <x v="0"/>
    <n v="1000"/>
    <n v="0"/>
    <d v="2025-03-21T00:00:00"/>
    <s v="SIN REMITO"/>
    <m/>
    <n v="1"/>
    <n v="1"/>
  </r>
  <r>
    <n v="1"/>
    <s v="Franco Paez"/>
    <s v="URGENTE 01"/>
    <s v="MOTORES DE EXTRACION EN HORNO DE LINEA 4"/>
    <d v="2025-02-15T00:00:00"/>
    <x v="2"/>
    <x v="0"/>
    <m/>
    <s v="AB"/>
    <s v="P-3680"/>
    <s v="M0165MEC"/>
    <s v="RODAMIENTO 6205 - 2RSH SKF"/>
    <n v="10"/>
    <s v="unidad"/>
    <n v="3922.6"/>
    <n v="39226"/>
    <s v="$"/>
    <s v="RODASER RODAMIENTOS"/>
    <n v="99937"/>
    <d v="2025-02-17T00:00:00"/>
    <s v="MZ"/>
    <d v="2025-02-18T00:00:00"/>
    <s v="Recibido"/>
    <s v="cumplida"/>
    <x v="0"/>
    <n v="26"/>
    <n v="16"/>
    <d v="2025-02-17T00:00:00"/>
    <n v="391414"/>
    <n v="57938"/>
    <n v="1"/>
    <n v="1"/>
  </r>
  <r>
    <n v="1"/>
    <s v="Dario Gamba"/>
    <s v="URGENTE 01"/>
    <s v="MOVIMIENTO DE FLECHAS MASIPACK L4"/>
    <d v="2025-02-17T00:00:00"/>
    <x v="2"/>
    <x v="0"/>
    <m/>
    <s v="RP"/>
    <s v="P-3681"/>
    <s v="M0727MEC"/>
    <s v="RODAMIENTO KH  1228LL NTN"/>
    <n v="10"/>
    <s v="unidad"/>
    <n v="10235"/>
    <n v="102350"/>
    <s v="$"/>
    <s v="RULEMANES OSCAR"/>
    <n v="99947"/>
    <d v="2025-02-18T00:00:00"/>
    <s v="MZ"/>
    <d v="2025-02-18T00:00:00"/>
    <s v="Recibido"/>
    <s v="cumplida"/>
    <x v="0"/>
    <n v="10"/>
    <n v="0"/>
    <d v="2025-02-20T00:00:00"/>
    <n v="17425"/>
    <n v="58121"/>
    <n v="1"/>
    <n v="1"/>
  </r>
  <r>
    <n v="1"/>
    <s v="Dario Gamba"/>
    <s v="URGENTE 01"/>
    <s v="FILTRO DE HORNO L4"/>
    <d v="2025-02-17T00:00:00"/>
    <x v="2"/>
    <x v="0"/>
    <m/>
    <s v="RP"/>
    <s v="P-3682"/>
    <s v="M2638MEC"/>
    <s v="FILTRO CASIBA FIME EU3 490 X 490 X 45MM"/>
    <n v="5"/>
    <s v="unidad"/>
    <n v="121660"/>
    <n v="608300"/>
    <s v="$"/>
    <s v="ABRAFER"/>
    <n v="101895"/>
    <d v="2025-07-14T00:00:00"/>
    <s v="MZ"/>
    <d v="2025-07-15T00:00:00"/>
    <s v="Recibido"/>
    <s v="cumplida"/>
    <x v="0"/>
    <n v="5"/>
    <n v="0"/>
    <d v="2025-08-15T00:00:00"/>
    <n v="40890"/>
    <n v="67104"/>
    <n v="1"/>
    <n v="1"/>
  </r>
  <r>
    <n v="1"/>
    <s v="RAUL PAZ"/>
    <s v="NORMAL"/>
    <s v="RENOVACION ALQUILER DE PLATAFORMA"/>
    <d v="2025-02-17T00:00:00"/>
    <x v="2"/>
    <x v="0"/>
    <m/>
    <s v="RP"/>
    <s v="P-3683"/>
    <s v="S/C"/>
    <s v="PLATAFORMA DE TIJERA DESDE EL 18/01/2025 AL 18/02/2025"/>
    <n v="1"/>
    <s v="unidad"/>
    <n v="1421582.5"/>
    <n v="1421582.5"/>
    <s v="$"/>
    <s v="VOLKOV"/>
    <n v="99960"/>
    <d v="2025-02-19T00:00:00"/>
    <s v="VM"/>
    <d v="2025-02-25T00:00:00"/>
    <s v="Recibido"/>
    <s v="cumplida"/>
    <x v="0"/>
    <n v="1"/>
    <n v="0"/>
    <m/>
    <s v="SIN REMITO AUTORIZA JUAN ZABALETA"/>
    <m/>
    <n v="1"/>
    <n v="1"/>
  </r>
  <r>
    <n v="3"/>
    <s v="RAUL PAZ"/>
    <s v="URGENTE 01"/>
    <s v="INSUMOS CINTA DE ENFRIADO LINEA 4"/>
    <d v="2025-02-18T00:00:00"/>
    <x v="2"/>
    <x v="0"/>
    <m/>
    <s v="RP"/>
    <s v="P-3684"/>
    <s v="M0174MEC"/>
    <s v="RODAMIENTO YAR 207-"/>
    <n v="5"/>
    <s v="unidad"/>
    <n v="14455"/>
    <n v="72275"/>
    <s v="$"/>
    <s v="RODASER RODAMIENTOS"/>
    <n v="99985"/>
    <d v="2025-02-20T00:00:00"/>
    <s v="VM"/>
    <d v="2025-02-25T00:00:00"/>
    <s v="Recibido"/>
    <s v="cumplida"/>
    <x v="0"/>
    <n v="5"/>
    <n v="0"/>
    <d v="2025-03-06T00:00:00"/>
    <n v="391662"/>
    <n v="58584"/>
    <n v="1"/>
    <n v="1"/>
  </r>
  <r>
    <m/>
    <s v="RAUL PAZ"/>
    <s v="URGENTE 01"/>
    <s v="INSUMOS CINTA DE ENFRIADO LINEA 4"/>
    <d v="2025-02-18T00:00:00"/>
    <x v="2"/>
    <x v="0"/>
    <m/>
    <s v="RP"/>
    <s v="P-3684"/>
    <s v="M0842FER"/>
    <s v="MEDIA MALLA PARA CADENA ASA 40"/>
    <n v="5"/>
    <s v="unidad"/>
    <n v="1132.95"/>
    <n v="5664.75"/>
    <s v="$"/>
    <s v="RODASER RODAMIENTOS"/>
    <n v="99985"/>
    <d v="2025-02-20T00:00:00"/>
    <s v="VM"/>
    <d v="2025-02-25T00:00:00"/>
    <s v="Recibido"/>
    <s v="cumplida"/>
    <x v="0"/>
    <n v="5"/>
    <n v="0"/>
    <d v="2025-03-06T00:00:00"/>
    <n v="391662"/>
    <n v="58584"/>
    <m/>
    <n v="1"/>
  </r>
  <r>
    <m/>
    <s v="RAUL PAZ"/>
    <s v="URGENTE 01"/>
    <s v="INSUMOS CINTA DE ENFRIADO LINEA 4"/>
    <d v="2025-02-18T00:00:00"/>
    <x v="2"/>
    <x v="0"/>
    <m/>
    <s v="RP"/>
    <s v="P-3684"/>
    <s v="M0167MEC"/>
    <s v="RODAMIENTO 6900LLU NTN"/>
    <n v="20"/>
    <s v="unidad"/>
    <n v="9848"/>
    <n v="196960"/>
    <s v="$"/>
    <s v="RODASER RODAMIENTOS"/>
    <n v="99985"/>
    <d v="2025-02-20T00:00:00"/>
    <s v="VM"/>
    <d v="2025-02-25T00:00:00"/>
    <s v="Recibido"/>
    <s v="cumplida"/>
    <x v="0"/>
    <n v="20"/>
    <n v="0"/>
    <d v="2025-03-06T00:00:00"/>
    <n v="391662"/>
    <n v="58584"/>
    <m/>
    <n v="1"/>
  </r>
  <r>
    <n v="1"/>
    <s v="RAUL PAZ"/>
    <s v="URGENTE 01"/>
    <s v="REPARAR CAMARAS AUTOELEVADORES"/>
    <d v="2025-02-18T00:00:00"/>
    <x v="2"/>
    <x v="0"/>
    <m/>
    <s v="RP"/>
    <s v="P-3685"/>
    <s v="S/C"/>
    <s v="EMPARCHAR CAMARAS DE AUTOELEVADORES"/>
    <n v="4"/>
    <s v="unidad"/>
    <n v="15000"/>
    <n v="60000"/>
    <s v="$"/>
    <s v="RENDICION DE GASTOS"/>
    <m/>
    <m/>
    <m/>
    <m/>
    <s v="Recibido"/>
    <s v="cumplida"/>
    <x v="0"/>
    <n v="4"/>
    <n v="0"/>
    <d v="2025-02-28T00:00:00"/>
    <s v="SIN REMITO"/>
    <m/>
    <n v="1"/>
    <n v="1"/>
  </r>
  <r>
    <n v="1"/>
    <s v="RAUL PAZ"/>
    <s v="NORMAL"/>
    <s v="REPARACION CARGADOR DE BATERIAS"/>
    <d v="2025-02-18T00:00:00"/>
    <x v="2"/>
    <x v="0"/>
    <m/>
    <s v="RP"/>
    <s v="P-3686"/>
    <s v="S/C"/>
    <s v="Reparacion de cargador modelo ADY6113 SERIE 202210206015"/>
    <n v="1"/>
    <s v="unidad"/>
    <m/>
    <n v="0"/>
    <s v="$"/>
    <s v="PEDIDO DUPLICADO P-3693"/>
    <m/>
    <m/>
    <m/>
    <m/>
    <s v="Sin req."/>
    <s v="Con pendientes"/>
    <x v="0"/>
    <m/>
    <n v="-1"/>
    <d v="2025-02-18T00:00:00"/>
    <s v="Marcos zarza informa que se cumplió. No tengo remito"/>
    <m/>
    <n v="1"/>
    <n v="1"/>
  </r>
  <r>
    <n v="1"/>
    <s v="RAUL PAZ"/>
    <s v="URGENTE 01"/>
    <s v="REDUCTOR FRIPACK LINEA 4"/>
    <d v="2025-02-18T00:00:00"/>
    <x v="2"/>
    <x v="0"/>
    <m/>
    <s v="RP"/>
    <s v="P-3687"/>
    <s v="M1510MEC"/>
    <s v="REDUCTOR WMI 40 1/10 C71B14"/>
    <n v="1"/>
    <s v="unidad"/>
    <n v="80925"/>
    <n v="80925"/>
    <s v="$"/>
    <s v="STM"/>
    <n v="99972"/>
    <d v="2025-02-19T00:00:00"/>
    <s v="JP"/>
    <d v="2025-02-19T00:00:00"/>
    <s v="Recibido"/>
    <s v="cumplida"/>
    <x v="0"/>
    <n v="1"/>
    <n v="0"/>
    <d v="2025-02-20T00:00:00"/>
    <n v="137477"/>
    <n v="58115"/>
    <n v="1"/>
    <n v="1"/>
  </r>
  <r>
    <n v="1"/>
    <s v="RAUL PAZ"/>
    <s v="NORMAL"/>
    <s v="RECAMBIO DE VOLQUETES OBRA LABORATORIO"/>
    <d v="2025-02-19T00:00:00"/>
    <x v="2"/>
    <x v="0"/>
    <m/>
    <s v="RP"/>
    <s v="P-3688"/>
    <s v="S/C"/>
    <s v="Volquete para residuos generales de planta"/>
    <n v="1"/>
    <s v="unidad"/>
    <n v="65000"/>
    <n v="65000"/>
    <s v="$"/>
    <s v="MS GRUPO NORTE SA VOLQUETES"/>
    <n v="99970"/>
    <d v="2025-02-19T00:00:00"/>
    <s v="VM"/>
    <d v="2025-02-19T00:00:00"/>
    <s v="Recibido"/>
    <s v="cumplida"/>
    <x v="0"/>
    <n v="1"/>
    <n v="0"/>
    <d v="2025-02-24T00:00:00"/>
    <n v="9977"/>
    <m/>
    <n v="1"/>
    <n v="1"/>
  </r>
  <r>
    <n v="2"/>
    <s v="RAUL PAZ"/>
    <s v="NORMAL"/>
    <s v="TRAJES DE LLUVIA"/>
    <d v="2025-02-19T00:00:00"/>
    <x v="2"/>
    <x v="0"/>
    <m/>
    <s v="RP"/>
    <s v="P-3689"/>
    <s v="M2805FER"/>
    <s v="TRAJE EQUIPO LLUVIA PILOTO ALASKA pvc conjunto reflectivo"/>
    <n v="7"/>
    <s v="unidad"/>
    <n v="12840.1"/>
    <n v="89880.7"/>
    <s v="$"/>
    <s v="CR WORK CLOTHES AND INDUSTRIAL SUPPLIES"/>
    <n v="100015"/>
    <d v="2025-02-24T00:00:00"/>
    <s v="VM"/>
    <d v="2025-02-27T00:00:00"/>
    <s v="Recibido"/>
    <s v="cumplida"/>
    <x v="0"/>
    <n v="7"/>
    <n v="0"/>
    <s v="7/3/2025 - 31/03/25"/>
    <s v="10795 - 10940"/>
    <s v="59488 - 59672"/>
    <n v="1"/>
    <n v="1"/>
  </r>
  <r>
    <m/>
    <s v="RAUL PAZ"/>
    <s v="NORMAL"/>
    <s v="TRAJES DE LLUVIA"/>
    <d v="2025-02-19T00:00:00"/>
    <x v="2"/>
    <x v="0"/>
    <m/>
    <s v="RP"/>
    <s v="P-3689"/>
    <s v="M2806FER"/>
    <s v="BOTAS DE LLUVIA"/>
    <n v="7"/>
    <s v="unidad"/>
    <n v="12222.29"/>
    <n v="85556.03"/>
    <s v="$"/>
    <s v="CR WORK CLOTHES AND INDUSTRIAL SUPPLIES"/>
    <n v="100015"/>
    <d v="2025-02-24T00:00:00"/>
    <s v="VM"/>
    <d v="2025-02-27T00:00:00"/>
    <s v="Recibido"/>
    <s v="cumplida"/>
    <x v="0"/>
    <n v="7"/>
    <n v="0"/>
    <d v="2025-03-07T00:00:00"/>
    <n v="10795"/>
    <n v="59488"/>
    <m/>
    <n v="1"/>
  </r>
  <r>
    <n v="2"/>
    <s v="Juan Zabaleta"/>
    <s v="URGENTE 01"/>
    <s v="MATERIAL PARA CUBRIR SILO"/>
    <d v="2025-02-20T00:00:00"/>
    <x v="2"/>
    <x v="0"/>
    <m/>
    <s v="JPS"/>
    <s v="P-3690"/>
    <s v="M1384FER"/>
    <s v="ROLLO POLIETILENO POR 50M 200MICRONES"/>
    <n v="1"/>
    <s v="unidad"/>
    <n v="37360"/>
    <n v="37360"/>
    <s v="$"/>
    <s v="ABRAFER"/>
    <n v="99986"/>
    <d v="2025-02-20T00:00:00"/>
    <s v="MZ"/>
    <d v="2025-02-25T00:00:00"/>
    <s v="Recibido"/>
    <s v="cumplida"/>
    <x v="0"/>
    <n v="100"/>
    <n v="99"/>
    <d v="2025-02-25T00:00:00"/>
    <n v="34927"/>
    <n v="58358"/>
    <n v="1"/>
    <n v="1"/>
  </r>
  <r>
    <m/>
    <s v="Juan Zabaleta"/>
    <s v="URGENTE 01"/>
    <s v="MATERIAL PARA CUBRIR SILO"/>
    <d v="2025-02-20T00:00:00"/>
    <x v="2"/>
    <x v="0"/>
    <m/>
    <s v="JPS"/>
    <s v="P-3690"/>
    <s v="M0257FER"/>
    <s v="ALAMBRE DE FARDO X KG"/>
    <n v="4"/>
    <s v="KG"/>
    <n v="3777"/>
    <n v="15108"/>
    <s v="$"/>
    <s v="ABRAFER"/>
    <n v="99986"/>
    <d v="2025-02-20T00:00:00"/>
    <s v="MZ"/>
    <d v="2025-02-25T00:00:00"/>
    <s v="Recibido"/>
    <s v="cumplida"/>
    <x v="0"/>
    <n v="4"/>
    <n v="0"/>
    <d v="2025-02-25T00:00:00"/>
    <n v="34927"/>
    <n v="58358"/>
    <m/>
    <n v="1"/>
  </r>
  <r>
    <n v="1"/>
    <s v="Juan Zabaleta"/>
    <s v="NORMAL"/>
    <s v="REPARACION SEGUNDA CERRADORA DE CAJAS"/>
    <d v="2025-02-21T00:00:00"/>
    <x v="2"/>
    <x v="0"/>
    <m/>
    <s v="JPS"/>
    <s v="P-3691"/>
    <s v="S/C"/>
    <s v="MANO DE OBRA Y REPUESTOS PARA REPARACION DE CERRADORA DE CAJAS"/>
    <n v="1"/>
    <s v="unidad"/>
    <n v="982451.8"/>
    <n v="982451.8"/>
    <s v="$"/>
    <s v="ARTEMBAL"/>
    <n v="99994"/>
    <d v="2025-02-21T00:00:00"/>
    <s v="MZ"/>
    <d v="2025-02-27T00:00:00"/>
    <s v="Recibido"/>
    <s v="cumplida"/>
    <x v="0"/>
    <n v="1"/>
    <n v="0"/>
    <d v="2025-03-07T00:00:00"/>
    <n v="846"/>
    <m/>
    <n v="1"/>
    <n v="1"/>
  </r>
  <r>
    <n v="1"/>
    <s v="Juan Zabaleta"/>
    <s v="NORMAL"/>
    <s v="NUEVA CERRADORA DE CAJAS"/>
    <d v="2025-02-24T00:00:00"/>
    <x v="2"/>
    <x v="0"/>
    <m/>
    <s v="JPS"/>
    <s v="P-3692"/>
    <s v="S/C"/>
    <s v="MÁQUINA CERRADORA DE CAJAS SEMI AUTOMÁTICA 48/72MM"/>
    <n v="1"/>
    <s v="unidad"/>
    <m/>
    <n v="0"/>
    <s v="$"/>
    <m/>
    <m/>
    <m/>
    <m/>
    <m/>
    <s v="Sin req."/>
    <s v="Con pendientes"/>
    <x v="0"/>
    <m/>
    <n v="-1"/>
    <m/>
    <s v="Marcos zarza informa que se cumplió. No tengo remito"/>
    <m/>
    <n v="1"/>
    <n v="1"/>
  </r>
  <r>
    <n v="2"/>
    <s v="Juan Zabaleta"/>
    <s v="NORMAL"/>
    <s v="Reparacion de cargador modelo ADY6113 SERIE 202210206015"/>
    <d v="2025-03-06T00:00:00"/>
    <x v="1"/>
    <x v="0"/>
    <m/>
    <s v="JPS"/>
    <s v="P-3693"/>
    <s v="S/C"/>
    <s v="Conector REMA 320 ah Macho"/>
    <n v="1"/>
    <s v="unidad"/>
    <n v="140985"/>
    <n v="140985"/>
    <s v="$"/>
    <s v="UNIRROL"/>
    <n v="100155"/>
    <d v="2025-03-06T00:00:00"/>
    <s v="VM"/>
    <d v="2025-03-07T00:00:00"/>
    <s v="Recibido"/>
    <s v="cumplida"/>
    <x v="0"/>
    <n v="1"/>
    <n v="0"/>
    <d v="2025-03-07T00:00:00"/>
    <s v="Se coloca estado 3 por reunion de Aylen Palacio con Juan Zabaleta. No tengo remito"/>
    <m/>
    <n v="1"/>
    <n v="1"/>
  </r>
  <r>
    <m/>
    <s v="Juan Zabaleta"/>
    <s v="NORMAL"/>
    <s v="Reparacion de cargador modelo ADY6113 SERIE 202210206015"/>
    <d v="2025-03-06T00:00:00"/>
    <x v="1"/>
    <x v="0"/>
    <m/>
    <s v="JPS"/>
    <s v="P-3693"/>
    <s v="S/C"/>
    <s v="Kit cuatro auxiliares(cargador/maquina)"/>
    <n v="1"/>
    <s v="unidad"/>
    <n v="639855"/>
    <n v="639855"/>
    <s v="$"/>
    <s v="UNIRROL"/>
    <n v="100155"/>
    <d v="2025-03-06T00:00:00"/>
    <s v="VM"/>
    <d v="2025-03-07T00:00:00"/>
    <s v="Anulado"/>
    <s v="Con pendientes"/>
    <x v="1"/>
    <m/>
    <n v="-1"/>
    <m/>
    <m/>
    <m/>
    <m/>
    <n v="1"/>
  </r>
  <r>
    <n v="1"/>
    <s v="Juan Zabaleta"/>
    <s v="URGENTE 01"/>
    <s v="REPARACION DE BOMBA DE DIAFRAGMA"/>
    <d v="2025-02-24T00:00:00"/>
    <x v="2"/>
    <x v="0"/>
    <m/>
    <s v="JPS"/>
    <s v="P-3694"/>
    <s v="S/C"/>
    <s v="REPARACION BOMBA DOBLE DIAFRAGMA"/>
    <n v="1"/>
    <s v="unidad"/>
    <m/>
    <n v="0"/>
    <s v="$"/>
    <m/>
    <m/>
    <m/>
    <m/>
    <m/>
    <s v="Anulado"/>
    <s v="Con pendientes"/>
    <x v="1"/>
    <m/>
    <n v="-1"/>
    <m/>
    <m/>
    <m/>
    <n v="1"/>
    <n v="1"/>
  </r>
  <r>
    <m/>
    <s v="Juan Zabaleta"/>
    <s v="URGENTE 01"/>
    <s v="ACCESORIOS PARA COMPRESORES"/>
    <d v="2025-02-24T00:00:00"/>
    <x v="2"/>
    <x v="0"/>
    <m/>
    <s v="JPS"/>
    <s v="P-3695"/>
    <s v="S/C"/>
    <s v="CONECTOR ROSCA MACHO EN ALUMINIO D.63X2&quot;"/>
    <n v="4"/>
    <s v="unidad"/>
    <m/>
    <n v="0"/>
    <s v="$"/>
    <m/>
    <m/>
    <m/>
    <m/>
    <m/>
    <s v="Anulado"/>
    <s v="Con pendientes"/>
    <x v="1"/>
    <m/>
    <n v="-4"/>
    <m/>
    <m/>
    <m/>
    <m/>
    <n v="1"/>
  </r>
  <r>
    <n v="3"/>
    <s v="Juan Zabaleta"/>
    <s v="URGENTE 01"/>
    <s v="ACCESORIOS PARA COMPRESORES"/>
    <d v="2025-02-24T00:00:00"/>
    <x v="2"/>
    <x v="0"/>
    <m/>
    <s v="JPS"/>
    <s v="P-3695"/>
    <s v="M2749FER"/>
    <s v="CODO 90° EN HR-POLYMER D. 63MM"/>
    <n v="1"/>
    <s v="unidad"/>
    <n v="86937"/>
    <n v="86937"/>
    <s v="$"/>
    <s v="ESTACION DEL AIRE"/>
    <n v="100005"/>
    <d v="2025-02-24T00:00:00"/>
    <s v="MZ"/>
    <d v="2025-02-24T00:00:00"/>
    <s v="Recibido"/>
    <s v="cumplida"/>
    <x v="0"/>
    <n v="1"/>
    <n v="0"/>
    <d v="2025-02-24T00:00:00"/>
    <n v="745"/>
    <n v="58362"/>
    <n v="1"/>
    <n v="1"/>
  </r>
  <r>
    <m/>
    <s v="Juan Zabaleta"/>
    <s v="URGENTE 01"/>
    <s v="ACCESORIOS PARA COMPRESORES"/>
    <d v="2025-02-24T00:00:00"/>
    <x v="2"/>
    <x v="0"/>
    <m/>
    <s v="JPS"/>
    <s v="P-3695"/>
    <s v="M2750FER"/>
    <s v="NIPLE ROSCA MACHO EN ALUMINIO  D. 63X2&quot; "/>
    <n v="4"/>
    <s v="unidad"/>
    <n v="108158"/>
    <n v="432632"/>
    <s v="$"/>
    <s v="ESTACION DEL AIRE"/>
    <n v="100005"/>
    <d v="2025-02-24T00:00:00"/>
    <s v="MZ"/>
    <d v="2025-02-24T00:00:00"/>
    <s v="Recibido"/>
    <s v="cumplida"/>
    <x v="0"/>
    <n v="4"/>
    <n v="0"/>
    <d v="2025-02-24T00:00:00"/>
    <n v="745"/>
    <n v="58362"/>
    <m/>
    <n v="1"/>
  </r>
  <r>
    <n v="1"/>
    <s v="Juan Zabaleta"/>
    <s v="URGENTE 01"/>
    <s v="REPARACION MODULOS MASIPACK"/>
    <d v="2025-02-24T00:00:00"/>
    <x v="2"/>
    <x v="0"/>
    <m/>
    <s v="RP"/>
    <s v="P-3696"/>
    <s v="S/C"/>
    <s v="MODULO MS_CV13 - CONTR. V AC01808205 MASIPACK"/>
    <n v="2"/>
    <s v="unidad"/>
    <n v="319350"/>
    <n v="638700"/>
    <s v="$"/>
    <s v="JORGE OKEEFFE"/>
    <n v="100166"/>
    <d v="2025-03-06T00:00:00"/>
    <s v="CO"/>
    <d v="2025-03-11T00:00:00"/>
    <s v="Recibido"/>
    <s v="cumplida"/>
    <x v="0"/>
    <n v="1"/>
    <n v="-1"/>
    <d v="2025-03-07T00:00:00"/>
    <n v="1911"/>
    <m/>
    <n v="1"/>
    <n v="1"/>
  </r>
  <r>
    <n v="1"/>
    <s v="Juan Zabaleta"/>
    <s v="NORMAL"/>
    <s v="CONVERSOR DE COMUNICACIÓN"/>
    <d v="2025-02-25T00:00:00"/>
    <x v="2"/>
    <x v="0"/>
    <m/>
    <s v="JPS"/>
    <s v="P-3697"/>
    <s v="M1557ELE"/>
    <s v="CONVERSOR DE COMUNICACIÓN DELTA IFD6500"/>
    <n v="1"/>
    <s v="unidad"/>
    <n v="161858.9"/>
    <n v="161858.9"/>
    <s v="$"/>
    <s v="ELECTRONICA INTEGRAL APLICADA"/>
    <n v="100031"/>
    <d v="2025-02-25T00:00:00"/>
    <s v="VM"/>
    <d v="2025-02-27T00:00:00"/>
    <s v="Recibido"/>
    <s v="cumplida"/>
    <x v="0"/>
    <n v="1"/>
    <n v="0"/>
    <d v="2025-03-14T00:00:00"/>
    <n v="45861"/>
    <m/>
    <n v="1"/>
    <n v="1"/>
  </r>
  <r>
    <n v="1"/>
    <s v="Juan Zabaleta"/>
    <s v="NORMAL"/>
    <s v="MANTENIMIENTO ANUAL ALIPACK L3"/>
    <d v="2025-02-25T00:00:00"/>
    <x v="2"/>
    <x v="0"/>
    <m/>
    <s v="JPS"/>
    <s v="P-3698"/>
    <s v="S/C"/>
    <s v="MANO DE OBRA PARA MANTENIMIENTO ANUAL ALIPACK LINEA 3 MARZO 2025"/>
    <n v="1"/>
    <s v="unidad"/>
    <n v="2151000"/>
    <n v="2151000"/>
    <s v="$"/>
    <s v="ALIPACK"/>
    <n v="101310"/>
    <d v="2025-05-30T00:00:00"/>
    <s v="MZ"/>
    <d v="2025-05-31T00:00:00"/>
    <s v="Se envía rq a compras"/>
    <s v="Con pendientes"/>
    <x v="0"/>
    <m/>
    <n v="-1"/>
    <m/>
    <m/>
    <m/>
    <n v="1"/>
    <n v="1"/>
  </r>
  <r>
    <n v="1"/>
    <s v="Juan Zabaleta"/>
    <s v="NORMAL"/>
    <s v="SILLON PARA GERENCIA DE SISTEMAS"/>
    <d v="2025-02-25T00:00:00"/>
    <x v="2"/>
    <x v="0"/>
    <m/>
    <s v="JPS"/>
    <s v="P-3699"/>
    <s v="S/C"/>
    <s v="SILLON ALUMINIUM SOFT ALTO COLOR NEGRO"/>
    <n v="1"/>
    <s v="unidad"/>
    <n v="230710"/>
    <n v="230710"/>
    <s v="$"/>
    <s v="TISERA"/>
    <n v="100066"/>
    <d v="2025-02-26T00:00:00"/>
    <s v="VM"/>
    <d v="2025-03-05T00:00:00"/>
    <s v="Recibido"/>
    <s v="cumplida"/>
    <x v="0"/>
    <n v="1"/>
    <n v="0"/>
    <d v="2025-03-05T00:00:00"/>
    <n v="183974"/>
    <m/>
    <n v="1"/>
    <n v="1"/>
  </r>
  <r>
    <n v="1"/>
    <s v="Alejandro Beron"/>
    <s v="URGENTE 01"/>
    <s v="REPARACION 4 SILLAS DIRECTORIO"/>
    <d v="2025-02-26T00:00:00"/>
    <x v="2"/>
    <x v="0"/>
    <m/>
    <s v="JPS"/>
    <s v="P-3700"/>
    <s v="S/C"/>
    <s v="REPARACION COMPLETA DE SILLAS PARA EL DIRECTORIO"/>
    <n v="4"/>
    <s v="unidad"/>
    <n v="404500"/>
    <n v="1618000"/>
    <s v="$"/>
    <s v="EQUI-FEC"/>
    <n v="100299"/>
    <d v="2025-03-17T00:00:00"/>
    <s v="MZ"/>
    <d v="2025-03-19T00:00:00"/>
    <s v="Recibido"/>
    <s v="cumplida"/>
    <x v="0"/>
    <n v="4"/>
    <n v="0"/>
    <d v="2025-03-28T00:00:00"/>
    <n v="31309"/>
    <m/>
    <n v="1"/>
    <n v="1"/>
  </r>
  <r>
    <n v="1"/>
    <s v="Juan Zabaleta"/>
    <s v="URGENTE 01"/>
    <s v="REPARACION SERVOMOTOR LINEA 6"/>
    <d v="2025-02-26T00:00:00"/>
    <x v="2"/>
    <x v="0"/>
    <m/>
    <s v="JPS"/>
    <s v="P-3701"/>
    <s v="S/C"/>
    <s v="  REVISION/REPARACION DE SERVOMOTOR MOV. MORDAZAS MASIPACK L2"/>
    <n v="1"/>
    <s v="unidad"/>
    <n v="3509395"/>
    <n v="3509395"/>
    <s v="$"/>
    <s v="SERVOINGENIERIA - GUSTAVO TARIFA"/>
    <n v="100277"/>
    <d v="2025-02-14T00:00:00"/>
    <s v="MZ"/>
    <d v="2025-02-14T00:00:00"/>
    <s v="Recibido"/>
    <s v="cumplida"/>
    <x v="0"/>
    <n v="1"/>
    <n v="0"/>
    <d v="2025-03-14T00:00:00"/>
    <s v="Firma A. Ontivero, sin remito"/>
    <m/>
    <n v="1"/>
    <n v="1"/>
  </r>
  <r>
    <n v="1"/>
    <s v="Juan Zabaleta"/>
    <s v="NORMAL"/>
    <s v="SERVICIO DE CORTE DE ARBOL"/>
    <d v="2025-02-26T00:00:00"/>
    <x v="2"/>
    <x v="0"/>
    <m/>
    <s v="JPS"/>
    <s v="P-3702"/>
    <s v="S/C"/>
    <s v=" MANO DE OBRA POR CORTE DE ARBOL"/>
    <n v="1"/>
    <s v="unidad"/>
    <n v="130000"/>
    <n v="130000"/>
    <s v="$"/>
    <s v="WALTER VERDI"/>
    <n v="100080"/>
    <d v="2025-02-27T00:00:00"/>
    <s v="VM"/>
    <d v="2025-02-27T00:00:00"/>
    <s v="Recibido"/>
    <s v="cumplida"/>
    <x v="0"/>
    <n v="1"/>
    <n v="0"/>
    <d v="2025-03-10T00:00:00"/>
    <n v="15"/>
    <m/>
    <n v="1"/>
    <n v="1"/>
  </r>
  <r>
    <n v="2"/>
    <s v="Juan Zabaleta"/>
    <s v="URGENTE 01"/>
    <s v="INSUMOS PARA HORNO DE LINEA 3"/>
    <d v="2025-02-27T00:00:00"/>
    <x v="2"/>
    <x v="0"/>
    <m/>
    <s v="JPS"/>
    <s v="P-3703"/>
    <s v=" M0992MEC"/>
    <s v=" VARILLA TRAFILADA  8MM x 4mts"/>
    <n v="2"/>
    <s v="unidad"/>
    <n v="4617.5600000000004"/>
    <n v="9235.1200000000008"/>
    <s v="$"/>
    <s v="ABRAFER"/>
    <n v="100149"/>
    <d v="2025-03-06T00:00:00"/>
    <s v="VM"/>
    <d v="2025-03-06T00:00:00"/>
    <s v="Recibido"/>
    <s v="cumplida"/>
    <x v="0"/>
    <n v="2"/>
    <n v="0"/>
    <d v="2025-03-11T00:00:00"/>
    <n v="35296"/>
    <n v="58856"/>
    <n v="1"/>
    <n v="1"/>
  </r>
  <r>
    <m/>
    <s v="Juan Zabaleta"/>
    <s v="URGENTE 01"/>
    <s v="INSUMOS PARA HORNO DE LINEA 3"/>
    <d v="2025-02-27T00:00:00"/>
    <x v="2"/>
    <x v="0"/>
    <m/>
    <s v="JPS"/>
    <s v="P-3703"/>
    <s v=" M2673FER"/>
    <s v=" PLANCHUELA 1&quot; X 1/8&quot; X 6M"/>
    <n v="1"/>
    <s v="unidad"/>
    <n v="9378.6299999999992"/>
    <n v="9378.6299999999992"/>
    <s v="$"/>
    <s v="ABRAFER"/>
    <n v="100149"/>
    <d v="2025-03-06T00:00:00"/>
    <s v="VM"/>
    <d v="2025-03-06T00:00:00"/>
    <s v="Recibido"/>
    <s v="cumplida"/>
    <x v="0"/>
    <n v="1"/>
    <n v="0"/>
    <d v="2025-03-11T00:00:00"/>
    <n v="35296"/>
    <n v="58856"/>
    <m/>
    <n v="1"/>
  </r>
  <r>
    <n v="1"/>
    <s v="Juan Zabaleta"/>
    <s v="URGENTE 01"/>
    <s v="REPOSICION SOGA EMPALMAR - URGENTE"/>
    <d v="2025-02-27T00:00:00"/>
    <x v="2"/>
    <x v="0"/>
    <m/>
    <s v="JPS"/>
    <s v="P-3704"/>
    <s v=" M1404FER"/>
    <s v=" SOGA PARA EMPALMAR (COLA RATON) NYLON X M"/>
    <n v="300"/>
    <s v="unidad"/>
    <n v="312"/>
    <n v="93600"/>
    <s v="$"/>
    <s v="TEXTIL CALCHAQUI"/>
    <n v="100079"/>
    <d v="2025-02-27T00:00:00"/>
    <s v="JP"/>
    <d v="2025-02-27T00:00:00"/>
    <s v="Recibido"/>
    <s v="cumplida"/>
    <x v="0"/>
    <n v="300"/>
    <n v="0"/>
    <d v="2025-02-28T00:00:00"/>
    <n v="17613"/>
    <n v="58475"/>
    <n v="1"/>
    <n v="1"/>
  </r>
  <r>
    <n v="1"/>
    <s v="Juan Zabaleta"/>
    <s v="URGENTE 01"/>
    <s v="REPOSICION BANDA FRIPACK LINEA 4 - URGENTE"/>
    <d v="2025-02-27T00:00:00"/>
    <x v="2"/>
    <x v="0"/>
    <m/>
    <s v="JPS"/>
    <s v="P-3705"/>
    <s v=" M0027BAN"/>
    <s v=" BANDAS HABASIT F-3EXWT SF 85 X 1510 S/F C/GUIA K6 CENTRAL"/>
    <n v="2"/>
    <s v="unidad"/>
    <n v="111312.07"/>
    <n v="222624.14"/>
    <s v="$"/>
    <s v="PROBELT"/>
    <n v="100095"/>
    <d v="2025-02-27T00:00:00"/>
    <s v="JP"/>
    <d v="2025-02-28T00:00:00"/>
    <s v="Recibido"/>
    <s v="cumplida"/>
    <x v="0"/>
    <n v="2"/>
    <n v="0"/>
    <d v="2025-03-14T00:00:00"/>
    <n v="3178"/>
    <n v="59097"/>
    <n v="1"/>
    <n v="1"/>
  </r>
  <r>
    <n v="1"/>
    <s v="Juan Zabaleta"/>
    <s v="URGENTE 01"/>
    <s v="VALVULA PARA HORNO DE LINEA 4"/>
    <d v="2025-02-27T00:00:00"/>
    <x v="2"/>
    <x v="0"/>
    <m/>
    <s v="JPS"/>
    <s v="P-3706"/>
    <s v="M2565MEC"/>
    <s v="VALVULA JEFFERSON  030LA12 BOBINA 220V"/>
    <n v="1"/>
    <s v="unidad"/>
    <n v="760127"/>
    <n v="760127"/>
    <s v="$"/>
    <s v="JEFFERSON SUDAMERICANA"/>
    <n v="100099"/>
    <d v="2025-02-28T00:00:00"/>
    <s v="MZ"/>
    <d v="2025-02-28T00:00:00"/>
    <s v="Recibido"/>
    <s v="cumplida"/>
    <x v="0"/>
    <n v="1"/>
    <n v="0"/>
    <d v="2025-02-28T00:00:00"/>
    <n v="173023"/>
    <n v="58542"/>
    <n v="1"/>
    <n v="1"/>
  </r>
  <r>
    <n v="3"/>
    <s v="Juan Zabaleta"/>
    <s v="NORMAL"/>
    <s v="INSUMOS PARA MANTENIMIENTO PREVENTIVO VIDEOJET"/>
    <d v="2025-02-28T00:00:00"/>
    <x v="2"/>
    <x v="0"/>
    <m/>
    <s v="JPS"/>
    <s v="P-3707"/>
    <s v="M2560MEC"/>
    <s v="RODILLO DE IMPRESIÓN 6330 2219919025 TZH"/>
    <n v="2"/>
    <s v="unidad"/>
    <n v="53000"/>
    <n v="106000"/>
    <s v="$"/>
    <s v="VIDEOJET"/>
    <n v="100686"/>
    <d v="2025-04-16T00:00:00"/>
    <s v="MZ"/>
    <d v="2025-04-17T00:00:00"/>
    <s v="Recibido"/>
    <s v="cumplida"/>
    <x v="0"/>
    <n v="2"/>
    <n v="0"/>
    <d v="2025-04-17T00:00:00"/>
    <s v="SIN REMITO"/>
    <n v="60640"/>
    <n v="1"/>
    <n v="1"/>
  </r>
  <r>
    <m/>
    <s v="Juan Zabaleta"/>
    <s v="NORMAL"/>
    <s v="INSUMOS PARA MANTENIMIENTO PREVENTIVO VIDEOJET"/>
    <d v="2025-02-28T00:00:00"/>
    <x v="2"/>
    <x v="0"/>
    <m/>
    <s v="JPS"/>
    <s v="P-3707"/>
    <s v="M2562MEC"/>
    <s v="CABEZAL TERMICO 6320 D16022605TZH"/>
    <n v="1"/>
    <s v="unidad"/>
    <n v="632000"/>
    <n v="632000"/>
    <s v="$"/>
    <s v="VIDEOJET"/>
    <n v="100686"/>
    <d v="2025-04-16T00:00:00"/>
    <s v="MZ"/>
    <d v="2025-04-17T00:00:00"/>
    <s v="Recibido"/>
    <s v="cumplida"/>
    <x v="0"/>
    <n v="1"/>
    <n v="0"/>
    <d v="2025-04-17T00:00:00"/>
    <s v="SIN REMITO"/>
    <n v="60640"/>
    <m/>
    <n v="1"/>
  </r>
  <r>
    <m/>
    <s v="Juan Zabaleta"/>
    <s v="NORMAL"/>
    <s v="INSUMOS PARA MANTENIMIENTO PREVENTIVO VIDEOJET"/>
    <d v="2025-02-28T00:00:00"/>
    <x v="2"/>
    <x v="0"/>
    <m/>
    <s v="JPS"/>
    <s v="P-3707"/>
    <s v="M2563MEC"/>
    <s v="MANDRILES DEL CASSETTE  6320 D16022605TZH"/>
    <n v="1"/>
    <s v="unidad"/>
    <n v="293000"/>
    <n v="293000"/>
    <s v="$"/>
    <s v="VIDEOJET"/>
    <n v="100686"/>
    <d v="2025-04-16T00:00:00"/>
    <s v="MZ"/>
    <d v="2025-04-17T00:00:00"/>
    <s v="Recibido"/>
    <s v="cumplida"/>
    <x v="0"/>
    <n v="1"/>
    <n v="0"/>
    <d v="2025-04-17T00:00:00"/>
    <s v="SIN REMITO"/>
    <n v="60640"/>
    <m/>
    <n v="1"/>
  </r>
  <r>
    <n v="1"/>
    <s v="Juan Zabaleta"/>
    <s v="NORMAL"/>
    <s v="SELLO MECANICO GEIGER LINEA 7"/>
    <d v="2025-03-05T00:00:00"/>
    <x v="1"/>
    <x v="0"/>
    <m/>
    <s v="JPS"/>
    <s v="P-3708"/>
    <s v="M2564MEC"/>
    <s v=" SELLO MECANICO 35MM BA-G4-VRFRF (GEIGER L7) "/>
    <n v="1"/>
    <s v="unidad"/>
    <m/>
    <n v="0"/>
    <s v="$"/>
    <m/>
    <m/>
    <m/>
    <m/>
    <m/>
    <s v="Sin req."/>
    <s v="Con pendientes"/>
    <x v="0"/>
    <m/>
    <n v="-1"/>
    <m/>
    <s v="Marcos zarza informa que se cumplió. No tengo remito"/>
    <m/>
    <n v="1"/>
    <n v="1"/>
  </r>
  <r>
    <n v="1"/>
    <s v="Juan Zabaleta"/>
    <s v="NORMAL"/>
    <s v="BOCINA PARA TOYOTA 25A / 25B / 15"/>
    <d v="2025-02-28T00:00:00"/>
    <x v="2"/>
    <x v="0"/>
    <m/>
    <s v="JPS"/>
    <s v="P-3709"/>
    <s v="M2463MEC"/>
    <s v="BOCINA AUTOELEVADOR TOYOTA"/>
    <n v="3"/>
    <s v="unidad"/>
    <n v="24948"/>
    <n v="74844"/>
    <s v="$"/>
    <s v="EMAS"/>
    <n v="100109"/>
    <d v="2025-02-28T00:00:00"/>
    <s v="JP"/>
    <d v="2025-03-05T00:00:00"/>
    <s v="Recibido"/>
    <s v="cumplida"/>
    <x v="0"/>
    <n v="3"/>
    <n v="0"/>
    <d v="2025-03-21T00:00:00"/>
    <n v="12210"/>
    <n v="59339"/>
    <n v="1"/>
    <n v="1"/>
  </r>
  <r>
    <n v="1"/>
    <s v="Juan Zabaleta"/>
    <s v="NORMAL"/>
    <s v="MANGAS DE SILO"/>
    <d v="2025-03-07T00:00:00"/>
    <x v="1"/>
    <x v="0"/>
    <m/>
    <s v="AB"/>
    <s v="P-3710"/>
    <s v="M2797FER"/>
    <s v="PRECINTOS METALICOS ACERO INOX 4.6 X 200MM"/>
    <n v="100"/>
    <s v="unidad"/>
    <n v="160"/>
    <n v="16000"/>
    <s v="$"/>
    <s v="ABRAFER"/>
    <n v="100568"/>
    <d v="2025-04-07T00:00:00"/>
    <s v="MZ"/>
    <d v="2025-04-08T00:00:00"/>
    <s v="Recibido"/>
    <s v="cumplida"/>
    <x v="0"/>
    <n v="100"/>
    <n v="0"/>
    <d v="2025-04-22T00:00:00"/>
    <n v="36520"/>
    <n v="60822"/>
    <n v="1"/>
    <n v="1"/>
  </r>
  <r>
    <n v="1"/>
    <s v="Juan Zabaleta"/>
    <s v="NORMAL"/>
    <s v="RECAMBIO DE VOLQUETE"/>
    <d v="2025-03-05T00:00:00"/>
    <x v="1"/>
    <x v="0"/>
    <m/>
    <s v="JPS"/>
    <s v="P-3711"/>
    <s v="S/C"/>
    <s v="Volquete para residuos generales de planta"/>
    <n v="1"/>
    <s v="unidad"/>
    <n v="65000"/>
    <n v="65000"/>
    <s v="$"/>
    <s v="MS GRUPO NORTE SA VOLQUETES"/>
    <n v="100147"/>
    <d v="2025-03-06T00:00:00"/>
    <s v="VM"/>
    <d v="2025-03-06T00:00:00"/>
    <s v="Recibido"/>
    <s v="cumplida"/>
    <x v="0"/>
    <n v="1"/>
    <n v="0"/>
    <d v="2025-03-06T00:00:00"/>
    <n v="10253"/>
    <m/>
    <n v="1"/>
    <n v="1"/>
  </r>
  <r>
    <n v="1"/>
    <s v="Juan Zabaleta"/>
    <s v="URGENTE 01"/>
    <s v="REAFILADO DE CUCHILLA ROTATIVA"/>
    <d v="2025-03-05T00:00:00"/>
    <x v="1"/>
    <x v="0"/>
    <m/>
    <s v="JPS"/>
    <s v="P-3712"/>
    <s v="S/C"/>
    <s v="REAFILADO CUCHILLAS P/ROTATIVAS 850X150X3/16&quot; C/8 ORIFICIOS DIAM 14 EN ACERO"/>
    <n v="5"/>
    <s v="unidad"/>
    <n v="107736.75"/>
    <n v="538683.75"/>
    <s v="$"/>
    <s v="EXACORT"/>
    <n v="100294"/>
    <d v="2025-03-17T00:00:00"/>
    <s v="JP"/>
    <d v="2025-03-18T00:00:00"/>
    <s v="Recibido"/>
    <s v="cumplida"/>
    <x v="0"/>
    <n v="5"/>
    <n v="0"/>
    <d v="2025-03-20T00:00:00"/>
    <n v="401"/>
    <m/>
    <n v="1"/>
    <n v="1"/>
  </r>
  <r>
    <n v="4"/>
    <s v="Alejandro Beron"/>
    <s v="URGENTE 01"/>
    <s v="REPUESTOS PARA SANITARIOS"/>
    <d v="2025-03-06T00:00:00"/>
    <x v="1"/>
    <x v="0"/>
    <m/>
    <s v="AB"/>
    <s v="P-3713"/>
    <s v="M2793FER"/>
    <s v=" FLOTADOR DE CARGA PARA MOCHILAS FERRUM ROSCA 1/2"/>
    <n v="3"/>
    <s v="unidad"/>
    <n v="10475.25"/>
    <n v="31425.75"/>
    <s v="$"/>
    <s v="HER CAL"/>
    <n v="100289"/>
    <d v="2025-03-14T00:00:00"/>
    <s v="JP"/>
    <d v="2025-03-17T00:00:00"/>
    <s v="Recibido"/>
    <s v="cumplida"/>
    <x v="0"/>
    <n v="3"/>
    <n v="0"/>
    <d v="2025-03-28T00:00:00"/>
    <n v="38524"/>
    <n v="59602"/>
    <n v="1"/>
    <n v="1"/>
  </r>
  <r>
    <m/>
    <s v="Alejandro Beron"/>
    <s v="URGENTE 01"/>
    <s v="REPUESTOS PARA SANITARIOS"/>
    <d v="2025-03-06T00:00:00"/>
    <x v="1"/>
    <x v="0"/>
    <m/>
    <s v="AB"/>
    <s v="P-3713"/>
    <s v="M2794FER"/>
    <s v=" GRIFERIA MONOCOMANDO HIDROMET SMALL CROMO"/>
    <n v="5"/>
    <s v="unidad"/>
    <n v="33395.99"/>
    <n v="166979.94999999998"/>
    <s v="$"/>
    <s v="COMERCIA DIGITAL"/>
    <s v="100342 - 100371"/>
    <d v="2025-03-19T00:00:00"/>
    <s v="JP"/>
    <d v="2025-03-20T00:00:00"/>
    <s v="Recibido"/>
    <s v="cumplida"/>
    <x v="0"/>
    <n v="5"/>
    <n v="0"/>
    <d v="2025-04-11T00:00:00"/>
    <s v="SIN REMITO"/>
    <n v="60745"/>
    <m/>
    <n v="1"/>
  </r>
  <r>
    <m/>
    <s v="Alejandro Beron"/>
    <s v="URGENTE 01"/>
    <s v="REPUESTOS PARA SANITARIOS"/>
    <d v="2025-03-06T00:00:00"/>
    <x v="1"/>
    <x v="0"/>
    <m/>
    <s v="AB"/>
    <s v="P-3713"/>
    <s v="M2795FER"/>
    <s v=" CUBRE AGUJEROS PARA GRIFERIA. CROMADO"/>
    <n v="6"/>
    <s v="unidad"/>
    <n v="2841.8"/>
    <n v="17050.800000000003"/>
    <s v="$"/>
    <s v="HER CAL"/>
    <n v="100289"/>
    <d v="2025-03-14T00:00:00"/>
    <s v="JP"/>
    <d v="2025-03-17T00:00:00"/>
    <s v="Recibido"/>
    <s v="cumplida"/>
    <x v="0"/>
    <n v="6"/>
    <n v="0"/>
    <d v="2025-03-28T00:00:00"/>
    <n v="38524"/>
    <n v="59602"/>
    <m/>
    <n v="1"/>
  </r>
  <r>
    <m/>
    <s v="Alejandro Beron"/>
    <s v="URGENTE 01"/>
    <s v="REPUESTOS PARA SANITARIOS"/>
    <d v="2025-03-06T00:00:00"/>
    <x v="1"/>
    <x v="0"/>
    <m/>
    <s v="AB"/>
    <s v="P-3713"/>
    <s v="M2796FER"/>
    <s v=" ASIENTO DE INODORO FERRUM LINEA BARI BISAGRAS CROMADAS"/>
    <n v="3"/>
    <s v="unidad"/>
    <n v="64941.83"/>
    <n v="194825.49"/>
    <s v="$"/>
    <s v="HER CAL"/>
    <n v="100289"/>
    <d v="2025-03-14T00:00:00"/>
    <s v="JP"/>
    <d v="2025-03-17T00:00:00"/>
    <s v="Recibido"/>
    <s v="cumplida"/>
    <x v="0"/>
    <n v="3"/>
    <n v="0"/>
    <d v="2025-04-01T00:00:00"/>
    <n v="38557"/>
    <n v="59757"/>
    <m/>
    <n v="1"/>
  </r>
  <r>
    <n v="1"/>
    <s v="Alejandro Beron"/>
    <s v="URGENTE 01"/>
    <s v="FUSIBLE APILADOR 2016"/>
    <d v="2025-03-06T00:00:00"/>
    <x v="1"/>
    <x v="0"/>
    <m/>
    <s v="AB"/>
    <s v="P-3714"/>
    <s v="M2565MEC"/>
    <s v="FUSIBLE ANL MEGA 500AMP"/>
    <n v="2"/>
    <s v="unidad"/>
    <n v="4960"/>
    <n v="9920"/>
    <s v="$"/>
    <s v="EMAS"/>
    <n v="100158"/>
    <d v="2025-03-06T00:00:00"/>
    <s v="VM"/>
    <d v="2025-03-07T00:00:00"/>
    <s v="Recibido"/>
    <s v="cumplida"/>
    <x v="0"/>
    <n v="2"/>
    <n v="0"/>
    <d v="2025-03-06T00:00:00"/>
    <n v="12156"/>
    <n v="58598"/>
    <n v="1"/>
    <n v="1"/>
  </r>
  <r>
    <n v="2"/>
    <s v="Pablo Aguirre"/>
    <s v="NORMAL"/>
    <s v="CUBIERTAS MACIZAS AUTOELEVADORES TOYOTA"/>
    <d v="2025-04-22T00:00:00"/>
    <x v="3"/>
    <x v="0"/>
    <m/>
    <s v="JPS"/>
    <s v="P-3715"/>
    <s v=" M2568MEC"/>
    <s v=" CUBIERTA CONTINENTAL 600X9 MACIZA - TOYOTA 25A"/>
    <n v="4"/>
    <s v="unidad"/>
    <n v="248190"/>
    <n v="992760"/>
    <s v="$"/>
    <s v="EMAS"/>
    <n v="101269"/>
    <d v="2025-05-27T00:00:00"/>
    <s v="MZ"/>
    <d v="2025-05-29T00:00:00"/>
    <s v="Recibido"/>
    <s v="cumplida"/>
    <x v="0"/>
    <n v="4"/>
    <n v="0"/>
    <d v="2025-05-30T00:00:00"/>
    <n v="12365"/>
    <n v="63100"/>
    <n v="1"/>
    <n v="1"/>
  </r>
  <r>
    <m/>
    <s v="Pablo Aguirre"/>
    <s v="NORMAL"/>
    <s v="CUBIERTAS MACIZAS AUTOELEVADORES TOYOTA"/>
    <d v="2025-04-22T00:00:00"/>
    <x v="3"/>
    <x v="0"/>
    <m/>
    <s v="JPS"/>
    <s v="P-3715"/>
    <s v=" M2598MEC"/>
    <s v=" CUBIERTA CONTINENTAL 700x12 MACIZA - TOYOTA 25B"/>
    <n v="4"/>
    <s v="unidad"/>
    <n v="373150"/>
    <n v="1492600"/>
    <s v="$"/>
    <s v="EMAS"/>
    <n v="101269"/>
    <d v="2025-05-27T00:00:00"/>
    <s v="MZ"/>
    <d v="2025-05-29T00:00:00"/>
    <s v="Recibido"/>
    <s v="cumplida"/>
    <x v="0"/>
    <n v="4"/>
    <n v="0"/>
    <d v="2025-05-30T00:00:00"/>
    <n v="12365"/>
    <n v="63100"/>
    <m/>
    <n v="1"/>
  </r>
  <r>
    <n v="2"/>
    <s v="Alejandro Beron"/>
    <s v="URGENTE 01"/>
    <s v="INSUMOS PARA INSTALACION REFRIGERACION LABORATORIO"/>
    <d v="2025-03-07T00:00:00"/>
    <x v="1"/>
    <x v="0"/>
    <m/>
    <s v="JPS"/>
    <s v="P-3716"/>
    <s v="M1562ELE"/>
    <s v=" FICHA MACHO 20AMP "/>
    <n v="5"/>
    <s v="unidad"/>
    <n v="1106.52"/>
    <n v="5532.6"/>
    <s v="$"/>
    <s v="ABRAFER"/>
    <n v="100296"/>
    <d v="2025-03-17T00:00:00"/>
    <s v="MZ"/>
    <d v="2025-03-20T00:00:00"/>
    <s v="Recibido"/>
    <s v="cumplida"/>
    <x v="0"/>
    <n v="5"/>
    <n v="0"/>
    <d v="2025-03-28T00:00:00"/>
    <n v="35809"/>
    <n v="59599"/>
    <n v="1"/>
    <n v="1"/>
  </r>
  <r>
    <m/>
    <s v="Alejandro Beron"/>
    <s v="URGENTE 01"/>
    <s v="INSUMOS PARA INSTALACION REFRIGERACION LABORATORIO"/>
    <d v="2025-03-07T00:00:00"/>
    <x v="1"/>
    <x v="0"/>
    <m/>
    <s v="JPS"/>
    <s v="P-3716"/>
    <s v=" M1732FER"/>
    <s v=" CINTA BLANCA C/AD PARA REFRIGERACIÓN"/>
    <n v="4"/>
    <s v="unidad"/>
    <n v="9906.6"/>
    <n v="39626.400000000001"/>
    <s v="$"/>
    <s v="ABRAFER"/>
    <n v="100296"/>
    <d v="2025-03-17T00:00:00"/>
    <s v="MZ"/>
    <d v="2025-03-20T00:00:00"/>
    <s v="Recibido"/>
    <s v="cumplida"/>
    <x v="0"/>
    <n v="4"/>
    <n v="0"/>
    <d v="2025-03-28T00:00:00"/>
    <n v="35809"/>
    <n v="59599"/>
    <m/>
    <n v="1"/>
  </r>
  <r>
    <n v="2"/>
    <s v="Juan Zabaleta"/>
    <s v="NORMAL"/>
    <s v="MOTORREDUCTORES DE ESPIRALES PARA LINEA 6"/>
    <d v="2025-03-07T00:00:00"/>
    <x v="1"/>
    <x v="0"/>
    <m/>
    <s v="JPS"/>
    <s v="P-3717"/>
    <s v=" M2572MEC"/>
    <s v=" Motoreductor angular SPIROPLAN WA20/T DRN71M4/TF"/>
    <n v="1"/>
    <s v="unidad"/>
    <n v="849930.97"/>
    <n v="849930.97"/>
    <s v="$"/>
    <s v="SEW EURODRIVE"/>
    <n v="100391"/>
    <d v="2025-03-25T00:00:00"/>
    <s v="MZ"/>
    <d v="2025-03-27T00:00:00"/>
    <s v="Recibido"/>
    <s v="cumplida"/>
    <x v="0"/>
    <n v="1"/>
    <n v="0"/>
    <d v="2025-07-07T00:00:00"/>
    <n v="177419"/>
    <n v="65273"/>
    <n v="1"/>
    <n v="1"/>
  </r>
  <r>
    <m/>
    <s v="Juan Zabaleta"/>
    <s v="NORMAL"/>
    <s v="MOTORREDUCTORES DE ESPIRALES PARA LINEA 6"/>
    <d v="2025-03-07T00:00:00"/>
    <x v="1"/>
    <x v="0"/>
    <m/>
    <s v="JPS"/>
    <s v="P-3717"/>
    <s v=" M2573MEC"/>
    <s v=" Motoreductor angular SPIROPLAN WA30/T DRN80M4/TF"/>
    <n v="1"/>
    <s v="unidad"/>
    <n v="1137900.93"/>
    <n v="1137900.93"/>
    <s v="$"/>
    <s v="SEW EURODRIVE"/>
    <n v="100391"/>
    <d v="2025-03-25T00:00:00"/>
    <s v="MZ"/>
    <d v="2025-03-27T00:00:00"/>
    <s v="Recibido"/>
    <s v="cumplida"/>
    <x v="0"/>
    <n v="1"/>
    <n v="0"/>
    <d v="2025-07-07T00:00:00"/>
    <n v="177497"/>
    <n v="65272"/>
    <m/>
    <n v="1"/>
  </r>
  <r>
    <n v="1"/>
    <s v="Juan Zabaleta"/>
    <s v="NORMAL"/>
    <s v="VOLQUETE EN ZONA PAÑOL"/>
    <d v="2025-03-08T00:00:00"/>
    <x v="1"/>
    <x v="0"/>
    <m/>
    <s v="AB"/>
    <s v="P-3718"/>
    <s v="S/C"/>
    <s v="Volquete para residuos generales de planta"/>
    <n v="1"/>
    <s v="unidad"/>
    <n v="65000"/>
    <n v="65000"/>
    <s v="$"/>
    <s v="MS GRUPO NORTE SA VOLQUETES"/>
    <n v="100216"/>
    <d v="2025-03-10T00:00:00"/>
    <s v="JP"/>
    <d v="2025-03-10T00:00:00"/>
    <s v="Recibido"/>
    <s v="cumplida"/>
    <x v="0"/>
    <n v="1"/>
    <n v="0"/>
    <d v="2025-03-10T00:00:00"/>
    <n v="10319"/>
    <m/>
    <n v="1"/>
    <n v="1"/>
  </r>
  <r>
    <n v="3"/>
    <s v="Juan Zabaleta"/>
    <s v="URGENTE 01"/>
    <s v="MODULOS Y PLACA PARA MASIPACK L4 Y L1"/>
    <d v="2025-03-10T00:00:00"/>
    <x v="1"/>
    <x v="0"/>
    <m/>
    <s v="AB"/>
    <s v="P-3719"/>
    <s v=" M1116ELE"/>
    <s v=" MODULO MS_CV13 - CONTR. V AC01808205 MASIPACK"/>
    <n v="2"/>
    <s v="unidad"/>
    <n v="3185870"/>
    <n v="6371740"/>
    <s v="$"/>
    <s v="MASIPACK"/>
    <n v="101312"/>
    <d v="2025-05-30T00:00:00"/>
    <s v="MZ"/>
    <d v="2025-06-03T00:00:00"/>
    <s v="Orden de compra confirmada"/>
    <s v="Con pendientes"/>
    <x v="2"/>
    <m/>
    <n v="-2"/>
    <m/>
    <m/>
    <m/>
    <n v="1"/>
    <n v="1"/>
  </r>
  <r>
    <m/>
    <s v="Juan Zabaleta"/>
    <s v="URGENTE 01"/>
    <s v="MODULOS Y PLACA PARA MASIPACK L4 Y L1"/>
    <d v="2025-03-10T00:00:00"/>
    <x v="1"/>
    <x v="0"/>
    <m/>
    <s v="AB"/>
    <s v="P-3719"/>
    <s v="M1010ELE"/>
    <s v=" PLACA MODULO /TARJETA MS AD8 - AC01808202"/>
    <n v="2"/>
    <s v="unidad"/>
    <n v="6793455.5"/>
    <n v="13586911"/>
    <s v="$"/>
    <s v="MASIPACK"/>
    <n v="101312"/>
    <d v="2025-05-30T00:00:00"/>
    <s v="MZ"/>
    <d v="2025-06-03T00:00:00"/>
    <s v="Orden de compra confirmada"/>
    <s v="Con pendientes"/>
    <x v="2"/>
    <m/>
    <n v="-2"/>
    <m/>
    <m/>
    <m/>
    <m/>
    <n v="1"/>
  </r>
  <r>
    <m/>
    <s v="Juan Zabaleta"/>
    <s v="URGENTE 01"/>
    <s v="MODULOS Y PLACA PARA MASIPACK L4 Y L1"/>
    <d v="2025-03-10T00:00:00"/>
    <x v="1"/>
    <x v="0"/>
    <m/>
    <s v="AB"/>
    <s v="P-3719"/>
    <s v="M1558ELE"/>
    <s v=" MODULO DE 32 SALIDAS DIGITALES - AC01808203"/>
    <n v="2"/>
    <s v="unidad"/>
    <n v="2395616.5"/>
    <n v="4791233"/>
    <s v="$"/>
    <s v="MASIPACK"/>
    <n v="101312"/>
    <d v="2025-05-30T00:00:00"/>
    <s v="MZ"/>
    <d v="2025-06-03T00:00:00"/>
    <s v="Orden de compra confirmada"/>
    <s v="Con pendientes"/>
    <x v="2"/>
    <m/>
    <n v="-2"/>
    <m/>
    <m/>
    <m/>
    <m/>
    <n v="1"/>
  </r>
  <r>
    <n v="1"/>
    <s v="Alejandro Beron"/>
    <s v="NORMAL"/>
    <s v="TURBINAS DE HORNO LINEA 5"/>
    <d v="2025-03-13T00:00:00"/>
    <x v="1"/>
    <x v="0"/>
    <m/>
    <s v="JPS"/>
    <s v="P-3720"/>
    <s v="S/C"/>
    <s v=" REPARACION Y BALANCEO DE TURBINA"/>
    <n v="6"/>
    <s v="unidad"/>
    <n v="267900"/>
    <n v="1607400"/>
    <s v="$"/>
    <s v="LDL"/>
    <n v="100389"/>
    <d v="2025-03-25T00:00:00"/>
    <s v="MZ"/>
    <d v="2025-03-26T00:00:00"/>
    <s v="Recibido"/>
    <s v="cumplida"/>
    <x v="0"/>
    <n v="6"/>
    <n v="0"/>
    <s v="08/04/25 - 15/04/25"/>
    <s v="N°03 - N°05"/>
    <m/>
    <n v="1"/>
    <n v="1"/>
  </r>
  <r>
    <n v="1"/>
    <s v="Pablo Aguirre"/>
    <s v="URGENTE 01"/>
    <s v="INSUMOS REPARACION MOTOR DE DIRECCION APILADORAS 2013 / 2018"/>
    <d v="2025-03-11T00:00:00"/>
    <x v="1"/>
    <x v="0"/>
    <m/>
    <s v="JPS"/>
    <s v="P-3721"/>
    <s v="M2542MEC"/>
    <s v="MOTOR DE DIRECCION APILADORA"/>
    <n v="1"/>
    <s v="unidad"/>
    <n v="1862000"/>
    <n v="1862000"/>
    <s v="$"/>
    <s v="EMAS"/>
    <n v="101433"/>
    <d v="2025-06-09T00:00:00"/>
    <s v="MZ"/>
    <d v="2025-06-10T00:00:00"/>
    <s v="Recibido"/>
    <s v="cumplida"/>
    <x v="0"/>
    <n v="1"/>
    <n v="0"/>
    <d v="2025-08-06T00:00:00"/>
    <n v="12521"/>
    <n v="66820"/>
    <n v="1"/>
    <n v="1"/>
  </r>
  <r>
    <n v="1"/>
    <s v="Juan Zabaleta"/>
    <s v="URGENTE 01"/>
    <s v="REPARACION DE PLACA PARA MASIPACK"/>
    <d v="2025-03-11T00:00:00"/>
    <x v="1"/>
    <x v="0"/>
    <m/>
    <s v="AB"/>
    <s v="P-3722"/>
    <s v="S/C"/>
    <s v=" MODULO MS_CV13 - CONTR. V AC01808205 MASIPACK"/>
    <n v="1"/>
    <s v="unidad"/>
    <n v="305325"/>
    <n v="305325"/>
    <s v="$"/>
    <s v="JORGE OKEEFFE"/>
    <n v="100422"/>
    <d v="2025-03-27T00:00:00"/>
    <s v="MZ"/>
    <d v="2025-03-28T00:00:00"/>
    <s v="Recibido"/>
    <s v="cumplida"/>
    <x v="0"/>
    <n v="1"/>
    <n v="0"/>
    <d v="2025-04-15T00:00:00"/>
    <n v="1924"/>
    <m/>
    <n v="1"/>
    <n v="1"/>
  </r>
  <r>
    <n v="5"/>
    <s v="Juan Zabaleta"/>
    <s v="NORMAL"/>
    <s v="REPARACION/AFILACION DE CUCHILLAS VARIAS"/>
    <d v="2025-03-11T00:00:00"/>
    <x v="1"/>
    <x v="0"/>
    <m/>
    <s v="AB"/>
    <s v="P-3723"/>
    <s v="S/C"/>
    <s v="CUCHILLA DENTADA 65 MM PARA CERRADORA DE CAJAS"/>
    <n v="2"/>
    <s v="unidad"/>
    <n v="3711"/>
    <n v="7422"/>
    <s v="$"/>
    <s v="EXACORT"/>
    <n v="100332"/>
    <d v="2025-03-19T00:00:00"/>
    <s v="JP"/>
    <d v="2025-03-20T00:00:00"/>
    <s v="Recibido"/>
    <s v="cumplida"/>
    <x v="0"/>
    <n v="2"/>
    <n v="0"/>
    <d v="2025-04-10T00:00:00"/>
    <n v="410"/>
    <m/>
    <n v="1"/>
    <n v="1"/>
  </r>
  <r>
    <m/>
    <s v="Juan Zabaleta"/>
    <s v="NORMAL"/>
    <s v="REPARACION/AFILACION DE CUCHILLAS VARIAS"/>
    <d v="2025-03-11T00:00:00"/>
    <x v="1"/>
    <x v="0"/>
    <m/>
    <s v="AB"/>
    <s v="P-3723"/>
    <s v="S/C"/>
    <s v="CUCHILLAS CURVAS  20 X 11 X 5  PARA GEIGER CHICA L6"/>
    <n v="2"/>
    <s v="unidad"/>
    <n v="17640"/>
    <n v="35280"/>
    <s v="$"/>
    <s v="EXACORT"/>
    <n v="100332"/>
    <d v="2025-03-19T00:00:00"/>
    <s v="JP"/>
    <d v="2025-03-20T00:00:00"/>
    <s v="Recibido"/>
    <s v="cumplida"/>
    <x v="0"/>
    <n v="2"/>
    <n v="0"/>
    <d v="2025-04-10T00:00:00"/>
    <n v="410"/>
    <m/>
    <m/>
    <n v="1"/>
  </r>
  <r>
    <m/>
    <s v="Juan Zabaleta"/>
    <s v="NORMAL"/>
    <s v="REPARACION/AFILACION DE CUCHILLAS VARIAS"/>
    <d v="2025-03-11T00:00:00"/>
    <x v="1"/>
    <x v="0"/>
    <m/>
    <s v="AB"/>
    <s v="P-3723"/>
    <s v="S/C"/>
    <s v="CUCHILLA REGISTRABLE L=120 - 7706 PARA FRIPACK LINEA 4"/>
    <n v="4"/>
    <s v="unidad"/>
    <n v="4980"/>
    <n v="19920"/>
    <s v="$"/>
    <s v="EXACORT"/>
    <n v="100332"/>
    <d v="2025-03-19T00:00:00"/>
    <s v="JP"/>
    <d v="2025-03-20T00:00:00"/>
    <s v="Recibido"/>
    <s v="cumplida"/>
    <x v="0"/>
    <n v="4"/>
    <n v="0"/>
    <d v="2025-04-10T00:00:00"/>
    <n v="410"/>
    <m/>
    <m/>
    <n v="1"/>
  </r>
  <r>
    <m/>
    <s v="Juan Zabaleta"/>
    <s v="NORMAL"/>
    <s v="REPARACION/AFILACION DE CUCHILLAS VARIAS"/>
    <d v="2025-03-11T00:00:00"/>
    <x v="1"/>
    <x v="0"/>
    <m/>
    <s v="AB"/>
    <s v="P-3723"/>
    <s v="S/C"/>
    <s v="CUCHILLA DENTADA 290X57X2 MM PARA ENVASADORA L5"/>
    <n v="5"/>
    <s v="unidad"/>
    <n v="24623.93"/>
    <n v="123119.65"/>
    <s v="$"/>
    <s v="EXACORT"/>
    <s v="100332 - 100442"/>
    <d v="2025-03-19T00:00:00"/>
    <s v="JP"/>
    <d v="2025-03-20T00:00:00"/>
    <s v="Recibido"/>
    <s v="cumplida"/>
    <x v="0"/>
    <n v="5"/>
    <n v="0"/>
    <s v="10/4/2025 - 14/04/25 "/>
    <s v="410 - 411"/>
    <m/>
    <m/>
    <n v="1"/>
  </r>
  <r>
    <m/>
    <s v="Juan Zabaleta"/>
    <s v="NORMAL"/>
    <s v="REPARACION/AFILACION DE CUCHILLAS VARIAS"/>
    <d v="2025-03-11T00:00:00"/>
    <x v="1"/>
    <x v="0"/>
    <m/>
    <s v="AB"/>
    <s v="P-3723"/>
    <s v="S/C"/>
    <s v="CUCHILLA DENTADA 260MM PARA FRIPACK L1-L2-L4"/>
    <n v="8"/>
    <s v="unidad"/>
    <n v="15911"/>
    <n v="127288"/>
    <s v="$"/>
    <s v="EXACORT"/>
    <n v="100332"/>
    <d v="2025-03-19T00:00:00"/>
    <s v="JP"/>
    <d v="2025-03-20T00:00:00"/>
    <s v="Recibido"/>
    <s v="cumplida"/>
    <x v="0"/>
    <n v="8"/>
    <n v="0"/>
    <d v="2025-04-10T00:00:00"/>
    <n v="410"/>
    <m/>
    <m/>
    <n v="1"/>
  </r>
  <r>
    <n v="1"/>
    <s v="Juan Zabaleta"/>
    <s v="URGENTE 01"/>
    <s v="VARILLAS PARA UNION DE CINTA DE ENFRIADO"/>
    <d v="2025-03-11T00:00:00"/>
    <x v="1"/>
    <x v="0"/>
    <m/>
    <s v="JPS"/>
    <s v="P-3724"/>
    <s v="M1529MEC"/>
    <s v=" VARILLAS P/UNIO DE CINTAS DIAM. 3,50MM X 1200MM DE ANCHO"/>
    <n v="200"/>
    <s v="unidad"/>
    <n v="4453.62"/>
    <n v="890724"/>
    <s v="$"/>
    <s v="MOROS"/>
    <n v="100244"/>
    <d v="2025-03-12T00:00:00"/>
    <s v="JP"/>
    <d v="2025-03-13T00:00:00"/>
    <s v="Recibido"/>
    <s v="cumplida"/>
    <x v="0"/>
    <n v="200"/>
    <n v="0"/>
    <d v="2025-03-14T00:00:00"/>
    <n v="3578"/>
    <n v="59104"/>
    <n v="1"/>
    <n v="1"/>
  </r>
  <r>
    <n v="1"/>
    <s v="Alejandro Beron"/>
    <s v="URGENTE 01"/>
    <s v="BOMBA PARA CAMARA DESAGUE"/>
    <d v="2025-03-11T00:00:00"/>
    <x v="1"/>
    <x v="0"/>
    <m/>
    <s v="JPS"/>
    <s v="P-3725"/>
    <s v="M0011BOM"/>
    <s v=" BOMBA CZERWENY SUMERGIBLE WQ2,2B-QG"/>
    <n v="1"/>
    <s v="unidad"/>
    <n v="782878.37"/>
    <n v="782878.37"/>
    <s v="$"/>
    <s v="SB ARGENTINA"/>
    <n v="100416"/>
    <d v="2025-03-26T00:00:00"/>
    <s v="JP"/>
    <d v="2025-03-28T00:00:00"/>
    <s v="Recibido"/>
    <s v="cumplida"/>
    <x v="0"/>
    <n v="1"/>
    <n v="0"/>
    <d v="2025-08-29T00:00:00"/>
    <n v="63408"/>
    <s v="recibió maxi riera"/>
    <n v="1"/>
    <n v="1"/>
  </r>
  <r>
    <n v="1"/>
    <s v="Dario Gamba"/>
    <s v="URGENTE 01"/>
    <s v="REVISION/BOBINADO DE MOTORES"/>
    <d v="2025-03-12T00:00:00"/>
    <x v="1"/>
    <x v="0"/>
    <m/>
    <s v="AB"/>
    <s v="P-3726"/>
    <s v="S/C"/>
    <s v=" MOTOR TRIFASICO 3HP- 2,2KW  (PARA BOBINAR)"/>
    <n v="2"/>
    <s v="unidad"/>
    <n v="349600"/>
    <n v="699200"/>
    <s v="$"/>
    <s v="TALLER PORCO"/>
    <n v="100433"/>
    <d v="2025-03-28T00:00:00"/>
    <s v="MZ"/>
    <d v="2025-03-29T00:00:00"/>
    <s v="Recibido"/>
    <s v="cumplida"/>
    <x v="0"/>
    <n v="2"/>
    <n v="0"/>
    <d v="2025-04-09T00:00:00"/>
    <n v="9295"/>
    <m/>
    <n v="1"/>
    <n v="1"/>
  </r>
  <r>
    <n v="1"/>
    <s v="Juan Zabaleta"/>
    <s v="URGENTE 01"/>
    <s v="NUEVO LABORATORIO"/>
    <d v="2025-03-12T00:00:00"/>
    <x v="1"/>
    <x v="0"/>
    <m/>
    <s v="AB"/>
    <s v="P-3727"/>
    <s v="M2798FER"/>
    <s v="TERMOTANQUE ELECTRICOS SEÑORIAL ZAFIRO 20 LITROS TESZP-20"/>
    <n v="1"/>
    <s v="unidad"/>
    <n v="213822.81"/>
    <n v="213822.81"/>
    <s v="$"/>
    <s v="ABRAFER"/>
    <n v="100407"/>
    <d v="2025-03-26T00:00:00"/>
    <s v="VM"/>
    <d v="2025-03-27T00:00:00"/>
    <s v="Recibido"/>
    <s v="cumplida"/>
    <x v="0"/>
    <n v="1"/>
    <n v="0"/>
    <d v="2025-04-11T00:00:00"/>
    <n v="36245"/>
    <n v="60274"/>
    <n v="1"/>
    <n v="1"/>
  </r>
  <r>
    <n v="1"/>
    <s v="Juan Zabaleta"/>
    <s v="URGENTE 01"/>
    <s v="BATIDORA TONELLI"/>
    <d v="2025-03-13T00:00:00"/>
    <x v="1"/>
    <x v="0"/>
    <m/>
    <s v="AB"/>
    <s v="P-3728"/>
    <s v="M0870MEC"/>
    <s v="JAULA DE ACERO INOXIDABLE PARA BATIDORA TONELLI"/>
    <n v="1"/>
    <s v="unidad"/>
    <n v="1690000"/>
    <n v="1690000"/>
    <s v="$"/>
    <s v="LDL"/>
    <n v="100500"/>
    <d v="2025-04-03T00:00:00"/>
    <s v="MZ"/>
    <d v="2025-04-05T00:00:00"/>
    <s v="Recibido"/>
    <s v="cumplida"/>
    <x v="0"/>
    <n v="1"/>
    <n v="0"/>
    <d v="2025-08-29T00:00:00"/>
    <n v="144"/>
    <n v="67687"/>
    <n v="1"/>
    <n v="1"/>
  </r>
  <r>
    <n v="1"/>
    <s v="Juan Zabaleta"/>
    <s v="NORMAL"/>
    <s v="UPGRADE PLC Y SERVOMOTOR MASIPACK"/>
    <d v="2025-03-13T00:00:00"/>
    <x v="1"/>
    <x v="0"/>
    <m/>
    <s v="JPS"/>
    <s v="P-3729"/>
    <s v="S/C"/>
    <s v="CAMBIO DE PLC Y CONTROLADOR DE SERVOMOTOR CON PROGRAMACION INCLUIDA"/>
    <n v="1"/>
    <s v="unidad"/>
    <m/>
    <n v="0"/>
    <s v="$"/>
    <m/>
    <m/>
    <m/>
    <m/>
    <m/>
    <s v="Anulado"/>
    <s v="Con pendientes"/>
    <x v="1"/>
    <m/>
    <n v="-1"/>
    <m/>
    <m/>
    <m/>
    <n v="1"/>
    <n v="1"/>
  </r>
  <r>
    <n v="2"/>
    <s v="Franco Paez"/>
    <s v="URGENTE 01"/>
    <s v="BASE DE TABLERO CORTADORA L6"/>
    <d v="2025-03-14T00:00:00"/>
    <x v="1"/>
    <x v="0"/>
    <m/>
    <s v="AB"/>
    <s v="P-3730"/>
    <s v=" M1405FER"/>
    <s v="ANGULO 2&quot; X 1/8 X 6 METROS"/>
    <n v="1"/>
    <s v="unidad"/>
    <n v="31827.200000000001"/>
    <n v="31827.200000000001"/>
    <s v="$"/>
    <s v="RENDICION DE GASTOS"/>
    <n v="100281"/>
    <d v="2025-02-14T00:00:00"/>
    <s v="MZ"/>
    <d v="2025-03-14T00:00:00"/>
    <s v="Recibido"/>
    <s v="cumplida"/>
    <x v="0"/>
    <n v="1"/>
    <n v="0"/>
    <d v="2025-03-14T00:00:00"/>
    <n v="21367"/>
    <n v="59042"/>
    <n v="1"/>
    <n v="1"/>
  </r>
  <r>
    <m/>
    <s v="Franco Paez"/>
    <s v="URGENTE 01"/>
    <s v="TURBINA HORNO L5"/>
    <d v="2025-03-14T00:00:00"/>
    <x v="1"/>
    <x v="0"/>
    <m/>
    <s v="AB"/>
    <s v="P-3730"/>
    <s v="M0540MEC"/>
    <s v=" RETEN 15-23-3.5 DBH"/>
    <n v="2"/>
    <s v="unidad"/>
    <n v="4060"/>
    <n v="8120"/>
    <s v="$"/>
    <s v="RULEMANES OSCAR"/>
    <n v="100280"/>
    <d v="2025-02-14T00:00:00"/>
    <s v="MZ"/>
    <d v="2025-02-14T00:00:00"/>
    <s v="Recibido"/>
    <s v="cumplida"/>
    <x v="0"/>
    <n v="2"/>
    <n v="0"/>
    <d v="2025-03-14T00:00:00"/>
    <n v="17641"/>
    <m/>
    <m/>
    <n v="1"/>
  </r>
  <r>
    <n v="2"/>
    <s v="Juan Zabaleta"/>
    <s v="URGENTE 01"/>
    <s v="PORTON CORREDIZO DMP"/>
    <d v="2025-03-14T00:00:00"/>
    <x v="1"/>
    <x v="0"/>
    <m/>
    <s v="AB"/>
    <s v="P-3731"/>
    <s v="S/C"/>
    <s v=" REPARACIÓN PLAQUETA INCLUYE REPUESTOS Y SERVICIO TÉCNICO DE REPARACIÓN. REPARACIÓN DE ELECTRÓNICA FACC , LIMPIEZA INTEGRAL DE PISTAS CON HUMEDAD. CAMBIO DE MODULO RADIO 2 CANALES Y 1 PULSADOR F "/>
    <n v="1"/>
    <s v="unidad"/>
    <n v="130800"/>
    <n v="130800"/>
    <s v="$"/>
    <s v="TECNO ACCESS"/>
    <n v="100570"/>
    <d v="2025-04-07T00:00:00"/>
    <s v="MZ"/>
    <d v="2025-04-08T00:00:00"/>
    <s v="Recibido"/>
    <s v="cumplida"/>
    <x v="0"/>
    <n v="1"/>
    <n v="0"/>
    <d v="2025-04-25T00:00:00"/>
    <n v="345"/>
    <m/>
    <n v="1"/>
    <n v="1"/>
  </r>
  <r>
    <m/>
    <s v="Juan Zabaleta"/>
    <s v="URGENTE 01"/>
    <s v="PORTON CORREDIZO DMP"/>
    <d v="2025-03-14T00:00:00"/>
    <x v="1"/>
    <x v="0"/>
    <m/>
    <s v="AB"/>
    <s v="P-3731"/>
    <s v="S/C"/>
    <s v=" SERVICIO DE RETIRO DE TARJETA, TRASLADO A LA FABRICA, Y RETORNO PARA ENTREGA DE PLAQUETA REPARADA POR PARTE DE TECNO ACCESS"/>
    <n v="1"/>
    <s v="unidad"/>
    <n v="110000"/>
    <n v="110000"/>
    <s v="$"/>
    <s v="TECNO ACCESS"/>
    <n v="100570"/>
    <d v="2025-04-07T00:00:00"/>
    <s v="MZ"/>
    <d v="2025-04-08T00:00:00"/>
    <s v="Recibido"/>
    <s v="cumplida"/>
    <x v="0"/>
    <n v="1"/>
    <n v="0"/>
    <d v="2025-04-25T00:00:00"/>
    <n v="345"/>
    <m/>
    <m/>
    <n v="1"/>
  </r>
  <r>
    <n v="1"/>
    <s v="Juan Zabaleta"/>
    <s v="NORMAL"/>
    <s v="VOLQUETE EN ZONA DMP"/>
    <d v="2025-03-14T00:00:00"/>
    <x v="1"/>
    <x v="0"/>
    <m/>
    <s v="AB"/>
    <s v="P-3732"/>
    <s v="S/C"/>
    <s v="Volquete para residuos generales de planta"/>
    <n v="1"/>
    <s v="unidad"/>
    <n v="70000"/>
    <n v="70000"/>
    <s v="$"/>
    <s v="MS GRUPO NORTE SA VOLQUETES"/>
    <n v="100351"/>
    <d v="2025-03-20T00:00:00"/>
    <s v="MZ"/>
    <d v="2025-03-21T00:00:00"/>
    <s v="Recibido"/>
    <s v="cumplida"/>
    <x v="0"/>
    <n v="1"/>
    <n v="0"/>
    <d v="2025-03-21T00:00:00"/>
    <n v="10667"/>
    <m/>
    <n v="1"/>
    <n v="1"/>
  </r>
  <r>
    <n v="3"/>
    <s v="Paula Riera"/>
    <s v="URGENTE 01"/>
    <s v="LLAMADO A BRIGADISTAS"/>
    <d v="2025-03-18T00:00:00"/>
    <x v="1"/>
    <x v="0"/>
    <m/>
    <s v="AB"/>
    <s v="P-3733"/>
    <s v=" M2799FER"/>
    <s v=" TM-CSS-H30 - Bocina ABS Exterior IP65, Paging Horn, 30w, 50º/70º"/>
    <n v="4"/>
    <s v="unidad"/>
    <n v="268020"/>
    <n v="1072080"/>
    <s v="$"/>
    <s v="BAIRES ROCKS"/>
    <n v="100339"/>
    <d v="2025-03-19T00:00:00"/>
    <s v="MZ"/>
    <d v="2025-03-20T00:00:00"/>
    <s v="Recibido"/>
    <s v="cumplida"/>
    <x v="0"/>
    <n v="4"/>
    <n v="0"/>
    <d v="2025-03-26T00:00:00"/>
    <n v="74523"/>
    <n v="60108"/>
    <n v="1"/>
    <n v="1"/>
  </r>
  <r>
    <m/>
    <s v="Paula Riera"/>
    <s v="URGENTE 01"/>
    <s v="LLAMADO A BRIGADISTAS"/>
    <d v="2025-03-18T00:00:00"/>
    <x v="1"/>
    <x v="0"/>
    <m/>
    <s v="AB"/>
    <s v="P-3733"/>
    <s v=" M2800FER"/>
    <s v=" TM-VMA2120 - Mezclador de 8 entradas. Admite unidades USB"/>
    <n v="1"/>
    <s v="unidad"/>
    <n v="1309757.3700000001"/>
    <n v="1309757.3700000001"/>
    <s v="$"/>
    <s v="BAIRES ROCKS"/>
    <n v="100339"/>
    <d v="2025-03-19T00:00:00"/>
    <s v="MZ"/>
    <d v="2025-03-20T00:00:00"/>
    <s v="Recibido"/>
    <s v="cumplida"/>
    <x v="0"/>
    <n v="1"/>
    <n v="0"/>
    <d v="2025-03-26T00:00:00"/>
    <n v="74523"/>
    <n v="60108"/>
    <m/>
    <n v="1"/>
  </r>
  <r>
    <m/>
    <s v="Paula Riera"/>
    <s v="URGENTE 01"/>
    <s v="LLAMADO A BRIGADISTAS"/>
    <d v="2025-03-18T00:00:00"/>
    <x v="1"/>
    <x v="0"/>
    <m/>
    <s v="AB"/>
    <s v="P-3733"/>
    <s v=" M1561ELE"/>
    <s v=" TM-RRO-M225-100M - ROLLO CABLE PARA BAFLE | ROJO - NEGRO | 2X2.5MM"/>
    <n v="250"/>
    <s v="Metros"/>
    <n v="4255.1899999999996"/>
    <n v="1063797.5"/>
    <s v="$"/>
    <s v="BAIRES ROCKS"/>
    <n v="100339"/>
    <d v="2025-03-19T00:00:00"/>
    <s v="MZ"/>
    <d v="2025-03-20T00:00:00"/>
    <s v="Recibido"/>
    <s v="cumplida"/>
    <x v="0"/>
    <n v="250"/>
    <n v="0"/>
    <d v="2025-03-26T00:00:00"/>
    <n v="74523"/>
    <n v="60108"/>
    <m/>
    <n v="1"/>
  </r>
  <r>
    <n v="7"/>
    <s v="Alejandro Beron"/>
    <s v="NORMAL"/>
    <s v="TAREAS EN ESTACIONAMIENTO"/>
    <d v="2025-03-18T00:00:00"/>
    <x v="1"/>
    <x v="0"/>
    <m/>
    <s v="AB"/>
    <s v="P-3734"/>
    <s v=" M2803FER"/>
    <s v="  PIEDRA PARTIDA DOLOMITA PARA JARDIN X 1MT3"/>
    <n v="1"/>
    <s v="unidad"/>
    <n v="179200"/>
    <n v="179200"/>
    <s v="$"/>
    <s v="ABRAFER"/>
    <n v="100460"/>
    <d v="2025-04-01T00:00:00"/>
    <s v="MZ"/>
    <d v="2025-04-02T00:00:00"/>
    <s v="Recibido"/>
    <s v="cumplida"/>
    <x v="0"/>
    <n v="1"/>
    <n v="0"/>
    <d v="2025-06-18T00:00:00"/>
    <n v="88291"/>
    <n v="64204"/>
    <n v="1"/>
    <n v="1"/>
  </r>
  <r>
    <m/>
    <s v="Alejandro Beron"/>
    <s v="NORMAL"/>
    <s v="TAREAS EN ESTACIONAMIENTO"/>
    <d v="2025-03-18T00:00:00"/>
    <x v="1"/>
    <x v="0"/>
    <m/>
    <s v="AB"/>
    <s v="P-3734"/>
    <s v="M1927FER"/>
    <s v="  PIEDRA PARTIDA BOLSON X 1 MT3"/>
    <n v="3"/>
    <s v="unidad"/>
    <n v="84092.58"/>
    <n v="252277.74"/>
    <s v="$"/>
    <s v="ABRAFER"/>
    <n v="101663"/>
    <d v="2025-06-26T00:00:00"/>
    <s v="MZ"/>
    <d v="2025-06-27T00:00:00"/>
    <s v="Recibido"/>
    <s v="cumplida"/>
    <x v="0"/>
    <n v="3"/>
    <n v="0"/>
    <d v="2025-07-05T00:00:00"/>
    <n v="39586"/>
    <n v="65307"/>
    <m/>
    <n v="1"/>
  </r>
  <r>
    <m/>
    <s v="Alejandro Beron"/>
    <s v="NORMAL"/>
    <s v="TAREAS EN ESTACIONAMIENTO"/>
    <d v="2025-03-18T00:00:00"/>
    <x v="1"/>
    <x v="0"/>
    <m/>
    <s v="AB"/>
    <s v="P-3734"/>
    <s v="M2009FER"/>
    <s v=" TOPE ESTACIONAMIENTO HORMIGON CIRCULAR 65X15X12"/>
    <n v="15"/>
    <s v="unidad"/>
    <m/>
    <n v="0"/>
    <s v="$"/>
    <m/>
    <m/>
    <m/>
    <m/>
    <m/>
    <s v="Anulado"/>
    <s v="Con pendientes"/>
    <x v="1"/>
    <m/>
    <n v="-15"/>
    <m/>
    <m/>
    <m/>
    <m/>
    <n v="1"/>
  </r>
  <r>
    <m/>
    <s v="Alejandro Beron"/>
    <s v="NORMAL"/>
    <s v="TAREAS EN ESTACIONAMIENTO"/>
    <d v="2025-03-18T00:00:00"/>
    <x v="1"/>
    <x v="0"/>
    <m/>
    <s v="AB"/>
    <s v="P-3734"/>
    <s v="M2592FER"/>
    <s v="  MANTA FIBRADA VENDA 1 X 25MTS"/>
    <n v="1"/>
    <s v="unidad"/>
    <m/>
    <n v="0"/>
    <s v="$"/>
    <m/>
    <m/>
    <m/>
    <m/>
    <m/>
    <s v="Anulado"/>
    <s v="Con pendientes"/>
    <x v="1"/>
    <m/>
    <n v="-1"/>
    <m/>
    <m/>
    <m/>
    <m/>
    <n v="1"/>
  </r>
  <r>
    <m/>
    <s v="Alejandro Beron"/>
    <s v="NORMAL"/>
    <s v="TAREAS EN ESTACIONAMIENTO"/>
    <d v="2025-03-18T00:00:00"/>
    <x v="1"/>
    <x v="0"/>
    <m/>
    <s v="AB"/>
    <s v="P-3734"/>
    <s v="M2683FER"/>
    <s v="z"/>
    <n v="1"/>
    <s v="unidad"/>
    <n v="64229.75"/>
    <n v="64229.75"/>
    <s v="$"/>
    <s v="BRAZO LARGO"/>
    <n v="100461"/>
    <d v="2025-04-01T00:00:00"/>
    <s v="MZ"/>
    <d v="2025-04-01T00:00:00"/>
    <s v="Recibido"/>
    <s v="cumplida"/>
    <x v="0"/>
    <n v="1"/>
    <n v="0"/>
    <d v="2025-04-08T00:00:00"/>
    <n v="5269"/>
    <n v="60045"/>
    <m/>
    <n v="1"/>
  </r>
  <r>
    <m/>
    <s v="Alejandro Beron"/>
    <s v="NORMAL"/>
    <s v="TAREAS EN ESTACIONAMIENTO"/>
    <d v="2025-03-18T00:00:00"/>
    <x v="1"/>
    <x v="0"/>
    <m/>
    <s v="AB"/>
    <s v="P-3734"/>
    <s v="M2801FER"/>
    <s v=" TACHAS AMARILLAS REFLECTIVAS P/ SEÑALIZACION VIAL "/>
    <n v="10"/>
    <s v="unidad"/>
    <n v="3565.32"/>
    <n v="35653.200000000004"/>
    <s v="$"/>
    <s v="ABRAFER"/>
    <n v="100460"/>
    <d v="2025-04-01T00:00:00"/>
    <s v="MZ"/>
    <d v="2025-04-02T00:00:00"/>
    <s v="Recibido"/>
    <s v="cumplida"/>
    <x v="0"/>
    <n v="10"/>
    <n v="0"/>
    <d v="2025-06-24T00:00:00"/>
    <n v="38902"/>
    <n v="64477"/>
    <m/>
    <n v="1"/>
  </r>
  <r>
    <m/>
    <s v="Alejandro Beron"/>
    <s v="NORMAL"/>
    <s v="TAREAS EN ESTACIONAMIENTO"/>
    <d v="2025-03-18T00:00:00"/>
    <x v="1"/>
    <x v="0"/>
    <m/>
    <s v="AB"/>
    <s v="P-3734"/>
    <s v="M2802FER"/>
    <s v=" CADENA PLASTICA BICOLOR SEGIRIDAD X25MTS 6X20X35 MM"/>
    <n v="1"/>
    <s v="unidad"/>
    <n v="49931.23"/>
    <n v="49931.23"/>
    <s v="$"/>
    <s v="ABRAFER"/>
    <n v="100460"/>
    <d v="2025-04-01T00:00:00"/>
    <s v="MZ"/>
    <d v="2025-04-02T00:00:00"/>
    <s v="Recibido"/>
    <s v="cumplida"/>
    <x v="0"/>
    <n v="1"/>
    <n v="0"/>
    <d v="2025-06-16T00:00:00"/>
    <n v="200469"/>
    <n v="64079"/>
    <m/>
    <n v="1"/>
  </r>
  <r>
    <n v="2"/>
    <s v="Alejandro Beron"/>
    <s v="NORMAL"/>
    <s v="TAREAS VARIAS EDILICIO"/>
    <d v="2025-03-18T00:00:00"/>
    <x v="1"/>
    <x v="0"/>
    <m/>
    <s v="AB"/>
    <s v="P-3735"/>
    <s v=" M2323FER"/>
    <s v=" PLACA CIELORASO ISOVER ANDINA RUSTICO 600MM X 1200MM"/>
    <n v="16"/>
    <s v="unidad"/>
    <n v="18687.5"/>
    <n v="299000"/>
    <s v="$"/>
    <s v="ABRAFER"/>
    <n v="100564"/>
    <d v="2025-04-07T00:00:00"/>
    <s v="MZ"/>
    <d v="2025-04-08T00:00:00"/>
    <s v="Recibido"/>
    <s v="cumplida"/>
    <x v="0"/>
    <n v="16"/>
    <n v="0"/>
    <d v="2025-04-25T00:00:00"/>
    <n v="36609"/>
    <n v="60809"/>
    <n v="1"/>
    <n v="1"/>
  </r>
  <r>
    <m/>
    <s v="Alejandro Beron"/>
    <s v="NORMAL"/>
    <s v="TAREAS VARIAS EDILICIO"/>
    <d v="2025-03-18T00:00:00"/>
    <x v="1"/>
    <x v="0"/>
    <m/>
    <s v="AB"/>
    <s v="P-3735"/>
    <s v="M2804FER"/>
    <s v=" PRECINTOS METALICOS ACERO INOX 4.6 X 400MM  PAQUETE X 100 UN"/>
    <n v="2"/>
    <s v="unidad"/>
    <m/>
    <n v="0"/>
    <s v="$"/>
    <m/>
    <m/>
    <m/>
    <m/>
    <m/>
    <s v="Anulado"/>
    <s v="Con pendientes"/>
    <x v="1"/>
    <m/>
    <n v="-2"/>
    <m/>
    <m/>
    <m/>
    <m/>
    <n v="1"/>
  </r>
  <r>
    <n v="1"/>
    <s v="Juan Zabaleta"/>
    <s v="URGENTE 01"/>
    <s v="QUEMADORES LINEA 5"/>
    <d v="2025-03-18T00:00:00"/>
    <x v="1"/>
    <x v="0"/>
    <m/>
    <s v="JPS"/>
    <s v="P-3736"/>
    <s v="S/C"/>
    <s v=" REPARACION DE QUEMADOR DE HORNO"/>
    <n v="6"/>
    <s v="unidad"/>
    <m/>
    <n v="0"/>
    <s v="$"/>
    <m/>
    <m/>
    <m/>
    <m/>
    <m/>
    <s v="Anulado"/>
    <s v="Con pendientes"/>
    <x v="1"/>
    <m/>
    <n v="-6"/>
    <m/>
    <m/>
    <m/>
    <n v="1"/>
    <n v="1"/>
  </r>
  <r>
    <n v="1"/>
    <s v="Pablo Aguirre"/>
    <s v="NORMAL"/>
    <s v="MATERIAL REPARACION CARTEL INGRESO"/>
    <d v="2025-03-18T00:00:00"/>
    <x v="1"/>
    <x v="0"/>
    <m/>
    <s v="JPS"/>
    <s v="P-3737"/>
    <s v=" M2742FER"/>
    <s v=" CAÑO ESTRUCTURAL 25MM X 25MM X 6MTS"/>
    <n v="4"/>
    <s v="unidad"/>
    <n v="25200"/>
    <n v="100800"/>
    <s v="$"/>
    <s v="ABRAFER"/>
    <n v="101151"/>
    <d v="2025-05-19T00:00:00"/>
    <s v="MZ"/>
    <d v="2025-05-20T00:00:00"/>
    <s v="Recibido"/>
    <s v="cumplida"/>
    <x v="0"/>
    <n v="4"/>
    <n v="0"/>
    <d v="2025-06-14T00:00:00"/>
    <n v="38597"/>
    <n v="64009"/>
    <n v="1"/>
    <n v="1"/>
  </r>
  <r>
    <n v="1"/>
    <s v="Alejandro Beron"/>
    <s v="NORMAL"/>
    <s v="MANO DE OBRA: MODIF. PARA AMPLIACION DE DEPOSITO"/>
    <d v="2025-03-19T00:00:00"/>
    <x v="1"/>
    <x v="0"/>
    <m/>
    <s v="JPS"/>
    <s v="P-3738"/>
    <s v="S/C"/>
    <s v="5 JORNALES  X 10 HORAS DE OFICIAL +  5 JORNALES  X 10 HORAS DE AYUDANTE - Fecha de comienzo 07/04/2025 de 07a 17hs -  Fecha de finalizacion 11/04/2025 de 07 a 17hs_x000a_Armado y soldadura de rejas con maya sima 25x25. Armado y soldadura de defensa de rack con perfil UPN"/>
    <n v="1"/>
    <s v="unidad"/>
    <n v="1770000"/>
    <n v="1770000"/>
    <s v="$"/>
    <s v="TORNERIA FASTER"/>
    <n v="100554"/>
    <d v="2025-04-07T00:00:00"/>
    <s v="MZ"/>
    <d v="2025-04-08T00:00:00"/>
    <s v="Recibido"/>
    <s v="cumplida"/>
    <x v="0"/>
    <n v="1"/>
    <n v="0"/>
    <d v="2025-05-06T00:00:00"/>
    <n v="2106"/>
    <m/>
    <n v="1"/>
    <n v="1"/>
  </r>
  <r>
    <n v="2"/>
    <s v="Alejandro Beron"/>
    <s v="NORMAL"/>
    <s v="VOLQUETES PARA RESIDUOS DE OBRA"/>
    <d v="2025-03-20T00:00:00"/>
    <x v="1"/>
    <x v="0"/>
    <m/>
    <s v="JPS"/>
    <s v="P-3739"/>
    <s v="S/C"/>
    <s v="Volquete para residuos generales de planta"/>
    <n v="2"/>
    <s v="unidad"/>
    <n v="70000"/>
    <n v="140000"/>
    <s v="$"/>
    <s v="MS GRUPO NORTE SA VOLQUETES"/>
    <n v="100490"/>
    <d v="2025-04-03T00:00:00"/>
    <s v="MZ"/>
    <d v="2025-04-03T00:00:00"/>
    <s v="Recibido"/>
    <s v="cumplida"/>
    <x v="0"/>
    <n v="2"/>
    <n v="0"/>
    <s v="04/04/25 - 08/04/25"/>
    <n v="11051"/>
    <m/>
    <n v="1"/>
    <n v="1"/>
  </r>
  <r>
    <m/>
    <s v="Alejandro Beron"/>
    <s v="NORMAL"/>
    <s v="VOLQUETES PARA RESIDUOS DE OBRA"/>
    <d v="2025-03-20T00:00:00"/>
    <x v="1"/>
    <x v="0"/>
    <m/>
    <s v="JPS"/>
    <s v="P-3739"/>
    <s v="S/C"/>
    <s v="Volquete para residuos generales de planta"/>
    <n v="2"/>
    <s v="unidad"/>
    <n v="70000"/>
    <n v="140000"/>
    <s v="$"/>
    <s v="MS GRUPO NORTE SA VOLQUETES"/>
    <n v="100490"/>
    <d v="2025-04-03T00:00:00"/>
    <s v="MZ"/>
    <d v="2025-04-03T00:00:00"/>
    <s v="Recibido"/>
    <s v="cumplida"/>
    <x v="0"/>
    <n v="2"/>
    <n v="0"/>
    <s v="04/04/25 - 08/04/25"/>
    <n v="11051"/>
    <m/>
    <m/>
    <n v="1"/>
  </r>
  <r>
    <n v="2"/>
    <s v="Dario Gamba"/>
    <s v="NORMAL"/>
    <s v="RODAMIENTOS FRIPACK L5"/>
    <d v="2025-03-20T00:00:00"/>
    <x v="1"/>
    <x v="0"/>
    <m/>
    <s v="JPS"/>
    <s v="P-3740"/>
    <s v=" M2583MEC"/>
    <s v="   RODAMIENTO LINEAL LM20UU "/>
    <n v="4"/>
    <s v="unidad"/>
    <n v="17400"/>
    <n v="69600"/>
    <s v="$"/>
    <s v="RULEMANES OSCAR"/>
    <n v="100378"/>
    <d v="2025-03-25T00:00:00"/>
    <s v="VM"/>
    <d v="2025-03-26T00:00:00"/>
    <s v="Recibido"/>
    <s v="cumplida"/>
    <x v="0"/>
    <n v="4"/>
    <n v="0"/>
    <d v="2025-03-28T00:00:00"/>
    <n v="29103"/>
    <n v="59597"/>
    <n v="1"/>
    <n v="1"/>
  </r>
  <r>
    <m/>
    <s v="Dario Gamba"/>
    <s v="NORMAL"/>
    <s v="RODAMIENTOS FRIPACK L5"/>
    <d v="2025-03-20T00:00:00"/>
    <x v="1"/>
    <x v="0"/>
    <m/>
    <s v="JPS"/>
    <s v="P-3740"/>
    <s v=" M2584MEC"/>
    <s v="   RODAMIENTO LINEAL HK 1026 PP "/>
    <n v="2"/>
    <s v="unidad"/>
    <n v="15228"/>
    <n v="30456"/>
    <s v="$"/>
    <s v="RULEMANES OSCAR"/>
    <n v="100378"/>
    <d v="2025-03-25T00:00:00"/>
    <s v="VM"/>
    <d v="2025-03-26T00:00:00"/>
    <s v="Recibido"/>
    <s v="cumplida"/>
    <x v="0"/>
    <n v="2"/>
    <n v="0"/>
    <d v="2025-03-28T00:00:00"/>
    <n v="29103"/>
    <n v="59597"/>
    <m/>
    <n v="1"/>
  </r>
  <r>
    <n v="1"/>
    <s v="Pablo Aguirre"/>
    <s v="NORMAL"/>
    <s v="RUEDA PARA APILADOR STACKER"/>
    <d v="2025-03-28T00:00:00"/>
    <x v="1"/>
    <x v="0"/>
    <m/>
    <s v="JPS"/>
    <s v="P-3741"/>
    <s v=" M2585MEC"/>
    <s v=" RUEDA ESTABILIZADORA APILADOR ALTO LLANTA 120MM X ANCHO 60MM CENTRO 47MM - VULCANIZADO 18MM- "/>
    <n v="1"/>
    <s v="unidad"/>
    <n v="74000"/>
    <n v="74000"/>
    <s v="$"/>
    <s v="UNIRROL"/>
    <n v="102835"/>
    <d v="2025-09-16T00:00:00"/>
    <s v="MZ"/>
    <d v="2025-09-17T00:00:00"/>
    <s v="Anulado"/>
    <s v="Con pendientes"/>
    <x v="1"/>
    <m/>
    <n v="-1"/>
    <m/>
    <m/>
    <m/>
    <n v="1"/>
    <n v="1"/>
  </r>
  <r>
    <n v="2"/>
    <s v="Juan Zabaleta"/>
    <s v="NORMAL"/>
    <s v="INSUMOS PARA COMPRESOR SULLAIR"/>
    <d v="2025-03-21T00:00:00"/>
    <x v="1"/>
    <x v="0"/>
    <m/>
    <s v="JPS"/>
    <s v="P-3742"/>
    <s v=" M2587MEC"/>
    <s v=" BISAGRA 0406-1052-ONA SULLAIR"/>
    <n v="1"/>
    <s v="unidad"/>
    <n v="73524"/>
    <n v="73524"/>
    <s v="$"/>
    <s v="SULLAIR"/>
    <n v="101385"/>
    <d v="2025-06-05T00:00:00"/>
    <s v="MZ"/>
    <d v="2025-05-06T00:00:00"/>
    <s v="Recibido"/>
    <s v="cumplida"/>
    <x v="0"/>
    <n v="1"/>
    <n v="0"/>
    <d v="2025-06-06T00:00:00"/>
    <n v="84340"/>
    <m/>
    <n v="1"/>
    <n v="1"/>
  </r>
  <r>
    <m/>
    <s v="Juan Zabaleta"/>
    <s v="NORMAL"/>
    <s v="INSUMOS PARA COMPRESOR SULLAIR"/>
    <d v="2025-03-21T00:00:00"/>
    <x v="1"/>
    <x v="0"/>
    <m/>
    <s v="JPS"/>
    <s v="P-3742"/>
    <s v=" M2588MEC"/>
    <s v=" ACTUADOR 3408324-CMM SULLAIR"/>
    <n v="2"/>
    <s v="unidad"/>
    <n v="2580816"/>
    <n v="5161632"/>
    <s v="$"/>
    <s v="SULLAIR"/>
    <n v="101385"/>
    <d v="2025-06-05T00:00:00"/>
    <s v="MZ"/>
    <d v="2025-05-06T00:00:00"/>
    <s v="Recibido"/>
    <s v="cumplida"/>
    <x v="0"/>
    <n v="2"/>
    <n v="0"/>
    <d v="2025-06-06T00:00:00"/>
    <n v="84340"/>
    <m/>
    <m/>
    <n v="1"/>
  </r>
  <r>
    <n v="2"/>
    <s v="Juan Zabaleta"/>
    <s v="NORMAL"/>
    <s v="MORREDUCTOR PARA INGRESO A FRIPACK L4"/>
    <d v="2025-03-21T00:00:00"/>
    <x v="1"/>
    <x v="0"/>
    <m/>
    <s v="JPS"/>
    <s v="P-3743"/>
    <s v="M2616MEC"/>
    <s v="MOTOREDUCTOR ANGULAR SPIROPLAN WA20/T DRN71M4"/>
    <n v="1"/>
    <s v="unidad"/>
    <n v="686878.5"/>
    <n v="686878.5"/>
    <s v="$"/>
    <s v="SEW EURODRIVE"/>
    <n v="100546"/>
    <d v="2025-04-07T00:00:00"/>
    <s v="MZ"/>
    <d v="2025-04-07T00:00:00"/>
    <s v="Recibido"/>
    <s v="cumplida"/>
    <x v="0"/>
    <n v="1"/>
    <n v="0"/>
    <d v="2025-05-21T00:00:00"/>
    <n v="176439"/>
    <n v="62245"/>
    <n v="1"/>
    <n v="1"/>
  </r>
  <r>
    <m/>
    <s v="Juan Zabaleta"/>
    <s v="NORMAL"/>
    <s v="MORREDUCTOR PARA ENVASADORA L5"/>
    <d v="2025-03-21T00:00:00"/>
    <x v="1"/>
    <x v="0"/>
    <m/>
    <s v="JPS"/>
    <s v="P-3743"/>
    <s v=" M2589MEC"/>
    <s v="MOTOREDUCTOR ANGULAR SPIROPLAN WA10/T DRN71MS4 "/>
    <n v="1"/>
    <s v="unidad"/>
    <n v="670402.18000000005"/>
    <n v="670402.18000000005"/>
    <s v="$"/>
    <s v="SEW EURODRIVE"/>
    <n v="100546"/>
    <d v="2025-04-07T00:00:00"/>
    <s v="MZ"/>
    <d v="2025-04-07T00:00:00"/>
    <s v="Recibido"/>
    <s v="cumplida"/>
    <x v="0"/>
    <n v="1"/>
    <n v="0"/>
    <d v="2025-09-11T00:00:00"/>
    <n v="179223"/>
    <n v="68297"/>
    <m/>
    <n v="1"/>
  </r>
  <r>
    <n v="1"/>
    <s v="Juan Zabaleta"/>
    <s v="NORMAL"/>
    <s v="MORREDUCTOR PARA ZONA DE ENCREMADO"/>
    <d v="2025-03-29T00:00:00"/>
    <x v="1"/>
    <x v="0"/>
    <m/>
    <s v="JPS"/>
    <s v="P-3744"/>
    <s v="M2572MEC"/>
    <s v="MOTOREDUCTOR ANGULAR SPIROPLAN WA20/T DRN71M4/TF "/>
    <n v="2"/>
    <s v="unidad"/>
    <n v="853241.13"/>
    <n v="1706482.26"/>
    <s v="$"/>
    <s v="SEW EURODRIVE"/>
    <n v="100550"/>
    <d v="2025-04-07T00:00:00"/>
    <s v="MZ"/>
    <d v="2025-04-07T00:00:00"/>
    <s v="Recibido"/>
    <s v="cumplida"/>
    <x v="0"/>
    <n v="2"/>
    <n v="0"/>
    <d v="2025-05-21T00:00:00"/>
    <n v="176440"/>
    <n v="62244"/>
    <n v="1"/>
    <n v="1"/>
  </r>
  <r>
    <n v="1"/>
    <s v="Juan Zabaleta"/>
    <s v="NORMAL"/>
    <s v="RENOVACION DE ALQUILER DE MEDIO DE ELEVACION"/>
    <d v="2025-03-25T00:00:00"/>
    <x v="1"/>
    <x v="0"/>
    <m/>
    <s v="AB"/>
    <s v="P-3745"/>
    <s v="S/C"/>
    <s v="RENOVACION DE ALQUILER DE PLATAFORMA DE TIJERA_x000a_ DESDE 18/03/25 HASTA 18/04/25"/>
    <n v="1"/>
    <s v="unidad"/>
    <n v="1437176.25"/>
    <n v="1437176.25"/>
    <s v="$"/>
    <s v="VOLKOV"/>
    <n v="100388"/>
    <d v="2025-03-25T00:00:00"/>
    <s v="VM"/>
    <d v="2025-03-27T00:00:00"/>
    <s v="Recibido"/>
    <s v="cumplida"/>
    <x v="0"/>
    <n v="1"/>
    <n v="0"/>
    <m/>
    <s v="SIN REMITO AUTORIZA VALENTIN MORETTI"/>
    <m/>
    <n v="1"/>
    <n v="1"/>
  </r>
  <r>
    <n v="1"/>
    <s v="Pablo Aguirre"/>
    <s v="NORMAL"/>
    <s v="BULONES PARA RUEDA TOYOTA 15"/>
    <d v="2025-03-25T00:00:00"/>
    <x v="1"/>
    <x v="0"/>
    <m/>
    <s v="JPS"/>
    <s v="P-3746"/>
    <s v=" M2590MEC"/>
    <s v="BULON PARA MAZA 12X48  ROSCA 1.50 CON TUERCA"/>
    <n v="6"/>
    <s v="unidad"/>
    <n v="5350"/>
    <n v="32100"/>
    <s v="$"/>
    <s v="EMAS"/>
    <n v="101241"/>
    <d v="2025-05-26T00:00:00"/>
    <s v="MZ"/>
    <d v="2025-05-27T00:00:00"/>
    <s v="Recibido"/>
    <s v="cumplida"/>
    <x v="0"/>
    <n v="6"/>
    <n v="0"/>
    <d v="2025-05-30T00:00:00"/>
    <n v="12366"/>
    <n v="63101"/>
    <n v="1"/>
    <n v="1"/>
  </r>
  <r>
    <n v="1"/>
    <s v="Juan Zabaleta"/>
    <s v="NORMAL"/>
    <s v="BATERIA PARA HERRAMIENTAS INALAMBRICAS DEL TALLER"/>
    <d v="2025-03-29T00:00:00"/>
    <x v="1"/>
    <x v="0"/>
    <m/>
    <s v="JPS"/>
    <s v="P-3747"/>
    <s v="M0054HER"/>
    <s v="BATERIA BOSCH GBA18V 4.0AH LI-ON"/>
    <n v="1"/>
    <s v="unidad"/>
    <n v="113278.58"/>
    <n v="113278.58"/>
    <s v="$"/>
    <s v="ABRAFER"/>
    <n v="101238"/>
    <d v="2025-05-26T00:00:00"/>
    <s v="MZ"/>
    <d v="2025-05-28T00:00:00"/>
    <s v="Recibido"/>
    <s v="cumplida"/>
    <x v="0"/>
    <n v="1"/>
    <n v="0"/>
    <d v="2025-05-31T00:00:00"/>
    <n v="38070"/>
    <n v="63193"/>
    <n v="1"/>
    <n v="1"/>
  </r>
  <r>
    <n v="1"/>
    <s v="Juan Zabaleta"/>
    <s v="URGENTE 01"/>
    <s v="VALVULA PARA COMPRESOR SULLAIR (N° DE SERIE: 12844)"/>
    <d v="2025-03-25T00:00:00"/>
    <x v="1"/>
    <x v="0"/>
    <m/>
    <s v="JPS"/>
    <s v="P-3748"/>
    <s v="S/C"/>
    <s v=" VÁLVULA TERMOSTATICA 02250078-204"/>
    <n v="1"/>
    <s v="unidad"/>
    <n v="634398.18000000005"/>
    <n v="634398.18000000005"/>
    <s v="$"/>
    <s v="SULLAIR"/>
    <n v="100397"/>
    <d v="2025-03-25T00:00:00"/>
    <s v="MZ"/>
    <d v="2025-03-26T00:00:00"/>
    <s v="Recibido"/>
    <s v="cumplida"/>
    <x v="0"/>
    <n v="1"/>
    <n v="0"/>
    <d v="2025-05-17T00:00:00"/>
    <n v="75235"/>
    <m/>
    <n v="1"/>
    <n v="1"/>
  </r>
  <r>
    <n v="1"/>
    <s v="PAÑOL"/>
    <s v="NORMAL"/>
    <s v="HERRAMIENTA PARA PAÑOL"/>
    <d v="2025-03-29T00:00:00"/>
    <x v="1"/>
    <x v="0"/>
    <m/>
    <s v="JPS"/>
    <s v="P-3749"/>
    <s v=" M0053HER"/>
    <s v=" GALGAS - MEDIDOR DE ROSCA MM/ PULGADAS"/>
    <n v="1"/>
    <s v="unidad"/>
    <n v="13550.56"/>
    <n v="13550.56"/>
    <s v="$"/>
    <s v="BULONERA TORCUATO"/>
    <n v="100492"/>
    <d v="2025-04-03T00:00:00"/>
    <s v="MZ"/>
    <d v="2025-04-03T00:00:00"/>
    <s v="Recibido"/>
    <s v="cumplida"/>
    <x v="0"/>
    <n v="1"/>
    <n v="0"/>
    <d v="2025-04-07T00:00:00"/>
    <n v="252048"/>
    <n v="60049"/>
    <n v="1"/>
    <n v="1"/>
  </r>
  <r>
    <n v="3"/>
    <s v="Juan Zabaleta"/>
    <s v="NORMAL"/>
    <s v="REPARACIONES PLACAS MASIPACK - PANTALLA VARPE L6"/>
    <d v="2025-03-25T00:00:00"/>
    <x v="1"/>
    <x v="0"/>
    <m/>
    <s v="JPS"/>
    <s v="P-3750"/>
    <s v="S/C"/>
    <s v=" REPARACION PLACA MASIPACK MA1036_R5"/>
    <n v="1"/>
    <s v="unidad"/>
    <n v="180000"/>
    <n v="180000"/>
    <s v="$"/>
    <s v="JORGE OKEEFFE"/>
    <n v="101434"/>
    <d v="2025-06-09T00:00:00"/>
    <s v="MZ"/>
    <d v="2025-06-10T00:00:00"/>
    <s v="Recibido"/>
    <s v="cumplida"/>
    <x v="0"/>
    <n v="1"/>
    <n v="0"/>
    <d v="2025-06-09T00:00:00"/>
    <n v="1966"/>
    <m/>
    <n v="1"/>
    <n v="1"/>
  </r>
  <r>
    <m/>
    <s v="Juan Zabaleta"/>
    <s v="NORMAL"/>
    <s v="REPARACIONES PLACAS MASIPACK - PANTALLA VARPE L6"/>
    <d v="2025-03-25T00:00:00"/>
    <x v="1"/>
    <x v="0"/>
    <m/>
    <s v="JPS"/>
    <s v="P-3750"/>
    <s v="S/C"/>
    <s v=" REPARACION PLACA MASIPACK MA1034_R5 (MS-CV13)"/>
    <n v="1"/>
    <s v="unidad"/>
    <m/>
    <n v="0"/>
    <s v="$"/>
    <m/>
    <m/>
    <m/>
    <m/>
    <m/>
    <s v="Anulado"/>
    <s v="Con pendientes"/>
    <x v="1"/>
    <m/>
    <n v="-1"/>
    <m/>
    <m/>
    <m/>
    <m/>
    <n v="1"/>
  </r>
  <r>
    <m/>
    <s v="Juan Zabaleta"/>
    <s v="NORMAL"/>
    <s v="REPARACIONES PLACAS MASIPACK - PANTALLA VARPE L6"/>
    <d v="2025-03-25T00:00:00"/>
    <x v="1"/>
    <x v="0"/>
    <m/>
    <s v="JPS"/>
    <s v="P-3750"/>
    <s v="S/C"/>
    <s v=" REPARACION PANTALLA VARPE LINEA 6"/>
    <n v="1"/>
    <s v="unidad"/>
    <m/>
    <n v="0"/>
    <s v="$"/>
    <m/>
    <m/>
    <m/>
    <m/>
    <m/>
    <s v="Anulado"/>
    <s v="Con pendientes"/>
    <x v="1"/>
    <m/>
    <n v="-1"/>
    <m/>
    <m/>
    <m/>
    <m/>
    <n v="1"/>
  </r>
  <r>
    <n v="2"/>
    <s v="Juan Zabaleta"/>
    <s v="URGENTE 01"/>
    <s v="INSUMOS MARKEM IMAJE LINEA 4 MODELO 80187"/>
    <d v="2025-03-26T00:00:00"/>
    <x v="1"/>
    <x v="0"/>
    <m/>
    <s v="JPS"/>
    <s v="P-3751"/>
    <s v=" M1022MEC"/>
    <s v=" SPARE 8018  USER INTERFACE  CABEZAL DE IMPRESION  ENM10018596"/>
    <n v="1"/>
    <s v="unidad"/>
    <n v="772204.5"/>
    <n v="772204.5"/>
    <s v="$"/>
    <s v="MARKEM IMAJE"/>
    <n v="100447"/>
    <d v="2025-03-31T00:00:00"/>
    <s v="MZ"/>
    <d v="2025-03-31T00:00:00"/>
    <s v="Recibido"/>
    <s v="cumplida"/>
    <x v="0"/>
    <n v="1"/>
    <n v="0"/>
    <d v="2025-04-04T00:00:00"/>
    <n v="74854"/>
    <n v="59912"/>
    <n v="1"/>
    <n v="1"/>
  </r>
  <r>
    <m/>
    <s v="Juan Zabaleta"/>
    <s v="URGENTE 01"/>
    <s v="INSUMOS MARKEM IMAJE LINEA 4 MODELO 80187"/>
    <d v="2025-03-26T00:00:00"/>
    <x v="1"/>
    <x v="0"/>
    <m/>
    <s v="JPS"/>
    <s v="P-3751"/>
    <s v=" M2593MEC"/>
    <s v=" SPARE X30 PRINTHEAD ENM10069361"/>
    <n v="1"/>
    <s v="unidad"/>
    <n v="898773.9"/>
    <n v="898773.9"/>
    <s v="$"/>
    <s v="MARKEM IMAJE"/>
    <n v="100447"/>
    <d v="2025-03-31T00:00:00"/>
    <s v="MZ"/>
    <d v="2025-03-31T00:00:00"/>
    <s v="Recibido"/>
    <s v="cumplida"/>
    <x v="0"/>
    <n v="1"/>
    <n v="0"/>
    <d v="2025-04-04T00:00:00"/>
    <n v="74854"/>
    <n v="59912"/>
    <m/>
    <n v="1"/>
  </r>
  <r>
    <n v="1"/>
    <s v="Franco Paez"/>
    <s v="URGENTE 01"/>
    <s v="LINEA 2"/>
    <d v="2025-03-28T00:00:00"/>
    <x v="1"/>
    <x v="0"/>
    <m/>
    <s v="AB"/>
    <s v="P-3752"/>
    <s v="S/C"/>
    <s v="  Reparacion  de motor de turbina de flameadores L2"/>
    <n v="1"/>
    <s v="unidad"/>
    <n v="284830"/>
    <n v="284830"/>
    <s v="$"/>
    <s v="PORCO"/>
    <n v="100561"/>
    <d v="2025-04-07T00:00:00"/>
    <s v="MZ"/>
    <d v="2025-04-08T00:00:00"/>
    <s v="Recibido"/>
    <s v="cumplida"/>
    <x v="0"/>
    <n v="1"/>
    <n v="0"/>
    <d v="2025-04-09T00:00:00"/>
    <n v="9294"/>
    <m/>
    <n v="1"/>
    <n v="1"/>
  </r>
  <r>
    <n v="22"/>
    <s v="Juan Zabaleta"/>
    <s v="URGENTE 01"/>
    <s v="INSUMOS PROYECTO TANQUE DE ACEITE"/>
    <d v="2025-03-27T00:00:00"/>
    <x v="1"/>
    <x v="0"/>
    <m/>
    <s v="JPS"/>
    <s v="P-3753"/>
    <s v="S/C"/>
    <s v="TUBO REDONDO CON COSTURA PULIDO EXTERIOR (A-270) 316L 38.1 x 1.5 mm"/>
    <n v="36"/>
    <s v="unidad"/>
    <n v="18652.82"/>
    <n v="671501.52"/>
    <s v="$"/>
    <s v="FAMIQ"/>
    <n v="100593"/>
    <d v="2025-04-08T00:00:00"/>
    <s v="MZ"/>
    <d v="2025-04-10T00:00:00"/>
    <s v="Recibido"/>
    <s v="cumplida"/>
    <x v="0"/>
    <n v="36"/>
    <n v="0"/>
    <d v="2025-04-23T00:00:00"/>
    <n v="1486723"/>
    <m/>
    <n v="1"/>
    <n v="1"/>
  </r>
  <r>
    <m/>
    <s v="Juan Zabaleta"/>
    <s v="URGENTE 01"/>
    <s v="INSUMOS PROYECTO TANQUE DE ACEITE"/>
    <d v="2025-03-27T00:00:00"/>
    <x v="1"/>
    <x v="0"/>
    <m/>
    <s v="JPS"/>
    <s v="P-3753"/>
    <s v="S/C"/>
    <s v="TUBO REDONDO COSTURA LAMINADA PULIDO EXTERIOR (A-554) 316L 25.4 x 1.5 mm"/>
    <n v="72"/>
    <s v="unidad"/>
    <n v="8161.91"/>
    <n v="587657.52"/>
    <s v="$"/>
    <s v="FAMIQ"/>
    <n v="100593"/>
    <d v="2025-04-08T00:00:00"/>
    <s v="MZ"/>
    <d v="2025-04-10T00:00:00"/>
    <s v="Recibido"/>
    <s v="cumplida"/>
    <x v="0"/>
    <n v="72"/>
    <n v="0"/>
    <d v="2025-04-23T00:00:00"/>
    <n v="1486723"/>
    <m/>
    <m/>
    <n v="1"/>
  </r>
  <r>
    <m/>
    <s v="Juan Zabaleta"/>
    <s v="URGENTE 01"/>
    <s v="INSUMOS PROYECTO TANQUE DE ACEITE"/>
    <d v="2025-03-27T00:00:00"/>
    <x v="1"/>
    <x v="0"/>
    <m/>
    <s v="JPS"/>
    <s v="P-3753"/>
    <s v="S/C"/>
    <s v="CURVA 90° PARA SOLDAR PULIDO TOTAL 316L 25.4 x 1.5 mm"/>
    <n v="12"/>
    <s v="unidad"/>
    <n v="6691.08"/>
    <n v="80292.959999999992"/>
    <s v="$"/>
    <s v="FAMIQ"/>
    <n v="100593"/>
    <d v="2025-04-08T00:00:00"/>
    <s v="MZ"/>
    <d v="2025-04-10T00:00:00"/>
    <s v="Recibido"/>
    <s v="cumplida"/>
    <x v="0"/>
    <n v="12"/>
    <n v="0"/>
    <d v="2025-04-23T00:00:00"/>
    <n v="1486723"/>
    <m/>
    <m/>
    <n v="1"/>
  </r>
  <r>
    <m/>
    <s v="Juan Zabaleta"/>
    <s v="URGENTE 01"/>
    <s v="INSUMOS PROYECTO TANQUE DE ACEITE"/>
    <d v="2025-03-27T00:00:00"/>
    <x v="1"/>
    <x v="0"/>
    <m/>
    <s v="JPS"/>
    <s v="P-3753"/>
    <s v="S/C"/>
    <s v="CURVA 90° PARA SOLDAR PULIDO TOTAL 316L 38.1 x 1.5 mm"/>
    <n v="6"/>
    <s v="unidad"/>
    <n v="8225.48"/>
    <n v="49352.88"/>
    <s v="$"/>
    <s v="FAMIQ"/>
    <n v="100593"/>
    <d v="2025-04-08T00:00:00"/>
    <s v="MZ"/>
    <d v="2025-04-10T00:00:00"/>
    <s v="Recibido"/>
    <s v="cumplida"/>
    <x v="0"/>
    <n v="6"/>
    <n v="0"/>
    <d v="2025-04-23T00:00:00"/>
    <n v="1486723"/>
    <m/>
    <m/>
    <n v="1"/>
  </r>
  <r>
    <m/>
    <s v="Juan Zabaleta"/>
    <s v="URGENTE 01"/>
    <s v="INSUMOS PROYECTO TANQUE DE ACEITE"/>
    <d v="2025-03-27T00:00:00"/>
    <x v="1"/>
    <x v="0"/>
    <m/>
    <s v="JPS"/>
    <s v="P-3753"/>
    <s v="S/C"/>
    <s v="UNION DOBLE DANESA PARA SOLDAR 316L 38.1 mm (1 1/2&quot;) - SIN JUNTA. TUERCA EN 304"/>
    <n v="8"/>
    <s v="unidad"/>
    <n v="26184.53"/>
    <n v="209476.24"/>
    <s v="$"/>
    <s v="FAMIQ"/>
    <n v="100593"/>
    <d v="2025-04-08T00:00:00"/>
    <s v="MZ"/>
    <d v="2025-04-10T00:00:00"/>
    <s v="Recibido"/>
    <s v="cumplida"/>
    <x v="0"/>
    <n v="8"/>
    <n v="0"/>
    <d v="2025-04-23T00:00:00"/>
    <n v="1486723"/>
    <m/>
    <m/>
    <n v="1"/>
  </r>
  <r>
    <m/>
    <s v="Juan Zabaleta"/>
    <s v="URGENTE 01"/>
    <s v="INSUMOS PROYECTO TANQUE DE ACEITE"/>
    <d v="2025-03-27T00:00:00"/>
    <x v="1"/>
    <x v="0"/>
    <m/>
    <s v="JPS"/>
    <s v="P-3753"/>
    <s v="S/C"/>
    <s v="UNION DOBLE DANESA PARA SOLDAR 316L 25.4 mm (1&quot;) - SIN JUNTA. TUERCA EN 304"/>
    <n v="17"/>
    <s v="unidad"/>
    <n v="20456.84"/>
    <n v="347766.28"/>
    <s v="$"/>
    <s v="FAMIQ"/>
    <n v="100593"/>
    <d v="2025-04-08T00:00:00"/>
    <s v="MZ"/>
    <d v="2025-04-10T00:00:00"/>
    <s v="Recibido"/>
    <s v="cumplida"/>
    <x v="0"/>
    <n v="17"/>
    <n v="0"/>
    <d v="2025-04-23T00:00:00"/>
    <n v="1486723"/>
    <m/>
    <m/>
    <n v="1"/>
  </r>
  <r>
    <m/>
    <s v="Juan Zabaleta"/>
    <s v="URGENTE 01"/>
    <s v="INSUMOS PROYECTO TANQUE DE ACEITE"/>
    <d v="2025-03-27T00:00:00"/>
    <x v="1"/>
    <x v="0"/>
    <m/>
    <s v="JPS"/>
    <s v="P-3753"/>
    <s v="S/C"/>
    <s v="VALVULA 2 VIAS MARIPOSA MECANIZADA PARA SOLDAR SIN MANETA 38.1 EPDM 316L EURO"/>
    <n v="5"/>
    <s v="unidad"/>
    <n v="82094.78"/>
    <n v="410473.9"/>
    <s v="$"/>
    <s v="FAMIQ"/>
    <n v="100593"/>
    <d v="2025-04-08T00:00:00"/>
    <s v="MZ"/>
    <d v="2025-04-10T00:00:00"/>
    <s v="Recibido"/>
    <s v="cumplida"/>
    <x v="0"/>
    <n v="5"/>
    <n v="0"/>
    <d v="2025-04-23T00:00:00"/>
    <n v="1486723"/>
    <m/>
    <m/>
    <n v="1"/>
  </r>
  <r>
    <m/>
    <s v="Juan Zabaleta"/>
    <s v="URGENTE 01"/>
    <s v="INSUMOS PROYECTO TANQUE DE ACEITE"/>
    <d v="2025-03-27T00:00:00"/>
    <x v="1"/>
    <x v="0"/>
    <m/>
    <s v="JPS"/>
    <s v="P-3753"/>
    <s v="S/C"/>
    <s v="VALVULA 2 VIAS MARIPOSA MECANIZADA PARA SOLDAR MANETA INOXIDABLE MULTIPOSICION 25.4 EPDM 316L EURO"/>
    <n v="4"/>
    <s v="unidad"/>
    <n v="82380.84"/>
    <n v="329523.36"/>
    <s v="$"/>
    <s v="FAMIQ"/>
    <n v="100593"/>
    <d v="2025-04-08T00:00:00"/>
    <s v="MZ"/>
    <d v="2025-04-10T00:00:00"/>
    <s v="Recibido"/>
    <s v="cumplida"/>
    <x v="0"/>
    <n v="4"/>
    <n v="0"/>
    <d v="2025-04-23T00:00:00"/>
    <s v="1333848 - 1333849"/>
    <m/>
    <m/>
    <n v="1"/>
  </r>
  <r>
    <m/>
    <s v="Juan Zabaleta"/>
    <s v="URGENTE 01"/>
    <s v="INSUMOS PROYECTO TANQUE DE ACEITE"/>
    <d v="2025-03-27T00:00:00"/>
    <x v="1"/>
    <x v="0"/>
    <m/>
    <s v="JPS"/>
    <s v="P-3753"/>
    <s v="S/C"/>
    <s v="REDUCCIÓN CONCÉNTRICA PARA SOLDAR PULIDO TOTAL 316L 50.8 x 38.1 x 1.5 mm"/>
    <n v="8"/>
    <s v="unidad"/>
    <n v="12099.84"/>
    <n v="96798.720000000001"/>
    <s v="$"/>
    <s v="FAMIQ"/>
    <n v="100593"/>
    <d v="2025-04-08T00:00:00"/>
    <s v="MZ"/>
    <d v="2025-04-10T00:00:00"/>
    <s v="Recibido"/>
    <s v="Con pendientes"/>
    <x v="0"/>
    <n v="7"/>
    <n v="-1"/>
    <s v="23/04/25 - 22/05/25"/>
    <s v="1486723 - 19238"/>
    <s v="Marcos zarza informa que se cumplió. No tengo remito por el restante"/>
    <m/>
    <n v="1"/>
  </r>
  <r>
    <m/>
    <s v="Juan Zabaleta"/>
    <s v="URGENTE 01"/>
    <s v="INSUMOS PROYECTO TANQUE DE ACEITE"/>
    <d v="2025-03-27T00:00:00"/>
    <x v="1"/>
    <x v="0"/>
    <m/>
    <s v="JPS"/>
    <s v="P-3753"/>
    <s v="S/C"/>
    <s v="MIRILLA CRUZ PARA SOLDAR 316L 25.4 mm"/>
    <n v="2"/>
    <s v="unidad"/>
    <n v="323604.96000000002"/>
    <n v="647209.92000000004"/>
    <s v="$"/>
    <s v="FAMIQ"/>
    <n v="100593"/>
    <d v="2025-04-08T00:00:00"/>
    <s v="MZ"/>
    <d v="2025-04-10T00:00:00"/>
    <s v="Recibido"/>
    <s v="cumplida"/>
    <x v="0"/>
    <n v="2"/>
    <n v="0"/>
    <d v="2025-04-23T00:00:00"/>
    <n v="1333848"/>
    <m/>
    <m/>
    <n v="1"/>
  </r>
  <r>
    <m/>
    <s v="Juan Zabaleta"/>
    <s v="URGENTE 01"/>
    <s v="INSUMOS PROYECTO TANQUE DE ACEITE"/>
    <d v="2025-03-27T00:00:00"/>
    <x v="1"/>
    <x v="0"/>
    <m/>
    <s v="JPS"/>
    <s v="P-3753"/>
    <s v="S/C"/>
    <s v="MIRILLA CRUZ PARA SOLDAR 316L 50.8 mm"/>
    <n v="2"/>
    <s v="unidad"/>
    <n v="418343.2"/>
    <n v="836686.4"/>
    <s v="$"/>
    <s v="FAMIQ"/>
    <n v="100593"/>
    <d v="2025-04-08T00:00:00"/>
    <s v="MZ"/>
    <d v="2025-04-10T00:00:00"/>
    <s v="Recibido"/>
    <s v="Con pendientes"/>
    <x v="0"/>
    <n v="1"/>
    <n v="-1"/>
    <d v="2025-04-23T00:00:00"/>
    <n v="1486723"/>
    <s v="Marcos zarza informa que se cumplió. No tengo remito por el restante"/>
    <m/>
    <n v="1"/>
  </r>
  <r>
    <m/>
    <s v="Juan Zabaleta"/>
    <s v="URGENTE 01"/>
    <s v="INSUMOS PROYECTO TANQUE DE ACEITE"/>
    <d v="2025-03-27T00:00:00"/>
    <x v="1"/>
    <x v="0"/>
    <m/>
    <s v="JPS"/>
    <s v="P-3753"/>
    <s v="S/C"/>
    <s v="REDUCCIÓN CONCÉNTRICA PARA SOLDAR PULIDO TOTAL 304L 38.1 x 25.4 x 1.5 mm"/>
    <n v="4"/>
    <s v="unidad"/>
    <n v="6219.8"/>
    <n v="24879.200000000001"/>
    <s v="$"/>
    <s v="FAMIQ"/>
    <n v="100593"/>
    <d v="2025-04-08T00:00:00"/>
    <s v="MZ"/>
    <d v="2025-04-10T00:00:00"/>
    <s v="Recibido"/>
    <s v="cumplida"/>
    <x v="0"/>
    <n v="4"/>
    <n v="0"/>
    <d v="2025-04-23T00:00:00"/>
    <n v="1486723"/>
    <m/>
    <m/>
    <n v="1"/>
  </r>
  <r>
    <m/>
    <s v="Juan Zabaleta"/>
    <s v="URGENTE 01"/>
    <s v="INSUMOS PROYECTO TANQUE DE ACEITE"/>
    <d v="2025-03-27T00:00:00"/>
    <x v="1"/>
    <x v="0"/>
    <m/>
    <s v="JPS"/>
    <s v="P-3753"/>
    <s v="S/C"/>
    <s v="FILTRO RECTO CORTO SANITARIO 38.1 EXTREMOS PARA SOLDAR EPDM TAMIZ 0.5mm 316L"/>
    <n v="1"/>
    <s v="unidad"/>
    <n v="576638.48"/>
    <n v="576638.48"/>
    <s v="$"/>
    <s v="FAMIQ"/>
    <n v="100593"/>
    <d v="2025-04-08T00:00:00"/>
    <s v="MZ"/>
    <d v="2025-04-10T00:00:00"/>
    <s v="Recibido"/>
    <s v="cumplida"/>
    <x v="0"/>
    <n v="1"/>
    <n v="0"/>
    <d v="2025-04-23T00:00:00"/>
    <n v="1486723"/>
    <m/>
    <m/>
    <n v="1"/>
  </r>
  <r>
    <m/>
    <s v="Juan Zabaleta"/>
    <s v="URGENTE 01"/>
    <s v="INSUMOS PROYECTO TANQUE DE ACEITE"/>
    <d v="2025-03-27T00:00:00"/>
    <x v="1"/>
    <x v="0"/>
    <m/>
    <s v="JPS"/>
    <s v="P-3753"/>
    <s v="S/C"/>
    <s v="TEE RAMAL PARA SOLDAR PULIDO TOTAL 304 38.1 x 1.5 mm"/>
    <n v="2"/>
    <s v="unidad"/>
    <n v="35641.919999999998"/>
    <n v="71283.839999999997"/>
    <s v="$"/>
    <s v="FAMIQ"/>
    <n v="100593"/>
    <d v="2025-04-08T00:00:00"/>
    <s v="MZ"/>
    <d v="2025-04-10T00:00:00"/>
    <s v="Recibido"/>
    <s v="cumplida"/>
    <x v="0"/>
    <n v="2"/>
    <n v="0"/>
    <d v="2025-04-23T00:00:00"/>
    <n v="1333849"/>
    <m/>
    <m/>
    <n v="1"/>
  </r>
  <r>
    <m/>
    <s v="Juan Zabaleta"/>
    <s v="URGENTE 01"/>
    <s v="INSUMOS PROYECTO TANQUE DE ACEITE"/>
    <d v="2025-03-27T00:00:00"/>
    <x v="1"/>
    <x v="0"/>
    <m/>
    <s v="JPS"/>
    <s v="P-3753"/>
    <s v="S/C"/>
    <s v="DECAPANTE GEL PARA ACERO INOXIDABLE BÖHLER® x 1kg"/>
    <n v="1"/>
    <s v="unidad"/>
    <n v="70144"/>
    <n v="70144"/>
    <s v="$"/>
    <s v="FAMIQ"/>
    <n v="100593"/>
    <d v="2025-04-08T00:00:00"/>
    <s v="MZ"/>
    <d v="2025-04-10T00:00:00"/>
    <s v="Recibido"/>
    <s v="cumplida"/>
    <x v="0"/>
    <n v="1"/>
    <n v="0"/>
    <d v="2025-04-23T00:00:00"/>
    <n v="1486723"/>
    <m/>
    <m/>
    <n v="1"/>
  </r>
  <r>
    <m/>
    <s v="Juan Zabaleta"/>
    <s v="URGENTE 01"/>
    <s v="INSUMOS PROYECTO TANQUE DE ACEITE"/>
    <d v="2025-03-27T00:00:00"/>
    <x v="1"/>
    <x v="0"/>
    <m/>
    <s v="JPS"/>
    <s v="P-3753"/>
    <s v="S/C"/>
    <s v="ELECTRODO TUNGSTENO WT20 820T (BÖHLER) UTP TORIO 2.4 mm"/>
    <n v="10"/>
    <s v="unidad"/>
    <n v="12031.88"/>
    <n v="120318.79999999999"/>
    <s v="$"/>
    <s v="FAMIQ"/>
    <n v="100593"/>
    <d v="2025-04-08T00:00:00"/>
    <s v="MZ"/>
    <d v="2025-04-10T00:00:00"/>
    <s v="Recibido"/>
    <s v="cumplida"/>
    <x v="0"/>
    <n v="10"/>
    <n v="0"/>
    <d v="2025-04-23T00:00:00"/>
    <n v="1486723"/>
    <m/>
    <m/>
    <n v="1"/>
  </r>
  <r>
    <m/>
    <s v="Juan Zabaleta"/>
    <s v="URGENTE 01"/>
    <s v="INSUMOS PROYECTO TANQUE DE ACEITE"/>
    <d v="2025-03-27T00:00:00"/>
    <x v="1"/>
    <x v="0"/>
    <m/>
    <s v="JPS"/>
    <s v="P-3753"/>
    <s v="S/C"/>
    <s v="ELECTRODO TUNGSTENO 2.40MM KONNEN WL15- PUNTA DORADA"/>
    <n v="10"/>
    <s v="unidad"/>
    <n v="6020.32"/>
    <n v="60203.199999999997"/>
    <s v="$"/>
    <s v="FAMIQ"/>
    <n v="100593"/>
    <d v="2025-04-08T00:00:00"/>
    <s v="MZ"/>
    <d v="2025-04-10T00:00:00"/>
    <s v="Recibido"/>
    <s v="cumplida"/>
    <x v="0"/>
    <n v="10"/>
    <n v="0"/>
    <d v="2025-04-23T00:00:00"/>
    <n v="1486723"/>
    <m/>
    <m/>
    <n v="1"/>
  </r>
  <r>
    <m/>
    <s v="Juan Zabaleta"/>
    <s v="URGENTE 01"/>
    <s v="INSUMOS PROYECTO TANQUE DE ACEITE"/>
    <d v="2025-03-27T00:00:00"/>
    <x v="1"/>
    <x v="0"/>
    <m/>
    <s v="JPS"/>
    <s v="P-3753"/>
    <s v="S/C"/>
    <s v="VARILLA TIG KONNEN 1.60 316L"/>
    <n v="5"/>
    <s v="unidad"/>
    <n v="34822.11"/>
    <n v="174110.55"/>
    <s v="$"/>
    <s v="FAMIQ"/>
    <n v="100593"/>
    <d v="2025-04-08T00:00:00"/>
    <s v="MZ"/>
    <d v="2025-04-10T00:00:00"/>
    <s v="Recibido"/>
    <s v="cumplida"/>
    <x v="0"/>
    <n v="5"/>
    <n v="0"/>
    <d v="2025-04-23T00:00:00"/>
    <n v="1486723"/>
    <m/>
    <m/>
    <n v="1"/>
  </r>
  <r>
    <m/>
    <s v="Juan Zabaleta"/>
    <s v="URGENTE 01"/>
    <s v="INSUMOS PROYECTO TANQUE DE ACEITE"/>
    <d v="2025-03-27T00:00:00"/>
    <x v="1"/>
    <x v="0"/>
    <m/>
    <s v="JPS"/>
    <s v="P-3753"/>
    <s v="S/C"/>
    <s v="DISCO DE CORTE PFERD SG-STEELOX EHT-115 (4 1/2&quot;) x 0.8 (835357)"/>
    <n v="50"/>
    <s v="unidad"/>
    <n v="2884.67"/>
    <n v="144233.5"/>
    <s v="$"/>
    <s v="FAMIQ"/>
    <n v="100593"/>
    <d v="2025-04-08T00:00:00"/>
    <s v="MZ"/>
    <d v="2025-04-10T00:00:00"/>
    <s v="Recibido"/>
    <s v="cumplida"/>
    <x v="0"/>
    <n v="50"/>
    <n v="0"/>
    <d v="2025-04-23T00:00:00"/>
    <n v="1486723"/>
    <m/>
    <m/>
    <n v="1"/>
  </r>
  <r>
    <m/>
    <s v="Juan Zabaleta"/>
    <s v="URGENTE 01"/>
    <s v="INSUMOS PROYECTO TANQUE DE ACEITE"/>
    <d v="2025-03-27T00:00:00"/>
    <x v="1"/>
    <x v="0"/>
    <m/>
    <s v="JPS"/>
    <s v="P-3753"/>
    <s v="S/C"/>
    <s v="DISCO DE LIMPIEZA DE NYLON FIBRA 115 (4 1/2&quot;"/>
    <n v="5"/>
    <s v="unidad"/>
    <n v="5098.59"/>
    <n v="25492.95"/>
    <s v="$"/>
    <s v="FAMIQ"/>
    <n v="100593"/>
    <d v="2025-04-08T00:00:00"/>
    <s v="MZ"/>
    <d v="2025-04-10T00:00:00"/>
    <s v="Recibido"/>
    <s v="cumplida"/>
    <x v="0"/>
    <n v="5"/>
    <n v="0"/>
    <d v="2025-04-23T00:00:00"/>
    <n v="1486723"/>
    <m/>
    <m/>
    <n v="1"/>
  </r>
  <r>
    <m/>
    <s v="Juan Zabaleta"/>
    <s v="URGENTE 01"/>
    <s v="INSUMOS PROYECTO TANQUE DE ACEITE"/>
    <d v="2025-03-27T00:00:00"/>
    <x v="1"/>
    <x v="0"/>
    <m/>
    <s v="JPS"/>
    <s v="P-3753"/>
    <s v="S/C"/>
    <s v="JUNTA DANESA SILICONA 38.1 mm (1 1/2&quot;)"/>
    <n v="20"/>
    <s v="unidad"/>
    <n v="1054.3499999999999"/>
    <n v="21087"/>
    <s v="$"/>
    <s v="FAMIQ"/>
    <n v="100593"/>
    <d v="2025-04-08T00:00:00"/>
    <s v="MZ"/>
    <d v="2025-04-10T00:00:00"/>
    <s v="Recibido"/>
    <s v="cumplida"/>
    <x v="0"/>
    <n v="20"/>
    <n v="0"/>
    <d v="2025-04-23T00:00:00"/>
    <n v="1486723"/>
    <m/>
    <m/>
    <n v="1"/>
  </r>
  <r>
    <m/>
    <s v="Juan Zabaleta"/>
    <s v="URGENTE 01"/>
    <s v="INSUMOS PROYECTO TANQUE DE ACEITE"/>
    <d v="2025-03-27T00:00:00"/>
    <x v="1"/>
    <x v="0"/>
    <m/>
    <s v="JPS"/>
    <s v="P-3753"/>
    <s v="S/C"/>
    <s v="MEDIO NIPLE CON COSTURA DIN 2999 (DIN 2982) 304L 3/4&quot; x 50 mm"/>
    <n v="6"/>
    <s v="unidad"/>
    <n v="3008.52"/>
    <n v="18051.12"/>
    <s v="$"/>
    <s v="FAMIQ"/>
    <n v="100593"/>
    <d v="2025-04-08T00:00:00"/>
    <s v="MZ"/>
    <d v="2025-04-10T00:00:00"/>
    <s v="Recibido"/>
    <s v="cumplida"/>
    <x v="0"/>
    <n v="6"/>
    <n v="0"/>
    <d v="2025-04-23T00:00:00"/>
    <n v="1486723"/>
    <m/>
    <m/>
    <n v="1"/>
  </r>
  <r>
    <n v="1"/>
    <s v="Juan Zabaleta"/>
    <s v="NORMAL"/>
    <s v="BOMBA PARA CIRCUITO DE AGUA DE PLASTIFICADORES"/>
    <d v="2025-03-28T00:00:00"/>
    <x v="1"/>
    <x v="0"/>
    <m/>
    <s v="AB"/>
    <s v="P-3754"/>
    <s v="M0001BOM"/>
    <s v="BOMBA PRESURIZADORA GRUNDFOS SCALA1 5-25"/>
    <n v="1"/>
    <s v="unidad"/>
    <n v="1295555.04"/>
    <n v="1295555.04"/>
    <s v="$"/>
    <s v="HG BOMBAS"/>
    <n v="100661"/>
    <d v="2025-04-14T00:00:00"/>
    <s v="MZ"/>
    <d v="2025-04-17T00:00:00"/>
    <s v="Recibido"/>
    <s v="cumplida"/>
    <x v="0"/>
    <n v="1"/>
    <n v="0"/>
    <d v="2025-05-05T00:00:00"/>
    <n v="360"/>
    <n v="61297"/>
    <n v="1"/>
    <n v="1"/>
  </r>
  <r>
    <n v="1"/>
    <s v="Juan Zabaleta"/>
    <s v="URGENTE 01"/>
    <s v="PLANOS MASIPACK LINEA 3"/>
    <d v="2025-03-28T00:00:00"/>
    <x v="1"/>
    <x v="0"/>
    <m/>
    <s v="JPS"/>
    <s v="P-3755"/>
    <s v="S/C"/>
    <s v="ESQUEMA ELECTRICO - MN03000000 (MAQUINA Nº 500.613)"/>
    <n v="4"/>
    <s v="unidad"/>
    <m/>
    <n v="0"/>
    <s v="$"/>
    <m/>
    <m/>
    <m/>
    <m/>
    <m/>
    <s v="Anulado"/>
    <s v="Con pendientes"/>
    <x v="1"/>
    <m/>
    <n v="-4"/>
    <m/>
    <m/>
    <m/>
    <n v="1"/>
    <n v="1"/>
  </r>
  <r>
    <n v="4"/>
    <s v="Alejandro Beron"/>
    <s v="URGENTE 01"/>
    <s v="MATERIAL PARA REPARACION DE FILTRACIONES"/>
    <d v="2025-04-02T00:00:00"/>
    <x v="3"/>
    <x v="0"/>
    <m/>
    <s v="JPS"/>
    <s v="P-3756"/>
    <s v=" M2807FER"/>
    <s v="Compriband Burlete Para Chapa Acanalada X 120 mts Lineales"/>
    <n v="1"/>
    <s v="unidad"/>
    <n v="98615.75"/>
    <n v="98615.75"/>
    <s v="$"/>
    <s v="HER CAL"/>
    <n v="100774"/>
    <d v="2025-04-25T00:00:00"/>
    <s v="MZ"/>
    <d v="2025-04-26T00:00:00"/>
    <s v="Recibido"/>
    <s v="cumplida"/>
    <x v="0"/>
    <n v="1"/>
    <n v="0"/>
    <d v="2025-05-16T00:00:00"/>
    <n v="38972"/>
    <n v="62103"/>
    <n v="1"/>
    <n v="1"/>
  </r>
  <r>
    <m/>
    <s v="Alejandro Beron"/>
    <s v="URGENTE 01"/>
    <s v="MATERIAL PARA REPARACION DE FILTRACIONES"/>
    <d v="2025-04-02T00:00:00"/>
    <x v="3"/>
    <x v="0"/>
    <m/>
    <s v="JPS"/>
    <s v="P-3756"/>
    <s v=" M2592FER"/>
    <s v=" MANTA FIBRADA VENDA 1 X 25MTS"/>
    <n v="2"/>
    <s v="unidad"/>
    <n v="3855.5"/>
    <n v="7711"/>
    <s v="$"/>
    <s v="HER CAL"/>
    <n v="100774"/>
    <d v="2025-04-25T00:00:00"/>
    <s v="MZ"/>
    <d v="2025-04-26T00:00:00"/>
    <s v="Recibido"/>
    <s v="cumplida"/>
    <x v="0"/>
    <n v="2"/>
    <n v="0"/>
    <d v="2025-05-09T00:00:00"/>
    <n v="38892"/>
    <n v="61591"/>
    <m/>
    <n v="1"/>
  </r>
  <r>
    <m/>
    <s v="Alejandro Beron"/>
    <s v="URGENTE 01"/>
    <s v="MATERIAL PARA REPARACION DE FILTRACIONES"/>
    <d v="2025-04-02T00:00:00"/>
    <x v="3"/>
    <x v="0"/>
    <m/>
    <s v="JPS"/>
    <s v="P-3756"/>
    <s v=" M2808FER"/>
    <s v="  Gancho J P/techo C/arandela De Goma Y Tuerca 60mm. X 100u."/>
    <n v="1"/>
    <s v="unidad"/>
    <n v="35889.699999999997"/>
    <n v="35889.699999999997"/>
    <s v="$"/>
    <s v="HER CAL"/>
    <n v="100774"/>
    <d v="2025-04-25T00:00:00"/>
    <s v="MZ"/>
    <d v="2025-04-26T00:00:00"/>
    <s v="Recibido"/>
    <s v="cumplida"/>
    <x v="0"/>
    <n v="1"/>
    <n v="0"/>
    <d v="2025-05-16T00:00:00"/>
    <n v="38972"/>
    <n v="62103"/>
    <m/>
    <n v="1"/>
  </r>
  <r>
    <m/>
    <s v="Alejandro Beron"/>
    <s v="URGENTE 01"/>
    <s v="MATERIAL PARA REPARACION DE FILTRACIONES"/>
    <d v="2025-04-02T00:00:00"/>
    <x v="3"/>
    <x v="0"/>
    <m/>
    <s v="JPS"/>
    <s v="P-3756"/>
    <s v=" M2349FER"/>
    <s v="  Membrana líquida Sikafill Fibrado 20 Kg"/>
    <n v="1"/>
    <s v="unidad"/>
    <n v="96745.34"/>
    <n v="96745.34"/>
    <s v="$"/>
    <s v="HER CAL"/>
    <n v="100774"/>
    <d v="2025-04-25T00:00:00"/>
    <s v="MZ"/>
    <d v="2025-04-26T00:00:00"/>
    <s v="Recibido"/>
    <s v="cumplida"/>
    <x v="0"/>
    <n v="1"/>
    <n v="0"/>
    <d v="2025-05-09T00:00:00"/>
    <n v="38892"/>
    <n v="61591"/>
    <m/>
    <n v="1"/>
  </r>
  <r>
    <n v="1"/>
    <s v="Pablo Aguirre"/>
    <s v="URGENTE 01"/>
    <s v="INSUMO PARA LIMPIEZA DE RADIADOR - AUTOELEVADORES"/>
    <d v="2025-04-01T00:00:00"/>
    <x v="3"/>
    <x v="0"/>
    <m/>
    <s v="JPS"/>
    <s v="P-3757"/>
    <s v=" M2811FER"/>
    <s v="Aditivo Limpia Radiador Radiator Cleaner Liqui Moly 300m"/>
    <n v="3"/>
    <s v="unidad"/>
    <n v="38429.75"/>
    <n v="115289.25"/>
    <s v="$"/>
    <s v="BULONERA TORCUATO"/>
    <n v="100493"/>
    <d v="2025-04-03T00:00:00"/>
    <s v="MZ"/>
    <d v="2025-04-03T00:00:00"/>
    <s v="Recibido"/>
    <s v="cumplida"/>
    <x v="0"/>
    <n v="3"/>
    <n v="0"/>
    <d v="2025-04-07T00:00:00"/>
    <n v="252083"/>
    <n v="60047"/>
    <n v="1"/>
    <n v="1"/>
  </r>
  <r>
    <n v="1"/>
    <s v="Juan Zabaleta"/>
    <s v="NORMAL"/>
    <s v="BANDA MODULAR PARA LINEA 1"/>
    <d v="2025-03-31T00:00:00"/>
    <x v="1"/>
    <x v="0"/>
    <m/>
    <s v="JPS"/>
    <s v="P-3758"/>
    <s v=" M2036MEC"/>
    <s v="BANDA  MODULAR COBRA S254 ANCHO TOTAL 300MM SUP. ABIERTA 33% X 10.160M"/>
    <n v="1"/>
    <s v="unidad"/>
    <n v="105903.62333333334"/>
    <n v="105903.62333333334"/>
    <s v="$"/>
    <s v="VECMAR"/>
    <n v="100613"/>
    <d v="2025-04-10T00:00:00"/>
    <s v="MZ"/>
    <d v="2025-04-14T00:00:00"/>
    <s v="Recibido"/>
    <s v="cumplida"/>
    <x v="0"/>
    <n v="1"/>
    <n v="0"/>
    <d v="2025-05-23T00:00:00"/>
    <n v="3030"/>
    <n v="62367"/>
    <n v="1"/>
    <n v="1"/>
  </r>
  <r>
    <n v="1"/>
    <s v="Alejandro Beron"/>
    <s v="NORMAL"/>
    <s v="CAMBIO DE CHAPAS EN TECHO DMP"/>
    <d v="2025-04-01T00:00:00"/>
    <x v="3"/>
    <x v="0"/>
    <m/>
    <s v="JPS"/>
    <s v="P-3759"/>
    <s v="S/C"/>
    <s v="MANO DE OBRA CAMBIO DE 10 CHAPAS EN TECHO DMP (8MTS DE ALTURA)"/>
    <n v="1"/>
    <s v="unidad"/>
    <m/>
    <n v="0"/>
    <s v="$"/>
    <m/>
    <m/>
    <m/>
    <m/>
    <m/>
    <s v="Anulado"/>
    <s v="Con pendientes"/>
    <x v="1"/>
    <m/>
    <n v="-1"/>
    <m/>
    <m/>
    <m/>
    <n v="1"/>
    <n v="1"/>
  </r>
  <r>
    <n v="1"/>
    <s v="Juan Zabaleta"/>
    <s v="NORMAL"/>
    <s v="VASELINA "/>
    <d v="2025-04-02T00:00:00"/>
    <x v="3"/>
    <x v="0"/>
    <m/>
    <s v="JPS"/>
    <s v="P-3760"/>
    <s v=" M2813FER"/>
    <s v="VASELINA LIQUIDA BALDE X 5LTS"/>
    <n v="4"/>
    <s v="unidad"/>
    <n v="46160"/>
    <n v="184640"/>
    <s v="$"/>
    <s v="ABRAFER"/>
    <n v="100560"/>
    <d v="2025-04-07T00:00:00"/>
    <s v="MZ"/>
    <d v="2025-04-08T00:00:00"/>
    <s v="Recibido"/>
    <s v="cumplida"/>
    <x v="0"/>
    <n v="4"/>
    <n v="0"/>
    <d v="2025-04-22T00:00:00"/>
    <n v="36568"/>
    <n v="60823"/>
    <n v="1"/>
    <n v="1"/>
  </r>
  <r>
    <n v="8"/>
    <s v="Juan Zabaleta"/>
    <s v="URGENTE 01"/>
    <s v="CAMBIO DE CHIMENEAS DE LINEA 5"/>
    <d v="2025-04-02T00:00:00"/>
    <x v="3"/>
    <x v="0"/>
    <m/>
    <s v="JPS"/>
    <s v="P-3761"/>
    <s v="S/C"/>
    <s v=" Mano de obra reemplazo de chimeneas de L5, de 8&quot; diametro, x 7mts alto"/>
    <n v="6"/>
    <s v="unidad"/>
    <n v="175000"/>
    <n v="1050000"/>
    <s v="$"/>
    <s v="ZALAZAR MARCELO"/>
    <n v="100625"/>
    <d v="2025-04-11T00:00:00"/>
    <s v="MZ"/>
    <d v="2025-04-14T00:00:00"/>
    <s v="Recibido"/>
    <s v="cumplida"/>
    <x v="0"/>
    <n v="6"/>
    <n v="0"/>
    <d v="2025-06-23T00:00:00"/>
    <s v="MAIL DE ALE BERON"/>
    <m/>
    <n v="1"/>
    <n v="1"/>
  </r>
  <r>
    <m/>
    <s v="Juan Zabaleta"/>
    <s v="URGENTE 01"/>
    <s v="CAMBIO DE CHIMENEAS DE LINEA 5"/>
    <d v="2025-04-02T00:00:00"/>
    <x v="3"/>
    <x v="0"/>
    <m/>
    <s v="JPS"/>
    <s v="P-3761"/>
    <s v="S/C"/>
    <s v="Mano de obra reemplazo de chimenea de L5, de 4&quot; diametro, x 7 mts alto"/>
    <n v="1"/>
    <s v="unidad"/>
    <n v="1050000"/>
    <n v="1050000"/>
    <s v="$"/>
    <s v="ZALAZAR MARCELO"/>
    <n v="100625"/>
    <d v="2025-04-11T00:00:00"/>
    <s v="MZ"/>
    <d v="2025-04-14T00:00:00"/>
    <s v="Recibido"/>
    <s v="cumplida"/>
    <x v="0"/>
    <n v="1"/>
    <n v="0"/>
    <d v="2025-06-23T00:00:00"/>
    <s v="MAIL DE ALE BERON"/>
    <m/>
    <m/>
    <n v="1"/>
  </r>
  <r>
    <m/>
    <s v="Juan Zabaleta"/>
    <s v="URGENTE 01"/>
    <s v="CAMBIO DE CHIMENEAS DE LINEA 5"/>
    <d v="2025-04-02T00:00:00"/>
    <x v="3"/>
    <x v="0"/>
    <m/>
    <s v="JPS"/>
    <s v="P-3761"/>
    <s v="M2837FER"/>
    <s v="Tubo galvanizado 8&quot; de diametro x 1 mts"/>
    <n v="49"/>
    <s v="unidad"/>
    <n v="17800"/>
    <n v="872200"/>
    <s v="$"/>
    <s v="TORNERIA FASTER"/>
    <n v="100629"/>
    <d v="2025-04-11T00:00:00"/>
    <s v="MZ"/>
    <d v="2025-04-14T00:00:00"/>
    <s v="Recibido"/>
    <s v="cumplida"/>
    <x v="0"/>
    <n v="49"/>
    <n v="0"/>
    <d v="2025-04-21T00:00:00"/>
    <n v="2103"/>
    <n v="61605"/>
    <m/>
    <n v="1"/>
  </r>
  <r>
    <m/>
    <s v="Juan Zabaleta"/>
    <s v="URGENTE 01"/>
    <s v="CAMBIO DE CHIMENEAS DE LINEA 5"/>
    <d v="2025-04-02T00:00:00"/>
    <x v="3"/>
    <x v="0"/>
    <m/>
    <s v="JPS"/>
    <s v="P-3761"/>
    <s v="M2838FER"/>
    <s v="Tubo galvanizadas 4&quot;de diametro x 1 mts"/>
    <n v="7"/>
    <s v="unidad"/>
    <n v="9100"/>
    <n v="63700"/>
    <s v="$"/>
    <s v="TORNERIA FASTER"/>
    <n v="100629"/>
    <d v="2025-04-11T00:00:00"/>
    <s v="MZ"/>
    <d v="2025-04-14T00:00:00"/>
    <s v="Recibido"/>
    <s v="cumplida"/>
    <x v="0"/>
    <n v="7"/>
    <n v="0"/>
    <d v="2025-04-21T00:00:00"/>
    <n v="2103"/>
    <n v="61605"/>
    <m/>
    <n v="1"/>
  </r>
  <r>
    <m/>
    <s v="Juan Zabaleta"/>
    <s v="URGENTE 01"/>
    <s v="CAMBIO DE CHIMENEAS DE LINEA 5"/>
    <d v="2025-04-02T00:00:00"/>
    <x v="3"/>
    <x v="0"/>
    <m/>
    <s v="JPS"/>
    <s v="P-3761"/>
    <s v="M2839FER"/>
    <s v="Sombrero para chimenea  8&quot; de diametro"/>
    <n v="6"/>
    <s v="unidad"/>
    <n v="27500"/>
    <n v="165000"/>
    <s v="$"/>
    <s v="TORNERIA FASTER"/>
    <n v="100629"/>
    <d v="2025-04-11T00:00:00"/>
    <s v="MZ"/>
    <d v="2025-04-14T00:00:00"/>
    <s v="Recibido"/>
    <s v="cumplida"/>
    <x v="0"/>
    <n v="6"/>
    <n v="0"/>
    <d v="2025-04-21T00:00:00"/>
    <n v="2103"/>
    <n v="61605"/>
    <m/>
    <n v="1"/>
  </r>
  <r>
    <m/>
    <s v="Juan Zabaleta"/>
    <s v="URGENTE 01"/>
    <s v="CAMBIO DE CHIMENEAS DE LINEA 5"/>
    <d v="2025-04-02T00:00:00"/>
    <x v="3"/>
    <x v="0"/>
    <m/>
    <s v="JPS"/>
    <s v="P-3761"/>
    <s v=" M2817FER"/>
    <s v="Sombrero para chimenea  4&quot; de diametro"/>
    <n v="1"/>
    <s v="unidad"/>
    <n v="12900"/>
    <n v="12900"/>
    <s v="$"/>
    <s v="TORNERIA FASTER"/>
    <n v="100629"/>
    <d v="2025-04-11T00:00:00"/>
    <s v="MZ"/>
    <d v="2025-04-14T00:00:00"/>
    <s v="Recibido"/>
    <s v="cumplida"/>
    <x v="0"/>
    <n v="1"/>
    <n v="0"/>
    <d v="2025-04-21T00:00:00"/>
    <n v="2103"/>
    <n v="61605"/>
    <m/>
    <n v="1"/>
  </r>
  <r>
    <m/>
    <s v="Juan Zabaleta"/>
    <s v="URGENTE 01"/>
    <s v="CAMBIO DE CHIMENEAS DE LINEA 5"/>
    <d v="2025-04-02T00:00:00"/>
    <x v="3"/>
    <x v="0"/>
    <m/>
    <s v="JPS"/>
    <s v="P-3761"/>
    <s v=" M2818FER"/>
    <s v="Pollera galvanizada 8&quot; diametro interio"/>
    <n v="6"/>
    <s v="unidad"/>
    <n v="10990"/>
    <n v="65940"/>
    <s v="$"/>
    <s v="TORNERIA FASTER"/>
    <n v="100629"/>
    <d v="2025-04-11T00:00:00"/>
    <s v="MZ"/>
    <d v="2025-04-14T00:00:00"/>
    <s v="Recibido"/>
    <s v="cumplida"/>
    <x v="0"/>
    <n v="6"/>
    <n v="0"/>
    <d v="2025-04-21T00:00:00"/>
    <n v="2103"/>
    <n v="61605"/>
    <m/>
    <n v="1"/>
  </r>
  <r>
    <m/>
    <s v="Juan Zabaleta"/>
    <s v="URGENTE 01"/>
    <s v="CAMBIO DE CHIMENEAS DE LINEA 5"/>
    <d v="2025-04-02T00:00:00"/>
    <x v="3"/>
    <x v="0"/>
    <m/>
    <s v="JPS"/>
    <s v="P-3761"/>
    <s v=" M2819FER"/>
    <s v="Pollera galvanizada 4&quot;diametro interior"/>
    <n v="1"/>
    <s v="unidad"/>
    <n v="8900"/>
    <n v="8900"/>
    <s v="$"/>
    <s v="TORNERIA FASTER"/>
    <n v="100629"/>
    <d v="2025-04-11T00:00:00"/>
    <s v="MZ"/>
    <d v="2025-04-14T00:00:00"/>
    <s v="Recibido"/>
    <s v="cumplida"/>
    <x v="0"/>
    <n v="1"/>
    <n v="0"/>
    <d v="2025-04-21T00:00:00"/>
    <n v="2103"/>
    <n v="61605"/>
    <m/>
    <n v="1"/>
  </r>
  <r>
    <n v="2"/>
    <s v="Juan Zabaleta"/>
    <s v="URGENTE 01"/>
    <s v="VENTILACION Y EXTRACCION L5 - MET CAR MAR"/>
    <d v="2025-04-02T00:00:00"/>
    <x v="3"/>
    <x v="0"/>
    <m/>
    <s v="JPS"/>
    <s v="P-3762"/>
    <s v="S/C"/>
    <s v="MANO DE OBRA ESPECIALIZADA  - OFICIAL"/>
    <n v="90"/>
    <s v="Horas"/>
    <n v="20000"/>
    <n v="1800000"/>
    <s v="$"/>
    <s v="MET CAR MAR"/>
    <n v="100551"/>
    <d v="2025-04-07T00:00:00"/>
    <s v="MZ"/>
    <d v="2025-04-07T00:00:00"/>
    <s v="Recibido"/>
    <s v="cumplida"/>
    <x v="0"/>
    <n v="90"/>
    <n v="0"/>
    <d v="2025-04-30T00:00:00"/>
    <n v="1601"/>
    <m/>
    <n v="1"/>
    <n v="1"/>
  </r>
  <r>
    <m/>
    <s v="Juan Zabaleta"/>
    <s v="URGENTE 01"/>
    <s v="VENTILACION Y EXTRACCION L5 - MET CAR MAR"/>
    <d v="2025-04-02T00:00:00"/>
    <x v="3"/>
    <x v="0"/>
    <m/>
    <s v="JPS"/>
    <s v="P-3762"/>
    <s v="S/C"/>
    <s v=" MANO DE OBRA ESPECIALIZADA - AYUDANTE"/>
    <n v="90"/>
    <s v="Horas"/>
    <n v="16400"/>
    <n v="1476000"/>
    <s v="$"/>
    <s v="MET CAR MAR"/>
    <n v="100551"/>
    <d v="2025-04-07T00:00:00"/>
    <s v="MZ"/>
    <d v="2025-04-07T00:00:00"/>
    <s v="Recibido"/>
    <s v="cumplida"/>
    <x v="0"/>
    <n v="90"/>
    <n v="0"/>
    <d v="2025-04-30T00:00:00"/>
    <n v="1601"/>
    <m/>
    <m/>
    <n v="1"/>
  </r>
  <r>
    <n v="1"/>
    <s v="Juan Zabaleta"/>
    <s v="URGENTE 01"/>
    <s v="EXTRACTOR AIRTEC PARA LINEA 5"/>
    <d v="2025-04-03T00:00:00"/>
    <x v="3"/>
    <x v="0"/>
    <m/>
    <s v="JPS"/>
    <s v="P-3763"/>
    <s v=" M2820FER"/>
    <s v="EXTRACTOR/VENTILADOR AIRTEC 1215 1.5HP TRIFÁSICO"/>
    <n v="1"/>
    <s v="unidad"/>
    <n v="986400"/>
    <n v="986400"/>
    <s v="$"/>
    <s v="CAMPAGNONI RICARDO"/>
    <n v="100610"/>
    <d v="2025-04-10T00:00:00"/>
    <s v="MZ"/>
    <d v="2025-04-14T00:00:00"/>
    <s v="Recibido"/>
    <s v="cumplida"/>
    <x v="0"/>
    <n v="1"/>
    <n v="0"/>
    <d v="2025-05-06T00:00:00"/>
    <s v="SIN REMITO"/>
    <n v="61409"/>
    <n v="1"/>
    <n v="1"/>
  </r>
  <r>
    <n v="1"/>
    <s v="Juan Zabaleta"/>
    <s v="URGENTE 01"/>
    <s v="CONEXIÓN DE LLAMADO A BRIGADISTAS"/>
    <d v="2025-04-03T00:00:00"/>
    <x v="3"/>
    <x v="0"/>
    <m/>
    <s v="AB"/>
    <s v="P-3764"/>
    <s v="  M1561ELE"/>
    <s v=" TM-RRO-M225-100M - ROLLO CABLE PARA BAFLE | ROJO - NEGRO | 2X2.5MM"/>
    <n v="50"/>
    <s v="Metros"/>
    <n v="1799.98"/>
    <n v="89999"/>
    <s v="$"/>
    <s v="MERCADO LIBRE"/>
    <n v="100702"/>
    <d v="2025-04-17T00:00:00"/>
    <s v="MZ"/>
    <d v="2025-04-17T00:00:00"/>
    <s v="Recibido"/>
    <s v="cumplida"/>
    <x v="0"/>
    <n v="50"/>
    <n v="0"/>
    <d v="2025-04-29T00:00:00"/>
    <s v="SIN REMITO"/>
    <n v="61015"/>
    <n v="1"/>
    <n v="1"/>
  </r>
  <r>
    <n v="1"/>
    <s v="Juan Zabaleta"/>
    <s v="NORMAL"/>
    <s v="MESA DE LABORATORIO_x0009_"/>
    <d v="2025-04-03T00:00:00"/>
    <x v="3"/>
    <x v="0"/>
    <m/>
    <s v="AB"/>
    <s v="P-3765"/>
    <s v=" M2640FER"/>
    <s v="CAÑO ESTRUCTURAL CUADRADO HIERRO COMUN 40X40X1,6X6000"/>
    <n v="2"/>
    <s v="Tiras"/>
    <n v="37950"/>
    <n v="75900"/>
    <s v="$"/>
    <s v="ABRAFER"/>
    <n v="100558"/>
    <d v="2025-04-07T00:00:00"/>
    <s v="MZ"/>
    <d v="2025-04-08T00:00:00"/>
    <s v="Recibido"/>
    <s v="cumplida"/>
    <x v="0"/>
    <n v="2"/>
    <n v="0"/>
    <d v="2025-05-24T00:00:00"/>
    <n v="37637"/>
    <n v="62484"/>
    <n v="1"/>
    <n v="1"/>
  </r>
  <r>
    <n v="1"/>
    <s v="Juan Zabaleta"/>
    <s v="NORMAL"/>
    <s v="PINZA AMPERiMETRICA MTTO"/>
    <d v="2025-04-03T00:00:00"/>
    <x v="3"/>
    <x v="0"/>
    <m/>
    <s v="JPS"/>
    <s v="P-3766"/>
    <s v="M0625ELE"/>
    <s v="PINZA AMPER0METRICA DIGITAL UNI-T UT216C 600A"/>
    <n v="1"/>
    <s v="unidad"/>
    <n v="180701.54"/>
    <n v="180701.54"/>
    <s v="$"/>
    <s v="ABRAFER"/>
    <n v="100559"/>
    <d v="2025-04-07T00:00:00"/>
    <s v="MZ"/>
    <d v="2025-04-08T00:00:00"/>
    <s v="Recibido"/>
    <s v="cumplida"/>
    <x v="0"/>
    <n v="1"/>
    <n v="0"/>
    <d v="2025-06-24T00:00:00"/>
    <n v="38901"/>
    <n v="64476"/>
    <n v="1"/>
    <n v="1"/>
  </r>
  <r>
    <n v="4"/>
    <s v="Alejandro Beron"/>
    <s v="NORMAL"/>
    <s v="TAPICERIA DE SILLAS VARIAS"/>
    <d v="2025-04-03T00:00:00"/>
    <x v="3"/>
    <x v="0"/>
    <m/>
    <s v="AB"/>
    <s v="P-3767"/>
    <s v="S/C"/>
    <s v="RETAPIZAR SILLA FENIX  C1 RESPALDO BAJO COLOR MARRON"/>
    <n v="1"/>
    <s v="unidad"/>
    <n v="80500"/>
    <n v="80500"/>
    <s v="$"/>
    <s v="EQUI-FEC"/>
    <n v="101084"/>
    <d v="2025-05-14T00:00:00"/>
    <s v="MZ"/>
    <d v="2025-05-15T00:00:00"/>
    <s v="Recibido"/>
    <s v="cumplida"/>
    <x v="0"/>
    <n v="1"/>
    <n v="0"/>
    <d v="2025-05-23T00:00:00"/>
    <n v="31487"/>
    <m/>
    <n v="1"/>
    <n v="1"/>
  </r>
  <r>
    <m/>
    <s v="Alejandro Beron"/>
    <s v="NORMAL"/>
    <s v="TAPICERIA DE SILLAS VARIAS"/>
    <d v="2025-04-03T00:00:00"/>
    <x v="3"/>
    <x v="0"/>
    <m/>
    <s v="AB"/>
    <s v="P-3767"/>
    <s v="S/C"/>
    <s v="RETAPIZAR SILLA FENIX C1 RESPALDO BAJO COLOR BEIGE"/>
    <n v="1"/>
    <s v="unidad"/>
    <m/>
    <n v="0"/>
    <s v="$"/>
    <m/>
    <m/>
    <m/>
    <m/>
    <m/>
    <s v="Anulado"/>
    <s v="Con pendientes"/>
    <x v="1"/>
    <m/>
    <n v="-1"/>
    <m/>
    <m/>
    <m/>
    <m/>
    <n v="1"/>
  </r>
  <r>
    <m/>
    <s v="Alejandro Beron"/>
    <s v="NORMAL"/>
    <s v="TAPICERIA DE SILLAS VARIAS"/>
    <d v="2025-04-03T00:00:00"/>
    <x v="3"/>
    <x v="0"/>
    <m/>
    <s v="AB"/>
    <s v="P-3767"/>
    <s v="S/C"/>
    <s v="RETAPIZAR SILLON DE TRABAJO DE PAÑOLERO ( ACIENTO)"/>
    <n v="1"/>
    <s v="unidad"/>
    <m/>
    <n v="0"/>
    <s v="$"/>
    <m/>
    <m/>
    <m/>
    <m/>
    <m/>
    <s v="Anulado"/>
    <s v="Con pendientes"/>
    <x v="1"/>
    <m/>
    <n v="-1"/>
    <m/>
    <m/>
    <m/>
    <m/>
    <n v="1"/>
  </r>
  <r>
    <m/>
    <s v="Alejandro Beron"/>
    <s v="NORMAL"/>
    <s v="TAPICERIA DE SILLAS VARIAS"/>
    <d v="2025-04-03T00:00:00"/>
    <x v="3"/>
    <x v="0"/>
    <m/>
    <s v="AB"/>
    <s v="P-3767"/>
    <s v="S/C"/>
    <s v="RETAPIZAR APOYA BRAZO DE EMANUEL CALAMANO (FOTO)"/>
    <n v="2"/>
    <s v="unidad"/>
    <m/>
    <n v="0"/>
    <s v="$"/>
    <m/>
    <m/>
    <m/>
    <m/>
    <m/>
    <s v="Anulado"/>
    <s v="Con pendientes"/>
    <x v="1"/>
    <m/>
    <n v="-2"/>
    <m/>
    <m/>
    <m/>
    <m/>
    <n v="1"/>
  </r>
  <r>
    <n v="1"/>
    <s v="Alejandro Beron"/>
    <s v="URGENTE 01"/>
    <s v="TAREA PARA SISTEMAS - EDILICIO"/>
    <d v="2025-04-03T00:00:00"/>
    <x v="3"/>
    <x v="0"/>
    <m/>
    <s v="AB"/>
    <s v="P-3768"/>
    <s v=" M1989FER"/>
    <s v="CAÑO POLIETILENO PARA MANGUERA 1 PULGADA X 1 MT K4 AGUA RIEGO"/>
    <n v="40"/>
    <s v="Metros"/>
    <n v="608.95000000000005"/>
    <n v="24358"/>
    <s v="$"/>
    <s v="ABRAFER"/>
    <n v="100557"/>
    <d v="2025-04-07T00:00:00"/>
    <s v="MZ"/>
    <d v="2025-04-08T00:00:00"/>
    <s v="Recibido"/>
    <s v="cumplida"/>
    <x v="0"/>
    <n v="40"/>
    <n v="0"/>
    <d v="2025-04-15T00:00:00"/>
    <n v="36394"/>
    <n v="60399"/>
    <n v="1"/>
    <n v="1"/>
  </r>
  <r>
    <n v="21"/>
    <s v="Juan Zabaleta"/>
    <s v="URGENTE 01"/>
    <s v="MATERIAL PARA CHILLER DE PLASTIFICADO - URGENTE"/>
    <d v="2025-04-03T00:00:00"/>
    <x v="3"/>
    <x v="0"/>
    <m/>
    <s v="JPS"/>
    <s v="P-3769"/>
    <s v="S/C"/>
    <s v="COMPRESOR DANFOSS C.Scroll Invotech YH307A1-100 380V PARA R22 10HP"/>
    <n v="1"/>
    <s v="unidad"/>
    <n v="1049910.75"/>
    <n v="1049910.75"/>
    <s v="$"/>
    <s v="REFRIGERACION OMAR"/>
    <n v="100631"/>
    <d v="2025-04-11T00:00:00"/>
    <s v="MZ"/>
    <d v="2025-04-14T00:00:00"/>
    <s v="Recibido"/>
    <s v="cumplida"/>
    <x v="0"/>
    <n v="1"/>
    <n v="0"/>
    <d v="2025-05-23T00:00:00"/>
    <n v="25314"/>
    <m/>
    <n v="1"/>
    <n v="1"/>
  </r>
  <r>
    <m/>
    <s v="Juan Zabaleta"/>
    <s v="URGENTE 01"/>
    <s v="MATERIAL PARA CHILLER DE PLASTIFICADO - URGENTE"/>
    <d v="2025-04-03T00:00:00"/>
    <x v="3"/>
    <x v="0"/>
    <m/>
    <s v="JPS"/>
    <s v="P-3769"/>
    <s v="S/C"/>
    <s v="FILTRO MOTOR QUEMADO PARA SOLDAR 5/8&quot;"/>
    <n v="1"/>
    <s v="unidad"/>
    <n v="16099.75"/>
    <n v="16099.75"/>
    <s v="$"/>
    <s v="REFRIGERACION OMAR"/>
    <n v="100631"/>
    <d v="2025-04-11T00:00:00"/>
    <s v="MZ"/>
    <d v="2025-04-14T00:00:00"/>
    <s v="Recibido"/>
    <s v="cumplida"/>
    <x v="0"/>
    <n v="1"/>
    <n v="0"/>
    <d v="2025-05-23T00:00:00"/>
    <n v="25314"/>
    <m/>
    <m/>
    <n v="1"/>
  </r>
  <r>
    <m/>
    <s v="Juan Zabaleta"/>
    <s v="URGENTE 01"/>
    <s v="MATERIAL PARA CHILLER DE PLASTIFICADO - URGENTE"/>
    <d v="2025-04-03T00:00:00"/>
    <x v="3"/>
    <x v="0"/>
    <m/>
    <s v="JPS"/>
    <s v="P-3769"/>
    <s v="S/C"/>
    <s v="CAÑO RIGIDO 5/8&quot; DE COBRE (1 metro) x kilo"/>
    <n v="2.2000000000000002"/>
    <s v="Kilo"/>
    <n v="18874.8"/>
    <n v="41524.560000000005"/>
    <s v="$"/>
    <s v="REFRIGERACION OMAR"/>
    <n v="100631"/>
    <d v="2025-04-11T00:00:00"/>
    <s v="MZ"/>
    <d v="2025-04-14T00:00:00"/>
    <s v="Recibido"/>
    <s v="cumplida"/>
    <x v="0"/>
    <n v="2.2000000000000002"/>
    <n v="0"/>
    <d v="2025-05-23T00:00:00"/>
    <n v="25314"/>
    <m/>
    <m/>
    <n v="1"/>
  </r>
  <r>
    <m/>
    <s v="Juan Zabaleta"/>
    <s v="URGENTE 01"/>
    <s v="MATERIAL PARA CHILLER DE PLASTIFICADO - URGENTE"/>
    <d v="2025-04-03T00:00:00"/>
    <x v="3"/>
    <x v="0"/>
    <m/>
    <s v="JPS"/>
    <s v="P-3769"/>
    <s v="S/C"/>
    <s v="CURVA 5/8&quot; DE COBRE"/>
    <n v="13"/>
    <s v="unidad"/>
    <n v="1550.43"/>
    <n v="20155.59"/>
    <s v="$"/>
    <s v="REFRIGERACION OMAR"/>
    <n v="100631"/>
    <d v="2025-04-11T00:00:00"/>
    <s v="MZ"/>
    <d v="2025-04-14T00:00:00"/>
    <s v="Recibido"/>
    <s v="cumplida"/>
    <x v="0"/>
    <n v="13"/>
    <n v="0"/>
    <d v="2025-05-23T00:00:00"/>
    <n v="25314"/>
    <m/>
    <m/>
    <n v="1"/>
  </r>
  <r>
    <m/>
    <s v="Juan Zabaleta"/>
    <s v="URGENTE 01"/>
    <s v="MATERIAL PARA CHILLER DE PLASTIFICADO - URGENTE"/>
    <d v="2025-04-03T00:00:00"/>
    <x v="3"/>
    <x v="0"/>
    <m/>
    <s v="JPS"/>
    <s v="P-3769"/>
    <s v="S/C"/>
    <s v="VALVULA SOLENOIDE PARA SOLDAR 5/8&quot;"/>
    <n v="2"/>
    <s v="unidad"/>
    <n v="71948.479999999996"/>
    <n v="143896.95999999999"/>
    <s v="$"/>
    <s v="REFRIGERACION OMAR"/>
    <n v="100631"/>
    <d v="2025-04-11T00:00:00"/>
    <s v="MZ"/>
    <d v="2025-04-14T00:00:00"/>
    <s v="Recibido"/>
    <s v="cumplida"/>
    <x v="0"/>
    <n v="2"/>
    <n v="0"/>
    <d v="2025-05-23T00:00:00"/>
    <n v="25314"/>
    <m/>
    <m/>
    <n v="1"/>
  </r>
  <r>
    <m/>
    <s v="Juan Zabaleta"/>
    <s v="URGENTE 01"/>
    <s v="MATERIAL PARA CHILLER DE PLASTIFICADO - URGENTE"/>
    <d v="2025-04-03T00:00:00"/>
    <x v="3"/>
    <x v="0"/>
    <m/>
    <s v="JPS"/>
    <s v="P-3769"/>
    <s v="S/C"/>
    <s v="PRESOSTATO DE ALTA RECUPERACION AUTOMATICO"/>
    <n v="1"/>
    <s v="unidad"/>
    <n v="103766.46"/>
    <n v="103766.46"/>
    <s v="$"/>
    <s v="REFRIGERACION OMAR"/>
    <n v="100631"/>
    <d v="2025-04-11T00:00:00"/>
    <s v="MZ"/>
    <d v="2025-04-14T00:00:00"/>
    <s v="Recibido"/>
    <s v="cumplida"/>
    <x v="0"/>
    <n v="1"/>
    <n v="0"/>
    <d v="2025-05-23T00:00:00"/>
    <n v="25314"/>
    <m/>
    <m/>
    <n v="1"/>
  </r>
  <r>
    <m/>
    <s v="Juan Zabaleta"/>
    <s v="URGENTE 01"/>
    <s v="MATERIAL PARA CHILLER DE PLASTIFICADO - URGENTE"/>
    <d v="2025-04-03T00:00:00"/>
    <x v="3"/>
    <x v="0"/>
    <m/>
    <s v="JPS"/>
    <s v="P-3769"/>
    <s v="S/C"/>
    <s v="PRESOSTATO DE BAJA RECUPERACION AUTOMATICO"/>
    <n v="2"/>
    <s v="unidad"/>
    <n v="103766.46"/>
    <n v="207532.92"/>
    <s v="$"/>
    <s v="REFRIGERACION OMAR"/>
    <n v="100631"/>
    <d v="2025-04-11T00:00:00"/>
    <s v="MZ"/>
    <d v="2025-04-14T00:00:00"/>
    <s v="Recibido"/>
    <s v="cumplida"/>
    <x v="0"/>
    <n v="2"/>
    <n v="0"/>
    <d v="2025-05-23T00:00:00"/>
    <n v="25314"/>
    <m/>
    <m/>
    <n v="1"/>
  </r>
  <r>
    <m/>
    <s v="Juan Zabaleta"/>
    <s v="URGENTE 01"/>
    <s v="MATERIAL PARA CHILLER DE PLASTIFICADO - URGENTE"/>
    <d v="2025-04-03T00:00:00"/>
    <x v="3"/>
    <x v="0"/>
    <m/>
    <s v="JPS"/>
    <s v="P-3769"/>
    <s v="S/C"/>
    <s v="CAÑO DE COBRE 1/4 (5 metros) x kilo"/>
    <n v="0.75"/>
    <s v="Kilo"/>
    <n v="21346.5"/>
    <n v="16009.875"/>
    <s v="$"/>
    <s v="REFRIGERACION OMAR"/>
    <n v="100631"/>
    <d v="2025-04-11T00:00:00"/>
    <s v="MZ"/>
    <d v="2025-04-14T00:00:00"/>
    <s v="Recibido"/>
    <s v="cumplida"/>
    <x v="0"/>
    <n v="0.75"/>
    <n v="0"/>
    <d v="2025-05-23T00:00:00"/>
    <n v="25314"/>
    <m/>
    <m/>
    <n v="1"/>
  </r>
  <r>
    <m/>
    <s v="Juan Zabaleta"/>
    <s v="URGENTE 01"/>
    <s v="MATERIAL PARA CHILLER DE PLASTIFICADO - URGENTE"/>
    <d v="2025-04-03T00:00:00"/>
    <x v="3"/>
    <x v="0"/>
    <m/>
    <s v="JPS"/>
    <s v="P-3769"/>
    <s v="S/C"/>
    <s v="CAÑO DE COBRE 7/8 RIGIDO (1 metro) x kilo"/>
    <n v="3.4"/>
    <s v="Kilo"/>
    <n v="18874.8"/>
    <n v="64174.319999999992"/>
    <s v="$"/>
    <s v="REFRIGERACION OMAR"/>
    <n v="100631"/>
    <d v="2025-04-11T00:00:00"/>
    <s v="MZ"/>
    <d v="2025-04-14T00:00:00"/>
    <s v="Recibido"/>
    <s v="cumplida"/>
    <x v="0"/>
    <n v="3.4"/>
    <n v="0"/>
    <d v="2025-05-23T00:00:00"/>
    <n v="25314"/>
    <m/>
    <m/>
    <n v="1"/>
  </r>
  <r>
    <m/>
    <s v="Juan Zabaleta"/>
    <s v="URGENTE 01"/>
    <s v="MATERIAL PARA CHILLER DE PLASTIFICADO - URGENTE"/>
    <d v="2025-04-03T00:00:00"/>
    <x v="3"/>
    <x v="0"/>
    <m/>
    <s v="JPS"/>
    <s v="P-3769"/>
    <s v="S/C"/>
    <s v="CAÑO DE COBRE 1 1/8 RIGIDO (1 metro) x kilo"/>
    <n v="5"/>
    <s v="Kilo"/>
    <n v="18874.8"/>
    <n v="94374"/>
    <s v="$"/>
    <s v="REFRIGERACION OMAR"/>
    <n v="100631"/>
    <d v="2025-04-11T00:00:00"/>
    <s v="MZ"/>
    <d v="2025-04-14T00:00:00"/>
    <s v="Recibido"/>
    <s v="cumplida"/>
    <x v="0"/>
    <n v="5"/>
    <n v="0"/>
    <d v="2025-05-23T00:00:00"/>
    <n v="25314"/>
    <m/>
    <m/>
    <n v="1"/>
  </r>
  <r>
    <m/>
    <s v="Juan Zabaleta"/>
    <s v="URGENTE 01"/>
    <s v="MATERIAL PARA CHILLER DE PLASTIFICADO - URGENTE"/>
    <d v="2025-04-03T00:00:00"/>
    <x v="3"/>
    <x v="0"/>
    <m/>
    <s v="JPS"/>
    <s v="P-3769"/>
    <s v="S/C"/>
    <s v="CURVA 7/8 COBRE"/>
    <n v="4"/>
    <s v="unidad"/>
    <n v="2988.51"/>
    <n v="11954.04"/>
    <s v="$"/>
    <s v="REFRIGERACION OMAR"/>
    <n v="100631"/>
    <d v="2025-04-11T00:00:00"/>
    <s v="MZ"/>
    <d v="2025-04-14T00:00:00"/>
    <s v="Recibido"/>
    <s v="cumplida"/>
    <x v="0"/>
    <n v="4"/>
    <n v="0"/>
    <d v="2025-05-23T00:00:00"/>
    <n v="25314"/>
    <m/>
    <m/>
    <n v="1"/>
  </r>
  <r>
    <m/>
    <s v="Juan Zabaleta"/>
    <s v="URGENTE 01"/>
    <s v="MATERIAL PARA CHILLER DE PLASTIFICADO - URGENTE"/>
    <d v="2025-04-03T00:00:00"/>
    <x v="3"/>
    <x v="0"/>
    <m/>
    <s v="JPS"/>
    <s v="P-3769"/>
    <s v="S/C"/>
    <s v="CURVA 1 1/8 COBRE"/>
    <n v="7"/>
    <s v="unidad"/>
    <n v="8100.43"/>
    <n v="56703.01"/>
    <s v="$"/>
    <s v="REFRIGERACION OMAR"/>
    <n v="100631"/>
    <d v="2025-04-11T00:00:00"/>
    <s v="MZ"/>
    <d v="2025-04-14T00:00:00"/>
    <s v="Recibido"/>
    <s v="cumplida"/>
    <x v="0"/>
    <n v="7"/>
    <n v="0"/>
    <d v="2025-05-23T00:00:00"/>
    <n v="25314"/>
    <m/>
    <m/>
    <n v="1"/>
  </r>
  <r>
    <m/>
    <s v="Juan Zabaleta"/>
    <s v="URGENTE 01"/>
    <s v="MATERIAL PARA CHILLER DE PLASTIFICADO - URGENTE"/>
    <d v="2025-04-03T00:00:00"/>
    <x v="3"/>
    <x v="0"/>
    <m/>
    <s v="JPS"/>
    <s v="P-3769"/>
    <s v="S/C"/>
    <s v="CUPLA 5/8 COBRE"/>
    <n v="4"/>
    <s v="unidad"/>
    <n v="786.45"/>
    <n v="3145.8"/>
    <s v="$"/>
    <s v="REFRIGERACION OMAR"/>
    <n v="100631"/>
    <d v="2025-04-11T00:00:00"/>
    <s v="MZ"/>
    <d v="2025-04-14T00:00:00"/>
    <s v="Recibido"/>
    <s v="cumplida"/>
    <x v="0"/>
    <n v="4"/>
    <n v="0"/>
    <d v="2025-05-23T00:00:00"/>
    <n v="25314"/>
    <m/>
    <m/>
    <n v="1"/>
  </r>
  <r>
    <m/>
    <s v="Juan Zabaleta"/>
    <s v="URGENTE 01"/>
    <s v="MATERIAL PARA CHILLER DE PLASTIFICADO - URGENTE"/>
    <d v="2025-04-03T00:00:00"/>
    <x v="3"/>
    <x v="0"/>
    <m/>
    <s v="JPS"/>
    <s v="P-3769"/>
    <s v="S/C"/>
    <s v="CUPLA 7/8  COBRE"/>
    <n v="4"/>
    <s v="unidad"/>
    <n v="1325.73"/>
    <n v="5302.92"/>
    <s v="$"/>
    <s v="REFRIGERACION OMAR"/>
    <n v="100631"/>
    <d v="2025-04-11T00:00:00"/>
    <s v="MZ"/>
    <d v="2025-04-14T00:00:00"/>
    <s v="Recibido"/>
    <s v="cumplida"/>
    <x v="0"/>
    <n v="4"/>
    <n v="0"/>
    <d v="2025-05-23T00:00:00"/>
    <n v="25314"/>
    <m/>
    <m/>
    <n v="1"/>
  </r>
  <r>
    <m/>
    <s v="Juan Zabaleta"/>
    <s v="URGENTE 01"/>
    <s v="MATERIAL PARA CHILLER DE PLASTIFICADO - URGENTE"/>
    <d v="2025-04-03T00:00:00"/>
    <x v="3"/>
    <x v="0"/>
    <m/>
    <s v="JPS"/>
    <s v="P-3769"/>
    <s v="S/C"/>
    <s v="CUPLA 1 1/8 COBRE"/>
    <n v="4"/>
    <s v="unidad"/>
    <n v="2494.17"/>
    <n v="9976.68"/>
    <s v="$"/>
    <s v="REFRIGERACION OMAR"/>
    <n v="100631"/>
    <d v="2025-04-11T00:00:00"/>
    <s v="MZ"/>
    <d v="2025-04-14T00:00:00"/>
    <s v="Recibido"/>
    <s v="cumplida"/>
    <x v="0"/>
    <n v="4"/>
    <n v="0"/>
    <d v="2025-05-23T00:00:00"/>
    <n v="25314"/>
    <m/>
    <m/>
    <n v="1"/>
  </r>
  <r>
    <m/>
    <s v="Juan Zabaleta"/>
    <s v="URGENTE 01"/>
    <s v="MATERIAL PARA CHILLER DE PLASTIFICADO - URGENTE"/>
    <d v="2025-04-03T00:00:00"/>
    <x v="3"/>
    <x v="0"/>
    <m/>
    <s v="JPS"/>
    <s v="P-3769"/>
    <s v="S/C"/>
    <s v="TUERCA 1/4 BRONCE"/>
    <n v="10"/>
    <s v="unidad"/>
    <n v="460.63"/>
    <n v="4606.3"/>
    <s v="$"/>
    <s v="REFRIGERACION OMAR"/>
    <n v="100631"/>
    <d v="2025-04-11T00:00:00"/>
    <s v="MZ"/>
    <d v="2025-04-14T00:00:00"/>
    <s v="Recibido"/>
    <s v="cumplida"/>
    <x v="0"/>
    <n v="10"/>
    <n v="0"/>
    <d v="2025-05-23T00:00:00"/>
    <n v="25314"/>
    <m/>
    <m/>
    <n v="1"/>
  </r>
  <r>
    <m/>
    <s v="Juan Zabaleta"/>
    <s v="URGENTE 01"/>
    <s v="MATERIAL PARA CHILLER DE PLASTIFICADO - URGENTE"/>
    <d v="2025-04-03T00:00:00"/>
    <x v="3"/>
    <x v="0"/>
    <m/>
    <s v="JPS"/>
    <s v="P-3769"/>
    <s v="S/C"/>
    <s v="TUERCA 5/8 BRONCE"/>
    <n v="5"/>
    <s v="unidad"/>
    <n v="1921.18"/>
    <n v="9605.9"/>
    <s v="$"/>
    <s v="REFRIGERACION OMAR"/>
    <n v="100631"/>
    <d v="2025-04-11T00:00:00"/>
    <s v="MZ"/>
    <d v="2025-04-14T00:00:00"/>
    <s v="Recibido"/>
    <s v="cumplida"/>
    <x v="0"/>
    <n v="5"/>
    <n v="0"/>
    <d v="2025-05-23T00:00:00"/>
    <n v="25314"/>
    <m/>
    <m/>
    <n v="1"/>
  </r>
  <r>
    <m/>
    <s v="Juan Zabaleta"/>
    <s v="URGENTE 01"/>
    <s v="MATERIAL PARA CHILLER DE PLASTIFICADO - URGENTE"/>
    <d v="2025-04-03T00:00:00"/>
    <x v="3"/>
    <x v="0"/>
    <m/>
    <s v="JPS"/>
    <s v="P-3769"/>
    <s v="S/C"/>
    <s v="VALVULA DE EXPANSION DE 3 CUERPOS DANFOSS - Elem.Termos.TEX5-067B3250-R-22C/Cap. 3Mt. Cuerpo Valv.TE5-067B4008-1/2 x 7/8 Sol. Rec. Tobera DANFOSS p/TE5 Cod. 067B2090/2790 "/>
    <n v="1"/>
    <s v="unidad"/>
    <n v="295300.71999999997"/>
    <n v="295300.71999999997"/>
    <s v="$"/>
    <s v="REFRIGERACION OMAR"/>
    <n v="100631"/>
    <d v="2025-04-11T00:00:00"/>
    <s v="MZ"/>
    <d v="2025-04-14T00:00:00"/>
    <s v="Recibido"/>
    <s v="cumplida"/>
    <x v="0"/>
    <n v="1"/>
    <n v="0"/>
    <d v="2025-05-23T00:00:00"/>
    <n v="25316"/>
    <m/>
    <m/>
    <n v="1"/>
  </r>
  <r>
    <m/>
    <s v="Juan Zabaleta"/>
    <s v="URGENTE 01"/>
    <s v="MATERIAL PARA CHILLER DE PLASTIFICADO - URGENTE"/>
    <d v="2025-04-03T00:00:00"/>
    <x v="3"/>
    <x v="0"/>
    <m/>
    <s v="JPS"/>
    <s v="P-3769"/>
    <s v="S/C"/>
    <s v="ROBINETE 5/8 BRONCE"/>
    <n v="1"/>
    <s v="unidad"/>
    <n v="92070.82"/>
    <n v="92070.82"/>
    <s v="$"/>
    <s v="REFRIGERACION OMAR"/>
    <n v="100631"/>
    <d v="2025-04-11T00:00:00"/>
    <s v="MZ"/>
    <d v="2025-04-14T00:00:00"/>
    <s v="Recibido"/>
    <s v="cumplida"/>
    <x v="0"/>
    <n v="1"/>
    <n v="0"/>
    <d v="2025-05-23T00:00:00"/>
    <n v="25316"/>
    <m/>
    <m/>
    <n v="1"/>
  </r>
  <r>
    <m/>
    <s v="Juan Zabaleta"/>
    <s v="URGENTE 01"/>
    <s v="MATERIAL PARA CHILLER DE PLASTIFICADO - URGENTE"/>
    <d v="2025-04-03T00:00:00"/>
    <x v="3"/>
    <x v="0"/>
    <m/>
    <s v="JPS"/>
    <s v="P-3769"/>
    <s v="S/C"/>
    <s v="PRESOSTATO DE ALTA RECUPERACION MANUAL"/>
    <n v="1"/>
    <s v="unidad"/>
    <n v="103766.46"/>
    <n v="103766.46"/>
    <s v="$"/>
    <s v="REFRIGERACION OMAR"/>
    <n v="100631"/>
    <d v="2025-04-11T00:00:00"/>
    <s v="MZ"/>
    <d v="2025-04-14T00:00:00"/>
    <s v="Recibido"/>
    <s v="cumplida"/>
    <x v="0"/>
    <n v="1"/>
    <n v="0"/>
    <d v="2025-05-23T00:00:00"/>
    <n v="25316"/>
    <m/>
    <m/>
    <n v="1"/>
  </r>
  <r>
    <m/>
    <s v="Juan Zabaleta"/>
    <s v="URGENTE 01"/>
    <s v="MATERIAL PARA CHILLER DE PLASTIFICADO - URGENTE"/>
    <d v="2025-04-03T00:00:00"/>
    <x v="3"/>
    <x v="0"/>
    <m/>
    <s v="JPS"/>
    <s v="P-3769"/>
    <s v="S/C"/>
    <s v="INTERCAMBIADOR DE PLACAS DANFOSS  D62-E-70 (12TCond-10TEvap)-H0879"/>
    <n v="1"/>
    <s v="unidad"/>
    <n v="1292025"/>
    <n v="1292025"/>
    <s v="$"/>
    <s v="REFRIGERACION OMAR"/>
    <n v="100631"/>
    <d v="2025-04-11T00:00:00"/>
    <s v="MZ"/>
    <d v="2025-04-14T00:00:00"/>
    <s v="Recibido"/>
    <s v="cumplida"/>
    <x v="0"/>
    <n v="1"/>
    <n v="0"/>
    <d v="2025-05-23T00:00:00"/>
    <n v="25310"/>
    <m/>
    <m/>
    <n v="1"/>
  </r>
  <r>
    <n v="5"/>
    <s v="Juan Zabaleta"/>
    <s v="URGENTE 01"/>
    <s v="CARGA DE HARINA LINEA 5"/>
    <d v="2025-04-05T00:00:00"/>
    <x v="3"/>
    <x v="0"/>
    <m/>
    <s v="AB"/>
    <s v="P-3770"/>
    <s v="S/C"/>
    <s v="Válvula tipo mariposa de 8&quot; Brida-Brida WAM V2FS200SB"/>
    <n v="1"/>
    <s v="unidad"/>
    <m/>
    <n v="0"/>
    <s v="$"/>
    <m/>
    <m/>
    <m/>
    <m/>
    <m/>
    <s v="Anulado"/>
    <s v="Con pendientes"/>
    <x v="1"/>
    <m/>
    <n v="-1"/>
    <m/>
    <m/>
    <m/>
    <n v="1"/>
    <n v="1"/>
  </r>
  <r>
    <m/>
    <s v="Juan Zabaleta"/>
    <s v="URGENTE 01"/>
    <s v="CARGA DE HARINA LINEA 5"/>
    <d v="2025-04-05T00:00:00"/>
    <x v="3"/>
    <x v="0"/>
    <m/>
    <s v="AB"/>
    <s v="P-3770"/>
    <s v="S/C"/>
    <s v="Actuador Neumático Monoestable WAM CPU - CPU102MV"/>
    <n v="1"/>
    <s v="unidad"/>
    <m/>
    <n v="0"/>
    <s v="$"/>
    <m/>
    <m/>
    <m/>
    <m/>
    <m/>
    <s v="Anulado"/>
    <s v="Con pendientes"/>
    <x v="1"/>
    <m/>
    <n v="-1"/>
    <m/>
    <m/>
    <m/>
    <m/>
    <n v="1"/>
  </r>
  <r>
    <m/>
    <s v="Juan Zabaleta"/>
    <s v="URGENTE 01"/>
    <s v="CARGA DE HARINA LINEA 5"/>
    <d v="2025-04-05T00:00:00"/>
    <x v="3"/>
    <x v="0"/>
    <m/>
    <s v="AB"/>
    <s v="P-3770"/>
    <s v="S/C"/>
    <s v="Bobina 24V 50/60Hz 5.5 W - BOB02450"/>
    <n v="1"/>
    <s v="unidad"/>
    <m/>
    <n v="0"/>
    <s v="$"/>
    <m/>
    <m/>
    <m/>
    <m/>
    <m/>
    <s v="Anulado"/>
    <s v="Con pendientes"/>
    <x v="1"/>
    <m/>
    <n v="-1"/>
    <m/>
    <m/>
    <m/>
    <m/>
    <n v="1"/>
  </r>
  <r>
    <m/>
    <s v="Juan Zabaleta"/>
    <s v="URGENTE 01"/>
    <s v="CARGA DE HARINA LINEA 5"/>
    <d v="2025-04-05T00:00:00"/>
    <x v="3"/>
    <x v="0"/>
    <m/>
    <s v="AB"/>
    <s v="P-3770"/>
    <s v="S/C"/>
    <s v="Cartucho redondo WAM - KFNC2001PH3"/>
    <n v="2"/>
    <s v="unidad"/>
    <m/>
    <n v="0"/>
    <s v="$"/>
    <m/>
    <m/>
    <m/>
    <m/>
    <m/>
    <s v="Anulado"/>
    <s v="Con pendientes"/>
    <x v="1"/>
    <m/>
    <n v="-2"/>
    <m/>
    <m/>
    <m/>
    <m/>
    <n v="1"/>
  </r>
  <r>
    <m/>
    <s v="Juan Zabaleta"/>
    <s v="URGENTE 01"/>
    <s v="CARGA DE HARINA LINEA 5"/>
    <d v="2025-04-05T00:00:00"/>
    <x v="3"/>
    <x v="0"/>
    <m/>
    <s v="AB"/>
    <s v="P-3770"/>
    <s v="S/C"/>
    <s v="Vibro Fluidificador OLI VBS1N - VBS1N"/>
    <n v="2"/>
    <s v="unidad"/>
    <m/>
    <n v="0"/>
    <s v="$"/>
    <m/>
    <m/>
    <m/>
    <m/>
    <m/>
    <s v="Anulado"/>
    <s v="Con pendientes"/>
    <x v="1"/>
    <m/>
    <n v="-2"/>
    <m/>
    <m/>
    <m/>
    <m/>
    <n v="1"/>
  </r>
  <r>
    <n v="1"/>
    <s v="Juan Zabaleta"/>
    <s v="URGENTE 01"/>
    <s v="ENCINTADORA DE CAJAS"/>
    <d v="2025-04-05T00:00:00"/>
    <x v="3"/>
    <x v="0"/>
    <m/>
    <s v="AB"/>
    <s v="P-3771"/>
    <s v=" M0082BAN"/>
    <s v="BANDA SIN FIN  50 X 1500MM RT3PG-2  C/PERFIL PK8 CENTRAL (ENCINTADORA)"/>
    <n v="2"/>
    <s v="unidad"/>
    <n v="60518.27"/>
    <n v="121036.54"/>
    <s v="$"/>
    <s v="BANDAX"/>
    <n v="100581"/>
    <d v="2025-04-08T00:00:00"/>
    <s v="LR"/>
    <d v="2025-04-10T00:00:00"/>
    <s v="Recibido"/>
    <s v="cumplida"/>
    <x v="0"/>
    <n v="2"/>
    <n v="0"/>
    <d v="2025-04-11T00:00:00"/>
    <n v="55466"/>
    <n v="60275"/>
    <n v="1"/>
    <n v="1"/>
  </r>
  <r>
    <n v="1"/>
    <s v="Juan Zabaleta"/>
    <s v="NORMAL"/>
    <s v="INSUMOS MARKEM IMAJE LINEA 3"/>
    <d v="2025-04-07T00:00:00"/>
    <x v="3"/>
    <x v="0"/>
    <m/>
    <s v="JPS"/>
    <s v="P-3772"/>
    <s v=" M1022MEC"/>
    <s v=" SPARE 8018  USER INTERFACE  CABEZAL DE IMPRESION  ENM10018596"/>
    <n v="1"/>
    <s v="unidad"/>
    <n v="774147.37"/>
    <n v="774147.37"/>
    <s v="$"/>
    <s v="MARKEM IMAJE"/>
    <n v="100574"/>
    <d v="2025-04-07T00:00:00"/>
    <s v="MZ"/>
    <d v="2025-04-08T00:00:00"/>
    <s v="Recibido"/>
    <s v="cumplida"/>
    <x v="0"/>
    <n v="1"/>
    <n v="0"/>
    <d v="2025-04-09T00:00:00"/>
    <n v="74922"/>
    <n v="60128"/>
    <n v="1"/>
    <n v="1"/>
  </r>
  <r>
    <n v="3"/>
    <s v="Alejandro Beron"/>
    <s v="URGENTE 01"/>
    <s v="MOBILIARIO OFICINA DE MARKETING"/>
    <d v="2025-04-10T00:00:00"/>
    <x v="3"/>
    <x v="0"/>
    <m/>
    <s v="JPS"/>
    <s v="P-3773"/>
    <s v="S/C"/>
    <s v="  Puesto de trabajo cuadruple, con dos cajoneras, MESA DE MELAMINA COLOR NEGRA, BASE CAJONERO HAYA,"/>
    <n v="1"/>
    <s v="unidad"/>
    <n v="598300"/>
    <n v="598300"/>
    <s v="$"/>
    <s v="AMARO MUEBLES"/>
    <n v="100995"/>
    <d v="2025-05-08T00:00:00"/>
    <s v="MZ"/>
    <d v="2025-05-09T00:00:00"/>
    <s v="Recibido"/>
    <s v="cumplida"/>
    <x v="0"/>
    <n v="1"/>
    <n v="0"/>
    <d v="2025-05-28T00:00:00"/>
    <n v="249"/>
    <m/>
    <n v="1"/>
    <n v="1"/>
  </r>
  <r>
    <m/>
    <s v="Alejandro Beron"/>
    <s v="URGENTE 01"/>
    <s v="MOBILIARIO OFICINA DE MARKETING"/>
    <d v="2025-04-10T00:00:00"/>
    <x v="3"/>
    <x v="0"/>
    <m/>
    <s v="JPS"/>
    <s v="P-3773"/>
    <s v="S/C"/>
    <s v="  Escritorio esquinero variante derecha, base de apoyo haya, mesa melamina negra  medidas 1,65x1,45x,075"/>
    <n v="1"/>
    <s v="unidad"/>
    <n v="237280"/>
    <n v="237280"/>
    <s v="$"/>
    <s v="TISERA"/>
    <n v="100714"/>
    <d v="2025-04-21T00:00:00"/>
    <s v="MZ"/>
    <d v="2025-04-22T00:00:00"/>
    <s v="Recibido"/>
    <s v="cumplida"/>
    <x v="0"/>
    <n v="1"/>
    <n v="0"/>
    <d v="2025-05-12T00:00:00"/>
    <n v="197128"/>
    <m/>
    <m/>
    <n v="1"/>
  </r>
  <r>
    <m/>
    <s v="Alejandro Beron"/>
    <s v="URGENTE 01"/>
    <s v="MOBILIARIO OFICINA DE MARKETING"/>
    <d v="2025-04-10T00:00:00"/>
    <x v="3"/>
    <x v="0"/>
    <m/>
    <s v="JPS"/>
    <s v="P-3773"/>
    <s v="S/C"/>
    <s v="  SILLON ALUMINUM SOFT ALTO NEGRO"/>
    <n v="1"/>
    <s v="unidad"/>
    <n v="242250"/>
    <n v="242250"/>
    <s v="$"/>
    <s v="TISERA"/>
    <n v="100714"/>
    <d v="2025-04-21T00:00:00"/>
    <s v="MZ"/>
    <d v="2025-04-22T00:00:00"/>
    <s v="Recibido"/>
    <s v="cumplida"/>
    <x v="0"/>
    <n v="1"/>
    <n v="0"/>
    <d v="2025-05-12T00:00:00"/>
    <n v="197128"/>
    <m/>
    <m/>
    <n v="1"/>
  </r>
  <r>
    <n v="1"/>
    <s v="Alejandro Beron"/>
    <s v="NORMAL"/>
    <s v="ESCALERA PARA TRABAJOS EN ALTURA"/>
    <d v="2025-04-07T00:00:00"/>
    <x v="3"/>
    <x v="0"/>
    <m/>
    <s v="JPS"/>
    <s v="P-3774"/>
    <s v=" M0052HER"/>
    <s v="  Escalera extensible, 36 escalones, dielectrica, altura maxima 12 metros"/>
    <n v="1"/>
    <s v="unidad"/>
    <m/>
    <n v="0"/>
    <s v="$"/>
    <m/>
    <m/>
    <m/>
    <m/>
    <m/>
    <s v="Anulado"/>
    <s v="Con pendientes"/>
    <x v="1"/>
    <m/>
    <n v="-1"/>
    <m/>
    <m/>
    <m/>
    <n v="1"/>
    <n v="1"/>
  </r>
  <r>
    <n v="1"/>
    <s v="Hugo Escobar"/>
    <s v="NORMAL"/>
    <s v="MOTOR DE FLAMEADOR LINEA "/>
    <d v="2025-04-08T00:00:00"/>
    <x v="3"/>
    <x v="0"/>
    <m/>
    <s v="JPS"/>
    <s v="P-3775"/>
    <s v=" M2295MEC"/>
    <s v=" MOTOR EMAR AC 40 2M - 0,40CV 2800RPM (FLAMEADOR)"/>
    <n v="1"/>
    <s v="unidad"/>
    <n v="216860.79999999999"/>
    <n v="216860.79999999999"/>
    <s v="$"/>
    <s v="HER CAL"/>
    <n v="100691"/>
    <d v="2025-04-16T00:00:00"/>
    <s v="LR"/>
    <d v="2025-04-17T00:00:00"/>
    <s v="Recibido"/>
    <s v="cumplida"/>
    <x v="0"/>
    <n v="1"/>
    <n v="0"/>
    <d v="2025-05-09T00:00:00"/>
    <n v="38890"/>
    <n v="61590"/>
    <n v="1"/>
    <n v="1"/>
  </r>
  <r>
    <n v="1"/>
    <s v="Pablo Aguirre"/>
    <s v="URGENTE 01"/>
    <s v="BATERIA PARA TOYOTA 25"/>
    <d v="2025-04-09T00:00:00"/>
    <x v="3"/>
    <x v="0"/>
    <m/>
    <s v="JPS"/>
    <s v="P-3776"/>
    <s v=" M2824FER"/>
    <s v=" BATERIA 12X75"/>
    <n v="1"/>
    <s v="unidad"/>
    <n v="205000"/>
    <n v="205000"/>
    <s v="$"/>
    <s v="EMAS"/>
    <n v="100616"/>
    <d v="2025-04-10T00:00:00"/>
    <s v="MZ"/>
    <d v="2025-04-14T00:00:00"/>
    <s v="Recibido"/>
    <s v="cumplida"/>
    <x v="0"/>
    <n v="1"/>
    <n v="0"/>
    <d v="2025-04-15T00:00:00"/>
    <n v="12270"/>
    <n v="60375"/>
    <n v="1"/>
    <n v="1"/>
  </r>
  <r>
    <n v="3"/>
    <s v="Juan Zabaleta"/>
    <s v="URGENTE 01"/>
    <s v="MATERIAL PARA TABLERO ALIMENTACION A PLANTA"/>
    <d v="2025-04-09T00:00:00"/>
    <x v="3"/>
    <x v="0"/>
    <m/>
    <s v="JPS"/>
    <s v="P-3777"/>
    <s v=" M0353ELE"/>
    <s v=" TERMINAL DE COBRE P/ CABLE DE 150MM - OJAL DIAMETRO 13MM"/>
    <n v="10"/>
    <s v="unidad"/>
    <n v="7285.17"/>
    <n v="72851.7"/>
    <s v="$"/>
    <s v="ELECTROPERBE"/>
    <n v="100608"/>
    <d v="2025-04-09T00:00:00"/>
    <s v="MZ"/>
    <d v="2025-04-10T00:00:00"/>
    <s v="Recibido"/>
    <s v="cumplida"/>
    <x v="0"/>
    <n v="10"/>
    <n v="0"/>
    <d v="2025-06-24T00:00:00"/>
    <n v="83344"/>
    <n v="64420"/>
    <n v="1"/>
    <n v="1"/>
  </r>
  <r>
    <m/>
    <s v="Juan Zabaleta"/>
    <s v="URGENTE 01"/>
    <s v="MATERIAL PARA TABLERO ALIMENTACION A PLANTA"/>
    <d v="2025-04-09T00:00:00"/>
    <x v="3"/>
    <x v="0"/>
    <m/>
    <s v="JPS"/>
    <s v="P-3777"/>
    <s v=" M1563ELE"/>
    <s v=" Termocontraible para cable de 120mm. marca Compet Phiterm-PMCA  (pared media con adhesivo)"/>
    <n v="2"/>
    <s v="unidad"/>
    <n v="14081.85"/>
    <n v="28163.7"/>
    <s v="$"/>
    <s v="ELECTROPERBE"/>
    <n v="100608"/>
    <d v="2025-04-09T00:00:00"/>
    <s v="MZ"/>
    <d v="2025-04-10T00:00:00"/>
    <s v="Recibido"/>
    <s v="cumplida"/>
    <x v="0"/>
    <n v="2"/>
    <n v="0"/>
    <d v="2025-06-24T00:00:00"/>
    <n v="83344"/>
    <n v="64420"/>
    <m/>
    <n v="1"/>
  </r>
  <r>
    <m/>
    <s v="Juan Zabaleta"/>
    <s v="URGENTE 01"/>
    <s v="MATERIAL PARA TABLERO ALIMENTACION A PLANTA"/>
    <d v="2025-04-09T00:00:00"/>
    <x v="3"/>
    <x v="0"/>
    <m/>
    <s v="JPS"/>
    <s v="P-3777"/>
    <s v="M1564ELE"/>
    <s v=" Termocontraible para cable de 150mm. marca Compet Phiterm-PMCA  (pared media con adhesivo)"/>
    <n v="1"/>
    <s v="unidad"/>
    <n v="16749.990000000002"/>
    <n v="16749.990000000002"/>
    <s v="$"/>
    <s v="ELECTROPERBE"/>
    <n v="100608"/>
    <d v="2025-04-09T00:00:00"/>
    <s v="MZ"/>
    <d v="2025-04-10T00:00:00"/>
    <s v="Recibido"/>
    <s v="cumplida"/>
    <x v="0"/>
    <n v="1"/>
    <n v="0"/>
    <d v="2025-06-24T00:00:00"/>
    <n v="83344"/>
    <n v="64420"/>
    <m/>
    <n v="1"/>
  </r>
  <r>
    <n v="13"/>
    <s v="Juan Zabaleta"/>
    <s v="NORMAL"/>
    <s v="INSUMOS MASIPACK"/>
    <d v="2025-04-10T00:00:00"/>
    <x v="3"/>
    <x v="0"/>
    <m/>
    <s v="AB"/>
    <s v="P-3778"/>
    <s v="M0415MEC"/>
    <s v=" MOTOREDUCTOR 0,15KW WA10DT56L4 SEW"/>
    <n v="1"/>
    <s v="unidad"/>
    <m/>
    <n v="0"/>
    <s v="$"/>
    <m/>
    <m/>
    <m/>
    <m/>
    <m/>
    <s v="Anulado"/>
    <s v="Con pendientes"/>
    <x v="1"/>
    <m/>
    <n v="-1"/>
    <m/>
    <m/>
    <m/>
    <n v="1"/>
    <n v="1"/>
  </r>
  <r>
    <m/>
    <s v="Juan Zabaleta"/>
    <s v="NORMAL"/>
    <s v="INSUMOS MASIPACK"/>
    <d v="2025-04-10T00:00:00"/>
    <x v="3"/>
    <x v="0"/>
    <m/>
    <s v="AB"/>
    <s v="P-3778"/>
    <s v="M1506ELE"/>
    <s v=" MODULO CPU 1769-L33ERM"/>
    <n v="1"/>
    <s v="unidad"/>
    <m/>
    <n v="0"/>
    <s v="$"/>
    <m/>
    <m/>
    <m/>
    <m/>
    <m/>
    <s v="Anulado"/>
    <s v="Con pendientes"/>
    <x v="1"/>
    <m/>
    <n v="-1"/>
    <m/>
    <m/>
    <m/>
    <m/>
    <n v="1"/>
  </r>
  <r>
    <m/>
    <s v="Juan Zabaleta"/>
    <s v="NORMAL"/>
    <s v="INSUMOS MASIPACK"/>
    <d v="2025-04-10T00:00:00"/>
    <x v="3"/>
    <x v="0"/>
    <m/>
    <s v="AB"/>
    <s v="P-3778"/>
    <s v="M1508ELE"/>
    <s v=" MODULO DE 32 ENTRADAS DIGITALES 1769-IQ32"/>
    <n v="1"/>
    <s v="unidad"/>
    <m/>
    <n v="0"/>
    <s v="$"/>
    <m/>
    <m/>
    <m/>
    <m/>
    <m/>
    <s v="Anulado"/>
    <s v="Con pendientes"/>
    <x v="1"/>
    <m/>
    <n v="-1"/>
    <m/>
    <m/>
    <m/>
    <m/>
    <n v="1"/>
  </r>
  <r>
    <m/>
    <s v="Juan Zabaleta"/>
    <s v="NORMAL"/>
    <s v="INSUMOS MASIPACK"/>
    <d v="2025-04-10T00:00:00"/>
    <x v="3"/>
    <x v="0"/>
    <m/>
    <s v="AB"/>
    <s v="P-3778"/>
    <s v="M1509ELE"/>
    <s v=" MODULO DE 16 ENTRADAS DIGITALES 1769-IQ16"/>
    <n v="1"/>
    <s v="unidad"/>
    <m/>
    <n v="0"/>
    <s v="$"/>
    <m/>
    <m/>
    <m/>
    <m/>
    <m/>
    <s v="Anulado"/>
    <s v="Con pendientes"/>
    <x v="1"/>
    <m/>
    <n v="-1"/>
    <m/>
    <m/>
    <m/>
    <m/>
    <n v="1"/>
  </r>
  <r>
    <m/>
    <s v="Juan Zabaleta"/>
    <s v="NORMAL"/>
    <s v="INSUMOS MASIPACK"/>
    <d v="2025-04-10T00:00:00"/>
    <x v="3"/>
    <x v="0"/>
    <m/>
    <s v="AB"/>
    <s v="P-3778"/>
    <s v="M1511ELE"/>
    <s v=" MODULO DE 32 SALIDAS DIGITALES 1769-0B32"/>
    <n v="1"/>
    <s v="unidad"/>
    <m/>
    <n v="0"/>
    <s v="$"/>
    <m/>
    <m/>
    <m/>
    <m/>
    <m/>
    <s v="Anulado"/>
    <s v="Con pendientes"/>
    <x v="1"/>
    <m/>
    <n v="-1"/>
    <m/>
    <m/>
    <m/>
    <m/>
    <n v="1"/>
  </r>
  <r>
    <m/>
    <s v="Juan Zabaleta"/>
    <s v="NORMAL"/>
    <s v="INSUMOS MASIPACK"/>
    <d v="2025-04-10T00:00:00"/>
    <x v="3"/>
    <x v="0"/>
    <m/>
    <s v="AB"/>
    <s v="P-3778"/>
    <s v="M1512ELE"/>
    <s v=" MODULO DE 16 SALIDAS DIGITALES 1769-OB16"/>
    <n v="1"/>
    <s v="unidad"/>
    <m/>
    <n v="0"/>
    <s v="$"/>
    <m/>
    <m/>
    <m/>
    <m/>
    <m/>
    <s v="Anulado"/>
    <s v="Con pendientes"/>
    <x v="1"/>
    <m/>
    <n v="-1"/>
    <m/>
    <m/>
    <m/>
    <m/>
    <n v="1"/>
  </r>
  <r>
    <m/>
    <s v="Juan Zabaleta"/>
    <s v="NORMAL"/>
    <s v="INSUMOS MASIPACK"/>
    <d v="2025-04-10T00:00:00"/>
    <x v="3"/>
    <x v="0"/>
    <m/>
    <s v="AB"/>
    <s v="P-3778"/>
    <s v="M1514ELE"/>
    <s v=" MODULO DE ENTRADA ANALOGICA TERMOPAR 1769-IT6"/>
    <n v="1"/>
    <s v="unidad"/>
    <m/>
    <n v="0"/>
    <s v="$"/>
    <m/>
    <m/>
    <m/>
    <m/>
    <m/>
    <s v="Anulado"/>
    <s v="Con pendientes"/>
    <x v="1"/>
    <m/>
    <n v="-1"/>
    <m/>
    <m/>
    <m/>
    <m/>
    <n v="1"/>
  </r>
  <r>
    <m/>
    <s v="Juan Zabaleta"/>
    <s v="NORMAL"/>
    <s v="INSUMOS MASIPACK"/>
    <d v="2025-04-10T00:00:00"/>
    <x v="3"/>
    <x v="0"/>
    <m/>
    <s v="AB"/>
    <s v="P-3778"/>
    <s v="M1515ELE"/>
    <s v=" MODULO DE TERMINACION 1769-ECR"/>
    <n v="1"/>
    <s v="unidad"/>
    <m/>
    <n v="0"/>
    <s v="$"/>
    <m/>
    <m/>
    <m/>
    <m/>
    <m/>
    <s v="Anulado"/>
    <s v="Con pendientes"/>
    <x v="1"/>
    <m/>
    <n v="-1"/>
    <m/>
    <m/>
    <m/>
    <m/>
    <n v="1"/>
  </r>
  <r>
    <m/>
    <s v="Juan Zabaleta"/>
    <s v="NORMAL"/>
    <s v="INSUMOS MASIPACK"/>
    <d v="2025-04-10T00:00:00"/>
    <x v="3"/>
    <x v="0"/>
    <m/>
    <s v="AB"/>
    <s v="P-3778"/>
    <s v="M1531ELE"/>
    <s v=" FUENTE 1769-PA2"/>
    <n v="1"/>
    <s v="unidad"/>
    <m/>
    <n v="0"/>
    <s v="$"/>
    <m/>
    <m/>
    <m/>
    <m/>
    <m/>
    <s v="Anulado"/>
    <s v="Con pendientes"/>
    <x v="1"/>
    <m/>
    <n v="-1"/>
    <m/>
    <m/>
    <m/>
    <m/>
    <n v="1"/>
  </r>
  <r>
    <m/>
    <s v="Juan Zabaleta"/>
    <s v="NORMAL"/>
    <s v="INSUMOS MASIPACK"/>
    <d v="2025-04-10T00:00:00"/>
    <x v="3"/>
    <x v="0"/>
    <m/>
    <s v="AB"/>
    <s v="P-3778"/>
    <s v="M1532ELE"/>
    <s v=" MODULO DE 4 SALIDAS ANALOGICAS 1769-OF4VI"/>
    <n v="1"/>
    <s v="unidad"/>
    <m/>
    <n v="0"/>
    <s v="$"/>
    <m/>
    <m/>
    <m/>
    <m/>
    <m/>
    <s v="Anulado"/>
    <s v="Con pendientes"/>
    <x v="1"/>
    <m/>
    <n v="-1"/>
    <m/>
    <m/>
    <m/>
    <m/>
    <n v="1"/>
  </r>
  <r>
    <m/>
    <s v="Juan Zabaleta"/>
    <s v="NORMAL"/>
    <s v="INSUMOS MASIPACK"/>
    <d v="2025-04-10T00:00:00"/>
    <x v="3"/>
    <x v="0"/>
    <m/>
    <s v="AB"/>
    <s v="P-3778"/>
    <s v="M1533ELE"/>
    <s v=" PANEL VIEW 700 PLUS 2711-PT7C4D8"/>
    <n v="1"/>
    <s v="unidad"/>
    <m/>
    <n v="0"/>
    <s v="$"/>
    <m/>
    <m/>
    <m/>
    <m/>
    <m/>
    <s v="Anulado"/>
    <s v="Con pendientes"/>
    <x v="1"/>
    <m/>
    <n v="-1"/>
    <m/>
    <m/>
    <m/>
    <m/>
    <n v="1"/>
  </r>
  <r>
    <m/>
    <s v="Juan Zabaleta"/>
    <s v="NORMAL"/>
    <s v="INSUMOS MASIPACK"/>
    <d v="2025-04-10T00:00:00"/>
    <x v="3"/>
    <x v="0"/>
    <m/>
    <s v="AB"/>
    <s v="P-3778"/>
    <s v="M1556ELE"/>
    <s v=" MODULO COMPACT FLASH 128 MB"/>
    <n v="1"/>
    <s v="unidad"/>
    <m/>
    <n v="0"/>
    <s v="$"/>
    <m/>
    <m/>
    <m/>
    <m/>
    <m/>
    <s v="Anulado"/>
    <s v="Con pendientes"/>
    <x v="1"/>
    <m/>
    <n v="-1"/>
    <m/>
    <m/>
    <m/>
    <m/>
    <n v="1"/>
  </r>
  <r>
    <m/>
    <s v="Juan Zabaleta"/>
    <s v="NORMAL"/>
    <s v="INSUMOS MASIPACK"/>
    <d v="2025-04-10T00:00:00"/>
    <x v="3"/>
    <x v="0"/>
    <m/>
    <s v="AB"/>
    <s v="P-3778"/>
    <s v="M1565ELE"/>
    <s v=" PROCESADOR 1769-L33ERM AB"/>
    <n v="1"/>
    <s v="unidad"/>
    <m/>
    <n v="0"/>
    <s v="$"/>
    <m/>
    <m/>
    <m/>
    <m/>
    <m/>
    <s v="Anulado"/>
    <s v="Con pendientes"/>
    <x v="1"/>
    <m/>
    <n v="-1"/>
    <m/>
    <m/>
    <m/>
    <m/>
    <n v="1"/>
  </r>
  <r>
    <n v="1"/>
    <s v="Raul Ledesma"/>
    <s v="URGENTE 01"/>
    <s v="REPARACION PANTALLA MASIPACK LINEA 3"/>
    <d v="2025-04-11T00:00:00"/>
    <x v="3"/>
    <x v="0"/>
    <m/>
    <s v="JPS"/>
    <s v="P-3779"/>
    <s v="S/C"/>
    <s v="ALLEN BRADLEY PANEL VIEW PLUS 700"/>
    <n v="1"/>
    <s v="unidad"/>
    <n v="976000"/>
    <n v="976000"/>
    <s v="$"/>
    <s v="JORGE OKEEFFE"/>
    <n v="100689"/>
    <d v="2025-04-16T00:00:00"/>
    <s v="MZ"/>
    <d v="2025-04-17T00:00:00"/>
    <s v="Recibido"/>
    <s v="cumplida"/>
    <x v="0"/>
    <n v="1"/>
    <n v="0"/>
    <d v="2025-04-17T00:00:00"/>
    <n v="1933"/>
    <m/>
    <n v="1"/>
    <n v="1"/>
  </r>
  <r>
    <n v="1"/>
    <s v="Juan Zabaleta"/>
    <s v="NORMAL"/>
    <s v="EQUIPO FECHADOR MASIPACK LINEA 3 - CAPEX APIL25001"/>
    <d v="2025-04-11T00:00:00"/>
    <x v="3"/>
    <x v="0"/>
    <m/>
    <s v="JPS"/>
    <s v="P-3780"/>
    <s v="M2057MEC"/>
    <s v="EQUIPO MODELO 6230 (equipo + soporte para montar en la línea )"/>
    <n v="1"/>
    <s v="unidad"/>
    <n v="5937000"/>
    <n v="5937000"/>
    <s v="$"/>
    <s v="VIDEOJET"/>
    <n v="100685"/>
    <d v="2025-04-16T00:00:00"/>
    <s v="MZ"/>
    <d v="2025-04-17T00:00:00"/>
    <s v="Recibido"/>
    <s v="cumplida"/>
    <x v="0"/>
    <n v="1"/>
    <n v="0"/>
    <d v="2025-04-17T00:00:00"/>
    <s v="Firma A. Ontivero, sin remito"/>
    <m/>
    <n v="1"/>
    <n v="1"/>
  </r>
  <r>
    <n v="4"/>
    <s v="Alejandro Beron"/>
    <s v="NORMAL"/>
    <s v="MOBILIARIO VESTUARIO DE DAMAS"/>
    <d v="2025-04-14T00:00:00"/>
    <x v="3"/>
    <x v="0"/>
    <m/>
    <s v="JPS"/>
    <s v="P-3781"/>
    <s v="M2387FER"/>
    <s v="Cortina para duchas + protector y ganchos"/>
    <n v="2"/>
    <s v="unidad"/>
    <n v="34633.199999999997"/>
    <n v="69266.399999999994"/>
    <s v="$"/>
    <s v="HER CAL"/>
    <n v="100842"/>
    <d v="2025-04-30T00:00:00"/>
    <s v="MZ"/>
    <d v="2025-05-05T00:00:00"/>
    <s v="Recibido"/>
    <s v="cumplida"/>
    <x v="0"/>
    <n v="2"/>
    <n v="0"/>
    <d v="2025-05-09T00:00:00"/>
    <n v="38891"/>
    <n v="61593"/>
    <n v="1"/>
    <n v="1"/>
  </r>
  <r>
    <m/>
    <s v="Alejandro Beron"/>
    <s v="NORMAL"/>
    <s v="MOBILIARIO VESTUARIO DE DAMAS"/>
    <d v="2025-04-14T00:00:00"/>
    <x v="3"/>
    <x v="0"/>
    <m/>
    <s v="JPS"/>
    <s v="P-3781"/>
    <s v=" M2814FER"/>
    <s v="Banco para vestidor 2 mts reforzado"/>
    <n v="4"/>
    <s v="unidad"/>
    <n v="149829.6"/>
    <n v="599318.4"/>
    <s v="$"/>
    <s v="HER CAL"/>
    <n v="100842"/>
    <d v="2025-04-30T00:00:00"/>
    <s v="MZ"/>
    <d v="2025-05-05T00:00:00"/>
    <s v="Recibido"/>
    <s v="cumplida"/>
    <x v="0"/>
    <n v="4"/>
    <n v="0"/>
    <d v="2025-05-16T00:00:00"/>
    <n v="38969"/>
    <n v="62102"/>
    <m/>
    <n v="1"/>
  </r>
  <r>
    <m/>
    <s v="Alejandro Beron"/>
    <s v="NORMAL"/>
    <s v="MOBILIARIO VESTUARIO DE DAMAS"/>
    <d v="2025-04-14T00:00:00"/>
    <x v="3"/>
    <x v="0"/>
    <m/>
    <s v="JPS"/>
    <s v="P-3781"/>
    <s v=" M2815FER"/>
    <s v="Percha Simple Para Baño Acero Inox"/>
    <n v="12"/>
    <s v="unidad"/>
    <n v="9553.2000000000007"/>
    <n v="114638.40000000001"/>
    <s v="$"/>
    <s v="HER CAL"/>
    <n v="100842"/>
    <d v="2025-04-30T00:00:00"/>
    <s v="MZ"/>
    <d v="2025-05-05T00:00:00"/>
    <s v="Recibido"/>
    <s v="cumplida"/>
    <x v="0"/>
    <n v="12"/>
    <n v="0"/>
    <d v="2025-05-09T00:00:00"/>
    <n v="38891"/>
    <n v="61593"/>
    <m/>
    <n v="1"/>
  </r>
  <r>
    <m/>
    <s v="Alejandro Beron"/>
    <s v="NORMAL"/>
    <s v="MOBILIARIO VESTUARIO DE DAMAS"/>
    <d v="2025-04-14T00:00:00"/>
    <x v="3"/>
    <x v="0"/>
    <m/>
    <s v="JPS"/>
    <s v="P-3781"/>
    <s v=" M2816FER"/>
    <s v="Acrilico esmerilado 6x1360x330 mm"/>
    <n v="1"/>
    <s v="unidad"/>
    <n v="56776.6"/>
    <n v="56776.6"/>
    <s v="$"/>
    <s v="HER CAL"/>
    <n v="100842"/>
    <d v="2025-04-30T00:00:00"/>
    <s v="MZ"/>
    <d v="2025-05-05T00:00:00"/>
    <s v="Recibido"/>
    <s v="cumplida"/>
    <x v="0"/>
    <n v="1"/>
    <n v="0"/>
    <d v="2025-05-16T00:00:00"/>
    <n v="38969"/>
    <n v="62102"/>
    <m/>
    <n v="1"/>
  </r>
  <r>
    <n v="2"/>
    <s v="Alejandro Beron"/>
    <s v="NORMAL"/>
    <s v="SIEMBRA DE INVIERNO"/>
    <d v="2025-04-14T00:00:00"/>
    <x v="3"/>
    <x v="0"/>
    <m/>
    <s v="AB"/>
    <s v="P-3782"/>
    <s v="M2824FER"/>
    <s v="Bolsas de semilla reygraa anual x 25kg (marca Picasso)"/>
    <n v="5"/>
    <s v="unidad"/>
    <n v="64687.5"/>
    <n v="323437.5"/>
    <s v="$"/>
    <s v="SIN CACIQUE"/>
    <n v="101083"/>
    <d v="2025-05-14T00:00:00"/>
    <s v="MZ"/>
    <d v="2025-05-15T00:00:00"/>
    <s v="Recibido"/>
    <s v="Con pendientes"/>
    <x v="0"/>
    <n v="3"/>
    <n v="-2"/>
    <d v="2025-06-13T00:00:00"/>
    <n v="1450"/>
    <n v="64084"/>
    <n v="1"/>
    <n v="1"/>
  </r>
  <r>
    <m/>
    <s v="Alejandro Beron"/>
    <s v="NORMAL"/>
    <s v="SIEMBRA DE INVIERNO"/>
    <d v="2025-04-14T00:00:00"/>
    <x v="3"/>
    <x v="0"/>
    <m/>
    <s v="AB"/>
    <s v="P-3782"/>
    <s v="S/C"/>
    <s v="mano de obra por corte de pasto y siembra de invierno en Planta y DMP"/>
    <n v="1"/>
    <s v="unidad"/>
    <n v="350000"/>
    <n v="350000"/>
    <s v="$"/>
    <s v="WALTER VERDI"/>
    <n v="102357"/>
    <d v="2025-08-18T00:00:00"/>
    <s v="MZ"/>
    <d v="2025-08-20T00:00:00"/>
    <s v="Recibido"/>
    <s v="cumplida"/>
    <x v="0"/>
    <n v="1"/>
    <n v="0"/>
    <d v="2025-07-15T00:00:00"/>
    <n v="20"/>
    <m/>
    <m/>
    <n v="1"/>
  </r>
  <r>
    <n v="1"/>
    <s v="Ontivero Alejandro"/>
    <s v="NORMAL"/>
    <s v="VOLQUETE EN ZONA PAÑOL Y DMP"/>
    <d v="2025-04-14T00:00:00"/>
    <x v="3"/>
    <x v="0"/>
    <m/>
    <s v="AB"/>
    <s v="P-3783"/>
    <s v="S/C"/>
    <s v="Volquete para residuos generales de planta"/>
    <n v="4"/>
    <s v="unidad"/>
    <n v="70000"/>
    <n v="280000"/>
    <s v="$"/>
    <s v="MS GRUPO NORTE SA VOLQUETES"/>
    <n v="100723"/>
    <d v="2025-04-21T00:00:00"/>
    <s v="MZ"/>
    <d v="2025-04-24T00:00:00"/>
    <s v="Recibido"/>
    <s v="cumplida"/>
    <x v="0"/>
    <n v="4"/>
    <n v="0"/>
    <s v="26/04 - 05/05 - 13/05 - 03/06"/>
    <s v="11519 - 11739 - 11919 - 12472"/>
    <m/>
    <n v="1"/>
    <n v="1"/>
  </r>
  <r>
    <n v="1"/>
    <s v="Juan Zabaleta"/>
    <s v="NORMAL"/>
    <s v="CABEZAL TERMICO PARA FECHADOR LINEA 3"/>
    <d v="2025-04-15T00:00:00"/>
    <x v="3"/>
    <x v="0"/>
    <m/>
    <s v="JPS"/>
    <s v="P-3784"/>
    <s v="M1566ELE"/>
    <s v="CABEZAL TERMICO 403325 30MM VIDEO JET (backup de baja velocidad Vj6120)"/>
    <n v="1"/>
    <s v="unidad"/>
    <n v="539000"/>
    <n v="539000"/>
    <s v="$"/>
    <s v="VIDEOJET"/>
    <n v="100867"/>
    <d v="2025-05-02T00:00:00"/>
    <s v="MZ"/>
    <d v="2025-05-06T00:00:00"/>
    <s v="Recibido"/>
    <s v="cumplida"/>
    <x v="0"/>
    <n v="1"/>
    <n v="0"/>
    <d v="2025-05-02T00:00:00"/>
    <s v="SIN REMITO"/>
    <n v="61389"/>
    <n v="1"/>
    <n v="1"/>
  </r>
  <r>
    <n v="1"/>
    <s v="Juan Zabaleta"/>
    <s v="NORMAL"/>
    <s v="ADICIONAL TAREAS SALA DE COMPRESORES 26/04/25"/>
    <d v="2025-04-15T00:00:00"/>
    <x v="3"/>
    <x v="0"/>
    <m/>
    <s v="JPS"/>
    <s v="P-3785"/>
    <s v="S/C"/>
    <s v="ASISTENCIA COMPRESOR DE AIRE P16 - N° DE SERIE: 12844"/>
    <n v="1"/>
    <s v="unidad"/>
    <n v="884800"/>
    <n v="884800"/>
    <s v="$"/>
    <s v="SULLAIR"/>
    <n v="100750"/>
    <d v="2025-04-23T00:00:00"/>
    <s v="MZ"/>
    <d v="2025-04-25T00:00:00"/>
    <s v="Recibido"/>
    <s v="cumplida"/>
    <x v="0"/>
    <n v="1"/>
    <n v="0"/>
    <d v="2025-04-25T00:00:00"/>
    <s v="Marcos zarza informa que se cumplió. No tengo remito"/>
    <m/>
    <n v="1"/>
    <n v="1"/>
  </r>
  <r>
    <n v="2"/>
    <s v="Juan Zabaleta"/>
    <s v="NORMAL"/>
    <s v="MEJORA DE LA RED DE AIRE COMPRIMIDO EN SALA DE COMPRESORES"/>
    <d v="2025-04-16T00:00:00"/>
    <x v="3"/>
    <x v="0"/>
    <m/>
    <s v="JPS"/>
    <s v="P-3786"/>
    <s v="S/C"/>
    <s v="MANO DE OBRA"/>
    <n v="1"/>
    <s v="unidad"/>
    <m/>
    <n v="0"/>
    <s v="$"/>
    <m/>
    <m/>
    <m/>
    <m/>
    <m/>
    <s v="Anulado"/>
    <s v="Con pendientes"/>
    <x v="1"/>
    <m/>
    <n v="-1"/>
    <m/>
    <m/>
    <m/>
    <n v="1"/>
    <n v="1"/>
  </r>
  <r>
    <m/>
    <s v="Juan Zabaleta"/>
    <s v="NORMAL"/>
    <s v="MEJORA DE LA RED DE AIRE COMPRIMIDO EN SALA DE COMPRESORES"/>
    <d v="2025-04-16T00:00:00"/>
    <x v="3"/>
    <x v="0"/>
    <m/>
    <s v="JPS"/>
    <s v="P-3786"/>
    <s v="S/C"/>
    <s v="MATERIALES"/>
    <n v="1"/>
    <s v="unidad"/>
    <m/>
    <n v="0"/>
    <s v="$"/>
    <m/>
    <m/>
    <m/>
    <m/>
    <m/>
    <s v="Anulado"/>
    <s v="Con pendientes"/>
    <x v="1"/>
    <m/>
    <n v="-1"/>
    <m/>
    <m/>
    <m/>
    <m/>
    <n v="1"/>
  </r>
  <r>
    <n v="1"/>
    <s v="Juan Zabaleta"/>
    <s v="NORMAL"/>
    <s v="REPARACION DE BOMBA DE COMBUSTIBLE GRUPO ELECTROGENO"/>
    <d v="2025-04-17T00:00:00"/>
    <x v="3"/>
    <x v="0"/>
    <m/>
    <s v="JPS"/>
    <s v="P-3787"/>
    <s v="S/C"/>
    <s v="REPARACION BOMBA DE COMBUSTIBLE"/>
    <n v="1"/>
    <s v="unidad"/>
    <m/>
    <n v="0"/>
    <s v="$"/>
    <s v="VOLVIO DE PORCO SIN REPARACION - SE OPIDE UNA NUEVA"/>
    <m/>
    <m/>
    <m/>
    <m/>
    <s v="Anulado"/>
    <s v="Con pendientes"/>
    <x v="1"/>
    <m/>
    <n v="-1"/>
    <m/>
    <m/>
    <m/>
    <n v="1"/>
    <n v="1"/>
  </r>
  <r>
    <n v="1"/>
    <s v="Juan Zabaleta"/>
    <s v="URGENTE 01"/>
    <s v="CONTROLADOR DE TEMPERATURA PARA LINEA 6"/>
    <d v="2025-04-28T00:00:00"/>
    <x v="3"/>
    <x v="0"/>
    <m/>
    <s v="JPS"/>
    <s v="P-3788"/>
    <s v=" M1569ELE"/>
    <s v="CONTROLADOR DE TEMPERATURA OPTRIS OPTCTLT15CB3"/>
    <n v="1"/>
    <s v="unidad"/>
    <n v="641550"/>
    <n v="641550"/>
    <s v="$"/>
    <s v="MEDITECNA"/>
    <n v="100796"/>
    <d v="2025-04-28T00:00:00"/>
    <s v="MZ"/>
    <d v="2025-04-28T00:00:00"/>
    <s v="Recibido"/>
    <s v="cumplida"/>
    <x v="0"/>
    <n v="1"/>
    <n v="0"/>
    <d v="2025-04-28T00:00:00"/>
    <n v="40319"/>
    <n v="61003"/>
    <n v="1"/>
    <n v="1"/>
  </r>
  <r>
    <n v="4"/>
    <s v="Juan Zabaleta"/>
    <s v="URGENTE 01"/>
    <s v="INSUMOS MASIPACK - URGENTE"/>
    <d v="2025-04-21T00:00:00"/>
    <x v="3"/>
    <x v="0"/>
    <m/>
    <s v="JPS"/>
    <s v="P-3789"/>
    <s v=" M0034MAS"/>
    <s v="CUCHILLA D90 140 X 8 X 3 - AC08805117 - PESO 200GRS - MAQUINA/SERIE 20200497 - 20160086"/>
    <n v="8"/>
    <s v="unidad"/>
    <n v="162087.12"/>
    <n v="1296696.96"/>
    <s v="$"/>
    <s v="MASIPACK"/>
    <n v="101318"/>
    <d v="2025-05-30T00:00:00"/>
    <s v="MZ"/>
    <d v="2025-06-03T00:00:00"/>
    <s v="Recibido"/>
    <s v="cumplida"/>
    <x v="0"/>
    <n v="8"/>
    <n v="0"/>
    <d v="2025-08-18T00:00:00"/>
    <n v="14025"/>
    <n v="67116"/>
    <n v="1"/>
    <n v="1"/>
  </r>
  <r>
    <m/>
    <s v="Juan Zabaleta"/>
    <s v="URGENTE 01"/>
    <s v="INSUMOS MASIPACK - URGENTE"/>
    <d v="2025-04-21T00:00:00"/>
    <x v="3"/>
    <x v="0"/>
    <m/>
    <s v="JPS"/>
    <s v="P-3789"/>
    <s v=" M0062MAS"/>
    <s v="CONTRACUCHILLA D90 140 X 8 X 3 - AC08805118 - PESO 200GRS - MAQUINA/SERIE 20200497 - 20160086"/>
    <n v="8"/>
    <s v="unidad"/>
    <n v="219372.5"/>
    <n v="1754980"/>
    <s v="$"/>
    <s v="MASIPACK"/>
    <n v="101318"/>
    <d v="2025-05-30T00:00:00"/>
    <s v="MZ"/>
    <d v="2025-06-03T00:00:00"/>
    <s v="Recibido"/>
    <s v="cumplida"/>
    <x v="0"/>
    <n v="8"/>
    <n v="0"/>
    <d v="2025-08-18T00:00:00"/>
    <n v="14025"/>
    <n v="67116"/>
    <m/>
    <n v="1"/>
  </r>
  <r>
    <m/>
    <s v="Juan Zabaleta"/>
    <s v="URGENTE 01"/>
    <s v="INSUMOS MASIPACK - URGENTE"/>
    <d v="2025-04-21T00:00:00"/>
    <x v="3"/>
    <x v="0"/>
    <m/>
    <s v="JPS"/>
    <s v="P-3789"/>
    <s v=" M0130MAS"/>
    <s v="MORDAZA INFERIOR-5P23070001 - PESO 585GRS - MAQUINA/SERIE 20200497 - 20160086 - D90 L150"/>
    <n v="4"/>
    <s v="unidad"/>
    <n v="1383915"/>
    <n v="5535660"/>
    <s v="$"/>
    <s v="MASIPACK"/>
    <n v="101318"/>
    <d v="2025-05-30T00:00:00"/>
    <s v="MZ"/>
    <d v="2025-06-03T00:00:00"/>
    <s v="Recibido"/>
    <s v="cumplida"/>
    <x v="0"/>
    <n v="4"/>
    <n v="0"/>
    <d v="2025-08-18T00:00:00"/>
    <n v="14025"/>
    <n v="67116"/>
    <m/>
    <n v="1"/>
  </r>
  <r>
    <m/>
    <s v="Juan Zabaleta"/>
    <s v="URGENTE 01"/>
    <s v="INSUMOS MASIPACK - URGENTE"/>
    <d v="2025-04-21T00:00:00"/>
    <x v="3"/>
    <x v="0"/>
    <m/>
    <s v="JPS"/>
    <s v="P-3789"/>
    <s v=" M0131MAS"/>
    <s v="MORDAZA SUPERIOR-5P22070001 - PESO 585GRS - MAQUINA/SERIE 20200497 - 20160086 - D90 L150"/>
    <n v="4"/>
    <s v="unidad"/>
    <n v="1383915"/>
    <n v="5535660"/>
    <s v="$"/>
    <s v="MASIPACK"/>
    <n v="101318"/>
    <d v="2025-05-30T00:00:00"/>
    <s v="MZ"/>
    <d v="2025-06-03T00:00:00"/>
    <s v="Recibido"/>
    <s v="cumplida"/>
    <x v="0"/>
    <n v="4"/>
    <n v="0"/>
    <d v="2025-08-18T00:00:00"/>
    <n v="14025"/>
    <n v="67116"/>
    <m/>
    <n v="1"/>
  </r>
  <r>
    <n v="4"/>
    <s v="Raul Ledesma"/>
    <s v="NORMAL"/>
    <s v="INSUMOS CAMBIO DE RUEDAS EN CARROS DE HORNO L5"/>
    <d v="2025-04-22T00:00:00"/>
    <x v="3"/>
    <x v="0"/>
    <m/>
    <s v="JPS"/>
    <s v="P-3790"/>
    <s v="M1032FER"/>
    <s v="CONJUNTO DE BULON, TUERCA, BUJE Y GROWER P/ RUEDA DE ALTA TEMPERATURA (M0868FER)"/>
    <n v="100"/>
    <s v="unidad"/>
    <n v="225"/>
    <n v="22500"/>
    <s v="$"/>
    <s v="MIL RUEDAS"/>
    <n v="101143"/>
    <d v="2025-05-19T00:00:00"/>
    <s v="MZ"/>
    <d v="2025-05-20T00:00:00"/>
    <s v="Recibido"/>
    <s v="cumplida"/>
    <x v="0"/>
    <n v="100"/>
    <n v="0"/>
    <d v="2025-06-13T00:00:00"/>
    <n v="34050"/>
    <n v="64082"/>
    <n v="1"/>
    <n v="1"/>
  </r>
  <r>
    <n v="1"/>
    <s v="Juan Zabaleta"/>
    <s v="URGENTE 01"/>
    <s v="FLETE A TORNERIA KRUM - MORDAZAS MASIPACK"/>
    <d v="2025-04-21T00:00:00"/>
    <x v="3"/>
    <x v="0"/>
    <m/>
    <s v="JPS"/>
    <s v="P-3791"/>
    <s v="S/C"/>
    <s v="FLETE DESDE PLANTA A TORNERIA KRUM (Horacio Oyhanarte 346, B1688 Villa Tesei, Provincia de Buenos Aires) - ENVIA 4 MORDAZAS"/>
    <n v="1"/>
    <s v="unidad"/>
    <n v="65000"/>
    <n v="65000"/>
    <s v="$"/>
    <s v="FULL EXPRESS"/>
    <n v="100761"/>
    <d v="2025-04-24T00:00:00"/>
    <s v="MZ"/>
    <d v="2025-04-25T00:00:00"/>
    <s v="Recibido"/>
    <s v="cumplida"/>
    <x v="0"/>
    <n v="1"/>
    <n v="0"/>
    <d v="2025-04-23T00:00:00"/>
    <s v="SIN REMITO"/>
    <m/>
    <n v="1"/>
    <n v="1"/>
  </r>
  <r>
    <n v="1"/>
    <s v="Juan Zabaleta"/>
    <s v="URGENTE 01"/>
    <s v="REPARACION DE CAMARA DE AUTOELEVADORES"/>
    <d v="2025-04-21T00:00:00"/>
    <x v="3"/>
    <x v="0"/>
    <m/>
    <s v="JPS"/>
    <s v="P-3792"/>
    <s v="S/C"/>
    <s v="REPARACION DE CAMARA DE AUTOELEVADOR"/>
    <n v="8"/>
    <s v="unidad"/>
    <n v="2500"/>
    <n v="20000"/>
    <s v="$"/>
    <s v="GOMERIA"/>
    <m/>
    <m/>
    <m/>
    <m/>
    <s v="Recibido"/>
    <s v="cumplida"/>
    <x v="0"/>
    <n v="8"/>
    <n v="0"/>
    <d v="2025-04-22T00:00:00"/>
    <s v="FUE RODO A EMPARCHAR CON SU PLATA"/>
    <m/>
    <n v="1"/>
    <n v="1"/>
  </r>
  <r>
    <n v="3"/>
    <s v="Juan Zabaleta"/>
    <s v="NORMAL"/>
    <s v="PRECINTOS PARA CIERRE DE PLANTA"/>
    <d v="2025-04-22T00:00:00"/>
    <x v="3"/>
    <x v="0"/>
    <m/>
    <s v="JPS"/>
    <s v="P-3793"/>
    <s v="S/C"/>
    <s v="PRECINTO NEGRO NUMERADO &quot;PLANTA&quot; "/>
    <n v="1000"/>
    <s v="unidad"/>
    <n v="103"/>
    <n v="103000"/>
    <s v="$"/>
    <s v="MERCOEMBAL (Naiman Dario Leonel)"/>
    <n v="101183"/>
    <d v="2025-05-21T00:00:00"/>
    <s v="MZ"/>
    <d v="2025-05-22T00:00:00"/>
    <s v="Recibido"/>
    <s v="cumplida"/>
    <x v="0"/>
    <n v="1000"/>
    <n v="0"/>
    <d v="2025-07-08T00:00:00"/>
    <n v="1600"/>
    <m/>
    <n v="1"/>
    <n v="1"/>
  </r>
  <r>
    <m/>
    <s v="Juan Zabaleta"/>
    <s v="NORMAL"/>
    <s v="PRECINTOS PARA CIERRE DE PLANTA"/>
    <d v="2025-04-22T00:00:00"/>
    <x v="3"/>
    <x v="0"/>
    <m/>
    <s v="JPS"/>
    <s v="P-3793"/>
    <s v="S/C"/>
    <s v="PRECINTO ROJO NUMERADO &quot;PAÑOL&quot;"/>
    <n v="1000"/>
    <s v="unidad"/>
    <n v="103"/>
    <n v="103000"/>
    <s v="$"/>
    <s v="MERCOEMBAL (Naiman Dario Leonel)"/>
    <n v="101183"/>
    <d v="2025-05-21T00:00:00"/>
    <s v="MZ"/>
    <d v="2025-05-22T00:00:00"/>
    <s v="Recibido"/>
    <s v="cumplida"/>
    <x v="0"/>
    <n v="1000"/>
    <n v="0"/>
    <d v="2025-07-08T00:00:00"/>
    <n v="1600"/>
    <m/>
    <m/>
    <n v="1"/>
  </r>
  <r>
    <m/>
    <s v="Juan Zabaleta"/>
    <s v="NORMAL"/>
    <s v="PRECINTOS PARA CIERRE DE PLANTA"/>
    <d v="2025-04-22T00:00:00"/>
    <x v="3"/>
    <x v="0"/>
    <m/>
    <s v="JPS"/>
    <s v="P-3793"/>
    <s v="S/C"/>
    <s v="PRECINTO ROJO NUMERADO &quot;PUERTA DE EMERGENCIA&quot;"/>
    <n v="1000"/>
    <s v="unidad"/>
    <n v="103"/>
    <n v="103000"/>
    <s v="$"/>
    <s v="MERCOEMBAL (Naiman Dario Leonel)"/>
    <n v="101183"/>
    <d v="2025-05-21T00:00:00"/>
    <s v="MZ"/>
    <d v="2025-05-22T00:00:00"/>
    <s v="Recibido"/>
    <s v="cumplida"/>
    <x v="0"/>
    <n v="1000"/>
    <n v="0"/>
    <d v="2025-07-08T00:00:00"/>
    <n v="1600"/>
    <m/>
    <m/>
    <n v="1"/>
  </r>
  <r>
    <n v="1"/>
    <s v="Juan Zabaleta"/>
    <s v="NORMAL"/>
    <s v="RENOVACION DE ALQUILER DE MEDIO DE ELEVACION"/>
    <d v="2025-04-22T00:00:00"/>
    <x v="3"/>
    <x v="0"/>
    <m/>
    <s v="JPS"/>
    <s v="P-3794"/>
    <s v="S/C"/>
    <s v="RENOVACION DE ALQUILER DE PLATAFORMA DE TIJERA"/>
    <n v="1"/>
    <s v="unidad"/>
    <n v="1528300"/>
    <n v="1528300"/>
    <s v="$"/>
    <s v="VOLKOV"/>
    <n v="101172"/>
    <d v="2025-05-20T00:00:00"/>
    <s v="MZ"/>
    <d v="2025-05-22T00:00:00"/>
    <s v="Recibido"/>
    <s v="cumplida"/>
    <x v="0"/>
    <n v="1"/>
    <n v="0"/>
    <d v="2025-05-15T00:00:00"/>
    <s v="SIN REMITO"/>
    <m/>
    <n v="1"/>
    <n v="1"/>
  </r>
  <r>
    <n v="3"/>
    <s v="Alejandro Beron"/>
    <s v="NORMAL"/>
    <s v="MATERIAL CERRAMIENTO EN DMP"/>
    <d v="2025-04-22T00:00:00"/>
    <x v="3"/>
    <x v="0"/>
    <m/>
    <s v="JPS"/>
    <s v="P-3795"/>
    <s v="S/C"/>
    <s v="GUIA ROMA N°172 DE 6MTS  "/>
    <n v="4"/>
    <s v="unidad"/>
    <n v="43016.52"/>
    <n v="172066.08"/>
    <s v="$"/>
    <s v="BULONERA TORCUATO"/>
    <s v="100863 - 100948"/>
    <d v="2025-05-02T00:00:00"/>
    <s v="MZ"/>
    <d v="2025-05-06T00:00:00"/>
    <s v="Recibido"/>
    <s v="cumplida"/>
    <x v="0"/>
    <n v="4"/>
    <n v="0"/>
    <d v="2025-05-21T00:00:00"/>
    <n v="253541"/>
    <m/>
    <n v="1"/>
    <n v="1"/>
  </r>
  <r>
    <m/>
    <s v="Alejandro Beron"/>
    <s v="NORMAL"/>
    <s v="MATERIAL CERRAMIENTO EN DMP"/>
    <d v="2025-04-22T00:00:00"/>
    <x v="3"/>
    <x v="0"/>
    <m/>
    <s v="JPS"/>
    <s v="P-3795"/>
    <s v="S/C"/>
    <s v="CARRO RIEL ROMA N°172"/>
    <n v="8"/>
    <s v="unidad"/>
    <n v="85665.06"/>
    <n v="685320.48"/>
    <s v="$"/>
    <s v="BULONERA TORCUATO"/>
    <s v="100863 - 100948"/>
    <d v="2025-05-02T00:00:00"/>
    <s v="MZ"/>
    <d v="2025-05-06T00:00:00"/>
    <s v="Recibido"/>
    <s v="cumplida"/>
    <x v="0"/>
    <n v="8"/>
    <n v="0"/>
    <d v="2025-05-21T00:00:00"/>
    <n v="253541"/>
    <m/>
    <m/>
    <n v="1"/>
  </r>
  <r>
    <m/>
    <s v="Alejandro Beron"/>
    <s v="NORMAL"/>
    <s v="MATERIAL CERRAMIENTO EN DMP"/>
    <d v="2025-04-22T00:00:00"/>
    <x v="3"/>
    <x v="0"/>
    <m/>
    <s v="JPS"/>
    <s v="P-3795"/>
    <s v="S/C"/>
    <s v="PLATINAS DE HIERRO COMUN DE 150X150X 5MM CON AGUJEROS DIAM 16MM A 15MM DE CADA V"/>
    <n v="12"/>
    <s v="unidad"/>
    <n v="25000"/>
    <n v="300000"/>
    <s v="$"/>
    <s v="TORNERIA FASTER"/>
    <n v="100987"/>
    <d v="2025-05-07T00:00:00"/>
    <s v="MZ"/>
    <d v="2025-05-08T00:00:00"/>
    <s v="Recibido"/>
    <s v="cumplida"/>
    <x v="0"/>
    <n v="12"/>
    <n v="0"/>
    <d v="2025-05-15T00:00:00"/>
    <n v="2108"/>
    <m/>
    <m/>
    <n v="1"/>
  </r>
  <r>
    <n v="1"/>
    <s v="Alejandro Beron"/>
    <s v="NORMAL"/>
    <s v="REPARACION SISTEMA HIDRAULICO APILADORA 2013"/>
    <d v="2025-04-22T00:00:00"/>
    <x v="3"/>
    <x v="0"/>
    <m/>
    <s v="JPS"/>
    <s v="P-3796"/>
    <s v="S/C"/>
    <s v="REPARACION MOTOR DE BOMBA HIDRAULICA (CARBONES)   REPARACION BOMBA HIDRAULICA (EJE Y ENGRANAJES)"/>
    <n v="1"/>
    <s v="unidad"/>
    <n v="2665000"/>
    <n v="2665000"/>
    <s v="$"/>
    <s v="EMAS"/>
    <n v="101306"/>
    <d v="2025-05-30T00:00:00"/>
    <s v="MZ"/>
    <d v="2025-06-03T00:00:00"/>
    <s v="Recibido"/>
    <s v="cumplida"/>
    <x v="0"/>
    <n v="1"/>
    <n v="0"/>
    <d v="2025-07-23T00:00:00"/>
    <n v="12479"/>
    <m/>
    <n v="1"/>
    <n v="1"/>
  </r>
  <r>
    <n v="1"/>
    <s v="Juan Zabaleta"/>
    <s v="URGENTE 01"/>
    <s v="EQUIPO CERRADORA DE CAJAS LINEA 5"/>
    <d v="2025-04-22T00:00:00"/>
    <x v="3"/>
    <x v="0"/>
    <m/>
    <s v="JPS"/>
    <s v="P-3797"/>
    <s v="S/C"/>
    <s v="CERRADORA DE CAJA RPA-05  220V 50/60HZ 0,24KW + CINTA DE RODILLOS_x000a_ PRESION DE AIRE EN LA QUE OPERA 5KG/CM2"/>
    <n v="1"/>
    <s v="unidad"/>
    <n v="1939700"/>
    <n v="1939700"/>
    <s v="$"/>
    <s v="ARTEMBAL"/>
    <n v="100894"/>
    <d v="2025-05-05T00:00:00"/>
    <s v="MZ"/>
    <d v="2025-05-06T00:00:00"/>
    <s v="Recibido"/>
    <s v="cumplida"/>
    <x v="0"/>
    <n v="1"/>
    <n v="0"/>
    <d v="2025-05-07T00:00:00"/>
    <n v="1165"/>
    <m/>
    <n v="1"/>
    <n v="1"/>
  </r>
  <r>
    <n v="1"/>
    <s v="Alejandro Beron"/>
    <s v="URGENTE 01"/>
    <s v="REPARACION BOMBA DAF - URGENTE"/>
    <d v="2025-04-26T00:00:00"/>
    <x v="3"/>
    <x v="0"/>
    <m/>
    <s v="JPS"/>
    <s v="P-3798"/>
    <s v="M0004BOM"/>
    <s v="BOMBA SUMERGIBLE LOWARA DOMO 10T/B 1 HP TRIF - SECTOR DAF"/>
    <n v="1"/>
    <s v="unidad"/>
    <n v="832648"/>
    <n v="832648"/>
    <s v="$"/>
    <s v="SB ARGENTINA"/>
    <n v="101258"/>
    <d v="2025-05-27T00:00:00"/>
    <s v="MZ"/>
    <d v="2025-05-28T00:00:00"/>
    <s v="Recibido"/>
    <s v="cumplida"/>
    <x v="0"/>
    <n v="1"/>
    <n v="0"/>
    <d v="2025-06-04T00:00:00"/>
    <n v="63614"/>
    <n v="63310"/>
    <n v="1"/>
    <n v="1"/>
  </r>
  <r>
    <n v="1"/>
    <s v="Juan Zabaleta"/>
    <s v="NORMAL"/>
    <s v="DULCERO MAQUIPAN"/>
    <d v="2025-04-23T00:00:00"/>
    <x v="3"/>
    <x v="0"/>
    <m/>
    <s v="JPS"/>
    <s v="P-3799"/>
    <s v="S/C"/>
    <s v="UN DULCERO PARA JERINGA._x000a_ De 1 mt. de ancho útil._x000a_ Cuerpo de aluminio con camisa en acero._x000a_ Eje central en bronce._x000a_ 16 camisas de acero inoxidable AISI 304._x000a_16 pistones con cabezal de bronce._x000a_Accesorios de acero inoxidable para el conexionado de mangueras."/>
    <n v="1"/>
    <s v="unidad"/>
    <n v="8604000"/>
    <n v="8604000"/>
    <s v="$"/>
    <s v="MAQUIPAN"/>
    <n v="101429"/>
    <d v="2025-06-06T00:00:00"/>
    <s v="MZ"/>
    <d v="2025-06-10T00:00:00"/>
    <s v="Recibido"/>
    <s v="cumplida"/>
    <x v="0"/>
    <n v="1"/>
    <n v="0"/>
    <d v="2025-10-02T00:00:00"/>
    <n v="6"/>
    <m/>
    <n v="1"/>
    <n v="1"/>
  </r>
  <r>
    <n v="3"/>
    <s v="Juan Zabaleta"/>
    <s v="NORMAL"/>
    <s v="VARIADOR DE FRECUENCIA PARA AMASADORA L5"/>
    <d v="2025-04-24T00:00:00"/>
    <x v="3"/>
    <x v="0"/>
    <m/>
    <s v="JPS"/>
    <s v="P-3800"/>
    <s v=" M1410ELE"/>
    <s v="PANEL DE OPERACIÓN BASIC P/G120 (BOP-2) NEW"/>
    <n v="1"/>
    <s v="unidad"/>
    <n v="68058"/>
    <n v="68058"/>
    <s v="$"/>
    <s v="LIESA"/>
    <n v="100972"/>
    <d v="2025-05-07T00:00:00"/>
    <s v="MZ"/>
    <d v="2025-05-10T00:00:00"/>
    <s v="Recibido"/>
    <s v="cumplida"/>
    <x v="0"/>
    <n v="1"/>
    <n v="0"/>
    <d v="2025-05-21T00:00:00"/>
    <n v="197434"/>
    <n v="62291"/>
    <n v="1"/>
    <n v="1"/>
  </r>
  <r>
    <m/>
    <s v="Juan Zabaleta"/>
    <s v="NORMAL"/>
    <s v="VARIADOR DE FRECUENCIA PARA AMASADORA L5"/>
    <d v="2025-04-24T00:00:00"/>
    <x v="3"/>
    <x v="0"/>
    <m/>
    <s v="JPS"/>
    <s v="P-3800"/>
    <s v=" M1567ELE"/>
    <s v="SINAMICS G120 CU240E-2 PN 6E/3SD 2E/2S + S SIEMENS"/>
    <n v="1"/>
    <s v="unidad"/>
    <n v="515808"/>
    <n v="515808"/>
    <s v="$"/>
    <s v="LIESA"/>
    <n v="100972"/>
    <d v="2025-05-07T00:00:00"/>
    <s v="MZ"/>
    <d v="2025-05-10T00:00:00"/>
    <s v="Recibido"/>
    <s v="cumplida"/>
    <x v="0"/>
    <n v="1"/>
    <n v="0"/>
    <d v="2025-05-21T00:00:00"/>
    <n v="197434"/>
    <n v="62291"/>
    <m/>
    <n v="1"/>
  </r>
  <r>
    <m/>
    <s v="Juan Zabaleta"/>
    <s v="NORMAL"/>
    <s v="VARIADOR DE FRECUENCIA PARA AMASADORA L5"/>
    <d v="2025-04-24T00:00:00"/>
    <x v="3"/>
    <x v="0"/>
    <m/>
    <s v="JPS"/>
    <s v="P-3800"/>
    <s v=" M1568ELE"/>
    <s v="SINAMICS G120 PM240-2 400V FSF STD 75KW / 100HP ALTA EXIGENCIA 55KW / 75HP"/>
    <n v="1"/>
    <s v="unidad"/>
    <n v="10574064"/>
    <n v="10574064"/>
    <s v="$"/>
    <s v="LIESA"/>
    <n v="100972"/>
    <d v="2025-05-07T00:00:00"/>
    <s v="MZ"/>
    <d v="2025-05-10T00:00:00"/>
    <s v="Recibido"/>
    <s v="cumplida"/>
    <x v="0"/>
    <n v="1"/>
    <n v="0"/>
    <d v="2025-05-29T00:00:00"/>
    <n v="197812"/>
    <n v="64966"/>
    <m/>
    <n v="1"/>
  </r>
  <r>
    <n v="2"/>
    <s v="Alejandro Beron"/>
    <s v="NORMAL"/>
    <s v="AISLANTES DE CAÑERIAS PRODUCCION"/>
    <d v="2025-04-24T00:00:00"/>
    <x v="3"/>
    <x v="0"/>
    <m/>
    <s v="JPS"/>
    <s v="P-3801"/>
    <s v=" M1479FER"/>
    <s v="FUNDA AISLANTE TERMICO PARA CAÑERIA DE 54mm  X 2M"/>
    <n v="10"/>
    <s v="unidad"/>
    <m/>
    <n v="0"/>
    <s v="$"/>
    <s v="FALTA AUTORIZACION - MAIL MZ"/>
    <m/>
    <m/>
    <m/>
    <m/>
    <s v="Anulado"/>
    <s v="Con pendientes"/>
    <x v="1"/>
    <m/>
    <n v="-10"/>
    <m/>
    <m/>
    <m/>
    <n v="1"/>
    <n v="1"/>
  </r>
  <r>
    <m/>
    <s v="Alejandro Beron"/>
    <s v="NORMAL"/>
    <s v="AISLANTES DE CAÑERIAS PRODUCCION"/>
    <d v="2025-04-24T00:00:00"/>
    <x v="3"/>
    <x v="0"/>
    <m/>
    <s v="JPS"/>
    <s v="P-3801"/>
    <s v=" M2829FER"/>
    <s v="FUNDA AISLANTE TERMICO PARA CAÑERIA DE  63mm  X 2M"/>
    <n v="20"/>
    <s v="unidad"/>
    <m/>
    <n v="0"/>
    <s v="$"/>
    <s v="FALTA AUTORIZACION - MAIL MZ"/>
    <m/>
    <m/>
    <m/>
    <m/>
    <s v="Anulado"/>
    <s v="Con pendientes"/>
    <x v="1"/>
    <m/>
    <n v="-20"/>
    <m/>
    <m/>
    <m/>
    <m/>
    <n v="1"/>
  </r>
  <r>
    <n v="3"/>
    <s v="Juan Zabaleta"/>
    <s v="URGENTE 01"/>
    <s v="FILTROS AMASADORA SAN CASSIANO"/>
    <d v="2025-04-24T00:00:00"/>
    <x v="3"/>
    <x v="0"/>
    <m/>
    <s v="JPS"/>
    <s v="P-3802"/>
    <s v=" M2830FER"/>
    <s v="FILTRO ACEITE FA 17 363 - ANCHO 70MM ALTO 98MM - ROSCA H 1/2&quot; BSP"/>
    <n v="1"/>
    <s v="unidad"/>
    <m/>
    <n v="0"/>
    <s v="$"/>
    <s v="PASADO AL STOCK"/>
    <m/>
    <m/>
    <m/>
    <m/>
    <s v="Anulado"/>
    <s v="Con pendientes"/>
    <x v="1"/>
    <m/>
    <n v="-1"/>
    <m/>
    <m/>
    <m/>
    <n v="1"/>
    <n v="1"/>
  </r>
  <r>
    <m/>
    <s v="Juan Zabaleta"/>
    <s v="URGENTE 01"/>
    <s v="FILTROS AMASADORA SAN CASSIANO"/>
    <d v="2025-04-24T00:00:00"/>
    <x v="3"/>
    <x v="0"/>
    <m/>
    <s v="JPS"/>
    <s v="P-3802"/>
    <s v=" M2831FER"/>
    <s v="FILTRO ACEITE F 10 366 - ANCHO 50MM ALTO 85MM - ROSCA H 5/8&quot; WIT"/>
    <n v="1"/>
    <s v="unidad"/>
    <m/>
    <n v="0"/>
    <s v="$"/>
    <s v="PASADO AL STOCK"/>
    <m/>
    <m/>
    <m/>
    <m/>
    <s v="Anulado"/>
    <s v="Con pendientes"/>
    <x v="1"/>
    <m/>
    <n v="-1"/>
    <m/>
    <m/>
    <m/>
    <m/>
    <n v="1"/>
  </r>
  <r>
    <m/>
    <s v="Juan Zabaleta"/>
    <s v="URGENTE 01"/>
    <s v="FILTROS AMASADORA SAN CASSIANO"/>
    <d v="2025-04-24T00:00:00"/>
    <x v="3"/>
    <x v="0"/>
    <m/>
    <s v="JPS"/>
    <s v="P-3802"/>
    <s v="M2600MEC"/>
    <s v="MANOMETRO 0-250BAR ROSCA INFERIOR 1/4&quot; BSP"/>
    <n v="1"/>
    <s v="unidad"/>
    <m/>
    <n v="0"/>
    <s v="$"/>
    <s v="PASADO AL STOCK"/>
    <m/>
    <m/>
    <m/>
    <m/>
    <s v="Anulado"/>
    <s v="Con pendientes"/>
    <x v="1"/>
    <m/>
    <n v="-1"/>
    <m/>
    <m/>
    <m/>
    <m/>
    <n v="1"/>
  </r>
  <r>
    <n v="2"/>
    <s v="Pablo Aguirre"/>
    <s v="NORMAL"/>
    <s v="ZORRAS ELECTRICAS ATOM - CD"/>
    <d v="2025-04-24T00:00:00"/>
    <x v="3"/>
    <x v="0"/>
    <m/>
    <s v="AB"/>
    <s v="P-3803"/>
    <s v=" M2300MEC"/>
    <s v="HORQUILLA PTE15Q ATOM BRAZO DE SOPORTE IZQUIERDO C/ RUEDA ESTABILIZADORA"/>
    <n v="3"/>
    <s v="unidad"/>
    <n v="282500"/>
    <n v="847500"/>
    <s v="$"/>
    <s v="UNIRROL"/>
    <n v="101016"/>
    <d v="2025-05-09T00:00:00"/>
    <s v="MZ"/>
    <d v="2025-05-13T00:00:00"/>
    <s v="Recibido"/>
    <s v="cumplida"/>
    <x v="0"/>
    <n v="3"/>
    <n v="0"/>
    <d v="2025-05-23T00:00:00"/>
    <n v="19159"/>
    <n v="62573"/>
    <n v="1"/>
    <n v="1"/>
  </r>
  <r>
    <m/>
    <s v="Pablo Aguirre"/>
    <s v="NORMAL"/>
    <s v="ZORRAS ELECTRICAS ATOM - CD"/>
    <d v="2025-04-24T00:00:00"/>
    <x v="3"/>
    <x v="0"/>
    <m/>
    <s v="AB"/>
    <s v="P-3803"/>
    <s v=" M2415MEC"/>
    <s v="HORQUILLA PTE15Q ATOM BRAZO DE SOPORTE DERECHO C/ RUEDA ESTABILIZADORA"/>
    <n v="4"/>
    <s v="unidad"/>
    <n v="282500"/>
    <n v="1130000"/>
    <s v="$"/>
    <s v="UNIRROL"/>
    <n v="101016"/>
    <d v="2025-05-09T00:00:00"/>
    <s v="MZ"/>
    <d v="2025-05-13T00:00:00"/>
    <s v="Recibido"/>
    <s v="cumplida"/>
    <x v="0"/>
    <n v="4"/>
    <n v="0"/>
    <d v="2025-05-23T00:00:00"/>
    <n v="19159"/>
    <n v="62573"/>
    <m/>
    <n v="1"/>
  </r>
  <r>
    <n v="1"/>
    <s v="Juan Zabaleta"/>
    <s v="NORMAL"/>
    <s v="DIAGNOSTICO GRUPO ELECTROGENO PRINCIPAL "/>
    <d v="2025-04-28T00:00:00"/>
    <x v="3"/>
    <x v="0"/>
    <m/>
    <s v="JPS"/>
    <s v="P-3804"/>
    <s v="S/C"/>
    <s v="Diagnostico en llave de transferencia equipo modelo C400 D5 serie H14T031940"/>
    <n v="1"/>
    <s v="unidad"/>
    <n v="789750"/>
    <n v="789750"/>
    <s v="$"/>
    <s v="SULLAIR"/>
    <n v="100950"/>
    <d v="2025-05-07T00:00:00"/>
    <s v="MZ"/>
    <d v="2025-05-12T00:00:00"/>
    <s v="Recibido"/>
    <s v="cumplida"/>
    <x v="0"/>
    <n v="1"/>
    <n v="0"/>
    <d v="2025-05-12T00:00:00"/>
    <s v="Marcos zarza informa que se cumplió. No tengo remito"/>
    <m/>
    <n v="1"/>
    <n v="1"/>
  </r>
  <r>
    <n v="1"/>
    <s v="Juan Zabaleta"/>
    <s v="URGENTE 01"/>
    <s v="TARJETA PARA HORNO LINEA 6"/>
    <d v="2025-04-28T00:00:00"/>
    <x v="3"/>
    <x v="0"/>
    <m/>
    <s v="JPS"/>
    <s v="P-3805"/>
    <s v=" M1570ELE"/>
    <s v="MODULO ELECTRONICO ET200S 6ES7 134-4MB02-0AB0"/>
    <n v="1"/>
    <s v="unidad"/>
    <n v="65000"/>
    <n v="65000"/>
    <s v="$"/>
    <s v="RENDICION DE GASTOS"/>
    <n v="100797"/>
    <d v="2025-04-28T00:00:00"/>
    <s v="MZ"/>
    <d v="2025-04-28T00:00:00"/>
    <s v="Recibido"/>
    <s v="cumplida"/>
    <x v="0"/>
    <n v="1"/>
    <n v="0"/>
    <d v="2025-04-28T00:00:00"/>
    <n v="5935"/>
    <n v="61001"/>
    <n v="1"/>
    <n v="1"/>
  </r>
  <r>
    <n v="6"/>
    <s v="Juan Zabaleta"/>
    <s v="NORMAL"/>
    <s v="MATERIAL PARA ADECUACION ELECTRICA DE HORNOS LINEA 5"/>
    <d v="2025-04-29T00:00:00"/>
    <x v="3"/>
    <x v="0"/>
    <m/>
    <s v="JPS"/>
    <s v="P-3806"/>
    <s v="M1354ELE"/>
    <s v="CAÑO FLEXIBLE ESTANCO GRIS 1/2&quot; ZOLODA 10147"/>
    <n v="30"/>
    <s v="Metros"/>
    <n v="2808.46"/>
    <n v="84253.8"/>
    <s v="$"/>
    <s v="ELECTROPERBE"/>
    <n v="100887"/>
    <d v="2025-05-05T00:00:00"/>
    <s v="MZ"/>
    <d v="2025-05-06T00:00:00"/>
    <s v="Recibido"/>
    <s v="cumplida"/>
    <x v="0"/>
    <n v="30"/>
    <n v="0"/>
    <d v="2025-05-08T00:00:00"/>
    <n v="110081930"/>
    <n v="61603"/>
    <n v="1"/>
    <n v="1"/>
  </r>
  <r>
    <m/>
    <s v="Juan Zabaleta"/>
    <s v="NORMAL"/>
    <s v="MATERIAL PARA ADECUACION ELECTRICA DE HORNOS LINEA 5"/>
    <d v="2025-04-29T00:00:00"/>
    <x v="3"/>
    <x v="0"/>
    <m/>
    <s v="JPS"/>
    <s v="P-3806"/>
    <s v="M0006ELE"/>
    <s v="BANDEJA PORTACABLE PERFORADA 3MX50X50MM"/>
    <n v="14"/>
    <s v="unidad"/>
    <n v="9003.6200000000008"/>
    <n v="126050.68000000001"/>
    <s v="$"/>
    <s v="ELECTROPERBE"/>
    <n v="100887"/>
    <d v="2025-05-05T00:00:00"/>
    <s v="MZ"/>
    <d v="2025-05-06T00:00:00"/>
    <s v="Recibido"/>
    <s v="cumplida"/>
    <x v="0"/>
    <n v="14"/>
    <n v="0"/>
    <d v="2025-05-08T00:00:00"/>
    <n v="110081930"/>
    <n v="61603"/>
    <m/>
    <n v="1"/>
  </r>
  <r>
    <m/>
    <s v="Juan Zabaleta"/>
    <s v="NORMAL"/>
    <s v="MATERIAL PARA ADECUACION ELECTRICA DE HORNOS LINEA 5"/>
    <d v="2025-04-29T00:00:00"/>
    <x v="3"/>
    <x v="0"/>
    <m/>
    <s v="JPS"/>
    <s v="P-3806"/>
    <s v="M1078ELE"/>
    <s v="CUPLA BANDEJA ALA 50 LATERAL"/>
    <n v="5"/>
    <s v="unidad"/>
    <n v="693.36"/>
    <n v="3466.8"/>
    <s v="$"/>
    <s v="ELECTROPERBE"/>
    <n v="100887"/>
    <d v="2025-05-05T00:00:00"/>
    <s v="MZ"/>
    <d v="2025-05-06T00:00:00"/>
    <s v="Recibido"/>
    <s v="cumplida"/>
    <x v="0"/>
    <n v="5"/>
    <n v="0"/>
    <d v="2025-05-08T00:00:00"/>
    <n v="110081930"/>
    <n v="61603"/>
    <m/>
    <n v="1"/>
  </r>
  <r>
    <m/>
    <s v="Juan Zabaleta"/>
    <s v="NORMAL"/>
    <s v="MATERIAL PARA ADECUACION ELECTRICA DE HORNOS LINEA 5"/>
    <d v="2025-04-29T00:00:00"/>
    <x v="3"/>
    <x v="0"/>
    <m/>
    <s v="JPS"/>
    <s v="P-3806"/>
    <s v="M0068ELE"/>
    <s v="CURVA ARTICULADA COMPLETA PERFORADA 50X50MM"/>
    <n v="5"/>
    <s v="unidad"/>
    <n v="3792.36"/>
    <n v="18961.8"/>
    <s v="$"/>
    <s v="ELECTROPERBE"/>
    <n v="100887"/>
    <d v="2025-05-05T00:00:00"/>
    <s v="MZ"/>
    <d v="2025-05-06T00:00:00"/>
    <s v="Recibido"/>
    <s v="cumplida"/>
    <x v="0"/>
    <n v="5"/>
    <n v="0"/>
    <d v="2025-05-08T00:00:00"/>
    <n v="110081930"/>
    <n v="61603"/>
    <m/>
    <n v="1"/>
  </r>
  <r>
    <m/>
    <s v="Juan Zabaleta"/>
    <s v="NORMAL"/>
    <s v="MATERIAL PARA ADECUACION ELECTRICA DE HORNOS LINEA 5"/>
    <d v="2025-04-29T00:00:00"/>
    <x v="3"/>
    <x v="0"/>
    <m/>
    <s v="JPS"/>
    <s v="P-3806"/>
    <s v="M0360ELE"/>
    <s v="TAPA BANDEJA PORTACABLE  3MX50X300MM PERFORAD"/>
    <n v="14"/>
    <s v="unidad"/>
    <n v="5208.87"/>
    <n v="72924.179999999993"/>
    <s v="$"/>
    <s v="ELECTROPERBE"/>
    <n v="100887"/>
    <d v="2025-05-05T00:00:00"/>
    <s v="MZ"/>
    <d v="2025-05-06T00:00:00"/>
    <s v="Recibido"/>
    <s v="cumplida"/>
    <x v="0"/>
    <n v="14"/>
    <n v="0"/>
    <d v="2025-05-08T00:00:00"/>
    <n v="110081930"/>
    <n v="61603"/>
    <m/>
    <n v="1"/>
  </r>
  <r>
    <m/>
    <s v="Juan Zabaleta"/>
    <s v="NORMAL"/>
    <s v="MATERIAL PARA ADECUACION ELECTRICA DE HORNOS LINEA 5"/>
    <d v="2025-04-29T00:00:00"/>
    <x v="3"/>
    <x v="0"/>
    <m/>
    <s v="JPS"/>
    <s v="P-3806"/>
    <s v="M1571ELE"/>
    <s v="CURVA 90º PARA BANDEJA 50MM"/>
    <n v="6"/>
    <s v="unidad"/>
    <n v="1242.99"/>
    <n v="7457.9400000000005"/>
    <s v="$"/>
    <s v="ELECTROPERBE"/>
    <n v="100887"/>
    <d v="2025-05-05T00:00:00"/>
    <s v="MZ"/>
    <d v="2025-05-06T00:00:00"/>
    <s v="Recibido"/>
    <s v="cumplida"/>
    <x v="0"/>
    <n v="6"/>
    <n v="0"/>
    <d v="2025-05-08T00:00:00"/>
    <n v="110081930"/>
    <n v="61603"/>
    <m/>
    <n v="1"/>
  </r>
  <r>
    <n v="3"/>
    <s v="Alejandro Beron"/>
    <s v="URGENTE 01"/>
    <s v="REPUESTOS PARA TALADRO BOSCH DE EDILICIO"/>
    <d v="2025-04-29T00:00:00"/>
    <x v="3"/>
    <x v="0"/>
    <m/>
    <s v="AB"/>
    <s v="P-3807"/>
    <s v="S/C"/>
    <s v="Caja De Engranajes Atornillador Bosch Gsb 180-li  (taladro, percutor y atornillador)"/>
    <n v="1"/>
    <s v="unidad"/>
    <m/>
    <n v="0"/>
    <s v="$"/>
    <m/>
    <m/>
    <m/>
    <m/>
    <m/>
    <s v="Anulado"/>
    <s v="Con pendientes"/>
    <x v="1"/>
    <m/>
    <n v="-1"/>
    <m/>
    <m/>
    <m/>
    <n v="1"/>
    <n v="1"/>
  </r>
  <r>
    <m/>
    <s v="Alejandro Beron"/>
    <s v="URGENTE 01"/>
    <s v="REPUESTOS PARA TALADRO BOSCH DE EDILICIO"/>
    <d v="2025-04-29T00:00:00"/>
    <x v="3"/>
    <x v="0"/>
    <m/>
    <s v="AB"/>
    <s v="P-3807"/>
    <s v="S/C"/>
    <s v="Mandril Auto Bosch 1/2 Gsb 180 Gsb 180 Gsr 180 2609112190"/>
    <n v="1"/>
    <s v="unidad"/>
    <m/>
    <n v="0"/>
    <s v="$"/>
    <m/>
    <m/>
    <m/>
    <m/>
    <m/>
    <s v="Anulado"/>
    <s v="Con pendientes"/>
    <x v="1"/>
    <m/>
    <n v="-1"/>
    <m/>
    <m/>
    <m/>
    <m/>
    <n v="1"/>
  </r>
  <r>
    <m/>
    <s v="Alejandro Beron"/>
    <s v="URGENTE 01"/>
    <s v="REPUESTOS PARA TALADRO BOSCH DE EDILICIO"/>
    <d v="2025-04-29T00:00:00"/>
    <x v="3"/>
    <x v="0"/>
    <m/>
    <s v="AB"/>
    <s v="P-3807"/>
    <s v="S/C"/>
    <s v="Tornillo rosca izquierda"/>
    <n v="1"/>
    <s v="unidad"/>
    <m/>
    <n v="0"/>
    <s v="$"/>
    <m/>
    <m/>
    <m/>
    <m/>
    <m/>
    <s v="Anulado"/>
    <s v="Con pendientes"/>
    <x v="1"/>
    <m/>
    <n v="-1"/>
    <m/>
    <m/>
    <m/>
    <m/>
    <n v="1"/>
  </r>
  <r>
    <n v="2"/>
    <s v="Juan Zabaleta"/>
    <s v="URGENTE 01"/>
    <s v="LINEA 5"/>
    <d v="2025-04-29T00:00:00"/>
    <x v="3"/>
    <x v="0"/>
    <m/>
    <s v="AB"/>
    <s v="P-3808"/>
    <s v=" M0556ELE"/>
    <s v="SENSOR INDUCTIVO BIDUK D12 PNP-NA/1CN"/>
    <n v="2"/>
    <s v="unidad"/>
    <n v="53580"/>
    <n v="107160"/>
    <s v="$"/>
    <s v="KDK"/>
    <n v="100999"/>
    <d v="2025-05-08T00:00:00"/>
    <s v="MZ"/>
    <d v="2025-05-09T00:00:00"/>
    <s v="Recibido"/>
    <s v="cumplida"/>
    <x v="0"/>
    <n v="2"/>
    <n v="0"/>
    <d v="2025-05-09T00:00:00"/>
    <n v="571"/>
    <n v="61602"/>
    <n v="1"/>
    <n v="1"/>
  </r>
  <r>
    <m/>
    <s v="Juan Zabaleta"/>
    <s v="URGENTE 01"/>
    <s v="LINEA 5"/>
    <d v="2025-04-29T00:00:00"/>
    <x v="3"/>
    <x v="0"/>
    <m/>
    <s v="AB"/>
    <s v="P-3808"/>
    <s v=" M0176FRI"/>
    <s v="SENSOR INDUCTIVO  DATASENSOR  IS-12-C1-03  5660000136"/>
    <n v="2"/>
    <s v="unidad"/>
    <n v="30780"/>
    <n v="61560"/>
    <s v="$"/>
    <s v="KDK"/>
    <n v="100999"/>
    <d v="2025-05-08T00:00:00"/>
    <s v="MZ"/>
    <d v="2025-05-09T00:00:00"/>
    <s v="Recibido"/>
    <s v="cumplida"/>
    <x v="0"/>
    <n v="2"/>
    <n v="0"/>
    <d v="2025-05-09T00:00:00"/>
    <n v="571"/>
    <n v="61602"/>
    <m/>
    <n v="1"/>
  </r>
  <r>
    <n v="1"/>
    <s v="Juan Zabaleta"/>
    <s v="NORMAL"/>
    <s v="AISLANTE TERMICO PARA HORNOS"/>
    <d v="2025-04-29T00:00:00"/>
    <x v="3"/>
    <x v="0"/>
    <m/>
    <s v="JPS"/>
    <s v="P-3809"/>
    <s v=" M2544FER"/>
    <s v="BOLSON DE LANA MINERAL 20KG"/>
    <n v="6"/>
    <s v="unidad"/>
    <n v="159835.20000000001"/>
    <n v="959011.20000000007"/>
    <s v="$"/>
    <s v="ABRAFER"/>
    <n v="101152"/>
    <d v="2025-05-19T00:00:00"/>
    <s v="MZ"/>
    <d v="2025-05-20T00:00:00"/>
    <s v="Recibido"/>
    <s v="cumplida"/>
    <x v="0"/>
    <n v="6"/>
    <n v="0"/>
    <d v="2025-05-31T00:00:00"/>
    <n v="38067"/>
    <n v="63186"/>
    <n v="1"/>
    <n v="1"/>
  </r>
  <r>
    <n v="1"/>
    <s v="Juan Zabaleta"/>
    <s v="URGENTE 01"/>
    <s v="BANDA CURVA LINEA 6"/>
    <d v="2025-04-29T00:00:00"/>
    <x v="3"/>
    <x v="0"/>
    <m/>
    <s v="JPS"/>
    <s v="P-3810"/>
    <s v=" M0037MAS"/>
    <s v="BANDA CURVA 200/90ª 350X3211 00039838 - LINEA 6"/>
    <n v="1"/>
    <s v="unidad"/>
    <n v="2704513"/>
    <n v="2704513"/>
    <s v="$"/>
    <s v="PROBELT"/>
    <n v="100940"/>
    <d v="2025-05-06T00:00:00"/>
    <s v="MZ"/>
    <d v="2025-05-07T00:00:00"/>
    <s v="Recibido"/>
    <s v="cumplida"/>
    <x v="0"/>
    <n v="1"/>
    <n v="0"/>
    <d v="2025-05-23T00:00:00"/>
    <n v="3521"/>
    <n v="62364"/>
    <n v="1"/>
    <n v="1"/>
  </r>
  <r>
    <n v="2"/>
    <s v="Juan Zabaleta"/>
    <s v="URGENTE 01"/>
    <s v="MOTOR Y REDUCTOR PARA MASIPACK LINEA 3"/>
    <d v="2025-04-29T00:00:00"/>
    <x v="3"/>
    <x v="0"/>
    <m/>
    <s v="JPS"/>
    <s v="P-3811"/>
    <s v=" M2601MEC"/>
    <s v="MOTOR WEG 1710RPM 60HZ 0,25KW (0,33) 220/380V "/>
    <n v="1"/>
    <s v="unidad"/>
    <n v="157070"/>
    <n v="157070"/>
    <s v="$"/>
    <s v="RULEMANES OSCAR"/>
    <n v="101014"/>
    <d v="2025-05-09T00:00:00"/>
    <s v="MZ"/>
    <d v="2025-05-13T00:00:00"/>
    <s v="Recibido"/>
    <s v="cumplida"/>
    <x v="0"/>
    <n v="1"/>
    <n v="0"/>
    <d v="2025-05-23T00:00:00"/>
    <n v="13348"/>
    <n v="62368"/>
    <n v="1"/>
    <n v="1"/>
  </r>
  <r>
    <m/>
    <s v="Juan Zabaleta"/>
    <s v="URGENTE 01"/>
    <s v="MOTOR Y REDUCTOR PARA MASIPACK LINEA 3"/>
    <d v="2025-04-29T00:00:00"/>
    <x v="3"/>
    <x v="0"/>
    <m/>
    <s v="JPS"/>
    <s v="P-3811"/>
    <s v=" M1047MEC"/>
    <s v="REDUCTOR  VF30FI  7 P63 B14 B3 BONFIGLIOLI "/>
    <n v="1"/>
    <s v="unidad"/>
    <n v="549359.5"/>
    <n v="549359.5"/>
    <s v="$"/>
    <s v="RULEMANES OSCAR"/>
    <n v="101014"/>
    <d v="2025-05-09T00:00:00"/>
    <s v="MZ"/>
    <d v="2025-05-13T00:00:00"/>
    <s v="Recibido"/>
    <s v="cumplida"/>
    <x v="0"/>
    <n v="1"/>
    <n v="0"/>
    <d v="2025-05-23T00:00:00"/>
    <n v="13348"/>
    <n v="62368"/>
    <m/>
    <n v="1"/>
  </r>
  <r>
    <n v="1"/>
    <s v="Hugo Escobar"/>
    <s v="NORMAL"/>
    <s v="SILOS DE HARINA 1 Y 2"/>
    <d v="2025-04-29T00:00:00"/>
    <x v="3"/>
    <x v="0"/>
    <m/>
    <s v="AB"/>
    <s v="P-3812"/>
    <s v=" M2602MEC"/>
    <s v="FLUIDIFICADOR VBS"/>
    <n v="2"/>
    <s v="unidad"/>
    <n v="107690"/>
    <n v="215380"/>
    <s v="$"/>
    <s v="VIBROTECH"/>
    <n v="100921"/>
    <d v="2025-05-06T00:00:00"/>
    <s v="MZ"/>
    <d v="2025-05-07T00:00:00"/>
    <s v="Recibido"/>
    <s v="cumplida"/>
    <x v="0"/>
    <n v="2"/>
    <n v="0"/>
    <d v="2025-06-13T00:00:00"/>
    <n v="6697"/>
    <n v="64083"/>
    <n v="1"/>
    <n v="1"/>
  </r>
  <r>
    <n v="2"/>
    <s v="Juan Zabaleta"/>
    <s v="NORMAL"/>
    <s v="CARRO Y HERRAMIENTA PARA USO DE MANTTO"/>
    <d v="2025-05-10T00:00:00"/>
    <x v="4"/>
    <x v="0"/>
    <m/>
    <s v="AB"/>
    <s v="P-3813"/>
    <s v=" M2025FER"/>
    <s v=" TALADRO BOSCH  PERCUTOR 13MM 20V LITIO GSB180-LI"/>
    <n v="1"/>
    <s v="unidad"/>
    <n v="333031.45"/>
    <n v="333031.45"/>
    <s v="$"/>
    <s v="ABRAFER"/>
    <n v="101293"/>
    <d v="2025-05-29T00:00:00"/>
    <s v="MZ"/>
    <d v="2025-05-30T00:00:00"/>
    <s v="Recibido"/>
    <s v="cumplida"/>
    <x v="0"/>
    <n v="1"/>
    <n v="0"/>
    <d v="2025-06-24T00:00:00"/>
    <n v="38905"/>
    <n v="64475"/>
    <n v="1"/>
    <n v="1"/>
  </r>
  <r>
    <m/>
    <s v="Juan Zabaleta"/>
    <s v="NORMAL"/>
    <s v="CARRO Y HERRAMIENTA PARA USO DE MANTTO"/>
    <d v="2025-05-10T00:00:00"/>
    <x v="4"/>
    <x v="0"/>
    <m/>
    <s v="AB"/>
    <s v="P-3813"/>
    <s v="S/C"/>
    <s v=" SERVICIO REPARACION DE TALADRO BOSCH  PERCUTOR 13MM 20V LITIO GSB180-LI"/>
    <n v="1"/>
    <s v="unidad"/>
    <m/>
    <n v="0"/>
    <s v="$"/>
    <m/>
    <m/>
    <m/>
    <m/>
    <m/>
    <s v="Anulado"/>
    <s v="Con pendientes"/>
    <x v="1"/>
    <m/>
    <n v="-1"/>
    <m/>
    <m/>
    <m/>
    <m/>
    <n v="1"/>
  </r>
  <r>
    <n v="4"/>
    <s v="Juan Zabaleta"/>
    <s v="NORMAL"/>
    <s v="HERRAMIENTAS PARA TECNICO RUBEN FRIEDRICH"/>
    <d v="2025-04-29T00:00:00"/>
    <x v="3"/>
    <x v="0"/>
    <m/>
    <s v="AB"/>
    <s v="P-3814"/>
    <s v=" M0478FER"/>
    <s v="LLAVES ALLEN X 9 PIEZAS LARGA METRICA BREMEN"/>
    <n v="1"/>
    <s v="unidad"/>
    <n v="14615.47"/>
    <n v="14615.47"/>
    <s v="$"/>
    <s v="BULONERA TORCUATO"/>
    <n v="100900"/>
    <d v="2025-05-05T00:00:00"/>
    <s v="MZ"/>
    <d v="2025-05-06T00:00:00"/>
    <s v="Recibido"/>
    <s v="cumplida"/>
    <x v="0"/>
    <n v="1"/>
    <n v="0"/>
    <d v="2025-05-07T00:00:00"/>
    <n v="253078"/>
    <n v="61429"/>
    <n v="1"/>
    <n v="1"/>
  </r>
  <r>
    <m/>
    <s v="Juan Zabaleta"/>
    <s v="NORMAL"/>
    <s v="HERRAMIENTAS PARA TECNICO RUBEN FRIEDRICH"/>
    <d v="2025-04-29T00:00:00"/>
    <x v="3"/>
    <x v="0"/>
    <m/>
    <s v="AB"/>
    <s v="P-3814"/>
    <s v=" M0508FER"/>
    <s v="LLAVES ALLEN X 9 PIEZAS LARGA PULGADA BREMEN"/>
    <n v="1"/>
    <s v="unidad"/>
    <n v="14615.47"/>
    <n v="14615.47"/>
    <s v="$"/>
    <s v="BULONERA TORCUATO"/>
    <n v="100900"/>
    <d v="2025-05-05T00:00:00"/>
    <s v="MZ"/>
    <d v="2025-05-06T00:00:00"/>
    <s v="Recibido"/>
    <s v="cumplida"/>
    <x v="0"/>
    <n v="1"/>
    <n v="0"/>
    <d v="2025-05-07T00:00:00"/>
    <n v="253078"/>
    <n v="61429"/>
    <m/>
    <n v="1"/>
  </r>
  <r>
    <m/>
    <s v="Juan Zabaleta"/>
    <s v="NORMAL"/>
    <s v="HERRAMIENTAS PARA TECNICO RUBEN FRIEDRICH"/>
    <d v="2025-04-29T00:00:00"/>
    <x v="3"/>
    <x v="0"/>
    <m/>
    <s v="AB"/>
    <s v="P-3814"/>
    <s v=" M1713FER"/>
    <s v="Destornillador philllips bimaterial phillips p 3301_ 100"/>
    <n v="1"/>
    <s v="unidad"/>
    <n v="3125.36"/>
    <n v="3125.36"/>
    <s v="$"/>
    <s v="BULONERA TORCUATO"/>
    <n v="100900"/>
    <d v="2025-05-05T00:00:00"/>
    <s v="MZ"/>
    <d v="2025-05-06T00:00:00"/>
    <s v="Recibido"/>
    <s v="cumplida"/>
    <x v="0"/>
    <n v="1"/>
    <n v="0"/>
    <d v="2025-05-07T00:00:00"/>
    <n v="253078"/>
    <n v="61429"/>
    <m/>
    <n v="1"/>
  </r>
  <r>
    <m/>
    <s v="Juan Zabaleta"/>
    <s v="NORMAL"/>
    <s v="HERRAMIENTAS PARA TECNICO RUBEN FRIEDRICH"/>
    <d v="2025-04-29T00:00:00"/>
    <x v="3"/>
    <x v="0"/>
    <m/>
    <s v="AB"/>
    <s v="P-3814"/>
    <s v=" M2482FER"/>
    <s v="Caja Plástica Porta Herramientas C/ Manija Stanley 22-080 Cs"/>
    <n v="1"/>
    <s v="unidad"/>
    <n v="61671.32"/>
    <n v="61671.32"/>
    <s v="$"/>
    <s v="BULONERA TORCUATO"/>
    <n v="100900"/>
    <d v="2025-05-05T00:00:00"/>
    <s v="MZ"/>
    <d v="2025-05-06T00:00:00"/>
    <s v="Recibido"/>
    <s v="cumplida"/>
    <x v="0"/>
    <n v="1"/>
    <n v="0"/>
    <d v="2025-05-07T00:00:00"/>
    <n v="253078"/>
    <n v="61429"/>
    <m/>
    <n v="1"/>
  </r>
  <r>
    <n v="2"/>
    <s v="Juan Zabaleta"/>
    <s v="URGENTE 01"/>
    <s v="REPARACION DE MORDAZAS DE LINEA 6"/>
    <d v="2025-04-29T00:00:00"/>
    <x v="3"/>
    <x v="0"/>
    <m/>
    <s v="AB"/>
    <s v="P-3815"/>
    <s v="S/C"/>
    <s v="REMECANIZADOS DE DIENTES EN MORDAZAS DE SELLADO DE INOX"/>
    <n v="4"/>
    <s v="unidad"/>
    <n v="833000"/>
    <n v="3332000"/>
    <s v="$"/>
    <s v="KRUM"/>
    <n v="100890"/>
    <d v="2025-05-05T00:00:00"/>
    <s v="MZ"/>
    <d v="2025-05-06T00:00:00"/>
    <s v="Recibido"/>
    <s v="cumplida"/>
    <x v="0"/>
    <n v="4"/>
    <n v="0"/>
    <d v="2025-05-15T00:00:00"/>
    <n v="4415"/>
    <m/>
    <n v="1"/>
    <n v="1"/>
  </r>
  <r>
    <m/>
    <s v="Juan Zabaleta"/>
    <s v="URGENTE 01"/>
    <s v="REPARACION DE MORDAZAS DE LINEA 6"/>
    <d v="2025-04-29T00:00:00"/>
    <x v="3"/>
    <x v="0"/>
    <m/>
    <s v="AB"/>
    <s v="P-3815"/>
    <s v="S/C"/>
    <s v="PLANOS COMPLETOS DE LAS MORDZAS CON ACOTACION DE RADIO DE GIRO"/>
    <n v="1"/>
    <s v="unidad"/>
    <n v="773500"/>
    <n v="773500"/>
    <s v="$"/>
    <s v="KRUM"/>
    <n v="100890"/>
    <d v="2025-05-05T00:00:00"/>
    <s v="MZ"/>
    <d v="2025-05-06T00:00:00"/>
    <s v="Recibido"/>
    <s v="cumplida"/>
    <x v="0"/>
    <n v="4"/>
    <n v="3"/>
    <d v="2025-05-15T00:00:00"/>
    <n v="4415"/>
    <m/>
    <m/>
    <n v="1"/>
  </r>
  <r>
    <n v="9"/>
    <s v="Juan Zabaleta"/>
    <s v="NORMAL"/>
    <s v="MATERIAL PREVENTIVO TABLERO ELECTRICO HORNO L6"/>
    <d v="2025-05-09T00:00:00"/>
    <x v="4"/>
    <x v="0"/>
    <m/>
    <s v="JPS"/>
    <s v="P-3816"/>
    <s v="M1570ELE"/>
    <s v="MODULO ELECTRONICO ET200S 6ES7 134-4MB02-0AB0"/>
    <n v="3"/>
    <s v="unidad"/>
    <m/>
    <n v="0"/>
    <s v="$"/>
    <m/>
    <m/>
    <m/>
    <m/>
    <m/>
    <s v="Anulado"/>
    <s v="Con pendientes"/>
    <x v="1"/>
    <m/>
    <n v="-3"/>
    <m/>
    <m/>
    <m/>
    <n v="1"/>
    <n v="1"/>
  </r>
  <r>
    <m/>
    <s v="Juan Zabaleta"/>
    <s v="NORMAL"/>
    <s v="MATERIAL PREVENTIVO TABLERO ELECTRICO HORNO L6"/>
    <d v="2025-05-09T00:00:00"/>
    <x v="4"/>
    <x v="0"/>
    <m/>
    <s v="JPS"/>
    <s v="P-3816"/>
    <s v="M1579ELE"/>
    <s v="FUENTE SIEMENS ET 200S"/>
    <n v="1"/>
    <s v="unidad"/>
    <m/>
    <n v="0"/>
    <s v="$"/>
    <m/>
    <m/>
    <m/>
    <m/>
    <m/>
    <s v="Anulado"/>
    <s v="Con pendientes"/>
    <x v="1"/>
    <m/>
    <n v="-1"/>
    <m/>
    <m/>
    <m/>
    <m/>
    <n v="1"/>
  </r>
  <r>
    <m/>
    <s v="Juan Zabaleta"/>
    <s v="NORMAL"/>
    <s v="MATERIAL PREVENTIVO TABLERO ELECTRICO HORNO L6"/>
    <d v="2025-05-09T00:00:00"/>
    <x v="4"/>
    <x v="0"/>
    <m/>
    <s v="JPS"/>
    <s v="P-3816"/>
    <s v="M1580ELE"/>
    <s v="CPU SIEMENS IM 151-B PN/DP"/>
    <n v="1"/>
    <s v="unidad"/>
    <m/>
    <n v="0"/>
    <s v="$"/>
    <m/>
    <m/>
    <m/>
    <m/>
    <m/>
    <s v="Anulado"/>
    <s v="Con pendientes"/>
    <x v="1"/>
    <m/>
    <n v="-1"/>
    <m/>
    <m/>
    <m/>
    <m/>
    <n v="1"/>
  </r>
  <r>
    <m/>
    <s v="Juan Zabaleta"/>
    <s v="NORMAL"/>
    <s v="MATERIAL PREVENTIVO TABLERO ELECTRICO HORNO L6"/>
    <d v="2025-05-09T00:00:00"/>
    <x v="4"/>
    <x v="0"/>
    <m/>
    <s v="JPS"/>
    <s v="P-3816"/>
    <s v="M1572ELE"/>
    <s v="MODULO ELECTRONICO ET200S 6ES7 138-4CB11-0AB0"/>
    <n v="2"/>
    <s v="unidad"/>
    <m/>
    <n v="0"/>
    <s v="$"/>
    <m/>
    <m/>
    <m/>
    <m/>
    <m/>
    <s v="Anulado"/>
    <s v="Con pendientes"/>
    <x v="1"/>
    <m/>
    <n v="-2"/>
    <m/>
    <m/>
    <m/>
    <m/>
    <n v="1"/>
  </r>
  <r>
    <m/>
    <s v="Juan Zabaleta"/>
    <s v="NORMAL"/>
    <s v="MATERIAL PREVENTIVO TABLERO ELECTRICO HORNO L6"/>
    <d v="2025-05-09T00:00:00"/>
    <x v="4"/>
    <x v="0"/>
    <m/>
    <s v="JPS"/>
    <s v="P-3816"/>
    <s v="M1573ELE"/>
    <s v="MODULO ELECTRONICO ET200S 6ES7 135-4FB01-0AB0"/>
    <n v="2"/>
    <s v="unidad"/>
    <m/>
    <n v="0"/>
    <s v="$"/>
    <m/>
    <m/>
    <m/>
    <m/>
    <m/>
    <s v="Anulado"/>
    <s v="Con pendientes"/>
    <x v="1"/>
    <m/>
    <n v="-2"/>
    <m/>
    <m/>
    <m/>
    <m/>
    <n v="1"/>
  </r>
  <r>
    <m/>
    <s v="Juan Zabaleta"/>
    <s v="NORMAL"/>
    <s v="MATERIAL PREVENTIVO TABLERO ELECTRICO HORNO L6"/>
    <d v="2025-05-09T00:00:00"/>
    <x v="4"/>
    <x v="0"/>
    <m/>
    <s v="JPS"/>
    <s v="P-3816"/>
    <s v="M1574ELE"/>
    <s v="MODULO ELECTRONICO ET200S 6ES7 131-4BF00-0AA0"/>
    <n v="5"/>
    <s v="unidad"/>
    <m/>
    <n v="0"/>
    <s v="$"/>
    <m/>
    <m/>
    <m/>
    <m/>
    <m/>
    <s v="Anulado"/>
    <s v="Con pendientes"/>
    <x v="1"/>
    <m/>
    <n v="-5"/>
    <m/>
    <m/>
    <m/>
    <m/>
    <n v="1"/>
  </r>
  <r>
    <m/>
    <s v="Juan Zabaleta"/>
    <s v="NORMAL"/>
    <s v="MATERIAL PREVENTIVO TABLERO ELECTRICO HORNO L6"/>
    <d v="2025-05-09T00:00:00"/>
    <x v="4"/>
    <x v="0"/>
    <m/>
    <s v="JPS"/>
    <s v="P-3816"/>
    <s v="M1575ELE"/>
    <s v="MODULO ELECTRONICO ET200S 6ES7 131-4BD01-0AA0"/>
    <n v="1"/>
    <s v="unidad"/>
    <m/>
    <n v="0"/>
    <s v="$"/>
    <m/>
    <m/>
    <m/>
    <m/>
    <m/>
    <s v="Anulado"/>
    <s v="Con pendientes"/>
    <x v="1"/>
    <m/>
    <n v="-1"/>
    <m/>
    <m/>
    <m/>
    <m/>
    <n v="1"/>
  </r>
  <r>
    <m/>
    <s v="Juan Zabaleta"/>
    <s v="NORMAL"/>
    <s v="MATERIAL PREVENTIVO TABLERO ELECTRICO HORNO L6"/>
    <d v="2025-05-09T00:00:00"/>
    <x v="4"/>
    <x v="0"/>
    <m/>
    <s v="JPS"/>
    <s v="P-3816"/>
    <s v="M1577ELE"/>
    <s v="RELE DE SEGURIDAD PILZ PNOZ X2,8P"/>
    <n v="1"/>
    <s v="unidad"/>
    <m/>
    <n v="0"/>
    <s v="$"/>
    <m/>
    <m/>
    <m/>
    <m/>
    <m/>
    <s v="Anulado"/>
    <s v="Con pendientes"/>
    <x v="1"/>
    <m/>
    <n v="-1"/>
    <m/>
    <m/>
    <m/>
    <m/>
    <n v="1"/>
  </r>
  <r>
    <m/>
    <s v="Juan Zabaleta"/>
    <s v="NORMAL"/>
    <s v="MATERIAL PREVENTIVO TABLERO ELECTRICO HORNO L6"/>
    <d v="2025-05-09T00:00:00"/>
    <x v="4"/>
    <x v="0"/>
    <m/>
    <s v="JPS"/>
    <s v="P-3816"/>
    <s v="M1578ELE"/>
    <s v="CONTROLADOR DE LLAMA SIEMENS LFS1.21A2"/>
    <n v="1"/>
    <s v="unidad"/>
    <m/>
    <n v="0"/>
    <s v="$"/>
    <m/>
    <m/>
    <m/>
    <m/>
    <m/>
    <s v="Anulado"/>
    <s v="Con pendientes"/>
    <x v="1"/>
    <m/>
    <n v="-1"/>
    <m/>
    <m/>
    <m/>
    <m/>
    <n v="1"/>
  </r>
  <r>
    <n v="2"/>
    <s v="Fabricio Maccaroni"/>
    <s v="NORMAL"/>
    <s v="MATERIALES CONEXIÓN CHILLER"/>
    <d v="2025-05-02T00:00:00"/>
    <x v="4"/>
    <x v="0"/>
    <m/>
    <s v="JPS"/>
    <s v="P-3817"/>
    <s v=" M2832FER"/>
    <s v=" REDUCCION PPN H-H 1 1/4&quot; - 1&quot;"/>
    <n v="2"/>
    <s v="unidad"/>
    <n v="323.58999999999997"/>
    <n v="647.17999999999995"/>
    <s v="$"/>
    <s v="ABRAFER"/>
    <n v="100888"/>
    <d v="2025-05-05T00:00:00"/>
    <s v="MZ"/>
    <d v="2025-05-05T00:00:00"/>
    <s v="Recibido"/>
    <s v="cumplida"/>
    <x v="0"/>
    <n v="2"/>
    <n v="0"/>
    <d v="2025-05-09T00:00:00"/>
    <n v="37258"/>
    <n v="61560"/>
    <n v="1"/>
    <n v="1"/>
  </r>
  <r>
    <m/>
    <s v="Fabricio Maccaroni"/>
    <s v="NORMAL"/>
    <s v="MATERIALES CONEXIÓN CHILLER"/>
    <d v="2025-05-02T00:00:00"/>
    <x v="4"/>
    <x v="0"/>
    <m/>
    <s v="JPS"/>
    <s v="P-3817"/>
    <s v=" M2833FER"/>
    <s v=" ENTREROSCA PPN 1&quot;"/>
    <n v="2"/>
    <s v="unidad"/>
    <n v="185.55"/>
    <n v="371.1"/>
    <s v="$"/>
    <s v="ABRAFER"/>
    <n v="100888"/>
    <d v="2025-05-05T00:00:00"/>
    <s v="MZ"/>
    <d v="2025-05-05T00:00:00"/>
    <s v="Recibido"/>
    <s v="cumplida"/>
    <x v="0"/>
    <n v="2"/>
    <n v="0"/>
    <d v="2025-05-09T00:00:00"/>
    <n v="37258"/>
    <n v="61560"/>
    <m/>
    <n v="1"/>
  </r>
  <r>
    <n v="1"/>
    <s v="Pablo Aguirre"/>
    <s v="NORMAL"/>
    <s v="RUEDA DE APILADOR UNIROLL"/>
    <d v="2025-06-10T00:00:00"/>
    <x v="5"/>
    <x v="0"/>
    <m/>
    <s v="JPS"/>
    <s v="P-3818"/>
    <s v="S/C"/>
    <s v="REENBANDADO DE RUEDA DE TRACCION"/>
    <n v="2"/>
    <s v="unidad"/>
    <n v="644710"/>
    <n v="1289420"/>
    <s v="$"/>
    <s v="EMAS"/>
    <n v="101901"/>
    <d v="2025-07-14T00:00:00"/>
    <s v="MZ"/>
    <d v="2025-07-15T00:00:00"/>
    <s v="Recibido"/>
    <s v="cumplida"/>
    <x v="0"/>
    <n v="2"/>
    <n v="0"/>
    <d v="2025-07-31T00:00:00"/>
    <n v="12510"/>
    <m/>
    <n v="1"/>
    <n v="1"/>
  </r>
  <r>
    <n v="1"/>
    <s v="Alejandro Beron"/>
    <s v="URGENTE 01"/>
    <s v="ASISTENCIA TECNICA UNIROLL"/>
    <d v="2025-05-05T00:00:00"/>
    <x v="4"/>
    <x v="0"/>
    <m/>
    <s v="JPS"/>
    <s v="P-3819"/>
    <s v="S/C"/>
    <s v="ASISTENCIA APILADOR RT20P - SERIE 35220800"/>
    <n v="1"/>
    <s v="unidad"/>
    <n v="180803"/>
    <n v="180803"/>
    <s v="$"/>
    <s v="UNIRROL"/>
    <n v="101017"/>
    <d v="2025-05-09T00:00:00"/>
    <s v="MZ"/>
    <d v="2025-05-13T00:00:00"/>
    <s v="Recibido"/>
    <s v="cumplida"/>
    <x v="0"/>
    <n v="1"/>
    <n v="0"/>
    <d v="2025-05-13T00:00:00"/>
    <s v="Marcos zarza informa que se cumplió. No tengo remito"/>
    <m/>
    <n v="1"/>
    <n v="1"/>
  </r>
  <r>
    <n v="2"/>
    <s v="Luciano Jaque"/>
    <s v="NORMAL"/>
    <s v="CONEXIÓN NEUMATICA INYECTADORA LINEA 4"/>
    <d v="2025-05-05T00:00:00"/>
    <x v="4"/>
    <x v="0"/>
    <m/>
    <s v="JPS"/>
    <s v="P-3820"/>
    <s v=" M2605MEC"/>
    <s v="RACOR RAPIDO T QST-4 ROSCA 1/8&quot; ACERO INOXIDABLE"/>
    <n v="12"/>
    <s v="unidad"/>
    <n v="15682.34"/>
    <n v="188188.08000000002"/>
    <s v="$"/>
    <s v="SB ARGENTINA"/>
    <n v="101223"/>
    <d v="2025-05-23T00:00:00"/>
    <s v="MZ"/>
    <d v="2025-05-27T00:00:00"/>
    <s v="Recibido"/>
    <s v="cumplida"/>
    <x v="0"/>
    <n v="12"/>
    <n v="0"/>
    <d v="2025-05-30T00:00:00"/>
    <n v="63608"/>
    <n v="63106"/>
    <n v="1"/>
    <n v="1"/>
  </r>
  <r>
    <m/>
    <s v="Luciano Jaque"/>
    <s v="NORMAL"/>
    <s v="CONEXIÓN NEUMATICA INYECTADORA LINEA 4"/>
    <d v="2025-05-05T00:00:00"/>
    <x v="4"/>
    <x v="0"/>
    <m/>
    <s v="JPS"/>
    <s v="P-3820"/>
    <s v=" M2606MEC"/>
    <s v="RACOR RAPIDO QSL-1/8-4  ACERO INOXIDABLE"/>
    <n v="3"/>
    <s v="unidad"/>
    <n v="14171.58"/>
    <n v="42514.74"/>
    <s v="$"/>
    <s v="SB ARGENTINA"/>
    <n v="101223"/>
    <d v="2025-05-23T00:00:00"/>
    <s v="MZ"/>
    <d v="2025-05-27T00:00:00"/>
    <s v="Recibido"/>
    <s v="cumplida"/>
    <x v="0"/>
    <n v="3"/>
    <n v="0"/>
    <d v="2025-05-30T00:00:00"/>
    <n v="63608"/>
    <n v="63106"/>
    <m/>
    <n v="1"/>
  </r>
  <r>
    <n v="1"/>
    <s v="Hugo Escobar"/>
    <s v="URGENTE 01"/>
    <s v="HORNOS 3 Y 5 DE LINEA 5"/>
    <d v="2025-05-06T00:00:00"/>
    <x v="4"/>
    <x v="0"/>
    <m/>
    <s v="AB"/>
    <s v="P-3821"/>
    <s v=" M2834FER"/>
    <s v="VALVULA ESFERICA DE GAS MEDIDA 1,1/4 H-H"/>
    <n v="2"/>
    <s v="unidad"/>
    <n v="98829.99"/>
    <n v="197659.98"/>
    <s v="$"/>
    <s v="SB ARGENTINA"/>
    <n v="100946"/>
    <d v="2025-05-06T00:00:00"/>
    <s v="MZ"/>
    <d v="2025-05-08T00:00:00"/>
    <s v="Recibido"/>
    <s v="cumplida"/>
    <x v="0"/>
    <n v="2"/>
    <n v="0"/>
    <d v="2025-08-29T00:00:00"/>
    <n v="63415"/>
    <s v="recibió maxi riera"/>
    <n v="1"/>
    <n v="1"/>
  </r>
  <r>
    <n v="1"/>
    <s v="Pablo Aguirre"/>
    <s v="URGENTE 01"/>
    <s v="ABRAZADERAS PARA MANGUERAS DE AUTOELEVADOR"/>
    <d v="2025-05-07T00:00:00"/>
    <x v="4"/>
    <x v="0"/>
    <m/>
    <s v="JPS"/>
    <s v="P-3822"/>
    <s v=" M2835FER"/>
    <s v="ABRAZADERA 3/4&quot; PERFECTO PARA ALTA PRESION ACERO INOX "/>
    <n v="8"/>
    <s v="unidad"/>
    <n v="5480.65"/>
    <n v="43845.2"/>
    <s v="$"/>
    <s v="ABRAFER"/>
    <n v="101002"/>
    <d v="2025-05-08T00:00:00"/>
    <s v="MZ"/>
    <d v="2025-05-09T00:00:00"/>
    <s v="Recibido"/>
    <s v="cumplida"/>
    <x v="0"/>
    <n v="8"/>
    <n v="0"/>
    <d v="2025-08-08T00:00:00"/>
    <n v="40754"/>
    <n v="66682"/>
    <n v="1"/>
    <n v="1"/>
  </r>
  <r>
    <n v="1"/>
    <s v="Hugo Escobar"/>
    <s v="NORMAL"/>
    <s v="SENSOR PARA MASIPACK LINEA 6"/>
    <d v="2025-05-07T00:00:00"/>
    <x v="4"/>
    <x v="0"/>
    <m/>
    <s v="JPS"/>
    <s v="P-3823"/>
    <s v="M1592ELE"/>
    <s v="SENSOR FOTOELECTRICO BANNER 24VCC Q85VR3DL-T9"/>
    <n v="2"/>
    <s v="unidad"/>
    <n v="686850"/>
    <n v="1373700"/>
    <s v="$"/>
    <s v="KDK"/>
    <n v="101686"/>
    <d v="2025-06-30T00:00:00"/>
    <s v="MZ"/>
    <d v="2025-07-01T00:00:00"/>
    <s v="Recibido"/>
    <s v="cumplida"/>
    <x v="0"/>
    <n v="2"/>
    <n v="0"/>
    <d v="2025-07-07T00:00:00"/>
    <n v="775"/>
    <n v="65276"/>
    <n v="1"/>
    <n v="1"/>
  </r>
  <r>
    <n v="2"/>
    <s v="Juan Zabaleta"/>
    <s v="NORMAL"/>
    <s v="MATERIAL PARA CARROS DE HORNO L5"/>
    <d v="2025-05-07T00:00:00"/>
    <x v="4"/>
    <x v="0"/>
    <m/>
    <s v="JPS"/>
    <s v="P-3824"/>
    <s v=" M2663FER"/>
    <s v="ANGULO 1&quot; X 1/8&quot; "/>
    <n v="5"/>
    <s v="unidad"/>
    <n v="17004.96"/>
    <n v="85024.799999999988"/>
    <s v="$"/>
    <s v="ABRAFER"/>
    <n v="101150"/>
    <d v="2025-05-19T00:00:00"/>
    <s v="MZ"/>
    <d v="2025-05-20T00:00:00"/>
    <s v="Recibido"/>
    <s v="cumplida"/>
    <x v="0"/>
    <n v="5"/>
    <n v="0"/>
    <d v="2025-05-20T00:00:00"/>
    <s v="Marcos zarza informa que se cumplió. No tengo remito"/>
    <m/>
    <n v="1"/>
    <n v="1"/>
  </r>
  <r>
    <m/>
    <s v="Juan Zabaleta"/>
    <s v="NORMAL"/>
    <s v="MATERIAL PARA CARROS DE HORNO L5"/>
    <d v="2025-05-07T00:00:00"/>
    <x v="4"/>
    <x v="0"/>
    <m/>
    <s v="JPS"/>
    <s v="P-3824"/>
    <s v=" M2836FER"/>
    <s v="VARILLA LISA 10MM HIERRO  X 2MTS"/>
    <n v="5"/>
    <s v="unidad"/>
    <n v="10725.25"/>
    <n v="53626.25"/>
    <s v="$"/>
    <s v="ABRAFER"/>
    <n v="101150"/>
    <d v="2025-05-19T00:00:00"/>
    <s v="MZ"/>
    <d v="2025-05-20T00:00:00"/>
    <s v="Se envía rq a compras"/>
    <s v="Con pendientes"/>
    <x v="1"/>
    <m/>
    <n v="-5"/>
    <m/>
    <m/>
    <m/>
    <m/>
    <n v="1"/>
  </r>
  <r>
    <n v="1"/>
    <s v="Alejandro Beron"/>
    <s v="URGENTE 01"/>
    <s v="INSUMO PARA APILADOR TOYOTA FBRE16"/>
    <d v="2025-05-13T00:00:00"/>
    <x v="4"/>
    <x v="0"/>
    <m/>
    <s v="AB"/>
    <s v="P-3825"/>
    <s v=" M2608MEC"/>
    <s v="KIT DE REPARACION DE CILINDRO DE FRENO MOTOR "/>
    <n v="4"/>
    <s v="unidad"/>
    <n v="117425"/>
    <n v="469700"/>
    <s v="$"/>
    <s v="EMAS"/>
    <n v="101242"/>
    <d v="2025-05-26T00:00:00"/>
    <s v="MZ"/>
    <d v="2025-05-27T00:00:00"/>
    <s v="Recibido"/>
    <s v="cumplida"/>
    <x v="0"/>
    <n v="4"/>
    <n v="0"/>
    <d v="2025-06-11T00:00:00"/>
    <n v="12401"/>
    <n v="63746"/>
    <n v="1"/>
    <n v="1"/>
  </r>
  <r>
    <n v="1"/>
    <s v="Dario Gamba"/>
    <s v="NORMAL"/>
    <s v="TERMOTANQUE PARA AMASADORAS"/>
    <d v="2025-05-09T00:00:00"/>
    <x v="4"/>
    <x v="0"/>
    <m/>
    <s v="JPS"/>
    <s v="P-3826"/>
    <s v=" M2582FER"/>
    <s v="TERMOTANQUE KACEMASTER MODELO TQ-130"/>
    <n v="1"/>
    <s v="unidad"/>
    <n v="389812.5"/>
    <n v="389812.5"/>
    <s v="$"/>
    <s v="ABRAFER"/>
    <n v="101211"/>
    <d v="2025-05-22T00:00:00"/>
    <s v="MZ"/>
    <d v="2025-05-24T00:00:00"/>
    <s v="Recibido"/>
    <s v="cumplida"/>
    <x v="0"/>
    <n v="1"/>
    <n v="0"/>
    <d v="2025-05-31T00:00:00"/>
    <n v="38071"/>
    <n v="63188"/>
    <n v="1"/>
    <n v="1"/>
  </r>
  <r>
    <n v="1"/>
    <s v="Dario Gamba"/>
    <s v="NORMAL"/>
    <s v="LINEA 2"/>
    <d v="2025-05-10T00:00:00"/>
    <x v="4"/>
    <x v="0"/>
    <m/>
    <s v="AB"/>
    <s v="P-3827"/>
    <s v=" M2609MEC"/>
    <s v="RODILLLO TRACCION CINTA COLECTORA ALINEACION DE BALANZAS LINEA 2"/>
    <n v="1"/>
    <s v="unidad"/>
    <n v="233000"/>
    <n v="233000"/>
    <s v="$"/>
    <s v="TORNERIA FASTER"/>
    <n v="101212"/>
    <d v="2025-05-22T00:00:00"/>
    <s v="MZ"/>
    <d v="2025-05-23T00:00:00"/>
    <s v="Recibido"/>
    <s v="cumplida"/>
    <x v="0"/>
    <n v="1"/>
    <n v="0"/>
    <d v="2025-06-06T00:00:00"/>
    <n v="2115"/>
    <n v="63421"/>
    <n v="1"/>
    <n v="1"/>
  </r>
  <r>
    <n v="1"/>
    <s v="Juan Zabaleta"/>
    <s v="URGENTE 01"/>
    <s v="ELECTROVLAVULA AMASADORA L5"/>
    <d v="2025-05-12T00:00:00"/>
    <x v="4"/>
    <x v="0"/>
    <m/>
    <s v="JPS"/>
    <s v="P-3828"/>
    <s v="M2610MEC"/>
    <s v="ELECTROVALVULA DUPLOMATIC MD 1D - S4/50 110VDC"/>
    <n v="1"/>
    <s v="unidad"/>
    <n v="581692.77300000004"/>
    <n v="581692.77300000004"/>
    <s v="$"/>
    <s v="HYDRAULIK SRL"/>
    <n v="101075"/>
    <d v="2025-05-13T00:00:00"/>
    <s v="LR"/>
    <d v="2025-05-14T00:00:00"/>
    <s v="Orden de compra confirmada"/>
    <s v="Con pendientes"/>
    <x v="2"/>
    <m/>
    <n v="-1"/>
    <m/>
    <m/>
    <m/>
    <n v="1"/>
    <n v="1"/>
  </r>
  <r>
    <n v="1"/>
    <s v="Juan Zabaleta"/>
    <s v="NORMAL"/>
    <s v="GRUPOS ELECTROGENOS"/>
    <d v="2025-05-13T00:00:00"/>
    <x v="4"/>
    <x v="0"/>
    <m/>
    <s v="AB"/>
    <s v="P-3829"/>
    <s v="M2840FER"/>
    <s v="ANTI BAKTERIEN DIESEL ADDITIV MARCA LIQUI MOLY"/>
    <n v="2"/>
    <s v="unidad"/>
    <m/>
    <n v="0"/>
    <s v="$"/>
    <m/>
    <m/>
    <m/>
    <m/>
    <m/>
    <s v="Anulado"/>
    <s v="Con pendientes"/>
    <x v="1"/>
    <m/>
    <n v="-2"/>
    <m/>
    <m/>
    <m/>
    <n v="1"/>
    <n v="1"/>
  </r>
  <r>
    <n v="1"/>
    <s v="Juan Zabaleta"/>
    <s v="URGENTE 01"/>
    <s v="GRUPO ELECTROGENO - LADO DE COMPRESORES"/>
    <d v="2025-05-13T00:00:00"/>
    <x v="4"/>
    <x v="0"/>
    <m/>
    <s v="AB"/>
    <s v="P-3830"/>
    <s v="M2841FER"/>
    <s v="TERMINALES UNIVERSALES PARA BORNES DE BATERIA"/>
    <n v="4"/>
    <s v="unidad"/>
    <n v="12000"/>
    <n v="48000"/>
    <s v="$"/>
    <s v="EMAS"/>
    <n v="101145"/>
    <d v="2025-05-19T00:00:00"/>
    <s v="MZ"/>
    <d v="2025-05-20T00:00:00"/>
    <s v="Recibido"/>
    <s v="cumplida"/>
    <x v="0"/>
    <n v="4"/>
    <n v="0"/>
    <d v="2025-06-03T00:00:00"/>
    <n v="12374"/>
    <n v="63275"/>
    <n v="1"/>
    <n v="1"/>
  </r>
  <r>
    <n v="1"/>
    <s v="Hugo Escobar"/>
    <s v="NORMAL"/>
    <s v="ARMARIO PARA ARTICULOS DE LIMPIEZA EN TALLER DE MANTTO"/>
    <d v="2025-05-13T00:00:00"/>
    <x v="4"/>
    <x v="0"/>
    <m/>
    <s v="AB"/>
    <s v="P-3831"/>
    <s v="M2842FER"/>
    <s v="ARMARIO ESCOBERO PARA ELEMENTOS DE LIMPIEZA-EPOXI - C/ LLAVE GRIS"/>
    <n v="1"/>
    <s v="unidad"/>
    <n v="528525"/>
    <n v="528525"/>
    <s v="$"/>
    <s v="ABRAFER"/>
    <n v="101335"/>
    <d v="2025-06-02T00:00:00"/>
    <s v="MZ"/>
    <d v="2025-06-04T00:00:00"/>
    <s v="Recibido"/>
    <s v="cumplida"/>
    <x v="0"/>
    <n v="1"/>
    <n v="0"/>
    <d v="2025-06-14T00:00:00"/>
    <n v="38654"/>
    <n v="63984"/>
    <n v="1"/>
    <n v="1"/>
  </r>
  <r>
    <n v="2"/>
    <s v="Alejandro Beron"/>
    <s v="NORMAL"/>
    <s v="REPARACION DE MICROONDAS Y BOMBA PRESURIZADORA"/>
    <d v="2025-05-13T00:00:00"/>
    <x v="4"/>
    <x v="0"/>
    <m/>
    <s v="AB"/>
    <s v="P-3832"/>
    <s v="S/C"/>
    <s v="Reparacion de presurizadora Rowa tango press 20 (64545)"/>
    <n v="1"/>
    <s v="unidad"/>
    <m/>
    <n v="0"/>
    <s v="$"/>
    <m/>
    <m/>
    <m/>
    <m/>
    <m/>
    <s v="Anulado"/>
    <s v="Con pendientes"/>
    <x v="1"/>
    <m/>
    <n v="-1"/>
    <m/>
    <m/>
    <m/>
    <n v="1"/>
    <n v="1"/>
  </r>
  <r>
    <m/>
    <s v="Alejandro Beron"/>
    <s v="NORMAL"/>
    <s v="REPARACION DE MICROONDAS Y BOMBA PRESURIZADORA"/>
    <d v="2025-05-13T00:00:00"/>
    <x v="4"/>
    <x v="0"/>
    <m/>
    <s v="AB"/>
    <s v="P-3832"/>
    <s v="S/C"/>
    <s v="Reparacion de microondas philco MPR8520N "/>
    <n v="1"/>
    <s v="unidad"/>
    <m/>
    <n v="0"/>
    <s v="$"/>
    <s v="Microondas desarmado por Mareco ariel para dejar funcionando otro. El resto del microondas fue desechado al volquete por edilciio"/>
    <m/>
    <m/>
    <m/>
    <m/>
    <s v="Anulado"/>
    <s v="Con pendientes"/>
    <x v="1"/>
    <m/>
    <n v="-1"/>
    <m/>
    <m/>
    <m/>
    <m/>
    <n v="1"/>
  </r>
  <r>
    <n v="3"/>
    <s v="Alejandro Beron"/>
    <s v="NORMAL"/>
    <s v="MATERIALES PARA INSTALAR CORTINA DE PVC"/>
    <d v="2025-05-13T00:00:00"/>
    <x v="4"/>
    <x v="0"/>
    <m/>
    <s v="AB"/>
    <s v="P-3833"/>
    <s v="S/C"/>
    <s v="Cortina Cinta Pvc Banda amarilla 200x2mm Rollo X25 Mts"/>
    <n v="6"/>
    <s v="unidad"/>
    <m/>
    <n v="0"/>
    <s v="$"/>
    <s v="FRENADO POR Marina Tort - MAIL DE MZ"/>
    <m/>
    <m/>
    <m/>
    <m/>
    <s v="Anulado"/>
    <s v="Con pendientes"/>
    <x v="1"/>
    <m/>
    <n v="-6"/>
    <m/>
    <m/>
    <m/>
    <n v="1"/>
    <n v="1"/>
  </r>
  <r>
    <m/>
    <s v="Alejandro Beron"/>
    <s v="NORMAL"/>
    <s v="MATERIALES PARA INSTALAR CORTINA DE PVC"/>
    <d v="2025-05-13T00:00:00"/>
    <x v="4"/>
    <x v="0"/>
    <m/>
    <s v="AB"/>
    <s v="P-3833"/>
    <s v="S/C"/>
    <s v="CABEZAL INOXIDABLE P/CINTA DE 200MM"/>
    <n v="40"/>
    <s v="unidad"/>
    <m/>
    <n v="0"/>
    <s v="$"/>
    <s v="FRENADO POR Marina Tort - MAIL DE MZ"/>
    <m/>
    <m/>
    <m/>
    <m/>
    <s v="Anulado"/>
    <s v="Con pendientes"/>
    <x v="1"/>
    <m/>
    <n v="-40"/>
    <m/>
    <m/>
    <m/>
    <m/>
    <n v="1"/>
  </r>
  <r>
    <m/>
    <s v="Alejandro Beron"/>
    <s v="NORMAL"/>
    <s v="MATERIALES PARA INSTALAR CORTINA DE PVC"/>
    <d v="2025-05-13T00:00:00"/>
    <x v="4"/>
    <x v="0"/>
    <m/>
    <s v="AB"/>
    <s v="P-3833"/>
    <s v="S/C"/>
    <s v="SUJETADOR A 90° DE CABEZAL PARA CORTINAS PVC X 1000MM"/>
    <n v="12"/>
    <s v="unidad"/>
    <m/>
    <n v="0"/>
    <s v="$"/>
    <s v="FRENADO POR Marina Tort - MAIL DE MZ"/>
    <m/>
    <m/>
    <m/>
    <m/>
    <s v="Anulado"/>
    <s v="Con pendientes"/>
    <x v="1"/>
    <m/>
    <n v="-12"/>
    <m/>
    <m/>
    <m/>
    <m/>
    <n v="1"/>
  </r>
  <r>
    <n v="6"/>
    <s v="Juan Zabaleta"/>
    <s v="NORMAL"/>
    <s v="MATERIAL PREVENTIVO TABLERO ELECTRICO HORNO L7"/>
    <d v="2025-05-14T00:00:00"/>
    <x v="4"/>
    <x v="0"/>
    <m/>
    <s v="JPS"/>
    <s v="P-3834"/>
    <s v=" M1581ELE"/>
    <s v="VARIADOR ELECTRONICO DE VELOCIDAD DANFOSS VLT FC-311P1K1T4Z20H3T"/>
    <n v="1"/>
    <s v="unidad"/>
    <m/>
    <n v="0"/>
    <s v="$"/>
    <m/>
    <m/>
    <m/>
    <m/>
    <m/>
    <s v="Anulado"/>
    <s v="Con pendientes"/>
    <x v="1"/>
    <m/>
    <n v="-1"/>
    <m/>
    <m/>
    <m/>
    <n v="1"/>
    <n v="1"/>
  </r>
  <r>
    <m/>
    <s v="Juan Zabaleta"/>
    <s v="NORMAL"/>
    <s v="MATERIAL PREVENTIVO TABLERO ELECTRICO HORNO L7"/>
    <d v="2025-05-14T00:00:00"/>
    <x v="4"/>
    <x v="0"/>
    <m/>
    <s v="JPS"/>
    <s v="P-3834"/>
    <s v=" M1582ELE"/>
    <s v="CONTROLADOR DE SEGURIDAD PILZ PNOZ M3P ETH"/>
    <n v="1"/>
    <s v="unidad"/>
    <m/>
    <n v="0"/>
    <s v="$"/>
    <m/>
    <m/>
    <m/>
    <m/>
    <m/>
    <s v="Anulado"/>
    <s v="Con pendientes"/>
    <x v="1"/>
    <m/>
    <n v="-1"/>
    <m/>
    <m/>
    <m/>
    <m/>
    <n v="1"/>
  </r>
  <r>
    <m/>
    <s v="Juan Zabaleta"/>
    <s v="NORMAL"/>
    <s v="MATERIAL PREVENTIVO TABLERO ELECTRICO HORNO L7"/>
    <d v="2025-05-14T00:00:00"/>
    <x v="4"/>
    <x v="0"/>
    <m/>
    <s v="JPS"/>
    <s v="P-3834"/>
    <s v=" M1583ELE"/>
    <s v="RELE DE SEGURIDAD PILZ PNOZ MO5P 773534"/>
    <n v="3"/>
    <s v="unidad"/>
    <m/>
    <n v="0"/>
    <s v="$"/>
    <m/>
    <m/>
    <m/>
    <m/>
    <m/>
    <s v="Anulado"/>
    <s v="Con pendientes"/>
    <x v="1"/>
    <m/>
    <n v="-3"/>
    <m/>
    <m/>
    <m/>
    <m/>
    <n v="1"/>
  </r>
  <r>
    <m/>
    <s v="Juan Zabaleta"/>
    <s v="NORMAL"/>
    <s v="MATERIAL PREVENTIVO TABLERO ELECTRICO HORNO L7"/>
    <d v="2025-05-14T00:00:00"/>
    <x v="4"/>
    <x v="0"/>
    <m/>
    <s v="JPS"/>
    <s v="P-3834"/>
    <s v=" M1584ELE"/>
    <s v="RELE DE SEGURIDAD PILZ PNOZ MO5P 773400"/>
    <n v="1"/>
    <s v="unidad"/>
    <m/>
    <n v="0"/>
    <s v="$"/>
    <m/>
    <m/>
    <m/>
    <m/>
    <m/>
    <s v="Anulado"/>
    <s v="Con pendientes"/>
    <x v="1"/>
    <m/>
    <n v="-1"/>
    <m/>
    <m/>
    <m/>
    <m/>
    <n v="1"/>
  </r>
  <r>
    <m/>
    <s v="Juan Zabaleta"/>
    <s v="NORMAL"/>
    <s v="MATERIAL PREVENTIVO TABLERO ELECTRICO HORNO L7"/>
    <d v="2025-05-14T00:00:00"/>
    <x v="4"/>
    <x v="0"/>
    <m/>
    <s v="JPS"/>
    <s v="P-3834"/>
    <s v=" M1585ELE"/>
    <s v="MODULO DE COMUNICACIÓN PILZ PNOZ MC9P"/>
    <n v="1"/>
    <s v="unidad"/>
    <m/>
    <n v="0"/>
    <s v="$"/>
    <m/>
    <m/>
    <m/>
    <m/>
    <m/>
    <s v="Anulado"/>
    <s v="Con pendientes"/>
    <x v="1"/>
    <m/>
    <n v="-1"/>
    <m/>
    <m/>
    <m/>
    <m/>
    <n v="1"/>
  </r>
  <r>
    <m/>
    <s v="Juan Zabaleta"/>
    <s v="NORMAL"/>
    <s v="MATERIAL PREVENTIVO TABLERO ELECTRICO HORNO L7"/>
    <d v="2025-05-14T00:00:00"/>
    <x v="4"/>
    <x v="0"/>
    <m/>
    <s v="JPS"/>
    <s v="P-3834"/>
    <s v=" M1586ELE"/>
    <s v="PLC SIMATIC S7-1200 SIEMENS"/>
    <n v="1"/>
    <s v="unidad"/>
    <m/>
    <n v="0"/>
    <s v="$"/>
    <m/>
    <m/>
    <m/>
    <m/>
    <m/>
    <s v="Anulado"/>
    <s v="Con pendientes"/>
    <x v="1"/>
    <m/>
    <n v="-1"/>
    <m/>
    <m/>
    <m/>
    <m/>
    <n v="1"/>
  </r>
  <r>
    <n v="1"/>
    <s v="Juan Zabaleta"/>
    <s v="URGENTE 01"/>
    <s v="AMASADORA SAN CASSIANO LINEA 5"/>
    <d v="2025-05-14T00:00:00"/>
    <x v="4"/>
    <x v="0"/>
    <m/>
    <s v="AB"/>
    <s v="P-3835"/>
    <s v=" M1170MEC"/>
    <s v="CORREA EN &quot;V&quot; DENTADA 3VX-1060 MARCA ABIX ULTRA II"/>
    <n v="22"/>
    <s v="unidad"/>
    <n v="13581"/>
    <n v="298782"/>
    <s v="$"/>
    <s v="ABIX SA"/>
    <n v="101094"/>
    <d v="2025-05-14T00:00:00"/>
    <s v="LR"/>
    <d v="2025-05-30T00:00:00"/>
    <s v="Recibido"/>
    <s v="cumplida"/>
    <x v="0"/>
    <n v="22"/>
    <n v="0"/>
    <d v="2025-05-19T00:00:00"/>
    <n v="104309"/>
    <n v="62107"/>
    <n v="1"/>
    <n v="1"/>
  </r>
  <r>
    <n v="1"/>
    <s v="Juan Zabaleta"/>
    <s v="URGENTE 01"/>
    <s v="FLETE DE MATERIAL PARA CHIMENEAS DE LINEA 5"/>
    <d v="2025-05-15T00:00:00"/>
    <x v="4"/>
    <x v="0"/>
    <m/>
    <s v="JPS"/>
    <s v="P-3836"/>
    <s v="S/C"/>
    <s v="TRANSPORTE DE 35 CAÑOS DE  1,22MTS X 10&quot; (2kg c/u Aprox)_x000a_DESDE: ING. LUIS SILVEYRA 1085, VILLA ADELINA_x000a_HASTA: PILARES COMPAÑÍA ALIMENTICIA"/>
    <n v="1"/>
    <s v="unidad"/>
    <n v="100600"/>
    <n v="100600"/>
    <s v="$"/>
    <s v="FULL EXPRESS"/>
    <n v="101133"/>
    <d v="2025-05-16T00:00:00"/>
    <s v="LR"/>
    <d v="2025-05-18T00:00:00"/>
    <s v="Recibido"/>
    <s v="cumplida"/>
    <x v="0"/>
    <n v="1"/>
    <n v="0"/>
    <d v="2025-05-15T00:00:00"/>
    <n v="34911"/>
    <m/>
    <n v="1"/>
    <n v="1"/>
  </r>
  <r>
    <n v="1"/>
    <s v="Juan Zabaleta"/>
    <s v="NORMAL"/>
    <s v="TAPA CAMARA DE AFORO"/>
    <d v="2025-05-16T00:00:00"/>
    <x v="4"/>
    <x v="0"/>
    <m/>
    <s v="JPS"/>
    <s v="P-3837"/>
    <s v="S/C"/>
    <s v="Tapa/bandeja de 930 x 730 mm, en chapa de 3mm, pintada en color verde,"/>
    <n v="1"/>
    <s v="unidad"/>
    <n v="335000"/>
    <n v="335000"/>
    <s v="$"/>
    <s v="TORNERIA FASTER"/>
    <n v="101202"/>
    <d v="2025-05-22T00:00:00"/>
    <s v="MZ"/>
    <d v="2025-05-30T00:00:00"/>
    <s v="Recibido"/>
    <s v="cumplida"/>
    <x v="0"/>
    <n v="1"/>
    <n v="0"/>
    <d v="2025-06-11T00:00:00"/>
    <n v="2116"/>
    <m/>
    <n v="1"/>
    <n v="1"/>
  </r>
  <r>
    <n v="2"/>
    <s v="Juan Zabaleta"/>
    <s v="URGENTE 01"/>
    <s v="KIT DE O`RINGS"/>
    <d v="2025-05-16T00:00:00"/>
    <x v="4"/>
    <x v="0"/>
    <m/>
    <s v="JPS"/>
    <s v="P-3838"/>
    <s v=" M2612MEC"/>
    <s v="KIT O RING METRICOS NITRILO"/>
    <n v="1"/>
    <s v="unidad"/>
    <n v="102420"/>
    <n v="102420"/>
    <s v="$"/>
    <s v="RODASER RODAMIENTOS"/>
    <n v="101139"/>
    <d v="2025-05-16T00:00:00"/>
    <s v="MZ"/>
    <d v="2025-05-19T00:00:00"/>
    <s v="Recibido"/>
    <s v="cumplida"/>
    <x v="0"/>
    <n v="1"/>
    <n v="0"/>
    <d v="2025-05-21T00:00:00"/>
    <n v="394207"/>
    <n v="62231"/>
    <n v="1"/>
    <n v="1"/>
  </r>
  <r>
    <m/>
    <s v="Juan Zabaleta"/>
    <s v="URGENTE 01"/>
    <s v="KIT DE O`RINGS"/>
    <d v="2025-05-16T00:00:00"/>
    <x v="4"/>
    <x v="0"/>
    <m/>
    <s v="JPS"/>
    <s v="P-3838"/>
    <s v=" M2613MEC"/>
    <s v="KIT O RING PULGADA NITRILO "/>
    <n v="1"/>
    <s v="unidad"/>
    <n v="79660"/>
    <n v="79660"/>
    <s v="$"/>
    <s v="RODASER RODAMIENTOS"/>
    <n v="101139"/>
    <d v="2025-05-16T00:00:00"/>
    <s v="MZ"/>
    <d v="2025-05-19T00:00:00"/>
    <s v="Recibido"/>
    <s v="cumplida"/>
    <x v="0"/>
    <n v="1"/>
    <n v="0"/>
    <d v="2025-05-21T00:00:00"/>
    <n v="394207"/>
    <n v="62231"/>
    <m/>
    <n v="1"/>
  </r>
  <r>
    <n v="1"/>
    <s v="Juan Zabaleta"/>
    <s v="NORMAL"/>
    <s v="SUMINISTRO DE MATERIAL PARA COMPRESOR DE AIRE 12844"/>
    <d v="2025-05-18T00:00:00"/>
    <x v="4"/>
    <x v="0"/>
    <m/>
    <s v="AB"/>
    <s v="P-3839"/>
    <s v="S/C"/>
    <s v="DECAL MICROPROCESSOR OVERLAY"/>
    <n v="1"/>
    <s v="unidad"/>
    <n v="55359.15"/>
    <n v="55359.15"/>
    <s v="$"/>
    <s v="SULLAIR"/>
    <n v="101168"/>
    <d v="2025-05-20T00:00:00"/>
    <s v="MZ"/>
    <d v="2025-05-22T00:00:00"/>
    <s v="Recibido"/>
    <s v="cumplida"/>
    <x v="0"/>
    <n v="1"/>
    <n v="0"/>
    <d v="2025-08-29T00:00:00"/>
    <s v="75481 - 82882"/>
    <m/>
    <n v="1"/>
    <n v="1"/>
  </r>
  <r>
    <n v="1"/>
    <s v="Ontivero Alejandro"/>
    <s v="URGENTE 01"/>
    <s v="VARPE LINEA 6"/>
    <d v="2025-05-20T00:00:00"/>
    <x v="4"/>
    <x v="0"/>
    <m/>
    <s v="AB"/>
    <s v="P-3840"/>
    <s v=" M1587ELE"/>
    <s v="ATUALIZAÇÃO ELETRONICA V-2000  - 009.00076"/>
    <n v="1"/>
    <s v="unidad"/>
    <n v="9150750"/>
    <n v="9150750"/>
    <s v="$"/>
    <s v="VARPE"/>
    <n v="101748"/>
    <d v="2025-07-02T00:00:00"/>
    <s v="MZ"/>
    <d v="2025-07-09T00:00:00"/>
    <s v="Recibido"/>
    <s v="cumplida"/>
    <x v="0"/>
    <n v="1"/>
    <n v="0"/>
    <d v="2025-09-18T00:00:00"/>
    <n v="40825"/>
    <n v="68806"/>
    <n v="1"/>
    <n v="1"/>
  </r>
  <r>
    <n v="1"/>
    <s v="Ontivero Alejandro"/>
    <s v="URGENTE 01"/>
    <s v="VARPE LINEA 6"/>
    <d v="2025-05-20T00:00:00"/>
    <x v="4"/>
    <x v="0"/>
    <m/>
    <s v="AB"/>
    <s v="P-3841"/>
    <s v="S/C"/>
    <s v="ASSISTENCIA TECNICA  - 018.00005"/>
    <n v="1"/>
    <s v="unidad"/>
    <n v="5653900"/>
    <n v="5653900"/>
    <s v="$"/>
    <s v="VARPE"/>
    <n v="103668"/>
    <d v="2025-11-13T00:00:00"/>
    <s v="MZ"/>
    <d v="2025-11-14T00:00:00"/>
    <s v="Recibido"/>
    <s v="cumplida"/>
    <x v="0"/>
    <n v="1"/>
    <n v="0"/>
    <d v="2025-12-16T00:00:00"/>
    <s v="aprobada por mail de A.O"/>
    <m/>
    <n v="1"/>
    <n v="1"/>
  </r>
  <r>
    <n v="1"/>
    <s v="Dario Gamba"/>
    <s v="NORMAL"/>
    <s v="PIROMETRO FRIPACK LINEA 4"/>
    <d v="2025-05-20T00:00:00"/>
    <x v="4"/>
    <x v="0"/>
    <m/>
    <s v="JPS"/>
    <s v="P-3842"/>
    <s v=" M1270ELE"/>
    <s v="CONTROLADOR DE TEMPERATURA DELTA DTA 4848VO"/>
    <n v="3"/>
    <s v="unidad"/>
    <n v="186760"/>
    <n v="560280"/>
    <s v="$"/>
    <s v="ELECTRONICA INTEGRAL APLICADA"/>
    <n v="101557"/>
    <d v="2025-06-18T00:00:00"/>
    <s v="LR"/>
    <d v="2025-06-19T00:00:00"/>
    <s v="Recibido"/>
    <s v="cumplida"/>
    <x v="0"/>
    <n v="3"/>
    <n v="0"/>
    <d v="2025-06-27T00:00:00"/>
    <n v="46426"/>
    <n v="64649"/>
    <n v="1"/>
    <n v="1"/>
  </r>
  <r>
    <n v="1"/>
    <s v="Ontivero Alejandro"/>
    <s v="URGENTE 01"/>
    <s v="REPARACION CARGADOR DE APILADORES DMP"/>
    <d v="2025-05-20T00:00:00"/>
    <x v="4"/>
    <x v="0"/>
    <m/>
    <s v="JPS"/>
    <s v="P-3843"/>
    <s v="S/C"/>
    <s v="Reparación en placa de comando y cableado cargador Verbat int 3"/>
    <n v="1"/>
    <s v="unidad"/>
    <n v="360000"/>
    <n v="360000"/>
    <s v="$"/>
    <s v="ITE WAGNER"/>
    <n v="101696"/>
    <d v="2025-06-30T00:00:00"/>
    <s v="MZ"/>
    <d v="2025-07-01T00:00:00"/>
    <s v="Recibido"/>
    <s v="cumplida"/>
    <x v="0"/>
    <n v="1"/>
    <n v="0"/>
    <d v="2025-10-02T00:00:00"/>
    <n v="5072"/>
    <m/>
    <n v="1"/>
    <n v="1"/>
  </r>
  <r>
    <n v="2"/>
    <s v="Alejandro Beron"/>
    <s v="URGENTE 01"/>
    <s v="REPARACION EQUIPO RT20PROH"/>
    <d v="2025-05-21T00:00:00"/>
    <x v="4"/>
    <x v="0"/>
    <m/>
    <s v="AB"/>
    <s v="P-3844"/>
    <s v="S/C"/>
    <s v="Provision de motor de direccion para RT20PROH"/>
    <n v="1"/>
    <s v="unidad"/>
    <n v="2308400"/>
    <n v="2308400"/>
    <s v="$"/>
    <s v="UNIRROL"/>
    <n v="101201"/>
    <d v="2025-05-22T00:00:00"/>
    <s v="MZ"/>
    <d v="2025-05-24T00:00:00"/>
    <s v="Recibido"/>
    <s v="cumplida"/>
    <x v="0"/>
    <n v="1"/>
    <n v="0"/>
    <d v="2025-05-23T00:00:00"/>
    <n v="19159"/>
    <m/>
    <n v="1"/>
    <n v="1"/>
  </r>
  <r>
    <m/>
    <s v="Alejandro Beron"/>
    <s v="URGENTE 01"/>
    <s v="REPARACION EQUIPO RT20PROH"/>
    <d v="2025-05-21T00:00:00"/>
    <x v="4"/>
    <x v="0"/>
    <m/>
    <s v="AB"/>
    <s v="P-3844"/>
    <s v="S/C"/>
    <s v="Colocacion de motor de direccion para RT20PROH"/>
    <n v="1"/>
    <s v="unidad"/>
    <n v="208800"/>
    <n v="208800"/>
    <s v="$"/>
    <s v="UNIRROL"/>
    <n v="101201"/>
    <d v="2025-05-22T00:00:00"/>
    <s v="MZ"/>
    <d v="2025-05-24T00:00:00"/>
    <s v="Recibido"/>
    <s v="cumplida"/>
    <x v="0"/>
    <n v="1"/>
    <n v="0"/>
    <d v="2025-05-23T00:00:00"/>
    <n v="19159"/>
    <m/>
    <m/>
    <n v="1"/>
  </r>
  <r>
    <n v="3"/>
    <s v="Alejandro Beron"/>
    <s v="URGENTE 01"/>
    <s v="REPARACION PLANTA DE OSMOSIS"/>
    <d v="2025-05-21T00:00:00"/>
    <x v="4"/>
    <x v="0"/>
    <m/>
    <s v="JPS"/>
    <s v="P-3845"/>
    <s v=" M1588ELE"/>
    <s v="SENSOR DE NIVEL TIPO SWITCH TANQUE DE ADITIVO (LS2) HIDROBIOT"/>
    <n v="1"/>
    <s v="unidad"/>
    <n v="102425"/>
    <n v="102425"/>
    <s v="$"/>
    <s v="HIDROBIOT"/>
    <n v="101683"/>
    <d v="2025-06-30T00:00:00"/>
    <s v="MZ"/>
    <d v="2025-07-01T00:00:00"/>
    <s v="Recibido"/>
    <s v="cumplida"/>
    <x v="0"/>
    <n v="1"/>
    <n v="0"/>
    <d v="2025-07-02T00:00:00"/>
    <n v="303"/>
    <n v="64927"/>
    <n v="1"/>
    <n v="1"/>
  </r>
  <r>
    <m/>
    <s v="Alejandro Beron"/>
    <s v="URGENTE 01"/>
    <s v="REPARACION PLANTA DE OSMOSIS"/>
    <d v="2025-05-21T00:00:00"/>
    <x v="4"/>
    <x v="0"/>
    <m/>
    <s v="JPS"/>
    <s v="P-3845"/>
    <s v=" M0996MEC"/>
    <s v="MICROFILTRO 4,5&quot; X 20&quot; X 5 MICRONES"/>
    <n v="5"/>
    <s v="unidad"/>
    <n v="50610"/>
    <n v="253050"/>
    <s v="$"/>
    <s v="HIDROBIOT"/>
    <n v="101683"/>
    <d v="2025-06-30T00:00:00"/>
    <s v="MZ"/>
    <d v="2025-07-01T00:00:00"/>
    <s v="Recibido"/>
    <s v="cumplida"/>
    <x v="0"/>
    <n v="5"/>
    <n v="0"/>
    <d v="2025-07-02T00:00:00"/>
    <n v="302"/>
    <n v="64928"/>
    <m/>
    <n v="1"/>
  </r>
  <r>
    <m/>
    <s v="Alejandro Beron"/>
    <s v="URGENTE 01"/>
    <s v="REPARACION PLANTA DE OSMOSIS"/>
    <d v="2025-05-21T00:00:00"/>
    <x v="4"/>
    <x v="0"/>
    <m/>
    <s v="JPS"/>
    <s v="P-3845"/>
    <s v=" M2738FER"/>
    <s v="ANTINCRUSTANTE HBT-RO K75 X 20KG"/>
    <n v="2"/>
    <s v="unidad"/>
    <n v="219310"/>
    <n v="438620"/>
    <s v="$"/>
    <s v="HIDROBIOT"/>
    <n v="101683"/>
    <d v="2025-06-30T00:00:00"/>
    <s v="MZ"/>
    <d v="2025-07-01T00:00:00"/>
    <s v="Recibido"/>
    <s v="cumplida"/>
    <x v="0"/>
    <n v="2"/>
    <n v="0"/>
    <d v="2025-07-02T00:00:00"/>
    <n v="302"/>
    <n v="64928"/>
    <m/>
    <n v="1"/>
  </r>
  <r>
    <n v="1"/>
    <s v="Franco Paez"/>
    <s v="URGENTE 01"/>
    <s v="MOTOR PARA PALETIZADORA LINEA 4"/>
    <d v="2025-05-22T00:00:00"/>
    <x v="4"/>
    <x v="0"/>
    <m/>
    <s v="AB"/>
    <s v="P-3846"/>
    <s v=" M2615MEC"/>
    <s v="MOTOR TRIFASICO SIEMENS MOD. UD 0610/1034593-034-28  0.75KW 1395RPM"/>
    <n v="1"/>
    <s v="unidad"/>
    <n v="142800"/>
    <n v="142800"/>
    <s v="$"/>
    <s v="STM"/>
    <n v="101430"/>
    <d v="2025-06-06T00:00:00"/>
    <s v="MZ"/>
    <d v="2025-06-10T00:00:00"/>
    <s v="Recibido"/>
    <s v="cumplida"/>
    <x v="0"/>
    <n v="1"/>
    <n v="0"/>
    <d v="2025-06-17T00:00:00"/>
    <n v="139984"/>
    <n v="64110"/>
    <n v="1"/>
    <n v="1"/>
  </r>
  <r>
    <n v="1"/>
    <s v="Hugo Escobar"/>
    <s v="URGENTE 01"/>
    <s v="HORNO LINEA 4"/>
    <d v="2025-05-23T00:00:00"/>
    <x v="4"/>
    <x v="0"/>
    <m/>
    <s v="AB"/>
    <s v="P-3847"/>
    <s v=" M1383MEC"/>
    <s v="CONTROLADOR DE LLAMA BRAHMA 230/50-60HZ SM592.9TW10TS5 (36224431)"/>
    <n v="2"/>
    <s v="unidad"/>
    <n v="553526.19999999995"/>
    <n v="1107052.3999999999"/>
    <s v="$"/>
    <s v="ELECTRONICA INTEGRAL APLICADA"/>
    <n v="100943"/>
    <d v="2025-05-06T00:00:00"/>
    <s v="LR"/>
    <d v="2025-05-07T00:00:00"/>
    <s v="Recibido"/>
    <s v="cumplida"/>
    <x v="0"/>
    <n v="2"/>
    <n v="0"/>
    <d v="2025-05-23T00:00:00"/>
    <n v="46218"/>
    <n v="62383"/>
    <n v="1"/>
    <n v="1"/>
  </r>
  <r>
    <n v="1"/>
    <s v="Raul Ledesma"/>
    <s v="NORMAL"/>
    <s v="ACTAS DE SERVICIO MANTENIMIENTO"/>
    <d v="2025-05-26T00:00:00"/>
    <x v="4"/>
    <x v="0"/>
    <m/>
    <s v="AB"/>
    <s v="P-3848"/>
    <s v="S/C"/>
    <s v="TALONARIO ACTA DE SERVICIO. DE NUMERACION 5100 EN ADELANTE"/>
    <n v="10"/>
    <s v="unidad"/>
    <n v="7400"/>
    <n v="74000"/>
    <s v="$"/>
    <s v="RUBEN HUGO PAZOS (GRAFICA)"/>
    <n v="101501"/>
    <d v="2025-06-13T00:00:00"/>
    <s v="MZ"/>
    <d v="2025-06-17T00:00:00"/>
    <s v="Recibido"/>
    <s v="cumplida"/>
    <x v="0"/>
    <n v="10"/>
    <n v="0"/>
    <d v="2025-06-26T00:00:00"/>
    <s v="SIN REMITO"/>
    <m/>
    <n v="1"/>
    <n v="1"/>
  </r>
  <r>
    <n v="1"/>
    <s v="Alejandro Beron"/>
    <s v="NORMAL"/>
    <s v="INSUMO PARA ILUMINACION PARQUE"/>
    <d v="2025-06-04T00:00:00"/>
    <x v="5"/>
    <x v="0"/>
    <m/>
    <s v="AB"/>
    <s v="P-3849"/>
    <s v=" M1114ELE"/>
    <s v="LUMINARIA VIA PUBLICA 150W MACROLED FRIO"/>
    <n v="3"/>
    <s v="unidad"/>
    <n v="131361.28"/>
    <n v="394083.83999999997"/>
    <s v="$"/>
    <s v="ELECTRO DOS"/>
    <n v="101740"/>
    <d v="2025-07-02T00:00:00"/>
    <s v="MZ"/>
    <d v="2025-07-03T00:00:00"/>
    <s v="Anulado"/>
    <s v="Con pendientes"/>
    <x v="1"/>
    <m/>
    <n v="-3"/>
    <m/>
    <m/>
    <m/>
    <n v="1"/>
    <n v="1"/>
  </r>
  <r>
    <n v="3"/>
    <s v="Alejandro Beron"/>
    <s v="NORMAL"/>
    <s v="PINTURA PARA EL CD"/>
    <d v="2025-05-28T00:00:00"/>
    <x v="4"/>
    <x v="0"/>
    <m/>
    <s v="AB"/>
    <s v="P-3850"/>
    <s v=" M2843FER"/>
    <s v="DURALBA FRENTES Y MUROS BASE-T INTERCOSTERO. -  x17,4L - ALBA - COD 50131505402"/>
    <n v="1"/>
    <s v="unidad"/>
    <n v="121900.83"/>
    <n v="121900.83"/>
    <s v="$"/>
    <s v="BRAZO LARGO"/>
    <n v="101505"/>
    <d v="2025-06-13T00:00:00"/>
    <s v="MZ"/>
    <d v="2025-06-17T00:00:00"/>
    <s v="Recibido"/>
    <s v="cumplida"/>
    <x v="0"/>
    <n v="1"/>
    <n v="0"/>
    <d v="2025-07-01T00:00:00"/>
    <n v="5581"/>
    <n v="64969"/>
    <n v="1"/>
    <n v="1"/>
  </r>
  <r>
    <m/>
    <s v="Alejandro Beron"/>
    <s v="NORMAL"/>
    <s v="PINTURA PARA EL CD"/>
    <d v="2025-05-28T00:00:00"/>
    <x v="4"/>
    <x v="0"/>
    <m/>
    <s v="AB"/>
    <s v="P-3850"/>
    <s v=" M2844FER"/>
    <s v="Imprimación Vial Acrílica incolora  X4l - tersuave"/>
    <n v="2"/>
    <s v="unidad"/>
    <n v="54511.77"/>
    <n v="109023.54"/>
    <s v="$"/>
    <s v="BRAZO LARGO"/>
    <n v="101505"/>
    <d v="2025-06-13T00:00:00"/>
    <s v="MZ"/>
    <d v="2025-06-17T00:00:00"/>
    <s v="Recibido"/>
    <s v="cumplida"/>
    <x v="0"/>
    <n v="2"/>
    <n v="0"/>
    <d v="2025-07-01T00:00:00"/>
    <n v="5581"/>
    <n v="64969"/>
    <m/>
    <n v="1"/>
  </r>
  <r>
    <m/>
    <s v="Alejandro Beron"/>
    <s v="NORMAL"/>
    <s v="PINTURA PARA EL CD"/>
    <d v="2025-05-28T00:00:00"/>
    <x v="4"/>
    <x v="0"/>
    <m/>
    <s v="AB"/>
    <s v="P-3850"/>
    <s v=" M1316FER"/>
    <s v="TERSUAVE ESMALTE EPOXI AMARILLO VIAL X 4 LT (COD 6337)"/>
    <n v="2"/>
    <s v="unidad"/>
    <n v="92326.45"/>
    <n v="184652.9"/>
    <s v="$"/>
    <s v="BRAZO LARGO"/>
    <n v="101505"/>
    <d v="2025-06-13T00:00:00"/>
    <s v="MZ"/>
    <d v="2025-06-17T00:00:00"/>
    <s v="Recibido"/>
    <s v="cumplida"/>
    <x v="0"/>
    <n v="2"/>
    <n v="0"/>
    <d v="2025-08-28T00:00:00"/>
    <n v="5802"/>
    <n v="67652"/>
    <m/>
    <n v="1"/>
  </r>
  <r>
    <n v="4"/>
    <s v="Alejandro Beron"/>
    <s v="NORMAL"/>
    <s v="MATERIALES PARA FOSA DE LINEA 5"/>
    <d v="2025-05-28T00:00:00"/>
    <x v="4"/>
    <x v="0"/>
    <m/>
    <s v="AB"/>
    <s v="P-3851"/>
    <s v=" M0009BOM"/>
    <s v="BOMBA NEUMÁTICA DE DOBLE DIAFRAG, MARCA INDESUR, MODELO D50ALSXN-AE-X.0"/>
    <n v="1"/>
    <s v="unidad"/>
    <n v="2010420"/>
    <n v="2010420"/>
    <s v="$"/>
    <s v="FULLMEC"/>
    <n v="101899"/>
    <d v="2025-07-14T00:00:00"/>
    <s v="MZ"/>
    <d v="2025-07-16T00:00:00"/>
    <s v="Recibido"/>
    <s v="cumplida"/>
    <x v="0"/>
    <n v="1"/>
    <n v="0"/>
    <d v="2025-07-17T00:00:00"/>
    <n v="2714"/>
    <n v="65627"/>
    <n v="1"/>
    <n v="1"/>
  </r>
  <r>
    <m/>
    <s v="Alejandro Beron"/>
    <s v="NORMAL"/>
    <s v="MATERIALES PARA FOSA DE LINEA 5"/>
    <d v="2025-05-28T00:00:00"/>
    <x v="4"/>
    <x v="0"/>
    <m/>
    <s v="AB"/>
    <s v="P-3851"/>
    <s v=" M1007FER"/>
    <s v="CAÑO TERMOFUSION ACQUA SYSTEN  50 MM X 4MTS"/>
    <n v="5"/>
    <s v="unidad"/>
    <n v="28818.27"/>
    <n v="144091.35"/>
    <s v="$"/>
    <s v="BULONERA TORCUATO"/>
    <n v="101900"/>
    <d v="2025-07-14T00:00:00"/>
    <s v="MZ"/>
    <d v="2025-07-15T00:00:00"/>
    <s v="Recibido"/>
    <s v="cumplida"/>
    <x v="0"/>
    <n v="5"/>
    <n v="0"/>
    <d v="2025-07-18T00:00:00"/>
    <n v="255423"/>
    <n v="65790"/>
    <m/>
    <n v="1"/>
  </r>
  <r>
    <m/>
    <s v="Alejandro Beron"/>
    <s v="NORMAL"/>
    <s v="MATERIALES PARA FOSA DE LINEA 5"/>
    <d v="2025-05-28T00:00:00"/>
    <x v="4"/>
    <x v="0"/>
    <m/>
    <s v="AB"/>
    <s v="P-3851"/>
    <s v=" M2126FER"/>
    <s v="CUPLA TERMOFUSION F-RM 50 X 1&quot; 1/2"/>
    <n v="4"/>
    <s v="unidad"/>
    <n v="22385"/>
    <n v="89540"/>
    <s v="$"/>
    <s v="BULONERA TORCUATO"/>
    <n v="101900"/>
    <d v="2025-07-14T00:00:00"/>
    <s v="MZ"/>
    <d v="2025-07-15T00:00:00"/>
    <s v="Recibido"/>
    <s v="cumplida"/>
    <x v="0"/>
    <n v="4"/>
    <n v="0"/>
    <d v="2025-07-18T00:00:00"/>
    <n v="255423"/>
    <n v="65790"/>
    <m/>
    <n v="1"/>
  </r>
  <r>
    <m/>
    <s v="Alejandro Beron"/>
    <s v="NORMAL"/>
    <s v="MATERIALES PARA FOSA DE LINEA 5"/>
    <d v="2025-05-28T00:00:00"/>
    <x v="4"/>
    <x v="0"/>
    <m/>
    <s v="AB"/>
    <s v="P-3851"/>
    <s v=" M0009SAN"/>
    <s v="UNIÓN DOBLE CON BRIDA TERMOFUSIÓN ACQUA SYSTEM DE 50MM"/>
    <n v="4"/>
    <s v="unidad"/>
    <n v="38228.07"/>
    <n v="152912.28"/>
    <s v="$"/>
    <s v="BULONERA TORCUATO"/>
    <n v="101900"/>
    <d v="2025-07-14T00:00:00"/>
    <s v="MZ"/>
    <d v="2025-07-15T00:00:00"/>
    <s v="Recibido"/>
    <s v="cumplida"/>
    <x v="0"/>
    <n v="4"/>
    <n v="0"/>
    <d v="2025-07-18T00:00:00"/>
    <n v="255423"/>
    <n v="65790"/>
    <m/>
    <n v="1"/>
  </r>
  <r>
    <n v="3"/>
    <s v="Alejandro Beron"/>
    <s v="URGENTE 01"/>
    <s v="ACRILICOS PARA SECTOR DE CALIDAD Y GABINETES DE SHYMA"/>
    <d v="2025-05-28T00:00:00"/>
    <x v="4"/>
    <x v="0"/>
    <m/>
    <s v="AB"/>
    <s v="P-3852"/>
    <s v=" M2845FER"/>
    <s v="Placa de acrilico transparente 6mm espesor. 550x1600mm"/>
    <n v="1"/>
    <s v="unidad"/>
    <n v="205524"/>
    <n v="205524"/>
    <s v="$"/>
    <s v="HER CAL"/>
    <n v="101574"/>
    <d v="2025-06-19T00:00:00"/>
    <s v="MZ"/>
    <d v="2025-06-19T00:00:00"/>
    <s v="Recibido"/>
    <s v="cumplida"/>
    <x v="0"/>
    <n v="1"/>
    <n v="0"/>
    <d v="2025-07-04T00:00:00"/>
    <n v="39500"/>
    <n v="65162"/>
    <n v="1"/>
    <n v="1"/>
  </r>
  <r>
    <m/>
    <s v="Alejandro Beron"/>
    <s v="URGENTE 01"/>
    <s v="ACRILICOS PARA SECTOR DE CALIDAD Y GABINETES DE SHYMA"/>
    <d v="2025-05-28T00:00:00"/>
    <x v="4"/>
    <x v="0"/>
    <m/>
    <s v="AB"/>
    <s v="P-3852"/>
    <s v=" M2846FER"/>
    <s v="Placa de acrilico transparente 6mm espesor. 1250x 1450mm"/>
    <n v="1"/>
    <s v="unidad"/>
    <n v="423309.38"/>
    <n v="423309.38"/>
    <s v="$"/>
    <s v="HER CAL"/>
    <n v="101574"/>
    <d v="2025-06-19T00:00:00"/>
    <s v="MZ"/>
    <d v="2025-06-19T00:00:00"/>
    <s v="Recibido"/>
    <s v="cumplida"/>
    <x v="0"/>
    <n v="1"/>
    <n v="0"/>
    <d v="2025-07-04T00:00:00"/>
    <n v="39500"/>
    <n v="65162"/>
    <m/>
    <n v="1"/>
  </r>
  <r>
    <m/>
    <s v="Alejandro Beron"/>
    <s v="URGENTE 01"/>
    <s v="ACRILICOS PARA SECTOR DE CALIDAD Y GABINETES DE SHYMA"/>
    <d v="2025-05-28T00:00:00"/>
    <x v="4"/>
    <x v="0"/>
    <m/>
    <s v="AB"/>
    <s v="P-3852"/>
    <s v=" M2847FER"/>
    <s v="Perfil Borde Moldura Cielorraso Machimbre Pvc blanco Tira Por 3mts"/>
    <n v="2"/>
    <s v="unidad"/>
    <m/>
    <n v="0"/>
    <s v="$"/>
    <m/>
    <m/>
    <m/>
    <m/>
    <m/>
    <s v="Anulado"/>
    <s v="Con pendientes"/>
    <x v="1"/>
    <m/>
    <n v="-2"/>
    <m/>
    <m/>
    <m/>
    <m/>
    <n v="1"/>
  </r>
  <r>
    <n v="2"/>
    <s v="Alejandro Beron"/>
    <s v="NORMAL"/>
    <s v="ESPEJOS PARA VESTUARIOS DE HOMBRES Y DAMAS DEL DMP"/>
    <d v="2025-05-28T00:00:00"/>
    <x v="4"/>
    <x v="0"/>
    <m/>
    <s v="AB"/>
    <s v="P-3853"/>
    <s v=" M2848FER"/>
    <s v="espejo con marco de madera lustrada med. 700x500"/>
    <n v="3"/>
    <s v="unidad"/>
    <m/>
    <n v="0"/>
    <s v="$"/>
    <m/>
    <m/>
    <m/>
    <m/>
    <m/>
    <s v="Anulado"/>
    <s v="Con pendientes"/>
    <x v="1"/>
    <m/>
    <n v="-3"/>
    <m/>
    <m/>
    <m/>
    <n v="1"/>
    <n v="1"/>
  </r>
  <r>
    <m/>
    <s v="Alejandro Beron"/>
    <s v="NORMAL"/>
    <s v="ESPEJOS PARA VESTUARIOS DE HOMBRES Y DAMAS DEL DMP"/>
    <d v="2025-05-28T00:00:00"/>
    <x v="4"/>
    <x v="0"/>
    <m/>
    <s v="AB"/>
    <s v="P-3853"/>
    <s v=" M2849FER"/>
    <s v="espejo con marco de madera lustrada med. 600x1200"/>
    <n v="1"/>
    <s v="unidad"/>
    <m/>
    <n v="0"/>
    <s v="$"/>
    <m/>
    <m/>
    <m/>
    <m/>
    <m/>
    <s v="Anulado"/>
    <s v="Con pendientes"/>
    <x v="1"/>
    <m/>
    <n v="-1"/>
    <m/>
    <m/>
    <m/>
    <m/>
    <n v="1"/>
  </r>
  <r>
    <n v="3"/>
    <s v="Alejandro Beron"/>
    <s v="NORMAL"/>
    <s v="MOSQUITEROS PARA CD"/>
    <d v="2025-05-29T00:00:00"/>
    <x v="4"/>
    <x v="0"/>
    <m/>
    <s v="AB"/>
    <s v="P-3854"/>
    <s v=" M2850FER"/>
    <s v="Mosquitero marco de aluminio linea modena negro  1060 x 380 mm paño fijo"/>
    <n v="4"/>
    <s v="unidad"/>
    <n v="35156.01"/>
    <n v="140624.04"/>
    <s v="$"/>
    <s v="ABERTURAS RUTA 25"/>
    <n v="102139"/>
    <d v="2025-07-31T00:00:00"/>
    <s v="MZ"/>
    <d v="2025-08-01T00:00:00"/>
    <s v="Recibido"/>
    <s v="cumplida"/>
    <x v="0"/>
    <n v="4"/>
    <n v="0"/>
    <d v="2025-10-24T00:00:00"/>
    <s v="Mail de Marcos Zarza"/>
    <m/>
    <n v="1"/>
    <n v="1"/>
  </r>
  <r>
    <m/>
    <s v="Alejandro Beron"/>
    <s v="NORMAL"/>
    <s v="MOSQUITEROS PARA CD"/>
    <d v="2025-05-29T00:00:00"/>
    <x v="4"/>
    <x v="0"/>
    <m/>
    <s v="AB"/>
    <s v="P-3854"/>
    <s v=" M2851FER"/>
    <s v="Mosquitero marco de aluminio linea modena negro  2450 x 400 mm paño fijo"/>
    <n v="1"/>
    <s v="unidad"/>
    <n v="57258.59"/>
    <n v="57258.59"/>
    <s v="$"/>
    <s v="ABERTURAS RUTA 25"/>
    <n v="102139"/>
    <d v="2025-07-31T00:00:00"/>
    <s v="MZ"/>
    <d v="2025-08-01T00:00:00"/>
    <s v="Recibido"/>
    <s v="cumplida"/>
    <x v="0"/>
    <n v="1"/>
    <n v="0"/>
    <d v="2025-10-24T00:00:00"/>
    <s v="Mail de Marcos Zarza"/>
    <m/>
    <m/>
    <n v="1"/>
  </r>
  <r>
    <m/>
    <s v="Alejandro Beron"/>
    <s v="NORMAL"/>
    <s v="MOSQUITEROS PARA CD"/>
    <d v="2025-05-29T00:00:00"/>
    <x v="4"/>
    <x v="0"/>
    <m/>
    <s v="AB"/>
    <s v="P-3854"/>
    <s v=" M2852FER"/>
    <s v="Mosquitero marco de aluminio linea modena blanco   900 x 1800 mm paño corredizo"/>
    <n v="1"/>
    <s v="unidad"/>
    <n v="235138.34"/>
    <n v="235138.34"/>
    <s v="$"/>
    <s v="ABERTURAS RUTA 25"/>
    <n v="102139"/>
    <d v="2025-07-31T00:00:00"/>
    <s v="MZ"/>
    <d v="2025-08-01T00:00:00"/>
    <s v="Recibido"/>
    <s v="cumplida"/>
    <x v="0"/>
    <n v="1"/>
    <n v="0"/>
    <d v="2025-10-24T00:00:00"/>
    <s v="Mail de Marcos Zarza"/>
    <m/>
    <m/>
    <n v="1"/>
  </r>
  <r>
    <n v="2"/>
    <s v="RAUL PAZ"/>
    <s v="NORMAL"/>
    <s v="ZAPATOS PARA EQUIPO PAÑOL"/>
    <d v="2025-06-04T00:00:00"/>
    <x v="5"/>
    <x v="0"/>
    <m/>
    <s v="AB"/>
    <s v="P-3855"/>
    <s v="S/C"/>
    <s v="Zapatilla Zapato De Seguridad Funcional Soul Talle 42 Alan Barraza; Raúl Paz"/>
    <n v="2"/>
    <s v="unidad"/>
    <n v="114058.29"/>
    <n v="228116.58"/>
    <s v="$"/>
    <s v="BARCHETTA JUAN PABLO"/>
    <n v="101431"/>
    <d v="2025-06-06T00:00:00"/>
    <s v="CP"/>
    <d v="2025-06-10T00:00:00"/>
    <s v="Recibido"/>
    <s v="cumplida"/>
    <x v="0"/>
    <n v="2"/>
    <n v="0"/>
    <d v="2025-06-17T00:00:00"/>
    <n v="14670"/>
    <m/>
    <n v="1"/>
    <n v="1"/>
  </r>
  <r>
    <m/>
    <s v="RAUL PAZ"/>
    <s v="NORMAL"/>
    <s v="ZAPATOS PARA EQUIPO PAÑOL"/>
    <d v="2025-06-04T00:00:00"/>
    <x v="5"/>
    <x v="0"/>
    <m/>
    <s v="AB"/>
    <s v="P-3855"/>
    <s v="S/C"/>
    <s v="Zapatilla Zapato De Seguridad Funcional Soul Talle 43 Juan Pablo Soqueira; Rodolfo Vallejos"/>
    <n v="2"/>
    <s v="unidad"/>
    <n v="114058.29"/>
    <n v="228116.58"/>
    <s v="$"/>
    <s v="BARCHETTA JUAN PABLO"/>
    <n v="101431"/>
    <d v="2025-06-06T00:00:00"/>
    <s v="CP"/>
    <d v="2025-06-10T00:00:00"/>
    <s v="Recibido"/>
    <s v="cumplida"/>
    <x v="0"/>
    <n v="2"/>
    <n v="0"/>
    <d v="2025-06-17T00:00:00"/>
    <n v="14670"/>
    <m/>
    <m/>
    <n v="1"/>
  </r>
  <r>
    <n v="4"/>
    <s v="Alejandro Beron"/>
    <s v="NORMAL"/>
    <s v="MATERIALES UNIROLL"/>
    <d v="2025-06-04T00:00:00"/>
    <x v="5"/>
    <x v="0"/>
    <m/>
    <s v="AB"/>
    <s v="P-3856"/>
    <s v=" M2033MEC"/>
    <s v="Rueda estabilizadora Stacker PS-16N - SERIE 30220700985"/>
    <n v="1"/>
    <s v="unidad"/>
    <n v="60250"/>
    <n v="60250"/>
    <s v="$"/>
    <s v="UNIRROL"/>
    <n v="101692"/>
    <d v="2025-06-30T00:00:00"/>
    <s v="MZ"/>
    <d v="2025-07-01T00:00:00"/>
    <s v="Recibido"/>
    <s v="cumplida"/>
    <x v="0"/>
    <n v="1"/>
    <n v="0"/>
    <d v="2026-06-30T00:00:00"/>
    <n v="7229"/>
    <m/>
    <n v="1"/>
    <n v="1"/>
  </r>
  <r>
    <m/>
    <s v="Alejandro Beron"/>
    <s v="NORMAL"/>
    <s v="MATERIALES UNIROLL"/>
    <d v="2025-06-04T00:00:00"/>
    <x v="5"/>
    <x v="0"/>
    <m/>
    <s v="AB"/>
    <s v="P-3856"/>
    <s v=" M2017MEC"/>
    <s v="Rueda de traccion Stacker PS-16N - SERIE 30220700985"/>
    <n v="1"/>
    <s v="unidad"/>
    <n v="710950"/>
    <n v="710950"/>
    <s v="$"/>
    <s v="UNIRROL"/>
    <n v="101692"/>
    <d v="2025-06-30T00:00:00"/>
    <s v="MZ"/>
    <d v="2025-07-01T00:00:00"/>
    <s v="Recibido"/>
    <s v="cumplida"/>
    <x v="0"/>
    <n v="1"/>
    <n v="0"/>
    <d v="2026-06-30T00:00:00"/>
    <n v="7229"/>
    <m/>
    <m/>
    <n v="1"/>
  </r>
  <r>
    <m/>
    <s v="Alejandro Beron"/>
    <s v="NORMAL"/>
    <s v="MATERIALES UNIROLL"/>
    <d v="2025-06-04T00:00:00"/>
    <x v="5"/>
    <x v="0"/>
    <m/>
    <s v="AB"/>
    <s v="P-3856"/>
    <s v=" M2042MEC"/>
    <s v="Manguera hidraulica de coneccion desplazadora  RT-20105 - SERIE 35221100049"/>
    <n v="2"/>
    <s v="unidad"/>
    <m/>
    <n v="0"/>
    <s v="$"/>
    <m/>
    <m/>
    <m/>
    <m/>
    <m/>
    <s v="Anulado"/>
    <s v="Con pendientes"/>
    <x v="1"/>
    <m/>
    <n v="-2"/>
    <m/>
    <m/>
    <m/>
    <m/>
    <n v="1"/>
  </r>
  <r>
    <m/>
    <s v="Alejandro Beron"/>
    <s v="NORMAL"/>
    <s v="MATERIALES UNIROLL"/>
    <d v="2025-06-04T00:00:00"/>
    <x v="5"/>
    <x v="0"/>
    <m/>
    <s v="AB"/>
    <s v="P-3856"/>
    <s v=" M2164MEC"/>
    <s v="Pulsador/Boton de bosina  RT-20105 - SERIE 35220800120"/>
    <n v="1"/>
    <s v="unidad"/>
    <m/>
    <n v="0"/>
    <s v="$"/>
    <m/>
    <m/>
    <m/>
    <m/>
    <m/>
    <s v="Anulado"/>
    <s v="Con pendientes"/>
    <x v="1"/>
    <m/>
    <n v="-1"/>
    <m/>
    <m/>
    <m/>
    <m/>
    <n v="1"/>
  </r>
  <r>
    <n v="4"/>
    <s v="Alejandro Beron"/>
    <s v="NORMAL"/>
    <s v="MATERIALES Y MANO DE OBRA PORTMATIC"/>
    <d v="2025-05-30T00:00:00"/>
    <x v="4"/>
    <x v="0"/>
    <m/>
    <s v="JPS"/>
    <s v="P-3857"/>
    <s v="S/C"/>
    <s v="Provision y colocacion de cartucho de electrovalvula CD. Darsena 5"/>
    <n v="1"/>
    <s v="unidad"/>
    <n v="360000"/>
    <n v="360000"/>
    <s v="$"/>
    <s v="PORMATIC"/>
    <n v="101598"/>
    <d v="2025-06-24T00:00:00"/>
    <s v="MZ"/>
    <d v="2025-06-25T00:00:00"/>
    <s v="Recibido"/>
    <s v="cumplida"/>
    <x v="0"/>
    <n v="1"/>
    <n v="0"/>
    <d v="2025-07-11T00:00:00"/>
    <n v="19201"/>
    <m/>
    <n v="1"/>
    <n v="1"/>
  </r>
  <r>
    <m/>
    <s v="Alejandro Beron"/>
    <s v="NORMAL"/>
    <s v="MATERIALES Y MANO DE OBRA PORTMATIC"/>
    <d v="2025-05-30T00:00:00"/>
    <x v="4"/>
    <x v="0"/>
    <m/>
    <s v="JPS"/>
    <s v="P-3857"/>
    <s v="S/C"/>
    <s v="Provisión y cambio de bolsa inferior de goma de 2.950mm - Planta Recinto 2 Persiana interna"/>
    <n v="1"/>
    <s v="unidad"/>
    <n v="220000"/>
    <n v="220000"/>
    <s v="$"/>
    <s v="PORMATIC"/>
    <n v="101598"/>
    <d v="2025-06-24T00:00:00"/>
    <s v="MZ"/>
    <d v="2025-06-25T00:00:00"/>
    <s v="Recibido"/>
    <s v="cumplida"/>
    <x v="0"/>
    <n v="1"/>
    <n v="0"/>
    <d v="2025-07-11T00:00:00"/>
    <n v="19201"/>
    <m/>
    <m/>
    <n v="1"/>
  </r>
  <r>
    <m/>
    <s v="Alejandro Beron"/>
    <s v="NORMAL"/>
    <s v="MATERIALES Y MANO DE OBRA PORTMATIC"/>
    <d v="2025-05-30T00:00:00"/>
    <x v="4"/>
    <x v="0"/>
    <m/>
    <s v="JPS"/>
    <s v="P-3857"/>
    <s v="S/C"/>
    <s v="Provisión y cambio de bolsa inferior de goma de 3.400mm. - Planta Recinto 2 Persiana externa"/>
    <n v="1"/>
    <s v="unidad"/>
    <n v="240000"/>
    <n v="240000"/>
    <s v="$"/>
    <s v="PORMATIC"/>
    <n v="101598"/>
    <d v="2025-06-24T00:00:00"/>
    <s v="MZ"/>
    <d v="2025-06-25T00:00:00"/>
    <s v="Recibido"/>
    <s v="cumplida"/>
    <x v="0"/>
    <n v="1"/>
    <n v="0"/>
    <d v="2025-07-11T00:00:00"/>
    <n v="19201"/>
    <m/>
    <m/>
    <n v="1"/>
  </r>
  <r>
    <m/>
    <s v="Alejandro Beron"/>
    <s v="NORMAL"/>
    <s v="MATERIALES Y MANO DE OBRA PORTMATIC"/>
    <d v="2025-05-30T00:00:00"/>
    <x v="4"/>
    <x v="0"/>
    <m/>
    <s v="JPS"/>
    <s v="P-3857"/>
    <s v="S/C"/>
    <s v="Provisión y cambio de barral inferior de 3.400 mm. - Planta Recinto 2 Persiana externa"/>
    <n v="3"/>
    <s v="unidad"/>
    <n v="240000"/>
    <n v="720000"/>
    <s v="$"/>
    <s v="PORMATIC"/>
    <n v="101598"/>
    <d v="2025-06-24T00:00:00"/>
    <s v="MZ"/>
    <d v="2025-06-25T00:00:00"/>
    <s v="Recibido"/>
    <s v="cumplida"/>
    <x v="0"/>
    <n v="3"/>
    <n v="0"/>
    <d v="2025-07-11T00:00:00"/>
    <n v="19201"/>
    <m/>
    <m/>
    <n v="1"/>
  </r>
  <r>
    <n v="5"/>
    <s v="Alejandro Beron"/>
    <s v="NORMAL"/>
    <s v="MATERIAL PARA CAMBIO DE LUMINARIAS"/>
    <d v="2025-06-04T00:00:00"/>
    <x v="5"/>
    <x v="0"/>
    <m/>
    <s v="AB"/>
    <s v="P-3858"/>
    <s v=" M0359ELE"/>
    <s v=" TUBO LED 18W ECO BCO FRIO/NEU SICA"/>
    <n v="20"/>
    <s v="unidad"/>
    <n v="1969.92"/>
    <n v="39398.400000000001"/>
    <s v="$"/>
    <s v="ELECTRO DOS"/>
    <n v="101693"/>
    <d v="2025-06-30T00:00:00"/>
    <s v="MZ"/>
    <d v="2025-07-01T00:00:00"/>
    <s v="Recibido"/>
    <s v="cumplida"/>
    <x v="0"/>
    <n v="20"/>
    <n v="0"/>
    <d v="2025-07-29T00:00:00"/>
    <n v="88964"/>
    <n v="66161"/>
    <n v="1"/>
    <n v="1"/>
  </r>
  <r>
    <m/>
    <s v="Alejandro Beron"/>
    <s v="NORMAL"/>
    <s v="MATERIAL PARA CAMBIO DE LUMINARIAS"/>
    <d v="2025-06-04T00:00:00"/>
    <x v="5"/>
    <x v="0"/>
    <m/>
    <s v="AB"/>
    <s v="P-3858"/>
    <s v=" M0299ELE"/>
    <s v=" LAMPARA LED  80/100W E40 BCO FRIO 6500K, 9500 LM  OSRAM/PHILIPS/LEDVANCE"/>
    <n v="20"/>
    <s v="unidad"/>
    <n v="17169.919999999998"/>
    <n v="343398.39999999997"/>
    <s v="$"/>
    <s v="ELECTRO DOS"/>
    <n v="101693"/>
    <d v="2025-06-30T00:00:00"/>
    <s v="MZ"/>
    <d v="2025-07-01T00:00:00"/>
    <s v="Recibido"/>
    <s v="cumplida"/>
    <x v="0"/>
    <n v="20"/>
    <n v="0"/>
    <d v="2025-08-01T00:00:00"/>
    <n v="89883"/>
    <n v="66358"/>
    <m/>
    <n v="1"/>
  </r>
  <r>
    <m/>
    <s v="Alejandro Beron"/>
    <s v="NORMAL"/>
    <s v="MATERIAL PARA CAMBIO DE LUMINARIAS"/>
    <d v="2025-06-04T00:00:00"/>
    <x v="5"/>
    <x v="0"/>
    <m/>
    <s v="AB"/>
    <s v="P-3858"/>
    <s v=" M1114ELE"/>
    <s v=" LUMINARIA VIA PUBLICA 150W MACROLED FRIO"/>
    <n v="2"/>
    <s v="unidad"/>
    <n v="131361.28"/>
    <n v="262722.56"/>
    <s v="$"/>
    <s v="ELECTRO DOS"/>
    <n v="101693"/>
    <d v="2025-06-30T00:00:00"/>
    <s v="MZ"/>
    <d v="2025-07-01T00:00:00"/>
    <s v="Recibido"/>
    <s v="cumplida"/>
    <x v="0"/>
    <n v="2"/>
    <n v="0"/>
    <d v="2025-08-01T00:00:00"/>
    <n v="89299"/>
    <n v="66357"/>
    <m/>
    <n v="1"/>
  </r>
  <r>
    <m/>
    <s v="Alejandro Beron"/>
    <s v="NORMAL"/>
    <s v="MATERIAL PARA CAMBIO DE LUMINARIAS"/>
    <d v="2025-06-04T00:00:00"/>
    <x v="5"/>
    <x v="0"/>
    <m/>
    <s v="AB"/>
    <s v="P-3858"/>
    <s v=" M0612ELE"/>
    <s v="CABLE SUBTERRANEO  4X4 MM"/>
    <n v="100"/>
    <s v="unidad"/>
    <n v="3757.36"/>
    <n v="375736"/>
    <s v="$"/>
    <s v="ELECTRO DOS"/>
    <n v="101693"/>
    <d v="2025-06-30T00:00:00"/>
    <s v="MZ"/>
    <d v="2025-07-01T00:00:00"/>
    <s v="Recibido"/>
    <s v="cumplida"/>
    <x v="0"/>
    <n v="100"/>
    <n v="0"/>
    <d v="2025-07-29T00:00:00"/>
    <n v="88964"/>
    <n v="66161"/>
    <m/>
    <n v="1"/>
  </r>
  <r>
    <m/>
    <s v="Alejandro Beron"/>
    <s v="NORMAL"/>
    <s v="MATERIAL PARA CAMBIO DE LUMINARIAS"/>
    <d v="2025-06-04T00:00:00"/>
    <x v="5"/>
    <x v="0"/>
    <m/>
    <s v="AB"/>
    <s v="P-3858"/>
    <s v=" M2368FER"/>
    <s v="BOTON PULSADOR METALICO 16MM SIN RETENCION"/>
    <n v="4"/>
    <s v="unidad"/>
    <n v="4137.37"/>
    <n v="16549.48"/>
    <s v="$"/>
    <s v="ELECTRO DOS"/>
    <n v="101693"/>
    <d v="2025-06-30T00:00:00"/>
    <s v="MZ"/>
    <d v="2025-07-01T00:00:00"/>
    <s v="Recibido"/>
    <s v="cumplida"/>
    <x v="0"/>
    <n v="4"/>
    <n v="0"/>
    <d v="2025-08-01T00:00:00"/>
    <n v="88964"/>
    <n v="66373"/>
    <m/>
    <n v="1"/>
  </r>
  <r>
    <n v="1"/>
    <s v="Juan Zabaleta"/>
    <s v="NORMAL"/>
    <s v="RECAMBIO DE VOLQUETES"/>
    <d v="2025-06-04T00:00:00"/>
    <x v="5"/>
    <x v="0"/>
    <m/>
    <s v="JPS"/>
    <s v="P-3859"/>
    <s v="S/C"/>
    <s v="Volquete para residuos generales de planta"/>
    <n v="2"/>
    <s v="unidad"/>
    <n v="85000"/>
    <n v="170000"/>
    <s v="$"/>
    <s v="MS GRUPO NORTE SA VOLQUETES"/>
    <n v="101512"/>
    <d v="2025-06-13T00:00:00"/>
    <s v="MZ"/>
    <d v="2025-06-17T00:00:00"/>
    <s v="Recibido"/>
    <s v="cumplida"/>
    <x v="0"/>
    <n v="2"/>
    <n v="0"/>
    <d v="2025-06-19T00:00:00"/>
    <n v="12806"/>
    <m/>
    <n v="1"/>
    <n v="1"/>
  </r>
  <r>
    <n v="1"/>
    <s v="Juan Zabaleta"/>
    <s v="URGENTE 01"/>
    <s v="DIESEL PARA GRUPO ELECTROGENO"/>
    <d v="2025-06-04T00:00:00"/>
    <x v="5"/>
    <x v="0"/>
    <m/>
    <s v="JPS"/>
    <s v="P-3860"/>
    <s v="S/C"/>
    <s v="DIESEL V-POWER SHELL- LLENADO DE BIN 1000LTS"/>
    <n v="1500"/>
    <s v="Litros"/>
    <n v="1500"/>
    <n v="2250000"/>
    <s v="$"/>
    <s v="RENDICION DE GASTOS"/>
    <n v="101366"/>
    <d v="2025-06-04T00:00:00"/>
    <s v="MZ"/>
    <d v="2025-06-04T00:00:00"/>
    <s v="Recibido"/>
    <s v="cumplida"/>
    <x v="0"/>
    <n v="1500"/>
    <n v="0"/>
    <d v="2025-06-04T00:00:00"/>
    <s v="Retira Juan Soqueira"/>
    <m/>
    <n v="1"/>
    <n v="1"/>
  </r>
  <r>
    <n v="1"/>
    <s v="Juan Zabaleta"/>
    <s v="NORMAL"/>
    <s v="HANDYS PARA MANTTO"/>
    <d v="2025-06-03T00:00:00"/>
    <x v="5"/>
    <x v="0"/>
    <m/>
    <s v="AB"/>
    <s v="P-3861"/>
    <s v="S/C"/>
    <s v="Kit X 6 Handy Baofeng Bf-999s 5w 16ch Uhf Hasta 10km Color Negro"/>
    <n v="1"/>
    <s v="unidad"/>
    <n v="256053.15"/>
    <n v="256053.15"/>
    <s v="$"/>
    <s v="ABRAFER"/>
    <n v="101756"/>
    <d v="2025-07-02T00:00:00"/>
    <s v="MZ"/>
    <d v="2025-07-04T00:00:00"/>
    <s v="Recibido"/>
    <s v="cumplida"/>
    <x v="0"/>
    <n v="1"/>
    <n v="0"/>
    <d v="2025-07-11T00:00:00"/>
    <n v="39660"/>
    <m/>
    <n v="1"/>
    <n v="1"/>
  </r>
  <r>
    <n v="1"/>
    <s v="Juan Zabaleta"/>
    <s v="URGENTE 01"/>
    <s v="ASISTENCIA GRUPO ELECTROGENO"/>
    <d v="2025-06-03T00:00:00"/>
    <x v="5"/>
    <x v="0"/>
    <m/>
    <s v="AB"/>
    <s v="P-3862"/>
    <s v="S/C"/>
    <s v="Adicional para asistencia llave de traspaso grupo electrógeno para hacerse día sábado."/>
    <n v="1"/>
    <s v="unidad"/>
    <n v="276000"/>
    <n v="276000"/>
    <s v="$"/>
    <s v="SULLAIR"/>
    <n v="101362"/>
    <d v="2025-06-03T00:00:00"/>
    <s v="MZ"/>
    <d v="2025-06-05T00:00:00"/>
    <s v="Recibido"/>
    <s v="cumplida"/>
    <x v="0"/>
    <n v="1"/>
    <n v="0"/>
    <d v="2025-06-05T00:00:00"/>
    <s v="Marcos zarza informa que se cumplió. No tengo remito"/>
    <m/>
    <n v="1"/>
    <n v="1"/>
  </r>
  <r>
    <n v="1"/>
    <s v="Juan Zabaleta"/>
    <s v="NORMAL"/>
    <s v="POLEA PARA AMASADORA"/>
    <d v="2025-06-03T00:00:00"/>
    <x v="5"/>
    <x v="0"/>
    <m/>
    <s v="AB"/>
    <s v="P-3863"/>
    <s v="M2617MEC"/>
    <s v="Poleas de fundición Ø505 11 canales - Batidora."/>
    <n v="2"/>
    <s v="unidad"/>
    <m/>
    <n v="0"/>
    <s v="$"/>
    <s v="ANULADO POR ZABALETA HASTA DEFINIR"/>
    <m/>
    <m/>
    <m/>
    <m/>
    <s v="Anulado"/>
    <s v="Con pendientes"/>
    <x v="1"/>
    <m/>
    <n v="-2"/>
    <m/>
    <m/>
    <m/>
    <n v="1"/>
    <n v="1"/>
  </r>
  <r>
    <n v="1"/>
    <s v="Raul Ledesma"/>
    <s v="URGENTE 01"/>
    <s v="SOPORTE PARA MANGAS DE AMASADORAS"/>
    <d v="2025-06-04T00:00:00"/>
    <x v="5"/>
    <x v="0"/>
    <m/>
    <s v="AB"/>
    <s v="P-3864"/>
    <s v="S/C"/>
    <s v="Fabricacion de Soporte de mangas de amasadoras"/>
    <n v="1"/>
    <s v="unidad"/>
    <m/>
    <n v="0"/>
    <s v="$"/>
    <s v="FALTA DEFINIR CENTRO DE COSTO - AO"/>
    <m/>
    <m/>
    <m/>
    <m/>
    <s v="Anulado"/>
    <s v="Con pendientes"/>
    <x v="1"/>
    <m/>
    <n v="-1"/>
    <m/>
    <m/>
    <m/>
    <n v="1"/>
    <n v="1"/>
  </r>
  <r>
    <n v="1"/>
    <s v="Hugo Escobar"/>
    <s v="URGENTE 01"/>
    <s v="TOLVA DE AZUCAR"/>
    <d v="2025-06-04T00:00:00"/>
    <x v="5"/>
    <x v="0"/>
    <m/>
    <s v="AB"/>
    <s v="P-3865"/>
    <s v=" M2591MEC"/>
    <s v="Antivibración de goma monta aislantes Bobbins Silentblock rosca M10 50mm de altura 650 de diametro"/>
    <n v="10"/>
    <s v="unidad"/>
    <n v="28800"/>
    <n v="288000"/>
    <s v="$"/>
    <s v="VIBROTECH"/>
    <n v="101519"/>
    <d v="2025-06-13T00:00:00"/>
    <s v="MZ"/>
    <d v="2025-06-17T00:00:00"/>
    <s v="Orden de compra confirmada"/>
    <s v="Con pendientes"/>
    <x v="2"/>
    <m/>
    <n v="-10"/>
    <m/>
    <m/>
    <m/>
    <n v="1"/>
    <n v="1"/>
  </r>
  <r>
    <n v="2"/>
    <s v="Juan Zabaleta"/>
    <s v="URGENTE 01"/>
    <s v="ASISTENCIA SULLAIR GRUPO ELECTROGENO C400 D5"/>
    <d v="2025-06-04T00:00:00"/>
    <x v="5"/>
    <x v="0"/>
    <m/>
    <s v="JPS"/>
    <s v="P-3866"/>
    <s v="S/C"/>
    <s v="MANO DE OBRA SERVICIO TECNICO EQUIPO TSE GE N° DE SERIE: H14T031940"/>
    <n v="1"/>
    <s v="unidad"/>
    <n v="1411200"/>
    <n v="1411200"/>
    <s v="$"/>
    <s v="SULLAIR"/>
    <n v="101384"/>
    <d v="2025-06-04T00:00:00"/>
    <s v="MZ"/>
    <d v="2025-06-05T00:00:00"/>
    <s v="Recibido"/>
    <s v="cumplida"/>
    <x v="0"/>
    <n v="1"/>
    <n v="0"/>
    <d v="2025-06-06T00:00:00"/>
    <n v="84361"/>
    <m/>
    <n v="1"/>
    <n v="1"/>
  </r>
  <r>
    <m/>
    <s v="Juan Zabaleta"/>
    <s v="URGENTE 01"/>
    <s v="ASISTENCIA SULLAIR GRUPO ELECTROGENO C400 D5"/>
    <d v="2025-06-04T00:00:00"/>
    <x v="5"/>
    <x v="0"/>
    <m/>
    <s v="JPS"/>
    <s v="P-3866"/>
    <s v="S/C"/>
    <s v="SWITCH 306-4984-01-ONA"/>
    <n v="1"/>
    <s v="unidad"/>
    <n v="9623568"/>
    <n v="9623568"/>
    <s v="$"/>
    <s v="SULLAIR"/>
    <n v="101384"/>
    <d v="2025-06-04T00:00:00"/>
    <s v="MZ"/>
    <d v="2025-06-05T00:00:00"/>
    <s v="Recibido"/>
    <s v="cumplida"/>
    <x v="0"/>
    <n v="1"/>
    <n v="0"/>
    <d v="2025-06-06T00:00:00"/>
    <n v="84361"/>
    <m/>
    <m/>
    <n v="1"/>
  </r>
  <r>
    <n v="1"/>
    <s v="Franco Paez"/>
    <s v="URGENTE 01"/>
    <s v="ELECTROVLAVULA SOLENOIDE PARA CAUDALIMETRO DE LINEA 4 Y 5"/>
    <d v="2025-06-05T00:00:00"/>
    <x v="5"/>
    <x v="0"/>
    <m/>
    <s v="AB"/>
    <s v="P-3867"/>
    <s v=" M1398MEC"/>
    <s v="ELECTROVALVULA SOLENOIDE 220VAC CON ROSCAS DE 3/4&quot;"/>
    <n v="1"/>
    <s v="unidad"/>
    <n v="102084"/>
    <n v="102084"/>
    <s v="$"/>
    <s v="SB ARGENTINA"/>
    <n v="101442"/>
    <d v="2025-06-09T00:00:00"/>
    <s v="MZ"/>
    <d v="2025-06-10T00:00:00"/>
    <s v="Recibido"/>
    <s v="cumplida"/>
    <x v="0"/>
    <n v="1"/>
    <n v="0"/>
    <d v="2025-06-25T00:00:00"/>
    <n v="63727"/>
    <n v="64558"/>
    <n v="1"/>
    <n v="1"/>
  </r>
  <r>
    <n v="1"/>
    <s v="Franco Paez"/>
    <s v="URGENTE 01"/>
    <s v="FECHADOR DE MASIPACK L1 PARA REPARAR"/>
    <d v="2025-06-05T00:00:00"/>
    <x v="5"/>
    <x v="0"/>
    <m/>
    <s v="AB"/>
    <s v="P-3868"/>
    <s v="S/C"/>
    <s v="SERVICIO DE REPARACION PARA FECHADOR MARKEM IMAJE 8018, EL EQUIPO NO ENCIENDE"/>
    <n v="1"/>
    <s v="unidad"/>
    <n v="1181700"/>
    <n v="1181700"/>
    <s v="$"/>
    <s v="JORGE OKEEFFE"/>
    <n v="102890"/>
    <d v="2025-09-22T00:00:00"/>
    <s v="MZ"/>
    <d v="2025-09-22T00:00:00"/>
    <s v="Recibido"/>
    <s v="cumplida"/>
    <x v="0"/>
    <n v="1"/>
    <n v="0"/>
    <d v="2025-09-26T00:00:00"/>
    <n v="2032"/>
    <m/>
    <n v="1"/>
    <n v="1"/>
  </r>
  <r>
    <n v="1"/>
    <s v="Hugo Escobar"/>
    <s v="URGENTE 01"/>
    <s v="MOTOR DE ENFRIADO LINEA 5"/>
    <d v="2025-06-05T00:00:00"/>
    <x v="5"/>
    <x v="0"/>
    <m/>
    <s v="JPS"/>
    <s v="P-3869"/>
    <s v=" M2618MEC"/>
    <s v="Motor monofasico 220V. 0,37kw. 1400v/min. eje de salida 14mm"/>
    <n v="1"/>
    <s v="unidad"/>
    <n v="233445"/>
    <n v="233445"/>
    <s v="$"/>
    <s v="SB ARGENTINA"/>
    <n v="101537"/>
    <d v="2025-06-17T00:00:00"/>
    <s v="MZ"/>
    <d v="2025-06-19T00:00:00"/>
    <s v="Recibido"/>
    <s v="cumplida"/>
    <x v="0"/>
    <n v="1"/>
    <n v="0"/>
    <d v="2025-07-24T00:00:00"/>
    <n v="64011"/>
    <n v="660138"/>
    <n v="1"/>
    <n v="1"/>
  </r>
  <r>
    <n v="1"/>
    <s v="Ontivero Alejandro"/>
    <s v="URGENTE 01"/>
    <s v="MANO DE OBRA Y MATERIALES PARA BASE DE SILO"/>
    <d v="2025-06-09T00:00:00"/>
    <x v="5"/>
    <x v="0"/>
    <m/>
    <s v="AB"/>
    <s v="P-3870"/>
    <s v="S/C"/>
    <s v="MANO DE OBRA Y MATERIALES POR LA CONSTRUCCION DE BASE DE HORMIGON PARA APOYO DE SILO"/>
    <n v="1"/>
    <s v="unidad"/>
    <n v="15514165"/>
    <n v="15514165"/>
    <s v="$"/>
    <s v="MARIANO REYES"/>
    <n v="101439"/>
    <d v="2025-06-09T00:00:00"/>
    <s v="MZ"/>
    <d v="2025-06-10T00:00:00"/>
    <s v="Recibido"/>
    <s v="cumplida"/>
    <x v="0"/>
    <n v="1"/>
    <n v="0"/>
    <d v="2025-07-14T00:00:00"/>
    <s v="FAC 5944"/>
    <m/>
    <n v="1"/>
    <n v="1"/>
  </r>
  <r>
    <n v="1"/>
    <s v="Franco Paez"/>
    <s v="URGENTE 01"/>
    <s v="PALETIZADORA LINEA 4"/>
    <d v="2025-06-06T00:00:00"/>
    <x v="5"/>
    <x v="0"/>
    <m/>
    <s v="AB"/>
    <s v="P-3871"/>
    <s v="S/C"/>
    <s v=" Reparacion de motor siemens 0,75 kw. 1395rpm"/>
    <n v="1"/>
    <s v="unidad"/>
    <n v="224200"/>
    <n v="224200"/>
    <s v="$"/>
    <s v="TALLER PORCO"/>
    <n v="101549"/>
    <d v="2025-06-18T00:00:00"/>
    <s v="MZ"/>
    <d v="2025-06-19T00:00:00"/>
    <s v="Recibido"/>
    <s v="cumplida"/>
    <x v="0"/>
    <n v="1"/>
    <n v="0"/>
    <d v="2025-07-02T00:00:00"/>
    <n v="9370"/>
    <m/>
    <n v="1"/>
    <n v="1"/>
  </r>
  <r>
    <n v="2"/>
    <s v="Raul Ledesma"/>
    <s v="NORMAL"/>
    <s v="INSTALACION DE FECHADOR VIDEO JET 6210 FRIPACK BACKUP LINEA 5"/>
    <d v="2025-06-09T00:00:00"/>
    <x v="5"/>
    <x v="0"/>
    <m/>
    <s v="AB"/>
    <s v="P-3872"/>
    <s v="S/C"/>
    <s v="Modificacion de soporte ,instalacion y ajustes en fechador para fripack backup Linea 5"/>
    <n v="1"/>
    <s v="unidad"/>
    <n v="1127250"/>
    <n v="1127250"/>
    <s v="$"/>
    <s v="VIDEOJET"/>
    <n v="101473"/>
    <d v="2025-06-10T00:00:00"/>
    <s v="MZ"/>
    <d v="2025-06-13T00:00:00"/>
    <s v="Recibido"/>
    <s v="cumplida"/>
    <x v="0"/>
    <n v="1"/>
    <n v="0"/>
    <d v="2025-08-08T00:00:00"/>
    <s v="Firma A. Ontivero, sin remito"/>
    <m/>
    <n v="1"/>
    <n v="1"/>
  </r>
  <r>
    <m/>
    <s v="Raul Ledesma"/>
    <s v="NORMAL"/>
    <s v="INSTALACION DE FECHADOR VIDEO JET 6210 FRIPACK BACKUP LINEA 5"/>
    <d v="2025-06-09T00:00:00"/>
    <x v="5"/>
    <x v="0"/>
    <m/>
    <s v="AB"/>
    <s v="P-3872"/>
    <s v="M1589ELE"/>
    <s v="CABEZAL VIDEO JET 6210"/>
    <n v="1"/>
    <s v="unidad"/>
    <n v="542750"/>
    <n v="542750"/>
    <s v="$"/>
    <s v="VIDEOJET"/>
    <n v="101473"/>
    <d v="2025-06-10T00:00:00"/>
    <s v="MZ"/>
    <d v="2025-06-13T00:00:00"/>
    <s v="Recibido"/>
    <s v="cumplida"/>
    <x v="0"/>
    <n v="1"/>
    <n v="0"/>
    <d v="2025-08-08T00:00:00"/>
    <s v="Firma A. Ontivero, sin remito"/>
    <m/>
    <m/>
    <n v="1"/>
  </r>
  <r>
    <n v="1"/>
    <s v="Raul Ledesma"/>
    <s v="NORMAL"/>
    <s v="AMASADORA SAN CASSIANO"/>
    <d v="2025-06-09T00:00:00"/>
    <x v="5"/>
    <x v="0"/>
    <m/>
    <s v="AB"/>
    <s v="P-3873"/>
    <s v="S/C"/>
    <s v=" REPARACION DE CENTRAL HIDRAULICA PARA AMASADORA SAN CASSIANO"/>
    <n v="1"/>
    <s v="unidad"/>
    <m/>
    <n v="0"/>
    <s v="$"/>
    <m/>
    <m/>
    <m/>
    <m/>
    <m/>
    <s v="Anulado"/>
    <s v="Con pendientes"/>
    <x v="1"/>
    <m/>
    <n v="-1"/>
    <m/>
    <m/>
    <m/>
    <n v="1"/>
    <n v="1"/>
  </r>
  <r>
    <n v="2"/>
    <s v="Juan Zabaleta"/>
    <s v="URGENTE 01"/>
    <s v="TABLERO GRUPO ELECTROGENO"/>
    <d v="2025-06-07T00:00:00"/>
    <x v="5"/>
    <x v="0"/>
    <m/>
    <s v="AB"/>
    <s v="P-3874"/>
    <s v=" M1590ELE"/>
    <s v=" TERMOMAGNETICA 1X2AMP - EATON"/>
    <n v="2"/>
    <s v="unidad"/>
    <n v="9252"/>
    <n v="18504"/>
    <s v="$"/>
    <s v="LIESA"/>
    <n v="101445"/>
    <d v="2025-06-09T00:00:00"/>
    <s v="MZ"/>
    <d v="2025-06-10T00:00:00"/>
    <s v="Recibido"/>
    <s v="cumplida"/>
    <x v="0"/>
    <n v="2"/>
    <n v="0"/>
    <d v="2025-06-17T00:00:00"/>
    <n v="198416"/>
    <n v="64134"/>
    <n v="1"/>
    <n v="1"/>
  </r>
  <r>
    <m/>
    <s v="Juan Zabaleta"/>
    <s v="URGENTE 01"/>
    <s v="TABLERO GRUPO ELECTROGENO"/>
    <d v="2025-06-07T00:00:00"/>
    <x v="5"/>
    <x v="0"/>
    <m/>
    <s v="AB"/>
    <s v="P-3874"/>
    <s v=" M1591ELE"/>
    <s v=" TERMOMAGNETICA 1X10AMP - EATON"/>
    <n v="1"/>
    <s v="unidad"/>
    <n v="18432"/>
    <n v="18432"/>
    <s v="$"/>
    <s v="LIESA"/>
    <n v="101445"/>
    <d v="2025-06-09T00:00:00"/>
    <s v="MZ"/>
    <d v="2025-06-10T00:00:00"/>
    <s v="Recibido"/>
    <s v="cumplida"/>
    <x v="0"/>
    <n v="1"/>
    <n v="0"/>
    <d v="2025-06-17T00:00:00"/>
    <n v="198416"/>
    <n v="64134"/>
    <m/>
    <n v="1"/>
  </r>
  <r>
    <n v="1"/>
    <s v="Fabricio Maccaroni"/>
    <s v="URGENTE 01"/>
    <s v="MOTOVIBRADOR SILO DE HARINA 2"/>
    <d v="2025-06-09T00:00:00"/>
    <x v="5"/>
    <x v="0"/>
    <m/>
    <s v="JPS"/>
    <s v="P-3875"/>
    <s v="S/C"/>
    <s v=" REPARACION DE MOTOVIBRADOR 0,5HP (FALLA BOBINA CORTADA)"/>
    <n v="1"/>
    <s v="unidad"/>
    <n v="342200"/>
    <n v="342200"/>
    <s v="$"/>
    <s v="TALLER PORCO"/>
    <n v="101548"/>
    <d v="2025-06-18T00:00:00"/>
    <s v="MZ"/>
    <d v="2025-06-19T00:00:00"/>
    <s v="Recibido"/>
    <s v="cumplida"/>
    <x v="0"/>
    <n v="1"/>
    <n v="0"/>
    <d v="2025-07-02T00:00:00"/>
    <n v="9370"/>
    <m/>
    <n v="1"/>
    <n v="1"/>
  </r>
  <r>
    <n v="2"/>
    <s v="Alejandro Beron"/>
    <s v="NORMAL"/>
    <s v="MICROONDAS PARA COMEDOR DE PRODUCCION"/>
    <d v="2025-06-09T00:00:00"/>
    <x v="5"/>
    <x v="0"/>
    <m/>
    <s v="AB"/>
    <s v="P-3876"/>
    <s v="S/C"/>
    <s v=" Microondas Bgh 20l Digital Eco B120db20"/>
    <n v="1"/>
    <s v="unidad"/>
    <m/>
    <n v="0"/>
    <s v="$"/>
    <m/>
    <m/>
    <m/>
    <m/>
    <m/>
    <s v="Anulado"/>
    <s v="Con pendientes"/>
    <x v="1"/>
    <m/>
    <n v="-1"/>
    <m/>
    <m/>
    <m/>
    <n v="1"/>
    <n v="1"/>
  </r>
  <r>
    <m/>
    <s v="Alejandro Beron"/>
    <s v="NORMAL"/>
    <s v="MICROONDAS PARA COMEDOR DE PRODUCCION"/>
    <d v="2025-06-09T00:00:00"/>
    <x v="5"/>
    <x v="0"/>
    <m/>
    <s v="AB"/>
    <s v="P-3876"/>
    <s v="S/C"/>
    <s v=" REPARACION DE Microondas RCA modelo MRW20M"/>
    <n v="1"/>
    <s v="unidad"/>
    <m/>
    <n v="0"/>
    <s v="$"/>
    <m/>
    <m/>
    <m/>
    <m/>
    <m/>
    <s v="Anulado"/>
    <s v="Con pendientes"/>
    <x v="1"/>
    <m/>
    <n v="-1"/>
    <m/>
    <m/>
    <m/>
    <m/>
    <n v="1"/>
  </r>
  <r>
    <n v="1"/>
    <s v="Juan Zabaleta"/>
    <s v="URGENTE 01"/>
    <s v="AMASADORA SAN CASSIANO LINEA 5"/>
    <d v="2025-06-10T00:00:00"/>
    <x v="5"/>
    <x v="0"/>
    <m/>
    <s v="AB"/>
    <s v="P-3877"/>
    <s v="S/C"/>
    <s v=" Reparacion en Amasadora San Cassiano_x000a_- Ejes nuevos en SAE 4140_x000a_- Poleas de fundicion 11 canales con manguito_x000a_- Provision de planos de ejes y polea"/>
    <n v="1"/>
    <s v="unidad"/>
    <n v="4934400"/>
    <n v="4934400"/>
    <s v="$"/>
    <s v="LDL"/>
    <n v="101472"/>
    <d v="2025-06-10T00:00:00"/>
    <s v="MZ"/>
    <d v="2025-06-11T00:00:00"/>
    <s v="Recibido"/>
    <s v="cumplida"/>
    <x v="0"/>
    <n v="1"/>
    <n v="0"/>
    <d v="2025-07-15T00:00:00"/>
    <n v="97"/>
    <m/>
    <n v="1"/>
    <n v="1"/>
  </r>
  <r>
    <n v="1"/>
    <s v="Ontivero Alejandro"/>
    <s v="URGENTE 01"/>
    <s v="INSTALACION DE MOTOR DE DIRECCION APILADORAS 2013 / 2018"/>
    <d v="2025-06-10T00:00:00"/>
    <x v="5"/>
    <x v="0"/>
    <m/>
    <s v="JPS"/>
    <s v="P-3878"/>
    <s v="S/C"/>
    <s v="MANO DE OBRA POR INSTALACION DE MOTOR"/>
    <n v="1"/>
    <s v="unidad"/>
    <m/>
    <n v="0"/>
    <s v="$"/>
    <m/>
    <m/>
    <m/>
    <m/>
    <m/>
    <s v="Anulado"/>
    <s v="Con pendientes"/>
    <x v="1"/>
    <m/>
    <n v="-1"/>
    <m/>
    <m/>
    <m/>
    <n v="1"/>
    <n v="1"/>
  </r>
  <r>
    <n v="1"/>
    <s v="Raul Ledesma"/>
    <s v="NORMAL"/>
    <s v="AMASADORA SAN CASSIANO LINEA 5"/>
    <d v="2025-06-10T00:00:00"/>
    <x v="5"/>
    <x v="0"/>
    <m/>
    <s v="AB"/>
    <s v="P-3879"/>
    <s v="S/C"/>
    <s v=" REENBANDADO DE RUEDA DE AMASADORA SAN CASSIANO"/>
    <n v="1"/>
    <s v="unidad"/>
    <n v="353280"/>
    <n v="353280"/>
    <s v="$"/>
    <s v="RODIGOMA"/>
    <n v="101975"/>
    <d v="2025-07-17T00:00:00"/>
    <s v="MZ"/>
    <d v="2025-07-22T00:00:00"/>
    <s v="Recibido"/>
    <s v="cumplida"/>
    <x v="0"/>
    <n v="1"/>
    <n v="0"/>
    <d v="2025-08-11T00:00:00"/>
    <n v="92143"/>
    <m/>
    <n v="1"/>
    <n v="1"/>
  </r>
  <r>
    <n v="1"/>
    <s v="Juan Zabaleta"/>
    <s v="URGENTE 01"/>
    <s v="AMASADORA PREVIA"/>
    <d v="2025-06-10T00:00:00"/>
    <x v="5"/>
    <x v="0"/>
    <m/>
    <s v="AB"/>
    <s v="P-3880"/>
    <s v=" M2622MEC"/>
    <s v=" RODAMIENTO 32015  X/Q  SKF"/>
    <n v="3"/>
    <s v="unidad"/>
    <n v="59045"/>
    <n v="177135"/>
    <s v="$"/>
    <s v="RODASER RODAMIENTOS"/>
    <n v="101684"/>
    <d v="2025-06-30T00:00:00"/>
    <s v="MZ"/>
    <d v="2025-07-01T00:00:00"/>
    <s v="Recibido"/>
    <s v="cumplida"/>
    <x v="0"/>
    <n v="3"/>
    <n v="0"/>
    <d v="2025-07-01T00:00:00"/>
    <n v="395550"/>
    <n v="64856"/>
    <n v="1"/>
    <n v="1"/>
  </r>
  <r>
    <n v="1"/>
    <s v="Juan Zabaleta"/>
    <s v="URGENTE 01"/>
    <s v="CORTADORA LINEA 6"/>
    <d v="2025-06-10T00:00:00"/>
    <x v="5"/>
    <x v="0"/>
    <m/>
    <s v="JPS"/>
    <s v="P-3881"/>
    <s v=" M1352ELE"/>
    <s v=" MODULO PLACA  MCA 101  - PROFIBUS - OPTION A - 130 B1100 LINEA 6"/>
    <n v="2"/>
    <s v="unidad"/>
    <n v="415280"/>
    <n v="830560"/>
    <s v="$"/>
    <s v="AUTCON"/>
    <s v="101186 - 101514"/>
    <d v="2025-05-21T00:00:00"/>
    <s v="LR"/>
    <d v="2025-06-17T00:00:00"/>
    <s v="Recibido"/>
    <s v="cumplida"/>
    <x v="0"/>
    <n v="2"/>
    <n v="0"/>
    <s v="11/06/25 - 23/06/25"/>
    <s v="19 - 27"/>
    <s v="63734 - 64400"/>
    <n v="1"/>
    <n v="1"/>
  </r>
  <r>
    <n v="1"/>
    <s v="Raul Ledesma"/>
    <s v="NORMAL"/>
    <s v="REPARACION SELECTORA DE GRUPO ELECTROGENO"/>
    <d v="2025-06-11T00:00:00"/>
    <x v="5"/>
    <x v="0"/>
    <m/>
    <s v="JPS"/>
    <s v="P-3882"/>
    <s v="S/C"/>
    <s v=" REPARACION DE SELECTORA DE GRUPO ELECTROGENO"/>
    <n v="1"/>
    <s v="unidad"/>
    <n v="1714500"/>
    <n v="1714500"/>
    <s v="$"/>
    <s v="TALLER PORCO"/>
    <n v="101953"/>
    <d v="2025-07-16T00:00:00"/>
    <s v="MZ"/>
    <d v="2025-07-17T00:00:00"/>
    <s v="Recibido"/>
    <s v="cumplida"/>
    <x v="0"/>
    <n v="1"/>
    <n v="0"/>
    <d v="2025-08-05T00:00:00"/>
    <n v="9424"/>
    <m/>
    <n v="1"/>
    <n v="1"/>
  </r>
  <r>
    <n v="1"/>
    <s v="Raul Ledesma"/>
    <s v="NORMAL"/>
    <s v="REENGOMADO RODILLO ROTATIVA"/>
    <d v="2025-06-11T00:00:00"/>
    <x v="5"/>
    <x v="0"/>
    <m/>
    <s v="JPS"/>
    <s v="P-3883"/>
    <s v="S/C"/>
    <s v="REENGOMADO DE RODILLO ROTATIVA DANSON"/>
    <n v="1"/>
    <s v="unidad"/>
    <n v="763250"/>
    <n v="763250"/>
    <s v="$"/>
    <s v="RODIGOMA"/>
    <s v="101694 - 101903"/>
    <d v="2025-06-30T00:00:00"/>
    <s v="MZ"/>
    <d v="2025-07-01T00:00:00"/>
    <s v="Recibido"/>
    <s v="cumplida"/>
    <x v="0"/>
    <n v="1"/>
    <n v="0"/>
    <d v="2025-07-28T00:00:00"/>
    <n v="92077"/>
    <m/>
    <n v="1"/>
    <n v="1"/>
  </r>
  <r>
    <n v="2"/>
    <s v="Alejandro Beron"/>
    <s v="URGENTE 01"/>
    <s v="GUARDA SILLAS HALL DE RECEPCION"/>
    <d v="2025-06-11T00:00:00"/>
    <x v="5"/>
    <x v="0"/>
    <m/>
    <s v="JPS"/>
    <s v="P-3884"/>
    <s v="S/C"/>
    <s v="Guarda sillas melamina negra perfil tapa cantos aluminio gris  2000x200x18mm"/>
    <n v="2"/>
    <s v="unidad"/>
    <m/>
    <n v="0"/>
    <s v="$"/>
    <s v="RENDICION DE GASTOS"/>
    <n v="101882"/>
    <d v="2025-07-11T00:00:00"/>
    <s v="MZ"/>
    <d v="2025-07-12T00:00:00"/>
    <s v="Recibido"/>
    <s v="cumplida"/>
    <x v="0"/>
    <n v="2"/>
    <n v="0"/>
    <d v="2025-07-25T00:00:00"/>
    <s v="SIN REMITO"/>
    <m/>
    <n v="1"/>
    <n v="1"/>
  </r>
  <r>
    <m/>
    <s v="Alejandro Beron"/>
    <s v="URGENTE 01"/>
    <s v="GUARDA SILLAS HALL DE RECEPCION"/>
    <d v="2025-06-11T00:00:00"/>
    <x v="5"/>
    <x v="0"/>
    <m/>
    <s v="JPS"/>
    <s v="P-3884"/>
    <s v="S/C"/>
    <s v="Guarda sillas melamina negra perfil tapa cantos aluminio gris  2600x200x18mm"/>
    <n v="1"/>
    <s v="unidad"/>
    <m/>
    <n v="0"/>
    <s v="$"/>
    <s v="RENDICION DE GASTOS"/>
    <n v="101882"/>
    <d v="2025-07-11T00:00:00"/>
    <s v="MZ"/>
    <d v="2025-07-12T00:00:00"/>
    <s v="Recibido"/>
    <s v="cumplida"/>
    <x v="0"/>
    <n v="1"/>
    <n v="0"/>
    <d v="2025-07-25T00:00:00"/>
    <s v="SIN REMITO"/>
    <m/>
    <m/>
    <n v="1"/>
  </r>
  <r>
    <n v="15"/>
    <s v="Alejandro Beron"/>
    <s v="NORMAL"/>
    <s v="MATERIALES PARA TEREAS VARIAS DE EDILICIO"/>
    <d v="2025-06-18T00:00:00"/>
    <x v="5"/>
    <x v="0"/>
    <m/>
    <s v="AB"/>
    <s v="P-3885"/>
    <s v=" M2401FER"/>
    <s v="Cemento loma negra x50kg"/>
    <n v="5"/>
    <s v="unidad"/>
    <n v="13200"/>
    <n v="66000"/>
    <s v="$"/>
    <s v="HER CAL"/>
    <n v="101638"/>
    <d v="2025-06-25T00:00:00"/>
    <s v="MZ"/>
    <d v="2025-06-26T00:00:00"/>
    <s v="Recibido"/>
    <s v="cumplida"/>
    <x v="0"/>
    <n v="5"/>
    <n v="0"/>
    <d v="2025-07-04T00:00:00"/>
    <n v="39502"/>
    <n v="64164"/>
    <n v="1"/>
    <n v="1"/>
  </r>
  <r>
    <m/>
    <s v="Alejandro Beron"/>
    <s v="NORMAL"/>
    <s v="MATERIALES PARA TEREAS VARIAS DE EDILICIO"/>
    <d v="2025-06-18T00:00:00"/>
    <x v="5"/>
    <x v="0"/>
    <m/>
    <s v="AB"/>
    <s v="P-3885"/>
    <s v=" M2129FER"/>
    <s v="ACIDO MURIATICO X 5LTS"/>
    <n v="3"/>
    <s v="unidad"/>
    <m/>
    <n v="0"/>
    <s v="$"/>
    <m/>
    <m/>
    <m/>
    <m/>
    <m/>
    <s v="Anulado"/>
    <s v="Con pendientes"/>
    <x v="1"/>
    <m/>
    <n v="-3"/>
    <m/>
    <m/>
    <m/>
    <m/>
    <n v="1"/>
  </r>
  <r>
    <m/>
    <s v="Alejandro Beron"/>
    <s v="NORMAL"/>
    <s v="MATERIALES PARA TEREAS VARIAS DE EDILICIO"/>
    <d v="2025-06-18T00:00:00"/>
    <x v="5"/>
    <x v="0"/>
    <m/>
    <s v="AB"/>
    <s v="P-3885"/>
    <s v=" M1915FER"/>
    <s v="Codo rosca M-H bronce 3/4 "/>
    <n v="3"/>
    <s v="unidad"/>
    <n v="3435"/>
    <n v="10305"/>
    <s v="$"/>
    <s v="HER CAL"/>
    <n v="101638"/>
    <d v="2025-06-25T00:00:00"/>
    <s v="MZ"/>
    <d v="2025-06-26T00:00:00"/>
    <s v="Recibido"/>
    <s v="cumplida"/>
    <x v="0"/>
    <n v="3"/>
    <n v="0"/>
    <d v="2025-07-04T00:00:00"/>
    <n v="39502"/>
    <n v="64164"/>
    <m/>
    <n v="1"/>
  </r>
  <r>
    <m/>
    <s v="Alejandro Beron"/>
    <s v="NORMAL"/>
    <s v="MATERIALES PARA TEREAS VARIAS DE EDILICIO"/>
    <d v="2025-06-18T00:00:00"/>
    <x v="5"/>
    <x v="0"/>
    <m/>
    <s v="AB"/>
    <s v="P-3885"/>
    <s v=" M1582FER"/>
    <s v="Entre rosca M-M 3/4  bronce "/>
    <n v="3"/>
    <s v="unidad"/>
    <n v="2005"/>
    <n v="6015"/>
    <s v="$"/>
    <s v="HER CAL"/>
    <n v="101638"/>
    <d v="2025-06-25T00:00:00"/>
    <s v="MZ"/>
    <d v="2025-06-26T00:00:00"/>
    <s v="Recibido"/>
    <s v="cumplida"/>
    <x v="0"/>
    <n v="3"/>
    <n v="0"/>
    <d v="2025-07-04T00:00:00"/>
    <n v="39502"/>
    <n v="64164"/>
    <m/>
    <n v="1"/>
  </r>
  <r>
    <m/>
    <s v="Alejandro Beron"/>
    <s v="NORMAL"/>
    <s v="MATERIALES PARA TEREAS VARIAS DE EDILICIO"/>
    <d v="2025-06-18T00:00:00"/>
    <x v="5"/>
    <x v="0"/>
    <m/>
    <s v="AB"/>
    <s v="P-3885"/>
    <s v=" M1840FER"/>
    <s v="Flexible de 3/4 bronce"/>
    <n v="3"/>
    <s v="unidad"/>
    <n v="8888"/>
    <n v="26664"/>
    <s v="$"/>
    <s v="HER CAL"/>
    <n v="101638"/>
    <d v="2025-06-25T00:00:00"/>
    <s v="MZ"/>
    <d v="2025-06-26T00:00:00"/>
    <s v="Recibido"/>
    <s v="cumplida"/>
    <x v="0"/>
    <n v="3"/>
    <n v="0"/>
    <d v="2025-07-04T00:00:00"/>
    <n v="39502"/>
    <n v="64164"/>
    <m/>
    <n v="1"/>
  </r>
  <r>
    <m/>
    <s v="Alejandro Beron"/>
    <s v="NORMAL"/>
    <s v="MATERIALES PARA TEREAS VARIAS DE EDILICIO"/>
    <d v="2025-06-18T00:00:00"/>
    <x v="5"/>
    <x v="0"/>
    <m/>
    <s v="AB"/>
    <s v="P-3885"/>
    <s v=" M1264FER"/>
    <s v="Te de bronce 3/4"/>
    <n v="3"/>
    <s v="unidad"/>
    <n v="4511"/>
    <n v="13533"/>
    <s v="$"/>
    <s v="HER CAL"/>
    <n v="101638"/>
    <d v="2025-06-25T00:00:00"/>
    <s v="MZ"/>
    <d v="2025-06-26T00:00:00"/>
    <s v="Recibido"/>
    <s v="cumplida"/>
    <x v="0"/>
    <n v="3"/>
    <n v="0"/>
    <d v="2025-07-04T00:00:00"/>
    <n v="39502"/>
    <n v="64164"/>
    <m/>
    <n v="1"/>
  </r>
  <r>
    <m/>
    <s v="Alejandro Beron"/>
    <s v="NORMAL"/>
    <s v="MATERIALES PARA TEREAS VARIAS DE EDILICIO"/>
    <d v="2025-06-18T00:00:00"/>
    <x v="5"/>
    <x v="0"/>
    <m/>
    <s v="AB"/>
    <s v="P-3885"/>
    <s v=" M1247FER"/>
    <s v="Disco Diamantado Porcelanato Turbo Fino 115 Aliafor Trf espesor 1,2mm"/>
    <n v="6"/>
    <s v="unidad"/>
    <n v="17885.509999999998"/>
    <n v="107313.06"/>
    <s v="$"/>
    <s v="ABRAFER"/>
    <n v="101637"/>
    <d v="2025-06-25T00:00:00"/>
    <s v="MZ"/>
    <d v="2025-06-26T00:00:00"/>
    <s v="Recibido"/>
    <s v="cumplida"/>
    <x v="0"/>
    <n v="6"/>
    <n v="0"/>
    <d v="2025-07-04T00:00:00"/>
    <n v="39432"/>
    <n v="65158"/>
    <m/>
    <n v="1"/>
  </r>
  <r>
    <m/>
    <s v="Alejandro Beron"/>
    <s v="NORMAL"/>
    <s v="MATERIALES PARA TEREAS VARIAS DE EDILICIO"/>
    <d v="2025-06-18T00:00:00"/>
    <x v="5"/>
    <x v="0"/>
    <m/>
    <s v="AB"/>
    <s v="P-3885"/>
    <s v=" M1914FER"/>
    <s v="Valvula De Seguridad Termotanque Alivio Bronce 3/4"/>
    <n v="3"/>
    <s v="unidad"/>
    <n v="19571"/>
    <n v="58713"/>
    <s v="$"/>
    <s v="HER CAL"/>
    <n v="101638"/>
    <d v="2025-06-25T00:00:00"/>
    <s v="MZ"/>
    <d v="2025-06-26T00:00:00"/>
    <s v="Recibido"/>
    <s v="cumplida"/>
    <x v="0"/>
    <n v="3"/>
    <n v="0"/>
    <d v="2025-07-04T00:00:00"/>
    <n v="39502"/>
    <n v="64164"/>
    <m/>
    <n v="1"/>
  </r>
  <r>
    <m/>
    <s v="Alejandro Beron"/>
    <s v="NORMAL"/>
    <s v="MATERIALES PARA TEREAS VARIAS DE EDILICIO"/>
    <d v="2025-06-18T00:00:00"/>
    <x v="5"/>
    <x v="0"/>
    <m/>
    <s v="AB"/>
    <s v="P-3885"/>
    <s v=" M1424FER"/>
    <s v="ASIENTO P/INODORO PLASTICO BLANCO"/>
    <n v="8"/>
    <s v="unidad"/>
    <n v="9525"/>
    <n v="76200"/>
    <s v="$"/>
    <s v="HER CAL"/>
    <n v="101638"/>
    <d v="2025-06-25T00:00:00"/>
    <s v="MZ"/>
    <d v="2025-06-26T00:00:00"/>
    <s v="Recibido"/>
    <s v="cumplida"/>
    <x v="0"/>
    <n v="8"/>
    <n v="0"/>
    <d v="2025-07-04T00:00:00"/>
    <n v="39502"/>
    <n v="64164"/>
    <m/>
    <n v="1"/>
  </r>
  <r>
    <m/>
    <s v="Alejandro Beron"/>
    <s v="NORMAL"/>
    <s v="MATERIALES PARA TEREAS VARIAS DE EDILICIO"/>
    <d v="2025-06-18T00:00:00"/>
    <x v="5"/>
    <x v="0"/>
    <m/>
    <s v="AB"/>
    <s v="P-3885"/>
    <s v=" M2796FER"/>
    <s v="ASIENTO DE INODORO FERRUM LINEA BARI BISAGRAS CROMADAS"/>
    <n v="2"/>
    <s v="unidad"/>
    <n v="29988"/>
    <n v="59976"/>
    <s v="$"/>
    <s v="ABRAFER"/>
    <n v="101637"/>
    <d v="2025-06-25T00:00:00"/>
    <s v="MZ"/>
    <d v="2025-06-26T00:00:00"/>
    <s v="Se envía rq a compras"/>
    <s v="Con pendientes"/>
    <x v="1"/>
    <m/>
    <n v="-2"/>
    <m/>
    <m/>
    <m/>
    <m/>
    <n v="1"/>
  </r>
  <r>
    <m/>
    <s v="Alejandro Beron"/>
    <s v="NORMAL"/>
    <s v="MATERIALES PARA TEREAS VARIAS DE EDILICIO"/>
    <d v="2025-06-18T00:00:00"/>
    <x v="5"/>
    <x v="0"/>
    <m/>
    <s v="AB"/>
    <s v="P-3885"/>
    <s v=" M2008FER"/>
    <s v="Valvula Carga Agua Mochila 1/2 Compatible Ferrum Regulable"/>
    <n v="4"/>
    <s v="unidad"/>
    <n v="5263"/>
    <n v="21052"/>
    <s v="$"/>
    <s v="HER CAL"/>
    <n v="101638"/>
    <d v="2025-06-25T00:00:00"/>
    <s v="MZ"/>
    <d v="2025-06-26T00:00:00"/>
    <s v="Recibido"/>
    <s v="cumplida"/>
    <x v="0"/>
    <n v="4"/>
    <n v="0"/>
    <d v="2025-07-04T00:00:00"/>
    <n v="39502"/>
    <n v="64164"/>
    <m/>
    <n v="1"/>
  </r>
  <r>
    <m/>
    <s v="Alejandro Beron"/>
    <s v="NORMAL"/>
    <s v="MATERIALES PARA TEREAS VARIAS DE EDILICIO"/>
    <d v="2025-06-18T00:00:00"/>
    <x v="5"/>
    <x v="0"/>
    <m/>
    <s v="AB"/>
    <s v="P-3885"/>
    <s v=" M2013FER"/>
    <s v="Válvula Doble Accionamiento Cable Superior Lateral 430562"/>
    <n v="4"/>
    <s v="unidad"/>
    <n v="14368"/>
    <n v="57472"/>
    <s v="$"/>
    <s v="HER CAL"/>
    <n v="101638"/>
    <d v="2025-06-25T00:00:00"/>
    <s v="MZ"/>
    <d v="2025-06-26T00:00:00"/>
    <s v="Recibido"/>
    <s v="cumplida"/>
    <x v="0"/>
    <n v="4"/>
    <n v="0"/>
    <s v="04/07/25 - 11/07/25"/>
    <s v="39502 - 39569"/>
    <s v="64164 - 65426"/>
    <m/>
    <n v="1"/>
  </r>
  <r>
    <m/>
    <s v="Alejandro Beron"/>
    <s v="NORMAL"/>
    <s v="MATERIALES PARA TEREAS VARIAS DE EDILICIO"/>
    <d v="2025-06-18T00:00:00"/>
    <x v="5"/>
    <x v="0"/>
    <m/>
    <s v="AB"/>
    <s v="P-3885"/>
    <s v="M0942FER"/>
    <s v="TELA MOSQUITERO ALUMINIO 1,22  ALTO X 30MTS"/>
    <n v="2"/>
    <s v="unidad"/>
    <n v="67856.399999999994"/>
    <n v="135712.79999999999"/>
    <s v="$"/>
    <s v="ABRAFER"/>
    <n v="101637"/>
    <d v="2025-06-25T00:00:00"/>
    <s v="MZ"/>
    <d v="2025-06-26T00:00:00"/>
    <s v="Recibido"/>
    <s v="cumplida"/>
    <x v="0"/>
    <n v="2"/>
    <n v="0"/>
    <d v="2025-07-04T00:00:00"/>
    <n v="39432"/>
    <n v="65158"/>
    <m/>
    <n v="1"/>
  </r>
  <r>
    <m/>
    <s v="Alejandro Beron"/>
    <s v="NORMAL"/>
    <s v="MATERIALES PARA TEREAS VARIAS DE EDILICIO"/>
    <d v="2025-06-18T00:00:00"/>
    <x v="5"/>
    <x v="0"/>
    <m/>
    <s v="AB"/>
    <s v="P-3885"/>
    <s v=" M2680FER"/>
    <s v="ANGULO TAPACANTO DE ACERO INOXIDABLE DE 25X25MM X 2MTS. "/>
    <n v="10"/>
    <s v="unidad"/>
    <m/>
    <n v="0"/>
    <s v="$"/>
    <s v="anulado por beron 18/03/26"/>
    <m/>
    <m/>
    <m/>
    <m/>
    <s v="Anulado"/>
    <s v="Con pendientes"/>
    <x v="1"/>
    <m/>
    <n v="-10"/>
    <m/>
    <m/>
    <m/>
    <m/>
    <n v="1"/>
  </r>
  <r>
    <m/>
    <s v="Alejandro Beron"/>
    <s v="NORMAL"/>
    <s v="MATERIALES PARA TEREAS VARIAS DE EDILICIO"/>
    <d v="2025-06-18T00:00:00"/>
    <x v="5"/>
    <x v="0"/>
    <m/>
    <s v="AB"/>
    <s v="P-3885"/>
    <s v=" M0684FER"/>
    <s v="VALVULA SOLENOIDE 1&quot; SIN REG HUNTER"/>
    <n v="10"/>
    <s v="unidad"/>
    <n v="34680"/>
    <n v="346800"/>
    <s v="$"/>
    <s v="ABRAFER"/>
    <n v="101637"/>
    <d v="2025-06-25T00:00:00"/>
    <s v="MZ"/>
    <d v="2025-06-26T00:00:00"/>
    <s v="Recibido"/>
    <s v="cumplida"/>
    <x v="0"/>
    <n v="10"/>
    <n v="0"/>
    <d v="2025-07-04T00:00:00"/>
    <n v="39432"/>
    <n v="65158"/>
    <m/>
    <n v="1"/>
  </r>
  <r>
    <n v="1"/>
    <s v="Dario Gamba"/>
    <s v="NORMAL"/>
    <s v="EXTRACTOR PARA USO MANTTO"/>
    <d v="2025-06-17T00:00:00"/>
    <x v="5"/>
    <x v="0"/>
    <m/>
    <s v="JPS"/>
    <s v="P-3886"/>
    <s v=" M2326FER"/>
    <s v="EXTRACTOR DE RODAMIENTOS SKF TMMR 120F"/>
    <n v="1"/>
    <s v="unidad"/>
    <n v="378899.57"/>
    <n v="378899.57"/>
    <s v="$"/>
    <s v="RULEMANES OSCAR"/>
    <n v="101643"/>
    <d v="2025-06-25T00:00:00"/>
    <s v="MZ"/>
    <d v="2025-06-26T00:00:00"/>
    <s v="Recibido"/>
    <s v="cumplida"/>
    <x v="0"/>
    <n v="1"/>
    <n v="0"/>
    <d v="2025-06-27T00:00:00"/>
    <n v="30754"/>
    <m/>
    <n v="1"/>
    <n v="1"/>
  </r>
  <r>
    <n v="2"/>
    <s v="Alejandro Beron"/>
    <s v="URGENTE 01"/>
    <s v="CORTINAS ROLLERS PARA CALIDAD Y MARKETING"/>
    <d v="2025-06-22T00:00:00"/>
    <x v="5"/>
    <x v="0"/>
    <m/>
    <s v="AB"/>
    <s v="P-3887"/>
    <s v="M2763FER"/>
    <s v="Cortina Rollers sunscreen natural 255x120 - Color Natural - con zocalo de aluminio, cadena de acero"/>
    <n v="1"/>
    <s v="unidad"/>
    <n v="228786.65"/>
    <n v="228786.65"/>
    <s v="$"/>
    <s v="HER CAL"/>
    <n v="102002"/>
    <d v="2025-07-18T00:00:00"/>
    <s v="MZ"/>
    <d v="2025-07-22T00:00:00"/>
    <s v="Recibido"/>
    <s v="cumplida"/>
    <x v="0"/>
    <n v="1"/>
    <n v="0"/>
    <d v="2025-08-08T00:00:00"/>
    <n v="39815"/>
    <n v="66684"/>
    <n v="1"/>
    <n v="1"/>
  </r>
  <r>
    <m/>
    <s v="Alejandro Beron"/>
    <s v="URGENTE 01"/>
    <s v="CORTINAS ROLLERS PARA CALIDAD Y MARKETING"/>
    <d v="2025-06-22T00:00:00"/>
    <x v="5"/>
    <x v="0"/>
    <m/>
    <s v="AB"/>
    <s v="P-3887"/>
    <s v="M2735FER"/>
    <s v="Cortina Rollers sunscreen natural 220x120 - Color blanco - con zocalo de aluminio, cadena de acero"/>
    <n v="1"/>
    <s v="unidad"/>
    <n v="200773.07"/>
    <n v="200773.07"/>
    <s v="$"/>
    <s v="HER CAL"/>
    <n v="102002"/>
    <d v="2025-07-18T00:00:00"/>
    <s v="MZ"/>
    <d v="2025-07-22T00:00:00"/>
    <s v="Recibido"/>
    <s v="cumplida"/>
    <x v="0"/>
    <n v="1"/>
    <n v="0"/>
    <d v="2025-08-08T00:00:00"/>
    <n v="39815"/>
    <n v="66684"/>
    <m/>
    <n v="1"/>
  </r>
  <r>
    <n v="1"/>
    <s v="Raul Ledesma"/>
    <s v="URGENTE 01"/>
    <s v="REPARACION QUEMADORES DE HORNOS"/>
    <d v="2025-06-18T00:00:00"/>
    <x v="5"/>
    <x v="0"/>
    <m/>
    <s v="JPS"/>
    <s v="P-3888"/>
    <s v="S/C"/>
    <s v="REPARACION DE QUEMADOR"/>
    <n v="3"/>
    <s v="unidad"/>
    <m/>
    <n v="0"/>
    <s v="$"/>
    <m/>
    <m/>
    <m/>
    <m/>
    <m/>
    <s v="Anulado"/>
    <s v="Con pendientes"/>
    <x v="1"/>
    <m/>
    <n v="-3"/>
    <m/>
    <m/>
    <m/>
    <n v="1"/>
    <n v="1"/>
  </r>
  <r>
    <n v="1"/>
    <s v="Ontivero Alejandro"/>
    <s v="NORMAL"/>
    <s v="HERRAMIENTA PARA TECNICOS ALEGRE HECTOR Y VALENZUELA GABRIEL"/>
    <d v="2025-06-18T00:00:00"/>
    <x v="5"/>
    <x v="0"/>
    <m/>
    <s v="AB"/>
    <s v="P-3889"/>
    <s v=" M1403FER"/>
    <s v="PINZA CRIMPEADORA PRENSA TERMINALES P/PUNTERA TUBULAR 0,25-10MM2"/>
    <n v="2"/>
    <s v="unidad"/>
    <n v="24352.66"/>
    <n v="48705.32"/>
    <s v="$"/>
    <s v="ABRAFER"/>
    <n v="101642"/>
    <d v="2025-06-25T00:00:00"/>
    <s v="MZ"/>
    <d v="2025-06-26T00:00:00"/>
    <s v="Recibido"/>
    <s v="cumplida"/>
    <x v="0"/>
    <n v="2"/>
    <n v="0"/>
    <d v="2025-07-08T00:00:00"/>
    <n v="39556"/>
    <n v="65260"/>
    <n v="1"/>
    <n v="1"/>
  </r>
  <r>
    <n v="1"/>
    <s v="Raul Ledesma"/>
    <s v="URGENTE 01"/>
    <s v="TURBINA PARA LINEA 4"/>
    <d v="2025-06-18T00:00:00"/>
    <x v="5"/>
    <x v="0"/>
    <n v="363194"/>
    <s v="JPS"/>
    <s v="P-3890"/>
    <s v=" M0042ALI"/>
    <s v="TURBINA CAPSULADORA LINEA 4 - CONJUNTO DE TURBINA DE VACIO MNA 10005-10006-10007"/>
    <n v="1"/>
    <s v="unidad"/>
    <n v="6298500"/>
    <n v="6298500"/>
    <s v="$"/>
    <s v="REPMAN"/>
    <n v="103249"/>
    <d v="2025-10-16T00:00:00"/>
    <s v="LR"/>
    <d v="2025-10-24T00:00:00"/>
    <s v="Recibido"/>
    <s v="cumplida"/>
    <x v="0"/>
    <n v="1"/>
    <n v="0"/>
    <d v="2025-11-19T00:00:00"/>
    <n v="15330"/>
    <n v="71758"/>
    <n v="1"/>
    <n v="1"/>
  </r>
  <r>
    <n v="1"/>
    <s v="Franco Paez"/>
    <s v="URGENTE 01"/>
    <s v="CONTACTO AUXILIAR LINEA 6"/>
    <d v="2025-06-18T00:00:00"/>
    <x v="5"/>
    <x v="0"/>
    <m/>
    <s v="JPS"/>
    <s v="P-3891"/>
    <s v=" M1593ELE"/>
    <s v="Contacto auxiliar Eaton 1NC 1NA. Modelo DIL M150-XHI11"/>
    <n v="2"/>
    <s v="unidad"/>
    <n v="24360"/>
    <n v="48720"/>
    <s v="$"/>
    <s v="ELECTRO DOS"/>
    <n v="101559"/>
    <d v="2025-06-18T00:00:00"/>
    <s v="MZ"/>
    <d v="2025-06-19T00:00:00"/>
    <s v="Recibido"/>
    <s v="cumplida"/>
    <x v="0"/>
    <n v="2"/>
    <n v="0"/>
    <d v="2025-06-26T00:00:00"/>
    <n v="88657"/>
    <m/>
    <n v="1"/>
    <n v="1"/>
  </r>
  <r>
    <n v="1"/>
    <s v="Dario Gamba"/>
    <s v="URGENTE 01"/>
    <s v="REDUCTOR HORNO LINEA 4"/>
    <d v="2025-06-19T00:00:00"/>
    <x v="5"/>
    <x v="0"/>
    <m/>
    <s v="JPS"/>
    <s v="P-3892"/>
    <s v=" M0747MEC"/>
    <s v="REDUCTOR ROSSI R 31 125 UP2D - B3"/>
    <n v="1"/>
    <s v="unidad"/>
    <n v="16311302.4"/>
    <n v="16311302.4"/>
    <s v="$"/>
    <s v="BELTER"/>
    <n v="102764"/>
    <d v="2026-09-11T00:00:00"/>
    <s v="MZ"/>
    <d v="2025-09-15T00:00:00"/>
    <s v="Recibido"/>
    <s v="cumplida"/>
    <x v="0"/>
    <n v="1"/>
    <n v="0"/>
    <d v="2026-04-24T00:00:00"/>
    <n v="201693"/>
    <n v="78051"/>
    <n v="1"/>
    <n v="1"/>
  </r>
  <r>
    <n v="2"/>
    <s v="Raul Ledesma"/>
    <s v="NORMAL"/>
    <s v="ACRILICOS PARA CORTADORA LINEA 6"/>
    <d v="2025-06-22T00:00:00"/>
    <x v="5"/>
    <x v="0"/>
    <m/>
    <s v="AB"/>
    <s v="P-3893"/>
    <s v=" M1009FER"/>
    <s v="ACRILICO 1135 MM X 775 MM X 5 MM - CORTADORA LINEA 6"/>
    <n v="1"/>
    <s v="unidad"/>
    <n v="136876.04999999999"/>
    <n v="136876.04999999999"/>
    <s v="$"/>
    <s v="HER CAL"/>
    <n v="102127"/>
    <d v="2025-07-30T00:00:00"/>
    <s v="MZ"/>
    <d v="2025-07-30T00:00:00"/>
    <s v="Recibido"/>
    <s v="cumplida"/>
    <x v="0"/>
    <n v="1"/>
    <n v="0"/>
    <d v="2025-08-08T00:00:00"/>
    <n v="39816"/>
    <n v="66674"/>
    <n v="1"/>
    <n v="1"/>
  </r>
  <r>
    <m/>
    <s v="Raul Ledesma"/>
    <s v="NORMAL"/>
    <s v="ACRILICOS PARA CORTADORA LINEA 6"/>
    <d v="2025-06-22T00:00:00"/>
    <x v="5"/>
    <x v="0"/>
    <m/>
    <s v="AB"/>
    <s v="P-3893"/>
    <s v=" M1112FER"/>
    <s v="ACRILICO 1145 MM X 755 MM X 5 MM - CORTADORA LINEA 6"/>
    <n v="1"/>
    <s v="unidad"/>
    <n v="136876.1"/>
    <n v="136876.1"/>
    <s v="$"/>
    <s v="HER CAL"/>
    <n v="102127"/>
    <d v="2025-07-30T00:00:00"/>
    <s v="MZ"/>
    <d v="2025-07-30T00:00:00"/>
    <s v="Recibido"/>
    <s v="cumplida"/>
    <x v="0"/>
    <n v="1"/>
    <n v="0"/>
    <d v="2025-08-08T00:00:00"/>
    <n v="39816"/>
    <n v="66674"/>
    <m/>
    <n v="1"/>
  </r>
  <r>
    <n v="1"/>
    <s v="Dario Gamba"/>
    <s v="NORMAL"/>
    <s v="MOTOR TURBINA DE EXTRACCION LINEA 5"/>
    <d v="2025-06-23T00:00:00"/>
    <x v="5"/>
    <x v="0"/>
    <m/>
    <s v="AB"/>
    <s v="P-3894"/>
    <s v="M1065MEC"/>
    <s v="MOTOR ELECTRICO TRIFASICO A INDUCCION 1,1 KW- 1,5HP 1400RPM_x000a_MARCAS RECOMENDADAS SIEMENS- WEG"/>
    <n v="1"/>
    <s v="unidad"/>
    <n v="240790"/>
    <n v="240790"/>
    <s v="$"/>
    <s v="RULEMANES OSCAR"/>
    <n v="101658"/>
    <d v="2025-06-26T00:00:00"/>
    <s v="MZ"/>
    <d v="2025-06-27T00:00:00"/>
    <s v="Recibido"/>
    <s v="cumplida"/>
    <x v="0"/>
    <n v="1"/>
    <n v="0"/>
    <d v="2025-07-01T00:00:00"/>
    <n v="13544"/>
    <n v="64891"/>
    <n v="1"/>
    <n v="1"/>
  </r>
  <r>
    <n v="12"/>
    <s v="Alejandro Beron"/>
    <s v="NORMAL"/>
    <s v="MATERIAL Y HERRAMIENTAS MTTO EDILICIO"/>
    <d v="2025-06-23T00:00:00"/>
    <x v="5"/>
    <x v="0"/>
    <m/>
    <s v="JPS"/>
    <s v="P-3895"/>
    <s v=" M1289ELE"/>
    <s v="PROLONGACIÓN 1,8M 4X220T + 2USB TELESCOPICA"/>
    <n v="6"/>
    <s v="unidad"/>
    <n v="105585.77740000001"/>
    <n v="633514.66440000001"/>
    <s v="$"/>
    <s v="MATERIALES ELECTRICOS GRECCO"/>
    <n v="101665"/>
    <d v="2025-06-26T00:00:00"/>
    <s v="MZ"/>
    <d v="2025-06-27T00:00:00"/>
    <s v="Recibido"/>
    <s v="cumplida"/>
    <x v="0"/>
    <n v="6"/>
    <n v="0"/>
    <d v="2025-07-02T00:00:00"/>
    <n v="16697"/>
    <n v="64918"/>
    <n v="1"/>
    <n v="1"/>
  </r>
  <r>
    <m/>
    <s v="Alejandro Beron"/>
    <s v="NORMAL"/>
    <s v="MATERIAL Y HERRAMIENTAS MTTO EDILICIO"/>
    <d v="2025-06-23T00:00:00"/>
    <x v="5"/>
    <x v="0"/>
    <m/>
    <s v="JPS"/>
    <s v="P-3895"/>
    <s v=" M0938ELE"/>
    <s v="Timer Digital Programable Para Riel Din Temporizador"/>
    <n v="2"/>
    <s v="unidad"/>
    <n v="17929.5"/>
    <n v="35859"/>
    <s v="$"/>
    <s v="MATERIALES ELECTRICOS GRECCO"/>
    <n v="101665"/>
    <d v="2025-06-26T00:00:00"/>
    <s v="MZ"/>
    <d v="2025-06-27T00:00:00"/>
    <s v="Recibido"/>
    <s v="cumplida"/>
    <x v="0"/>
    <n v="2"/>
    <n v="0"/>
    <d v="2025-07-02T00:00:00"/>
    <n v="16697"/>
    <n v="64918"/>
    <m/>
    <n v="1"/>
  </r>
  <r>
    <m/>
    <s v="Alejandro Beron"/>
    <s v="NORMAL"/>
    <s v="MATERIAL Y HERRAMIENTAS MTTO EDILICIO"/>
    <d v="2025-06-23T00:00:00"/>
    <x v="5"/>
    <x v="0"/>
    <m/>
    <s v="JPS"/>
    <s v="P-3895"/>
    <s v=" M1594ELE"/>
    <s v="Tira Led 2835 / 3528 Exterior 8mm ancho x  5metros 12v Ip65 120 led por metro"/>
    <n v="2"/>
    <s v="unidad"/>
    <n v="2700.65"/>
    <n v="5401.3"/>
    <s v="$"/>
    <s v="MATERIALES ELECTRICOS GRECCO"/>
    <n v="101665"/>
    <d v="2025-06-26T00:00:00"/>
    <s v="MZ"/>
    <d v="2025-06-27T00:00:00"/>
    <s v="Recibido"/>
    <s v="cumplida"/>
    <x v="0"/>
    <n v="2"/>
    <n v="0"/>
    <d v="2025-07-02T00:00:00"/>
    <n v="16697"/>
    <n v="64918"/>
    <m/>
    <n v="1"/>
  </r>
  <r>
    <m/>
    <s v="Alejandro Beron"/>
    <s v="NORMAL"/>
    <s v="MATERIAL Y HERRAMIENTAS MTTO EDILICIO"/>
    <d v="2025-06-23T00:00:00"/>
    <x v="5"/>
    <x v="0"/>
    <m/>
    <s v="JPS"/>
    <s v="P-3895"/>
    <s v=" M0426ELE"/>
    <s v="Pack X25 Arrancador P/ Tubo Fluorescentes 4 A 65w / 36w G.e"/>
    <n v="1"/>
    <s v="unidad"/>
    <n v="20664"/>
    <n v="20664"/>
    <s v="$"/>
    <s v="MATERIALES ELECTRICOS GRECCO"/>
    <n v="101665"/>
    <d v="2025-06-26T00:00:00"/>
    <s v="MZ"/>
    <d v="2025-06-27T00:00:00"/>
    <s v="Recibido"/>
    <s v="cumplida"/>
    <x v="0"/>
    <n v="1"/>
    <n v="0"/>
    <d v="2025-07-02T00:00:00"/>
    <n v="16697"/>
    <n v="64918"/>
    <m/>
    <n v="1"/>
  </r>
  <r>
    <m/>
    <s v="Alejandro Beron"/>
    <s v="NORMAL"/>
    <s v="MATERIAL Y HERRAMIENTAS MTTO EDILICIO"/>
    <d v="2025-06-23T00:00:00"/>
    <x v="5"/>
    <x v="0"/>
    <m/>
    <s v="JPS"/>
    <s v="P-3895"/>
    <s v="  M0362ELE"/>
    <s v="PROYECTOR DE LED 20W LD SICA"/>
    <n v="4"/>
    <s v="unidad"/>
    <n v="4391.6000000000004"/>
    <n v="17566.400000000001"/>
    <s v="$"/>
    <s v="MATERIALES ELECTRICOS GRECCO"/>
    <n v="101665"/>
    <d v="2025-06-26T00:00:00"/>
    <s v="MZ"/>
    <d v="2025-06-27T00:00:00"/>
    <s v="Recibido"/>
    <s v="cumplida"/>
    <x v="0"/>
    <n v="4"/>
    <n v="0"/>
    <d v="2025-07-02T00:00:00"/>
    <n v="16697"/>
    <n v="64918"/>
    <m/>
    <n v="1"/>
  </r>
  <r>
    <m/>
    <s v="Alejandro Beron"/>
    <s v="NORMAL"/>
    <s v="MATERIAL Y HERRAMIENTAS MTTO EDILICIO"/>
    <d v="2025-06-23T00:00:00"/>
    <x v="5"/>
    <x v="0"/>
    <m/>
    <s v="JPS"/>
    <s v="P-3895"/>
    <s v=" M0993ELE"/>
    <s v="Cupla Union 25mm 1 Pulgada Caño Rigido Corrugado"/>
    <n v="8"/>
    <s v="unidad"/>
    <n v="138.74"/>
    <n v="1109.92"/>
    <s v="$"/>
    <s v="MATERIALES ELECTRICOS GRECCO"/>
    <n v="101665"/>
    <d v="2025-06-26T00:00:00"/>
    <s v="MZ"/>
    <d v="2025-06-27T00:00:00"/>
    <s v="Recibido"/>
    <s v="cumplida"/>
    <x v="0"/>
    <n v="6"/>
    <n v="-2"/>
    <d v="2025-07-02T00:00:00"/>
    <n v="16697"/>
    <n v="64918"/>
    <m/>
    <n v="1"/>
  </r>
  <r>
    <m/>
    <s v="Alejandro Beron"/>
    <s v="NORMAL"/>
    <s v="MATERIAL Y HERRAMIENTAS MTTO EDILICIO"/>
    <d v="2025-06-23T00:00:00"/>
    <x v="5"/>
    <x v="0"/>
    <m/>
    <s v="JPS"/>
    <s v="P-3895"/>
    <s v="  M0695ELE"/>
    <s v="CURVA LUZ M 25MMD PVC IP54 PRESION GRIS"/>
    <n v="12"/>
    <s v="unidad"/>
    <n v="369.75"/>
    <n v="4437"/>
    <s v="$"/>
    <s v="MATERIALES ELECTRICOS GRECCO"/>
    <n v="101665"/>
    <d v="2025-06-26T00:00:00"/>
    <s v="MZ"/>
    <d v="2025-06-27T00:00:00"/>
    <s v="Recibido"/>
    <s v="cumplida"/>
    <x v="0"/>
    <n v="12"/>
    <n v="0"/>
    <d v="2025-07-02T00:00:00"/>
    <n v="16697"/>
    <n v="64918"/>
    <m/>
    <n v="1"/>
  </r>
  <r>
    <m/>
    <s v="Alejandro Beron"/>
    <s v="NORMAL"/>
    <s v="MATERIAL Y HERRAMIENTAS MTTO EDILICIO"/>
    <d v="2025-06-23T00:00:00"/>
    <x v="5"/>
    <x v="0"/>
    <m/>
    <s v="JPS"/>
    <s v="P-3895"/>
    <s v=" M1005ELE"/>
    <s v="CAÑO RIGIDO ELECTRICO TUBELECTRIC 25MM"/>
    <n v="6"/>
    <s v="unidad"/>
    <n v="2131.8000000000002"/>
    <n v="12790.800000000001"/>
    <s v="$"/>
    <s v="MATERIALES ELECTRICOS GRECCO"/>
    <n v="101665"/>
    <d v="2025-06-26T00:00:00"/>
    <s v="MZ"/>
    <d v="2025-06-27T00:00:00"/>
    <s v="Recibido"/>
    <s v="cumplida"/>
    <x v="0"/>
    <n v="8"/>
    <n v="2"/>
    <d v="2025-07-02T00:00:00"/>
    <n v="16697"/>
    <n v="64918"/>
    <m/>
    <n v="1"/>
  </r>
  <r>
    <m/>
    <s v="Alejandro Beron"/>
    <s v="NORMAL"/>
    <s v="MATERIAL Y HERRAMIENTAS MTTO EDILICIO"/>
    <d v="2025-06-23T00:00:00"/>
    <x v="5"/>
    <x v="0"/>
    <m/>
    <s v="JPS"/>
    <s v="P-3895"/>
    <s v=" M0055HER"/>
    <s v="Alicate + Pinza De Punta + Pinza Universal BULIT 1000v"/>
    <n v="1"/>
    <s v="unidad"/>
    <m/>
    <n v="0"/>
    <s v="$"/>
    <m/>
    <m/>
    <m/>
    <m/>
    <m/>
    <s v="Anulado"/>
    <s v="Con pendientes"/>
    <x v="1"/>
    <m/>
    <n v="-1"/>
    <m/>
    <m/>
    <m/>
    <m/>
    <n v="1"/>
  </r>
  <r>
    <m/>
    <s v="Alejandro Beron"/>
    <s v="NORMAL"/>
    <s v="MATERIAL Y HERRAMIENTAS MTTO EDILICIO"/>
    <d v="2025-06-23T00:00:00"/>
    <x v="5"/>
    <x v="0"/>
    <m/>
    <s v="JPS"/>
    <s v="P-3895"/>
    <s v=" M0056HER"/>
    <s v="Pinza Corta Cable Alicate 6 Aislada 1000v Tbcin (jncc 06)"/>
    <n v="1"/>
    <s v="unidad"/>
    <m/>
    <n v="0"/>
    <s v="$"/>
    <m/>
    <m/>
    <m/>
    <m/>
    <m/>
    <s v="Anulado"/>
    <s v="Con pendientes"/>
    <x v="1"/>
    <m/>
    <n v="-1"/>
    <m/>
    <m/>
    <m/>
    <m/>
    <n v="1"/>
  </r>
  <r>
    <m/>
    <s v="Alejandro Beron"/>
    <s v="NORMAL"/>
    <s v="MATERIAL Y HERRAMIENTAS MTTO EDILICIO"/>
    <d v="2025-06-23T00:00:00"/>
    <x v="5"/>
    <x v="0"/>
    <m/>
    <s v="JPS"/>
    <s v="P-3895"/>
    <s v=" M0057HER"/>
    <s v="Pinza De Punta Curva 8 Aislada 1000v Acero Tbcin"/>
    <n v="1"/>
    <s v="unidad"/>
    <m/>
    <n v="0"/>
    <s v="$"/>
    <m/>
    <m/>
    <m/>
    <m/>
    <m/>
    <s v="Anulado"/>
    <s v="Con pendientes"/>
    <x v="1"/>
    <m/>
    <n v="-1"/>
    <m/>
    <m/>
    <m/>
    <m/>
    <n v="1"/>
  </r>
  <r>
    <m/>
    <s v="Alejandro Beron"/>
    <s v="NORMAL"/>
    <s v="MATERIAL Y HERRAMIENTAS MTTO EDILICIO"/>
    <d v="2025-06-23T00:00:00"/>
    <x v="5"/>
    <x v="0"/>
    <m/>
    <s v="JPS"/>
    <s v="P-3895"/>
    <s v=" M0058HER"/>
    <s v="Destornilladores Y Puntas Bynox 37 Piezas"/>
    <n v="1"/>
    <s v="unidad"/>
    <m/>
    <n v="0"/>
    <s v="$"/>
    <m/>
    <m/>
    <m/>
    <m/>
    <m/>
    <s v="Anulado"/>
    <s v="Con pendientes"/>
    <x v="1"/>
    <m/>
    <n v="-1"/>
    <m/>
    <m/>
    <m/>
    <m/>
    <n v="1"/>
  </r>
  <r>
    <n v="1"/>
    <s v="Juan Zabaleta"/>
    <s v="URGENTE 01"/>
    <s v="CORTADORA LINEA 6"/>
    <d v="2025-06-23T00:00:00"/>
    <x v="5"/>
    <x v="0"/>
    <m/>
    <s v="AB"/>
    <s v="P-3896"/>
    <s v=" M1352ELE"/>
    <s v="MODULO PLACA  MCA 101  - PROFIBUS - OPTION A - 130 B1100 LINEA 6"/>
    <n v="2"/>
    <s v="unidad"/>
    <n v="422440"/>
    <n v="844880"/>
    <s v="$"/>
    <s v="AUTCON"/>
    <n v="101584"/>
    <d v="2025-06-23T00:00:00"/>
    <s v="LR"/>
    <d v="2025-06-23T00:00:00"/>
    <s v="Recibido"/>
    <s v="cumplida"/>
    <x v="0"/>
    <n v="2"/>
    <n v="0"/>
    <d v="2025-06-23T00:00:00"/>
    <n v="29"/>
    <n v="64399"/>
    <n v="1"/>
    <n v="1"/>
  </r>
  <r>
    <n v="1"/>
    <s v="Juan Zabaleta"/>
    <s v="URGENTE 01"/>
    <s v="REPARACION BOMBA DAF"/>
    <d v="2025-06-23T00:00:00"/>
    <x v="5"/>
    <x v="0"/>
    <m/>
    <s v="JPS"/>
    <s v="P-3897"/>
    <s v="S/C"/>
    <s v="REPARACION BOMBA GRUNDFOS B-PVC/V/C-X-G133A-K"/>
    <n v="1"/>
    <s v="unidad"/>
    <m/>
    <n v="0"/>
    <s v="$"/>
    <s v="NO TIENE REPARACION"/>
    <m/>
    <m/>
    <m/>
    <m/>
    <s v="Anulado"/>
    <s v="Con pendientes"/>
    <x v="1"/>
    <m/>
    <n v="-1"/>
    <m/>
    <m/>
    <m/>
    <n v="1"/>
    <n v="1"/>
  </r>
  <r>
    <n v="1"/>
    <s v="Hector Alegre"/>
    <s v="NORMAL"/>
    <s v="ORING PARA FLEXIBLE DE GAS DE LOS HORNOS"/>
    <d v="2025-06-24T00:00:00"/>
    <x v="5"/>
    <x v="0"/>
    <m/>
    <s v="AB"/>
    <s v="P-3898"/>
    <s v=" M2015FER"/>
    <s v="ORING PARA FLEXIBLE DE GAS 1/2&quot;"/>
    <n v="100"/>
    <s v="unidad"/>
    <n v="654.29"/>
    <n v="65429"/>
    <s v="$"/>
    <s v="HER CAL"/>
    <n v="101641"/>
    <d v="2025-06-25T00:00:00"/>
    <s v="MZ"/>
    <d v="2025-06-26T00:00:00"/>
    <s v="Recibido"/>
    <s v="cumplida"/>
    <x v="0"/>
    <n v="100"/>
    <n v="0"/>
    <d v="2025-07-18T00:00:00"/>
    <n v="39620"/>
    <n v="65769"/>
    <n v="1"/>
    <n v="1"/>
  </r>
  <r>
    <n v="1"/>
    <s v="Alejandro Beron"/>
    <s v="URGENTE 01"/>
    <s v="REEMPLAZO DE MOTOR EN PORTON DEL CD"/>
    <d v="2025-06-28T00:00:00"/>
    <x v="5"/>
    <x v="0"/>
    <m/>
    <s v="AB"/>
    <s v="P-3899"/>
    <s v="S/C"/>
    <s v="Provisión y colocación de motor 600 en baño de aceite con central de mando"/>
    <n v="1"/>
    <s v="unidad"/>
    <n v="2427750"/>
    <n v="2427750"/>
    <s v="$"/>
    <s v="TECNO ACCESS"/>
    <n v="102405"/>
    <d v="2025-08-20T00:00:00"/>
    <s v="MZ"/>
    <d v="2025-08-22T00:00:00"/>
    <s v="Recibido"/>
    <s v="cumplida"/>
    <x v="0"/>
    <n v="1"/>
    <n v="0"/>
    <d v="2025-09-26T00:00:00"/>
    <s v="Firma A. Beron"/>
    <m/>
    <n v="1"/>
    <n v="1"/>
  </r>
  <r>
    <n v="1"/>
    <s v="Raul Ledesma"/>
    <s v="NORMAL"/>
    <s v="REPARACION DE CERRADORA DE CAJAS DE BACK UP"/>
    <d v="2025-06-24T00:00:00"/>
    <x v="5"/>
    <x v="0"/>
    <n v="850322"/>
    <s v="AB"/>
    <s v="P-3900"/>
    <s v="S/C"/>
    <s v="Reparación general  cabezales , sistema de apertura y cierre con demasiado huelgo cambiar sistema,cambio de correas de traccion,cambio de rodillos en mal estado)"/>
    <n v="1"/>
    <s v="unidad"/>
    <m/>
    <n v="0"/>
    <s v="$"/>
    <s v="anulada se comprará una encintadora nueva"/>
    <m/>
    <m/>
    <m/>
    <m/>
    <s v="Anulado"/>
    <s v="Con pendientes"/>
    <x v="1"/>
    <m/>
    <n v="-1"/>
    <m/>
    <m/>
    <m/>
    <n v="1"/>
    <n v="1"/>
  </r>
  <r>
    <n v="1"/>
    <s v="Juan Zabaleta"/>
    <s v="NORMAL"/>
    <s v="SERVICIO DE MANTENIMIENTO DE EQUIPO FRIO 21 - CHILLER"/>
    <d v="2025-06-25T00:00:00"/>
    <x v="5"/>
    <x v="0"/>
    <m/>
    <s v="AB"/>
    <s v="P-3901"/>
    <s v="S/C"/>
    <s v="Control general del sistema:_x000a_• Verificación de estado operativo de compresores._x000a_• Control de ventiladores y flujos de aire._x000a_• Inspección de sensores de temperatura y presión._x000a_• Verificación de válvulas y presostatos._x000a_• Control de parámetros eléctricos (tensiones, consumos, protecciones)._x000a_Lavado del circuito hidráulico:_x000a_• Limpieza de cañerías y conductos de agua._x000a_• Limpieza de tanque de acumulación (si corresponde)._x000a_• Eliminación de residuos y sedimentos._x000a_Desincrustación química:_x000a_• Aplicación de productos desincrustantes específicos para circuitos cerrados._x000a_• Circulación del producto durante el tiempo recomendado._x000a_• Enjuague completo del sistema para eliminar residuos de producto químico._x000a_Pruebas de funcionamiento:_x000a_• Puesta en marcha del equipo._x000a_• Verificación de temperaturas de trabajo._x000a_• Control de presiones del sistema._x000a_• Confirmación de funcionamiento correcto post-servicio."/>
    <n v="1"/>
    <s v="unidad"/>
    <m/>
    <n v="0"/>
    <s v="$"/>
    <m/>
    <m/>
    <m/>
    <m/>
    <m/>
    <s v="Anulado"/>
    <s v="Con pendientes"/>
    <x v="1"/>
    <m/>
    <n v="-1"/>
    <m/>
    <m/>
    <m/>
    <n v="1"/>
    <n v="1"/>
  </r>
  <r>
    <n v="21"/>
    <s v="Alejandro Beron"/>
    <s v="NORMAL"/>
    <s v="TESORERIA - FERRETERIA"/>
    <d v="2025-06-24T00:00:00"/>
    <x v="5"/>
    <x v="0"/>
    <s v="PR00321"/>
    <s v="AB"/>
    <s v="P-3902"/>
    <s v=" M1567FER"/>
    <s v=" Porcelanato cerro negro biocity gris 59x59  xmts2"/>
    <n v="6"/>
    <s v="unidad"/>
    <m/>
    <n v="0"/>
    <s v="$"/>
    <m/>
    <m/>
    <m/>
    <m/>
    <m/>
    <s v="Sin req."/>
    <s v="Con pendientes"/>
    <x v="3"/>
    <m/>
    <n v="-6"/>
    <m/>
    <m/>
    <m/>
    <n v="1"/>
    <n v="1"/>
  </r>
  <r>
    <m/>
    <s v="Alejandro Beron"/>
    <s v="NORMAL"/>
    <s v="TESORERIA - FERRETERIA"/>
    <d v="2025-06-24T00:00:00"/>
    <x v="5"/>
    <x v="0"/>
    <m/>
    <s v="AB"/>
    <s v="P-3902"/>
    <s v=" M1771FER"/>
    <s v=" Pegamento Adhesivo Impermeable Potenciado 25 Kg Klaukol Sika"/>
    <n v="4"/>
    <s v="unidad"/>
    <n v="17623.099999999999"/>
    <n v="70492.399999999994"/>
    <s v="$"/>
    <s v="HER CAL"/>
    <n v="102939"/>
    <d v="2025-09-24T00:00:00"/>
    <s v="MZ"/>
    <d v="2025-09-26T00:00:00"/>
    <s v="Recibido"/>
    <s v="cumplida"/>
    <x v="0"/>
    <n v="4"/>
    <n v="0"/>
    <d v="2025-10-24T00:00:00"/>
    <n v="40523"/>
    <n v="70392"/>
    <m/>
    <n v="1"/>
  </r>
  <r>
    <m/>
    <s v="Alejandro Beron"/>
    <s v="NORMAL"/>
    <s v="TESORERIA - FERRETERIA"/>
    <d v="2025-06-24T00:00:00"/>
    <x v="5"/>
    <x v="0"/>
    <m/>
    <s v="AB"/>
    <s v="P-3902"/>
    <s v=" M0897FER"/>
    <s v=" Pastina Klaukol Porcelanato Ap X5kg color cemento"/>
    <n v="2"/>
    <s v="unidad"/>
    <n v="31671.200000000001"/>
    <n v="63342.400000000001"/>
    <s v="$"/>
    <s v="HER CAL"/>
    <n v="102939"/>
    <d v="2025-09-24T00:00:00"/>
    <s v="MZ"/>
    <d v="2025-09-26T00:00:00"/>
    <s v="Recibido"/>
    <s v="cumplida"/>
    <x v="0"/>
    <n v="2"/>
    <n v="0"/>
    <d v="2025-10-24T00:00:00"/>
    <n v="40523"/>
    <n v="70392"/>
    <m/>
    <n v="1"/>
  </r>
  <r>
    <m/>
    <s v="Alejandro Beron"/>
    <s v="NORMAL"/>
    <s v="TESORERIA - FERRETERIA"/>
    <d v="2025-06-24T00:00:00"/>
    <x v="5"/>
    <x v="0"/>
    <m/>
    <s v="AB"/>
    <s v="P-3902"/>
    <s v=" M0888FER"/>
    <s v=" Nivelador Porcelanato Cerámicos Kit 250tornillos 40tuercas"/>
    <n v="1"/>
    <s v="unidad"/>
    <n v="20210.22"/>
    <n v="20210.22"/>
    <s v="$"/>
    <s v="HER CAL"/>
    <n v="102939"/>
    <d v="2025-09-24T00:00:00"/>
    <s v="MZ"/>
    <d v="2025-09-26T00:00:00"/>
    <s v="Recibido"/>
    <s v="cumplida"/>
    <x v="0"/>
    <n v="1"/>
    <n v="0"/>
    <d v="2025-10-09T00:00:00"/>
    <n v="40399"/>
    <n v="69662"/>
    <m/>
    <n v="1"/>
  </r>
  <r>
    <m/>
    <s v="Alejandro Beron"/>
    <s v="NORMAL"/>
    <s v="TESORERIA - FERRETERIA"/>
    <d v="2025-06-24T00:00:00"/>
    <x v="5"/>
    <x v="0"/>
    <m/>
    <s v="AB"/>
    <s v="P-3902"/>
    <s v=" M0885FER"/>
    <s v=" Tapacanto U Aluminio Recto 18mm 2.92 Mts color gris mate"/>
    <n v="6"/>
    <s v="unidad"/>
    <n v="7954.5"/>
    <n v="47727"/>
    <s v="$"/>
    <s v="HER CAL"/>
    <n v="102939"/>
    <d v="2025-09-24T00:00:00"/>
    <s v="MZ"/>
    <d v="2025-09-26T00:00:00"/>
    <s v="Recibido"/>
    <s v="cumplida"/>
    <x v="0"/>
    <n v="6"/>
    <n v="0"/>
    <d v="2025-10-09T00:00:00"/>
    <n v="40399"/>
    <n v="69662"/>
    <m/>
    <n v="1"/>
  </r>
  <r>
    <m/>
    <s v="Alejandro Beron"/>
    <s v="NORMAL"/>
    <s v="TESORERIA - FERRETERIA"/>
    <d v="2025-06-24T00:00:00"/>
    <x v="5"/>
    <x v="0"/>
    <m/>
    <s v="AB"/>
    <s v="P-3902"/>
    <s v=" M0879FER"/>
    <s v=" Puntera Para Tapa Canto U"/>
    <n v="25"/>
    <s v="unidad"/>
    <m/>
    <n v="0"/>
    <s v="$"/>
    <m/>
    <m/>
    <m/>
    <m/>
    <m/>
    <s v="Anulado"/>
    <s v="Con pendientes"/>
    <x v="1"/>
    <m/>
    <n v="-25"/>
    <m/>
    <m/>
    <m/>
    <m/>
    <n v="1"/>
  </r>
  <r>
    <m/>
    <s v="Alejandro Beron"/>
    <s v="NORMAL"/>
    <s v="TESORERIA - FERRETERIA"/>
    <d v="2025-06-24T00:00:00"/>
    <x v="5"/>
    <x v="0"/>
    <s v="PR00321"/>
    <s v="AB"/>
    <s v="P-3902"/>
    <s v=" M0865FER"/>
    <s v=" TAPACANTOS C/PEGAMENTO NEGRO DE 22MM ANCHO X 10METROS"/>
    <n v="2"/>
    <s v="unidad"/>
    <n v="11993.3"/>
    <n v="23986.6"/>
    <s v="$"/>
    <s v="HER CAL"/>
    <n v="102939"/>
    <d v="2025-09-24T00:00:00"/>
    <s v="MZ"/>
    <d v="2025-09-26T00:00:00"/>
    <s v="Orden de compra confirmada"/>
    <s v="Con pendientes"/>
    <x v="2"/>
    <m/>
    <n v="-2"/>
    <m/>
    <m/>
    <m/>
    <m/>
    <n v="1"/>
  </r>
  <r>
    <m/>
    <s v="Alejandro Beron"/>
    <s v="NORMAL"/>
    <s v="TESORERIA - FERRETERIA"/>
    <d v="2025-06-24T00:00:00"/>
    <x v="5"/>
    <x v="0"/>
    <s v="PR00321"/>
    <s v="AB"/>
    <s v="P-3902"/>
    <s v=" M2427FER"/>
    <s v=" TAPACANTOS C/PEGAMENTO HAYA NATURAL DE 22MM ANCHO X 10METROS"/>
    <n v="2"/>
    <s v="unidad"/>
    <n v="34842.5"/>
    <n v="69685"/>
    <s v="$"/>
    <s v="HER CAL"/>
    <n v="102939"/>
    <d v="2025-09-24T00:00:00"/>
    <s v="MZ"/>
    <d v="2025-09-26T00:00:00"/>
    <s v="Orden de compra confirmada"/>
    <s v="Con pendientes"/>
    <x v="2"/>
    <m/>
    <n v="-2"/>
    <m/>
    <m/>
    <m/>
    <m/>
    <n v="1"/>
  </r>
  <r>
    <m/>
    <s v="Alejandro Beron"/>
    <s v="NORMAL"/>
    <s v="TESORERIA - FERRETERIA"/>
    <d v="2025-06-24T00:00:00"/>
    <x v="5"/>
    <x v="0"/>
    <s v="PR00321"/>
    <s v="AB"/>
    <s v="P-3902"/>
    <s v=" M0864FER"/>
    <s v=" TAPACANTOS C/PEGAMENTO NEGRO DE 40MM ANCHO X 10METROS"/>
    <n v="2"/>
    <s v="unidad"/>
    <n v="19995.900000000001"/>
    <n v="39991.800000000003"/>
    <s v="$"/>
    <s v="HER CAL"/>
    <n v="102939"/>
    <d v="2025-09-24T00:00:00"/>
    <s v="MZ"/>
    <d v="2025-09-26T00:00:00"/>
    <s v="Orden de compra confirmada"/>
    <s v="Con pendientes"/>
    <x v="2"/>
    <m/>
    <n v="-2"/>
    <m/>
    <m/>
    <m/>
    <m/>
    <n v="1"/>
  </r>
  <r>
    <m/>
    <s v="Alejandro Beron"/>
    <s v="NORMAL"/>
    <s v="TESORERIA - FERRETERIA"/>
    <d v="2025-06-24T00:00:00"/>
    <x v="5"/>
    <x v="0"/>
    <m/>
    <s v="AB"/>
    <s v="P-3902"/>
    <s v=" M2268FER"/>
    <s v=" GUIA TELESCOPICA BRZ-1940-N 30 X 400MM 25KG X2"/>
    <n v="6"/>
    <s v="unidad"/>
    <n v="7603.3"/>
    <n v="45619.8"/>
    <s v="$"/>
    <s v="HER CAL"/>
    <n v="102939"/>
    <d v="2025-09-24T00:00:00"/>
    <s v="MZ"/>
    <d v="2025-09-26T00:00:00"/>
    <s v="Recibido"/>
    <s v="cumplida"/>
    <x v="0"/>
    <n v="6"/>
    <n v="0"/>
    <d v="2025-10-09T00:00:00"/>
    <n v="40399"/>
    <n v="69662"/>
    <m/>
    <n v="1"/>
  </r>
  <r>
    <m/>
    <s v="Alejandro Beron"/>
    <s v="NORMAL"/>
    <s v="TESORERIA - FERRETERIA"/>
    <d v="2025-06-24T00:00:00"/>
    <x v="5"/>
    <x v="0"/>
    <m/>
    <s v="AB"/>
    <s v="P-3902"/>
    <s v=" M0853FER"/>
    <s v=" Varilla Ángulo Acero Inox. Esmerilado 2644 19x19 Mm Atrim"/>
    <n v="2"/>
    <s v="unidad"/>
    <n v="33572.25"/>
    <n v="67144.5"/>
    <s v="$"/>
    <s v="HER CAL"/>
    <n v="102939"/>
    <d v="2025-09-24T00:00:00"/>
    <s v="MZ"/>
    <d v="2025-09-26T00:00:00"/>
    <s v="Recibido"/>
    <s v="cumplida"/>
    <x v="0"/>
    <n v="2"/>
    <n v="0"/>
    <d v="2025-10-09T00:00:00"/>
    <n v="40399"/>
    <n v="69662"/>
    <m/>
    <n v="1"/>
  </r>
  <r>
    <m/>
    <s v="Alejandro Beron"/>
    <s v="NORMAL"/>
    <s v="TESORERIA - FERRETERIA"/>
    <d v="2025-06-24T00:00:00"/>
    <x v="5"/>
    <x v="0"/>
    <m/>
    <s v="AB"/>
    <s v="P-3902"/>
    <s v=" M0847FER"/>
    <s v=" Manija Manijon Exterior Picaporte Boca Llave Euro Inoxidable"/>
    <n v="1"/>
    <s v="unidad"/>
    <n v="22938.05"/>
    <n v="22938.05"/>
    <s v="$"/>
    <s v="HER CAL"/>
    <n v="102939"/>
    <d v="2025-09-24T00:00:00"/>
    <s v="MZ"/>
    <d v="2025-09-26T00:00:00"/>
    <s v="Recibido"/>
    <s v="cumplida"/>
    <x v="0"/>
    <n v="1"/>
    <n v="0"/>
    <d v="2025-10-09T00:00:00"/>
    <n v="40399"/>
    <n v="69662"/>
    <m/>
    <n v="1"/>
  </r>
  <r>
    <m/>
    <s v="Alejandro Beron"/>
    <s v="NORMAL"/>
    <s v="TESORERIA - FERRETERIA"/>
    <d v="2025-06-24T00:00:00"/>
    <x v="5"/>
    <x v="0"/>
    <m/>
    <s v="AB"/>
    <s v="P-3902"/>
    <s v=" M0862FER"/>
    <s v=" Placa melamina color negro 370x370x18mm"/>
    <n v="1"/>
    <s v="unidad"/>
    <m/>
    <n v="0"/>
    <s v="$"/>
    <s v="RENDICION DE GASTOS"/>
    <n v="101882"/>
    <d v="2025-07-11T00:00:00"/>
    <s v="MZ"/>
    <d v="2025-07-12T00:00:00"/>
    <s v="Recibido"/>
    <s v="cumplida"/>
    <x v="0"/>
    <n v="1"/>
    <n v="0"/>
    <d v="2025-07-25T00:00:00"/>
    <s v="SIN REMITO"/>
    <m/>
    <m/>
    <n v="1"/>
  </r>
  <r>
    <m/>
    <s v="Alejandro Beron"/>
    <s v="NORMAL"/>
    <s v="TESORERIA - FERRETERIA"/>
    <d v="2025-06-24T00:00:00"/>
    <x v="5"/>
    <x v="0"/>
    <m/>
    <s v="AB"/>
    <s v="P-3902"/>
    <s v=" M0861FER"/>
    <s v=" Placa melamina negra 350x303x18mm"/>
    <n v="1"/>
    <s v="unidad"/>
    <m/>
    <n v="0"/>
    <s v="$"/>
    <s v="RENDICION DE GASTOS"/>
    <n v="101882"/>
    <d v="2025-07-11T00:00:00"/>
    <s v="MZ"/>
    <d v="2025-07-12T00:00:00"/>
    <s v="Recibido"/>
    <s v="cumplida"/>
    <x v="0"/>
    <n v="1"/>
    <n v="0"/>
    <d v="2025-07-25T00:00:00"/>
    <s v="SIN REMITO"/>
    <m/>
    <m/>
    <n v="1"/>
  </r>
  <r>
    <m/>
    <s v="Alejandro Beron"/>
    <s v="NORMAL"/>
    <s v="TESORERIA - FERRETERIA"/>
    <d v="2025-06-24T00:00:00"/>
    <x v="5"/>
    <x v="0"/>
    <m/>
    <s v="AB"/>
    <s v="P-3902"/>
    <s v=" M0860FER"/>
    <s v=" Placa melamina negra 340x600x18mm"/>
    <n v="1"/>
    <s v="unidad"/>
    <m/>
    <n v="0"/>
    <s v="$"/>
    <s v="RENDICION DE GASTOS"/>
    <n v="101882"/>
    <d v="2025-07-11T00:00:00"/>
    <s v="MZ"/>
    <d v="2025-07-12T00:00:00"/>
    <s v="Recibido"/>
    <s v="cumplida"/>
    <x v="0"/>
    <n v="1"/>
    <n v="0"/>
    <d v="2025-07-25T00:00:00"/>
    <s v="SIN REMITO"/>
    <m/>
    <m/>
    <n v="1"/>
  </r>
  <r>
    <m/>
    <s v="Alejandro Beron"/>
    <s v="NORMAL"/>
    <s v="TESORERIA - FERRETERIA"/>
    <d v="2025-06-24T00:00:00"/>
    <x v="5"/>
    <x v="0"/>
    <m/>
    <s v="AB"/>
    <s v="P-3902"/>
    <s v=" M0863FER"/>
    <s v=" Zocalo Pvc Eps color gris 15x78x2900 Redondo"/>
    <n v="5"/>
    <s v="unidad"/>
    <n v="18547.099999999999"/>
    <n v="92735.5"/>
    <s v="$"/>
    <s v="HER CAL"/>
    <n v="102939"/>
    <d v="2025-09-24T00:00:00"/>
    <s v="MZ"/>
    <d v="2025-09-26T00:00:00"/>
    <s v="Recibido"/>
    <s v="cumplida"/>
    <x v="0"/>
    <n v="5"/>
    <n v="0"/>
    <d v="2025-10-09T00:00:00"/>
    <n v="40399"/>
    <n v="69662"/>
    <m/>
    <n v="1"/>
  </r>
  <r>
    <m/>
    <s v="Alejandro Beron"/>
    <s v="NORMAL"/>
    <s v="TESORERIA - FERRETERIA"/>
    <d v="2025-06-24T00:00:00"/>
    <x v="5"/>
    <x v="0"/>
    <m/>
    <s v="AB"/>
    <s v="P-3902"/>
    <s v=" M0850FER"/>
    <s v=" Listel Guarda canto media caña GM10 10x10x15mm"/>
    <n v="2"/>
    <s v="unidad"/>
    <n v="27501.599999999999"/>
    <n v="55003.199999999997"/>
    <s v="$"/>
    <s v="HER CAL"/>
    <n v="102939"/>
    <d v="2025-09-24T00:00:00"/>
    <s v="MZ"/>
    <d v="2025-09-26T00:00:00"/>
    <s v="Recibido"/>
    <s v="cumplida"/>
    <x v="0"/>
    <n v="2"/>
    <n v="0"/>
    <d v="2025-10-24T00:00:00"/>
    <n v="40523"/>
    <n v="70392"/>
    <m/>
    <n v="1"/>
  </r>
  <r>
    <m/>
    <s v="Alejandro Beron"/>
    <s v="NORMAL"/>
    <s v="TESORERIA - FERRETERIA"/>
    <d v="2025-06-24T00:00:00"/>
    <x v="5"/>
    <x v="0"/>
    <m/>
    <s v="AB"/>
    <s v="P-3902"/>
    <s v=" M0851FER"/>
    <s v=" Listel Guardacanto Acero Porcelanato 2,45x10mm"/>
    <n v="2"/>
    <s v="unidad"/>
    <n v="27501.599999999999"/>
    <n v="55003.199999999997"/>
    <s v="$"/>
    <s v="HER CAL"/>
    <n v="102939"/>
    <d v="2025-09-24T00:00:00"/>
    <s v="MZ"/>
    <d v="2025-09-26T00:00:00"/>
    <s v="Recibido"/>
    <s v="cumplida"/>
    <x v="0"/>
    <n v="2"/>
    <n v="0"/>
    <d v="2025-10-24T00:00:00"/>
    <n v="40523"/>
    <n v="70392"/>
    <m/>
    <n v="1"/>
  </r>
  <r>
    <m/>
    <s v="Alejandro Beron"/>
    <s v="NORMAL"/>
    <s v="TESORERIA - FERRETERIA"/>
    <d v="2025-06-24T00:00:00"/>
    <x v="5"/>
    <x v="0"/>
    <m/>
    <s v="AB"/>
    <s v="P-3902"/>
    <s v=" M0966ELE"/>
    <s v=" PLAFON LED 220-240V 45W 60X60 PARA APLICAR 6500K BCO FRIO 6500 LM"/>
    <n v="3"/>
    <s v="unidad"/>
    <n v="59419.8"/>
    <n v="178259.40000000002"/>
    <s v="$"/>
    <s v="HER CAL"/>
    <n v="102939"/>
    <d v="2025-09-24T00:00:00"/>
    <s v="MZ"/>
    <d v="2025-09-26T00:00:00"/>
    <s v="Recibido"/>
    <s v="cumplida"/>
    <x v="0"/>
    <n v="3"/>
    <n v="0"/>
    <d v="2025-10-09T00:00:00"/>
    <n v="40399"/>
    <n v="69662"/>
    <m/>
    <n v="1"/>
  </r>
  <r>
    <m/>
    <s v="Alejandro Beron"/>
    <s v="NORMAL"/>
    <s v="TESORERIA - FERRETERIA"/>
    <d v="2025-06-24T00:00:00"/>
    <x v="5"/>
    <x v="0"/>
    <m/>
    <s v="AB"/>
    <s v="P-3902"/>
    <s v=" M0841FER"/>
    <s v=" Rejilla de ventilación cuadrada para atornillar (15x15 cm) inoxidable"/>
    <n v="2"/>
    <s v="unidad"/>
    <n v="26235.599999999999"/>
    <n v="52471.199999999997"/>
    <s v="$"/>
    <s v="HER CAL"/>
    <n v="102939"/>
    <d v="2025-09-24T00:00:00"/>
    <s v="MZ"/>
    <d v="2025-09-26T00:00:00"/>
    <s v="Recibido"/>
    <s v="cumplida"/>
    <x v="0"/>
    <n v="2"/>
    <n v="0"/>
    <d v="2025-10-09T00:00:00"/>
    <n v="40399"/>
    <n v="69662"/>
    <m/>
    <n v="1"/>
  </r>
  <r>
    <m/>
    <s v="Alejandro Beron"/>
    <s v="NORMAL"/>
    <s v="TESORERIA - FERRETERIA"/>
    <d v="2025-06-24T00:00:00"/>
    <x v="5"/>
    <x v="0"/>
    <m/>
    <s v="AB"/>
    <s v="P-3902"/>
    <s v=" M0843FER"/>
    <s v=" Organizador Papeles Bandeja Triple Hojas A4"/>
    <n v="4"/>
    <s v="unidad"/>
    <n v="66257.399999999994"/>
    <n v="265029.59999999998"/>
    <s v="$"/>
    <s v="HER CAL"/>
    <n v="102939"/>
    <d v="2025-09-24T00:00:00"/>
    <s v="MZ"/>
    <d v="2025-09-26T00:00:00"/>
    <s v="Recibido"/>
    <s v="cumplida"/>
    <x v="0"/>
    <n v="4"/>
    <n v="0"/>
    <d v="2025-10-09T00:00:00"/>
    <n v="40399"/>
    <n v="69662"/>
    <m/>
    <n v="1"/>
  </r>
  <r>
    <n v="4"/>
    <s v="Alejandro Beron"/>
    <s v="NORMAL"/>
    <s v="TESORERIA - MOBILIARIO"/>
    <d v="2025-06-24T00:00:00"/>
    <x v="5"/>
    <x v="0"/>
    <m/>
    <s v="AB"/>
    <s v="P-3903"/>
    <s v="S/C"/>
    <s v="  SILLON ALUMINUM SOFT ALTO NEGRO"/>
    <n v="1"/>
    <s v="unidad"/>
    <n v="242250"/>
    <n v="242250"/>
    <s v="$"/>
    <s v="TISERA"/>
    <n v="101727"/>
    <d v="2025-07-01T00:00:00"/>
    <s v="MZ"/>
    <d v="2025-07-09T00:00:00"/>
    <s v="Recibido"/>
    <s v="cumplida"/>
    <x v="0"/>
    <n v="1"/>
    <n v="0"/>
    <d v="2025-07-25T00:00:00"/>
    <n v="200596"/>
    <m/>
    <n v="1"/>
    <n v="1"/>
  </r>
  <r>
    <m/>
    <s v="Alejandro Beron"/>
    <s v="NORMAL"/>
    <s v="TESORERIA - MOBILIARIO"/>
    <d v="2025-06-24T00:00:00"/>
    <x v="5"/>
    <x v="0"/>
    <m/>
    <s v="AB"/>
    <s v="P-3903"/>
    <s v="S/C"/>
    <s v="  PUESTO DE TRABAJO SIMPLE 195 (mesa color negro, soporte color haya, cajonero a la derecha, teclado a la izquierda)"/>
    <n v="1"/>
    <s v="unidad"/>
    <n v="278870"/>
    <n v="278870"/>
    <s v="$"/>
    <s v="TISERA"/>
    <n v="101727"/>
    <d v="2025-07-01T00:00:00"/>
    <s v="MZ"/>
    <d v="2025-07-09T00:00:00"/>
    <s v="Recibido"/>
    <s v="cumplida"/>
    <x v="0"/>
    <n v="1"/>
    <n v="0"/>
    <d v="2025-07-25T00:00:00"/>
    <n v="200596"/>
    <m/>
    <m/>
    <n v="1"/>
  </r>
  <r>
    <m/>
    <s v="Alejandro Beron"/>
    <s v="NORMAL"/>
    <s v="TESORERIA - MOBILIARIO"/>
    <d v="2025-06-24T00:00:00"/>
    <x v="5"/>
    <x v="0"/>
    <m/>
    <s v="AB"/>
    <s v="P-3903"/>
    <s v="S/C"/>
    <s v="  Banquetas tiro alto (taburetes)"/>
    <n v="2"/>
    <s v="unidad"/>
    <n v="178460"/>
    <n v="356920"/>
    <s v="$"/>
    <s v="TISERA"/>
    <n v="102160"/>
    <d v="2025-08-01T00:00:00"/>
    <s v="MZ"/>
    <d v="2025-08-02T00:00:00"/>
    <s v="Recibido"/>
    <s v="cumplida"/>
    <x v="0"/>
    <n v="2"/>
    <n v="0"/>
    <d v="2025-09-08T00:00:00"/>
    <n v="203102"/>
    <m/>
    <m/>
    <n v="1"/>
  </r>
  <r>
    <m/>
    <s v="Alejandro Beron"/>
    <s v="NORMAL"/>
    <s v="TESORERIA - MOBILIARIO"/>
    <d v="2025-06-24T00:00:00"/>
    <x v="5"/>
    <x v="0"/>
    <m/>
    <s v="AB"/>
    <s v="P-3903"/>
    <s v="S/C"/>
    <s v="  Silla giratoria New bart (c61-1-SIL)"/>
    <n v="2"/>
    <s v="unidad"/>
    <n v="156400"/>
    <n v="312800"/>
    <s v="$"/>
    <s v="TISERA"/>
    <n v="101727"/>
    <d v="2025-07-01T00:00:00"/>
    <s v="MZ"/>
    <d v="2025-07-09T00:00:00"/>
    <s v="Recibido"/>
    <s v="cumplida"/>
    <x v="0"/>
    <n v="2"/>
    <n v="0"/>
    <d v="2025-07-25T00:00:00"/>
    <n v="200596"/>
    <m/>
    <m/>
    <n v="1"/>
  </r>
  <r>
    <n v="2"/>
    <s v="Alejandro Beron"/>
    <s v="NORMAL"/>
    <s v="TESORERIA - CORTINAS"/>
    <d v="2025-06-24T00:00:00"/>
    <x v="5"/>
    <x v="0"/>
    <m/>
    <s v="AB"/>
    <s v="P-3904"/>
    <s v=" M1966FER"/>
    <s v=" Cortina Roller Blackout C/zocalo aluminio blanco 66x100cm color natural"/>
    <n v="2"/>
    <s v="unidad"/>
    <n v="63229.78"/>
    <n v="126459.56"/>
    <s v="$"/>
    <s v="ABRAFER"/>
    <n v="101910"/>
    <d v="2025-07-14T00:00:00"/>
    <s v="MZ"/>
    <d v="2025-07-16T00:00:00"/>
    <s v="Recibido"/>
    <s v="cumplida"/>
    <x v="0"/>
    <n v="2"/>
    <n v="0"/>
    <d v="2025-09-23T00:00:00"/>
    <n v="42334"/>
    <n v="68880"/>
    <n v="1"/>
    <n v="1"/>
  </r>
  <r>
    <m/>
    <s v="Alejandro Beron"/>
    <s v="NORMAL"/>
    <s v="TESORERIA - CORTINAS"/>
    <d v="2025-06-24T00:00:00"/>
    <x v="5"/>
    <x v="0"/>
    <m/>
    <s v="AB"/>
    <s v="P-3904"/>
    <s v=" M1992FER"/>
    <s v=" Cortina Roller Blackout C/zocalo aluminio blanco 76x100cm color natural"/>
    <n v="1"/>
    <s v="unidad"/>
    <n v="67607.399999999994"/>
    <n v="67607.399999999994"/>
    <s v="$"/>
    <s v="ABRAFER"/>
    <n v="101910"/>
    <d v="2025-07-14T00:00:00"/>
    <s v="MZ"/>
    <d v="2025-07-16T00:00:00"/>
    <s v="Recibido"/>
    <s v="cumplida"/>
    <x v="0"/>
    <n v="1"/>
    <n v="0"/>
    <d v="2025-09-23T00:00:00"/>
    <n v="42334"/>
    <n v="68880"/>
    <m/>
    <n v="1"/>
  </r>
  <r>
    <n v="9"/>
    <s v="Alejandro Beron"/>
    <s v="NORMAL"/>
    <s v="TESORERIA - SANITARIOS"/>
    <d v="2025-06-24T00:00:00"/>
    <x v="5"/>
    <x v="0"/>
    <s v="PR00323"/>
    <s v="AB"/>
    <s v="P-3905"/>
    <s v="M0819FER"/>
    <s v=" Ferrum Tapa Asiento Bari Herraje Metalico Tkxmc"/>
    <n v="1"/>
    <s v="unidad"/>
    <n v="89213.83"/>
    <n v="89213.83"/>
    <s v="$"/>
    <s v="HER CAL"/>
    <s v="P00728"/>
    <d v="2026-03-25T00:00:00"/>
    <s v="MZ"/>
    <d v="2026-03-31T00:00:00"/>
    <s v="Recibido"/>
    <s v="cumplida"/>
    <x v="0"/>
    <n v="1"/>
    <n v="0"/>
    <d v="2026-06-26T00:00:00"/>
    <n v="42524"/>
    <n v="81051"/>
    <n v="1"/>
    <n v="1"/>
  </r>
  <r>
    <m/>
    <s v="Alejandro Beron"/>
    <s v="NORMAL"/>
    <s v="TESORERIA - SANITARIOS"/>
    <d v="2025-06-24T00:00:00"/>
    <x v="5"/>
    <x v="0"/>
    <s v="PR00323"/>
    <s v="AB"/>
    <s v="P-3905"/>
    <s v="M0827FER"/>
    <s v=" Vanitory Colgante Flotante 63x45x36 Con Bacha Blanco Laqueado Bernova 1 "/>
    <n v="1"/>
    <s v="unidad"/>
    <n v="523875.75"/>
    <n v="523875.75"/>
    <s v="$"/>
    <s v="HER CAL"/>
    <s v="P00728"/>
    <d v="2026-03-25T00:00:00"/>
    <s v="MZ"/>
    <d v="2026-03-31T00:00:00"/>
    <s v="Recibido"/>
    <s v="cumplida"/>
    <x v="0"/>
    <n v="1"/>
    <n v="0"/>
    <d v="2026-07-24T00:00:00"/>
    <n v="42680"/>
    <n v="82388"/>
    <m/>
    <n v="1"/>
  </r>
  <r>
    <m/>
    <s v="Alejandro Beron"/>
    <s v="NORMAL"/>
    <s v="TESORERIA - SANITARIOS"/>
    <d v="2025-06-24T00:00:00"/>
    <x v="5"/>
    <x v="0"/>
    <s v="PR00323"/>
    <s v="AB"/>
    <s v="P-3905"/>
    <s v="M0830FER"/>
    <s v=" Repuesto Original Ferrum Valvula Vf059 Doble Descarga Bari"/>
    <n v="2"/>
    <s v="unidad"/>
    <n v="29811.93"/>
    <n v="59623.86"/>
    <s v="$"/>
    <s v="HER CAL"/>
    <s v="P00728"/>
    <d v="2026-03-25T00:00:00"/>
    <s v="MZ"/>
    <d v="2026-03-31T00:00:00"/>
    <s v="Recibido"/>
    <s v="cumplida"/>
    <x v="0"/>
    <n v="2"/>
    <n v="0"/>
    <d v="2026-06-26T00:00:00"/>
    <n v="42524"/>
    <n v="81051"/>
    <m/>
    <n v="1"/>
  </r>
  <r>
    <m/>
    <s v="Alejandro Beron"/>
    <s v="NORMAL"/>
    <s v="TESORERIA - SANITARIOS"/>
    <d v="2025-06-24T00:00:00"/>
    <x v="5"/>
    <x v="0"/>
    <s v="PR00323"/>
    <s v="AB"/>
    <s v="P-3905"/>
    <s v="M0831FER"/>
    <s v=" Repuesto Valvula Vfi18 Descarga Dual Mochila Ferrum Original"/>
    <n v="2"/>
    <s v="unidad"/>
    <n v="24155.93"/>
    <n v="48311.86"/>
    <s v="$"/>
    <s v="HER CAL"/>
    <s v="P00728"/>
    <d v="2026-03-25T00:00:00"/>
    <s v="MZ"/>
    <d v="2026-03-31T00:00:00"/>
    <s v="Recibido"/>
    <s v="cumplida"/>
    <x v="0"/>
    <n v="2"/>
    <n v="0"/>
    <d v="2026-06-26T00:00:00"/>
    <n v="42524"/>
    <n v="81051"/>
    <m/>
    <n v="1"/>
  </r>
  <r>
    <m/>
    <s v="Alejandro Beron"/>
    <s v="NORMAL"/>
    <s v="TESORERIA - SANITARIOS"/>
    <d v="2025-06-24T00:00:00"/>
    <x v="5"/>
    <x v="0"/>
    <m/>
    <s v="AB"/>
    <s v="P-3905"/>
    <s v="M0817FER"/>
    <s v=" Ventosa sopapa doble 50 kg tolsen"/>
    <n v="2"/>
    <s v="unidad"/>
    <n v="25190.75"/>
    <n v="50381.5"/>
    <s v="$"/>
    <s v="HER CAL"/>
    <n v="103021"/>
    <d v="2025-10-01T00:00:00"/>
    <s v="MZ"/>
    <d v="2025-10-02T00:00:00"/>
    <s v="Recibido"/>
    <s v="cumplida"/>
    <x v="0"/>
    <n v="2"/>
    <n v="0"/>
    <d v="2026-02-23T00:00:00"/>
    <n v="6845"/>
    <m/>
    <m/>
    <n v="1"/>
  </r>
  <r>
    <m/>
    <s v="Alejandro Beron"/>
    <s v="NORMAL"/>
    <s v="TESORERIA - SANITARIOS"/>
    <d v="2025-06-24T00:00:00"/>
    <x v="5"/>
    <x v="0"/>
    <m/>
    <s v="AB"/>
    <s v="P-3905"/>
    <s v="S/C"/>
    <s v=" ESPEJO CANTO PULIDO (PEGADO A PARED) 63x80"/>
    <n v="1"/>
    <s v="unidad"/>
    <n v="70000"/>
    <n v="70000"/>
    <s v="$"/>
    <s v="ABERTURAS RUTA 25"/>
    <n v="102971"/>
    <d v="2025-09-26T00:00:00"/>
    <s v="MZ"/>
    <d v="2025-09-27T00:00:00"/>
    <s v="Recibido"/>
    <s v="cumplida"/>
    <x v="0"/>
    <n v="1"/>
    <n v="0"/>
    <d v="2025-10-29T00:00:00"/>
    <s v="SIN REMITO"/>
    <m/>
    <m/>
    <n v="1"/>
  </r>
  <r>
    <m/>
    <s v="Alejandro Beron"/>
    <s v="NORMAL"/>
    <s v="TESORERIA - SANITARIOS"/>
    <d v="2025-06-24T00:00:00"/>
    <x v="5"/>
    <x v="0"/>
    <s v="PR00323"/>
    <s v="AB"/>
    <s v="P-3905"/>
    <s v="M0832FER"/>
    <s v=" Accionamiento VTA47 01 + Conexión VTC06"/>
    <n v="2"/>
    <s v="unidad"/>
    <n v="18163.36"/>
    <n v="36326.720000000001"/>
    <s v="$"/>
    <s v="HER CAL"/>
    <s v="P00728"/>
    <d v="2026-03-25T00:00:00"/>
    <s v="MZ"/>
    <d v="2026-03-31T00:00:00"/>
    <s v="Recibido"/>
    <s v="cumplida"/>
    <x v="0"/>
    <n v="2"/>
    <n v="0"/>
    <d v="2026-06-26T00:00:00"/>
    <n v="42524"/>
    <n v="81051"/>
    <m/>
    <n v="1"/>
  </r>
  <r>
    <m/>
    <s v="Alejandro Beron"/>
    <s v="NORMAL"/>
    <s v="TESORERIA - SANITARIOS"/>
    <d v="2025-06-24T00:00:00"/>
    <x v="5"/>
    <x v="0"/>
    <s v="PR00323"/>
    <s v="AB"/>
    <s v="P-3905"/>
    <s v="M0845FER"/>
    <s v=" Juego de Inodoro Largo + Depósito Doble Descarga (IKLM + DKW6F)"/>
    <n v="1"/>
    <s v="unidad"/>
    <n v="325875.20000000001"/>
    <n v="325875.20000000001"/>
    <s v="$"/>
    <s v="HER CAL"/>
    <s v="P00728"/>
    <d v="2026-03-25T00:00:00"/>
    <s v="MZ"/>
    <d v="2026-03-31T00:00:00"/>
    <s v="Recibido"/>
    <s v="cumplida"/>
    <x v="0"/>
    <n v="1"/>
    <n v="0"/>
    <d v="2026-06-26T00:00:00"/>
    <n v="42524"/>
    <n v="81051"/>
    <m/>
    <n v="1"/>
  </r>
  <r>
    <m/>
    <s v="Alejandro Beron"/>
    <s v="NORMAL"/>
    <s v="TESORERIA - SANITARIOS"/>
    <d v="2025-06-24T00:00:00"/>
    <x v="5"/>
    <x v="0"/>
    <s v="PR00323"/>
    <s v="AB"/>
    <s v="P-3905"/>
    <s v="M2794FER"/>
    <s v=" Griferia monocomando Hidromet Samll cromo"/>
    <n v="1"/>
    <s v="unidad"/>
    <n v="73549.3"/>
    <n v="73549.3"/>
    <s v="$"/>
    <s v="HER CAL"/>
    <s v="P00728"/>
    <d v="2026-03-25T00:00:00"/>
    <s v="MZ"/>
    <d v="2026-03-31T00:00:00"/>
    <s v="Recibido"/>
    <s v="cumplida"/>
    <x v="0"/>
    <n v="1"/>
    <n v="0"/>
    <d v="2026-07-24T00:00:00"/>
    <n v="42680"/>
    <n v="82388"/>
    <m/>
    <n v="1"/>
  </r>
  <r>
    <n v="1"/>
    <s v="Juan Zabaleta"/>
    <s v="NORMAL"/>
    <s v="SERVICIO DE VOLQUETE"/>
    <d v="2025-06-24T00:00:00"/>
    <x v="5"/>
    <x v="0"/>
    <m/>
    <s v="JPS"/>
    <s v="P-3906"/>
    <s v="S/C"/>
    <s v="Volquete para residuos generales de planta"/>
    <n v="2"/>
    <s v="unidad"/>
    <n v="85000"/>
    <n v="170000"/>
    <s v="$"/>
    <s v="MS GRUPO NORTE SA VOLQUETES"/>
    <n v="101737"/>
    <d v="2025-07-02T00:00:00"/>
    <s v="MZ"/>
    <d v="2025-07-03T00:00:00"/>
    <s v="Recibido"/>
    <s v="cumplida"/>
    <x v="0"/>
    <n v="2"/>
    <n v="0"/>
    <s v="16/07/25 - 25/07/25"/>
    <s v="13441 - 13679"/>
    <m/>
    <n v="1"/>
    <n v="1"/>
  </r>
  <r>
    <n v="1"/>
    <s v="Franco Paez"/>
    <s v="URGENTE 01"/>
    <s v="REPARACION DE PLACA DE BALANZA MASIPACK L1"/>
    <d v="2025-06-25T00:00:00"/>
    <x v="5"/>
    <x v="0"/>
    <m/>
    <s v="AB"/>
    <s v="P-3907"/>
    <s v="S/C"/>
    <s v="Reparacion de placa de balanza Nº15 de Masipack L1."/>
    <n v="1"/>
    <s v="unidad"/>
    <n v="152400"/>
    <n v="152400"/>
    <s v="$"/>
    <s v="JORGE OKEEFFE"/>
    <n v="101955"/>
    <d v="2025-07-16T00:00:00"/>
    <s v="MZ"/>
    <d v="2025-07-17T00:00:00"/>
    <s v="Recibido"/>
    <s v="cumplida"/>
    <x v="0"/>
    <n v="1"/>
    <n v="0"/>
    <d v="2025-07-17T00:00:00"/>
    <n v="1984"/>
    <m/>
    <n v="1"/>
    <n v="1"/>
  </r>
  <r>
    <n v="7"/>
    <s v="Alejandro Beron"/>
    <s v="URGENTE 01"/>
    <s v="INSUMOS PARA REPARACIONES - EDILICIO"/>
    <d v="2025-06-25T00:00:00"/>
    <x v="5"/>
    <x v="0"/>
    <m/>
    <s v="AB"/>
    <s v="P-3908"/>
    <s v=" M2323FER"/>
    <s v=" Placa Cielorraso Desmontable Klima Rustika (EPS revestivo) 60 X 60 Cm"/>
    <n v="10"/>
    <s v="unidad"/>
    <n v="5451.47"/>
    <n v="54514.700000000004"/>
    <s v="$"/>
    <s v="HER CAL"/>
    <n v="101832"/>
    <d v="2025-07-08T00:00:00"/>
    <s v="MZ"/>
    <d v="2025-07-09T00:00:00"/>
    <s v="Se envía rq a compras"/>
    <s v="Con pendientes"/>
    <x v="1"/>
    <m/>
    <n v="-10"/>
    <m/>
    <m/>
    <m/>
    <n v="1"/>
    <n v="1"/>
  </r>
  <r>
    <m/>
    <s v="Alejandro Beron"/>
    <s v="URGENTE 01"/>
    <s v="INSUMOS PARA REPARACIONES - EDILICIO"/>
    <d v="2025-06-25T00:00:00"/>
    <x v="5"/>
    <x v="0"/>
    <m/>
    <s v="AB"/>
    <s v="P-3908"/>
    <s v=" M1413FER"/>
    <s v=" Clip Para Zócalo Para Pata Plástica"/>
    <n v="10"/>
    <s v="unidad"/>
    <n v="1154.9000000000001"/>
    <n v="11549"/>
    <s v="$"/>
    <s v="HER CAL"/>
    <n v="101832"/>
    <d v="2025-07-08T00:00:00"/>
    <s v="MZ"/>
    <d v="2025-07-09T00:00:00"/>
    <s v="Recibido"/>
    <s v="cumplida"/>
    <x v="0"/>
    <n v="10"/>
    <n v="0"/>
    <d v="2025-08-01T00:00:00"/>
    <n v="39748"/>
    <n v="66370"/>
    <m/>
    <n v="1"/>
  </r>
  <r>
    <m/>
    <s v="Alejandro Beron"/>
    <s v="URGENTE 01"/>
    <s v="INSUMOS PARA REPARACIONES - EDILICIO"/>
    <d v="2025-06-25T00:00:00"/>
    <x v="5"/>
    <x v="0"/>
    <m/>
    <s v="AB"/>
    <s v="P-3908"/>
    <s v=" M1419FER"/>
    <s v=" Esquinero P/ Union Zocalo Aluminio 12 Cm "/>
    <n v="2"/>
    <s v="unidad"/>
    <n v="7701.65"/>
    <n v="15403.3"/>
    <s v="$"/>
    <s v="HER CAL"/>
    <n v="101832"/>
    <d v="2025-07-08T00:00:00"/>
    <s v="MZ"/>
    <d v="2025-07-09T00:00:00"/>
    <s v="Recibido"/>
    <s v="cumplida"/>
    <x v="0"/>
    <n v="2"/>
    <n v="0"/>
    <d v="2025-08-01T00:00:00"/>
    <n v="39748"/>
    <n v="66370"/>
    <m/>
    <n v="1"/>
  </r>
  <r>
    <m/>
    <s v="Alejandro Beron"/>
    <s v="URGENTE 01"/>
    <s v="INSUMOS PARA REPARACIONES - EDILICIO"/>
    <d v="2025-06-25T00:00:00"/>
    <x v="5"/>
    <x v="0"/>
    <m/>
    <s v="AB"/>
    <s v="P-3908"/>
    <s v=" M1380FER"/>
    <s v=" Enduido para Exterior 20 lts Casablanca"/>
    <n v="1"/>
    <s v="unidad"/>
    <n v="38179.9"/>
    <n v="38179.9"/>
    <s v="$"/>
    <s v="HER CAL"/>
    <n v="101832"/>
    <d v="2025-07-08T00:00:00"/>
    <s v="MZ"/>
    <d v="2025-07-09T00:00:00"/>
    <s v="Recibido"/>
    <s v="cumplida"/>
    <x v="0"/>
    <n v="1"/>
    <n v="0"/>
    <d v="2025-08-01T00:00:00"/>
    <n v="39748"/>
    <n v="66370"/>
    <m/>
    <n v="1"/>
  </r>
  <r>
    <m/>
    <s v="Alejandro Beron"/>
    <s v="URGENTE 01"/>
    <s v="INSUMOS PARA REPARACIONES - EDILICIO"/>
    <d v="2025-06-25T00:00:00"/>
    <x v="5"/>
    <x v="0"/>
    <m/>
    <s v="AB"/>
    <s v="P-3908"/>
    <s v=" M1420FER"/>
    <s v=" Pintura Casablanca Exterior Antihongo 20 Lts Proteccion Mm Color Blanco"/>
    <n v="1"/>
    <s v="unidad"/>
    <n v="89360"/>
    <n v="89360"/>
    <s v="$"/>
    <s v="HER CAL"/>
    <n v="101832"/>
    <d v="2025-07-08T00:00:00"/>
    <s v="MZ"/>
    <d v="2025-07-09T00:00:00"/>
    <s v="Recibido"/>
    <s v="cumplida"/>
    <x v="0"/>
    <n v="1"/>
    <n v="0"/>
    <d v="2025-08-01T00:00:00"/>
    <n v="39748"/>
    <n v="66370"/>
    <m/>
    <n v="1"/>
  </r>
  <r>
    <m/>
    <s v="Alejandro Beron"/>
    <s v="URGENTE 01"/>
    <s v="INSUMOS PARA REPARACIONES - EDILICIO"/>
    <d v="2025-06-25T00:00:00"/>
    <x v="5"/>
    <x v="0"/>
    <m/>
    <s v="AB"/>
    <s v="P-3908"/>
    <s v=" M1421FER"/>
    <s v=" Sellador elastomérico Sikaflex 11FC gris 300ml"/>
    <n v="8"/>
    <s v="unidad"/>
    <n v="23987.040000000001"/>
    <n v="191896.32000000001"/>
    <s v="$"/>
    <s v="HER CAL"/>
    <n v="101832"/>
    <d v="2025-07-08T00:00:00"/>
    <s v="MZ"/>
    <d v="2025-07-09T00:00:00"/>
    <s v="Recibido"/>
    <s v="cumplida"/>
    <x v="0"/>
    <n v="8"/>
    <n v="0"/>
    <d v="2025-08-01T00:00:00"/>
    <n v="39748"/>
    <n v="66370"/>
    <m/>
    <n v="1"/>
  </r>
  <r>
    <m/>
    <s v="Alejandro Beron"/>
    <s v="URGENTE 01"/>
    <s v="INSUMOS PARA REPARACIONES - EDILICIO"/>
    <d v="2025-06-25T00:00:00"/>
    <x v="5"/>
    <x v="0"/>
    <m/>
    <s v="AB"/>
    <s v="P-3908"/>
    <s v=" M1379FER"/>
    <s v=" Enduido para interior 20 lts Casablanca"/>
    <n v="1"/>
    <s v="unidad"/>
    <n v="29831.71"/>
    <n v="29831.71"/>
    <s v="$"/>
    <s v="HER CAL"/>
    <n v="101832"/>
    <d v="2025-07-08T00:00:00"/>
    <s v="MZ"/>
    <d v="2025-07-09T00:00:00"/>
    <s v="Recibido"/>
    <s v="cumplida"/>
    <x v="0"/>
    <n v="1"/>
    <n v="0"/>
    <d v="2025-08-01T00:00:00"/>
    <n v="39748"/>
    <n v="66370"/>
    <m/>
    <n v="1"/>
  </r>
  <r>
    <n v="1"/>
    <s v="Juan Zabaleta"/>
    <s v="URGENTE 01"/>
    <s v="AMASADORA PIANISSI - LINEA 2"/>
    <d v="2025-06-26T00:00:00"/>
    <x v="5"/>
    <x v="0"/>
    <m/>
    <s v="AB"/>
    <s v="P-3909"/>
    <s v=" M2625MEC"/>
    <s v=" JUEGO de helicoidales tallados y mecanizados a medida para transmisión de apertura de amasadora."/>
    <n v="1"/>
    <s v="unidad"/>
    <m/>
    <n v="0"/>
    <s v="$"/>
    <m/>
    <m/>
    <m/>
    <m/>
    <m/>
    <s v="Anulado"/>
    <s v="Con pendientes"/>
    <x v="1"/>
    <m/>
    <n v="-1"/>
    <m/>
    <m/>
    <m/>
    <n v="1"/>
    <n v="1"/>
  </r>
  <r>
    <n v="1"/>
    <s v="Alejandro Beron"/>
    <s v="URGENTE 01"/>
    <s v="BAÑOS Y DUCHAS DE PRODUCCION"/>
    <d v="2025-06-27T00:00:00"/>
    <x v="5"/>
    <x v="0"/>
    <m/>
    <s v="AB"/>
    <s v="P-3910"/>
    <s v=" M2582FER"/>
    <s v="  Termotanque Saiar 150 Litros A Gas Carga Superior De Apoyar"/>
    <n v="1"/>
    <s v="unidad"/>
    <n v="818806.95"/>
    <n v="818806.95"/>
    <s v="$"/>
    <s v="HER CAL"/>
    <n v="101784"/>
    <d v="2025-07-04T00:00:00"/>
    <s v="MZ"/>
    <d v="2025-07-08T00:00:00"/>
    <s v="Recibido"/>
    <s v="cumplida"/>
    <x v="0"/>
    <n v="1"/>
    <n v="0"/>
    <d v="2025-07-25T00:00:00"/>
    <n v="39695"/>
    <n v="66005"/>
    <n v="1"/>
    <n v="1"/>
  </r>
  <r>
    <n v="1"/>
    <s v="Hugo Escobar"/>
    <s v="URGENTE 01"/>
    <s v="CONEXIÓN DE VIBRADORES MASIPACK L1 Y L4"/>
    <d v="2025-06-27T00:00:00"/>
    <x v="5"/>
    <x v="0"/>
    <m/>
    <s v="AB"/>
    <s v="P-3911"/>
    <s v=" M1255ELE"/>
    <s v=" CONECTOR CABLE ELÉCTRICO ENCHUFE 3 VÍAS SUMERGIBLE"/>
    <n v="20"/>
    <s v="unidad"/>
    <n v="11880"/>
    <n v="237600"/>
    <s v="$"/>
    <s v="ELECTROPERBE"/>
    <n v="101688"/>
    <d v="2025-06-27T00:00:00"/>
    <s v="LR"/>
    <d v="2025-06-27T00:00:00"/>
    <s v="Recibido"/>
    <s v="cumplida"/>
    <x v="0"/>
    <n v="20"/>
    <n v="0"/>
    <d v="2025-07-01T00:00:00"/>
    <n v="110083576"/>
    <n v="64892"/>
    <n v="1"/>
    <n v="1"/>
  </r>
  <r>
    <n v="1"/>
    <s v="Alejandro Beron"/>
    <s v="URGENTE 01"/>
    <s v="CESTO DE BASURA PARA GARITA DE PLANTA"/>
    <d v="2025-06-27T00:00:00"/>
    <x v="5"/>
    <x v="0"/>
    <m/>
    <s v="AB"/>
    <s v="P-3912"/>
    <s v=" M2853FER"/>
    <s v="  Cubo de basura público 128, base hormigon, tapa color gris"/>
    <n v="1"/>
    <s v="unidad"/>
    <m/>
    <n v="0"/>
    <s v="$"/>
    <m/>
    <m/>
    <m/>
    <m/>
    <m/>
    <s v="Anulado"/>
    <s v="Con pendientes"/>
    <x v="1"/>
    <m/>
    <n v="-1"/>
    <m/>
    <m/>
    <m/>
    <n v="1"/>
    <n v="1"/>
  </r>
  <r>
    <n v="5"/>
    <s v="Alejandro Beron"/>
    <s v="URGENTE 01"/>
    <s v="PROTECCION PARA PORTONES DMP"/>
    <d v="2025-06-27T00:00:00"/>
    <x v="5"/>
    <x v="0"/>
    <m/>
    <s v="AB"/>
    <s v="P-3913"/>
    <s v="S/C"/>
    <s v=" ESTABILIZADOR ELEVADOR DE VOLTAJE DE 5500 WATIOS 220 VOLTIOS"/>
    <n v="1"/>
    <s v="unidad"/>
    <n v="1500000"/>
    <n v="1500000"/>
    <s v="$"/>
    <s v="TECNO ACCESS"/>
    <n v="101782"/>
    <d v="2025-07-04T00:00:00"/>
    <s v="MZ"/>
    <d v="2025-07-09T00:00:00"/>
    <s v="Recibido"/>
    <s v="cumplida"/>
    <x v="0"/>
    <n v="1"/>
    <n v="0"/>
    <d v="2025-07-30T00:00:00"/>
    <n v="381"/>
    <m/>
    <n v="1"/>
    <n v="1"/>
  </r>
  <r>
    <m/>
    <s v="Alejandro Beron"/>
    <s v="URGENTE 01"/>
    <s v="PROTECCION PARA PORTONES DMP"/>
    <d v="2025-06-27T00:00:00"/>
    <x v="5"/>
    <x v="0"/>
    <m/>
    <s v="AB"/>
    <s v="P-3913"/>
    <s v="S/C"/>
    <s v=" FUENTE DE ALIENTACION DE 12VDC 5 AMP"/>
    <n v="1"/>
    <s v="unidad"/>
    <n v="26400"/>
    <n v="26400"/>
    <s v="$"/>
    <s v="TECNO ACCESS"/>
    <n v="101782"/>
    <d v="2025-07-04T00:00:00"/>
    <s v="MZ"/>
    <d v="2025-07-09T00:00:00"/>
    <s v="Recibido"/>
    <s v="cumplida"/>
    <x v="0"/>
    <n v="1"/>
    <n v="0"/>
    <d v="2025-07-30T00:00:00"/>
    <n v="381"/>
    <m/>
    <m/>
    <n v="1"/>
  </r>
  <r>
    <m/>
    <s v="Alejandro Beron"/>
    <s v="URGENTE 01"/>
    <s v="PROTECCION PARA PORTONES DMP"/>
    <d v="2025-06-27T00:00:00"/>
    <x v="5"/>
    <x v="0"/>
    <m/>
    <s v="AB"/>
    <s v="P-3913"/>
    <s v="S/C"/>
    <s v=" TRANSMISOR INALAMBRICO PARA APERTURA MANUAL"/>
    <n v="1"/>
    <s v="unidad"/>
    <n v="112200"/>
    <n v="112200"/>
    <s v="$"/>
    <s v="TECNO ACCESS"/>
    <n v="101782"/>
    <d v="2025-07-04T00:00:00"/>
    <s v="MZ"/>
    <d v="2025-07-09T00:00:00"/>
    <s v="Recibido"/>
    <s v="cumplida"/>
    <x v="0"/>
    <n v="1"/>
    <n v="0"/>
    <d v="2025-07-30T00:00:00"/>
    <n v="381"/>
    <m/>
    <m/>
    <n v="1"/>
  </r>
  <r>
    <m/>
    <s v="Alejandro Beron"/>
    <s v="URGENTE 01"/>
    <s v="PROTECCION PARA PORTONES DMP"/>
    <d v="2025-06-27T00:00:00"/>
    <x v="5"/>
    <x v="0"/>
    <m/>
    <s v="AB"/>
    <s v="P-3913"/>
    <s v="S/C"/>
    <s v=" MATERIALES ELECTRICOS"/>
    <n v="1"/>
    <s v="unidad"/>
    <n v="200000"/>
    <n v="200000"/>
    <s v="$"/>
    <s v="TECNO ACCESS"/>
    <n v="101782"/>
    <d v="2025-07-04T00:00:00"/>
    <s v="MZ"/>
    <d v="2025-07-09T00:00:00"/>
    <s v="Recibido"/>
    <s v="cumplida"/>
    <x v="0"/>
    <n v="1"/>
    <n v="0"/>
    <d v="2025-07-30T00:00:00"/>
    <n v="381"/>
    <m/>
    <m/>
    <n v="1"/>
  </r>
  <r>
    <m/>
    <s v="Alejandro Beron"/>
    <s v="URGENTE 01"/>
    <s v="PROTECCION PARA PORTONES DMP"/>
    <d v="2025-06-27T00:00:00"/>
    <x v="5"/>
    <x v="0"/>
    <m/>
    <s v="AB"/>
    <s v="P-3913"/>
    <s v="S/C"/>
    <s v=" SERVICIO TECNICO"/>
    <n v="1"/>
    <s v="unidad"/>
    <n v="650000"/>
    <n v="650000"/>
    <s v="$"/>
    <s v="TECNO ACCESS"/>
    <n v="101782"/>
    <d v="2025-07-04T00:00:00"/>
    <s v="MZ"/>
    <d v="2025-07-09T00:00:00"/>
    <s v="Recibido"/>
    <s v="cumplida"/>
    <x v="0"/>
    <n v="1"/>
    <n v="0"/>
    <d v="2025-07-30T00:00:00"/>
    <n v="381"/>
    <m/>
    <m/>
    <n v="1"/>
  </r>
  <r>
    <n v="4"/>
    <s v="Ontivero Alejandro"/>
    <s v="URGENTE 01"/>
    <s v="HORNO LINEA 7 - BUHLER"/>
    <d v="2025-06-27T00:00:00"/>
    <x v="5"/>
    <x v="0"/>
    <m/>
    <s v="AB"/>
    <s v="P-3914"/>
    <s v="S/C"/>
    <s v=" HAZF-83803-001 - bomba rotatoria tipo SRU 1/005/LD"/>
    <n v="1"/>
    <s v="unidad"/>
    <m/>
    <n v="0"/>
    <s v="$"/>
    <m/>
    <m/>
    <m/>
    <m/>
    <m/>
    <s v="Anulado"/>
    <s v="Con pendientes"/>
    <x v="1"/>
    <m/>
    <n v="-1"/>
    <m/>
    <m/>
    <m/>
    <n v="1"/>
    <n v="1"/>
  </r>
  <r>
    <m/>
    <s v="Ontivero Alejandro"/>
    <s v="URGENTE 01"/>
    <s v="HORNO LINEA 7 - BUHLER"/>
    <d v="2025-06-27T00:00:00"/>
    <x v="5"/>
    <x v="0"/>
    <m/>
    <s v="AB"/>
    <s v="P-3914"/>
    <s v="S/C"/>
    <s v=" HAZB-57590-001 - MOTOREDUTOR SEW R27 DRN80MK4/TH/V M2 0.5"/>
    <n v="1"/>
    <s v="unidad"/>
    <m/>
    <n v="0"/>
    <s v="$"/>
    <m/>
    <m/>
    <m/>
    <m/>
    <m/>
    <s v="Anulado"/>
    <s v="Con pendientes"/>
    <x v="1"/>
    <m/>
    <n v="-1"/>
    <m/>
    <m/>
    <m/>
    <m/>
    <n v="1"/>
  </r>
  <r>
    <m/>
    <s v="Ontivero Alejandro"/>
    <s v="URGENTE 01"/>
    <s v="HORNO LINEA 7 - BUHLER"/>
    <d v="2025-06-27T00:00:00"/>
    <x v="5"/>
    <x v="0"/>
    <m/>
    <s v="AB"/>
    <s v="P-3914"/>
    <s v="S/C"/>
    <s v=" HAAC-49460-001 - bomba de masa SWAK-FOX normal / inverso"/>
    <n v="1"/>
    <s v="unidad"/>
    <m/>
    <n v="0"/>
    <s v="$"/>
    <m/>
    <m/>
    <m/>
    <m/>
    <m/>
    <s v="Anulado"/>
    <s v="Con pendientes"/>
    <x v="1"/>
    <m/>
    <n v="-1"/>
    <m/>
    <m/>
    <m/>
    <m/>
    <n v="1"/>
  </r>
  <r>
    <m/>
    <s v="Ontivero Alejandro"/>
    <s v="URGENTE 01"/>
    <s v="HORNO LINEA 7 - BUHLER"/>
    <d v="2025-06-27T00:00:00"/>
    <x v="5"/>
    <x v="0"/>
    <m/>
    <s v="AB"/>
    <s v="P-3914"/>
    <s v="S/C"/>
    <s v="HAAC-49483-001 - chapa frontal lado operativo -N"/>
    <n v="1"/>
    <s v="unidad"/>
    <m/>
    <n v="0"/>
    <s v="$"/>
    <m/>
    <m/>
    <m/>
    <m/>
    <m/>
    <s v="Anulado"/>
    <s v="Con pendientes"/>
    <x v="1"/>
    <m/>
    <n v="-1"/>
    <m/>
    <m/>
    <m/>
    <m/>
    <n v="1"/>
  </r>
  <r>
    <n v="4"/>
    <s v="Ontivero Alejandro"/>
    <s v="URGENTE 01"/>
    <s v="HORNO LINEA 6 - BUHLER"/>
    <d v="2025-06-27T00:00:00"/>
    <x v="5"/>
    <x v="0"/>
    <m/>
    <s v="AB"/>
    <s v="P-3915"/>
    <s v="S/C"/>
    <s v=" HAZF-83803-001 - bomba rotatoria tipo SRU 1/005/LD"/>
    <n v="1"/>
    <s v="unidad"/>
    <m/>
    <n v="0"/>
    <s v="$"/>
    <m/>
    <m/>
    <m/>
    <m/>
    <m/>
    <s v="Anulado"/>
    <s v="Con pendientes"/>
    <x v="1"/>
    <m/>
    <n v="-1"/>
    <m/>
    <m/>
    <m/>
    <n v="1"/>
    <n v="1"/>
  </r>
  <r>
    <m/>
    <s v="Ontivero Alejandro"/>
    <s v="URGENTE 01"/>
    <s v="HORNO LINEA 6 - BUHLER"/>
    <d v="2025-06-27T00:00:00"/>
    <x v="5"/>
    <x v="0"/>
    <m/>
    <s v="AB"/>
    <s v="P-3915"/>
    <s v="S/C"/>
    <s v=" HAZB-57590-001 - MOTOREDUTOR SEW R27 DRN80MK4/TH/V M2 0.5"/>
    <n v="1"/>
    <s v="unidad"/>
    <m/>
    <n v="0"/>
    <s v="$"/>
    <m/>
    <m/>
    <m/>
    <m/>
    <m/>
    <s v="Anulado"/>
    <s v="Con pendientes"/>
    <x v="1"/>
    <m/>
    <n v="-1"/>
    <m/>
    <m/>
    <m/>
    <m/>
    <n v="1"/>
  </r>
  <r>
    <m/>
    <s v="Ontivero Alejandro"/>
    <s v="URGENTE 01"/>
    <s v="HORNO LINEA 6 - BUHLER"/>
    <d v="2025-06-27T00:00:00"/>
    <x v="5"/>
    <x v="0"/>
    <m/>
    <s v="AB"/>
    <s v="P-3915"/>
    <s v="S/C"/>
    <s v=" HAAC-49460-001 - bomba de masa SWAK-FOX normal / inverso"/>
    <n v="1"/>
    <s v="unidad"/>
    <m/>
    <n v="0"/>
    <s v="$"/>
    <m/>
    <m/>
    <m/>
    <m/>
    <m/>
    <s v="Anulado"/>
    <s v="Con pendientes"/>
    <x v="1"/>
    <m/>
    <n v="-1"/>
    <m/>
    <m/>
    <m/>
    <m/>
    <n v="1"/>
  </r>
  <r>
    <m/>
    <s v="Ontivero Alejandro"/>
    <s v="URGENTE 01"/>
    <s v="HORNO LINEA 6 - BUHLER"/>
    <d v="2025-06-27T00:00:00"/>
    <x v="5"/>
    <x v="0"/>
    <m/>
    <s v="AB"/>
    <s v="P-3915"/>
    <s v="S/C"/>
    <s v="HAAC-49483-001 - chapa frontal lado operativo -N"/>
    <n v="1"/>
    <s v="unidad"/>
    <m/>
    <n v="0"/>
    <s v="$"/>
    <m/>
    <m/>
    <m/>
    <m/>
    <m/>
    <s v="Anulado"/>
    <s v="Con pendientes"/>
    <x v="1"/>
    <m/>
    <n v="-1"/>
    <m/>
    <m/>
    <m/>
    <m/>
    <n v="1"/>
  </r>
  <r>
    <n v="1"/>
    <s v="Ontivero Alejandro"/>
    <s v="URGENTE 01"/>
    <s v="KWL PARA LINEA 6"/>
    <d v="2025-06-27T00:00:00"/>
    <x v="5"/>
    <x v="0"/>
    <m/>
    <s v="AB"/>
    <s v="P-3916"/>
    <s v="S/C"/>
    <s v=" TEMPERADORA DE AGUA CALIENTE/FRIA KWL 75"/>
    <n v="1"/>
    <s v="unidad"/>
    <m/>
    <n v="0"/>
    <s v="$"/>
    <m/>
    <m/>
    <m/>
    <m/>
    <m/>
    <s v="Anulado"/>
    <s v="Con pendientes"/>
    <x v="1"/>
    <m/>
    <n v="-1"/>
    <m/>
    <m/>
    <m/>
    <n v="1"/>
    <n v="1"/>
  </r>
  <r>
    <n v="1"/>
    <s v="Juan Zabaleta"/>
    <s v="URGENTE 01"/>
    <s v="PLANTA"/>
    <d v="2025-06-27T00:00:00"/>
    <x v="5"/>
    <x v="0"/>
    <m/>
    <s v="AB"/>
    <s v="P-3917"/>
    <s v="S/C"/>
    <s v=" SERVICIO TECNICO DE TERMOGRAFIA INFRARROJA"/>
    <n v="1"/>
    <s v="unidad"/>
    <m/>
    <n v="0"/>
    <s v="$"/>
    <m/>
    <m/>
    <m/>
    <m/>
    <m/>
    <s v="Anulado"/>
    <s v="Con pendientes"/>
    <x v="1"/>
    <m/>
    <n v="-1"/>
    <m/>
    <m/>
    <m/>
    <n v="1"/>
    <n v="1"/>
  </r>
  <r>
    <n v="3"/>
    <s v="Alejandro Beron"/>
    <s v="URGENTE 01"/>
    <s v="REPUESTOS BOMBA NEUMATICA INDESUR"/>
    <d v="2025-06-30T00:00:00"/>
    <x v="5"/>
    <x v="0"/>
    <m/>
    <s v="AB"/>
    <s v="P-3918"/>
    <s v=" M2626MEC"/>
    <s v=" Esfera (codigo *)"/>
    <n v="4"/>
    <s v="unidad"/>
    <n v="33006.5"/>
    <n v="132026"/>
    <s v="$"/>
    <s v="INDESUR"/>
    <n v="102382"/>
    <d v="2025-08-19T00:00:00"/>
    <s v="MZ"/>
    <d v="2025-08-22T00:00:00"/>
    <s v="Recibido"/>
    <s v="cumplida"/>
    <x v="0"/>
    <n v="4"/>
    <n v="0"/>
    <d v="2025-09-03T00:00:00"/>
    <n v="32061"/>
    <n v="67970"/>
    <n v="1"/>
    <n v="1"/>
  </r>
  <r>
    <m/>
    <s v="Alejandro Beron"/>
    <s v="URGENTE 01"/>
    <s v="REPUESTOS BOMBA NEUMATICA INDESUR"/>
    <d v="2025-06-30T00:00:00"/>
    <x v="5"/>
    <x v="0"/>
    <m/>
    <s v="AB"/>
    <s v="P-3918"/>
    <s v=" M2627MEC"/>
    <s v=" Diafragma de caucho (codigo *)"/>
    <n v="4"/>
    <s v="unidad"/>
    <n v="28272.5"/>
    <n v="113090"/>
    <s v="$"/>
    <s v="INDESUR"/>
    <n v="102382"/>
    <d v="2025-08-19T00:00:00"/>
    <s v="MZ"/>
    <d v="2025-08-22T00:00:00"/>
    <s v="Recibido"/>
    <s v="cumplida"/>
    <x v="0"/>
    <n v="4"/>
    <n v="0"/>
    <d v="2025-09-03T00:00:00"/>
    <n v="32061"/>
    <n v="67970"/>
    <m/>
    <n v="1"/>
  </r>
  <r>
    <m/>
    <s v="Alejandro Beron"/>
    <s v="URGENTE 01"/>
    <s v="REPUESTOS BOMBA NEUMATICA INDESUR"/>
    <d v="2025-06-30T00:00:00"/>
    <x v="5"/>
    <x v="0"/>
    <m/>
    <s v="AB"/>
    <s v="P-3918"/>
    <s v=" M2628MEC"/>
    <s v=" Pata (soporte inferior de la bomba)"/>
    <n v="4"/>
    <s v="unidad"/>
    <n v="39187"/>
    <n v="156748"/>
    <s v="$"/>
    <s v="INDESUR"/>
    <n v="102382"/>
    <d v="2025-08-19T00:00:00"/>
    <s v="MZ"/>
    <d v="2025-08-22T00:00:00"/>
    <s v="Recibido"/>
    <s v="cumplida"/>
    <x v="0"/>
    <n v="4"/>
    <n v="0"/>
    <d v="2025-09-03T00:00:00"/>
    <n v="32061"/>
    <n v="67970"/>
    <m/>
    <n v="1"/>
  </r>
  <r>
    <n v="6"/>
    <s v="Alejandro Beron"/>
    <s v="URGENTE 01"/>
    <s v="LUMINARIA DEL CD - EDILICIO"/>
    <d v="2025-06-30T00:00:00"/>
    <x v="5"/>
    <x v="0"/>
    <m/>
    <s v="AB"/>
    <s v="P-3919"/>
    <s v=" M1319ELE"/>
    <s v=" Lumenac Venus 150w 19500lm Led Colgante Industrial"/>
    <n v="4"/>
    <s v="unidad"/>
    <n v="125120"/>
    <n v="500480"/>
    <s v="$"/>
    <s v="ELECTRO DOS"/>
    <n v="101936"/>
    <d v="2025-07-15T00:00:00"/>
    <s v="MZ"/>
    <d v="2025-07-17T00:00:00"/>
    <s v="Recibido"/>
    <s v="cumplida"/>
    <x v="0"/>
    <n v="4"/>
    <n v="0"/>
    <d v="2025-07-17T00:00:00"/>
    <n v="89431"/>
    <m/>
    <n v="1"/>
    <n v="1"/>
  </r>
  <r>
    <m/>
    <s v="Alejandro Beron"/>
    <s v="URGENTE 01"/>
    <s v="LUMINARIA DEL CD - EDILICIO"/>
    <d v="2025-06-30T00:00:00"/>
    <x v="5"/>
    <x v="0"/>
    <m/>
    <s v="AB"/>
    <s v="P-3919"/>
    <s v=" M0280ELE"/>
    <s v=" CABLE TIPO TALLER 3 X 1,5MM IRAM  NM 247-5 (PXML 106G)"/>
    <n v="40"/>
    <s v="unidad"/>
    <n v="1131.9000000000001"/>
    <n v="45276"/>
    <s v="$"/>
    <s v="ELECTRO DOS"/>
    <n v="101936"/>
    <d v="2025-07-15T00:00:00"/>
    <s v="MZ"/>
    <d v="2025-07-17T00:00:00"/>
    <s v="Recibido"/>
    <s v="cumplida"/>
    <x v="0"/>
    <n v="40"/>
    <n v="0"/>
    <d v="2025-07-17T00:00:00"/>
    <n v="89431"/>
    <m/>
    <m/>
    <n v="1"/>
  </r>
  <r>
    <m/>
    <s v="Alejandro Beron"/>
    <s v="URGENTE 01"/>
    <s v="LUMINARIA DEL CD - EDILICIO"/>
    <d v="2025-06-30T00:00:00"/>
    <x v="5"/>
    <x v="0"/>
    <m/>
    <s v="AB"/>
    <s v="P-3919"/>
    <s v=" M0993ELE"/>
    <s v=" CAÑO RIGIDO ELECTRICO 25MM"/>
    <n v="16"/>
    <s v="unidad"/>
    <n v="1895.76"/>
    <n v="30332.16"/>
    <s v="$"/>
    <s v="ELECTRO DOS"/>
    <n v="101936"/>
    <d v="2025-07-15T00:00:00"/>
    <s v="MZ"/>
    <d v="2025-07-17T00:00:00"/>
    <s v="Recibido"/>
    <s v="cumplida"/>
    <x v="0"/>
    <n v="16"/>
    <n v="0"/>
    <d v="2025-07-17T00:00:00"/>
    <n v="89431"/>
    <m/>
    <m/>
    <n v="1"/>
  </r>
  <r>
    <m/>
    <s v="Alejandro Beron"/>
    <s v="URGENTE 01"/>
    <s v="LUMINARIA DEL CD - EDILICIO"/>
    <d v="2025-06-30T00:00:00"/>
    <x v="5"/>
    <x v="0"/>
    <m/>
    <s v="AB"/>
    <s v="P-3919"/>
    <s v=" M1288ELE"/>
    <s v=" TOMA EXTERIOR 2 X 220V+T 10A "/>
    <n v="4"/>
    <s v="unidad"/>
    <n v="2553.2199999999998"/>
    <n v="10212.879999999999"/>
    <s v="$"/>
    <s v="ELECTRO DOS"/>
    <n v="101936"/>
    <d v="2025-07-15T00:00:00"/>
    <s v="MZ"/>
    <d v="2025-07-17T00:00:00"/>
    <s v="Recibido"/>
    <s v="cumplida"/>
    <x v="0"/>
    <n v="4"/>
    <n v="0"/>
    <d v="2025-07-17T00:00:00"/>
    <n v="89436"/>
    <m/>
    <m/>
    <n v="1"/>
  </r>
  <r>
    <m/>
    <s v="Alejandro Beron"/>
    <s v="URGENTE 01"/>
    <s v="LUMINARIA DEL CD - EDILICIO"/>
    <d v="2025-06-30T00:00:00"/>
    <x v="5"/>
    <x v="0"/>
    <m/>
    <s v="AB"/>
    <s v="P-3919"/>
    <s v=" M1483FER"/>
    <s v=" AUTOPERFORANTE HEXAG 8 X 1 1/2  S/ARANDELA"/>
    <n v="60"/>
    <s v="unidad"/>
    <n v="22.19"/>
    <n v="1331.4"/>
    <s v="$"/>
    <s v="ELECTRO DOS"/>
    <n v="101936"/>
    <d v="2025-07-15T00:00:00"/>
    <s v="MZ"/>
    <d v="2025-07-17T00:00:00"/>
    <s v="Se envía rq a compras"/>
    <s v="Con pendientes"/>
    <x v="1"/>
    <m/>
    <n v="-60"/>
    <m/>
    <m/>
    <m/>
    <m/>
    <n v="1"/>
  </r>
  <r>
    <m/>
    <s v="Alejandro Beron"/>
    <s v="URGENTE 01"/>
    <s v="LUMINARIA DEL CD - EDILICIO"/>
    <d v="2025-06-30T00:00:00"/>
    <x v="5"/>
    <x v="0"/>
    <m/>
    <s v="AB"/>
    <s v="P-3919"/>
    <s v=" M0313FER"/>
    <s v=" GRAMPA 1/2 OMEGA FISCHER CRM 3/4"/>
    <n v="40"/>
    <s v="unidad"/>
    <n v="47.36"/>
    <n v="1894.4"/>
    <s v="$"/>
    <s v="ELECTRO DOS"/>
    <n v="101936"/>
    <d v="2025-07-15T00:00:00"/>
    <s v="MZ"/>
    <d v="2025-07-17T00:00:00"/>
    <s v="Recibido"/>
    <s v="cumplida"/>
    <x v="0"/>
    <n v="40"/>
    <n v="0"/>
    <d v="2025-07-29T00:00:00"/>
    <n v="993"/>
    <m/>
    <m/>
    <n v="1"/>
  </r>
  <r>
    <n v="1"/>
    <s v="Franco Paez"/>
    <s v="URGENTE 01"/>
    <s v="CIERRE Y APERTURA DE PUERTAS EN HORNOS L6 Y L7"/>
    <d v="2025-07-04T00:00:00"/>
    <x v="6"/>
    <x v="0"/>
    <m/>
    <s v="AB"/>
    <s v="P-3920"/>
    <s v=" M1530FER"/>
    <s v=" LLAVE ALLEN EXAGONAL DE 9/16 &quot;"/>
    <n v="6"/>
    <s v="unidad"/>
    <n v="29823.75"/>
    <n v="178942.5"/>
    <s v="$"/>
    <s v="ABRAFER"/>
    <n v="102149"/>
    <d v="2025-07-31T00:00:00"/>
    <s v="MZ"/>
    <d v="2025-08-02T00:00:00"/>
    <s v="Recibido"/>
    <s v="cumplida"/>
    <x v="0"/>
    <n v="6"/>
    <n v="0"/>
    <d v="2025-12-12T00:00:00"/>
    <n v="260361"/>
    <n v="72633"/>
    <n v="1"/>
    <n v="1"/>
  </r>
  <r>
    <n v="1"/>
    <s v="Ontivero Alejandro"/>
    <s v="NORMAL"/>
    <s v="CONTROL AIRES ACONDICIONADOS COMEDOR DE PLANTA"/>
    <d v="2025-07-04T00:00:00"/>
    <x v="6"/>
    <x v="0"/>
    <m/>
    <s v="JPS"/>
    <s v="P-3921"/>
    <s v="M2863FER"/>
    <s v="CONTROL UNIVERSARL PARA AIRE ACONCICIONADO"/>
    <n v="2"/>
    <s v="unidad"/>
    <n v="13121.1"/>
    <n v="26242.2"/>
    <s v="$"/>
    <s v="HER CAL"/>
    <n v="102340"/>
    <d v="2025-08-14T00:00:00"/>
    <s v="MZ"/>
    <d v="2025-08-15T00:00:00"/>
    <s v="Recibido"/>
    <s v="cumplida"/>
    <x v="0"/>
    <n v="2"/>
    <n v="0"/>
    <d v="2025-08-29T00:00:00"/>
    <n v="40008"/>
    <n v="67701"/>
    <n v="1"/>
    <n v="1"/>
  </r>
  <r>
    <n v="1"/>
    <s v="Ontivero Alejandro"/>
    <s v="URGENTE 01"/>
    <s v="ESPIGAS DE BRONCE PARA LINEAS 6 Y 7"/>
    <d v="2025-07-04T00:00:00"/>
    <x v="6"/>
    <x v="0"/>
    <m/>
    <s v="AB"/>
    <s v="P-3922"/>
    <s v=" M2557FER"/>
    <s v=" RACOR DE BRONCE CON ROSCA M 1/2&quot; A ESPIGA M 1/2&quot;"/>
    <n v="12"/>
    <s v="unidad"/>
    <n v="2610.36"/>
    <n v="31324.32"/>
    <s v="$"/>
    <s v="ABRAFER"/>
    <n v="101776"/>
    <d v="2025-07-04T00:00:00"/>
    <s v="LR"/>
    <d v="2025-07-06T00:00:00"/>
    <s v="Recibido"/>
    <s v="cumplida"/>
    <x v="0"/>
    <n v="12"/>
    <n v="0"/>
    <d v="2025-07-04T00:00:00"/>
    <n v="200936"/>
    <n v="65116"/>
    <n v="1"/>
    <n v="1"/>
  </r>
  <r>
    <n v="1"/>
    <s v="Pablo Aguirre"/>
    <s v="URGENTE 01"/>
    <s v="MANGUERA HIDRAULICA TOYOTA 25 A"/>
    <d v="2025-07-07T00:00:00"/>
    <x v="6"/>
    <x v="0"/>
    <m/>
    <s v="JPS"/>
    <s v="P-3923"/>
    <s v=" M2629MEC"/>
    <s v=" MANGUERA PRESION 300PSI 12,7MM 1/2 (ROLLO 25MTS)"/>
    <n v="1"/>
    <s v="unidad"/>
    <n v="115062.5"/>
    <n v="115062.5"/>
    <s v="$"/>
    <s v="GOMA EME (Goma filtros)"/>
    <n v="102376"/>
    <d v="2025-08-18T00:00:00"/>
    <s v="MZ"/>
    <d v="2025-08-19T00:00:00"/>
    <s v="Recibido"/>
    <s v="cumplida"/>
    <x v="0"/>
    <n v="1"/>
    <n v="0"/>
    <d v="2025-08-21T00:00:00"/>
    <n v="4935"/>
    <n v="67312"/>
    <n v="1"/>
    <n v="1"/>
  </r>
  <r>
    <n v="1"/>
    <s v="Ontivero Alejandro"/>
    <s v="URGENTE 01"/>
    <s v="CD CALLE 5"/>
    <d v="2025-07-08T00:00:00"/>
    <x v="6"/>
    <x v="0"/>
    <m/>
    <s v="AB"/>
    <s v="P-3924"/>
    <s v="S/C"/>
    <s v=" instalación / reinstalación de artefactos de iluminación en el CD. "/>
    <n v="1"/>
    <s v="unidad"/>
    <n v="235000"/>
    <n v="235000"/>
    <s v="$"/>
    <s v="CGS SRL - OBRAS"/>
    <n v="101949"/>
    <d v="2025-07-16T00:00:00"/>
    <s v="MZ"/>
    <d v="2025-07-16T00:00:00"/>
    <s v="Recibido"/>
    <s v="cumplida"/>
    <x v="0"/>
    <n v="1"/>
    <n v="0"/>
    <d v="2025-07-28T00:00:00"/>
    <s v="SIN REMITO AUTORIZA A. ONTIVERO POR MAIL"/>
    <m/>
    <n v="1"/>
    <n v="1"/>
  </r>
  <r>
    <m/>
    <s v="Ontivero Alejandro"/>
    <s v="URGENTE 01"/>
    <s v="CD CALLE 5"/>
    <d v="2025-07-08T00:00:00"/>
    <x v="6"/>
    <x v="0"/>
    <m/>
    <s v="AB"/>
    <s v="P-3924"/>
    <s v="S/C"/>
    <s v="ALQUILER DE TIJERA"/>
    <n v="1"/>
    <s v="unidad"/>
    <n v="256000"/>
    <n v="256000"/>
    <s v="$"/>
    <s v="VOLKOV"/>
    <n v="101948"/>
    <d v="2025-07-16T00:00:00"/>
    <s v="MZ"/>
    <d v="2026-07-16T00:00:00"/>
    <s v="Recibido"/>
    <s v="cumplida"/>
    <x v="0"/>
    <n v="1"/>
    <n v="0"/>
    <d v="2026-07-16T00:00:00"/>
    <s v="sin remito_x000a_avalado por Beron"/>
    <m/>
    <m/>
    <n v="1"/>
  </r>
  <r>
    <n v="1"/>
    <s v="Pablo Aguirre"/>
    <s v="URGENTE 01"/>
    <s v="MANGUERA APILADOR 20105"/>
    <d v="2025-07-08T00:00:00"/>
    <x v="6"/>
    <x v="0"/>
    <m/>
    <s v="JPS"/>
    <s v="P-3925"/>
    <s v=" M2640MEC"/>
    <s v=" MANGUERA HIDRAULICA YJ 22 10 (DESPLAZAMIENTO UÑAS)"/>
    <n v="3"/>
    <s v="unidad"/>
    <n v="140000"/>
    <n v="420000"/>
    <s v="$"/>
    <s v="OLEOHIDRAULICA DE POTENCIA"/>
    <n v="102813"/>
    <d v="2025-09-15T00:00:00"/>
    <s v="MZ"/>
    <d v="2025-09-17T00:00:00"/>
    <s v="Orden de compra confirmada"/>
    <s v="Con pendientes"/>
    <x v="2"/>
    <m/>
    <n v="-3"/>
    <m/>
    <m/>
    <m/>
    <n v="1"/>
    <n v="1"/>
  </r>
  <r>
    <n v="3"/>
    <s v="Raul Ledesma"/>
    <s v="URGENTE 01"/>
    <s v="COMPRESOR 3707 - SERIE Nº 11786"/>
    <d v="2025-07-10T00:00:00"/>
    <x v="6"/>
    <x v="0"/>
    <m/>
    <s v="AB"/>
    <s v="P-3926"/>
    <s v="S/C"/>
    <s v=" SERVICIO TECNICO POR CONFIGURACION Y PUESTA EN MARCHA DE LA INTERFAZ"/>
    <n v="1"/>
    <s v="unidad"/>
    <m/>
    <n v="0"/>
    <s v="$"/>
    <s v="SULLAIR"/>
    <n v="102403"/>
    <d v="2025-08-20T00:00:00"/>
    <s v="MZ"/>
    <d v="2025-08-29T00:00:00"/>
    <s v="Recibido"/>
    <s v="cumplida"/>
    <x v="0"/>
    <n v="1"/>
    <n v="0"/>
    <d v="2025-08-29T00:00:00"/>
    <s v="85810 - 75480"/>
    <m/>
    <n v="1"/>
    <n v="1"/>
  </r>
  <r>
    <m/>
    <s v="Raul Ledesma"/>
    <s v="URGENTE 01"/>
    <s v="COMPRESOR 3707 - SERIE Nº 11786"/>
    <d v="2025-07-10T00:00:00"/>
    <x v="6"/>
    <x v="0"/>
    <m/>
    <s v="AB"/>
    <s v="P-3926"/>
    <s v="S/C"/>
    <s v=" PROVISION DE USER INTERFAZ MODULE 02250154-051   SULLAIR"/>
    <n v="1"/>
    <s v="unidad"/>
    <n v="6072591.0999999996"/>
    <n v="6072591.0999999996"/>
    <s v="$"/>
    <s v="SULLAIR"/>
    <n v="102403"/>
    <d v="2025-08-20T00:00:00"/>
    <s v="MZ"/>
    <d v="2025-08-29T00:00:00"/>
    <s v="Recibido"/>
    <s v="cumplida"/>
    <x v="0"/>
    <n v="1"/>
    <n v="0"/>
    <d v="2025-08-29T00:00:00"/>
    <s v="85810 - 75480"/>
    <m/>
    <m/>
    <n v="1"/>
  </r>
  <r>
    <m/>
    <s v="Raul Ledesma"/>
    <s v="URGENTE 01"/>
    <s v="COMPRESOR 3707 - SERIE Nº 11786"/>
    <d v="2025-07-10T00:00:00"/>
    <x v="6"/>
    <x v="0"/>
    <m/>
    <s v="AB"/>
    <s v="P-3926"/>
    <s v="S/C"/>
    <s v=" PROVISION DE CALCO WSCONTROLLER TM  PARA INTERFAZ SULLAIR"/>
    <n v="1"/>
    <s v="unidad"/>
    <m/>
    <n v="0"/>
    <s v="$"/>
    <s v="SULLAIR"/>
    <n v="102403"/>
    <d v="2025-08-20T00:00:00"/>
    <s v="MZ"/>
    <d v="2025-08-29T00:00:00"/>
    <s v="Recibido"/>
    <s v="cumplida"/>
    <x v="0"/>
    <n v="1"/>
    <n v="0"/>
    <d v="2025-08-29T00:00:00"/>
    <s v="85810 - 75480"/>
    <m/>
    <m/>
    <n v="1"/>
  </r>
  <r>
    <n v="1"/>
    <s v="Raul Ledesma"/>
    <s v="URGENTE 01"/>
    <s v="COMPRESOR 7507 - SERIE Nº 12844"/>
    <d v="2025-07-10T00:00:00"/>
    <x v="6"/>
    <x v="0"/>
    <m/>
    <s v="AB"/>
    <s v="P-3927"/>
    <s v=" M2630MEC"/>
    <s v=" PLACA MODULO I/O MODULE 02250154-052  SULLAIR"/>
    <n v="1"/>
    <s v="unidad"/>
    <m/>
    <n v="0"/>
    <s v="$"/>
    <m/>
    <m/>
    <m/>
    <m/>
    <m/>
    <s v="Sin req."/>
    <s v="Con pendientes"/>
    <x v="0"/>
    <m/>
    <n v="-1"/>
    <m/>
    <m/>
    <m/>
    <n v="1"/>
    <n v="1"/>
  </r>
  <r>
    <n v="2"/>
    <s v="Pablo Aguirre"/>
    <s v="URGENTE 01"/>
    <s v="INSUMOS TOYOTA 25B"/>
    <d v="2025-07-10T00:00:00"/>
    <x v="6"/>
    <x v="0"/>
    <m/>
    <s v="JPS"/>
    <s v="P-3928"/>
    <s v="M2590MEC"/>
    <s v=" TORNILLO CON TUERCA PARA MAZA "/>
    <n v="12"/>
    <s v="unidad"/>
    <n v="6570"/>
    <n v="78840"/>
    <s v="$"/>
    <s v="EMAS"/>
    <n v="102314"/>
    <d v="2025-08-13T00:00:00"/>
    <s v="MZ"/>
    <d v="2025-08-14T00:00:00"/>
    <s v="Recibido"/>
    <s v="cumplida"/>
    <x v="0"/>
    <n v="12"/>
    <n v="0"/>
    <d v="2025-09-22T00:00:00"/>
    <n v="12675"/>
    <n v="68803"/>
    <n v="1"/>
    <n v="1"/>
  </r>
  <r>
    <m/>
    <s v="Pablo Aguirre"/>
    <s v="URGENTE 01"/>
    <s v="INSUMOS TOYOTA 25B"/>
    <d v="2025-07-10T00:00:00"/>
    <x v="6"/>
    <x v="0"/>
    <m/>
    <s v="JPS"/>
    <s v="P-3928"/>
    <s v="M0801MEC"/>
    <s v=" JUEGO DE MAZAS (IZQ Y DERECHA) TOYOTA"/>
    <n v="1"/>
    <s v="unidad"/>
    <n v="228000"/>
    <n v="228000"/>
    <s v="$"/>
    <s v="EMAS"/>
    <n v="102314"/>
    <d v="2025-08-13T00:00:00"/>
    <s v="MZ"/>
    <d v="2025-08-14T00:00:00"/>
    <s v="Recibido"/>
    <s v="cumplida"/>
    <x v="0"/>
    <n v="1"/>
    <n v="0"/>
    <d v="2025-09-22T00:00:00"/>
    <n v="12675"/>
    <n v="68803"/>
    <m/>
    <n v="1"/>
  </r>
  <r>
    <n v="1"/>
    <s v="Alejandro Beron"/>
    <s v="URGENTE 01"/>
    <s v="MICROONDAS PARA PAÑOL"/>
    <d v="2025-07-12T00:00:00"/>
    <x v="6"/>
    <x v="0"/>
    <n v="553374"/>
    <s v="AB"/>
    <s v="P-3929"/>
    <s v="S/C"/>
    <s v=" Microondas Bgh B120ds20i Plata 20 Litros Digital Eco 700w"/>
    <n v="1"/>
    <s v="unidad"/>
    <n v="189999"/>
    <n v="189999"/>
    <s v="$"/>
    <s v="FRAVEGA"/>
    <n v="102560"/>
    <d v="2025-09-01T00:00:00"/>
    <s v="MZ"/>
    <d v="2025-09-08T00:00:00"/>
    <s v="Recibido"/>
    <s v="cumplida"/>
    <x v="0"/>
    <n v="1"/>
    <n v="0"/>
    <d v="2025-09-12T00:00:00"/>
    <n v="1836445"/>
    <m/>
    <n v="1"/>
    <n v="1"/>
  </r>
  <r>
    <n v="2"/>
    <s v="Guido Avellaneda"/>
    <s v="URGENTE 01"/>
    <s v="DESCARGA DE AGUA TERRAZA RRHH"/>
    <d v="2025-07-14T00:00:00"/>
    <x v="6"/>
    <x v="0"/>
    <m/>
    <s v="JPS"/>
    <s v="P-3930"/>
    <s v=" M1803FER"/>
    <s v=" CAÑO AWADUCT 63 X 4MTS"/>
    <n v="2"/>
    <s v="unidad"/>
    <n v="11055.82"/>
    <n v="22111.64"/>
    <s v="$"/>
    <s v="BULONERA TORCUATO"/>
    <n v="101999"/>
    <d v="2025-07-18T00:00:00"/>
    <s v="MZ"/>
    <d v="2025-07-22T00:00:00"/>
    <s v="Recibido"/>
    <s v="cumplida"/>
    <x v="0"/>
    <n v="2"/>
    <n v="0"/>
    <d v="2025-07-30T00:00:00"/>
    <n v="255723"/>
    <n v="66217"/>
    <n v="1"/>
    <n v="1"/>
  </r>
  <r>
    <m/>
    <s v="Guido Avellaneda"/>
    <s v="URGENTE 01"/>
    <s v="DESCARGA DE AGUA TERRAZA RRHH"/>
    <d v="2025-07-14T00:00:00"/>
    <x v="6"/>
    <x v="0"/>
    <m/>
    <s v="JPS"/>
    <s v="P-3930"/>
    <s v="M2854FER"/>
    <s v=" REJILLA INOX CON DESCARGA 63MM AWADUCT"/>
    <n v="1"/>
    <s v="unidad"/>
    <n v="3765.07"/>
    <n v="3765.07"/>
    <s v="$"/>
    <s v="BULONERA TORCUATO"/>
    <n v="101999"/>
    <d v="2025-07-18T00:00:00"/>
    <s v="MZ"/>
    <d v="2025-07-22T00:00:00"/>
    <s v="Recibido"/>
    <s v="cumplida"/>
    <x v="0"/>
    <n v="1"/>
    <n v="0"/>
    <d v="2025-07-30T00:00:00"/>
    <n v="255723"/>
    <n v="66217"/>
    <m/>
    <n v="1"/>
  </r>
  <r>
    <n v="1"/>
    <s v="Ontivero Alejandro"/>
    <s v="URGENTE 01"/>
    <s v="MANO DE OBRA PARA TRABAJOS DE HERRERIA EN EL DMP"/>
    <d v="2025-07-15T00:00:00"/>
    <x v="6"/>
    <x v="0"/>
    <m/>
    <s v="AB"/>
    <s v="P-3931"/>
    <s v="S/C"/>
    <s v=" Instalación de portón grande y portón chico en zona depósito, según especificaciones técnicas del Sr Alejandro Berón"/>
    <n v="1"/>
    <s v="unidad"/>
    <n v="1833300"/>
    <n v="1833300"/>
    <s v="$"/>
    <s v="TORNERIA FASTER"/>
    <n v="101983"/>
    <d v="2025-07-17T00:00:00"/>
    <s v="MZ"/>
    <d v="2025-07-22T00:00:00"/>
    <s v="Recibido"/>
    <s v="cumplida"/>
    <x v="0"/>
    <n v="1"/>
    <n v="0"/>
    <d v="2025-08-13T00:00:00"/>
    <n v="2134"/>
    <m/>
    <n v="1"/>
    <n v="1"/>
  </r>
  <r>
    <n v="1"/>
    <s v="Franco Paez"/>
    <s v="URGENTE 01"/>
    <s v="FABRICACION DE POLEA PARA EXTRACCION LINEA 6"/>
    <d v="2025-07-16T00:00:00"/>
    <x v="6"/>
    <x v="0"/>
    <m/>
    <s v="AB"/>
    <s v="P-3932"/>
    <s v=" M2631MEC"/>
    <s v=" Polea metalica doble ranura para correas A, diametro exterior 100mm, diametro de eje 28mm, chavetero de 8mm, rosca para prisionero de 3/8&quot;"/>
    <n v="1"/>
    <s v="unidad"/>
    <n v="85000"/>
    <n v="85000"/>
    <s v="$"/>
    <s v="TORNERIA FASTER"/>
    <n v="101987"/>
    <d v="2025-07-18T00:00:00"/>
    <s v="MZ"/>
    <d v="2025-07-22T00:00:00"/>
    <s v="Recibido"/>
    <s v="cumplida"/>
    <x v="0"/>
    <n v="1"/>
    <n v="0"/>
    <d v="2025-08-08T00:00:00"/>
    <n v="2132"/>
    <n v="66672"/>
    <n v="1"/>
    <n v="1"/>
  </r>
  <r>
    <n v="1"/>
    <s v="Franco Paez"/>
    <s v="NORMAL"/>
    <s v="HERRAMIENTA PARA INTERVENCIONES EN CINTAS DE ENFRIADO L1-L2-L3"/>
    <d v="2025-07-16T00:00:00"/>
    <x v="6"/>
    <x v="0"/>
    <m/>
    <s v="AB"/>
    <s v="P-3933"/>
    <s v=" M0059HER"/>
    <s v=" PINZA CORTA PERNOS DE 14&quot;"/>
    <n v="1"/>
    <s v="unidad"/>
    <n v="33323.82"/>
    <n v="33323.82"/>
    <s v="$"/>
    <s v="ABRAFER"/>
    <n v="102000"/>
    <d v="2025-07-18T00:00:00"/>
    <s v="MZ"/>
    <d v="2025-07-22T00:00:00"/>
    <s v="Recibido"/>
    <s v="cumplida"/>
    <x v="0"/>
    <n v="1"/>
    <n v="0"/>
    <d v="2025-07-25T00:00:00"/>
    <n v="40245"/>
    <n v="66006"/>
    <n v="1"/>
    <n v="1"/>
  </r>
  <r>
    <n v="1"/>
    <s v="Alejandro Beron"/>
    <s v="URGENTE 01"/>
    <s v="VISITA TECNICA UNIRROL - RT 2095"/>
    <d v="2025-07-16T00:00:00"/>
    <x v="6"/>
    <x v="0"/>
    <m/>
    <s v="JPS"/>
    <s v="P-3934"/>
    <s v="S/C"/>
    <s v=" VISITA TECNICA DE UNIRROL PARA CONTROLAR DESPERFECTO EN BATERIA DE LITIO_x000a_ RT-2095 SERIE 35220800120"/>
    <n v="1"/>
    <s v="unidad"/>
    <n v="213600"/>
    <n v="213600"/>
    <s v="$"/>
    <s v="UNIRROL"/>
    <n v="102287"/>
    <d v="2025-08-12T00:00:00"/>
    <s v="MZ"/>
    <d v="2025-08-14T00:00:00"/>
    <s v="Se envía rq a compras"/>
    <s v="Con pendientes"/>
    <x v="0"/>
    <m/>
    <n v="-1"/>
    <m/>
    <m/>
    <m/>
    <n v="1"/>
    <n v="1"/>
  </r>
  <r>
    <n v="3"/>
    <s v="Alejandro Beron"/>
    <s v="URGENTE 01"/>
    <s v="MATERIALES ELECTRICOS UNIRROL"/>
    <d v="2025-07-17T00:00:00"/>
    <x v="6"/>
    <x v="0"/>
    <m/>
    <s v="JPS"/>
    <s v="P-3935"/>
    <s v="S/C"/>
    <s v="INTERRUPTOR DE LLAVE DE 1 LITHIUM - 5 212734001000 - RT 2095 PRO"/>
    <n v="2"/>
    <s v="unidad"/>
    <m/>
    <n v="0"/>
    <s v="$"/>
    <m/>
    <m/>
    <m/>
    <m/>
    <m/>
    <s v="Anulado"/>
    <s v="Con pendientes"/>
    <x v="1"/>
    <m/>
    <n v="-2"/>
    <m/>
    <m/>
    <m/>
    <n v="1"/>
    <n v="1"/>
  </r>
  <r>
    <m/>
    <s v="Alejandro Beron"/>
    <s v="URGENTE 01"/>
    <s v="MATERIALES ELECTRICOS UNIRROL"/>
    <d v="2025-07-17T00:00:00"/>
    <x v="6"/>
    <x v="0"/>
    <m/>
    <s v="JPS"/>
    <s v="P-3935"/>
    <s v="S/C"/>
    <s v="  CABLE CONECTOR CAMARA / BATERIA - 2 921500100110 - RT-20105 SERIE 35221100049"/>
    <n v="2"/>
    <s v="unidad"/>
    <m/>
    <n v="0"/>
    <s v="$"/>
    <m/>
    <m/>
    <m/>
    <m/>
    <m/>
    <s v="Anulado"/>
    <s v="Con pendientes"/>
    <x v="1"/>
    <m/>
    <n v="-2"/>
    <m/>
    <m/>
    <m/>
    <m/>
    <n v="1"/>
  </r>
  <r>
    <m/>
    <s v="Alejandro Beron"/>
    <s v="URGENTE 01"/>
    <s v="MATERIALES ELECTRICOS UNIRROL"/>
    <d v="2025-07-17T00:00:00"/>
    <x v="6"/>
    <x v="0"/>
    <m/>
    <s v="JPS"/>
    <s v="P-3935"/>
    <s v="S/C"/>
    <s v=" CAMARA - 8 921100100059 - RT-20105 SERIE 35221100049"/>
    <n v="1"/>
    <s v="unidad"/>
    <m/>
    <n v="0"/>
    <s v="$"/>
    <m/>
    <m/>
    <m/>
    <m/>
    <m/>
    <s v="Anulado"/>
    <s v="Con pendientes"/>
    <x v="1"/>
    <m/>
    <n v="-1"/>
    <m/>
    <m/>
    <m/>
    <m/>
    <n v="1"/>
  </r>
  <r>
    <n v="2"/>
    <s v="Alejandro Beron"/>
    <s v="NORMAL"/>
    <s v="MATERIALES PARA TAREAS DE CERRAJERIA"/>
    <d v="2025-07-18T00:00:00"/>
    <x v="6"/>
    <x v="0"/>
    <m/>
    <s v="JPS"/>
    <s v="P-3936"/>
    <s v=" M2855FER"/>
    <s v="Kit Cerrojo Vaiven Libre Ocupado Traba Puerta Baño Pomo"/>
    <n v="4"/>
    <s v="unidad"/>
    <n v="38900"/>
    <n v="155600"/>
    <s v="$"/>
    <s v="CERRAJERIA CERRACHINE"/>
    <n v="102292"/>
    <d v="2025-08-12T00:00:00"/>
    <s v="MZ"/>
    <d v="2025-08-13T00:00:00"/>
    <s v="Anulado"/>
    <s v="Con pendientes"/>
    <x v="1"/>
    <m/>
    <n v="-4"/>
    <m/>
    <m/>
    <m/>
    <n v="1"/>
    <n v="1"/>
  </r>
  <r>
    <m/>
    <s v="Alejandro Beron"/>
    <s v="NORMAL"/>
    <s v="MATERIALES PARA TAREAS DE CERRAJERIA"/>
    <d v="2025-07-18T00:00:00"/>
    <x v="6"/>
    <x v="0"/>
    <m/>
    <s v="JPS"/>
    <s v="P-3936"/>
    <s v=" M2856FER"/>
    <s v="Chapa Broche Cerradura Para Maletines Cajas Instrumentale Plateado"/>
    <n v="10"/>
    <s v="unidad"/>
    <n v="11500"/>
    <n v="115000"/>
    <s v="$"/>
    <s v="CERRAJERIA CERRACHINE"/>
    <n v="102293"/>
    <d v="2025-08-12T00:00:00"/>
    <s v="MZ"/>
    <d v="2025-08-13T00:00:00"/>
    <s v="Se envía rq a compras"/>
    <s v="Con pendientes"/>
    <x v="1"/>
    <m/>
    <n v="-10"/>
    <m/>
    <m/>
    <m/>
    <m/>
    <n v="1"/>
  </r>
  <r>
    <n v="6"/>
    <s v="Ontivero Alejandro"/>
    <s v="URGENTE 01"/>
    <s v="REPUESTOS BUHLER"/>
    <d v="2025-07-18T00:00:00"/>
    <x v="6"/>
    <x v="0"/>
    <m/>
    <s v="JPS"/>
    <s v="P-3937"/>
    <s v="S/C"/>
    <s v="HAAC-49826-001  VERTEDOR DE MASA SWAK, COMPLETO CON ORIFICIOS"/>
    <n v="1"/>
    <s v="unidad"/>
    <m/>
    <n v="0"/>
    <s v="$"/>
    <m/>
    <m/>
    <m/>
    <m/>
    <m/>
    <s v="Anulado"/>
    <s v="Con pendientes"/>
    <x v="1"/>
    <m/>
    <n v="-1"/>
    <m/>
    <m/>
    <m/>
    <n v="1"/>
    <n v="1"/>
  </r>
  <r>
    <m/>
    <s v="Ontivero Alejandro"/>
    <s v="URGENTE 01"/>
    <s v="REPUESTOS BUHLER"/>
    <d v="2025-07-18T00:00:00"/>
    <x v="6"/>
    <x v="0"/>
    <m/>
    <s v="JPS"/>
    <s v="P-3937"/>
    <s v="S/C"/>
    <s v="HAAC-49397-001  INJECTOR COMPLETO SWAK-GEKKO F=500 - FURA"/>
    <n v="1"/>
    <s v="unidad"/>
    <m/>
    <n v="0"/>
    <s v="$"/>
    <m/>
    <m/>
    <m/>
    <m/>
    <m/>
    <s v="Anulado"/>
    <s v="Con pendientes"/>
    <x v="1"/>
    <m/>
    <n v="-1"/>
    <m/>
    <m/>
    <m/>
    <m/>
    <n v="1"/>
  </r>
  <r>
    <m/>
    <s v="Ontivero Alejandro"/>
    <s v="URGENTE 01"/>
    <s v="REPUESTOS BUHLER"/>
    <d v="2025-07-18T00:00:00"/>
    <x v="6"/>
    <x v="0"/>
    <m/>
    <s v="JPS"/>
    <s v="P-3937"/>
    <s v="S/C"/>
    <s v="HAGC-10044-001  LISTON DE EVAPORACTION TAMAÑO=500"/>
    <n v="150"/>
    <s v="unidad"/>
    <m/>
    <n v="0"/>
    <s v="$"/>
    <m/>
    <m/>
    <m/>
    <m/>
    <m/>
    <s v="Anulado"/>
    <s v="Con pendientes"/>
    <x v="1"/>
    <m/>
    <n v="-150"/>
    <m/>
    <m/>
    <m/>
    <m/>
    <n v="1"/>
  </r>
  <r>
    <m/>
    <s v="Ontivero Alejandro"/>
    <s v="URGENTE 01"/>
    <s v="REPUESTOS BUHLER"/>
    <d v="2025-07-18T00:00:00"/>
    <x v="6"/>
    <x v="0"/>
    <m/>
    <s v="JPS"/>
    <s v="P-3937"/>
    <s v="S/C"/>
    <s v="HAGC-10128-001 LISTON DE ESTANQUEIDAD"/>
    <n v="150"/>
    <s v="unidad"/>
    <m/>
    <n v="0"/>
    <s v="$"/>
    <m/>
    <m/>
    <m/>
    <m/>
    <m/>
    <s v="Anulado"/>
    <s v="Con pendientes"/>
    <x v="1"/>
    <m/>
    <n v="-150"/>
    <m/>
    <m/>
    <m/>
    <m/>
    <n v="1"/>
  </r>
  <r>
    <m/>
    <s v="Ontivero Alejandro"/>
    <s v="URGENTE 01"/>
    <s v="REPUESTOS BUHLER"/>
    <d v="2025-07-18T00:00:00"/>
    <x v="6"/>
    <x v="0"/>
    <m/>
    <s v="JPS"/>
    <s v="P-3937"/>
    <s v="S/C"/>
    <s v="HAGC-10020-001 ARANDELA 012,0x006,5x03,5 0F"/>
    <n v="2700"/>
    <s v="unidad"/>
    <m/>
    <n v="0"/>
    <s v="$"/>
    <m/>
    <m/>
    <m/>
    <m/>
    <m/>
    <s v="Anulado"/>
    <s v="Con pendientes"/>
    <x v="1"/>
    <m/>
    <n v="-2700"/>
    <m/>
    <m/>
    <m/>
    <m/>
    <n v="1"/>
  </r>
  <r>
    <m/>
    <s v="Ontivero Alejandro"/>
    <s v="URGENTE 01"/>
    <s v="REPUESTOS BUHLER"/>
    <d v="2025-07-18T00:00:00"/>
    <x v="6"/>
    <x v="0"/>
    <m/>
    <s v="JPS"/>
    <s v="P-3937"/>
    <s v="S/C"/>
    <s v="HAZF-11041-001 TORNILLO DE CABEZA HEXAGONAL M6X20 8,8 NEGRO SIN VASTAGO"/>
    <n v="2700"/>
    <s v="unidad"/>
    <m/>
    <n v="0"/>
    <s v="$"/>
    <m/>
    <m/>
    <m/>
    <m/>
    <m/>
    <s v="Anulado"/>
    <s v="Con pendientes"/>
    <x v="1"/>
    <m/>
    <n v="-2700"/>
    <m/>
    <m/>
    <m/>
    <m/>
    <n v="1"/>
  </r>
  <r>
    <n v="1"/>
    <s v="Alejandro Beron"/>
    <s v="URGENTE 01"/>
    <s v="REPARACION PUPITRES"/>
    <d v="2025-07-21T00:00:00"/>
    <x v="6"/>
    <x v="0"/>
    <s v="PR00301"/>
    <s v="JPS"/>
    <s v="P-3938"/>
    <s v="S/C"/>
    <s v="LAQUEADO DE PUPITRES DE SALA DIRECTORIO"/>
    <n v="8"/>
    <s v="unidad"/>
    <n v="41250"/>
    <n v="330000"/>
    <s v="$"/>
    <s v="RENDICION DE GASTOS"/>
    <n v="102529"/>
    <d v="2025-08-29T00:00:00"/>
    <s v="MZ"/>
    <d v="2025-08-29T00:00:00"/>
    <s v="Recibido"/>
    <s v="cumplida"/>
    <x v="0"/>
    <n v="8"/>
    <n v="0"/>
    <d v="2026-04-24T00:00:00"/>
    <s v="Sin remito"/>
    <m/>
    <n v="1"/>
    <n v="1"/>
  </r>
  <r>
    <n v="1"/>
    <s v="Alejandro Beron"/>
    <s v="URGENTE 01"/>
    <s v="CARGADOR NOBLELIFT"/>
    <d v="2025-07-21T00:00:00"/>
    <x v="6"/>
    <x v="0"/>
    <m/>
    <s v="JPS"/>
    <s v="P-3939"/>
    <s v="S/C"/>
    <s v="CARGADOR DE BATERIAS NOBLELIFT MODELO ADY6113"/>
    <n v="1"/>
    <s v="unidad"/>
    <m/>
    <n v="0"/>
    <s v="$"/>
    <m/>
    <m/>
    <m/>
    <m/>
    <m/>
    <s v="Sin req."/>
    <s v="Con pendientes"/>
    <x v="0"/>
    <m/>
    <n v="-1"/>
    <m/>
    <m/>
    <m/>
    <n v="1"/>
    <n v="1"/>
  </r>
  <r>
    <n v="1"/>
    <s v="Raul Ledesma"/>
    <s v="URGENTE 01"/>
    <s v="ALIPACK LINEA 3"/>
    <d v="2025-07-21T00:00:00"/>
    <x v="6"/>
    <x v="0"/>
    <m/>
    <s v="AB"/>
    <s v="P-3940"/>
    <s v=" M2636MEC"/>
    <s v=" CADENA ASA 1/2&quot; X 5 METROS"/>
    <n v="1"/>
    <s v="unidad"/>
    <m/>
    <n v="0"/>
    <s v="$"/>
    <s v="PEDIDO ANULADO. SE SOLUCIONA CON OTRO ITEM"/>
    <m/>
    <m/>
    <m/>
    <m/>
    <s v="Anulado"/>
    <s v="Con pendientes"/>
    <x v="1"/>
    <m/>
    <n v="-1"/>
    <m/>
    <m/>
    <m/>
    <n v="1"/>
    <n v="1"/>
  </r>
  <r>
    <n v="1"/>
    <s v="Raul Ledesma"/>
    <s v="URGENTE 01"/>
    <s v="FLETE"/>
    <d v="2025-07-22T00:00:00"/>
    <x v="6"/>
    <x v="0"/>
    <m/>
    <s v="AB"/>
    <s v="P-3941"/>
    <s v="S/C"/>
    <s v=" Traslado de apilador BT 6533173, banco de batería y cargador de baterías para llevarlos desde el DMP al CD. "/>
    <n v="1"/>
    <s v="unidad"/>
    <n v="400000"/>
    <n v="400000"/>
    <s v="$"/>
    <s v="VOLKOV"/>
    <n v="102034"/>
    <d v="2025-07-22T00:00:00"/>
    <s v="MZ"/>
    <d v="2025-07-22T00:00:00"/>
    <s v="Recibido"/>
    <s v="cumplida"/>
    <x v="0"/>
    <n v="1"/>
    <n v="0"/>
    <d v="2025-08-05T00:00:00"/>
    <s v="SIN REMITO AUTORIZA A. ONTIVERO POR MAIL"/>
    <m/>
    <n v="1"/>
    <n v="1"/>
  </r>
  <r>
    <n v="1"/>
    <s v="Leonardo Aguilar"/>
    <s v="NORMAL"/>
    <s v="INSUMO PARA TABLERO DE EXTRACTORES - SECTOR FERMENTADORA"/>
    <d v="2025-07-24T00:00:00"/>
    <x v="6"/>
    <x v="0"/>
    <m/>
    <s v="AB"/>
    <s v="P-3942"/>
    <s v="M0007ELE"/>
    <s v=" BANDEJA PORTACABLE SIN SOLDADURA 3MX50X300MM"/>
    <n v="1"/>
    <s v="unidad"/>
    <n v="27347.040000000001"/>
    <n v="27347.040000000001"/>
    <s v="$"/>
    <s v="ABRAFER"/>
    <n v="102097"/>
    <d v="2025-08-02T00:00:00"/>
    <s v="MZ"/>
    <d v="2025-07-29T00:00:00"/>
    <s v="Recibido"/>
    <s v="cumplida"/>
    <x v="0"/>
    <n v="1"/>
    <n v="0"/>
    <d v="2025-07-14T00:00:00"/>
    <n v="39786"/>
    <m/>
    <n v="1"/>
    <n v="1"/>
  </r>
  <r>
    <n v="1"/>
    <s v="Dario Gamba"/>
    <s v="URGENTE 01"/>
    <s v="CORTADORA DE LINEA 7"/>
    <d v="2025-08-01T00:00:00"/>
    <x v="7"/>
    <x v="0"/>
    <m/>
    <s v="AB"/>
    <s v="P-3943"/>
    <s v=" M2292MEC"/>
    <s v=" RODAMIENTO LINEAL EGW 25 CA Z0 C HIWIN"/>
    <n v="2"/>
    <s v="unidad"/>
    <n v="230441"/>
    <n v="460882"/>
    <s v="$"/>
    <s v="RULEMANES OSCAR"/>
    <n v="102242"/>
    <d v="2025-08-07T00:00:00"/>
    <s v="MZ"/>
    <d v="2025-08-08T00:00:00"/>
    <s v="Recibido"/>
    <s v="cumplida"/>
    <x v="0"/>
    <n v="2"/>
    <n v="0"/>
    <d v="2025-08-08T00:00:00"/>
    <n v="31587"/>
    <n v="66772"/>
    <n v="1"/>
    <n v="1"/>
  </r>
  <r>
    <n v="3"/>
    <s v="Raul Ledesma"/>
    <s v="NORMAL"/>
    <s v="TAPAS PARA OLLAS DE LINEA 4 Y TOLVA DE MASA"/>
    <d v="2025-08-05T00:00:00"/>
    <x v="7"/>
    <x v="0"/>
    <m/>
    <s v="AB"/>
    <s v="P-3944"/>
    <s v="S/C"/>
    <s v=" Fabricacion de Tapa Dosificador"/>
    <n v="1"/>
    <s v="unidad"/>
    <n v="366000"/>
    <n v="366000"/>
    <s v="$"/>
    <s v="LDL"/>
    <n v="102555"/>
    <d v="2025-09-01T00:00:00"/>
    <s v="MZ"/>
    <d v="2025-09-03T00:00:00"/>
    <s v="Recibido"/>
    <s v="cumplida"/>
    <x v="0"/>
    <n v="1"/>
    <n v="0"/>
    <d v="2025-09-09T00:00:00"/>
    <n v="155"/>
    <m/>
    <n v="1"/>
    <n v="1"/>
  </r>
  <r>
    <m/>
    <s v="Raul Ledesma"/>
    <s v="NORMAL"/>
    <s v="TAPAS PARA OLLAS DE LINEA 4 Y TOLVA DE MASA"/>
    <d v="2025-08-05T00:00:00"/>
    <x v="7"/>
    <x v="0"/>
    <m/>
    <s v="AB"/>
    <s v="P-3944"/>
    <s v="S/C"/>
    <s v=" Fabricacion de Tapa Ø650mm Olla Chocolate"/>
    <n v="1"/>
    <s v="unidad"/>
    <n v="354000"/>
    <n v="354000"/>
    <s v="$"/>
    <s v="LDL"/>
    <n v="102555"/>
    <d v="2025-09-01T00:00:00"/>
    <s v="MZ"/>
    <d v="2025-09-03T00:00:00"/>
    <s v="Recibido"/>
    <s v="cumplida"/>
    <x v="0"/>
    <n v="1"/>
    <n v="0"/>
    <d v="2025-09-09T00:00:00"/>
    <n v="155"/>
    <m/>
    <m/>
    <n v="1"/>
  </r>
  <r>
    <m/>
    <s v="Raul Ledesma"/>
    <s v="NORMAL"/>
    <s v="TAPAS PARA OLLAS DE LINEA 4 Y TOLVA DE MASA"/>
    <d v="2025-08-05T00:00:00"/>
    <x v="7"/>
    <x v="0"/>
    <m/>
    <s v="AB"/>
    <s v="P-3944"/>
    <s v="S/C"/>
    <s v=" Fabricacion de Tapa Ø850mm Olla Vainilla"/>
    <n v="1"/>
    <s v="unidad"/>
    <n v="416000"/>
    <n v="416000"/>
    <s v="$"/>
    <s v="LDL"/>
    <n v="102555"/>
    <d v="2025-09-01T00:00:00"/>
    <s v="MZ"/>
    <d v="2025-09-03T00:00:00"/>
    <s v="Recibido"/>
    <s v="cumplida"/>
    <x v="0"/>
    <n v="1"/>
    <n v="0"/>
    <d v="2025-09-09T00:00:00"/>
    <n v="155"/>
    <m/>
    <m/>
    <n v="1"/>
  </r>
  <r>
    <n v="1"/>
    <s v="Alejandro Beron"/>
    <s v="URGENTE 01"/>
    <s v="REPARACION SECAMANOS FILTRO SANITARIO"/>
    <d v="2025-08-05T00:00:00"/>
    <x v="7"/>
    <x v="0"/>
    <m/>
    <s v="JPS"/>
    <s v="P-3945"/>
    <s v="M1245MEC"/>
    <s v="SECAMANOS Inelec Deepdri Con Filtro Hepa (provision de nuevo ya que el que se envió a reparar no tiene reparacion)"/>
    <n v="2"/>
    <s v="unidad"/>
    <n v="205500"/>
    <n v="411000"/>
    <s v="$"/>
    <s v="TECNOLOGIA INTERNACIONAL SA"/>
    <n v="102488"/>
    <d v="2025-08-27T00:00:00"/>
    <s v="MZ"/>
    <d v="2025-08-28T00:00:00"/>
    <s v="Recibido"/>
    <s v="cumplida"/>
    <x v="0"/>
    <n v="2"/>
    <n v="0"/>
    <d v="2026-01-21T00:00:00"/>
    <n v="15371"/>
    <n v="74492"/>
    <n v="1"/>
    <n v="1"/>
  </r>
  <r>
    <n v="1"/>
    <s v="Alejandro Beron"/>
    <s v="URGENTE 01"/>
    <s v="REPARACION FRENO DE APILADORA"/>
    <d v="2025-08-05T00:00:00"/>
    <x v="7"/>
    <x v="0"/>
    <m/>
    <s v="JPS"/>
    <s v="P-3946"/>
    <s v="S/C"/>
    <s v="REPARACION DE FRENO ELECTROMAGNETICO "/>
    <n v="1"/>
    <s v="unidad"/>
    <m/>
    <n v="0"/>
    <s v="$"/>
    <m/>
    <m/>
    <m/>
    <m/>
    <m/>
    <s v="Sin req."/>
    <s v="Con pendientes"/>
    <x v="0"/>
    <m/>
    <n v="-1"/>
    <m/>
    <m/>
    <m/>
    <n v="1"/>
    <n v="1"/>
  </r>
  <r>
    <n v="2"/>
    <s v="Raul Ledesma"/>
    <s v="NORMAL"/>
    <s v="REPARACION/AFILACION DE CUCHILLAS PARA ENVASADORA L5 Y MASIPACK L1-L2-L4"/>
    <d v="2025-08-05T00:00:00"/>
    <x v="7"/>
    <x v="0"/>
    <m/>
    <s v="AB"/>
    <s v="P-3947"/>
    <s v="S/C"/>
    <s v="Reparacion/afilacion de cuchilla dentada de 260mm para masipack L1-L2-L4"/>
    <n v="4"/>
    <s v="unidad"/>
    <n v="19210"/>
    <n v="76840"/>
    <s v="$"/>
    <s v="EXACORT"/>
    <n v="102289"/>
    <d v="2025-08-12T00:00:00"/>
    <s v="MZ"/>
    <d v="2025-08-13T00:00:00"/>
    <s v="Recibido"/>
    <s v="cumplida"/>
    <x v="0"/>
    <n v="4"/>
    <n v="0"/>
    <d v="2025-08-25T00:00:00"/>
    <n v="432"/>
    <m/>
    <n v="1"/>
    <n v="1"/>
  </r>
  <r>
    <m/>
    <s v="Raul Ledesma"/>
    <s v="NORMAL"/>
    <s v="REPARACION/AFILACION DE CUCHILLAS PARA ENVASADORA L5 Y MASIPACK L1-L2-L4"/>
    <d v="2025-08-05T00:00:00"/>
    <x v="7"/>
    <x v="0"/>
    <m/>
    <s v="AB"/>
    <s v="P-3947"/>
    <s v="S/C"/>
    <s v="Reparacion/afilacion de cuchilla dentada B 290X57X2 para envasadora L5"/>
    <n v="2"/>
    <s v="unidad"/>
    <n v="21330"/>
    <n v="42660"/>
    <s v="$"/>
    <s v="EXACORT"/>
    <n v="102289"/>
    <d v="2025-08-12T00:00:00"/>
    <s v="MZ"/>
    <d v="2025-08-13T00:00:00"/>
    <s v="Recibido"/>
    <s v="cumplida"/>
    <x v="0"/>
    <n v="2"/>
    <n v="0"/>
    <d v="2025-08-25T00:00:00"/>
    <n v="432"/>
    <m/>
    <m/>
    <n v="1"/>
  </r>
  <r>
    <n v="10"/>
    <s v="Alejandro Beron"/>
    <s v="URGENTE 01"/>
    <s v="MATERIAL PARA LLAMADO A BRIGADISTAS"/>
    <d v="2025-08-07T00:00:00"/>
    <x v="7"/>
    <x v="0"/>
    <m/>
    <s v="JPS"/>
    <s v="P-3948"/>
    <s v="S/C"/>
    <s v="Cable Multipar para audio VENETIAN de 8 canales, por 1mts"/>
    <n v="155"/>
    <s v="Metros"/>
    <m/>
    <n v="0"/>
    <s v="$"/>
    <m/>
    <m/>
    <m/>
    <m/>
    <m/>
    <s v="Sin req."/>
    <s v="Con pendientes"/>
    <x v="0"/>
    <m/>
    <n v="-155"/>
    <m/>
    <m/>
    <m/>
    <n v="1"/>
    <n v="1"/>
  </r>
  <r>
    <m/>
    <s v="Alejandro Beron"/>
    <s v="URGENTE 01"/>
    <s v="MATERIAL PARA LLAMADO A BRIGADISTAS"/>
    <d v="2025-08-07T00:00:00"/>
    <x v="7"/>
    <x v="0"/>
    <m/>
    <s v="JPS"/>
    <s v="P-3948"/>
    <s v="S/C"/>
    <s v="Cable tipo taller 2x0.75x 1 metros"/>
    <n v="190"/>
    <s v="Metros"/>
    <m/>
    <n v="0"/>
    <s v="$"/>
    <m/>
    <m/>
    <m/>
    <m/>
    <m/>
    <s v="Sin req."/>
    <s v="Con pendientes"/>
    <x v="0"/>
    <m/>
    <n v="-190"/>
    <m/>
    <m/>
    <m/>
    <m/>
    <n v="1"/>
  </r>
  <r>
    <m/>
    <s v="Alejandro Beron"/>
    <s v="URGENTE 01"/>
    <s v="MATERIAL PARA LLAMADO A BRIGADISTAS"/>
    <d v="2025-08-07T00:00:00"/>
    <x v="7"/>
    <x v="0"/>
    <m/>
    <s v="JPS"/>
    <s v="P-3948"/>
    <s v="S/C"/>
    <s v="Gabinete estanco para riel din 23x30x15 profundidad. 2 unidades"/>
    <n v="2"/>
    <s v="unidad"/>
    <m/>
    <n v="0"/>
    <s v="$"/>
    <m/>
    <m/>
    <m/>
    <m/>
    <m/>
    <s v="Sin req."/>
    <s v="Con pendientes"/>
    <x v="0"/>
    <m/>
    <n v="-2"/>
    <m/>
    <m/>
    <m/>
    <m/>
    <n v="1"/>
  </r>
  <r>
    <m/>
    <s v="Alejandro Beron"/>
    <s v="URGENTE 01"/>
    <s v="MATERIAL PARA LLAMADO A BRIGADISTAS"/>
    <d v="2025-08-07T00:00:00"/>
    <x v="7"/>
    <x v="0"/>
    <m/>
    <s v="JPS"/>
    <s v="P-3948"/>
    <s v="S/C"/>
    <s v="Caja de pase daisa galvanizada 10x10 rosca 1/2"/>
    <n v="8"/>
    <s v="unidad"/>
    <m/>
    <n v="0"/>
    <s v="$"/>
    <m/>
    <m/>
    <m/>
    <m/>
    <m/>
    <s v="Sin req."/>
    <s v="Con pendientes"/>
    <x v="0"/>
    <m/>
    <n v="-8"/>
    <m/>
    <m/>
    <m/>
    <m/>
    <n v="1"/>
  </r>
  <r>
    <m/>
    <s v="Alejandro Beron"/>
    <s v="URGENTE 01"/>
    <s v="MATERIAL PARA LLAMADO A BRIGADISTAS"/>
    <d v="2025-08-07T00:00:00"/>
    <x v="7"/>
    <x v="0"/>
    <m/>
    <s v="JPS"/>
    <s v="P-3948"/>
    <s v="S/C"/>
    <s v="Pulsador de emergencia sin retencio + zocalo N/O"/>
    <n v="8"/>
    <s v="unidad"/>
    <m/>
    <n v="0"/>
    <s v="$"/>
    <m/>
    <m/>
    <m/>
    <m/>
    <m/>
    <s v="Sin req."/>
    <s v="Con pendientes"/>
    <x v="0"/>
    <m/>
    <n v="-8"/>
    <m/>
    <m/>
    <m/>
    <m/>
    <n v="1"/>
  </r>
  <r>
    <m/>
    <s v="Alejandro Beron"/>
    <s v="URGENTE 01"/>
    <s v="MATERIAL PARA LLAMADO A BRIGADISTAS"/>
    <d v="2025-08-07T00:00:00"/>
    <x v="7"/>
    <x v="0"/>
    <m/>
    <s v="JPS"/>
    <s v="P-3948"/>
    <s v="S/C"/>
    <s v="Riel Din Simetrico 35mm Perforado Zoloda X1 Metr"/>
    <n v="1"/>
    <s v="unidad"/>
    <m/>
    <n v="0"/>
    <s v="$"/>
    <m/>
    <m/>
    <m/>
    <m/>
    <m/>
    <s v="Sin req."/>
    <s v="Con pendientes"/>
    <x v="0"/>
    <m/>
    <n v="-1"/>
    <m/>
    <m/>
    <m/>
    <m/>
    <n v="1"/>
  </r>
  <r>
    <m/>
    <s v="Alejandro Beron"/>
    <s v="URGENTE 01"/>
    <s v="MATERIAL PARA LLAMADO A BRIGADISTAS"/>
    <d v="2025-08-07T00:00:00"/>
    <x v="7"/>
    <x v="0"/>
    <m/>
    <s v="JPS"/>
    <s v="P-3948"/>
    <s v="S/C"/>
    <s v="Borne bpn gris para cable de 1mm."/>
    <n v="30"/>
    <s v="unidad"/>
    <m/>
    <n v="0"/>
    <s v="$"/>
    <m/>
    <m/>
    <m/>
    <m/>
    <m/>
    <s v="Sin req."/>
    <s v="Con pendientes"/>
    <x v="0"/>
    <m/>
    <n v="-30"/>
    <m/>
    <m/>
    <m/>
    <m/>
    <n v="1"/>
  </r>
  <r>
    <m/>
    <s v="Alejandro Beron"/>
    <s v="URGENTE 01"/>
    <s v="MATERIAL PARA LLAMADO A BRIGADISTAS"/>
    <d v="2025-08-07T00:00:00"/>
    <x v="7"/>
    <x v="0"/>
    <m/>
    <s v="JPS"/>
    <s v="P-3948"/>
    <s v="M0102ELE"/>
    <s v="PRENSACABLE HP 1/4&quot; BSP"/>
    <n v="20"/>
    <s v="unidad"/>
    <m/>
    <n v="0"/>
    <s v="$"/>
    <m/>
    <m/>
    <m/>
    <m/>
    <m/>
    <s v="Sin req."/>
    <s v="Con pendientes"/>
    <x v="0"/>
    <m/>
    <n v="-20"/>
    <m/>
    <m/>
    <m/>
    <m/>
    <n v="1"/>
  </r>
  <r>
    <m/>
    <s v="Alejandro Beron"/>
    <s v="URGENTE 01"/>
    <s v="MATERIAL PARA LLAMADO A BRIGADISTAS"/>
    <d v="2025-08-07T00:00:00"/>
    <x v="7"/>
    <x v="0"/>
    <m/>
    <s v="JPS"/>
    <s v="P-3948"/>
    <s v="M0342FER"/>
    <s v="PRECINTO 3,6 X 150MM"/>
    <n v="200"/>
    <s v="unidad"/>
    <m/>
    <n v="0"/>
    <s v="$"/>
    <m/>
    <m/>
    <m/>
    <m/>
    <m/>
    <s v="Sin req."/>
    <s v="Con pendientes"/>
    <x v="0"/>
    <m/>
    <n v="-200"/>
    <m/>
    <m/>
    <m/>
    <m/>
    <n v="1"/>
  </r>
  <r>
    <m/>
    <s v="Alejandro Beron"/>
    <s v="URGENTE 01"/>
    <s v="MATERIAL PARA LLAMADO A BRIGADISTAS"/>
    <d v="2025-08-07T00:00:00"/>
    <x v="7"/>
    <x v="0"/>
    <m/>
    <s v="JPS"/>
    <s v="P-3948"/>
    <s v="M0104ELE"/>
    <s v="PRENSACABLE HP 3/4&quot; BSP"/>
    <n v="10"/>
    <s v="unidad"/>
    <m/>
    <n v="0"/>
    <s v="$"/>
    <m/>
    <m/>
    <m/>
    <m/>
    <m/>
    <s v="Sin req."/>
    <s v="Con pendientes"/>
    <x v="0"/>
    <m/>
    <n v="-10"/>
    <m/>
    <m/>
    <m/>
    <m/>
    <n v="1"/>
  </r>
  <r>
    <n v="8"/>
    <s v="Alejandro Beron"/>
    <s v="NORMAL"/>
    <s v="MATERIAL TAREAS DE PLOMERIA EN LABORATORIO"/>
    <d v="2025-08-07T00:00:00"/>
    <x v="7"/>
    <x v="0"/>
    <n v="896761"/>
    <s v="JPS"/>
    <s v="P-3949"/>
    <s v=" M0692FER"/>
    <s v="  CUPLA 25 FUSION VERDE"/>
    <n v="14"/>
    <s v="unidad"/>
    <n v="421.6"/>
    <n v="5902.4000000000005"/>
    <s v="$"/>
    <s v="HER CAL"/>
    <n v="102335"/>
    <d v="2025-08-14T00:00:00"/>
    <s v="MZ"/>
    <d v="2025-08-15T00:00:00"/>
    <s v="Recibido"/>
    <s v="cumplida"/>
    <x v="0"/>
    <n v="14"/>
    <n v="0"/>
    <d v="2025-08-22T00:00:00"/>
    <n v="39924"/>
    <n v="67368"/>
    <n v="1"/>
    <n v="1"/>
  </r>
  <r>
    <m/>
    <s v="Alejandro Beron"/>
    <s v="NORMAL"/>
    <s v="MATERIAL TAREAS DE PLOMERIA EN LABORATORIO"/>
    <d v="2025-08-07T00:00:00"/>
    <x v="7"/>
    <x v="0"/>
    <n v="896761"/>
    <s v="JPS"/>
    <s v="P-3949"/>
    <s v=" M2114FER"/>
    <s v="  CUPLA TERMOFUSION 20MM"/>
    <n v="8"/>
    <s v="unidad"/>
    <n v="299.14999999999998"/>
    <n v="2393.1999999999998"/>
    <s v="$"/>
    <s v="HER CAL"/>
    <n v="102335"/>
    <d v="2025-08-14T00:00:00"/>
    <s v="MZ"/>
    <d v="2025-08-15T00:00:00"/>
    <s v="Recibido"/>
    <s v="cumplida"/>
    <x v="0"/>
    <n v="8"/>
    <n v="0"/>
    <d v="2025-08-22T00:00:00"/>
    <n v="39924"/>
    <n v="67368"/>
    <m/>
    <n v="1"/>
  </r>
  <r>
    <m/>
    <s v="Alejandro Beron"/>
    <s v="NORMAL"/>
    <s v="MATERIAL TAREAS DE PLOMERIA EN LABORATORIO"/>
    <d v="2025-08-07T00:00:00"/>
    <x v="7"/>
    <x v="0"/>
    <n v="896761"/>
    <s v="JPS"/>
    <s v="P-3949"/>
    <s v=" M2409FER"/>
    <s v=" CURVA A 90° DE 32MM  TERMOFUSION"/>
    <n v="10"/>
    <s v="unidad"/>
    <n v="1571.7"/>
    <n v="15717"/>
    <s v="$"/>
    <s v="HER CAL"/>
    <n v="102335"/>
    <d v="2025-08-14T00:00:00"/>
    <s v="MZ"/>
    <d v="2025-08-15T00:00:00"/>
    <s v="Recibido"/>
    <s v="cumplida"/>
    <x v="0"/>
    <n v="10"/>
    <n v="0"/>
    <d v="2025-08-22T00:00:00"/>
    <n v="39924"/>
    <n v="67368"/>
    <m/>
    <n v="1"/>
  </r>
  <r>
    <m/>
    <s v="Alejandro Beron"/>
    <s v="NORMAL"/>
    <s v="MATERIAL TAREAS DE PLOMERIA EN LABORATORIO"/>
    <d v="2025-08-07T00:00:00"/>
    <x v="7"/>
    <x v="0"/>
    <n v="896761"/>
    <s v="JPS"/>
    <s v="P-3949"/>
    <s v=" M0688FER"/>
    <s v="  CODO HEMBRA 25 X 3/4&quot;  FUSION VERDE"/>
    <n v="6"/>
    <s v="unidad"/>
    <n v="3014.7"/>
    <n v="18088.199999999997"/>
    <s v="$"/>
    <s v="HER CAL"/>
    <n v="102335"/>
    <d v="2025-08-14T00:00:00"/>
    <s v="MZ"/>
    <d v="2025-08-15T00:00:00"/>
    <s v="Recibido"/>
    <s v="cumplida"/>
    <x v="0"/>
    <n v="6"/>
    <n v="0"/>
    <d v="2025-08-22T00:00:00"/>
    <n v="39924"/>
    <n v="67368"/>
    <m/>
    <n v="1"/>
  </r>
  <r>
    <m/>
    <s v="Alejandro Beron"/>
    <s v="NORMAL"/>
    <s v="MATERIAL TAREAS DE PLOMERIA EN LABORATORIO"/>
    <d v="2025-08-07T00:00:00"/>
    <x v="7"/>
    <x v="0"/>
    <n v="896761"/>
    <s v="JPS"/>
    <s v="P-3949"/>
    <s v=" M2121FER"/>
    <s v="  TEE TERMOFUSION 32MM"/>
    <n v="5"/>
    <s v="unidad"/>
    <n v="1172.1500000000001"/>
    <n v="5860.75"/>
    <s v="$"/>
    <s v="HER CAL"/>
    <n v="102335"/>
    <d v="2025-08-14T00:00:00"/>
    <s v="MZ"/>
    <d v="2025-08-15T00:00:00"/>
    <s v="Recibido"/>
    <s v="cumplida"/>
    <x v="0"/>
    <n v="5"/>
    <n v="0"/>
    <d v="2025-08-22T00:00:00"/>
    <n v="39924"/>
    <n v="67368"/>
    <m/>
    <n v="1"/>
  </r>
  <r>
    <m/>
    <s v="Alejandro Beron"/>
    <s v="NORMAL"/>
    <s v="MATERIAL TAREAS DE PLOMERIA EN LABORATORIO"/>
    <d v="2025-08-07T00:00:00"/>
    <x v="7"/>
    <x v="0"/>
    <n v="896761"/>
    <s v="JPS"/>
    <s v="P-3949"/>
    <s v=" M0028SAN"/>
    <s v="  LLAVE DE PASO TERMOFUSION 32MM"/>
    <n v="4"/>
    <s v="unidad"/>
    <n v="14305.2"/>
    <n v="57220.800000000003"/>
    <s v="$"/>
    <s v="HER CAL"/>
    <n v="102335"/>
    <d v="2025-08-14T00:00:00"/>
    <s v="MZ"/>
    <d v="2025-08-15T00:00:00"/>
    <s v="Recibido"/>
    <s v="cumplida"/>
    <x v="0"/>
    <n v="4"/>
    <n v="0"/>
    <d v="2025-08-22T00:00:00"/>
    <n v="39924"/>
    <n v="67368"/>
    <m/>
    <n v="1"/>
  </r>
  <r>
    <m/>
    <s v="Alejandro Beron"/>
    <s v="NORMAL"/>
    <s v="MATERIAL TAREAS DE PLOMERIA EN LABORATORIO"/>
    <d v="2025-08-07T00:00:00"/>
    <x v="7"/>
    <x v="0"/>
    <n v="896761"/>
    <s v="JPS"/>
    <s v="P-3949"/>
    <s v=" M1855FER"/>
    <s v="  SIFON DE GOMA/PVC BAJO MESADA"/>
    <n v="1"/>
    <s v="unidad"/>
    <n v="5391.1"/>
    <n v="5391.1"/>
    <s v="$"/>
    <s v="HER CAL"/>
    <n v="102335"/>
    <d v="2025-08-14T00:00:00"/>
    <s v="MZ"/>
    <d v="2025-08-15T00:00:00"/>
    <s v="Recibido"/>
    <s v="cumplida"/>
    <x v="0"/>
    <n v="1"/>
    <n v="0"/>
    <d v="2025-08-22T00:00:00"/>
    <n v="39924"/>
    <n v="67368"/>
    <m/>
    <n v="1"/>
  </r>
  <r>
    <m/>
    <s v="Alejandro Beron"/>
    <s v="NORMAL"/>
    <s v="MATERIAL TAREAS DE PLOMERIA EN LABORATORIO"/>
    <d v="2025-08-07T00:00:00"/>
    <x v="7"/>
    <x v="0"/>
    <n v="896761"/>
    <s v="JPS"/>
    <s v="P-3949"/>
    <s v=" M2145FER"/>
    <s v="  BUJE DE REDUCCION 32X20 TERMOFUSION VERDE"/>
    <n v="4"/>
    <s v="unidad"/>
    <n v="716.3"/>
    <n v="2865.2"/>
    <s v="$"/>
    <s v="HER CAL"/>
    <n v="102335"/>
    <d v="2025-08-14T00:00:00"/>
    <s v="MZ"/>
    <d v="2025-08-15T00:00:00"/>
    <s v="Recibido"/>
    <s v="cumplida"/>
    <x v="0"/>
    <n v="4"/>
    <n v="0"/>
    <d v="2025-08-22T00:00:00"/>
    <n v="39924"/>
    <n v="67368"/>
    <m/>
    <n v="1"/>
  </r>
  <r>
    <n v="1"/>
    <s v="Ontivero Alejandro"/>
    <s v="URGENTE 01"/>
    <s v="FRENO ELECTROMAGNETICO APILADORA"/>
    <d v="2025-08-08T00:00:00"/>
    <x v="7"/>
    <x v="0"/>
    <m/>
    <s v="JPS"/>
    <s v="P-3950"/>
    <s v="S/C"/>
    <s v=" Freno electromagnetico para RT20 PRO"/>
    <n v="1"/>
    <s v="unidad"/>
    <n v="794325"/>
    <n v="794325"/>
    <s v="$"/>
    <s v="UNIRROL"/>
    <n v="102286"/>
    <d v="2025-08-12T00:00:00"/>
    <s v="MZ"/>
    <d v="2025-08-13T00:00:00"/>
    <s v="Recibido"/>
    <s v="cumplida"/>
    <x v="0"/>
    <n v="1"/>
    <n v="0"/>
    <d v="2025-09-19T00:00:00"/>
    <n v="643974750"/>
    <m/>
    <n v="1"/>
    <n v="1"/>
  </r>
  <r>
    <n v="1"/>
    <s v="Franco Paez"/>
    <s v="URGENTE 01"/>
    <s v="ASISTENCIA TECNICA ALIPACK L4"/>
    <d v="2025-08-09T00:00:00"/>
    <x v="7"/>
    <x v="0"/>
    <m/>
    <s v="JPS"/>
    <s v="P-3951"/>
    <s v="S/C"/>
    <s v=" ASISTENCA TECNICA ALIPACK - ENVASADORA LINEA 4"/>
    <n v="1"/>
    <s v="unidad"/>
    <m/>
    <n v="0"/>
    <s v="$"/>
    <s v="ALIPACK"/>
    <m/>
    <m/>
    <m/>
    <m/>
    <s v="Sin req."/>
    <s v="Con pendientes"/>
    <x v="0"/>
    <m/>
    <n v="-1"/>
    <d v="2025-08-20T00:00:00"/>
    <n v="664"/>
    <m/>
    <n v="1"/>
    <n v="1"/>
  </r>
  <r>
    <n v="1"/>
    <s v="Hugo Escobar"/>
    <s v="NORMAL"/>
    <s v="LAVADORA DE PIEZAS PARA TALLER DE MANTTO"/>
    <d v="2025-08-11T00:00:00"/>
    <x v="7"/>
    <x v="0"/>
    <m/>
    <s v="AB"/>
    <s v="P-3952"/>
    <s v=" M2857FER"/>
    <s v=" LAVADORA DE PIEZAS CON CALDERA PALALA MODELO 002"/>
    <n v="1"/>
    <s v="unidad"/>
    <n v="825000"/>
    <n v="825000"/>
    <s v="$"/>
    <s v="CHATARD NEYRA Y CIA SA - FERRETERIA"/>
    <n v="102392"/>
    <d v="2025-08-19T00:00:00"/>
    <s v="MZ"/>
    <d v="2025-08-25T00:00:00"/>
    <s v="Recibido"/>
    <s v="cumplida"/>
    <x v="0"/>
    <n v="1"/>
    <n v="0"/>
    <d v="2025-09-11T00:00:00"/>
    <n v="136537"/>
    <n v="68289"/>
    <n v="1"/>
    <n v="1"/>
  </r>
  <r>
    <n v="2"/>
    <s v="Alejandro Beron"/>
    <s v="URGENTE 01"/>
    <s v="CAMBIO DE CHAPAS DMP"/>
    <d v="2025-08-11T00:00:00"/>
    <x v="7"/>
    <x v="0"/>
    <n v="572847"/>
    <s v="JPS"/>
    <s v="P-3953"/>
    <s v="S/C"/>
    <s v="MANO DE OBRA POR EL CAMBIO DE 42 CHAPAS TRASLUCIDAS "/>
    <n v="1"/>
    <s v="unidad"/>
    <n v="1805000"/>
    <n v="1805000"/>
    <s v="$"/>
    <s v="Elfer Mario Hector (Montajes industriales)"/>
    <n v="102492"/>
    <d v="2025-08-27T00:00:00"/>
    <s v="MZ"/>
    <d v="2025-08-28T00:00:00"/>
    <s v="Recibido"/>
    <s v="cumplida"/>
    <x v="0"/>
    <n v="1"/>
    <n v="0"/>
    <d v="2025-11-17T00:00:00"/>
    <s v="Firma Ale Beron"/>
    <m/>
    <n v="1"/>
    <n v="1"/>
  </r>
  <r>
    <m/>
    <s v="Alejandro Beron"/>
    <s v="URGENTE 01"/>
    <s v="CAMBIO DE CHAPAS DMP"/>
    <d v="2025-08-11T00:00:00"/>
    <x v="7"/>
    <x v="0"/>
    <n v="572847"/>
    <s v="JPS"/>
    <s v="P-3953"/>
    <s v="S/C"/>
    <s v="CHAPAS POLICARBONATO 8MTS X 1,2MT X 1,2MM (PROVEEDOR)"/>
    <n v="42"/>
    <s v="unidad"/>
    <n v="109598.823"/>
    <n v="4603150.5660000006"/>
    <s v="$"/>
    <s v="COMERCIAL CMP"/>
    <n v="102386"/>
    <d v="2025-08-19T00:00:00"/>
    <s v="MZ"/>
    <d v="2025-08-25T00:00:00"/>
    <s v="Recibido"/>
    <s v="cumplida"/>
    <x v="0"/>
    <n v="42"/>
    <n v="0"/>
    <d v="2025-09-03T00:00:00"/>
    <n v="248347"/>
    <m/>
    <m/>
    <n v="1"/>
  </r>
  <r>
    <n v="6"/>
    <s v="Alejandro Beron"/>
    <s v="NORMAL"/>
    <s v="MATERIALES PARA LAVADERO"/>
    <d v="2025-08-12T00:00:00"/>
    <x v="7"/>
    <x v="0"/>
    <n v="711110"/>
    <s v="AB"/>
    <s v="P-3954"/>
    <s v="S/C"/>
    <s v="CERAMICA BLANCA BRILLANTE 20x20x mts2"/>
    <n v="13"/>
    <s v="unidad"/>
    <n v="33076.93"/>
    <n v="430000.09"/>
    <s v="$"/>
    <s v="RENDICION DE GASTOS"/>
    <n v="102569"/>
    <d v="2025-09-01T00:00:00"/>
    <s v="MZ"/>
    <d v="2025-09-02T00:00:00"/>
    <s v="Recibido"/>
    <s v="cumplida"/>
    <x v="0"/>
    <n v="13"/>
    <n v="0"/>
    <d v="2025-09-03T00:00:00"/>
    <n v="28037"/>
    <m/>
    <n v="1"/>
    <n v="1"/>
  </r>
  <r>
    <m/>
    <s v="Alejandro Beron"/>
    <s v="NORMAL"/>
    <s v="MATERIALES PARA LAVADERO"/>
    <d v="2025-08-12T00:00:00"/>
    <x v="7"/>
    <x v="0"/>
    <n v="711110"/>
    <s v="AB"/>
    <s v="P-3954"/>
    <s v="M1453FER"/>
    <s v="PASTINA BLANCA Weber x1kg"/>
    <n v="10"/>
    <s v="unidad"/>
    <n v="1790.38"/>
    <n v="17903.800000000003"/>
    <s v="$"/>
    <s v="ABRAFER"/>
    <n v="102364"/>
    <d v="2025-08-18T00:00:00"/>
    <s v="MZ"/>
    <d v="2025-08-19T00:00:00"/>
    <s v="Recibido"/>
    <s v="cumplida"/>
    <x v="0"/>
    <n v="10"/>
    <n v="0"/>
    <d v="2025-08-22T00:00:00"/>
    <n v="41273"/>
    <n v="67421"/>
    <m/>
    <n v="1"/>
  </r>
  <r>
    <m/>
    <s v="Alejandro Beron"/>
    <s v="NORMAL"/>
    <s v="MATERIALES PARA LAVADERO"/>
    <d v="2025-08-12T00:00:00"/>
    <x v="7"/>
    <x v="0"/>
    <n v="711110"/>
    <s v="AB"/>
    <s v="P-3954"/>
    <s v=" M2858FER"/>
    <s v="PERFIL CANTONERA x2,6mts"/>
    <n v="8"/>
    <s v="unidad"/>
    <n v="1820"/>
    <n v="14560"/>
    <s v="$"/>
    <s v="ABRAFER"/>
    <n v="102364"/>
    <d v="2025-08-18T00:00:00"/>
    <s v="MZ"/>
    <d v="2025-08-19T00:00:00"/>
    <s v="Recibido"/>
    <s v="cumplida"/>
    <x v="0"/>
    <n v="8"/>
    <n v="0"/>
    <d v="2025-08-22T00:00:00"/>
    <n v="41273"/>
    <n v="67421"/>
    <m/>
    <n v="1"/>
  </r>
  <r>
    <m/>
    <s v="Alejandro Beron"/>
    <s v="NORMAL"/>
    <s v="MATERIALES PARA LAVADERO"/>
    <d v="2025-08-12T00:00:00"/>
    <x v="7"/>
    <x v="0"/>
    <n v="711110"/>
    <s v="AB"/>
    <s v="P-3954"/>
    <s v="M2164FER"/>
    <s v="CEMENTO BLANCO RAPIDO X 5 KG"/>
    <n v="3"/>
    <s v="unidad"/>
    <n v="11101.87"/>
    <n v="33305.61"/>
    <s v="$"/>
    <s v="ABRAFER"/>
    <n v="102364"/>
    <d v="2025-08-18T00:00:00"/>
    <s v="MZ"/>
    <d v="2025-08-19T00:00:00"/>
    <s v="Recibido"/>
    <s v="cumplida"/>
    <x v="0"/>
    <n v="3"/>
    <n v="0"/>
    <d v="2025-08-22T00:00:00"/>
    <n v="41273"/>
    <n v="67421"/>
    <m/>
    <n v="1"/>
  </r>
  <r>
    <m/>
    <s v="Alejandro Beron"/>
    <s v="NORMAL"/>
    <s v="MATERIALES PARA LAVADERO"/>
    <d v="2025-08-12T00:00:00"/>
    <x v="7"/>
    <x v="0"/>
    <n v="711110"/>
    <s v="AB"/>
    <s v="P-3954"/>
    <s v="  M1771FER"/>
    <s v="PEGAMENTO ADHESIVO IMPERMEABLE POTENCIADO 25 KG KLAUKOL SIKA"/>
    <n v="3"/>
    <s v="unidad"/>
    <n v="8168.03"/>
    <n v="24504.09"/>
    <s v="$"/>
    <s v="ABRAFER"/>
    <n v="102364"/>
    <d v="2025-08-18T00:00:00"/>
    <s v="MZ"/>
    <d v="2025-08-19T00:00:00"/>
    <s v="Recibido"/>
    <s v="cumplida"/>
    <x v="0"/>
    <n v="3"/>
    <n v="0"/>
    <d v="2025-08-22T00:00:00"/>
    <n v="41273"/>
    <n v="67421"/>
    <m/>
    <n v="1"/>
  </r>
  <r>
    <m/>
    <s v="Alejandro Beron"/>
    <s v="NORMAL"/>
    <s v="MATERIALES PARA LAVADERO"/>
    <d v="2025-08-12T00:00:00"/>
    <x v="7"/>
    <x v="0"/>
    <n v="711110"/>
    <s v="AB"/>
    <s v="P-3954"/>
    <s v="M2657FER"/>
    <s v="SINTETICO BLANCO ALBALUX DIAMANTEX X4 LITROS"/>
    <n v="5"/>
    <s v="unidad"/>
    <n v="40817.4"/>
    <n v="204087"/>
    <s v="$"/>
    <s v="HER CAL"/>
    <n v="102366"/>
    <d v="2025-08-18T00:00:00"/>
    <s v="MZ"/>
    <d v="2025-08-20T00:00:00"/>
    <s v="Recibido"/>
    <s v="cumplida"/>
    <x v="0"/>
    <n v="5"/>
    <n v="0"/>
    <d v="2025-08-22T00:00:00"/>
    <n v="39923"/>
    <n v="67355"/>
    <m/>
    <n v="1"/>
  </r>
  <r>
    <n v="1"/>
    <s v="Alejandro Beron"/>
    <s v="NORMAL"/>
    <s v="FILTROS PARA INYECTADORA DE AIRE SIROC"/>
    <d v="2025-08-12T00:00:00"/>
    <x v="7"/>
    <x v="0"/>
    <m/>
    <s v="AB"/>
    <s v="P-3955"/>
    <s v=" M2637MEC"/>
    <s v="Placas filtrantes para unidad evaporativa Siroc 18 AP 9. "/>
    <n v="28"/>
    <s v="unidad"/>
    <m/>
    <n v="0"/>
    <s v="$"/>
    <m/>
    <m/>
    <m/>
    <m/>
    <m/>
    <s v="Sin req."/>
    <s v="Con pendientes"/>
    <x v="3"/>
    <m/>
    <n v="-28"/>
    <m/>
    <m/>
    <m/>
    <n v="1"/>
    <n v="1"/>
  </r>
  <r>
    <n v="1"/>
    <s v="Alejandro Beron"/>
    <s v="URGENTE 01"/>
    <s v="REPARACION DE APILADOR BT - TOYOTA"/>
    <d v="2025-08-12T00:00:00"/>
    <x v="7"/>
    <x v="0"/>
    <m/>
    <s v="AB"/>
    <s v="P-3956"/>
    <s v="S/C"/>
    <s v="Toyota apilador BT  SERIE N° 6533173 MODELO RREI60H  _x000a_ Reemplazo de sellos en cuadro de válvulas  (10 sellos)  _x000a_ proveedor Toyota"/>
    <n v="1"/>
    <s v="unidad"/>
    <n v="539600"/>
    <n v="539600"/>
    <s v="$"/>
    <s v="ELEVA PILAR"/>
    <n v="103398"/>
    <d v="2025-10-27T00:00:00"/>
    <s v="MZ"/>
    <d v="2025-10-28T00:00:00"/>
    <s v="Orden de compra confirmada"/>
    <s v="Con pendientes"/>
    <x v="0"/>
    <m/>
    <n v="-1"/>
    <m/>
    <m/>
    <m/>
    <n v="1"/>
    <n v="1"/>
  </r>
  <r>
    <n v="1"/>
    <s v="Alejandro Beron"/>
    <s v="URGENTE 01"/>
    <s v="REPARACION MOTOR AUTOELEVADOR  TOYOTA 15"/>
    <d v="2025-08-12T00:00:00"/>
    <x v="7"/>
    <x v="0"/>
    <n v="994858"/>
    <s v="AB"/>
    <s v="P-3957"/>
    <s v="S/C"/>
    <s v="Se solicita reparar motor (4Y) fundido en autoelevador Toyota 15_x000a_El motor esta colocado, solo se puede retirar el motor, el chasis queda en planta"/>
    <n v="1"/>
    <s v="unidad"/>
    <n v="7012500"/>
    <n v="7012500"/>
    <s v="$"/>
    <s v="ELEVA PILAR"/>
    <n v="102620"/>
    <d v="2025-09-03T00:00:00"/>
    <s v="LR"/>
    <d v="2025-09-05T00:00:00"/>
    <s v="Recibido"/>
    <s v="cumplida"/>
    <x v="0"/>
    <n v="1"/>
    <n v="0"/>
    <d v="2025-11-21T00:00:00"/>
    <n v="3"/>
    <m/>
    <n v="1"/>
    <n v="1"/>
  </r>
  <r>
    <n v="3"/>
    <s v="Franco Paez"/>
    <s v="URGENTE 01"/>
    <s v="REPUESTOS PARA EL DAF"/>
    <d v="2025-08-15T00:00:00"/>
    <x v="7"/>
    <x v="0"/>
    <n v="401157"/>
    <s v="AB"/>
    <s v="P-3958"/>
    <s v=" M2860FER"/>
    <s v="Conector espiga de 50 mm con rosca hembra de 1 y 1/2&quot;"/>
    <n v="2"/>
    <s v="unidad"/>
    <n v="511.53"/>
    <n v="1023.06"/>
    <s v="$"/>
    <s v="BULONERA TORCUATO"/>
    <n v="102460"/>
    <d v="2025-08-25T00:00:00"/>
    <s v="MZ"/>
    <d v="2025-08-26T00:00:00"/>
    <s v="Recibido"/>
    <s v="cumplida"/>
    <x v="0"/>
    <n v="2"/>
    <n v="0"/>
    <d v="2025-09-02T00:00:00"/>
    <n v="256914"/>
    <n v="67906"/>
    <n v="1"/>
    <n v="1"/>
  </r>
  <r>
    <m/>
    <s v="Franco Paez"/>
    <s v="URGENTE 01"/>
    <s v="REPUESTOS PARA EL DAF"/>
    <d v="2025-08-15T00:00:00"/>
    <x v="7"/>
    <x v="0"/>
    <n v="401157"/>
    <s v="AB"/>
    <s v="P-3958"/>
    <s v=" M2861FER"/>
    <s v="Conector espiga de 50 mm con rosca macho de 2&quot;"/>
    <n v="2"/>
    <s v="unidad"/>
    <n v="764.68"/>
    <n v="1529.36"/>
    <s v="$"/>
    <s v="BULONERA TORCUATO"/>
    <n v="102460"/>
    <d v="2025-08-25T00:00:00"/>
    <s v="MZ"/>
    <d v="2025-08-26T00:00:00"/>
    <s v="Recibido"/>
    <s v="cumplida"/>
    <x v="0"/>
    <n v="2"/>
    <n v="0"/>
    <d v="2025-09-02T00:00:00"/>
    <n v="256914"/>
    <n v="67906"/>
    <m/>
    <n v="1"/>
  </r>
  <r>
    <m/>
    <s v="Franco Paez"/>
    <s v="URGENTE 01"/>
    <s v="REPUESTOS PARA EL DAF"/>
    <d v="2025-08-15T00:00:00"/>
    <x v="7"/>
    <x v="0"/>
    <n v="401157"/>
    <s v="AB"/>
    <s v="P-3958"/>
    <s v=" M1715FER"/>
    <s v="MANGUERA PVC CON ALAMBRE 50 MM (DESCARGA DAF)"/>
    <n v="15"/>
    <s v="Metros"/>
    <n v="15358"/>
    <n v="230370"/>
    <s v="$"/>
    <s v="GOMA EME (Goma filtros)"/>
    <n v="102458"/>
    <d v="2025-08-25T00:00:00"/>
    <s v="MZ"/>
    <d v="2025-08-26T00:00:00"/>
    <s v="Recibido"/>
    <s v="cumplida"/>
    <x v="0"/>
    <n v="15"/>
    <n v="0"/>
    <d v="2025-09-04T00:00:00"/>
    <n v="5019"/>
    <n v="67994"/>
    <m/>
    <n v="1"/>
  </r>
  <r>
    <n v="1"/>
    <s v="Dario Gamba"/>
    <s v="URGENTE 01"/>
    <s v="CORTADORA LINEA 6"/>
    <d v="2025-08-14T00:00:00"/>
    <x v="7"/>
    <x v="0"/>
    <n v="419010"/>
    <s v="JPS"/>
    <s v="P-3959"/>
    <s v=" M1477MEC"/>
    <s v="RODAMIENTO LINEAL HIWIN HGW20CC Z0C"/>
    <n v="1"/>
    <s v="unidad"/>
    <n v="203207"/>
    <n v="203207"/>
    <s v="$"/>
    <s v="MR ACCESORIOS INDUSTRIALES"/>
    <s v="102346 - 102369"/>
    <d v="2025-08-15T00:00:00"/>
    <s v="LR"/>
    <d v="2025-08-18T00:00:00"/>
    <s v="Recibido"/>
    <s v="cumplida"/>
    <x v="0"/>
    <n v="1"/>
    <n v="0"/>
    <d v="2025-08-19T00:00:00"/>
    <n v="13362"/>
    <n v="67181"/>
    <n v="1"/>
    <n v="1"/>
  </r>
  <r>
    <n v="1"/>
    <s v="Franco Paez"/>
    <s v="URGENTE 01"/>
    <s v="LAVAMANOS PORTATIL LINEA 5"/>
    <d v="2025-08-15T00:00:00"/>
    <x v="7"/>
    <x v="0"/>
    <n v="801868"/>
    <s v="AB"/>
    <s v="P-3960"/>
    <s v=" M2859FER"/>
    <s v="Fuelle de bomba de pie para agua"/>
    <n v="1"/>
    <s v="unidad"/>
    <n v="19500"/>
    <n v="19500"/>
    <s v="$"/>
    <s v="RENDICION DE GASTOS"/>
    <n v="102367"/>
    <d v="2025-08-18T00:00:00"/>
    <s v="MZ"/>
    <d v="2025-08-19T00:00:00"/>
    <s v="Recibido"/>
    <s v="cumplida"/>
    <x v="0"/>
    <n v="1"/>
    <n v="0"/>
    <d v="2025-08-20T00:00:00"/>
    <n v="23426"/>
    <m/>
    <n v="1"/>
    <n v="1"/>
  </r>
  <r>
    <n v="1"/>
    <s v="Alejandro Beron"/>
    <s v="URGENTE 01"/>
    <s v="HELADERA COMEDOR DE PLANTA"/>
    <d v="2025-08-18T00:00:00"/>
    <x v="7"/>
    <x v="0"/>
    <n v="494961"/>
    <s v="JPS"/>
    <s v="P-3961"/>
    <s v="M2862FER"/>
    <s v="GAS REFRIGERANTE R 134A X 900GRS"/>
    <n v="2"/>
    <s v="unidad"/>
    <n v="12870"/>
    <n v="25740"/>
    <s v="$"/>
    <s v="REFRIGERACION OMAR"/>
    <n v="102389"/>
    <d v="2025-08-19T00:00:00"/>
    <s v="MZ"/>
    <d v="2025-08-20T00:00:00"/>
    <s v="Recibido"/>
    <s v="cumplida"/>
    <x v="0"/>
    <n v="2"/>
    <n v="0"/>
    <d v="2025-08-22T00:00:00"/>
    <n v="25888"/>
    <n v="67357"/>
    <n v="1"/>
    <n v="1"/>
  </r>
  <r>
    <n v="1"/>
    <s v="Raul Ledesma"/>
    <s v="PROV. UNICO 03"/>
    <s v="MEJORA EN PROGRAMACION ENVASADORA LINEA 3 Y 4"/>
    <d v="2025-08-20T00:00:00"/>
    <x v="7"/>
    <x v="0"/>
    <n v="267144"/>
    <s v="JPS"/>
    <s v="P-3962"/>
    <s v="S/C"/>
    <s v="SERVICIO DE REPROGRAMACION EN ENVASADORA ALIPACK L3 - L4"/>
    <n v="1"/>
    <s v="unidad"/>
    <n v="1148000"/>
    <n v="1148000"/>
    <s v="$"/>
    <s v="ALIPACK"/>
    <n v="102766"/>
    <d v="2025-09-11T00:00:00"/>
    <s v="MZ"/>
    <d v="2025-09-15T00:00:00"/>
    <s v="Recibido"/>
    <s v="cumplida"/>
    <x v="0"/>
    <n v="1"/>
    <n v="0"/>
    <d v="2025-10-03T00:00:00"/>
    <s v="sin remito"/>
    <m/>
    <n v="1"/>
    <n v="1"/>
  </r>
  <r>
    <n v="1"/>
    <s v="Pablo Aguirre"/>
    <s v="NORMAL"/>
    <s v="REENBANDADO RUEDA ZORRA ATOM"/>
    <d v="2025-08-20T00:00:00"/>
    <x v="7"/>
    <x v="0"/>
    <n v="899435"/>
    <s v="JPS"/>
    <s v="P-3963"/>
    <s v="S/C"/>
    <s v=" REENBANDADO RUEDA DE TRACCIÓN PTE15Q 220 x 70"/>
    <n v="2"/>
    <s v="unidad"/>
    <n v="182000"/>
    <n v="364000"/>
    <s v="$"/>
    <s v="EMAS"/>
    <s v="102541 - 103253"/>
    <d v="2025-10-17T00:00:00"/>
    <s v="MZ"/>
    <d v="2025-10-17T00:00:00"/>
    <s v="Recibido"/>
    <s v="cumplida"/>
    <x v="0"/>
    <n v="2"/>
    <n v="0"/>
    <s v="19/09 - 21/11"/>
    <s v="12668 - 12841"/>
    <m/>
    <n v="1"/>
    <n v="1"/>
  </r>
  <r>
    <n v="1"/>
    <s v="Ruben Friedrich"/>
    <s v="NORMAL"/>
    <s v="LINEA 4 - FRIPACK 1 Y 2"/>
    <d v="2025-08-20T00:00:00"/>
    <x v="7"/>
    <x v="0"/>
    <n v="898124"/>
    <s v="AB"/>
    <s v="P-3964"/>
    <s v=" M2639MEC"/>
    <s v=" BOTON DE AJUSTE PARA REGULADORES DE AIRE  LR/LFR-D-MINI - 655460"/>
    <n v="6"/>
    <s v="unidad"/>
    <n v="76121.600000000006"/>
    <n v="456729.60000000003"/>
    <s v="$"/>
    <s v="ELECTRO DOS"/>
    <n v="102423"/>
    <d v="2025-08-22T00:00:00"/>
    <s v="MZ"/>
    <d v="2025-08-25T00:00:00"/>
    <s v="Recibido"/>
    <s v="cumplida"/>
    <x v="0"/>
    <n v="6"/>
    <n v="0"/>
    <d v="2025-10-17T00:00:00"/>
    <n v="92371"/>
    <m/>
    <n v="1"/>
    <n v="1"/>
  </r>
  <r>
    <n v="1"/>
    <s v="Raul Ledesma"/>
    <s v="NORMAL"/>
    <s v="BRAZO DE CUCHILLAS PARA ENVASADORA L5"/>
    <d v="2025-08-21T00:00:00"/>
    <x v="7"/>
    <x v="0"/>
    <n v="734033"/>
    <s v="JPS"/>
    <s v="P-3965"/>
    <s v="S/C"/>
    <s v=" BRAZO SOPORTE  ACERO Ø8 x 120mm PARA CUCHILLA MASIPACK L5 - CON COLOCACION EN CUCHILLA "/>
    <n v="2"/>
    <s v="unidad"/>
    <n v="8580"/>
    <n v="17160"/>
    <s v="$"/>
    <s v="EXACORT"/>
    <n v="102414"/>
    <d v="2025-08-21T00:00:00"/>
    <s v="MZ"/>
    <d v="2025-08-22T00:00:00"/>
    <s v="Recibido"/>
    <s v="cumplida"/>
    <x v="0"/>
    <n v="2"/>
    <n v="0"/>
    <d v="2025-08-25T00:00:00"/>
    <n v="432"/>
    <m/>
    <n v="1"/>
    <n v="1"/>
  </r>
  <r>
    <n v="1"/>
    <s v="Ontivero Alejandro"/>
    <s v="NORMAL"/>
    <s v="CERRAMIENTOS SECTOR SILOS"/>
    <d v="2025-08-22T00:00:00"/>
    <x v="7"/>
    <x v="0"/>
    <n v="601826"/>
    <s v="JPS"/>
    <s v="P-3966"/>
    <s v="S/C"/>
    <s v=" MANO DE OBRA CERRAMIENTO Y DESARME DE ESTRUCTURA EN SECTOR SILO"/>
    <n v="1"/>
    <s v="unidad"/>
    <n v="5320000"/>
    <n v="5320000"/>
    <s v="$"/>
    <s v="Elfer Mario Hector (Montajes industriales)"/>
    <n v="102495"/>
    <d v="2025-08-27T00:00:00"/>
    <s v="MZ"/>
    <d v="2025-08-29T00:00:00"/>
    <s v="Recibido"/>
    <s v="cumplida"/>
    <x v="0"/>
    <n v="1"/>
    <n v="0"/>
    <d v="2025-11-17T00:00:00"/>
    <s v="Firma Ale Beron"/>
    <m/>
    <n v="1"/>
    <n v="1"/>
  </r>
  <r>
    <n v="1"/>
    <s v="Ontivero Alejandro"/>
    <s v="NORMAL"/>
    <s v="LLAVE DE CONTACTO ORIGINAL PARA APILADOR UNIRROL RT20PROH"/>
    <d v="2025-08-22T00:00:00"/>
    <x v="7"/>
    <x v="0"/>
    <n v="886514"/>
    <s v="AB"/>
    <s v="P-3967"/>
    <s v="M2640MEC"/>
    <s v="Provision de llave de contacto original"/>
    <n v="1"/>
    <s v="unidad"/>
    <n v="274238"/>
    <n v="274238"/>
    <s v="$"/>
    <s v="ITE WAGNER"/>
    <n v="102445"/>
    <d v="2025-08-25T00:00:00"/>
    <s v="MZ"/>
    <d v="2025-08-26T00:00:00"/>
    <s v="Recibido"/>
    <s v="cumplida"/>
    <x v="0"/>
    <n v="1"/>
    <n v="0"/>
    <d v="2025-10-02T00:00:00"/>
    <n v="5102"/>
    <n v="69330"/>
    <n v="1"/>
    <n v="1"/>
  </r>
  <r>
    <n v="2"/>
    <s v="Franco Paez"/>
    <s v="URGENTE 01"/>
    <s v="MATERIALES PARA PROTECCION EN HORNO L2"/>
    <d v="2025-08-25T00:00:00"/>
    <x v="7"/>
    <x v="0"/>
    <n v="739736"/>
    <s v="AB"/>
    <s v="P-3968"/>
    <s v=" M2188FER"/>
    <s v="Chapa lisa de 2mtrs x 1 mtrs calibre 22"/>
    <n v="2"/>
    <s v="unidad"/>
    <n v="26331.759999999998"/>
    <n v="52663.519999999997"/>
    <s v="$"/>
    <s v="COMERCIAL CMP"/>
    <n v="102467"/>
    <d v="2025-08-26T00:00:00"/>
    <s v="MZ"/>
    <d v="2025-08-26T00:00:00"/>
    <s v="Recibido"/>
    <s v="cumplida"/>
    <x v="0"/>
    <n v="2"/>
    <n v="0"/>
    <d v="2025-09-02T00:00:00"/>
    <n v="248348"/>
    <n v="68122"/>
    <n v="1"/>
    <n v="1"/>
  </r>
  <r>
    <m/>
    <s v="Franco Paez"/>
    <s v="URGENTE 01"/>
    <s v="MATERIALES PARA PROTECCION EN HORNO L2"/>
    <d v="2025-08-25T00:00:00"/>
    <x v="7"/>
    <x v="0"/>
    <n v="739736"/>
    <s v="AB"/>
    <s v="P-3968"/>
    <s v=" M2198FER"/>
    <s v="Hierro angulo de 3/4&quot; x 1/8&quot; x 6mtrs"/>
    <n v="2"/>
    <s v="unidad"/>
    <n v="12233.78"/>
    <n v="24467.56"/>
    <s v="$"/>
    <s v="COMERCIAL CMP"/>
    <n v="102467"/>
    <d v="2025-08-26T00:00:00"/>
    <s v="MZ"/>
    <d v="2025-08-26T00:00:00"/>
    <s v="Recibido"/>
    <s v="cumplida"/>
    <x v="0"/>
    <n v="2"/>
    <n v="0"/>
    <d v="2025-09-02T00:00:00"/>
    <n v="248349"/>
    <n v="68123"/>
    <m/>
    <n v="1"/>
  </r>
  <r>
    <n v="1"/>
    <s v="Alejandro Beron"/>
    <s v="URGENTE 01"/>
    <s v="APILADOR  RT 2095"/>
    <d v="2025-08-25T00:00:00"/>
    <x v="7"/>
    <x v="0"/>
    <n v="965166"/>
    <s v="AB"/>
    <s v="P-3969"/>
    <s v="S/C"/>
    <s v="BATERIA DE LITIO -  Placa BMS RT20PROH"/>
    <n v="1"/>
    <s v="unidad"/>
    <n v="1899525.6"/>
    <n v="1899525.6"/>
    <s v="$"/>
    <s v="UNIRROL"/>
    <n v="102508"/>
    <d v="2025-08-29T00:00:00"/>
    <s v="MZ"/>
    <d v="2025-08-28T00:00:00"/>
    <s v="Recibido"/>
    <s v="cumplida"/>
    <x v="0"/>
    <n v="1"/>
    <n v="0"/>
    <d v="2025-09-01T00:00:00"/>
    <n v="641632981"/>
    <m/>
    <n v="1"/>
    <n v="1"/>
  </r>
  <r>
    <n v="1"/>
    <s v="Alejandro Beron"/>
    <s v="URGENTE 01"/>
    <s v="REPARACION DE BOMBAS SUMERGIBLES"/>
    <d v="2025-08-26T00:00:00"/>
    <x v="7"/>
    <x v="0"/>
    <n v="113707"/>
    <s v="JPS"/>
    <s v="P-3970"/>
    <s v="M0008BOM"/>
    <s v="BOMBA SUMERGIBLE CLOACAL 3HP 380V - BAT PRO VX"/>
    <n v="2"/>
    <s v="unidad"/>
    <n v="1272700"/>
    <n v="2545400"/>
    <s v="$"/>
    <s v="FULLMEC"/>
    <n v="102911"/>
    <d v="2025-09-23T00:00:00"/>
    <s v="MZ"/>
    <d v="2025-09-23T00:00:00"/>
    <s v="Recibido"/>
    <s v="Con pendientes"/>
    <x v="0"/>
    <n v="1"/>
    <n v="-1"/>
    <d v="2025-10-09T00:00:00"/>
    <n v="2886"/>
    <n v="69579"/>
    <n v="1"/>
    <n v="1"/>
  </r>
  <r>
    <n v="1"/>
    <s v="Alejandro Beron"/>
    <s v="URGENTE 01"/>
    <s v="ALQUILER DE BATERIA PARA EL CD"/>
    <d v="2025-08-27T00:00:00"/>
    <x v="7"/>
    <x v="0"/>
    <m/>
    <s v="AB"/>
    <s v="P-3971"/>
    <s v="S/C"/>
    <s v="SERVICIO DE ALQUILER DE BATERIA DE PLOMO 48V 620A (POR 30 DIAS)"/>
    <n v="1"/>
    <s v="unidad"/>
    <m/>
    <n v="0"/>
    <s v="$"/>
    <s v="anulado por beron 18/03/26"/>
    <m/>
    <m/>
    <m/>
    <m/>
    <s v="Anulado"/>
    <s v="Con pendientes"/>
    <x v="1"/>
    <m/>
    <n v="-1"/>
    <m/>
    <m/>
    <m/>
    <n v="1"/>
    <n v="1"/>
  </r>
  <r>
    <n v="1"/>
    <s v="Alejandro Beron"/>
    <s v="URGENTE 01"/>
    <s v="VISITA TECNICA APILADOR TOYOTA"/>
    <d v="2025-08-29T00:00:00"/>
    <x v="7"/>
    <x v="0"/>
    <n v="510271"/>
    <s v="AB"/>
    <s v="P-3972"/>
    <s v="S/C"/>
    <s v="visita tecnica de proveedor ITE para revision de placa electica en apilador Toyota 6FVRE16 modelo FSVE61"/>
    <n v="1"/>
    <s v="unidad"/>
    <m/>
    <n v="0"/>
    <s v="$"/>
    <m/>
    <m/>
    <m/>
    <m/>
    <m/>
    <s v="Sin req."/>
    <s v="Con pendientes"/>
    <x v="0"/>
    <m/>
    <n v="-1"/>
    <m/>
    <m/>
    <m/>
    <n v="1"/>
    <n v="1"/>
  </r>
  <r>
    <n v="1"/>
    <s v="Alejandro Beron"/>
    <s v="URGENTE 01"/>
    <s v="COMEDOR DMP"/>
    <d v="2025-08-29T00:00:00"/>
    <x v="7"/>
    <x v="0"/>
    <n v="869509"/>
    <s v="AB"/>
    <s v="P-3973"/>
    <s v="S/C"/>
    <s v="Television TV Noblex DK43X7100  - 43&quot;"/>
    <n v="1"/>
    <s v="unidad"/>
    <n v="379999"/>
    <n v="379999"/>
    <s v="$"/>
    <s v="FRAVEGA"/>
    <n v="102560"/>
    <d v="2025-09-01T00:00:00"/>
    <s v="MZ"/>
    <d v="2025-09-08T00:00:00"/>
    <s v="Recibido"/>
    <s v="cumplida"/>
    <x v="0"/>
    <n v="1"/>
    <n v="0"/>
    <d v="2025-09-12T00:00:00"/>
    <n v="1836445"/>
    <m/>
    <n v="1"/>
    <n v="1"/>
  </r>
  <r>
    <n v="1"/>
    <s v="Raul Ledesma"/>
    <s v="URGENTE 01"/>
    <s v="FECHADOR DE CAJAS LINEA 1"/>
    <d v="2025-09-01T00:00:00"/>
    <x v="8"/>
    <x v="0"/>
    <n v="511514"/>
    <s v="AB"/>
    <s v="P-3974"/>
    <s v=" M2642MEC"/>
    <s v=" Equipo Impresor SEALCODE HD7 con cabezal retráctil, base soporte regulable en altura, fuente de alimentación, sensor"/>
    <n v="1"/>
    <s v="unidad"/>
    <m/>
    <n v="0"/>
    <s v="$"/>
    <s v="ANULADO POR MARCOS ZARZA"/>
    <m/>
    <m/>
    <m/>
    <m/>
    <s v="Anulado"/>
    <s v="Con pendientes"/>
    <x v="1"/>
    <m/>
    <n v="-1"/>
    <m/>
    <m/>
    <m/>
    <n v="1"/>
    <n v="1"/>
  </r>
  <r>
    <n v="1"/>
    <s v="Raul Ledesma"/>
    <s v="NORMAL"/>
    <s v="GRUPO ELECTROGENO"/>
    <d v="2025-09-01T00:00:00"/>
    <x v="8"/>
    <x v="0"/>
    <n v="277980"/>
    <s v="AB"/>
    <s v="P-3975"/>
    <s v=" M0021BOM"/>
    <s v=" BOMBA DE COMBUSTIBLE 12V ELECTRICA"/>
    <n v="1"/>
    <s v="unidad"/>
    <n v="690157.2"/>
    <n v="690157.2"/>
    <s v="$"/>
    <s v="HER CAL"/>
    <n v="103278"/>
    <d v="2025-10-20T00:00:00"/>
    <s v="MZ"/>
    <d v="2025-10-22T00:00:00"/>
    <s v="Recibido"/>
    <s v="cumplida"/>
    <x v="0"/>
    <n v="1"/>
    <n v="0"/>
    <d v="2025-10-24T00:00:00"/>
    <n v="40524"/>
    <n v="70194"/>
    <n v="1"/>
    <n v="1"/>
  </r>
  <r>
    <n v="1"/>
    <s v="Alejandro Beron"/>
    <s v="NORMAL"/>
    <s v="REPARACION DE BURRO DE ARRANQUE DE AUTOELEVADOR TOYOTA"/>
    <d v="2025-09-01T00:00:00"/>
    <x v="8"/>
    <x v="0"/>
    <n v="717293"/>
    <s v="AB"/>
    <s v="P-3976"/>
    <s v="S/C"/>
    <s v="BURRO DE ARRANQUE TOYOTA MODELO 32-8FG15._x000a_ Se solicita la reparacion del mismo"/>
    <n v="1"/>
    <s v="unidad"/>
    <n v="170000"/>
    <n v="170000"/>
    <s v="$"/>
    <s v="ELEVA PILAR"/>
    <n v="102757"/>
    <d v="2025-09-11T00:00:00"/>
    <s v="LR"/>
    <d v="2025-09-15T00:00:00"/>
    <s v="Recibido"/>
    <s v="cumplida"/>
    <x v="0"/>
    <n v="1"/>
    <n v="0"/>
    <d v="2025-09-23T00:00:00"/>
    <n v="1"/>
    <m/>
    <n v="1"/>
    <n v="1"/>
  </r>
  <r>
    <n v="2"/>
    <s v="Raul Ledesma"/>
    <s v="URGENTE 01"/>
    <s v="REPUESTOS ALIPACK LINEA 3"/>
    <d v="2025-09-01T00:00:00"/>
    <x v="8"/>
    <x v="0"/>
    <n v="352865"/>
    <s v="JPS"/>
    <s v="P-3977"/>
    <s v="M2643MEC"/>
    <s v="Piñón (plano Alipack T-264v2)."/>
    <n v="1"/>
    <s v="unidad"/>
    <n v="195295"/>
    <n v="195295"/>
    <s v="$"/>
    <s v="ALIPACK"/>
    <s v="P00819"/>
    <d v="2026-04-09T00:00:00"/>
    <s v="LR"/>
    <d v="2026-04-22T00:00:00"/>
    <s v="Recibido"/>
    <s v="cumplida"/>
    <x v="0"/>
    <n v="1"/>
    <n v="0"/>
    <d v="2026-06-26T00:00:00"/>
    <n v="2404"/>
    <n v="81036"/>
    <n v="1"/>
    <n v="1"/>
  </r>
  <r>
    <m/>
    <s v="Raul Ledesma"/>
    <s v="URGENTE 01"/>
    <s v="REPUESTOS ALIPACK LINEA 3"/>
    <d v="2025-09-01T00:00:00"/>
    <x v="8"/>
    <x v="0"/>
    <n v="352865"/>
    <s v="JPS"/>
    <s v="P-3977"/>
    <s v="M2644MEC"/>
    <s v="Maza con eje (plano Alipack T-237v2)."/>
    <n v="2"/>
    <s v="unidad"/>
    <n v="393400"/>
    <n v="786800"/>
    <s v="$"/>
    <s v="ALIPACK"/>
    <s v="P00819"/>
    <d v="2026-04-09T00:00:00"/>
    <s v="LR"/>
    <d v="2026-04-22T00:00:00"/>
    <s v="Recibido"/>
    <s v="cumplida"/>
    <x v="0"/>
    <n v="2"/>
    <n v="0"/>
    <d v="2026-06-26T00:00:00"/>
    <n v="2404"/>
    <n v="81036"/>
    <m/>
    <n v="1"/>
  </r>
  <r>
    <n v="1"/>
    <s v="Raul Ledesma"/>
    <s v="NORMAL"/>
    <s v="ENVIO DE MOTOR CENTRAL HIDRAULICA"/>
    <d v="2025-09-02T00:00:00"/>
    <x v="8"/>
    <x v="0"/>
    <n v="901584"/>
    <s v="JPS"/>
    <s v="P-3978"/>
    <s v="S/C"/>
    <s v=" ENVIO DE MOTOR A OLEOHIDRAULICA PILAR "/>
    <n v="1"/>
    <s v="unidad"/>
    <m/>
    <n v="0"/>
    <s v="$"/>
    <s v="Marcos comenta que el flete se encarga el proveedor que hará la reparacion"/>
    <m/>
    <m/>
    <m/>
    <m/>
    <s v="Anulado"/>
    <s v="Con pendientes"/>
    <x v="1"/>
    <m/>
    <n v="-1"/>
    <m/>
    <m/>
    <m/>
    <n v="1"/>
    <n v="1"/>
  </r>
  <r>
    <n v="2"/>
    <s v="Raul Ledesma"/>
    <s v="NORMAL"/>
    <s v="SERVICIO DE REPARACION EQUIPOS VARIOS"/>
    <d v="2025-09-02T00:00:00"/>
    <x v="8"/>
    <x v="0"/>
    <n v="860624"/>
    <s v="JPS"/>
    <s v="P-3979"/>
    <s v="S/C"/>
    <s v=" REPARACION DISPLAY 8018"/>
    <n v="2"/>
    <s v="unidad"/>
    <n v="378750"/>
    <n v="757500"/>
    <s v="$"/>
    <s v="JORGE OKEEFFE"/>
    <s v="102894 - 103465"/>
    <d v="2025-09-22T00:00:00"/>
    <s v="MZ"/>
    <d v="2025-09-23T00:00:00"/>
    <s v="Recibido"/>
    <s v="cumplida"/>
    <x v="0"/>
    <n v="2"/>
    <n v="0"/>
    <d v="2025-09-26T00:00:00"/>
    <n v="2033"/>
    <m/>
    <n v="1"/>
    <n v="1"/>
  </r>
  <r>
    <m/>
    <s v="Raul Ledesma"/>
    <s v="NORMAL"/>
    <s v="SERVICIO DE REPARACION EQUIPOS VARIOS"/>
    <d v="2025-09-02T00:00:00"/>
    <x v="8"/>
    <x v="0"/>
    <n v="860624"/>
    <s v="JPS"/>
    <s v="P-3979"/>
    <s v="S/C"/>
    <s v=" REPARACION CONTROLADOR BRAHMA 36224431"/>
    <n v="2"/>
    <s v="unidad"/>
    <n v="162250"/>
    <n v="324500"/>
    <s v="$"/>
    <s v="JORGE OKEEFFE"/>
    <n v="103495"/>
    <d v="2025-11-03T00:00:00"/>
    <s v="MZ"/>
    <d v="2025-11-04T00:00:00"/>
    <s v="Recibido"/>
    <s v="cumplida"/>
    <x v="0"/>
    <n v="2"/>
    <n v="0"/>
    <d v="2025-11-05T00:00:00"/>
    <n v="2054"/>
    <m/>
    <m/>
    <n v="1"/>
  </r>
  <r>
    <n v="1"/>
    <s v="Hugo Escobar"/>
    <s v="NORMAL"/>
    <s v="ENCINTADORAS DE CAJAS"/>
    <d v="2025-09-02T00:00:00"/>
    <x v="8"/>
    <x v="0"/>
    <n v="489515"/>
    <s v="AB"/>
    <s v="P-3980"/>
    <s v=" M2645MEC"/>
    <s v=" Motorreductor J230V18-200-20-C"/>
    <n v="2"/>
    <s v="unidad"/>
    <m/>
    <n v="0"/>
    <s v="$"/>
    <s v="pedido anulado. Se compra por reposicion, mail 31/03"/>
    <m/>
    <m/>
    <m/>
    <m/>
    <s v="Anulado"/>
    <s v="Con pendientes"/>
    <x v="1"/>
    <m/>
    <n v="-2"/>
    <m/>
    <m/>
    <m/>
    <n v="1"/>
    <n v="1"/>
  </r>
  <r>
    <n v="2"/>
    <s v="Alejandro Beron"/>
    <s v="NORMAL"/>
    <s v="RENOVACION DE PLANTAS EN PARQUE PILARES"/>
    <d v="2025-09-02T00:00:00"/>
    <x v="8"/>
    <x v="0"/>
    <n v="257354"/>
    <s v="AB"/>
    <s v="P-3981"/>
    <s v="S/C"/>
    <s v=" Reemplazo de macetas plasticas rotomoldeadas modelo gota, color verde mate altura 60 "/>
    <n v="4"/>
    <s v="unidad"/>
    <m/>
    <n v="0"/>
    <s v="$"/>
    <s v="anulado por ontivero"/>
    <m/>
    <m/>
    <m/>
    <m/>
    <s v="Anulado"/>
    <s v="Con pendientes"/>
    <x v="1"/>
    <m/>
    <n v="-4"/>
    <m/>
    <m/>
    <m/>
    <n v="1"/>
    <n v="1"/>
  </r>
  <r>
    <m/>
    <s v="Alejandro Beron"/>
    <s v="NORMAL"/>
    <s v="RENOVACION DE PLANTAS EN PARQUE PILARES"/>
    <d v="2025-09-02T00:00:00"/>
    <x v="8"/>
    <x v="0"/>
    <n v="257354"/>
    <s v="AB"/>
    <s v="P-3981"/>
    <s v="S/C"/>
    <s v=" Reemplazo de plantas secas en parque: luxus crenata"/>
    <n v="4"/>
    <s v="unidad"/>
    <m/>
    <n v="0"/>
    <s v="$"/>
    <s v="anulado por ontivero"/>
    <m/>
    <m/>
    <m/>
    <m/>
    <s v="Anulado"/>
    <s v="Con pendientes"/>
    <x v="1"/>
    <m/>
    <n v="-4"/>
    <m/>
    <m/>
    <m/>
    <m/>
    <n v="1"/>
  </r>
  <r>
    <n v="5"/>
    <s v="Alejandro Beron"/>
    <s v="NORMAL"/>
    <s v="PINTURA PARA EDILICIO"/>
    <d v="2025-09-02T00:00:00"/>
    <x v="8"/>
    <x v="0"/>
    <n v="254282"/>
    <s v="AB"/>
    <s v="P-3982"/>
    <s v="M1380FER"/>
    <s v=" ENDUIDO CASABLANCA  EXTERIOR X 20L"/>
    <n v="1"/>
    <s v="unidad"/>
    <n v="37598.410000000003"/>
    <n v="37598.410000000003"/>
    <s v="$"/>
    <s v="HER CAL"/>
    <n v="102816"/>
    <d v="2025-09-15T00:00:00"/>
    <s v="MZ"/>
    <d v="2025-09-17T00:00:00"/>
    <s v="Recibido"/>
    <s v="cumplida"/>
    <x v="0"/>
    <n v="1"/>
    <n v="0"/>
    <d v="2025-09-26T00:00:00"/>
    <n v="40240"/>
    <n v="69025"/>
    <n v="1"/>
    <n v="1"/>
  </r>
  <r>
    <m/>
    <s v="Alejandro Beron"/>
    <s v="NORMAL"/>
    <s v="FRENTE RRHH"/>
    <d v="2025-09-02T00:00:00"/>
    <x v="8"/>
    <x v="0"/>
    <n v="254282"/>
    <s v="AB"/>
    <s v="P-3982"/>
    <s v="M1737FER"/>
    <s v=" Brikol Ladrillos Decorativo 20 L - Protector Impermeable color ceramico"/>
    <n v="1"/>
    <s v="unidad"/>
    <n v="178426.51"/>
    <n v="178426.51"/>
    <s v="$"/>
    <s v="HER CAL"/>
    <n v="102816"/>
    <d v="2025-09-15T00:00:00"/>
    <s v="MZ"/>
    <d v="2025-09-17T00:00:00"/>
    <s v="Recibido"/>
    <s v="cumplida"/>
    <x v="0"/>
    <n v="1"/>
    <n v="0"/>
    <d v="2025-09-26T00:00:00"/>
    <n v="40240"/>
    <n v="69025"/>
    <m/>
    <n v="1"/>
  </r>
  <r>
    <m/>
    <s v="Alejandro Beron"/>
    <s v="NORMAL"/>
    <s v="PINTURA PARA EDILICIO"/>
    <d v="2025-09-02T00:00:00"/>
    <x v="8"/>
    <x v="0"/>
    <n v="254282"/>
    <s v="AB"/>
    <s v="P-3982"/>
    <s v="M2355FER"/>
    <s v=" PINTURA AEROSOL ULTRA COVER 2X RUST OLEUM BLANCO MATE"/>
    <n v="5"/>
    <s v="unidad"/>
    <n v="10735.99"/>
    <n v="53679.95"/>
    <s v="$"/>
    <s v="HER CAL"/>
    <n v="102816"/>
    <d v="2025-09-15T00:00:00"/>
    <s v="MZ"/>
    <d v="2025-09-17T00:00:00"/>
    <s v="Recibido"/>
    <s v="cumplida"/>
    <x v="0"/>
    <n v="5"/>
    <n v="0"/>
    <d v="2025-09-26T00:00:00"/>
    <n v="40240"/>
    <n v="69025"/>
    <m/>
    <n v="1"/>
  </r>
  <r>
    <m/>
    <s v="Alejandro Beron"/>
    <s v="NORMAL"/>
    <s v="SELLAR VENTANAS Y CANALETAS"/>
    <d v="2025-09-02T00:00:00"/>
    <x v="8"/>
    <x v="0"/>
    <n v="254282"/>
    <s v="AB"/>
    <s v="P-3982"/>
    <s v="M2592FER"/>
    <s v=" MANTA FIBRADA VENDA 1 X 25MTS"/>
    <n v="1"/>
    <s v="unidad"/>
    <n v="3854.88"/>
    <n v="3854.88"/>
    <s v="$"/>
    <s v="HER CAL"/>
    <n v="102816"/>
    <d v="2025-09-15T00:00:00"/>
    <s v="MZ"/>
    <d v="2025-09-17T00:00:00"/>
    <s v="Recibido"/>
    <s v="cumplida"/>
    <x v="0"/>
    <n v="1"/>
    <n v="0"/>
    <d v="2025-09-26T00:00:00"/>
    <n v="40240"/>
    <n v="69025"/>
    <m/>
    <n v="1"/>
  </r>
  <r>
    <m/>
    <s v="Alejandro Beron"/>
    <s v="NORMAL"/>
    <s v="SELLAR VENTANAS Y CANALETAS"/>
    <d v="2025-09-02T00:00:00"/>
    <x v="8"/>
    <x v="0"/>
    <n v="254282"/>
    <s v="AB"/>
    <s v="P-3982"/>
    <s v="M2683FER"/>
    <s v="IMPERMEABILIZANTE RECUPLAST FIBRADO PARA MEMBRANA X 10LTS"/>
    <n v="1"/>
    <s v="unidad"/>
    <n v="46032.72"/>
    <n v="46032.72"/>
    <s v="$"/>
    <s v="HER CAL"/>
    <n v="102816"/>
    <d v="2025-09-15T00:00:00"/>
    <s v="MZ"/>
    <d v="2025-09-17T00:00:00"/>
    <s v="Recibido"/>
    <s v="cumplida"/>
    <x v="0"/>
    <n v="1"/>
    <n v="0"/>
    <d v="2025-09-26T00:00:00"/>
    <n v="40240"/>
    <n v="69025"/>
    <m/>
    <n v="1"/>
  </r>
  <r>
    <n v="1"/>
    <s v="Ontivero Alejandro"/>
    <s v="URGENTE 01"/>
    <s v="CERRADORA DE CAJAS PARA LINEA 5"/>
    <d v="2025-09-02T00:00:00"/>
    <x v="8"/>
    <x v="0"/>
    <n v="873811"/>
    <s v="AB"/>
    <s v="P-3983"/>
    <s v="S/C"/>
    <s v="Provision de cerradora de cajas para la L5"/>
    <n v="1"/>
    <s v="unidad"/>
    <m/>
    <n v="0"/>
    <s v="$"/>
    <s v="anulado por ontivero"/>
    <m/>
    <m/>
    <m/>
    <m/>
    <s v="Anulado"/>
    <s v="Con pendientes"/>
    <x v="1"/>
    <m/>
    <n v="-1"/>
    <m/>
    <m/>
    <m/>
    <n v="1"/>
    <n v="1"/>
  </r>
  <r>
    <n v="1"/>
    <s v="Franco Paez"/>
    <s v="URGENTE 01"/>
    <s v="REPARACION DE MOTOR GEIGER LINEA 7"/>
    <d v="2025-09-02T00:00:00"/>
    <x v="8"/>
    <x v="0"/>
    <n v="562591"/>
    <s v="JPS"/>
    <s v="P-3984"/>
    <s v="S/C"/>
    <s v="REPARACION MOTOR WEG 380V 1460/2935RPM"/>
    <n v="1"/>
    <s v="unidad"/>
    <n v="2470200"/>
    <n v="2470200"/>
    <s v="$"/>
    <s v="TALLER PORCO"/>
    <n v="102689"/>
    <d v="2025-09-08T00:00:00"/>
    <s v="MZ"/>
    <d v="2025-09-09T00:00:00"/>
    <s v="Recibido"/>
    <s v="cumplida"/>
    <x v="0"/>
    <n v="1"/>
    <n v="0"/>
    <d v="2025-09-12T00:00:00"/>
    <n v="9482"/>
    <m/>
    <n v="1"/>
    <n v="1"/>
  </r>
  <r>
    <n v="2"/>
    <s v="Alejandro Beron"/>
    <s v="URGENTE 01"/>
    <s v="REPARACION HELADERA COMEDOR"/>
    <d v="2025-09-05T00:00:00"/>
    <x v="8"/>
    <x v="0"/>
    <n v="111955"/>
    <s v="AB"/>
    <s v="P-3985"/>
    <s v="S/C"/>
    <s v="REPARACION HELADERA COMEDOR PLANTA: MANO DE OBRA_x000a_ CAMBIO DE MOTOR QUEMADO_x000a_ REEMPLAZO DE EVAPORADOR_x000a_ LIMPIEZA DE CAÑERIA Y LLENADO DE REFRIGERANTE"/>
    <n v="1"/>
    <s v="unidad"/>
    <n v="245000"/>
    <n v="245000"/>
    <s v="$"/>
    <s v="MENA FEDERICO"/>
    <n v="103011"/>
    <d v="2025-09-30T00:00:00"/>
    <s v="MZ"/>
    <d v="2025-10-02T00:00:00"/>
    <s v="Recibido"/>
    <s v="cumplida"/>
    <x v="0"/>
    <n v="1"/>
    <n v="0"/>
    <d v="2025-10-01T00:00:00"/>
    <n v="4907861"/>
    <m/>
    <n v="1"/>
    <n v="1"/>
  </r>
  <r>
    <m/>
    <s v="Alejandro Beron"/>
    <s v="URGENTE 01"/>
    <s v="REPARACION HELADERA COMEDOR"/>
    <d v="2025-09-05T00:00:00"/>
    <x v="8"/>
    <x v="0"/>
    <n v="111955"/>
    <s v="AB"/>
    <s v="P-3985"/>
    <s v="S/C"/>
    <s v="REPARACION HELADERA COMEDOR PLANTA: MATERIALES_x000a_ CAMBIO DE MOTOR QUEMADO_x000a_ REEMPLAZO DE EVAPORADOR_x000a_ LIMPIEZA DE CAÑERIA Y LLENADO DE REFRIGERANTE"/>
    <n v="1"/>
    <s v="unidad"/>
    <n v="221886"/>
    <n v="221886"/>
    <s v="$"/>
    <s v="REFRIGERACION OMAR"/>
    <n v="102793"/>
    <d v="2025-09-15T00:00:00"/>
    <s v="MZ"/>
    <d v="2025-09-16T00:00:00"/>
    <s v="Recibido"/>
    <s v="cumplida"/>
    <x v="0"/>
    <n v="1"/>
    <n v="0"/>
    <d v="2025-09-23T00:00:00"/>
    <n v="26011"/>
    <m/>
    <m/>
    <n v="1"/>
  </r>
  <r>
    <n v="4"/>
    <s v="Alejandro Beron"/>
    <s v="NORMAL"/>
    <s v="MATERIAL CERRAMIENTO LABORATORIO / PLANIFICACION"/>
    <d v="2025-09-05T00:00:00"/>
    <x v="8"/>
    <x v="0"/>
    <n v="902467"/>
    <s v="AB"/>
    <s v="P-3986"/>
    <s v="M1842FER"/>
    <s v="CHOCLA+TIZA AZUL 30MTS"/>
    <n v="1"/>
    <s v="unidad"/>
    <n v="5263.5"/>
    <n v="5263.5"/>
    <s v="$"/>
    <s v="ABRAFER"/>
    <n v="103317"/>
    <d v="2025-10-22T00:00:00"/>
    <s v="LR"/>
    <d v="2025-10-23T00:00:00"/>
    <s v="Recibido"/>
    <s v="cumplida"/>
    <x v="0"/>
    <n v="1"/>
    <n v="0"/>
    <d v="2025-10-22T00:00:00"/>
    <n v="204668"/>
    <n v="70137"/>
    <n v="1"/>
    <n v="1"/>
  </r>
  <r>
    <m/>
    <s v="Alejandro Beron"/>
    <s v="NORMAL"/>
    <s v="MATERIAL CERRAMIENTO LABORATORIO / PLANIFICACION"/>
    <d v="2025-09-05T00:00:00"/>
    <x v="8"/>
    <x v="0"/>
    <n v="902467"/>
    <s v="AB"/>
    <s v="P-3986"/>
    <s v="M2044FER"/>
    <s v="AUTOPERFORANTE EXAGONAL MECHA 14 X 2&quot;1/2 X UN"/>
    <n v="200"/>
    <s v="unidad"/>
    <n v="86.52"/>
    <n v="17304"/>
    <s v="$"/>
    <s v="ABRAFER"/>
    <n v="103317"/>
    <d v="2025-10-22T00:00:00"/>
    <s v="LR"/>
    <d v="2025-10-23T00:00:00"/>
    <s v="Recibido"/>
    <s v="cumplida"/>
    <x v="0"/>
    <n v="200"/>
    <n v="0"/>
    <d v="2025-10-22T00:00:00"/>
    <n v="204668"/>
    <n v="70137"/>
    <m/>
    <n v="1"/>
  </r>
  <r>
    <m/>
    <s v="Alejandro Beron"/>
    <s v="NORMAL"/>
    <s v="MATERIAL CERRAMIENTO LABORATORIO / PLANIFICACION"/>
    <d v="2025-09-05T00:00:00"/>
    <x v="8"/>
    <x v="0"/>
    <n v="902467"/>
    <s v="AB"/>
    <s v="P-3986"/>
    <s v="M2166FER"/>
    <s v="Estructural 80x80x2mm."/>
    <n v="14"/>
    <s v="unidad"/>
    <n v="67779.5"/>
    <n v="948913"/>
    <s v="$"/>
    <s v="COMERCIAL CMP"/>
    <n v="102942"/>
    <d v="2025-09-25T00:00:00"/>
    <s v="MZ"/>
    <d v="2025-09-26T00:00:00"/>
    <s v="Recibido"/>
    <s v="cumplida"/>
    <x v="0"/>
    <n v="14"/>
    <n v="0"/>
    <d v="2025-09-30T00:00:00"/>
    <n v="249628"/>
    <n v="69228"/>
    <m/>
    <n v="1"/>
  </r>
  <r>
    <m/>
    <s v="Alejandro Beron"/>
    <s v="NORMAL"/>
    <s v="MATERIAL CERRAMIENTO LABORATORIO / PLANIFICACION"/>
    <d v="2025-09-05T00:00:00"/>
    <x v="8"/>
    <x v="0"/>
    <n v="902467"/>
    <s v="AB"/>
    <s v="P-3986"/>
    <s v="M2865FER"/>
    <s v="Fenólico 25mm, una cara buena 1.22x 2.44 eucalipto"/>
    <n v="24"/>
    <s v="unidad"/>
    <n v="45036.44"/>
    <n v="1080874.56"/>
    <s v="$"/>
    <s v="COMERCIAL CMP"/>
    <n v="102942"/>
    <d v="2025-09-25T00:00:00"/>
    <s v="MZ"/>
    <d v="2025-09-26T00:00:00"/>
    <s v="Recibido"/>
    <s v="cumplida"/>
    <x v="0"/>
    <n v="24"/>
    <n v="0"/>
    <d v="2025-09-30T00:00:00"/>
    <n v="249629"/>
    <n v="69928"/>
    <m/>
    <n v="1"/>
  </r>
  <r>
    <n v="1"/>
    <s v="Ontivero Alejandro"/>
    <s v="URGENTE 01"/>
    <s v="HORNO LINEA 3"/>
    <d v="2025-09-05T00:00:00"/>
    <x v="8"/>
    <x v="0"/>
    <n v="894970"/>
    <s v="JPS"/>
    <s v="P-3987"/>
    <s v="S/C"/>
    <s v="CORTE DE CINTA DE HORNO LINEA 3"/>
    <n v="1"/>
    <s v="unidad"/>
    <n v="1076400"/>
    <n v="1076400"/>
    <s v="$"/>
    <s v="MOROS"/>
    <n v="102684"/>
    <d v="2025-09-05T00:00:00"/>
    <s v="MZ"/>
    <d v="2025-09-08T00:00:00"/>
    <s v="Recibido"/>
    <s v="cumplida"/>
    <x v="0"/>
    <n v="1"/>
    <n v="0"/>
    <d v="2025-09-06T00:00:00"/>
    <n v="579"/>
    <m/>
    <n v="1"/>
    <n v="1"/>
  </r>
  <r>
    <n v="4"/>
    <s v="Alejandro Beron"/>
    <s v="URGENTE 01"/>
    <s v="MATERIALES PARA DESAGUES EN TESORERIA"/>
    <d v="2025-09-08T00:00:00"/>
    <x v="8"/>
    <x v="0"/>
    <n v="937785"/>
    <s v="AB"/>
    <s v="P-3988"/>
    <s v=" M2774FER"/>
    <s v="CODO PVC BLANCO A 90°, 110MM "/>
    <n v="14"/>
    <s v="unidad"/>
    <n v="3530"/>
    <n v="49420"/>
    <s v="$"/>
    <s v="CHATARD NEYRA Y CIA SA - FERRETERIA"/>
    <n v="102705"/>
    <d v="2025-09-08T00:00:00"/>
    <s v="MZ"/>
    <d v="2025-09-09T00:00:00"/>
    <s v="Recibido"/>
    <s v="cumplida"/>
    <x v="0"/>
    <n v="14"/>
    <n v="0"/>
    <d v="2025-09-11T00:00:00"/>
    <n v="136543"/>
    <n v="68290"/>
    <n v="1"/>
    <n v="1"/>
  </r>
  <r>
    <m/>
    <s v="Alejandro Beron"/>
    <s v="URGENTE 01"/>
    <s v="MATERIALES PARA DESAGUES EN TESORERIA"/>
    <d v="2025-09-08T00:00:00"/>
    <x v="8"/>
    <x v="0"/>
    <n v="937785"/>
    <s v="AB"/>
    <s v="P-3988"/>
    <s v=" M1796FER"/>
    <s v="CAÑO PVC BLANCO 110MM X 4MTS"/>
    <n v="8"/>
    <s v="unidad"/>
    <n v="14578"/>
    <n v="116624"/>
    <s v="$"/>
    <s v="CHATARD NEYRA Y CIA SA - FERRETERIA"/>
    <n v="102705"/>
    <d v="2025-09-08T00:00:00"/>
    <s v="MZ"/>
    <d v="2025-09-09T00:00:00"/>
    <s v="Recibido"/>
    <s v="cumplida"/>
    <x v="0"/>
    <n v="8"/>
    <n v="0"/>
    <d v="2025-09-11T00:00:00"/>
    <n v="136543"/>
    <n v="68290"/>
    <m/>
    <n v="1"/>
  </r>
  <r>
    <m/>
    <s v="Alejandro Beron"/>
    <s v="URGENTE 01"/>
    <s v="MATERIALES PARA DESAGUES EN TESORERIA"/>
    <d v="2025-09-08T00:00:00"/>
    <x v="8"/>
    <x v="0"/>
    <n v="937785"/>
    <s v="AB"/>
    <s v="P-3988"/>
    <s v=" M2391FER"/>
    <s v="ADHESIVO AZUL PVC SEC/RAP 946ML"/>
    <n v="2"/>
    <s v="unidad"/>
    <n v="38482"/>
    <n v="76964"/>
    <s v="$"/>
    <s v="CHATARD NEYRA Y CIA SA - FERRETERIA"/>
    <n v="102705"/>
    <d v="2025-09-08T00:00:00"/>
    <s v="MZ"/>
    <d v="2025-09-09T00:00:00"/>
    <s v="Recibido"/>
    <s v="cumplida"/>
    <x v="0"/>
    <n v="2"/>
    <n v="0"/>
    <d v="2025-09-11T00:00:00"/>
    <n v="136543"/>
    <n v="68290"/>
    <m/>
    <n v="1"/>
  </r>
  <r>
    <m/>
    <s v="Alejandro Beron"/>
    <s v="URGENTE 01"/>
    <s v="MATERIALES PARA DESAGUES EN TESORERIA"/>
    <d v="2025-09-08T00:00:00"/>
    <x v="8"/>
    <x v="0"/>
    <n v="937785"/>
    <s v="AB"/>
    <s v="P-3988"/>
    <s v=" M2668FER"/>
    <s v="POXIMIX USO EXTERIOR REPARA GRIETAS 5 KG"/>
    <n v="4"/>
    <s v="unidad"/>
    <n v="17375"/>
    <n v="69500"/>
    <s v="$"/>
    <s v="CHATARD NEYRA Y CIA SA - FERRETERIA"/>
    <n v="102705"/>
    <d v="2025-09-08T00:00:00"/>
    <s v="MZ"/>
    <d v="2025-09-09T00:00:00"/>
    <s v="Recibido"/>
    <s v="cumplida"/>
    <x v="0"/>
    <n v="4"/>
    <n v="0"/>
    <d v="2025-09-11T00:00:00"/>
    <n v="136543"/>
    <n v="68290"/>
    <m/>
    <n v="1"/>
  </r>
  <r>
    <n v="1"/>
    <s v="Hernan Fernandez"/>
    <s v="URGENTE 01"/>
    <s v="PRECINTOS PARA PRODUCCION"/>
    <d v="2025-09-09T00:00:00"/>
    <x v="8"/>
    <x v="0"/>
    <m/>
    <s v="JPS"/>
    <s v="P-3989"/>
    <s v="S/C"/>
    <s v="PRECINTO BLANCO NUMERADO &quot;PRODUCCION&quot;  (10cm) CON TRABA METALICA"/>
    <n v="1000"/>
    <s v="unidad"/>
    <n v="109"/>
    <n v="109000"/>
    <s v="$"/>
    <s v="MERCOEMBAL (Naiman Dario Leonel)"/>
    <n v="104861"/>
    <d v="2026-03-04T00:00:00"/>
    <s v="MZ"/>
    <d v="2026-03-04T00:00:00"/>
    <s v="Recibido"/>
    <s v="cumplida"/>
    <x v="0"/>
    <n v="1000"/>
    <n v="0"/>
    <d v="2026-05-08T00:00:00"/>
    <n v="1600"/>
    <m/>
    <n v="1"/>
    <n v="1"/>
  </r>
  <r>
    <n v="5"/>
    <s v="Alejandro Beron"/>
    <s v="NORMAL"/>
    <s v="MATERIALES PARA TAREAS EDILICIO - GARITAS PLANTA Y DMP"/>
    <d v="2025-09-09T00:00:00"/>
    <x v="8"/>
    <x v="0"/>
    <s v="PR00299"/>
    <s v="AB"/>
    <s v="P-3990"/>
    <s v="S/C"/>
    <s v="PIEDRA PARTIDA DOLOMITA PARA JARDIN X 1MT3"/>
    <n v="1"/>
    <s v="unidad"/>
    <m/>
    <n v="0"/>
    <s v="$"/>
    <m/>
    <m/>
    <m/>
    <m/>
    <m/>
    <s v="Sin req."/>
    <s v="Con pendientes"/>
    <x v="1"/>
    <m/>
    <n v="-1"/>
    <m/>
    <m/>
    <m/>
    <n v="1"/>
    <n v="1"/>
  </r>
  <r>
    <m/>
    <s v="Alejandro Beron"/>
    <s v="NORMAL"/>
    <s v="MATERIALES PARA TAREAS EDILICIO - GARITAS PLANTA Y DMP"/>
    <d v="2025-09-09T00:00:00"/>
    <x v="8"/>
    <x v="0"/>
    <s v="PR00299"/>
    <s v="AB"/>
    <s v="P-3990"/>
    <s v="S/C"/>
    <s v="PIEDRA PARTIDA BOLSON X 1 MT3"/>
    <n v="2"/>
    <s v="unidad"/>
    <n v="89975.6"/>
    <n v="179951.2"/>
    <s v="$"/>
    <s v="ABRAFER"/>
    <n v="103074"/>
    <d v="2025-10-03T00:00:00"/>
    <s v="MZ"/>
    <d v="2025-10-06T00:00:00"/>
    <s v="Recibido"/>
    <s v="cumplida"/>
    <x v="0"/>
    <n v="2"/>
    <n v="0"/>
    <d v="2026-03-20T00:00:00"/>
    <n v="208736"/>
    <m/>
    <m/>
    <n v="1"/>
  </r>
  <r>
    <m/>
    <s v="Alejandro Beron"/>
    <s v="NORMAL"/>
    <s v="MATERIALES PARA TAREAS EDILICIO - GARITAS PLANTA Y DMP"/>
    <d v="2025-09-09T00:00:00"/>
    <x v="8"/>
    <x v="0"/>
    <s v="PR00299"/>
    <s v="AB"/>
    <s v="P-3990"/>
    <s v="S/C"/>
    <s v="CAÑO PVC BLANCO DE 6MTS X 10&quot; DE DIAMETRO"/>
    <n v="1"/>
    <s v="unidad"/>
    <m/>
    <n v="0"/>
    <s v="$"/>
    <m/>
    <m/>
    <m/>
    <m/>
    <m/>
    <s v="Sin req."/>
    <s v="Con pendientes"/>
    <x v="1"/>
    <m/>
    <n v="-1"/>
    <m/>
    <m/>
    <m/>
    <m/>
    <n v="1"/>
  </r>
  <r>
    <m/>
    <s v="Alejandro Beron"/>
    <s v="NORMAL"/>
    <s v="MATERIALES PARA TAREAS EDILICIO - GARITAS PLANTA Y DMP"/>
    <d v="2025-09-09T00:00:00"/>
    <x v="8"/>
    <x v="0"/>
    <s v="PR00299"/>
    <s v="AB"/>
    <s v="P-3990"/>
    <s v="S/C"/>
    <s v="CAMARA PREMOLDEADA DE HORMIGON 60X60X60 CON TAPA "/>
    <n v="1"/>
    <s v="unidad"/>
    <m/>
    <n v="0"/>
    <s v="$"/>
    <m/>
    <m/>
    <m/>
    <m/>
    <m/>
    <s v="Sin req."/>
    <s v="Con pendientes"/>
    <x v="1"/>
    <m/>
    <n v="-1"/>
    <m/>
    <m/>
    <m/>
    <m/>
    <n v="1"/>
  </r>
  <r>
    <m/>
    <s v="Alejandro Beron"/>
    <s v="NORMAL"/>
    <s v="MATERIALES PARA TAREAS EDILICIO - GARITAS PLANTA Y DMP"/>
    <d v="2025-09-09T00:00:00"/>
    <x v="8"/>
    <x v="0"/>
    <s v="PR00299"/>
    <s v="AB"/>
    <s v="P-3990"/>
    <s v="S/C"/>
    <s v="Postes De 3.50 Olimpico De Hormigon PARA TEJIDO"/>
    <n v="3"/>
    <s v="unidad"/>
    <m/>
    <n v="0"/>
    <s v="$"/>
    <m/>
    <m/>
    <m/>
    <m/>
    <m/>
    <s v="Sin req."/>
    <s v="Con pendientes"/>
    <x v="1"/>
    <m/>
    <n v="-3"/>
    <m/>
    <m/>
    <m/>
    <m/>
    <n v="1"/>
  </r>
  <r>
    <n v="1"/>
    <s v="Alejandro Beron"/>
    <s v="URGENTE 01"/>
    <s v="ASISTENCIA TECNICA PARA MOTOR INTERPLANTA"/>
    <d v="2025-09-12T00:00:00"/>
    <x v="8"/>
    <x v="0"/>
    <n v="745200"/>
    <s v="AB"/>
    <s v="P-3991"/>
    <s v="S/C"/>
    <s v="Servicio tecnico a motor FAAC por perdidas de aceite."/>
    <n v="1"/>
    <s v="unidad"/>
    <m/>
    <n v="0"/>
    <s v="$"/>
    <s v="anulado por beron 18/03/26"/>
    <m/>
    <m/>
    <m/>
    <m/>
    <s v="Anulado"/>
    <s v="Con pendientes"/>
    <x v="1"/>
    <m/>
    <n v="-1"/>
    <m/>
    <m/>
    <m/>
    <n v="1"/>
    <n v="1"/>
  </r>
  <r>
    <n v="1"/>
    <s v="Alejandro Beron"/>
    <s v="URGENTE 01"/>
    <s v="READECUACION DE PORTON EN CD"/>
    <d v="2025-09-12T00:00:00"/>
    <x v="8"/>
    <x v="0"/>
    <n v="948759"/>
    <s v="AB"/>
    <s v="P-3992"/>
    <s v="S/C"/>
    <s v="Materiales y mano de obra por servicio de herreria para readecuar y nivelar porton del CD_x000a_Solicitar ademas la llave en mano (puesta en marcha del porton)"/>
    <n v="1"/>
    <s v="unidad"/>
    <n v="1010500"/>
    <n v="1010500"/>
    <s v="$"/>
    <s v="TECNO ACCESS"/>
    <n v="102796"/>
    <d v="2025-09-15T00:00:00"/>
    <s v="MZ"/>
    <d v="2025-09-16T00:00:00"/>
    <s v="Recibido"/>
    <s v="cumplida"/>
    <x v="0"/>
    <n v="1"/>
    <n v="0"/>
    <d v="2025-09-26T00:00:00"/>
    <s v="Firma A. Beron"/>
    <m/>
    <n v="1"/>
    <n v="1"/>
  </r>
  <r>
    <n v="1"/>
    <s v="Franco Paez"/>
    <s v="NORMAL"/>
    <s v="LINEA 4"/>
    <d v="2025-09-12T00:00:00"/>
    <x v="8"/>
    <x v="0"/>
    <n v="668183"/>
    <s v="AB"/>
    <s v="P-3993"/>
    <s v=" M2647MEC"/>
    <s v="Union de cadena con aletas SK1. Para cadenas B12 simple de acero inoxidable."/>
    <n v="20"/>
    <s v="unidad"/>
    <n v="44904.87"/>
    <n v="898097.4"/>
    <s v="$"/>
    <s v="GOMA EME (Goma filtros)"/>
    <n v="102828"/>
    <d v="2025-09-16T00:00:00"/>
    <s v="MZ"/>
    <d v="2025-09-17T00:00:00"/>
    <s v="Recibido"/>
    <s v="cumplida"/>
    <x v="0"/>
    <n v="20"/>
    <n v="0"/>
    <d v="2025-10-08T00:00:00"/>
    <n v="5400"/>
    <n v="69570"/>
    <n v="1"/>
    <n v="1"/>
  </r>
  <r>
    <n v="1"/>
    <s v="Franco Paez"/>
    <s v="NORMAL"/>
    <s v="LINEA 4"/>
    <d v="2025-09-12T00:00:00"/>
    <x v="8"/>
    <x v="0"/>
    <n v="764388"/>
    <s v="AB"/>
    <s v="P-3994"/>
    <s v=" M1596ELE"/>
    <s v="Lampara de obstruccion roja con lampara de 220 vac. (fija, no baliza) Para reemplazar dañadas en L4."/>
    <n v="4"/>
    <s v="unidad"/>
    <n v="149902.5"/>
    <n v="599610"/>
    <s v="$"/>
    <s v="ABRAFER"/>
    <n v="103023"/>
    <d v="2025-10-01T00:00:00"/>
    <s v="MZ"/>
    <d v="2025-10-02T00:00:00"/>
    <s v="Recibido"/>
    <s v="cumplida"/>
    <x v="0"/>
    <n v="4"/>
    <n v="0"/>
    <d v="2025-10-24T00:00:00"/>
    <n v="43379"/>
    <n v="70264"/>
    <n v="1"/>
    <n v="1"/>
  </r>
  <r>
    <n v="6"/>
    <s v="Alejandro Beron"/>
    <s v="NORMAL"/>
    <s v="REPUESTOS PARA ZORRAS"/>
    <d v="2025-09-12T00:00:00"/>
    <x v="8"/>
    <x v="0"/>
    <n v="936678"/>
    <s v="AB"/>
    <s v="P-3995"/>
    <s v="M2671MEC"/>
    <s v="Sello mecanico dh03 18 25  4-5/6"/>
    <n v="10"/>
    <s v="unidad"/>
    <m/>
    <n v="0"/>
    <s v="$"/>
    <s v="pedido anulado. Se compra por reposicion, mail 31/03"/>
    <m/>
    <m/>
    <m/>
    <m/>
    <s v="Anulado"/>
    <s v="Con pendientes"/>
    <x v="1"/>
    <m/>
    <n v="-10"/>
    <m/>
    <m/>
    <m/>
    <n v="1"/>
    <n v="1"/>
  </r>
  <r>
    <m/>
    <s v="Alejandro Beron"/>
    <s v="NORMAL"/>
    <s v="REPUESTOS PARA ZORRAS"/>
    <d v="2025-09-12T00:00:00"/>
    <x v="8"/>
    <x v="0"/>
    <n v="936678"/>
    <s v="AB"/>
    <s v="P-3995"/>
    <s v="M2672MEC"/>
    <s v="Resorte de manija para zorra hidraulica paletera_x000a_Diámetro externo: 42 mm_x000a_Diámetro interior: 33 mm_x000a_Largo: 110 mm"/>
    <n v="10"/>
    <s v="unidad"/>
    <m/>
    <n v="0"/>
    <s v="$"/>
    <s v="pedido anulado. Se compra por reposicion, mail 31/03"/>
    <m/>
    <m/>
    <m/>
    <m/>
    <s v="Anulado"/>
    <s v="Con pendientes"/>
    <x v="1"/>
    <m/>
    <n v="-10"/>
    <m/>
    <m/>
    <m/>
    <m/>
    <n v="1"/>
  </r>
  <r>
    <m/>
    <s v="Alejandro Beron"/>
    <s v="NORMAL"/>
    <s v="REPUESTOS PARA ZORRAS"/>
    <d v="2025-09-12T00:00:00"/>
    <x v="8"/>
    <x v="0"/>
    <n v="936678"/>
    <s v="AB"/>
    <s v="P-3995"/>
    <s v="M2673MEC"/>
    <s v="Resorte de manija para zorra hidraulica paletera_x000a_Diámetro externo: 48 mm_x000a_Diámetro interior: 37 mm_x000a_Largo: 90 mm"/>
    <n v="10"/>
    <s v="unidad"/>
    <m/>
    <n v="0"/>
    <s v="$"/>
    <s v="pedido anulado. Se compra por reposicion, mail 31/03"/>
    <m/>
    <m/>
    <m/>
    <m/>
    <s v="Anulado"/>
    <s v="Con pendientes"/>
    <x v="1"/>
    <m/>
    <n v="-10"/>
    <m/>
    <m/>
    <m/>
    <m/>
    <n v="1"/>
  </r>
  <r>
    <m/>
    <s v="Alejandro Beron"/>
    <s v="NORMAL"/>
    <s v="REPUESTOS PARA ZORRAS"/>
    <d v="2025-09-12T00:00:00"/>
    <x v="8"/>
    <x v="0"/>
    <n v="936678"/>
    <s v="AB"/>
    <s v="P-3995"/>
    <s v="M2674MEC"/>
    <s v="940400100037 - N°2 Air spring (250N) (muelle neumatico) - MANUAL PS 16N-BPT-001-EN"/>
    <n v="2"/>
    <s v="unidad"/>
    <m/>
    <n v="0"/>
    <s v="$"/>
    <s v="pedido anulado. Se compra por reposicion, mail 31/03"/>
    <m/>
    <m/>
    <m/>
    <m/>
    <s v="Anulado"/>
    <s v="Con pendientes"/>
    <x v="1"/>
    <m/>
    <n v="-2"/>
    <m/>
    <m/>
    <m/>
    <m/>
    <n v="1"/>
  </r>
  <r>
    <m/>
    <s v="Alejandro Beron"/>
    <s v="NORMAL"/>
    <s v="REPUESTOS PARA ZORRAS"/>
    <d v="2025-09-12T00:00:00"/>
    <x v="8"/>
    <x v="0"/>
    <n v="936678"/>
    <s v="AB"/>
    <s v="P-3995"/>
    <s v="M2675MEC"/>
    <s v="940500100088 - N° 2.08 Bushing (buje) - PARTS MANUAL 509946020101"/>
    <n v="8"/>
    <s v="unidad"/>
    <m/>
    <n v="0"/>
    <s v="$"/>
    <s v="pedido anulado. Se compra por reposicion, mail 31/03"/>
    <m/>
    <m/>
    <m/>
    <m/>
    <s v="Anulado"/>
    <s v="Con pendientes"/>
    <x v="1"/>
    <m/>
    <n v="-8"/>
    <m/>
    <m/>
    <m/>
    <m/>
    <n v="1"/>
  </r>
  <r>
    <m/>
    <s v="Alejandro Beron"/>
    <s v="NORMAL"/>
    <s v="REPUESTOS PARA ZORRAS"/>
    <d v="2025-09-12T00:00:00"/>
    <x v="8"/>
    <x v="0"/>
    <n v="936678"/>
    <s v="AB"/>
    <s v="P-3995"/>
    <s v="M2676MEC"/>
    <s v="508038520130 - N° 2.09 Riser (contrahuella) - PARTS MANUAL 509946020101"/>
    <n v="2"/>
    <s v="unidad"/>
    <m/>
    <n v="0"/>
    <s v="$"/>
    <s v="pedido anulado. Se compra por reposicion, mail 31/03"/>
    <m/>
    <m/>
    <m/>
    <m/>
    <s v="Anulado"/>
    <s v="Con pendientes"/>
    <x v="1"/>
    <m/>
    <n v="-2"/>
    <m/>
    <m/>
    <m/>
    <m/>
    <n v="1"/>
  </r>
  <r>
    <n v="1"/>
    <s v="Alejandro Beron"/>
    <s v="NORMAL"/>
    <s v="VOLQUETE EN PLANTA"/>
    <d v="2025-09-12T00:00:00"/>
    <x v="8"/>
    <x v="0"/>
    <n v="440733"/>
    <s v="JPS"/>
    <s v="P-3996"/>
    <s v="S/C"/>
    <s v="Volquete para residuos generales de planta"/>
    <n v="2"/>
    <s v="unidad"/>
    <n v="95000"/>
    <n v="190000"/>
    <s v="$"/>
    <s v="MS GRUPO NORTE SA VOLQUETES"/>
    <n v="102791"/>
    <d v="2025-09-15T00:00:00"/>
    <s v="MZ"/>
    <d v="2025-09-16T00:00:00"/>
    <s v="Recibido"/>
    <s v="cumplida"/>
    <x v="0"/>
    <n v="2"/>
    <n v="0"/>
    <s v="15/09/25 - 20/09/25"/>
    <s v="15053 - 2do se recibe sin remito"/>
    <m/>
    <n v="1"/>
    <n v="1"/>
  </r>
  <r>
    <n v="1"/>
    <s v="Hugo Escobar"/>
    <s v="NORMAL"/>
    <s v="DOSIFICADO - CORTADORA L3"/>
    <d v="2025-09-16T00:00:00"/>
    <x v="8"/>
    <x v="0"/>
    <n v="585372"/>
    <s v="AB"/>
    <s v="P-3997"/>
    <s v=" M2648MEC"/>
    <s v="O-ring  11mm diametro interno x 2,5mm espesor"/>
    <n v="48"/>
    <s v="unidad"/>
    <n v="208.65"/>
    <n v="10015.200000000001"/>
    <s v="$"/>
    <s v="HER CAL"/>
    <n v="102907"/>
    <d v="2025-09-22T00:00:00"/>
    <s v="MZ"/>
    <d v="2025-09-23T00:00:00"/>
    <s v="Recibido"/>
    <s v="cumplida"/>
    <x v="0"/>
    <n v="48"/>
    <n v="0"/>
    <d v="2025-10-03T00:00:00"/>
    <n v="40324"/>
    <n v="69342"/>
    <n v="1"/>
    <n v="1"/>
  </r>
  <r>
    <n v="1"/>
    <s v="Ontivero Alejandro"/>
    <s v="NORMAL"/>
    <s v="PISTOLA ROCIADO DE ALCOHOL LINEA 5"/>
    <d v="2025-09-16T00:00:00"/>
    <x v="8"/>
    <x v="0"/>
    <n v="588709"/>
    <s v="JPS"/>
    <s v="P-3998"/>
    <s v=" M2649MEC"/>
    <s v="PISTOLA DE ROCIADO AUTOJET INOX AA22AUH-SS_x000a_TG-SS5 FULL CONE TIP,ST.STL_x000a_7599-1/4-SS Adaptador en a inox_x000a_4676-SS-1/4 TEEJET ADAPTER,SS_x000a_CP1322-SS Cuerpo TeeJet en a.inox, 1/4TT_x000a_6051-SS-100 Fiitro Teejet en a. inox. "/>
    <n v="1"/>
    <s v="unidad"/>
    <n v="1855875"/>
    <n v="1855875"/>
    <s v="$"/>
    <s v="SPRAYING SYSTEM"/>
    <n v="102872"/>
    <d v="2025-09-19T00:00:00"/>
    <s v="MZ"/>
    <d v="2025-09-22T00:00:00"/>
    <s v="Recibido"/>
    <s v="cumplida"/>
    <x v="0"/>
    <n v="1"/>
    <n v="0"/>
    <d v="2025-12-17T00:00:00"/>
    <n v="27757"/>
    <n v="72868"/>
    <n v="1"/>
    <n v="1"/>
  </r>
  <r>
    <n v="1"/>
    <s v="Ontivero Alejandro"/>
    <s v="URGENTE 01"/>
    <s v="ARMADO TABLEROS TGBT"/>
    <d v="2025-09-16T00:00:00"/>
    <x v="8"/>
    <x v="0"/>
    <m/>
    <s v="JPS"/>
    <s v="P-3999"/>
    <s v="S/C"/>
    <s v="MONTAJE TGBT PRINCIPAL Y ALIMENTADORES_x000a_MANO DE OBRA - SEGÚN PRESUPUESTO DE ESA CONSULTORES"/>
    <n v="1"/>
    <s v="unidad"/>
    <n v="15326500"/>
    <n v="15326500"/>
    <s v="$"/>
    <s v="ESA CONSULTORES"/>
    <n v="103056"/>
    <d v="2025-10-02T00:00:00"/>
    <s v="MZ"/>
    <d v="2025-10-03T00:00:00"/>
    <s v="Orden de compra confirmada"/>
    <s v="Con pendientes"/>
    <x v="2"/>
    <m/>
    <n v="-1"/>
    <m/>
    <m/>
    <m/>
    <n v="1"/>
    <n v="1"/>
  </r>
  <r>
    <n v="1"/>
    <s v="Raul Ledesma"/>
    <s v="NORMAL"/>
    <s v="ENVIO DE RIBBON A OKEEFE"/>
    <d v="2025-09-18T00:00:00"/>
    <x v="8"/>
    <x v="0"/>
    <n v="824244"/>
    <s v="JPS"/>
    <s v="P-4000"/>
    <s v="S/C"/>
    <s v="ENVIO DE RIBBON (ROLLO CINTA DE TRANSFERENCIA TERMICA) A PROVEEDOR OKEEFE"/>
    <n v="1"/>
    <s v="unidad"/>
    <n v="226800"/>
    <n v="226800"/>
    <s v="$"/>
    <s v="FULL EXPRESS"/>
    <n v="102856"/>
    <d v="2025-09-18T00:00:00"/>
    <s v="LR"/>
    <d v="2025-09-19T00:00:00"/>
    <s v="Recibido"/>
    <s v="cumplida"/>
    <x v="0"/>
    <n v="1"/>
    <n v="0"/>
    <d v="2025-09-18T00:00:00"/>
    <s v="Remito de salida firma juan soqueira"/>
    <m/>
    <n v="1"/>
    <n v="1"/>
  </r>
  <r>
    <n v="1"/>
    <s v="Ontivero Alejandro"/>
    <s v="NORMAL"/>
    <s v="SOLDADORA PARA MANTENIMIENTO"/>
    <d v="2025-09-22T00:00:00"/>
    <x v="8"/>
    <x v="0"/>
    <n v="957002"/>
    <s v="JPS"/>
    <s v="P-4001"/>
    <s v=" M1497FER"/>
    <s v="Soldadora Esab Rogue Et 202ip PRO"/>
    <n v="1"/>
    <s v="unidad"/>
    <n v="2288322"/>
    <n v="2288322"/>
    <s v="$"/>
    <s v="HER CAL"/>
    <s v="P00118"/>
    <d v="2025-12-30T00:00:00"/>
    <s v="LR"/>
    <d v="2026-12-30T00:00:00"/>
    <s v="Recibido"/>
    <s v="cumplida"/>
    <x v="0"/>
    <n v="1"/>
    <n v="0"/>
    <d v="2026-01-02T00:00:00"/>
    <n v="41115"/>
    <m/>
    <n v="1"/>
    <n v="1"/>
  </r>
  <r>
    <n v="5"/>
    <s v="Alejandro Beron"/>
    <s v="URGENTE 01"/>
    <s v="PLANTA OSMOSIS"/>
    <d v="2025-09-22T00:00:00"/>
    <x v="8"/>
    <x v="0"/>
    <n v="573115"/>
    <s v="AB"/>
    <s v="P-4002"/>
    <s v=" M0996MEC"/>
    <s v="MICROFILTRO 4.5&quot; X 20&quot; X 5 M"/>
    <n v="5"/>
    <s v="unidad"/>
    <n v="62790"/>
    <n v="313950"/>
    <s v="$"/>
    <s v="HIDROBIOT"/>
    <n v="103436"/>
    <d v="2025-10-29T00:00:00"/>
    <s v="MZ"/>
    <d v="2025-10-29T00:00:00"/>
    <s v="Recibido"/>
    <s v="cumplida"/>
    <x v="0"/>
    <n v="5"/>
    <n v="0"/>
    <d v="2025-11-07T00:00:00"/>
    <n v="555"/>
    <n v="70802"/>
    <n v="1"/>
    <n v="1"/>
  </r>
  <r>
    <m/>
    <s v="Alejandro Beron"/>
    <s v="URGENTE 01"/>
    <s v="PLANTA OSMOSIS"/>
    <d v="2025-09-22T00:00:00"/>
    <x v="8"/>
    <x v="0"/>
    <n v="573115"/>
    <s v="AB"/>
    <s v="P-4002"/>
    <s v=" M2650MEC"/>
    <s v="MEMBRANA AG4040FM"/>
    <n v="9"/>
    <s v="unidad"/>
    <n v="590525"/>
    <n v="5314725"/>
    <s v="$"/>
    <s v="HIDROBIOT"/>
    <n v="103436"/>
    <d v="2025-10-29T00:00:00"/>
    <s v="MZ"/>
    <d v="2025-10-29T00:00:00"/>
    <s v="Recibido"/>
    <s v="cumplida"/>
    <x v="0"/>
    <n v="9"/>
    <n v="0"/>
    <d v="2025-11-07T00:00:00"/>
    <n v="555"/>
    <n v="70802"/>
    <m/>
    <n v="1"/>
  </r>
  <r>
    <m/>
    <s v="Alejandro Beron"/>
    <s v="URGENTE 01"/>
    <s v="PLANTA OSMOSIS"/>
    <d v="2025-09-22T00:00:00"/>
    <x v="8"/>
    <x v="0"/>
    <n v="573115"/>
    <s v="AB"/>
    <s v="P-4002"/>
    <s v=" M2651MEC"/>
    <s v="Tubo de Presión 4&quot;x3 elem. opossite side 300 psi"/>
    <n v="1"/>
    <s v="unidad"/>
    <n v="1121250"/>
    <n v="1121250"/>
    <s v="$"/>
    <s v="HIDROBIOT"/>
    <n v="103436"/>
    <d v="2025-10-29T00:00:00"/>
    <s v="MZ"/>
    <d v="2025-10-29T00:00:00"/>
    <s v="Recibido"/>
    <s v="cumplida"/>
    <x v="0"/>
    <n v="1"/>
    <n v="0"/>
    <d v="2025-11-07T00:00:00"/>
    <n v="555"/>
    <n v="70802"/>
    <m/>
    <n v="1"/>
  </r>
  <r>
    <m/>
    <s v="Alejandro Beron"/>
    <s v="URGENTE 01"/>
    <s v="PLANTA OSMOSIS"/>
    <d v="2025-09-22T00:00:00"/>
    <x v="8"/>
    <x v="0"/>
    <n v="573115"/>
    <s v="AB"/>
    <s v="P-4002"/>
    <s v=" M2738FER"/>
    <s v="HBT - RO K75 X 20 KG"/>
    <n v="5"/>
    <s v="unidad"/>
    <n v="272389"/>
    <n v="1361945"/>
    <s v="$"/>
    <s v="HIDROBIOT"/>
    <n v="103436"/>
    <d v="2025-10-29T00:00:00"/>
    <s v="MZ"/>
    <d v="2025-10-29T00:00:00"/>
    <s v="Recibido"/>
    <s v="cumplida"/>
    <x v="0"/>
    <n v="5"/>
    <n v="0"/>
    <d v="2025-11-07T00:00:00"/>
    <n v="555"/>
    <n v="70802"/>
    <m/>
    <n v="1"/>
  </r>
  <r>
    <m/>
    <s v="Alejandro Beron"/>
    <s v="URGENTE 01"/>
    <s v="PLANTA OSMOSIS"/>
    <d v="2025-09-22T00:00:00"/>
    <x v="8"/>
    <x v="0"/>
    <n v="573115"/>
    <s v="AB"/>
    <s v="P-4002"/>
    <s v=" SERVICIO"/>
    <s v="SERVICIO DE INSTALACION DE MEMBRANAS Y REGULACION DE PARAMETROS DE OPERACIÓN EN EQUIPO DE FILTRACION. Incluye colocación del tubo de presion."/>
    <n v="1"/>
    <s v="unidad"/>
    <n v="2018250"/>
    <n v="2018250"/>
    <s v="$"/>
    <s v="HIDROBIOT"/>
    <n v="103449"/>
    <d v="2025-10-29T00:00:00"/>
    <s v="MZ"/>
    <d v="2025-10-31T00:00:00"/>
    <s v="Recibido"/>
    <s v="cumplida"/>
    <x v="0"/>
    <n v="1"/>
    <n v="0"/>
    <d v="2025-11-11T00:00:00"/>
    <n v="560"/>
    <m/>
    <m/>
    <n v="1"/>
  </r>
  <r>
    <n v="1"/>
    <s v="Juan Zabaleta"/>
    <s v="NORMAL"/>
    <s v="RETIRO DE EQUIPOS OKEEFE"/>
    <d v="2025-09-24T00:00:00"/>
    <x v="8"/>
    <x v="0"/>
    <n v="136668"/>
    <s v="JPS"/>
    <s v="P-4003"/>
    <s v="S/C"/>
    <s v="FLETE A OKEEFE - ALVEAR 4523, SAN MARTIN_x000a_RETIRO DE EQUIPOS"/>
    <n v="1"/>
    <s v="unidad"/>
    <n v="75000"/>
    <n v="75000"/>
    <s v="$"/>
    <s v="FULL EXPRESS"/>
    <n v="102972"/>
    <d v="2025-09-26T00:00:00"/>
    <s v="LR"/>
    <d v="2025-09-30T00:00:00"/>
    <s v="Recibido"/>
    <s v="cumplida"/>
    <x v="0"/>
    <n v="1"/>
    <n v="0"/>
    <d v="2025-09-26T00:00:00"/>
    <s v="Sin remito"/>
    <m/>
    <n v="1"/>
    <n v="1"/>
  </r>
  <r>
    <n v="1"/>
    <s v="Juan Zabaleta"/>
    <s v="NORMAL"/>
    <s v="ENVIO EQUIPO FRIPACK"/>
    <d v="2025-09-24T00:00:00"/>
    <x v="8"/>
    <x v="0"/>
    <n v="108676"/>
    <s v="JPS"/>
    <s v="P-4004"/>
    <s v="S/C"/>
    <s v="ENVIO DE EQUIPO DE PLANTA PILARES A Piero Astori 1551, X5012 Mercado, Córdoba."/>
    <n v="1"/>
    <s v="unidad"/>
    <m/>
    <n v="0"/>
    <s v="$"/>
    <s v="FRIPACK"/>
    <m/>
    <m/>
    <m/>
    <m/>
    <s v="Recibido"/>
    <s v="cumplida"/>
    <x v="0"/>
    <n v="1"/>
    <n v="0"/>
    <d v="2025-10-13T00:00:00"/>
    <s v="Firma F. Paez"/>
    <m/>
    <n v="1"/>
    <n v="1"/>
  </r>
  <r>
    <n v="2"/>
    <s v="Dario Gamba"/>
    <s v="URGENTE 01"/>
    <s v="FICHA 16PINES L7"/>
    <d v="2025-09-25T00:00:00"/>
    <x v="8"/>
    <x v="0"/>
    <n v="433490"/>
    <s v="JPS"/>
    <s v="P-4005"/>
    <s v=" M1597ELE"/>
    <s v=" FICHA MULTIPOL 16 PINES 16A 380V MACHO (CON CARCASA)"/>
    <n v="1"/>
    <s v="unidad"/>
    <n v="155677.5"/>
    <n v="155677.5"/>
    <s v="$"/>
    <s v="ELECTRONICA INTEGRAL APLICADA"/>
    <n v="103248"/>
    <d v="2025-10-16T00:00:00"/>
    <s v="MZ"/>
    <d v="2025-10-17T00:00:00"/>
    <s v="Recibido"/>
    <s v="cumplida"/>
    <x v="0"/>
    <n v="1"/>
    <n v="0"/>
    <d v="2025-11-27T00:00:00"/>
    <n v="47194"/>
    <n v="72347"/>
    <n v="1"/>
    <n v="1"/>
  </r>
  <r>
    <m/>
    <s v="Dario Gamba"/>
    <s v="URGENTE 01"/>
    <s v="FICHA 16PINES L7"/>
    <d v="2025-09-25T00:00:00"/>
    <x v="8"/>
    <x v="0"/>
    <n v="433490"/>
    <s v="JPS"/>
    <s v="P-4005"/>
    <s v=" M1598ELE"/>
    <s v=" FICHA MULTIPOL 16 PINES 16A 380V HEMBRA (CON CARCASA)"/>
    <n v="1"/>
    <s v="unidad"/>
    <n v="182902.5"/>
    <n v="182902.5"/>
    <s v="$"/>
    <s v="ELECTRONICA INTEGRAL APLICADA"/>
    <n v="103248"/>
    <d v="2025-10-16T00:00:00"/>
    <s v="MZ"/>
    <d v="2025-10-17T00:00:00"/>
    <s v="Recibido"/>
    <s v="cumplida"/>
    <x v="0"/>
    <n v="1"/>
    <n v="0"/>
    <d v="2025-11-27T00:00:00"/>
    <n v="47194"/>
    <n v="72347"/>
    <m/>
    <n v="1"/>
  </r>
  <r>
    <n v="1"/>
    <s v="Dario Gamba"/>
    <s v="NORMAL"/>
    <s v="POLEA HORNO L3"/>
    <d v="2025-09-25T00:00:00"/>
    <x v="8"/>
    <x v="0"/>
    <n v="281785"/>
    <s v="JPS"/>
    <s v="P-4006"/>
    <s v=" M2652MEC"/>
    <s v="POLEA B-120   EJE 28MM - CHAVETERO 8X8_x000a_PARA MOTOR DE TRACCION DE CINTA DE HORNO L3"/>
    <n v="1"/>
    <s v="unidad"/>
    <n v="200000"/>
    <n v="200000"/>
    <s v="$"/>
    <s v="FASTER"/>
    <n v="103044"/>
    <d v="2025-10-02T00:00:00"/>
    <s v="MZ"/>
    <d v="2025-10-03T00:00:00"/>
    <s v="Recibido"/>
    <s v="cumplida"/>
    <x v="0"/>
    <n v="1"/>
    <n v="0"/>
    <d v="2025-10-28T00:00:00"/>
    <n v="2150"/>
    <n v="70374"/>
    <n v="1"/>
    <n v="1"/>
  </r>
  <r>
    <n v="1"/>
    <s v="Alejandro Beron"/>
    <s v="URGENTE 01"/>
    <s v="ESPEJO FILTRO SANITARIO"/>
    <d v="2025-09-25T00:00:00"/>
    <x v="8"/>
    <x v="0"/>
    <n v="820671"/>
    <s v="JPS"/>
    <s v="P-4007"/>
    <s v="S/C"/>
    <s v=" Espejo 45 X 55cm, con Marco (40mm) Blanco Pvc "/>
    <n v="1"/>
    <s v="unidad"/>
    <n v="45500"/>
    <n v="45500"/>
    <s v="$"/>
    <s v="ABERTURAS RUTA 25"/>
    <n v="102970"/>
    <d v="2025-09-26T00:00:00"/>
    <s v="MZ"/>
    <d v="2025-09-27T00:00:00"/>
    <s v="Recibido"/>
    <s v="cumplida"/>
    <x v="0"/>
    <n v="1"/>
    <n v="0"/>
    <d v="2025-10-29T00:00:00"/>
    <s v="SIN REMITO"/>
    <m/>
    <n v="1"/>
    <n v="1"/>
  </r>
  <r>
    <n v="2"/>
    <s v="Alejandro Beron"/>
    <s v="NORMAL"/>
    <s v="REPUESTOS PARA DISPENSER"/>
    <d v="2025-09-25T00:00:00"/>
    <x v="8"/>
    <x v="0"/>
    <n v="887314"/>
    <s v="AB"/>
    <s v="P-4008"/>
    <s v="M2866FER"/>
    <s v="Resistencia electrica 500W, para dispenser agua caliente_x000a_Diametro 120mm x 60mm ancho. Sin agujeros para termostato"/>
    <n v="3"/>
    <s v="unidad"/>
    <n v="36250"/>
    <n v="108750"/>
    <s v="$"/>
    <s v="RESISTENCIAS ELECTRO"/>
    <n v="103271"/>
    <d v="2025-10-20T00:00:00"/>
    <s v="LR"/>
    <d v="2025-10-21T00:00:00"/>
    <s v="Recibido"/>
    <s v="cumplida"/>
    <x v="0"/>
    <n v="3"/>
    <n v="0"/>
    <d v="2025-10-29T00:00:00"/>
    <n v="32928"/>
    <n v="70360"/>
    <n v="1"/>
    <n v="1"/>
  </r>
  <r>
    <m/>
    <s v="Alejandro Beron"/>
    <s v="NORMAL"/>
    <s v="REPUESTOS PARA DISPENSER"/>
    <d v="2025-09-25T00:00:00"/>
    <x v="8"/>
    <x v="0"/>
    <n v="887314"/>
    <s v="AB"/>
    <s v="P-4008"/>
    <s v="M2867FER"/>
    <s v="Termostato para agua caliente 85° 250V "/>
    <n v="2"/>
    <s v="unidad"/>
    <n v="14500"/>
    <n v="29000"/>
    <s v="$"/>
    <s v="RESISTENCIAS ELECTRO"/>
    <n v="103271"/>
    <d v="2025-10-20T00:00:00"/>
    <s v="LR"/>
    <d v="2025-10-21T00:00:00"/>
    <s v="Recibido"/>
    <s v="cumplida"/>
    <x v="0"/>
    <n v="2"/>
    <n v="0"/>
    <d v="2025-10-29T00:00:00"/>
    <n v="32928"/>
    <n v="70360"/>
    <m/>
    <n v="1"/>
  </r>
  <r>
    <n v="1"/>
    <s v="Pablo Aguirre"/>
    <s v="NORMAL"/>
    <s v="ZORRA ATOM"/>
    <d v="2025-09-26T00:00:00"/>
    <x v="8"/>
    <x v="0"/>
    <n v="237985"/>
    <s v="AB"/>
    <s v="P-4009"/>
    <s v="S/C"/>
    <s v=" Reparacion de rueda stacker de zorra"/>
    <n v="1"/>
    <s v="unidad"/>
    <n v="73000"/>
    <n v="73000"/>
    <s v="$"/>
    <s v="EMAS"/>
    <n v="103253"/>
    <d v="2025-10-17T00:00:00"/>
    <s v="MZ"/>
    <d v="2025-10-17T00:00:00"/>
    <s v="Recibido"/>
    <s v="cumplida"/>
    <x v="0"/>
    <n v="1"/>
    <n v="0"/>
    <d v="2025-11-21T00:00:00"/>
    <n v="12841"/>
    <m/>
    <n v="1"/>
    <n v="1"/>
  </r>
  <r>
    <n v="1"/>
    <s v="Ontivero Alejandro"/>
    <s v="URGENTE 01"/>
    <s v="ACRILICO DOSIFICADORA DE PLACAS DE OBLEA"/>
    <d v="2025-09-30T00:00:00"/>
    <x v="8"/>
    <x v="0"/>
    <n v="699533"/>
    <s v="JPS"/>
    <s v="P-4010"/>
    <s v=" M1340MEC"/>
    <s v="CILINDRO DE POLICARBONATO CRISTAL 160X152X300"/>
    <n v="1"/>
    <s v="unidad"/>
    <n v="97363.63"/>
    <n v="97363.63"/>
    <s v="$"/>
    <s v="HER CAL"/>
    <n v="103396"/>
    <d v="2025-10-27T00:00:00"/>
    <s v="MZ"/>
    <d v="2025-10-27T00:00:00"/>
    <s v="Recibido"/>
    <s v="cumplida"/>
    <x v="0"/>
    <n v="1"/>
    <n v="0"/>
    <d v="2025-11-07T00:00:00"/>
    <n v="40653"/>
    <n v="70877"/>
    <n v="1"/>
    <n v="1"/>
  </r>
  <r>
    <n v="1"/>
    <s v="Franco Paez"/>
    <s v="URGENTE 01"/>
    <s v="CORTADORA LINEA 6"/>
    <d v="2025-09-30T00:00:00"/>
    <x v="8"/>
    <x v="0"/>
    <n v="915439"/>
    <s v="JPS"/>
    <s v="P-4011"/>
    <s v="M1599ELE"/>
    <s v="ZOCALO SIEMENS PARA MODULO DE PLC S7. MODELO 6ES7 193-4CA30-0AA0"/>
    <n v="1"/>
    <s v="unidad"/>
    <n v="193980"/>
    <n v="193980"/>
    <s v="$"/>
    <s v="CIMAT (ALL INDUSTRIAL DRIVES)"/>
    <n v="103514"/>
    <d v="2025-11-04T00:00:00"/>
    <s v="MZ"/>
    <d v="2025-11-05T00:00:00"/>
    <s v="Recibido"/>
    <s v="cumplida"/>
    <x v="0"/>
    <n v="1"/>
    <n v="0"/>
    <m/>
    <m/>
    <m/>
    <n v="1"/>
    <n v="1"/>
  </r>
  <r>
    <n v="2"/>
    <s v="Raul Ledesma"/>
    <s v="URGENTE 01"/>
    <s v="CORTE DE ACRILICOS PARA CORTADORA L6"/>
    <d v="2025-09-30T00:00:00"/>
    <x v="8"/>
    <x v="0"/>
    <n v="989971"/>
    <s v="JPS"/>
    <s v="P-4012"/>
    <s v="S/C"/>
    <s v=" ACRILICO 1035 MM X 755 MM X 5 MM - CORTADORA LINEA 6"/>
    <n v="1"/>
    <s v="unidad"/>
    <n v="87500"/>
    <n v="87500"/>
    <s v="$"/>
    <s v="FASTER"/>
    <n v="103885"/>
    <d v="2025-12-01T00:00:00"/>
    <s v="MZ"/>
    <d v="2025-12-01T00:00:00"/>
    <s v="Recibido"/>
    <s v="cumplida"/>
    <x v="0"/>
    <n v="1"/>
    <n v="0"/>
    <d v="2025-10-28T00:00:00"/>
    <n v="2151"/>
    <m/>
    <n v="1"/>
    <n v="1"/>
  </r>
  <r>
    <m/>
    <s v="Raul Ledesma"/>
    <s v="URGENTE 01"/>
    <s v="CORTE DE ACRILICOS PARA CORTADORA L6"/>
    <d v="2025-09-30T00:00:00"/>
    <x v="8"/>
    <x v="0"/>
    <n v="989971"/>
    <s v="JPS"/>
    <s v="P-4012"/>
    <s v="S/C"/>
    <s v=" ACRILICO 1145 MM X 755 MM X 5 MM - CORTADORA LINEA 6"/>
    <n v="1"/>
    <s v="unidad"/>
    <n v="87500"/>
    <n v="87500"/>
    <s v="$"/>
    <s v="FASTER"/>
    <n v="103885"/>
    <d v="2025-12-01T00:00:00"/>
    <s v="MZ"/>
    <d v="2025-12-01T00:00:00"/>
    <s v="Recibido"/>
    <s v="cumplida"/>
    <x v="0"/>
    <n v="1"/>
    <n v="0"/>
    <d v="2025-10-28T00:00:00"/>
    <n v="2151"/>
    <m/>
    <m/>
    <n v="1"/>
  </r>
  <r>
    <n v="1"/>
    <s v="Raul Ledesma"/>
    <s v="URGENTE 01"/>
    <s v="REPARACION FECHADOR 8018"/>
    <d v="2025-10-02T00:00:00"/>
    <x v="9"/>
    <x v="0"/>
    <n v="848960"/>
    <s v="JPS"/>
    <s v="P-4013"/>
    <s v="S/C"/>
    <s v="SERVICIO DE RESOLUCION DE FALLA EN FECHADOR 8018"/>
    <n v="1"/>
    <s v="unidad"/>
    <n v="1046500"/>
    <n v="1046500"/>
    <s v="$"/>
    <s v="JORGE OKEEFFE"/>
    <n v="103523"/>
    <d v="2025-11-04T00:00:00"/>
    <s v="MZ"/>
    <d v="2025-11-05T00:00:00"/>
    <s v="Recibido"/>
    <s v="cumplida"/>
    <x v="0"/>
    <n v="1"/>
    <n v="0"/>
    <d v="2025-11-05T00:00:00"/>
    <n v="2055"/>
    <m/>
    <n v="1"/>
    <n v="1"/>
  </r>
  <r>
    <n v="1"/>
    <s v="Raul Ledesma"/>
    <s v="NORMAL"/>
    <s v="VOLQUETE EN PLANTA"/>
    <d v="2025-10-06T00:00:00"/>
    <x v="9"/>
    <x v="0"/>
    <n v="153197"/>
    <s v="AB"/>
    <s v="P-4014"/>
    <s v="S/C"/>
    <s v="Volquete para residuos generales de planta"/>
    <n v="1"/>
    <s v="unidad"/>
    <n v="95000"/>
    <n v="95000"/>
    <s v="$"/>
    <s v="MS GRUPO NORTE SA VOLQUETES"/>
    <n v="103096"/>
    <d v="2025-10-06T00:00:00"/>
    <s v="LR"/>
    <d v="2025-10-08T00:00:00"/>
    <s v="Recibido"/>
    <s v="cumplida"/>
    <x v="0"/>
    <n v="1"/>
    <n v="0"/>
    <d v="2025-10-06T00:00:00"/>
    <s v="Sin remito"/>
    <m/>
    <n v="1"/>
    <n v="1"/>
  </r>
  <r>
    <n v="1"/>
    <s v="Hugo Escobar"/>
    <s v="URGENTE 01"/>
    <s v="CADENA PARA MIXER LINEA 6 Y 7"/>
    <d v="2025-10-09T00:00:00"/>
    <x v="9"/>
    <x v="0"/>
    <n v="344371"/>
    <s v="AB"/>
    <s v="P-4015"/>
    <s v=" M2653MEC"/>
    <s v=" CADENA PHC 16B X 3  SKF (caja x 3 metros)"/>
    <n v="2"/>
    <s v="unidad"/>
    <n v="362262"/>
    <n v="724524"/>
    <s v="$"/>
    <s v="RULEMANES OSCAR"/>
    <n v="103234"/>
    <d v="2025-10-15T00:00:00"/>
    <s v="LR"/>
    <d v="2025-10-17T00:00:00"/>
    <s v="Recibido"/>
    <s v="cumplida"/>
    <x v="0"/>
    <n v="2"/>
    <n v="0"/>
    <d v="2025-10-17T00:00:00"/>
    <n v="33052"/>
    <n v="69975"/>
    <n v="1"/>
    <n v="1"/>
  </r>
  <r>
    <n v="1"/>
    <s v="Hugo Escobar"/>
    <s v="NORMAL"/>
    <s v="REPARACIONES DE FILTROS DE EQUIPOS VARIOS"/>
    <d v="2025-10-09T00:00:00"/>
    <x v="9"/>
    <x v="0"/>
    <n v="566984"/>
    <s v="AB"/>
    <s v="P-4016"/>
    <s v=" M2189FER"/>
    <s v="CHAPA PERFORADA MATE 2B 304 1.5 x 1000 x 2000 AGUJEROS: 60° D= 5 mm  C= 8 mm AB: 35.5%"/>
    <n v="1"/>
    <s v="unidad"/>
    <n v="507801.25"/>
    <n v="507801.25"/>
    <s v="$"/>
    <s v="FAMIQ"/>
    <n v="103191"/>
    <d v="2025-10-13T00:00:00"/>
    <s v="MZ"/>
    <d v="2025-10-15T00:00:00"/>
    <s v="Recibido"/>
    <s v="cumplida"/>
    <x v="0"/>
    <n v="1"/>
    <n v="0"/>
    <d v="2025-10-20T00:00:00"/>
    <n v="1522763"/>
    <n v="70025"/>
    <n v="1"/>
    <n v="1"/>
  </r>
  <r>
    <n v="1"/>
    <s v="Ontivero Alejandro"/>
    <s v="NORMAL"/>
    <s v="REEMPLAZO DE CHAPAS HORNO L3"/>
    <d v="2025-10-06T00:00:00"/>
    <x v="9"/>
    <x v="0"/>
    <n v="571432"/>
    <s v="JPS"/>
    <s v="P-4017"/>
    <s v="S/C"/>
    <s v="SAE 1010 esp=2.1mm - CHAPA Nro.14 SAE 1010 ESP 2,1MM"/>
    <n v="10"/>
    <s v="unidad"/>
    <n v="43030.62"/>
    <n v="430306.2"/>
    <s v="$"/>
    <s v="CORTES DE PRESICION"/>
    <n v="103188"/>
    <d v="2025-10-13T00:00:00"/>
    <s v="MZ"/>
    <d v="2025-10-15T00:00:00"/>
    <s v="Recibido"/>
    <s v="cumplida"/>
    <x v="0"/>
    <n v="10"/>
    <n v="0"/>
    <d v="2025-11-13T00:00:00"/>
    <n v="32759"/>
    <m/>
    <n v="1"/>
    <n v="1"/>
  </r>
  <r>
    <n v="1"/>
    <s v="Raul Ledesma"/>
    <s v="URGENTE 01"/>
    <s v="CONTENCION RESIDUOS ESPECIALES"/>
    <d v="2025-10-06T00:00:00"/>
    <x v="9"/>
    <x v="0"/>
    <n v="518935"/>
    <s v="JPS"/>
    <s v="P-4018"/>
    <s v="S/C"/>
    <s v="BOLSA DE CEMENTO LOMA NEGRA X 25KG"/>
    <n v="6"/>
    <s v="unidad"/>
    <n v="15875.87"/>
    <n v="95255.22"/>
    <s v="$"/>
    <s v="ABRAFER - HER CAL"/>
    <s v="103224 - 103824"/>
    <d v="2025-10-15T00:00:00"/>
    <s v="MZ"/>
    <d v="2025-10-15T00:00:00"/>
    <s v="Recibido"/>
    <s v="cumplida"/>
    <x v="0"/>
    <n v="9"/>
    <n v="3"/>
    <s v="18/11 - 26/11"/>
    <s v="205533 - 40848"/>
    <m/>
    <n v="1"/>
    <n v="1"/>
  </r>
  <r>
    <n v="1"/>
    <s v="Franco Paez"/>
    <s v="NORMAL"/>
    <s v="SALIDA DE HORNO DE LINEA 4"/>
    <d v="2025-10-09T00:00:00"/>
    <x v="9"/>
    <x v="0"/>
    <n v="334737"/>
    <s v="AB"/>
    <s v="P-4019"/>
    <s v=" M0712MEC"/>
    <s v="PERFIL L CLIP DE APM"/>
    <n v="50"/>
    <s v="Metros"/>
    <n v="3931.85"/>
    <n v="196592.5"/>
    <s v="$"/>
    <s v="GOMA EME (Goma filtros)"/>
    <n v="103302"/>
    <d v="2025-10-21T00:00:00"/>
    <s v="MZ"/>
    <d v="2025-10-23T00:00:00"/>
    <s v="Recibido"/>
    <s v="cumplida"/>
    <x v="0"/>
    <n v="50"/>
    <n v="0"/>
    <d v="2025-11-06T00:00:00"/>
    <n v="5643"/>
    <n v="70748"/>
    <n v="1"/>
    <n v="1"/>
  </r>
  <r>
    <n v="2"/>
    <s v="Raul Ledesma"/>
    <s v="URGENTE 01"/>
    <s v="MATERIAL PARA CORTADORA"/>
    <d v="2025-10-08T00:00:00"/>
    <x v="9"/>
    <x v="0"/>
    <n v="992110"/>
    <s v="JPS"/>
    <s v="P-4020"/>
    <s v="S/C"/>
    <s v="EPOXI INDULAC BLANCO 4LTS"/>
    <n v="1"/>
    <s v="unidad"/>
    <n v="109423.97"/>
    <n v="109423.97"/>
    <s v="$"/>
    <s v="BRAZO LARGO"/>
    <n v="103143"/>
    <d v="2025-10-08T00:00:00"/>
    <s v="MZ"/>
    <d v="2025-10-09T00:00:00"/>
    <s v="Recibido"/>
    <s v="cumplida"/>
    <x v="0"/>
    <n v="1"/>
    <n v="0"/>
    <d v="2025-10-08T00:00:00"/>
    <n v="5969"/>
    <m/>
    <n v="1"/>
    <n v="1"/>
  </r>
  <r>
    <m/>
    <s v="Raul Ledesma"/>
    <s v="URGENTE 01"/>
    <s v="MATERIAL PARA CORTADORA"/>
    <d v="2025-10-08T00:00:00"/>
    <x v="9"/>
    <x v="0"/>
    <n v="992110"/>
    <s v="JPS"/>
    <s v="P-4020"/>
    <s v="S/C"/>
    <s v="DILUYENTE EPOXI 4LTS"/>
    <n v="1"/>
    <s v="unidad"/>
    <n v="27220.66"/>
    <n v="27220.66"/>
    <s v="$"/>
    <s v="BRAZO LARGO"/>
    <n v="103143"/>
    <d v="2025-10-08T00:00:00"/>
    <s v="MZ"/>
    <d v="2025-10-09T00:00:00"/>
    <s v="Recibido"/>
    <s v="cumplida"/>
    <x v="0"/>
    <n v="1"/>
    <n v="0"/>
    <d v="2025-10-08T00:00:00"/>
    <n v="5969"/>
    <m/>
    <m/>
    <n v="1"/>
  </r>
  <r>
    <n v="1"/>
    <s v="Ontivero Alejandro"/>
    <s v="NORMAL"/>
    <s v="MOVIMIENTO DE REEFER"/>
    <d v="2025-10-08T00:00:00"/>
    <x v="9"/>
    <x v="0"/>
    <n v="407404"/>
    <s v="JPS"/>
    <s v="P-4021"/>
    <s v="S/C"/>
    <s v="ALQUILER DE HIDROGRUA CON OPERADOR_x000a_SERVICIO MINIMO DE 4HS_x000a_TRABAJO A REALIZAR ENTRE EL 20 Y 24 DE OCTUBRE 2025"/>
    <n v="1"/>
    <s v="unidad"/>
    <m/>
    <n v="0"/>
    <s v="$"/>
    <m/>
    <m/>
    <m/>
    <m/>
    <m/>
    <s v="Anulado"/>
    <s v="Con pendientes"/>
    <x v="1"/>
    <m/>
    <n v="-1"/>
    <m/>
    <m/>
    <m/>
    <n v="1"/>
    <n v="1"/>
  </r>
  <r>
    <n v="1"/>
    <s v="Ontivero Alejandro"/>
    <s v="URGENTE 01"/>
    <s v="CARRETILLA PARA MANTTO"/>
    <d v="2025-10-10T00:00:00"/>
    <x v="9"/>
    <x v="0"/>
    <n v="807946"/>
    <s v="AB"/>
    <s v="P-4022"/>
    <s v="M2868FER"/>
    <s v="Carretilla Duroll 80 Lts Chapa 16 Profesional"/>
    <n v="1"/>
    <s v="unidad"/>
    <n v="92690.63"/>
    <n v="92690.63"/>
    <s v="$"/>
    <s v="ABRAFER"/>
    <n v="103205"/>
    <d v="2025-10-14T00:00:00"/>
    <s v="MZ"/>
    <d v="2025-10-15T00:00:00"/>
    <s v="Recibido"/>
    <s v="cumplida"/>
    <x v="0"/>
    <n v="1"/>
    <n v="0"/>
    <d v="2025-10-21T00:00:00"/>
    <n v="43147"/>
    <n v="70145"/>
    <n v="1"/>
    <n v="1"/>
  </r>
  <r>
    <n v="1"/>
    <s v="Ontivero Alejandro"/>
    <s v="URGENTE 01"/>
    <s v="TAPA INODORO PARA DIRECTORIO"/>
    <d v="2025-10-13T00:00:00"/>
    <x v="9"/>
    <x v="0"/>
    <n v="865974"/>
    <s v="JPS"/>
    <s v="P-4023"/>
    <s v="M2796FER"/>
    <s v="ASIENTO DE INODORO FERRUM LINEA BARI BISAGRAS CROMADAS"/>
    <n v="1"/>
    <s v="unidad"/>
    <n v="82469.95"/>
    <n v="82469.95"/>
    <s v="$"/>
    <s v="HER CAL"/>
    <n v="103186"/>
    <d v="2025-10-13T00:00:00"/>
    <s v="LR"/>
    <d v="2025-10-15T00:00:00"/>
    <s v="Recibido"/>
    <s v="cumplida"/>
    <x v="0"/>
    <n v="1"/>
    <n v="0"/>
    <d v="2025-10-22T00:00:00"/>
    <n v="40466"/>
    <n v="70135"/>
    <n v="1"/>
    <n v="1"/>
  </r>
  <r>
    <n v="1"/>
    <s v="Raul Ledesma"/>
    <s v="NORMAL"/>
    <s v="COMBUSTIBLE PARA GRUPO ELECTROGENO"/>
    <d v="2025-10-14T00:00:00"/>
    <x v="9"/>
    <x v="0"/>
    <n v="693546"/>
    <s v="JPS"/>
    <s v="P-4024"/>
    <s v="S/C"/>
    <s v="DIESEL V-POWER "/>
    <n v="1000"/>
    <s v="Litros"/>
    <n v="1850"/>
    <n v="1850000"/>
    <s v="$"/>
    <s v="SHELL"/>
    <n v="103423"/>
    <d v="2025-10-28T00:00:00"/>
    <s v="MZ"/>
    <d v="2025-10-29T00:00:00"/>
    <s v="Recibido"/>
    <s v="cumplida"/>
    <x v="0"/>
    <n v="1000"/>
    <n v="0"/>
    <d v="2025-11-27T00:00:00"/>
    <s v="Recibido por Ale Beron"/>
    <m/>
    <n v="1"/>
    <n v="1"/>
  </r>
  <r>
    <n v="1"/>
    <s v="Raul Villegas"/>
    <s v="URGENTE 01"/>
    <s v="BARNIZ PARA PINTAR BANCOS DE VESTUARIO Y PUERTA DE RRHH"/>
    <d v="2025-10-15T00:00:00"/>
    <x v="9"/>
    <x v="0"/>
    <n v="703751"/>
    <s v="AB"/>
    <s v="P-4025"/>
    <s v="M1593FER"/>
    <s v="BARNIZ X 4 LTS MARCA ALBA"/>
    <n v="1"/>
    <s v="unidad"/>
    <n v="38260.33"/>
    <n v="38260.33"/>
    <s v="$"/>
    <s v="BRAZO LARGO"/>
    <n v="103268"/>
    <d v="2025-10-17T00:00:00"/>
    <s v="MZ"/>
    <d v="2025-10-21T00:00:00"/>
    <s v="Recibido"/>
    <s v="cumplida"/>
    <x v="0"/>
    <n v="1"/>
    <n v="0"/>
    <d v="2025-10-27T00:00:00"/>
    <n v="8872"/>
    <n v="70255"/>
    <n v="1"/>
    <n v="1"/>
  </r>
  <r>
    <n v="1"/>
    <s v="Franco Paez"/>
    <s v="NORMAL"/>
    <s v="CONFORMADORES - FOCUS L6 Y L7"/>
    <d v="2025-10-17T00:00:00"/>
    <x v="9"/>
    <x v="0"/>
    <n v="626975"/>
    <s v="AB"/>
    <s v="P-4026"/>
    <s v="M2654MEC"/>
    <s v="Rodamiento 686 zz skf"/>
    <n v="10"/>
    <s v="unidad"/>
    <n v="12675.23"/>
    <n v="126752.29999999999"/>
    <s v="$"/>
    <s v="RULEMANES OSCAR"/>
    <n v="103265"/>
    <d v="2025-10-17T00:00:00"/>
    <s v="LR"/>
    <d v="2025-10-20T00:00:00"/>
    <s v="Recibido"/>
    <s v="cumplida"/>
    <x v="0"/>
    <n v="10"/>
    <n v="0"/>
    <d v="2025-10-20T00:00:00"/>
    <n v="33069"/>
    <n v="69995"/>
    <n v="1"/>
    <n v="1"/>
  </r>
  <r>
    <n v="1"/>
    <s v="Pablo Aguirre"/>
    <s v="NORMAL"/>
    <s v="HORQUILLAS PARA ZORRAS ATOM"/>
    <d v="2025-10-16T00:00:00"/>
    <x v="9"/>
    <x v="0"/>
    <n v="761614"/>
    <s v="JPS"/>
    <s v="P-4027"/>
    <s v="M2655MEC"/>
    <s v="HORQUILLA ZORRA PTE15Q-A SERIE 20220501718"/>
    <n v="4"/>
    <s v="unidad"/>
    <n v="134550"/>
    <n v="538200"/>
    <s v="$"/>
    <s v="UNIRROL"/>
    <n v="103303"/>
    <d v="2025-10-21T00:00:00"/>
    <s v="MZ"/>
    <d v="2025-10-22T00:00:00"/>
    <s v="Recibido"/>
    <s v="cumplida"/>
    <x v="0"/>
    <n v="4"/>
    <n v="0"/>
    <d v="2025-10-28T00:00:00"/>
    <n v="18478"/>
    <n v="70371"/>
    <n v="1"/>
    <n v="1"/>
  </r>
  <r>
    <n v="1"/>
    <s v="Raul Ledesma"/>
    <s v="NORMAL"/>
    <s v="VOLQUETE PARA PLANTA"/>
    <d v="2025-10-16T00:00:00"/>
    <x v="9"/>
    <x v="0"/>
    <n v="727513"/>
    <s v="JPS"/>
    <s v="P-4028"/>
    <s v="S/C"/>
    <s v="Volquete para residuos generales de planta"/>
    <n v="1"/>
    <s v="unidad"/>
    <n v="95000"/>
    <n v="95000"/>
    <s v="$"/>
    <s v="MS GRUPO NORTE SA VOLQUETES"/>
    <n v="103096"/>
    <d v="2025-10-06T00:00:00"/>
    <s v="LR"/>
    <d v="2025-10-21T00:00:00"/>
    <s v="Recibido"/>
    <s v="cumplida"/>
    <x v="0"/>
    <n v="1"/>
    <n v="0"/>
    <d v="2025-10-20T00:00:00"/>
    <n v="16145"/>
    <m/>
    <n v="1"/>
    <n v="1"/>
  </r>
  <r>
    <n v="1"/>
    <s v="Raul Ledesma"/>
    <s v="URGENTE 01"/>
    <s v="REPARACION DISPENSER PLANIFICACION"/>
    <d v="2025-10-17T00:00:00"/>
    <x v="9"/>
    <x v="0"/>
    <n v="730807"/>
    <s v="JPS"/>
    <s v="P-4029"/>
    <s v="S/C"/>
    <s v=" REPARACION DE DISPENSER "/>
    <n v="1"/>
    <s v="unidad"/>
    <m/>
    <n v="0"/>
    <s v="$"/>
    <s v="anulado por beron 18/03/26"/>
    <m/>
    <m/>
    <m/>
    <m/>
    <s v="Anulado"/>
    <s v="Con pendientes"/>
    <x v="1"/>
    <m/>
    <n v="-1"/>
    <m/>
    <m/>
    <m/>
    <n v="1"/>
    <n v="1"/>
  </r>
  <r>
    <n v="1"/>
    <s v="Ontivero Alejandro"/>
    <s v="URGENTE 01"/>
    <s v="ACCESORIOS VINCULACION DE TABLEROS"/>
    <d v="2025-10-17T00:00:00"/>
    <x v="9"/>
    <x v="0"/>
    <n v="580489"/>
    <s v="JPS"/>
    <s v="P-4030"/>
    <s v="S/C"/>
    <s v="18247 KIT DE UNION SF STANDARD NSYSFBK"/>
    <n v="1"/>
    <s v="unidad"/>
    <n v="76531"/>
    <n v="76531"/>
    <s v="$"/>
    <s v="LIESA"/>
    <n v="103274"/>
    <d v="2025-10-20T00:00:00"/>
    <s v="MZ"/>
    <d v="2025-10-21T00:00:00"/>
    <s v="Recibido"/>
    <s v="cumplida"/>
    <x v="0"/>
    <n v="1"/>
    <n v="0"/>
    <d v="2025-10-27T00:00:00"/>
    <n v="1445"/>
    <m/>
    <n v="1"/>
    <n v="1"/>
  </r>
  <r>
    <n v="2"/>
    <s v="Ontivero Alejandro"/>
    <s v="NORMAL"/>
    <s v="ACCESORIOS PARA MANIFOLD A/A"/>
    <d v="2025-10-17T00:00:00"/>
    <x v="9"/>
    <x v="0"/>
    <n v="580489"/>
    <s v="JPS"/>
    <s v="P-4031"/>
    <s v="M2870FER"/>
    <s v="JUEGO DE MANGUERAS MANIFOLD R410 180CM"/>
    <n v="1"/>
    <s v="unidad"/>
    <n v="63998.2"/>
    <n v="63998.2"/>
    <s v="$"/>
    <s v="ABRAFER"/>
    <n v="103412"/>
    <d v="2025-10-28T00:00:00"/>
    <s v="MZ"/>
    <d v="2025-10-28T00:00:00"/>
    <s v="Recibido"/>
    <s v="cumplida"/>
    <x v="0"/>
    <n v="1"/>
    <n v="0"/>
    <d v="2025-10-31T00:00:00"/>
    <n v="43688"/>
    <n v="70485"/>
    <n v="1"/>
    <n v="1"/>
  </r>
  <r>
    <m/>
    <s v="Ontivero Alejandro"/>
    <s v="NORMAL"/>
    <s v="ACCESORIOS PARA MANIFOLD A/A"/>
    <d v="2025-10-17T00:00:00"/>
    <x v="9"/>
    <x v="0"/>
    <n v="580489"/>
    <s v="JPS"/>
    <s v="P-4031"/>
    <s v="M2871FER"/>
    <s v="JUEGO DE MANGUERAS MANIFOLD R22 180CM"/>
    <n v="1"/>
    <s v="unidad"/>
    <n v="45986.75"/>
    <n v="45986.75"/>
    <s v="$"/>
    <s v="ABRAFER"/>
    <n v="103412"/>
    <d v="2025-10-28T00:00:00"/>
    <s v="MZ"/>
    <d v="2025-10-28T00:00:00"/>
    <s v="Recibido"/>
    <s v="cumplida"/>
    <x v="0"/>
    <n v="1"/>
    <n v="0"/>
    <d v="2025-10-31T00:00:00"/>
    <n v="43688"/>
    <n v="70485"/>
    <m/>
    <n v="1"/>
  </r>
  <r>
    <n v="2"/>
    <s v="PAÑOL"/>
    <s v="NORMAL"/>
    <s v="CERRADURA NUEVA CUARTO DE PINTURAS"/>
    <d v="2025-10-27T00:00:00"/>
    <x v="9"/>
    <x v="0"/>
    <m/>
    <s v="JPS"/>
    <s v="P-4032"/>
    <s v="S/C"/>
    <s v="PROVISION DE CERRADURA Y JUEGO DE 4 LLAVES"/>
    <n v="1"/>
    <s v="unidad"/>
    <m/>
    <n v="0"/>
    <s v="$"/>
    <s v="anulado por beron 18/03/26"/>
    <m/>
    <m/>
    <m/>
    <m/>
    <s v="Anulado"/>
    <s v="Con pendientes"/>
    <x v="1"/>
    <m/>
    <n v="-1"/>
    <m/>
    <m/>
    <m/>
    <n v="1"/>
    <n v="1"/>
  </r>
  <r>
    <m/>
    <s v="PAÑOL"/>
    <s v="NORMAL"/>
    <s v="CERRADURA NUEVA CUARTO DE PINTURAS"/>
    <d v="2025-10-27T00:00:00"/>
    <x v="9"/>
    <x v="0"/>
    <m/>
    <s v="JPS"/>
    <s v="P-4032"/>
    <s v="S/C"/>
    <s v="COLOCACION DE CERRADURA"/>
    <n v="1"/>
    <s v="unidad"/>
    <m/>
    <n v="0"/>
    <s v="$"/>
    <s v="anulado por beron 18/03/26"/>
    <m/>
    <m/>
    <m/>
    <m/>
    <s v="Anulado"/>
    <s v="Con pendientes"/>
    <x v="1"/>
    <m/>
    <n v="-1"/>
    <m/>
    <m/>
    <m/>
    <m/>
    <n v="1"/>
  </r>
  <r>
    <n v="1"/>
    <s v="Raul Ledesma"/>
    <s v="URGENTE 01"/>
    <s v="MOTOR TOLVA AMASADORA L1"/>
    <d v="2025-10-22T00:00:00"/>
    <x v="9"/>
    <x v="0"/>
    <n v="602506"/>
    <s v="JPS"/>
    <s v="P-4033"/>
    <s v="M2656MEC"/>
    <s v="MOTOR W22 MOTOFRENO AL90S/L  CON BRIDA FF165. PARA TOLVA DE VOLTEO DE AMASADORA"/>
    <n v="1"/>
    <s v="unidad"/>
    <n v="760285"/>
    <n v="760285"/>
    <s v="$"/>
    <s v="TALLER PORCO"/>
    <n v="103371"/>
    <d v="2025-10-24T00:00:00"/>
    <s v="MZ"/>
    <d v="2025-10-27T00:00:00"/>
    <s v="Recibido"/>
    <s v="cumplida"/>
    <x v="0"/>
    <n v="1"/>
    <n v="0"/>
    <d v="2025-10-28T00:00:00"/>
    <n v="9533"/>
    <n v="70370"/>
    <n v="1"/>
    <n v="1"/>
  </r>
  <r>
    <n v="1"/>
    <s v="Raul Ledesma"/>
    <s v="URGENTE 01"/>
    <s v="MOTOR TOLVA AMASADORA L1"/>
    <d v="2025-10-22T00:00:00"/>
    <x v="9"/>
    <x v="0"/>
    <n v="901820"/>
    <s v="JPS"/>
    <s v="P-4034"/>
    <s v="S/C"/>
    <s v="REPARACION FRENO DE MOTOR TOLVA AMASADORA L1"/>
    <n v="1"/>
    <s v="unidad"/>
    <n v="309750"/>
    <n v="309750"/>
    <s v="$"/>
    <s v="TALLER PORCO"/>
    <n v="103370"/>
    <d v="2025-10-24T00:00:00"/>
    <s v="MZ"/>
    <d v="2025-10-27T00:00:00"/>
    <s v="Recibido"/>
    <s v="cumplida"/>
    <x v="0"/>
    <n v="1"/>
    <n v="0"/>
    <d v="2025-10-25T00:00:00"/>
    <n v="9529"/>
    <m/>
    <n v="1"/>
    <n v="1"/>
  </r>
  <r>
    <n v="1"/>
    <s v="Alejandro Beron"/>
    <s v="URGENTE 01"/>
    <s v="ANILLO PARA EJE DE PORTON "/>
    <d v="2025-10-23T00:00:00"/>
    <x v="9"/>
    <x v="0"/>
    <n v="819139"/>
    <s v="JPS"/>
    <s v="P-4035"/>
    <s v="M2869FER"/>
    <s v="ANILLO DE SEGURIDAD DIN 471A N° 33"/>
    <n v="1"/>
    <s v="unidad"/>
    <n v="824.62"/>
    <n v="824.62"/>
    <s v="$"/>
    <s v="ABRAFER"/>
    <n v="103349"/>
    <d v="2025-10-23T00:00:00"/>
    <s v="LR"/>
    <d v="2025-10-23T00:00:00"/>
    <s v="Recibido"/>
    <s v="cumplida"/>
    <x v="0"/>
    <n v="1"/>
    <n v="0"/>
    <d v="2025-10-25T00:00:00"/>
    <n v="204730"/>
    <n v="70192"/>
    <n v="1"/>
    <n v="1"/>
  </r>
  <r>
    <n v="1"/>
    <s v="Raul Ledesma"/>
    <s v="NORMAL"/>
    <s v="FLETE A IMESA - ACC PARA TABLEROS"/>
    <d v="2025-10-24T00:00:00"/>
    <x v="9"/>
    <x v="0"/>
    <n v="971317"/>
    <s v="JPS"/>
    <s v="P-4036"/>
    <s v="S/C"/>
    <s v="ENVIO DE MATERIAL A IMESA"/>
    <n v="1"/>
    <s v="unidad"/>
    <n v="103800"/>
    <n v="103800"/>
    <s v="$"/>
    <s v="FULL EXPRESS"/>
    <n v="103407"/>
    <d v="2025-10-28T00:00:00"/>
    <s v="LR"/>
    <d v="2025-10-28T00:00:00"/>
    <s v="Recibido"/>
    <s v="cumplida"/>
    <x v="0"/>
    <n v="1"/>
    <n v="0"/>
    <d v="2025-10-28T00:00:00"/>
    <s v="Firma pañol"/>
    <m/>
    <n v="1"/>
    <n v="1"/>
  </r>
  <r>
    <n v="2"/>
    <s v="Alejandro Beron"/>
    <s v="URGENTE 01"/>
    <s v="MATERIAL CERRAMIENTO FRACCIONAMIENTO"/>
    <d v="2025-10-27T00:00:00"/>
    <x v="9"/>
    <x v="0"/>
    <n v="604858"/>
    <s v="JPS"/>
    <s v="P-4037"/>
    <s v="M1640FER"/>
    <s v="AUTOPERFORANTE C/HEX 1/4 X 1"/>
    <n v="600"/>
    <s v="unidad"/>
    <n v="54.63"/>
    <n v="32778"/>
    <s v="$"/>
    <s v="BULONERA TORCUATO"/>
    <n v="103435"/>
    <d v="2025-10-29T00:00:00"/>
    <s v="MZ"/>
    <d v="2025-10-29T00:00:00"/>
    <s v="Recibido"/>
    <s v="cumplida"/>
    <x v="0"/>
    <n v="650"/>
    <n v="50"/>
    <d v="2025-11-04T00:00:00"/>
    <n v="259196"/>
    <n v="70643"/>
    <n v="1"/>
    <n v="1"/>
  </r>
  <r>
    <m/>
    <s v="Alejandro Beron"/>
    <s v="URGENTE 01"/>
    <s v="MATERIAL CERRAMIENTO FRACCIONAMIENTO"/>
    <d v="2025-10-27T00:00:00"/>
    <x v="9"/>
    <x v="0"/>
    <n v="604858"/>
    <s v="JPS"/>
    <s v="P-4037"/>
    <s v="M2044FER"/>
    <s v="AUTOPERFORANTE EXAGONAL MECHA 14 X 2&quot;1/2 X UN"/>
    <n v="350"/>
    <s v="unidad"/>
    <n v="94.43"/>
    <n v="33050.5"/>
    <s v="$"/>
    <s v="BULONERA TORCUATO"/>
    <s v="103435 - 104435"/>
    <d v="2025-10-29T00:00:00"/>
    <s v="MZ"/>
    <d v="2025-10-29T00:00:00"/>
    <s v="Recibido"/>
    <s v="cumplida"/>
    <x v="0"/>
    <n v="350"/>
    <n v="0"/>
    <d v="2025-11-04T00:00:00"/>
    <n v="259196"/>
    <n v="70643"/>
    <m/>
    <n v="1"/>
  </r>
  <r>
    <n v="1"/>
    <s v="Pablo Aguirre"/>
    <s v="URGENTE 01"/>
    <s v="ACEITE PARA CAJA AUTOELEVADOR"/>
    <d v="2025-10-28T00:00:00"/>
    <x v="9"/>
    <x v="0"/>
    <n v="822745"/>
    <s v="JPS"/>
    <s v="P-4038"/>
    <s v="M0028UB"/>
    <s v="ACEITE PARA CAJA ATF X 20L"/>
    <n v="1"/>
    <s v="unidad"/>
    <n v="198000"/>
    <n v="198000"/>
    <s v="$"/>
    <s v="ELEVA PILAR"/>
    <n v="103496"/>
    <d v="2025-11-03T00:00:00"/>
    <s v="MZ"/>
    <d v="2025-11-04T00:00:00"/>
    <s v="Recibido"/>
    <s v="cumplida"/>
    <x v="0"/>
    <n v="1"/>
    <n v="0"/>
    <d v="2025-12-02T00:00:00"/>
    <n v="6"/>
    <n v="72345"/>
    <n v="1"/>
    <n v="1"/>
  </r>
  <r>
    <n v="1"/>
    <s v="Hugo Escobar"/>
    <s v="URGENTE 01"/>
    <s v="CARBONES PARA TALADRO INALAMBRICO"/>
    <d v="2025-10-30T00:00:00"/>
    <x v="9"/>
    <x v="0"/>
    <n v="374620"/>
    <s v="JPS"/>
    <s v="P-4039"/>
    <s v="M0829FER"/>
    <s v="Carbones Para Taladro Atornillador Gsb 180-li Bosch Original​"/>
    <n v="2"/>
    <s v="unidad"/>
    <n v="16362.5"/>
    <n v="32725"/>
    <s v="$"/>
    <s v="HER CAL"/>
    <n v="103501"/>
    <d v="2025-11-03T00:00:00"/>
    <s v="MZ"/>
    <d v="2025-11-04T00:00:00"/>
    <s v="Recibido"/>
    <s v="cumplida"/>
    <x v="0"/>
    <n v="2"/>
    <n v="0"/>
    <d v="2025-11-21T00:00:00"/>
    <n v="40810"/>
    <n v="71757"/>
    <n v="1"/>
    <n v="1"/>
  </r>
  <r>
    <n v="1"/>
    <s v="Raul Ledesma"/>
    <s v="URGENTE 01"/>
    <s v="ENVIO DE PIEZAS HACIA FRIPACK"/>
    <d v="2025-10-31T00:00:00"/>
    <x v="9"/>
    <x v="0"/>
    <n v="888033"/>
    <s v="AB"/>
    <s v="P-4040"/>
    <s v="S/C"/>
    <s v="ENVIO DE PIEZAS DESDE PLANTA PILARES A Piero Astori 1551, X5012 Mercado, Córdoba. (Empresa Fripack)"/>
    <n v="1"/>
    <s v="unidad"/>
    <m/>
    <n v="0"/>
    <s v="$"/>
    <m/>
    <m/>
    <m/>
    <m/>
    <m/>
    <s v="Sin req."/>
    <s v="Con pendientes"/>
    <x v="0"/>
    <m/>
    <n v="-1"/>
    <m/>
    <m/>
    <m/>
    <n v="1"/>
    <n v="1"/>
  </r>
  <r>
    <n v="1"/>
    <s v="Hugo Escobar"/>
    <s v="URGENTE 01"/>
    <s v="CHILLER AMASADO - FRIO 21"/>
    <d v="2025-11-03T00:00:00"/>
    <x v="10"/>
    <x v="0"/>
    <n v="613963"/>
    <s v="AB"/>
    <s v="P-4041"/>
    <s v="M0022BOM"/>
    <s v="Bomba centrifuga czerweny CSM2-60T"/>
    <n v="1"/>
    <s v="unidad"/>
    <n v="938957.76"/>
    <n v="938957.76"/>
    <s v="$"/>
    <s v="HER CAL"/>
    <n v="103500"/>
    <d v="2025-11-03T00:00:00"/>
    <s v="MZ"/>
    <d v="2025-11-04T00:00:00"/>
    <s v="Recibido"/>
    <s v="cumplida"/>
    <x v="0"/>
    <n v="1"/>
    <n v="0"/>
    <d v="2025-11-07T00:00:00"/>
    <n v="40654"/>
    <n v="70742"/>
    <n v="1"/>
    <n v="1"/>
  </r>
  <r>
    <n v="1"/>
    <s v="Hugo Escobar"/>
    <s v="URGENTE 01"/>
    <s v="ENCREMADO L7"/>
    <d v="2025-11-03T00:00:00"/>
    <x v="10"/>
    <x v="0"/>
    <n v="601973"/>
    <s v="AB"/>
    <s v="P-4042"/>
    <s v="M2507MEC"/>
    <s v=" BANDA HABASIT F-5EQWT 05 - medida 620X1905"/>
    <n v="1"/>
    <s v="unidad"/>
    <n v="336345"/>
    <n v="336345"/>
    <s v="$"/>
    <s v="BELTER ARGENTINA"/>
    <n v="103506"/>
    <d v="2025-11-03T00:00:00"/>
    <s v="MZ"/>
    <d v="2025-11-04T00:00:00"/>
    <s v="Recibido"/>
    <s v="cumplida"/>
    <x v="0"/>
    <n v="1"/>
    <n v="0"/>
    <d v="2025-11-19T00:00:00"/>
    <n v="199495"/>
    <m/>
    <n v="1"/>
    <n v="1"/>
  </r>
  <r>
    <n v="3"/>
    <s v="Raul Ledesma"/>
    <s v="NORMAL"/>
    <s v="ENVASADORA FOURPACK BACK UP"/>
    <d v="2025-11-03T00:00:00"/>
    <x v="10"/>
    <x v="0"/>
    <n v="599615"/>
    <s v="AB"/>
    <s v="P-4043"/>
    <s v="S/C"/>
    <s v="ADECUACIÓN DE CABLEADO DE LA ENVASADORA"/>
    <n v="1"/>
    <s v="unidad"/>
    <n v="836000"/>
    <n v="836000"/>
    <s v="$"/>
    <s v="FRIPACK"/>
    <n v="103657"/>
    <d v="2025-11-13T00:00:00"/>
    <s v="MZ"/>
    <d v="2025-11-14T00:00:00"/>
    <s v="Recibido"/>
    <s v="cumplida"/>
    <x v="0"/>
    <n v="1"/>
    <n v="0"/>
    <d v="2025-12-17T00:00:00"/>
    <s v="aprobada por mail de A.O"/>
    <m/>
    <n v="1"/>
    <n v="1"/>
  </r>
  <r>
    <m/>
    <s v="Raul Ledesma"/>
    <s v="NORMAL"/>
    <s v="ENVASADORA FOURPACK BACK UP"/>
    <d v="2025-11-03T00:00:00"/>
    <x v="10"/>
    <x v="0"/>
    <n v="599615"/>
    <s v="AB"/>
    <s v="P-4043"/>
    <s v="S/C"/>
    <s v=" BASE TENSOR EXCENTRICO"/>
    <n v="1"/>
    <s v="unidad"/>
    <n v="330000"/>
    <n v="330000"/>
    <s v="$"/>
    <s v="FRIPACK"/>
    <n v="103657"/>
    <d v="2025-11-13T00:00:00"/>
    <s v="MZ"/>
    <d v="2025-11-14T00:00:00"/>
    <s v="Recibido"/>
    <s v="cumplida"/>
    <x v="0"/>
    <n v="1"/>
    <n v="0"/>
    <d v="2025-12-17T00:00:00"/>
    <s v="aprobada por mail de A.O"/>
    <m/>
    <m/>
    <n v="1"/>
  </r>
  <r>
    <m/>
    <s v="Raul Ledesma"/>
    <s v="NORMAL"/>
    <s v="ENVASADORA FOURPACK BACK UP"/>
    <d v="2025-11-03T00:00:00"/>
    <x v="10"/>
    <x v="0"/>
    <n v="599615"/>
    <s v="AB"/>
    <s v="P-4043"/>
    <s v="S/C"/>
    <s v=" PUESTA EN MARCHA Y PRUEBAS (BONIFICADO)"/>
    <n v="1"/>
    <s v="unidad"/>
    <n v="1.0000000000000001E-5"/>
    <n v="1.0000000000000001E-5"/>
    <s v="$"/>
    <s v="FRIPACK"/>
    <n v="103657"/>
    <d v="2025-11-13T00:00:00"/>
    <s v="MZ"/>
    <d v="2025-11-14T00:00:00"/>
    <s v="Recibido"/>
    <s v="cumplida"/>
    <x v="0"/>
    <n v="1"/>
    <n v="0"/>
    <d v="2025-12-17T00:00:00"/>
    <s v="aprobada por mail de A.O"/>
    <m/>
    <m/>
    <n v="1"/>
  </r>
  <r>
    <n v="1"/>
    <s v="Alejandro Beron"/>
    <s v="NORMAL"/>
    <s v="DISPENSER GARITA AGUA"/>
    <d v="2025-11-03T00:00:00"/>
    <x v="10"/>
    <x v="0"/>
    <s v="PR00320"/>
    <s v="JPS"/>
    <s v="P-4044"/>
    <s v="S/C"/>
    <s v="Resistencia electrica 500W, para dispenser agua caliente  Diametro 100mm x 35mm ancho. Sin agujeros para termostato"/>
    <n v="2"/>
    <s v="unidad"/>
    <m/>
    <n v="0"/>
    <s v="$"/>
    <m/>
    <m/>
    <m/>
    <m/>
    <m/>
    <s v="Sin req."/>
    <s v="Con pendientes"/>
    <x v="3"/>
    <m/>
    <n v="-2"/>
    <m/>
    <m/>
    <m/>
    <n v="1"/>
    <n v="1"/>
  </r>
  <r>
    <n v="1"/>
    <s v="Alejandro Beron"/>
    <s v="URGENTE 01"/>
    <s v="CAÑOS PARA DESAGUE PLUVIAL"/>
    <d v="2025-11-03T00:00:00"/>
    <x v="10"/>
    <x v="0"/>
    <n v="783392"/>
    <s v="JPS"/>
    <s v="P-4045"/>
    <s v="S/C"/>
    <s v="CAÑO PVC 200MM"/>
    <n v="4"/>
    <s v="unidad"/>
    <n v="58318.41"/>
    <n v="233273.64"/>
    <s v="$"/>
    <s v="BULONERA TORCUATO"/>
    <n v="103532"/>
    <d v="2025-11-05T00:00:00"/>
    <s v="MZ"/>
    <d v="2025-11-10T00:00:00"/>
    <s v="Recibido"/>
    <s v="cumplida"/>
    <x v="0"/>
    <n v="4"/>
    <n v="0"/>
    <d v="2025-11-11T00:00:00"/>
    <n v="259422"/>
    <m/>
    <n v="1"/>
    <n v="1"/>
  </r>
  <r>
    <n v="1"/>
    <s v="Raul Ledesma"/>
    <s v="NORMAL"/>
    <s v="DOSIFICADORA LINEA 4"/>
    <d v="2025-11-04T00:00:00"/>
    <x v="10"/>
    <x v="0"/>
    <m/>
    <s v="JPS"/>
    <s v="P-4046"/>
    <s v="S/C"/>
    <s v="Pantalla Omrom modelo  NS8-TV01B-V2, source 24V  DC 25W"/>
    <n v="1"/>
    <s v="unidad"/>
    <n v="3195000"/>
    <n v="3195000"/>
    <s v="$"/>
    <s v="AUSTRAL PRODUCTS SRL"/>
    <s v="P01069"/>
    <d v="2026-05-12T00:00:00"/>
    <s v="MZ"/>
    <d v="2026-07-01T00:00:00"/>
    <s v="Orden de compra confirmada"/>
    <s v="Con pendientes"/>
    <x v="2"/>
    <m/>
    <n v="-1"/>
    <m/>
    <m/>
    <m/>
    <n v="1"/>
    <n v="1"/>
  </r>
  <r>
    <n v="2"/>
    <s v="Alejandro Beron"/>
    <s v="NORMAL"/>
    <s v="BACHEO EN PLANTA"/>
    <d v="2025-11-04T00:00:00"/>
    <x v="10"/>
    <x v="0"/>
    <n v="184387"/>
    <s v="JPS"/>
    <s v="P-4047"/>
    <s v="S/C"/>
    <s v="Realizar bacheo en exterior de planta xmts2"/>
    <n v="48"/>
    <s v="unidad"/>
    <m/>
    <n v="0"/>
    <s v="$"/>
    <s v="anulado por ontivero"/>
    <m/>
    <m/>
    <m/>
    <m/>
    <s v="Anulado"/>
    <s v="Con pendientes"/>
    <x v="1"/>
    <m/>
    <n v="-48"/>
    <m/>
    <m/>
    <m/>
    <n v="1"/>
    <n v="1"/>
  </r>
  <r>
    <m/>
    <s v="Alejandro Beron"/>
    <s v="NORMAL"/>
    <s v="BACHEO EN PLANTA"/>
    <d v="2025-11-04T00:00:00"/>
    <x v="10"/>
    <x v="0"/>
    <n v="184387"/>
    <s v="JPS"/>
    <s v="P-4047"/>
    <s v="S/C"/>
    <s v="Realizar tomado de juntas sellando con brea xmt lineal"/>
    <n v="96"/>
    <s v="unidad"/>
    <m/>
    <n v="0"/>
    <s v="$"/>
    <s v="anulado por ontivero"/>
    <m/>
    <m/>
    <m/>
    <m/>
    <s v="Anulado"/>
    <s v="Con pendientes"/>
    <x v="1"/>
    <m/>
    <n v="-96"/>
    <m/>
    <m/>
    <m/>
    <m/>
    <n v="1"/>
  </r>
  <r>
    <n v="1"/>
    <s v="PAÑOL"/>
    <s v="NORMAL"/>
    <s v="MARCADORES DE PIEZAS"/>
    <d v="2025-11-05T00:00:00"/>
    <x v="10"/>
    <x v="0"/>
    <n v="558317"/>
    <s v="JPS"/>
    <s v="P-4048"/>
    <s v="M2873FER"/>
    <s v="MARCADOR DE TINTA OPACA EDDING 750 COLOR BLANCO"/>
    <n v="6"/>
    <s v="unidad"/>
    <n v="4538.78"/>
    <n v="27232.68"/>
    <s v="$"/>
    <s v="BULONERA TORCUATO"/>
    <n v="103548"/>
    <d v="2025-11-05T00:00:00"/>
    <s v="MZ"/>
    <d v="2025-11-10T00:00:00"/>
    <s v="Recibido"/>
    <s v="cumplida"/>
    <x v="0"/>
    <n v="6"/>
    <n v="0"/>
    <d v="2025-11-25T00:00:00"/>
    <n v="259722"/>
    <n v="71819"/>
    <n v="1"/>
    <n v="1"/>
  </r>
  <r>
    <n v="1"/>
    <s v="Raul Ledesma"/>
    <s v="NORMAL"/>
    <s v="ENVIO DE PANTALLA OMROM"/>
    <d v="2025-11-05T00:00:00"/>
    <x v="10"/>
    <x v="0"/>
    <n v="921039"/>
    <s v="JPS"/>
    <s v="P-4049"/>
    <s v="S/C"/>
    <s v="ENVIO DE PANTALLA A PROVEEDOR OKEEFE"/>
    <n v="1"/>
    <s v="unidad"/>
    <n v="75000"/>
    <n v="75000"/>
    <s v="$"/>
    <s v="FULL EXPRESS"/>
    <n v="103590"/>
    <d v="2025-11-07T00:00:00"/>
    <s v="MZ"/>
    <d v="2025-11-10T00:00:00"/>
    <s v="Recibido"/>
    <s v="cumplida"/>
    <x v="0"/>
    <n v="1"/>
    <n v="0"/>
    <d v="2025-11-07T00:00:00"/>
    <s v="Remito de salida firma dario gamba"/>
    <m/>
    <n v="1"/>
    <n v="1"/>
  </r>
  <r>
    <n v="1"/>
    <s v="Alejandro Beron"/>
    <s v="NORMAL"/>
    <s v="CHAPA TECHO DMP"/>
    <d v="2025-11-06T00:00:00"/>
    <x v="10"/>
    <x v="0"/>
    <n v="946916"/>
    <s v="JPS"/>
    <s v="P-4050"/>
    <s v="S/C"/>
    <s v="Chapas traslucidas 8mtsx 1,2mts x 1,2mm de espesor acanaladas"/>
    <n v="1"/>
    <s v="unidad"/>
    <n v="120584"/>
    <n v="120584"/>
    <s v="$"/>
    <s v="COMERCIAL CMP"/>
    <s v="103642 - 103789"/>
    <d v="2025-11-11T00:00:00"/>
    <s v="MZ"/>
    <d v="2025-11-12T00:00:00"/>
    <s v="Recibido"/>
    <s v="cumplida"/>
    <x v="0"/>
    <n v="1"/>
    <n v="0"/>
    <d v="2025-11-17T00:00:00"/>
    <n v="251707"/>
    <m/>
    <n v="1"/>
    <n v="1"/>
  </r>
  <r>
    <n v="1"/>
    <s v="Raul Ledesma"/>
    <s v="NORMAL"/>
    <s v="CONEXIÓN BOMBA NP12"/>
    <d v="2025-11-07T00:00:00"/>
    <x v="10"/>
    <x v="0"/>
    <n v="484410"/>
    <s v="JPS"/>
    <s v="P-4051"/>
    <s v="M2874FER"/>
    <s v="REDUCCION  1 1/2&quot; A 1 1/4&quot; BRONCE"/>
    <n v="2"/>
    <s v="unidad"/>
    <n v="6275.85"/>
    <n v="12551.7"/>
    <s v="$"/>
    <s v="BULONERA TORCUATO"/>
    <n v="103629"/>
    <d v="2025-11-11T00:00:00"/>
    <s v="MZ"/>
    <d v="2025-11-11T00:00:00"/>
    <s v="Recibido"/>
    <s v="cumplida"/>
    <x v="0"/>
    <n v="2"/>
    <n v="0"/>
    <d v="2025-11-25T00:00:00"/>
    <n v="259849"/>
    <n v="71828"/>
    <n v="1"/>
    <n v="1"/>
  </r>
  <r>
    <n v="2"/>
    <s v="Alejandro Beron"/>
    <s v="NORMAL"/>
    <s v="MTO PREVENTIVO MOTOR PORTON"/>
    <d v="2025-11-07T00:00:00"/>
    <x v="10"/>
    <x v="0"/>
    <n v="542177"/>
    <s v="JPS"/>
    <s v="P-4052"/>
    <s v="S/C"/>
    <s v="REINSTALAR MOTOR FAAC EN PORTON"/>
    <n v="1"/>
    <s v="unidad"/>
    <m/>
    <n v="0"/>
    <s v="$"/>
    <s v="Se realiza nueva solicitud P-4076"/>
    <m/>
    <m/>
    <m/>
    <m/>
    <s v="Anulado"/>
    <s v="Con pendientes"/>
    <x v="1"/>
    <m/>
    <n v="-1"/>
    <m/>
    <m/>
    <m/>
    <n v="1"/>
    <n v="1"/>
  </r>
  <r>
    <m/>
    <s v="Alejandro Beron"/>
    <s v="NORMAL"/>
    <s v="MTO PREVENTIVO MOTOR PORTON"/>
    <d v="2025-11-07T00:00:00"/>
    <x v="10"/>
    <x v="0"/>
    <n v="542177"/>
    <s v="JPS"/>
    <s v="P-4052"/>
    <s v="S/C"/>
    <s v="REEMPLAZO DE SENSORES IMAN DE PORTONES"/>
    <n v="4"/>
    <s v="unidad"/>
    <m/>
    <n v="0"/>
    <s v="$"/>
    <s v="Se realiza nueva solicitud P-4076"/>
    <m/>
    <m/>
    <m/>
    <m/>
    <s v="Anulado"/>
    <s v="Con pendientes"/>
    <x v="1"/>
    <m/>
    <n v="-4"/>
    <m/>
    <m/>
    <m/>
    <m/>
    <n v="1"/>
  </r>
  <r>
    <n v="5"/>
    <s v="Alejandro Beron"/>
    <s v="NORMAL"/>
    <s v="TAREAS VARIAS PINTURA EDILICIO"/>
    <d v="2025-11-07T00:00:00"/>
    <x v="10"/>
    <x v="0"/>
    <n v="592885"/>
    <s v="JPS"/>
    <s v="P-4053"/>
    <s v="M1728FER"/>
    <s v=" PINTURA  GRIS ESPACIAL  3 EN  1X4  LTS"/>
    <n v="2"/>
    <s v="unidad"/>
    <n v="33908.949999999997"/>
    <n v="67817.899999999994"/>
    <s v="$"/>
    <s v="HER CAL"/>
    <n v="103734"/>
    <d v="2025-11-18T00:00:00"/>
    <s v="MZ"/>
    <d v="2025-11-19T00:00:00"/>
    <s v="Recibido"/>
    <s v="cumplida"/>
    <x v="0"/>
    <n v="2"/>
    <n v="0"/>
    <d v="2025-11-21T00:00:00"/>
    <n v="40807"/>
    <m/>
    <n v="1"/>
    <n v="1"/>
  </r>
  <r>
    <m/>
    <s v="Alejandro Beron"/>
    <s v="NORMAL"/>
    <s v="TAREAS VARIAS PINTURA EDILICIO"/>
    <d v="2025-11-07T00:00:00"/>
    <x v="10"/>
    <x v="0"/>
    <n v="592885"/>
    <s v="JPS"/>
    <s v="P-4053"/>
    <s v="M2711FER"/>
    <s v=" LACA POLIURETANICA KEKOL LAKOL K-4045 X 1 LITRO"/>
    <n v="3"/>
    <s v="unidad"/>
    <n v="31473.75"/>
    <n v="94421.25"/>
    <s v="$"/>
    <s v="HER CAL"/>
    <n v="103734"/>
    <d v="2025-11-18T00:00:00"/>
    <s v="MZ"/>
    <d v="2025-11-19T00:00:00"/>
    <s v="Recibido"/>
    <s v="cumplida"/>
    <x v="0"/>
    <n v="2"/>
    <n v="-1"/>
    <d v="2025-11-21T00:00:00"/>
    <n v="40807"/>
    <m/>
    <m/>
    <n v="1"/>
  </r>
  <r>
    <m/>
    <s v="Alejandro Beron"/>
    <s v="NORMAL"/>
    <s v="TAREAS VARIAS PINTURA EDILICIO"/>
    <d v="2025-11-07T00:00:00"/>
    <x v="10"/>
    <x v="0"/>
    <n v="592885"/>
    <s v="JPS"/>
    <s v="P-4053"/>
    <s v="S/C"/>
    <s v="PINTURA SINTETICO MARRON X4 LTS"/>
    <n v="1"/>
    <s v="unidad"/>
    <n v="29709.16"/>
    <n v="29709.16"/>
    <s v="$"/>
    <s v="HER CAL"/>
    <n v="103734"/>
    <d v="2025-11-18T00:00:00"/>
    <s v="MZ"/>
    <d v="2025-11-19T00:00:00"/>
    <s v="Recibido"/>
    <s v="cumplida"/>
    <x v="0"/>
    <n v="2"/>
    <n v="1"/>
    <d v="2025-11-21T00:00:00"/>
    <n v="40807"/>
    <m/>
    <m/>
    <n v="1"/>
  </r>
  <r>
    <m/>
    <s v="Alejandro Beron"/>
    <s v="NORMAL"/>
    <s v="TAREAS VARIAS PINTURA EDILICIO"/>
    <d v="2025-11-07T00:00:00"/>
    <x v="10"/>
    <x v="0"/>
    <n v="592885"/>
    <s v="JPS"/>
    <s v="P-4053"/>
    <s v="M2782FER"/>
    <s v=" LATEX BLANCO CASA BLANCA &quot;EXTERIOR&quot; X 20L "/>
    <n v="1"/>
    <s v="unidad"/>
    <n v="78158.13"/>
    <n v="78158.13"/>
    <s v="$"/>
    <s v="HER CAL"/>
    <n v="103734"/>
    <d v="2025-11-18T00:00:00"/>
    <s v="MZ"/>
    <d v="2025-11-19T00:00:00"/>
    <s v="Recibido"/>
    <s v="cumplida"/>
    <x v="0"/>
    <n v="2"/>
    <n v="1"/>
    <d v="2025-11-21T00:00:00"/>
    <n v="40807"/>
    <m/>
    <m/>
    <n v="1"/>
  </r>
  <r>
    <m/>
    <s v="Alejandro Beron"/>
    <s v="NORMAL"/>
    <s v="TAREAS VARIAS PINTURA EDILICIO"/>
    <d v="2025-11-07T00:00:00"/>
    <x v="10"/>
    <x v="0"/>
    <n v="592885"/>
    <s v="JPS"/>
    <s v="P-4053"/>
    <s v="M2843FER"/>
    <s v=" PINTURA DURALBA FRENTES Y MUROS BASE-T INTERCOSTERO LATA X 17,4 LITROS"/>
    <n v="1"/>
    <s v="unidad"/>
    <n v="158876.77000000002"/>
    <n v="158876.77000000002"/>
    <s v="$"/>
    <s v="HER CAL"/>
    <s v="103734 - 103821"/>
    <d v="2025-11-18T00:00:00"/>
    <s v="MZ"/>
    <d v="2025-11-19T00:00:00"/>
    <s v="Recibido"/>
    <s v="cumplida"/>
    <x v="0"/>
    <n v="2"/>
    <n v="1"/>
    <d v="2025-11-21T00:00:00"/>
    <n v="40827"/>
    <m/>
    <m/>
    <n v="1"/>
  </r>
  <r>
    <n v="1"/>
    <s v="Alejandro Beron"/>
    <s v="NORMAL"/>
    <s v="RESIDUOS DEMOLICION LABORATORIO"/>
    <d v="2025-11-07T00:00:00"/>
    <x v="10"/>
    <x v="0"/>
    <n v="872920"/>
    <s v="JPS"/>
    <s v="P-4054"/>
    <s v="S/C"/>
    <s v="Volquete para residuos generales de planta"/>
    <n v="2"/>
    <s v="unidad"/>
    <n v="95000"/>
    <n v="190000"/>
    <s v="$"/>
    <s v="MS GRUPO NORTE SA VOLQUETES"/>
    <n v="103700"/>
    <d v="2025-11-17T00:00:00"/>
    <s v="MZ"/>
    <d v="2025-11-19T00:00:00"/>
    <s v="Recibido"/>
    <s v="cumplida"/>
    <x v="0"/>
    <n v="2"/>
    <n v="0"/>
    <s v="13/11 - 18/11"/>
    <s v="16899 - 17048"/>
    <m/>
    <n v="1"/>
    <n v="1"/>
  </r>
  <r>
    <n v="1"/>
    <s v="Raul Ledesma"/>
    <s v="URGENTE 01"/>
    <s v="CAPSULADORA LINEA 4"/>
    <d v="2025-11-07T00:00:00"/>
    <x v="10"/>
    <x v="0"/>
    <n v="954098"/>
    <s v="JPS"/>
    <s v="P-4055"/>
    <s v="S/C"/>
    <s v="REPARACION SERVOMOTOR CAPSULADORA L4"/>
    <n v="1"/>
    <s v="unidad"/>
    <m/>
    <n v="0"/>
    <s v="$"/>
    <s v="duplicado con el P-4057"/>
    <m/>
    <m/>
    <m/>
    <m/>
    <s v="Anulado"/>
    <s v="Con pendientes"/>
    <x v="1"/>
    <m/>
    <n v="-1"/>
    <m/>
    <m/>
    <m/>
    <n v="1"/>
    <n v="1"/>
  </r>
  <r>
    <n v="1"/>
    <s v="Raul Ledesma"/>
    <s v="URGENTE 01"/>
    <s v="REPARACION PANTALLA OMRON"/>
    <d v="2025-11-08T00:00:00"/>
    <x v="10"/>
    <x v="0"/>
    <n v="751247"/>
    <s v="JPS"/>
    <s v="P-4056"/>
    <s v="S/C"/>
    <s v="REPARACION PANTALLA OMRON "/>
    <n v="1"/>
    <s v="unidad"/>
    <n v="728280"/>
    <n v="728280"/>
    <s v="$"/>
    <s v="JORGE OKEEFFE"/>
    <n v="103612"/>
    <d v="2025-11-10T00:00:00"/>
    <s v="MZ"/>
    <d v="2025-11-10T00:00:00"/>
    <s v="Recibido"/>
    <s v="cumplida"/>
    <x v="0"/>
    <n v="1"/>
    <n v="0"/>
    <d v="2025-11-11T00:00:00"/>
    <n v="2060"/>
    <m/>
    <n v="1"/>
    <n v="1"/>
  </r>
  <r>
    <n v="1"/>
    <s v="Raul Ledesma"/>
    <s v="URGENTE 01"/>
    <s v="CAPSULADORA LINEA 4"/>
    <d v="2025-11-10T00:00:00"/>
    <x v="10"/>
    <x v="0"/>
    <n v="762069"/>
    <s v="AB"/>
    <s v="P-4057"/>
    <s v="S/C"/>
    <s v="Servicio en SEW-EURODRIVE_x000a_BSHF602/R CM71L/BR/HR/TF/AS1H/SB52"/>
    <n v="1"/>
    <s v="unidad"/>
    <n v="2470343.1"/>
    <n v="2470343.1"/>
    <s v="$"/>
    <s v="SEW EURODRIVE"/>
    <n v="103614"/>
    <d v="2025-11-10T00:00:00"/>
    <s v="MZ"/>
    <d v="2025-11-10T00:00:00"/>
    <s v="Recibido"/>
    <s v="cumplida"/>
    <x v="0"/>
    <n v="1"/>
    <n v="0"/>
    <d v="2025-11-10T00:00:00"/>
    <n v="180693"/>
    <m/>
    <n v="1"/>
    <n v="1"/>
  </r>
  <r>
    <n v="2"/>
    <s v="Dario Gamba"/>
    <s v="NORMAL"/>
    <s v="ALIMEC LINEA 4"/>
    <d v="2025-11-26T00:00:00"/>
    <x v="10"/>
    <x v="0"/>
    <m/>
    <s v="AB"/>
    <s v="P-4058"/>
    <s v="S/C"/>
    <s v="REPARACION DE UPS…....PHOENIX CONTACT MODELO: QUINT-UPS/24DC/24DC/20"/>
    <n v="1"/>
    <s v="unidad"/>
    <m/>
    <n v="0"/>
    <s v="$"/>
    <m/>
    <m/>
    <m/>
    <m/>
    <m/>
    <s v="Sin req."/>
    <s v="Con pendientes"/>
    <x v="3"/>
    <m/>
    <n v="-1"/>
    <m/>
    <m/>
    <m/>
    <n v="1"/>
    <n v="1"/>
  </r>
  <r>
    <m/>
    <s v="Dario Gamba"/>
    <s v="NORMAL"/>
    <s v="ALIMEC LINEA 4"/>
    <d v="2025-11-26T00:00:00"/>
    <x v="10"/>
    <x v="0"/>
    <n v="476889"/>
    <s v="AB"/>
    <s v="P-4058"/>
    <s v="S/C"/>
    <s v="REPARACION DE FUENTE ALIMENTACION SIEMENS MODELO SITOP PSU200   "/>
    <n v="1"/>
    <s v="unidad"/>
    <m/>
    <n v="0"/>
    <s v="$"/>
    <m/>
    <m/>
    <m/>
    <m/>
    <m/>
    <s v="Sin req."/>
    <s v="Con pendientes"/>
    <x v="3"/>
    <m/>
    <n v="-1"/>
    <m/>
    <m/>
    <m/>
    <m/>
    <n v="1"/>
  </r>
  <r>
    <n v="1"/>
    <s v="Alejandro Beron"/>
    <s v="NORMAL"/>
    <s v="FREGADORA KARCHER DEL CD"/>
    <d v="2025-11-26T00:00:00"/>
    <x v="10"/>
    <x v="0"/>
    <m/>
    <s v="AB"/>
    <s v="P-4059"/>
    <s v="S/C"/>
    <s v=" Servicio de mantenimiento de fregadora Karcher"/>
    <n v="1"/>
    <s v="unidad"/>
    <n v="2589639.75"/>
    <n v="2589639.75"/>
    <s v="$"/>
    <s v="KARCHER SA"/>
    <s v="104113 - 104442"/>
    <d v="2025-12-11T00:00:00"/>
    <s v="MZ"/>
    <d v="2025-12-13T00:00:00"/>
    <s v="Orden de compra confirmada"/>
    <s v="Con pendientes"/>
    <x v="2"/>
    <m/>
    <n v="-1"/>
    <m/>
    <m/>
    <m/>
    <n v="1"/>
    <n v="1"/>
  </r>
  <r>
    <n v="1"/>
    <s v="Alejandro Beron"/>
    <s v="URGENTE 01"/>
    <s v="ADECUACION GARITA DE PLANTA"/>
    <d v="2025-11-19T00:00:00"/>
    <x v="10"/>
    <x v="0"/>
    <n v="542819"/>
    <s v="AB"/>
    <s v="P-4060"/>
    <s v="S/C"/>
    <s v="Materiales y mano de obra por: Renovar pintura sintetico blanco y sintetico verde Pilares en paredes (64 mts2)_x000a_Adecuacion impermeabilizar techo y pintar cielo raso (13,5 mts2)_x000a_Reparar y pintar aleron de chapa (13 un)  "/>
    <n v="1"/>
    <s v="unidad"/>
    <n v="2731000"/>
    <n v="2731000"/>
    <s v="$"/>
    <s v="anulado por beron 18/03/26"/>
    <n v="104156"/>
    <d v="2025-12-15T00:00:00"/>
    <s v="MZ"/>
    <d v="2026-12-17T00:00:00"/>
    <s v="Anulado"/>
    <s v="Con pendientes"/>
    <x v="1"/>
    <m/>
    <n v="-1"/>
    <m/>
    <m/>
    <m/>
    <n v="1"/>
    <n v="1"/>
  </r>
  <r>
    <n v="4"/>
    <s v="Alejandro Beron"/>
    <s v="NORMAL"/>
    <s v="REPUESTOS PARA AUTOELEVADORES"/>
    <d v="2025-11-11T00:00:00"/>
    <x v="10"/>
    <x v="0"/>
    <n v="606605"/>
    <s v="AB"/>
    <s v="P-4061"/>
    <s v="M2677MEC"/>
    <s v=" Bulbo Temperatura Agua Autoelevador Toyota 1dz 4y"/>
    <n v="2"/>
    <s v="unidad"/>
    <m/>
    <n v="0"/>
    <s v="$"/>
    <s v="pedido anulado. Se compra por reposicion, mail 31/03"/>
    <m/>
    <m/>
    <m/>
    <m/>
    <s v="Anulado"/>
    <s v="Con pendientes"/>
    <x v="1"/>
    <m/>
    <n v="-2"/>
    <m/>
    <m/>
    <m/>
    <n v="1"/>
    <n v="1"/>
  </r>
  <r>
    <m/>
    <s v="Alejandro Beron"/>
    <s v="NORMAL"/>
    <s v="REPUESTOS PARA AUTOELEVADORES"/>
    <d v="2025-11-11T00:00:00"/>
    <x v="10"/>
    <x v="0"/>
    <n v="606605"/>
    <s v="AB"/>
    <s v="P-4061"/>
    <s v="M2678MEC"/>
    <s v=" FICHA BATERIA REMA 80A 150V HEMBRA"/>
    <n v="2"/>
    <s v="unidad"/>
    <m/>
    <n v="0"/>
    <s v="$"/>
    <s v="pedido anulado. Se compra por reposicion, mail 31/03"/>
    <m/>
    <m/>
    <m/>
    <m/>
    <s v="Anulado"/>
    <s v="Con pendientes"/>
    <x v="1"/>
    <m/>
    <n v="-2"/>
    <m/>
    <m/>
    <m/>
    <m/>
    <n v="1"/>
  </r>
  <r>
    <m/>
    <s v="Alejandro Beron"/>
    <s v="NORMAL"/>
    <s v="REPUESTOS PARA AUTOELEVADORES"/>
    <d v="2025-11-11T00:00:00"/>
    <x v="10"/>
    <x v="0"/>
    <n v="606605"/>
    <s v="AB"/>
    <s v="P-4061"/>
    <s v="M2679MEC"/>
    <s v=" Cable De Acero  1mm x 20mtrs"/>
    <n v="1"/>
    <s v="unidad"/>
    <m/>
    <n v="0"/>
    <s v="$"/>
    <s v="pedido anulado. Se compra por reposicion, mail 31/03"/>
    <m/>
    <m/>
    <m/>
    <m/>
    <s v="Anulado"/>
    <s v="Con pendientes"/>
    <x v="1"/>
    <m/>
    <n v="-1"/>
    <m/>
    <m/>
    <m/>
    <m/>
    <n v="1"/>
  </r>
  <r>
    <m/>
    <s v="Alejandro Beron"/>
    <s v="NORMAL"/>
    <s v="REPUESTOS PARA AUTOELEVADORES"/>
    <d v="2025-11-11T00:00:00"/>
    <x v="10"/>
    <x v="0"/>
    <n v="606605"/>
    <s v="AB"/>
    <s v="P-4061"/>
    <s v="M2680MEC"/>
    <s v=" Cable freno de servicio apilador toyota 6FBRE16"/>
    <n v="3"/>
    <s v="unidad"/>
    <m/>
    <n v="0"/>
    <s v="$"/>
    <s v="pedido anulado. Se compra por reposicion, mail 31/03"/>
    <m/>
    <m/>
    <m/>
    <m/>
    <s v="Anulado"/>
    <s v="Con pendientes"/>
    <x v="1"/>
    <m/>
    <n v="-3"/>
    <m/>
    <m/>
    <m/>
    <m/>
    <n v="1"/>
  </r>
  <r>
    <n v="1"/>
    <s v="Raul Ledesma"/>
    <s v="NORMAL"/>
    <s v="ENCODER DE SERVO MOTOR LINEA 4"/>
    <d v="2025-11-11T00:00:00"/>
    <x v="10"/>
    <x v="0"/>
    <m/>
    <s v="JPS"/>
    <s v="P-4062"/>
    <s v="S/C"/>
    <s v=" ENCODER SICK SRM50-HZZO-S21"/>
    <n v="1"/>
    <s v="unidad"/>
    <n v="1693406.8"/>
    <n v="1693406.8"/>
    <s v="$"/>
    <s v="CIMAT (ALL INDUSTRIAL DRIVES)"/>
    <n v="104813"/>
    <d v="2026-02-27T00:00:00"/>
    <s v="MZ"/>
    <d v="2026-03-08T00:00:00"/>
    <s v="Orden de compra confirmada"/>
    <s v="Con pendientes"/>
    <x v="2"/>
    <m/>
    <n v="-1"/>
    <m/>
    <m/>
    <m/>
    <n v="1"/>
    <n v="1"/>
  </r>
  <r>
    <n v="2"/>
    <s v="Dario Gamba"/>
    <s v="NORMAL"/>
    <s v="CAPSULADORA LINEA 4"/>
    <d v="2025-11-12T00:00:00"/>
    <x v="10"/>
    <x v="0"/>
    <n v="783552"/>
    <s v="AB"/>
    <s v="P-4063"/>
    <s v="M2657MEC"/>
    <s v="Rodamiento SKF 61914 ( Medidas 100X70X16 )"/>
    <n v="2"/>
    <s v="unidad"/>
    <n v="18224.5"/>
    <n v="36449"/>
    <s v="$"/>
    <s v="RODASER RODAMIENTOS"/>
    <n v="103658"/>
    <d v="2025-11-13T00:00:00"/>
    <s v="MZ"/>
    <d v="2025-11-13T00:00:00"/>
    <s v="Recibido"/>
    <s v="cumplida"/>
    <x v="0"/>
    <n v="2"/>
    <n v="0"/>
    <d v="2025-11-27T00:00:00"/>
    <n v="399950"/>
    <n v="71948"/>
    <n v="1"/>
    <n v="1"/>
  </r>
  <r>
    <m/>
    <s v="Dario Gamba"/>
    <s v="NORMAL"/>
    <s v="CAPSULADORA LINEA 4"/>
    <d v="2025-11-12T00:00:00"/>
    <x v="10"/>
    <x v="0"/>
    <n v="783552"/>
    <s v="AB"/>
    <s v="P-4063"/>
    <s v="M2658MEC"/>
    <s v="Reten de nitrilo, medidas 70-100-10"/>
    <n v="4"/>
    <s v="unidad"/>
    <n v="4305"/>
    <n v="17220"/>
    <s v="$"/>
    <s v="RODASER RODAMIENTOS"/>
    <n v="103658"/>
    <d v="2025-11-13T00:00:00"/>
    <s v="MZ"/>
    <d v="2025-11-13T00:00:00"/>
    <s v="Recibido"/>
    <s v="cumplida"/>
    <x v="0"/>
    <n v="4"/>
    <n v="0"/>
    <d v="2025-11-27T00:00:00"/>
    <n v="399950"/>
    <n v="71948"/>
    <m/>
    <n v="1"/>
  </r>
  <r>
    <n v="1"/>
    <s v="Ontivero Alejandro"/>
    <s v="NORMAL"/>
    <s v="CALDERA PARA CAMARA DE FERMENTACION - CAPEX"/>
    <d v="2025-11-13T00:00:00"/>
    <x v="10"/>
    <x v="0"/>
    <n v="100568"/>
    <s v="JPS"/>
    <s v="P-4064"/>
    <s v="S/C"/>
    <s v="CALDERA SANTERO VTS-60"/>
    <n v="1"/>
    <s v="unidad"/>
    <m/>
    <n v="0"/>
    <s v="$"/>
    <s v="anulado por ontivero"/>
    <m/>
    <m/>
    <m/>
    <m/>
    <s v="Anulado"/>
    <s v="Con pendientes"/>
    <x v="1"/>
    <m/>
    <n v="-1"/>
    <m/>
    <m/>
    <m/>
    <n v="1"/>
    <n v="1"/>
  </r>
  <r>
    <n v="5"/>
    <s v="Alejandro Beron"/>
    <s v="NORMAL"/>
    <s v="COMEDOR DMP"/>
    <d v="2025-11-13T00:00:00"/>
    <x v="10"/>
    <x v="0"/>
    <n v="102919"/>
    <s v="AB"/>
    <s v="P-4065"/>
    <s v="S/C"/>
    <s v="PORCELANATO CERRO NEGRO BIOCITY GRIS 59X59  XMTS2"/>
    <n v="24"/>
    <s v="unidad"/>
    <n v="17554"/>
    <n v="421296"/>
    <s v="$"/>
    <s v="HER CAL"/>
    <n v="104565"/>
    <d v="2026-01-28T00:00:00"/>
    <s v="MZ"/>
    <d v="2026-02-02T00:00:00"/>
    <s v="Recibido"/>
    <s v="cumplida"/>
    <x v="0"/>
    <n v="24"/>
    <n v="0"/>
    <d v="2026-02-13T00:00:00"/>
    <n v="41414"/>
    <m/>
    <n v="1"/>
    <n v="1"/>
  </r>
  <r>
    <m/>
    <s v="Alejandro Beron"/>
    <s v="NORMAL"/>
    <s v="COMEDOR DMP"/>
    <d v="2025-11-13T00:00:00"/>
    <x v="10"/>
    <x v="0"/>
    <n v="102919"/>
    <s v="AB"/>
    <s v="P-4065"/>
    <s v="S/C"/>
    <s v="PEGAMENTO ADHESIVO IMPERMEABLE POTENCIADO 25 KG KLAUKOL SIKA"/>
    <n v="8"/>
    <s v="unidad"/>
    <n v="22441.65"/>
    <n v="179533.2"/>
    <s v="$"/>
    <s v="HER CAL"/>
    <n v="104565"/>
    <d v="2026-01-28T00:00:00"/>
    <s v="MZ"/>
    <d v="2026-02-02T00:00:00"/>
    <s v="Recibido"/>
    <s v="cumplida"/>
    <x v="0"/>
    <n v="8"/>
    <n v="0"/>
    <d v="2026-02-13T00:00:00"/>
    <n v="41433"/>
    <m/>
    <m/>
    <n v="1"/>
  </r>
  <r>
    <m/>
    <s v="Alejandro Beron"/>
    <s v="NORMAL"/>
    <s v="COMEDOR DMP"/>
    <d v="2025-11-13T00:00:00"/>
    <x v="10"/>
    <x v="0"/>
    <n v="102919"/>
    <s v="AB"/>
    <s v="P-4065"/>
    <s v="S/C"/>
    <s v="NIVELADOR PORCELANATO CERÁMICOS KIT 250TORNILLOS 40TUERCAS"/>
    <n v="2"/>
    <s v="unidad"/>
    <n v="11365.2"/>
    <n v="22730.400000000001"/>
    <s v="$"/>
    <s v="HER CAL"/>
    <n v="104565"/>
    <d v="2026-01-28T00:00:00"/>
    <s v="MZ"/>
    <d v="2026-02-02T00:00:00"/>
    <s v="Recibido"/>
    <s v="cumplida"/>
    <x v="0"/>
    <n v="2"/>
    <n v="0"/>
    <d v="2026-02-13T00:00:00"/>
    <n v="41433"/>
    <m/>
    <m/>
    <n v="1"/>
  </r>
  <r>
    <m/>
    <s v="Alejandro Beron"/>
    <s v="NORMAL"/>
    <s v="COMEDOR DMP"/>
    <d v="2025-11-13T00:00:00"/>
    <x v="10"/>
    <x v="0"/>
    <n v="102919"/>
    <s v="AB"/>
    <s v="P-4065"/>
    <s v="S/C"/>
    <s v="PASTINA GRIS CLARO WEBER X KG."/>
    <n v="6"/>
    <s v="unidad"/>
    <n v="27665.1"/>
    <n v="165990.59999999998"/>
    <s v="$"/>
    <s v="HER CAL"/>
    <n v="104565"/>
    <d v="2026-01-28T00:00:00"/>
    <s v="MZ"/>
    <d v="2026-02-02T00:00:00"/>
    <s v="Recibido"/>
    <s v="cumplida"/>
    <x v="0"/>
    <n v="6"/>
    <n v="0"/>
    <d v="2026-02-13T00:00:00"/>
    <n v="41433"/>
    <m/>
    <m/>
    <n v="1"/>
  </r>
  <r>
    <m/>
    <s v="Alejandro Beron"/>
    <s v="NORMAL"/>
    <s v="COMEDOR DMP"/>
    <d v="2025-11-13T00:00:00"/>
    <x v="10"/>
    <x v="0"/>
    <n v="102919"/>
    <s v="AB"/>
    <s v="P-4065"/>
    <s v="S/C"/>
    <s v="Mano de obra para reemplazo de ceramicas x 28 mts2 y 22 mts lineales de zocalos"/>
    <n v="1"/>
    <s v="unidad"/>
    <m/>
    <n v="0"/>
    <s v="$"/>
    <s v="anulado por beron 18/03/26"/>
    <m/>
    <m/>
    <m/>
    <m/>
    <s v="Anulado"/>
    <s v="Con pendientes"/>
    <x v="1"/>
    <m/>
    <n v="-1"/>
    <m/>
    <m/>
    <m/>
    <m/>
    <n v="1"/>
  </r>
  <r>
    <n v="3"/>
    <s v="Alejandro Beron"/>
    <s v="URGENTE 01"/>
    <s v="ZANJEO PARA AMPLIACION DE SECCIONES"/>
    <d v="2025-11-14T00:00:00"/>
    <x v="10"/>
    <x v="0"/>
    <n v="559382"/>
    <s v="JPS"/>
    <s v="P-4066"/>
    <s v="S/C"/>
    <s v="M/O ZANJEO POR METRO LINEAL 40CM ANCHO X 60CM PROF. (135 mts total)"/>
    <n v="1"/>
    <s v="unidad"/>
    <n v="6100000"/>
    <n v="6100000"/>
    <s v="$"/>
    <s v="Elfer Mario Hector (Montajes industriales)"/>
    <n v="104596"/>
    <d v="2026-02-03T00:00:00"/>
    <s v="MZ"/>
    <d v="2026-02-10T00:00:00"/>
    <s v="Recibido"/>
    <s v="cumplida"/>
    <x v="0"/>
    <n v="1"/>
    <n v="0"/>
    <d v="2026-03-26T00:00:00"/>
    <s v="Firma Ale Beron"/>
    <m/>
    <n v="1"/>
    <n v="1"/>
  </r>
  <r>
    <m/>
    <s v="Alejandro Beron"/>
    <s v="URGENTE 01"/>
    <s v="ZANJEO PARA AMPLIACION DE SECCIONES"/>
    <d v="2025-11-14T00:00:00"/>
    <x v="10"/>
    <x v="0"/>
    <n v="559382"/>
    <s v="JPS"/>
    <s v="P-4066"/>
    <s v="S/C"/>
    <s v="LADRILLO COMUN 11 X 24 (COBERTURA ZANJEO)"/>
    <n v="2400"/>
    <s v="unidad"/>
    <n v="314.45999999999998"/>
    <n v="754704"/>
    <s v="$"/>
    <s v="ABRAFER"/>
    <n v="104686"/>
    <d v="2026-02-10T00:00:00"/>
    <s v="MZ"/>
    <d v="2026-02-11T00:00:00"/>
    <s v="Recibido"/>
    <s v="cumplida"/>
    <x v="0"/>
    <n v="2400"/>
    <n v="0"/>
    <d v="2026-02-20T00:00:00"/>
    <n v="46631"/>
    <m/>
    <m/>
    <n v="1"/>
  </r>
  <r>
    <m/>
    <s v="Alejandro Beron"/>
    <s v="URGENTE 01"/>
    <s v="ZANJEO PARA AMPLIACION DE SECCIONES"/>
    <d v="2025-11-14T00:00:00"/>
    <x v="10"/>
    <x v="0"/>
    <m/>
    <s v="JPS"/>
    <s v="P-4066"/>
    <s v="S/C"/>
    <s v="CURVA 90° PVC 200MM"/>
    <n v="2"/>
    <s v="unidad"/>
    <n v="64594.559999999998"/>
    <n v="129189.12"/>
    <s v="$"/>
    <s v="ABRAFER"/>
    <n v="104686"/>
    <d v="2026-02-10T00:00:00"/>
    <s v="MZ"/>
    <d v="2026-02-11T00:00:00"/>
    <s v="Se envía rq a compras"/>
    <s v="Con pendientes"/>
    <x v="1"/>
    <m/>
    <n v="-2"/>
    <m/>
    <m/>
    <m/>
    <m/>
    <n v="1"/>
  </r>
  <r>
    <n v="1"/>
    <s v="Alejandro Beron"/>
    <s v="URGENTE 01"/>
    <s v="PANEL DE CELOSIA EN SALA COMPRESORES"/>
    <d v="2025-11-26T00:00:00"/>
    <x v="10"/>
    <x v="0"/>
    <n v="790981"/>
    <s v="AB"/>
    <s v="P-4067"/>
    <s v="S/C"/>
    <s v="Mano de obra y materiales de zingueria para confeccionar e instalar:_x000a_Marco de ventana con celosia medidas 2500mm alto x 2000mm ancho"/>
    <n v="1"/>
    <s v="unidad"/>
    <m/>
    <n v="0"/>
    <s v="$"/>
    <s v="anulado por beron 18/03/26"/>
    <m/>
    <m/>
    <m/>
    <m/>
    <s v="Anulado"/>
    <s v="Con pendientes"/>
    <x v="1"/>
    <m/>
    <n v="-1"/>
    <m/>
    <m/>
    <m/>
    <n v="1"/>
    <n v="1"/>
  </r>
  <r>
    <n v="1"/>
    <s v="Hugo Escobar"/>
    <s v="URGENTE 01"/>
    <s v="HORNO LINEA 6"/>
    <d v="2025-11-17T00:00:00"/>
    <x v="10"/>
    <x v="0"/>
    <n v="769938"/>
    <s v="JPS"/>
    <s v="P-4068"/>
    <s v="S/C"/>
    <s v="Reparación de motor nord 380V 1450rpm 3kw"/>
    <n v="1"/>
    <s v="unidad"/>
    <n v="295000"/>
    <n v="295000"/>
    <s v="$"/>
    <s v="TALLER PORCO"/>
    <n v="103742"/>
    <d v="2025-11-18T00:00:00"/>
    <s v="MZ"/>
    <d v="2025-11-19T00:00:00"/>
    <s v="Recibido"/>
    <s v="cumplida"/>
    <x v="0"/>
    <n v="1"/>
    <n v="0"/>
    <d v="2025-11-19T00:00:00"/>
    <n v="9561"/>
    <m/>
    <n v="1"/>
    <n v="1"/>
  </r>
  <r>
    <n v="4"/>
    <s v="Ontivero Alejandro"/>
    <s v="URGENTE 01"/>
    <s v="Tendido de fuerza motriz para soportar linea nueva a futuro."/>
    <d v="2025-11-19T00:00:00"/>
    <x v="10"/>
    <x v="0"/>
    <n v="242604"/>
    <s v="AB"/>
    <s v="P-4069"/>
    <s v="S/C"/>
    <s v="26757 CABLE SUBTERRANEO 1X300mm² PVC IMSA"/>
    <n v="75"/>
    <s v="Metros"/>
    <m/>
    <n v="0"/>
    <s v="$"/>
    <s v="anulado por beron 18/03/26"/>
    <m/>
    <m/>
    <m/>
    <m/>
    <s v="Anulado"/>
    <s v="Con pendientes"/>
    <x v="1"/>
    <m/>
    <n v="-75"/>
    <m/>
    <m/>
    <m/>
    <n v="1"/>
    <n v="1"/>
  </r>
  <r>
    <m/>
    <s v="Ontivero Alejandro"/>
    <s v="URGENTE 01"/>
    <s v="Tendido de fuerza motriz para soportar linea nueva a futuro."/>
    <d v="2025-11-19T00:00:00"/>
    <x v="10"/>
    <x v="0"/>
    <n v="242604"/>
    <s v="AB"/>
    <s v="P-4069"/>
    <s v="S/C"/>
    <s v="24866 CABLE SUBTERRANEO 1X150mm² PVC IMSA"/>
    <n v="75"/>
    <s v="Metros"/>
    <m/>
    <n v="0"/>
    <s v="$"/>
    <s v="anulado por beron 18/03/26"/>
    <m/>
    <m/>
    <m/>
    <m/>
    <s v="Anulado"/>
    <s v="Con pendientes"/>
    <x v="1"/>
    <m/>
    <n v="-75"/>
    <m/>
    <m/>
    <m/>
    <m/>
    <n v="1"/>
  </r>
  <r>
    <m/>
    <s v="Ontivero Alejandro"/>
    <s v="URGENTE 01"/>
    <s v="Tendido de fuerza motriz para soportar linea nueva a futuro."/>
    <d v="2025-11-19T00:00:00"/>
    <x v="10"/>
    <x v="0"/>
    <n v="242604"/>
    <s v="AB"/>
    <s v="P-4069"/>
    <s v="S/C"/>
    <s v="31454 TERMINAL DE COBRE ESTAÑADO 300MM2 OJAL 5/8&quot;"/>
    <n v="12"/>
    <s v="unidad"/>
    <m/>
    <n v="0"/>
    <s v="$"/>
    <s v="anulado por beron 18/03/26"/>
    <m/>
    <m/>
    <m/>
    <m/>
    <s v="Anulado"/>
    <s v="Con pendientes"/>
    <x v="1"/>
    <m/>
    <n v="-12"/>
    <m/>
    <m/>
    <m/>
    <m/>
    <n v="1"/>
  </r>
  <r>
    <m/>
    <s v="Ontivero Alejandro"/>
    <s v="URGENTE 01"/>
    <s v="Tendido de fuerza motriz para soportar linea nueva a futuro."/>
    <d v="2025-11-19T00:00:00"/>
    <x v="10"/>
    <x v="0"/>
    <n v="242604"/>
    <s v="AB"/>
    <s v="P-4069"/>
    <s v="S/C"/>
    <s v="3357 TERMINAL DE COBRE ESTAÑADO 150MM2 OJAL 5/8"/>
    <n v="12"/>
    <s v="unidad"/>
    <m/>
    <n v="0"/>
    <s v="$"/>
    <s v="anulado por beron 18/03/26"/>
    <m/>
    <m/>
    <m/>
    <m/>
    <s v="Anulado"/>
    <s v="Con pendientes"/>
    <x v="1"/>
    <m/>
    <n v="-12"/>
    <m/>
    <m/>
    <m/>
    <m/>
    <n v="1"/>
  </r>
  <r>
    <n v="1"/>
    <s v="Raul Ledesma"/>
    <s v="URGENTE 01"/>
    <s v="HORNO DI PIETRO LINEA 5"/>
    <d v="2025-11-19T00:00:00"/>
    <x v="10"/>
    <x v="0"/>
    <n v="466988"/>
    <s v="AB"/>
    <s v="P-4070"/>
    <s v="M0871MEC"/>
    <s v="Quemador completo EQA de 80.000 calorias + brida echa en fabrica"/>
    <n v="1"/>
    <s v="unidad"/>
    <n v="3580000"/>
    <n v="3580000"/>
    <s v="$"/>
    <s v="DI PIETRO"/>
    <n v="104101"/>
    <s v="100-12"/>
    <s v="MZ"/>
    <d v="2025-12-13T00:00:00"/>
    <s v="Recibido"/>
    <s v="cumplida"/>
    <x v="0"/>
    <n v="1"/>
    <n v="0"/>
    <d v="2026-01-21T00:00:00"/>
    <s v="sin remito"/>
    <m/>
    <n v="1"/>
    <n v="1"/>
  </r>
  <r>
    <n v="1"/>
    <s v="Raul Ledesma"/>
    <s v="URGENTE 01"/>
    <s v="CAJON DE TOLVA PARA FILTRO DE MASA LINEA 4_x0009_"/>
    <d v="2025-11-19T00:00:00"/>
    <x v="10"/>
    <x v="0"/>
    <n v="229807"/>
    <s v="AB"/>
    <s v="P-4071"/>
    <s v="S/C"/>
    <s v="CAJON ( INCLUYE PLEGADO) CANT 1 ESP 2_x000a_fabricación de cajón de tolva en inoxidable"/>
    <n v="1"/>
    <s v="unidad"/>
    <n v="71714.5"/>
    <n v="71714.5"/>
    <s v="$"/>
    <s v="CORTES DE PRESICION"/>
    <n v="103873"/>
    <d v="2025-11-28T00:00:00"/>
    <s v="MZ"/>
    <d v="2025-12-01T00:00:00"/>
    <s v="Recibido"/>
    <s v="cumplida"/>
    <x v="0"/>
    <n v="1"/>
    <n v="0"/>
    <d v="2026-01-02T00:00:00"/>
    <n v="33072"/>
    <m/>
    <n v="1"/>
    <n v="1"/>
  </r>
  <r>
    <n v="12"/>
    <s v="Alejandro Beron"/>
    <s v="NORMAL"/>
    <s v="INSUMOS PARA PINTAR FRENTE DE PLANTA"/>
    <d v="2025-11-21T00:00:00"/>
    <x v="10"/>
    <x v="0"/>
    <m/>
    <s v="AB"/>
    <s v="P-4072"/>
    <s v="M2052FER"/>
    <s v="CINTA PAPEL ENMASCARAR 36MM X 50M"/>
    <n v="10"/>
    <s v="unidad"/>
    <n v="5421.38"/>
    <n v="54213.8"/>
    <s v="$"/>
    <s v="HER CAL"/>
    <n v="103911"/>
    <d v="2025-12-01T00:00:00"/>
    <s v="MZ"/>
    <d v="2025-12-02T00:00:00"/>
    <s v="Se envía rq a compras"/>
    <s v="Con pendientes"/>
    <x v="1"/>
    <m/>
    <n v="-10"/>
    <m/>
    <m/>
    <m/>
    <n v="1"/>
    <n v="1"/>
  </r>
  <r>
    <m/>
    <s v="Alejandro Beron"/>
    <s v="NORMAL"/>
    <s v="INSUMOS PARA PINTAR FRENTE DE PLANTA"/>
    <d v="2025-11-21T00:00:00"/>
    <x v="10"/>
    <x v="0"/>
    <n v="604347"/>
    <s v="AB"/>
    <s v="P-4072"/>
    <s v="M0943FER"/>
    <s v="DISCO FLAP PLANO CARBURO GR. 80 115 X 22"/>
    <n v="6"/>
    <s v="unidad"/>
    <n v="4158.72"/>
    <n v="24952.32"/>
    <s v="$"/>
    <s v="HER CAL"/>
    <n v="103911"/>
    <d v="2025-12-01T00:00:00"/>
    <s v="MZ"/>
    <d v="2025-12-02T00:00:00"/>
    <s v="Recibido"/>
    <s v="cumplida"/>
    <x v="0"/>
    <n v="6"/>
    <n v="0"/>
    <d v="2025-12-12T00:00:00"/>
    <n v="40990"/>
    <n v="72587"/>
    <m/>
    <n v="1"/>
  </r>
  <r>
    <m/>
    <s v="Alejandro Beron"/>
    <s v="NORMAL"/>
    <s v="INSUMOS PARA PINTAR FRENTE DE PLANTA"/>
    <d v="2025-11-21T00:00:00"/>
    <x v="10"/>
    <x v="0"/>
    <n v="604347"/>
    <s v="AB"/>
    <s v="P-4072"/>
    <s v="M0506FER"/>
    <s v="PINCEL GLOSS M/PLASTICO 2&quot;"/>
    <n v="6"/>
    <s v="unidad"/>
    <n v="2634.28"/>
    <n v="15805.68"/>
    <s v="$"/>
    <s v="HER CAL"/>
    <n v="103911"/>
    <d v="2025-12-01T00:00:00"/>
    <s v="MZ"/>
    <d v="2025-12-02T00:00:00"/>
    <s v="Recibido"/>
    <s v="cumplida"/>
    <x v="0"/>
    <n v="6"/>
    <n v="0"/>
    <d v="2025-12-12T00:00:00"/>
    <n v="40990"/>
    <n v="72587"/>
    <m/>
    <n v="1"/>
  </r>
  <r>
    <m/>
    <s v="Alejandro Beron"/>
    <s v="NORMAL"/>
    <s v="INSUMOS PARA PINTAR FRENTE DE PLANTA"/>
    <d v="2025-11-21T00:00:00"/>
    <x v="10"/>
    <x v="0"/>
    <n v="604347"/>
    <s v="AB"/>
    <s v="P-4072"/>
    <s v="M0324FER"/>
    <s v="HOJAS LIJA AL AGUA GR 180"/>
    <n v="20"/>
    <s v="unidad"/>
    <n v="654.78"/>
    <n v="13095.599999999999"/>
    <s v="$"/>
    <s v="HER CAL"/>
    <n v="103911"/>
    <d v="2025-12-01T00:00:00"/>
    <s v="MZ"/>
    <d v="2025-12-02T00:00:00"/>
    <s v="Recibido"/>
    <s v="cumplida"/>
    <x v="0"/>
    <n v="20"/>
    <n v="0"/>
    <d v="2025-12-12T00:00:00"/>
    <n v="40990"/>
    <n v="72587"/>
    <m/>
    <n v="1"/>
  </r>
  <r>
    <m/>
    <s v="Alejandro Beron"/>
    <s v="NORMAL"/>
    <s v="INSUMOS PARA PINTAR FRENTE DE PLANTA"/>
    <d v="2025-11-21T00:00:00"/>
    <x v="10"/>
    <x v="0"/>
    <n v="604347"/>
    <s v="AB"/>
    <s v="P-4072"/>
    <s v="M1380FER"/>
    <s v="ENDUIDO EXTERIOR CASABLANCA X 20 KG"/>
    <n v="1"/>
    <s v="unidad"/>
    <n v="39685.4"/>
    <n v="39685.4"/>
    <s v="$"/>
    <s v="HER CAL"/>
    <n v="103911"/>
    <d v="2025-12-01T00:00:00"/>
    <s v="MZ"/>
    <d v="2025-12-02T00:00:00"/>
    <s v="Recibido"/>
    <s v="cumplida"/>
    <x v="0"/>
    <n v="1"/>
    <n v="0"/>
    <d v="2025-12-12T00:00:00"/>
    <n v="40990"/>
    <n v="72587"/>
    <m/>
    <n v="1"/>
  </r>
  <r>
    <m/>
    <s v="Alejandro Beron"/>
    <s v="NORMAL"/>
    <s v="INSUMOS PARA PINTAR FRENTE DE PLANTA"/>
    <d v="2025-11-21T00:00:00"/>
    <x v="10"/>
    <x v="0"/>
    <n v="604347"/>
    <s v="AB"/>
    <s v="P-4072"/>
    <s v="M2493FER"/>
    <s v="ANTIOXIDO PARA METALES FERROSO ALBA X 4 LTS"/>
    <n v="2"/>
    <s v="unidad"/>
    <n v="32171.1"/>
    <n v="64342.2"/>
    <s v="$"/>
    <s v="HER CAL"/>
    <n v="103911"/>
    <d v="2025-12-01T00:00:00"/>
    <s v="MZ"/>
    <d v="2025-12-02T00:00:00"/>
    <s v="Recibido"/>
    <s v="cumplida"/>
    <x v="0"/>
    <n v="2"/>
    <n v="0"/>
    <d v="2025-12-12T00:00:00"/>
    <n v="40990"/>
    <n v="72587"/>
    <m/>
    <n v="1"/>
  </r>
  <r>
    <m/>
    <s v="Alejandro Beron"/>
    <s v="NORMAL"/>
    <s v="INSUMOS PARA PINTAR FRENTE DE PLANTA"/>
    <d v="2025-11-21T00:00:00"/>
    <x v="10"/>
    <x v="0"/>
    <n v="604347"/>
    <s v="AB"/>
    <s v="P-4072"/>
    <s v="M1739FER"/>
    <s v="PINTURA SINTETICO BRILLANTE BERMELLON ALBA X 4 LTS"/>
    <n v="2"/>
    <s v="unidad"/>
    <n v="59183.53"/>
    <n v="118367.06"/>
    <s v="$"/>
    <s v="HER CAL"/>
    <n v="103911"/>
    <d v="2025-12-01T00:00:00"/>
    <s v="MZ"/>
    <d v="2025-12-02T00:00:00"/>
    <s v="Recibido"/>
    <s v="cumplida"/>
    <x v="0"/>
    <n v="2"/>
    <n v="0"/>
    <d v="2025-12-12T00:00:00"/>
    <n v="40990"/>
    <n v="72587"/>
    <m/>
    <n v="1"/>
  </r>
  <r>
    <m/>
    <s v="Alejandro Beron"/>
    <s v="NORMAL"/>
    <s v="INSUMOS PARA PINTAR FRENTE DE PLANTA"/>
    <d v="2025-11-21T00:00:00"/>
    <x v="10"/>
    <x v="0"/>
    <n v="604347"/>
    <s v="AB"/>
    <s v="P-4072"/>
    <s v="M1835FER"/>
    <s v="PINTURA SINTETICO BLANCO ALBALUX DIAMANTEX X20 LTS"/>
    <n v="3"/>
    <s v="unidad"/>
    <n v="213053.18"/>
    <n v="639159.54"/>
    <s v="$"/>
    <s v="HER CAL"/>
    <n v="103911"/>
    <d v="2025-12-01T00:00:00"/>
    <s v="MZ"/>
    <d v="2025-12-02T00:00:00"/>
    <s v="Recibido"/>
    <s v="cumplida"/>
    <x v="0"/>
    <n v="3"/>
    <n v="0"/>
    <d v="2025-12-12T00:00:00"/>
    <n v="40990"/>
    <n v="72587"/>
    <m/>
    <n v="1"/>
  </r>
  <r>
    <m/>
    <s v="Alejandro Beron"/>
    <s v="NORMAL"/>
    <s v="INSUMOS PARA PINTAR FRENTE DE PLANTA"/>
    <d v="2025-11-21T00:00:00"/>
    <x v="10"/>
    <x v="0"/>
    <n v="604347"/>
    <s v="AB"/>
    <s v="P-4072"/>
    <s v="M0559FER"/>
    <s v="RODILLO PINTOR ESPUMA ALTA DENSIDAD 20CM"/>
    <n v="20"/>
    <s v="unidad"/>
    <n v="2402.08"/>
    <n v="48041.599999999999"/>
    <s v="$"/>
    <s v="HER CAL"/>
    <n v="103911"/>
    <d v="2025-12-01T00:00:00"/>
    <s v="MZ"/>
    <d v="2025-12-02T00:00:00"/>
    <s v="Recibido"/>
    <s v="cumplida"/>
    <x v="0"/>
    <n v="20"/>
    <n v="0"/>
    <d v="2025-12-12T00:00:00"/>
    <n v="40990"/>
    <n v="72587"/>
    <m/>
    <n v="1"/>
  </r>
  <r>
    <m/>
    <s v="Alejandro Beron"/>
    <s v="NORMAL"/>
    <s v="INSUMOS PARA PINTAR FRENTE DE PLANTA"/>
    <d v="2025-11-21T00:00:00"/>
    <x v="10"/>
    <x v="0"/>
    <n v="604347"/>
    <s v="AB"/>
    <s v="P-4072"/>
    <s v="M0560FER"/>
    <s v="RODILLO PINTOR ESPUMA ALTA DENSIDAD 11CM"/>
    <n v="15"/>
    <s v="unidad"/>
    <n v="713.03"/>
    <n v="10695.449999999999"/>
    <s v="$"/>
    <s v="HER CAL"/>
    <n v="103911"/>
    <d v="2025-12-01T00:00:00"/>
    <s v="MZ"/>
    <d v="2025-12-02T00:00:00"/>
    <s v="Recibido"/>
    <s v="cumplida"/>
    <x v="0"/>
    <n v="15"/>
    <n v="0"/>
    <d v="2025-12-12T00:00:00"/>
    <n v="40990"/>
    <n v="72587"/>
    <m/>
    <n v="1"/>
  </r>
  <r>
    <m/>
    <s v="Alejandro Beron"/>
    <s v="NORMAL"/>
    <s v="INSUMOS PARA PINTAR FRENTE DE PLANTA"/>
    <d v="2025-11-21T00:00:00"/>
    <x v="10"/>
    <x v="0"/>
    <n v="604347"/>
    <s v="AB"/>
    <s v="P-4072"/>
    <s v="M0060HER"/>
    <s v="Lijadora Roto Orbital Inalambrica Bosch Gex 185-li Color Azul"/>
    <n v="1"/>
    <s v="unidad"/>
    <n v="286400.51"/>
    <n v="286400.51"/>
    <s v="$"/>
    <s v="HER CAL"/>
    <n v="103911"/>
    <d v="2025-12-01T00:00:00"/>
    <s v="MZ"/>
    <d v="2025-12-02T00:00:00"/>
    <s v="Recibido"/>
    <s v="cumplida"/>
    <x v="0"/>
    <n v="1"/>
    <n v="0"/>
    <d v="2025-12-12T00:00:00"/>
    <n v="40990"/>
    <n v="72587"/>
    <m/>
    <n v="1"/>
  </r>
  <r>
    <m/>
    <s v="Alejandro Beron"/>
    <s v="NORMAL"/>
    <s v="INSUMOS PARA PINTAR FRENTE DE PLANTA"/>
    <d v="2025-11-21T00:00:00"/>
    <x v="10"/>
    <x v="0"/>
    <n v="604347"/>
    <s v="AB"/>
    <s v="P-4072"/>
    <s v="M2484FER"/>
    <s v="Lijas Para Lijadora Roto Orbital 125Mm Velcro Abrojo Grano 180"/>
    <n v="20"/>
    <s v="unidad"/>
    <n v="833.64"/>
    <n v="16672.8"/>
    <s v="$"/>
    <s v="HER CAL"/>
    <n v="103911"/>
    <d v="2025-12-01T00:00:00"/>
    <s v="MZ"/>
    <d v="2025-12-02T00:00:00"/>
    <s v="Recibido"/>
    <s v="cumplida"/>
    <x v="0"/>
    <n v="20"/>
    <n v="0"/>
    <d v="2025-12-12T00:00:00"/>
    <n v="40990"/>
    <n v="72587"/>
    <m/>
    <n v="1"/>
  </r>
  <r>
    <n v="1"/>
    <s v="Raul Ledesma"/>
    <s v="NORMAL"/>
    <s v="CAUDALIMETROS"/>
    <d v="2025-11-21T00:00:00"/>
    <x v="10"/>
    <x v="0"/>
    <s v="PR00551"/>
    <s v="AB"/>
    <s v="P-4073"/>
    <s v="M2660MEC"/>
    <s v="FRENTE (PEGATINA) DE CAUDALIMETRO DINTER LF-19"/>
    <n v="3"/>
    <s v="unidad"/>
    <n v="277400"/>
    <n v="832200"/>
    <s v="$"/>
    <m/>
    <m/>
    <m/>
    <m/>
    <m/>
    <s v="Sin req."/>
    <s v="Con pendientes"/>
    <x v="3"/>
    <m/>
    <n v="-3"/>
    <m/>
    <m/>
    <m/>
    <n v="1"/>
    <n v="1"/>
  </r>
  <r>
    <n v="1"/>
    <s v="Hugo Escobar"/>
    <s v="NORMAL"/>
    <s v="TUERCAS REMACHE PARA VARIOS EQUIPOS"/>
    <d v="2025-11-22T00:00:00"/>
    <x v="10"/>
    <x v="0"/>
    <n v="983026"/>
    <s v="AB"/>
    <s v="P-4074"/>
    <s v="M2872FER"/>
    <s v="Tuerca remache acero. M6 x 15mm"/>
    <n v="100"/>
    <s v="unidad"/>
    <n v="100.99"/>
    <n v="10099"/>
    <s v="$"/>
    <s v="BULONERA TORCUATO"/>
    <n v="103914"/>
    <d v="2025-12-01T00:00:00"/>
    <s v="MZ"/>
    <d v="2025-12-02T00:00:00"/>
    <s v="Recibido"/>
    <s v="cumplida"/>
    <x v="0"/>
    <n v="100"/>
    <n v="0"/>
    <d v="2025-12-12T00:00:00"/>
    <n v="260357"/>
    <n v="72567"/>
    <n v="1"/>
    <n v="1"/>
  </r>
  <r>
    <n v="1"/>
    <s v="Ontivero Alejandro"/>
    <s v="NORMAL"/>
    <s v="AMASADORA SAN CASSIANO"/>
    <d v="2025-11-25T00:00:00"/>
    <x v="10"/>
    <x v="0"/>
    <m/>
    <s v="JPS"/>
    <s v="P-4075"/>
    <s v="S/C"/>
    <s v="CENTRAL HIDRAULICA AMASADORA SAN CASSIANO"/>
    <n v="1"/>
    <s v="unidad"/>
    <m/>
    <n v="0"/>
    <s v="$"/>
    <m/>
    <m/>
    <m/>
    <m/>
    <m/>
    <s v="Sin req."/>
    <s v="Con pendientes"/>
    <x v="3"/>
    <m/>
    <n v="-1"/>
    <m/>
    <m/>
    <m/>
    <n v="1"/>
    <n v="1"/>
  </r>
  <r>
    <n v="1"/>
    <s v="Alejandro Beron"/>
    <s v="NORMAL"/>
    <s v="REEMPLAZO MOTOR FAAC - PORTON DMP"/>
    <d v="2025-11-26T00:00:00"/>
    <x v="10"/>
    <x v="0"/>
    <n v="472963"/>
    <s v="JPS"/>
    <s v="P-4076"/>
    <s v="S/C"/>
    <s v="REEMPLAZO KIT MOTOR CORREDIZO PARA 2.2 KILOS"/>
    <n v="1"/>
    <s v="unidad"/>
    <n v="4436700"/>
    <n v="4436700"/>
    <s v="$"/>
    <s v="TECNO ACCESS"/>
    <n v="104684"/>
    <d v="2026-02-10T00:00:00"/>
    <s v="MZ"/>
    <d v="2026-02-11T00:00:00"/>
    <s v="Recibido"/>
    <s v="cumplida"/>
    <x v="0"/>
    <n v="1"/>
    <n v="0"/>
    <d v="2026-03-09T00:00:00"/>
    <n v="61"/>
    <m/>
    <n v="1"/>
    <n v="1"/>
  </r>
  <r>
    <n v="1"/>
    <s v="Ontivero Alejandro"/>
    <s v="URGENTE 01"/>
    <s v="FONDO DMP"/>
    <d v="2025-11-28T00:00:00"/>
    <x v="10"/>
    <x v="0"/>
    <n v="113027"/>
    <s v="AB"/>
    <s v="P-4077"/>
    <s v="S/C"/>
    <s v="Pavimento sector fondo DMP | Mejora - adecuación_x000a_Mano de obra y materiales_x0009_1"/>
    <n v="1"/>
    <s v="unidad"/>
    <m/>
    <n v="0"/>
    <s v="$"/>
    <s v="anulado por beron 18/03/26"/>
    <m/>
    <m/>
    <m/>
    <m/>
    <s v="Anulado"/>
    <s v="Con pendientes"/>
    <x v="1"/>
    <m/>
    <n v="-1"/>
    <m/>
    <m/>
    <m/>
    <n v="1"/>
    <n v="1"/>
  </r>
  <r>
    <n v="1"/>
    <s v="Raul Ledesma"/>
    <s v="URGENTE 01"/>
    <s v="BARREDORES DE HORNOS L6 Y L7"/>
    <d v="2025-12-01T00:00:00"/>
    <x v="11"/>
    <x v="0"/>
    <n v="493379"/>
    <s v="AB"/>
    <s v="P-4078"/>
    <s v="M2661MEC"/>
    <s v="BARREDORES DE HORNOS L6-L7"/>
    <n v="6"/>
    <s v="unidad"/>
    <n v="188400"/>
    <n v="1130400"/>
    <s v="$"/>
    <s v="LDL"/>
    <n v="104217"/>
    <d v="2025-12-18T00:00:00"/>
    <s v="MZ"/>
    <d v="2025-12-22T00:00:00"/>
    <s v="Recibido"/>
    <s v="cumplida"/>
    <x v="0"/>
    <n v="6"/>
    <n v="0"/>
    <m/>
    <m/>
    <m/>
    <n v="1"/>
    <n v="1"/>
  </r>
  <r>
    <n v="26"/>
    <s v="Alejandro Beron"/>
    <s v="URGENTE 01"/>
    <s v="REFRISAT LIENA 6"/>
    <d v="2025-12-02T00:00:00"/>
    <x v="11"/>
    <x v="0"/>
    <n v="199467"/>
    <s v="AB"/>
    <s v="P-4079"/>
    <s v="S/C"/>
    <s v="VALVULA EMERSON TFSE 12 ZAA CAÑO 5/8 X 11/16"/>
    <n v="2"/>
    <s v="unidad"/>
    <n v="912411.45"/>
    <n v="1824822.9"/>
    <s v="$"/>
    <s v="HER CAL"/>
    <n v="104149"/>
    <d v="2025-12-12T00:00:00"/>
    <s v="MZ"/>
    <d v="2025-12-15T00:00:00"/>
    <s v="Recibido"/>
    <s v="cumplida"/>
    <x v="0"/>
    <n v="2"/>
    <n v="0"/>
    <d v="2026-02-13T00:00:00"/>
    <n v="41438"/>
    <m/>
    <n v="1"/>
    <n v="1"/>
  </r>
  <r>
    <m/>
    <s v="Alejandro Beron"/>
    <s v="URGENTE 01"/>
    <s v="REFRISAT LIENA 6"/>
    <d v="2025-12-02T00:00:00"/>
    <x v="11"/>
    <x v="0"/>
    <n v="199467"/>
    <s v="AB"/>
    <s v="P-4079"/>
    <s v="S/C"/>
    <s v="VARILLA DE PLATA PARA COBRE BRONCE ARGENTAL AL 25%"/>
    <n v="10"/>
    <s v="unidad"/>
    <n v="18502"/>
    <n v="185020"/>
    <s v="$"/>
    <s v="REFRIGERACION OMAR"/>
    <n v="104202"/>
    <d v="2025-12-18T00:00:00"/>
    <s v="MZ"/>
    <d v="2025-12-22T00:00:00"/>
    <s v="Recibido"/>
    <s v="cumplida"/>
    <x v="0"/>
    <n v="10"/>
    <n v="0"/>
    <d v="2026-01-06T00:00:00"/>
    <n v="26802"/>
    <m/>
    <m/>
    <n v="1"/>
  </r>
  <r>
    <m/>
    <s v="Alejandro Beron"/>
    <s v="URGENTE 01"/>
    <s v="REFRISAT LIENA 6"/>
    <d v="2025-12-02T00:00:00"/>
    <x v="11"/>
    <x v="0"/>
    <n v="199467"/>
    <s v="AB"/>
    <s v="P-4079"/>
    <s v="S/C"/>
    <s v="REFRIGERANTE R410 X 11,3 KG"/>
    <n v="1"/>
    <s v="unidad"/>
    <n v="174000"/>
    <n v="174000"/>
    <s v="$"/>
    <s v="REFRIGERACION OMAR"/>
    <n v="104202"/>
    <d v="2025-12-18T00:00:00"/>
    <s v="MZ"/>
    <d v="2025-12-22T00:00:00"/>
    <s v="Recibido"/>
    <s v="cumplida"/>
    <x v="0"/>
    <n v="1"/>
    <n v="0"/>
    <d v="2026-01-06T00:00:00"/>
    <n v="26802"/>
    <m/>
    <m/>
    <n v="1"/>
  </r>
  <r>
    <m/>
    <s v="Alejandro Beron"/>
    <s v="URGENTE 01"/>
    <s v="REFRISAT LIENA 6"/>
    <d v="2025-12-02T00:00:00"/>
    <x v="11"/>
    <x v="0"/>
    <n v="199467"/>
    <s v="AB"/>
    <s v="P-4079"/>
    <s v="S/C"/>
    <s v="XINGFENG XFA 813S soldar recargable 1 núcleo 1 5/8″"/>
    <n v="2"/>
    <s v="unidad"/>
    <n v="74283.5"/>
    <n v="148567"/>
    <s v="$"/>
    <s v="REFRIGERACION OMAR"/>
    <n v="104202"/>
    <d v="2025-12-18T00:00:00"/>
    <s v="MZ"/>
    <d v="2025-12-22T00:00:00"/>
    <s v="Recibido"/>
    <s v="cumplida"/>
    <x v="0"/>
    <n v="2"/>
    <n v="0"/>
    <d v="2026-01-06T00:00:00"/>
    <n v="26802"/>
    <m/>
    <m/>
    <n v="1"/>
  </r>
  <r>
    <m/>
    <s v="Alejandro Beron"/>
    <s v="URGENTE 01"/>
    <s v="REFRISAT LIENA 6"/>
    <d v="2025-12-02T00:00:00"/>
    <x v="11"/>
    <x v="0"/>
    <n v="199467"/>
    <s v="AB"/>
    <s v="P-4079"/>
    <s v="S/C"/>
    <s v="XINGFENG .XH-48 núcleo alta densidad"/>
    <n v="4"/>
    <s v="unidad"/>
    <n v="11890"/>
    <n v="47560"/>
    <s v="$"/>
    <s v="REFRIGERACION OMAR"/>
    <n v="104202"/>
    <d v="2025-12-18T00:00:00"/>
    <s v="MZ"/>
    <d v="2025-12-22T00:00:00"/>
    <s v="Recibido"/>
    <s v="cumplida"/>
    <x v="0"/>
    <n v="4"/>
    <n v="0"/>
    <d v="2026-01-06T00:00:00"/>
    <n v="26802"/>
    <m/>
    <m/>
    <n v="1"/>
  </r>
  <r>
    <m/>
    <s v="Alejandro Beron"/>
    <s v="URGENTE 01"/>
    <s v="REFRISAT LIENA 6"/>
    <d v="2025-12-02T00:00:00"/>
    <x v="11"/>
    <x v="0"/>
    <n v="199467"/>
    <s v="AB"/>
    <s v="P-4079"/>
    <s v="S/C"/>
    <s v="Llave Esférica Refrigeracion 5/8 Dunan Con Acceso P/ Soldar"/>
    <n v="4"/>
    <s v="unidad"/>
    <n v="21735.5"/>
    <n v="86942"/>
    <s v="$"/>
    <s v="REFRIGERACION OMAR"/>
    <n v="104202"/>
    <d v="2025-12-18T00:00:00"/>
    <s v="MZ"/>
    <d v="2025-12-22T00:00:00"/>
    <s v="Recibido"/>
    <s v="cumplida"/>
    <x v="0"/>
    <n v="4"/>
    <n v="0"/>
    <d v="2026-01-06T00:00:00"/>
    <n v="26802"/>
    <m/>
    <m/>
    <n v="1"/>
  </r>
  <r>
    <m/>
    <s v="Alejandro Beron"/>
    <s v="URGENTE 01"/>
    <s v="REFRISAT LIENA 6"/>
    <d v="2025-12-02T00:00:00"/>
    <x v="11"/>
    <x v="0"/>
    <n v="199467"/>
    <s v="AB"/>
    <s v="P-4079"/>
    <s v="S/C"/>
    <s v="Codo Largo Cobre 90º Grado 5/8 Pulgada Soldar Refrigeracion"/>
    <n v="10"/>
    <s v="unidad"/>
    <n v="1334"/>
    <n v="13340"/>
    <s v="$"/>
    <s v="REFRIGERACION OMAR"/>
    <n v="104202"/>
    <d v="2025-12-18T00:00:00"/>
    <s v="MZ"/>
    <d v="2025-12-22T00:00:00"/>
    <s v="Recibido"/>
    <s v="cumplida"/>
    <x v="0"/>
    <n v="10"/>
    <n v="0"/>
    <d v="2026-01-06T00:00:00"/>
    <n v="26802"/>
    <m/>
    <m/>
    <n v="1"/>
  </r>
  <r>
    <m/>
    <s v="Alejandro Beron"/>
    <s v="URGENTE 01"/>
    <s v="REFRISAT LIENA 6"/>
    <d v="2025-12-02T00:00:00"/>
    <x v="11"/>
    <x v="0"/>
    <n v="199467"/>
    <s v="AB"/>
    <s v="P-4079"/>
    <s v="S/C"/>
    <s v="Manta Ignífuga Soldadura Arresta Llama 25x50 Refrigeración."/>
    <n v="2"/>
    <s v="unidad"/>
    <n v="22560.91"/>
    <n v="45121.82"/>
    <s v="$"/>
    <s v="HER CAL"/>
    <n v="104149"/>
    <d v="2025-12-12T00:00:00"/>
    <s v="MZ"/>
    <d v="2025-12-15T00:00:00"/>
    <s v="Recibido"/>
    <s v="cumplida"/>
    <x v="0"/>
    <n v="2"/>
    <n v="0"/>
    <d v="2025-12-19T00:00:00"/>
    <n v="41046"/>
    <m/>
    <m/>
    <n v="1"/>
  </r>
  <r>
    <m/>
    <s v="Alejandro Beron"/>
    <s v="URGENTE 01"/>
    <s v="REFRISAT LIENA 6"/>
    <d v="2025-12-02T00:00:00"/>
    <x v="11"/>
    <x v="0"/>
    <n v="199467"/>
    <s v="AB"/>
    <s v="P-4079"/>
    <s v="S/C"/>
    <s v="Aislante 1 Pulgada Caño Aire Acondicionado Refrigeracion X2MTS"/>
    <n v="4"/>
    <s v="unidad"/>
    <n v="4280.6400000000003"/>
    <n v="17122.560000000001"/>
    <s v="$"/>
    <s v="HER CAL"/>
    <n v="104149"/>
    <d v="2025-12-12T00:00:00"/>
    <s v="MZ"/>
    <d v="2025-12-15T00:00:00"/>
    <s v="Recibido"/>
    <s v="cumplida"/>
    <x v="0"/>
    <n v="4"/>
    <n v="0"/>
    <d v="2025-12-19T00:00:00"/>
    <n v="41046"/>
    <m/>
    <m/>
    <n v="1"/>
  </r>
  <r>
    <m/>
    <s v="Alejandro Beron"/>
    <s v="URGENTE 01"/>
    <s v="REFRISAT LIENA 6"/>
    <d v="2025-12-02T00:00:00"/>
    <x v="11"/>
    <x v="0"/>
    <n v="199467"/>
    <s v="AB"/>
    <s v="P-4079"/>
    <s v="S/C"/>
    <s v="Regulador De Nitrógeno Alta Marca Liga"/>
    <n v="1"/>
    <s v="unidad"/>
    <n v="197846.3"/>
    <n v="197846.3"/>
    <s v="$"/>
    <s v="HER CAL"/>
    <n v="104149"/>
    <d v="2025-12-12T00:00:00"/>
    <s v="MZ"/>
    <d v="2025-12-15T00:00:00"/>
    <s v="Recibido"/>
    <s v="cumplida"/>
    <x v="0"/>
    <n v="1"/>
    <n v="0"/>
    <d v="2025-12-19T00:00:00"/>
    <n v="41046"/>
    <m/>
    <m/>
    <n v="1"/>
  </r>
  <r>
    <m/>
    <s v="Alejandro Beron"/>
    <s v="URGENTE 01"/>
    <s v="REFRISAT LIENA 6"/>
    <d v="2025-12-02T00:00:00"/>
    <x v="11"/>
    <x v="0"/>
    <n v="199467"/>
    <s v="AB"/>
    <s v="P-4079"/>
    <s v="S/C"/>
    <s v="SELLO EBARA 32-125/1,1"/>
    <n v="1"/>
    <s v="unidad"/>
    <n v="113611.68"/>
    <n v="113611.68"/>
    <s v="$"/>
    <s v="HER CAL"/>
    <n v="104149"/>
    <d v="2025-12-12T00:00:00"/>
    <s v="MZ"/>
    <d v="2025-12-15T00:00:00"/>
    <s v="Recibido"/>
    <s v="cumplida"/>
    <x v="0"/>
    <n v="1"/>
    <n v="0"/>
    <d v="2026-01-02T00:00:00"/>
    <n v="41103"/>
    <m/>
    <m/>
    <n v="1"/>
  </r>
  <r>
    <m/>
    <s v="Alejandro Beron"/>
    <s v="URGENTE 01"/>
    <s v="REFRISAT LIENA 6"/>
    <d v="2025-12-02T00:00:00"/>
    <x v="11"/>
    <x v="0"/>
    <n v="199467"/>
    <s v="AB"/>
    <s v="P-4079"/>
    <s v="S/C"/>
    <s v="TUBO MACHO 63X2&quot;"/>
    <n v="3"/>
    <s v="unidad"/>
    <n v="32002.65"/>
    <n v="96007.950000000012"/>
    <s v="$"/>
    <s v="HER CAL"/>
    <n v="104149"/>
    <d v="2025-12-12T00:00:00"/>
    <s v="MZ"/>
    <d v="2025-12-15T00:00:00"/>
    <s v="Recibido"/>
    <s v="cumplida"/>
    <x v="0"/>
    <n v="3"/>
    <n v="0"/>
    <d v="2025-12-26T00:00:00"/>
    <n v="41082"/>
    <m/>
    <m/>
    <n v="1"/>
  </r>
  <r>
    <m/>
    <s v="Alejandro Beron"/>
    <s v="URGENTE 01"/>
    <s v="REFRISAT LIENA 6"/>
    <d v="2025-12-02T00:00:00"/>
    <x v="11"/>
    <x v="0"/>
    <n v="199467"/>
    <s v="AB"/>
    <s v="P-4079"/>
    <s v="S/C"/>
    <s v="CODO A 90° 40MM"/>
    <n v="2"/>
    <s v="unidad"/>
    <n v="1976.86"/>
    <n v="3953.72"/>
    <s v="$"/>
    <s v="HER CAL"/>
    <n v="104149"/>
    <d v="2025-12-12T00:00:00"/>
    <s v="MZ"/>
    <d v="2025-12-15T00:00:00"/>
    <s v="Recibido"/>
    <s v="cumplida"/>
    <x v="0"/>
    <n v="2"/>
    <n v="0"/>
    <d v="2025-12-26T00:00:00"/>
    <n v="41082"/>
    <m/>
    <m/>
    <n v="1"/>
  </r>
  <r>
    <m/>
    <s v="Alejandro Beron"/>
    <s v="URGENTE 01"/>
    <s v="REFRISAT LIENA 6"/>
    <d v="2025-12-02T00:00:00"/>
    <x v="11"/>
    <x v="0"/>
    <n v="199467"/>
    <s v="AB"/>
    <s v="P-4079"/>
    <s v="S/C"/>
    <s v="TUBO MACHO50X1, 1/2"/>
    <n v="4"/>
    <s v="unidad"/>
    <n v="23345.11"/>
    <n v="93380.44"/>
    <s v="$"/>
    <s v="HER CAL"/>
    <n v="104149"/>
    <d v="2025-12-12T00:00:00"/>
    <s v="MZ"/>
    <d v="2025-12-15T00:00:00"/>
    <s v="Recibido"/>
    <s v="cumplida"/>
    <x v="0"/>
    <n v="3"/>
    <n v="-1"/>
    <d v="2025-12-26T00:00:00"/>
    <n v="41082"/>
    <m/>
    <m/>
    <n v="1"/>
  </r>
  <r>
    <m/>
    <s v="Alejandro Beron"/>
    <s v="URGENTE 01"/>
    <s v="REFRISAT LIENA 6"/>
    <d v="2025-12-02T00:00:00"/>
    <x v="11"/>
    <x v="0"/>
    <n v="199467"/>
    <s v="AB"/>
    <s v="P-4079"/>
    <s v="S/C"/>
    <s v="BUJE RED 50&quot; X 40&quot;"/>
    <n v="2"/>
    <s v="unidad"/>
    <n v="2215.3200000000002"/>
    <n v="4430.6400000000003"/>
    <s v="$"/>
    <s v="HER CAL"/>
    <n v="104149"/>
    <d v="2025-12-12T00:00:00"/>
    <s v="MZ"/>
    <d v="2025-12-15T00:00:00"/>
    <s v="Recibido"/>
    <s v="cumplida"/>
    <x v="0"/>
    <n v="2"/>
    <n v="0"/>
    <d v="2025-12-26T00:00:00"/>
    <n v="41082"/>
    <m/>
    <m/>
    <n v="1"/>
  </r>
  <r>
    <m/>
    <s v="Alejandro Beron"/>
    <s v="URGENTE 01"/>
    <s v="REFRISAT LIENA 6"/>
    <d v="2025-12-02T00:00:00"/>
    <x v="11"/>
    <x v="0"/>
    <n v="199467"/>
    <s v="AB"/>
    <s v="P-4079"/>
    <s v="S/C"/>
    <s v="TUBO MACHO 40 X 1, 1/4&quot;"/>
    <n v="2"/>
    <s v="unidad"/>
    <n v="19299.849999999999"/>
    <n v="38599.699999999997"/>
    <s v="$"/>
    <s v="HER CAL"/>
    <n v="104149"/>
    <d v="2025-12-12T00:00:00"/>
    <s v="MZ"/>
    <d v="2025-12-15T00:00:00"/>
    <s v="Recibido"/>
    <s v="cumplida"/>
    <x v="0"/>
    <n v="2"/>
    <n v="0"/>
    <d v="2025-12-26T00:00:00"/>
    <n v="41082"/>
    <m/>
    <m/>
    <n v="1"/>
  </r>
  <r>
    <m/>
    <s v="Alejandro Beron"/>
    <s v="URGENTE 01"/>
    <s v="REFRISAT LIENA 6"/>
    <d v="2025-12-02T00:00:00"/>
    <x v="11"/>
    <x v="0"/>
    <n v="199467"/>
    <s v="AB"/>
    <s v="P-4079"/>
    <s v="S/C"/>
    <s v="Tubo hembra 40 x 1, 1/4&quot;"/>
    <n v="2"/>
    <s v="unidad"/>
    <n v="16540.169999999998"/>
    <n v="33080.339999999997"/>
    <s v="$"/>
    <s v="HER CAL"/>
    <n v="104149"/>
    <d v="2025-12-12T00:00:00"/>
    <s v="MZ"/>
    <d v="2025-12-15T00:00:00"/>
    <s v="Recibido"/>
    <s v="cumplida"/>
    <x v="0"/>
    <n v="2"/>
    <n v="0"/>
    <d v="2025-12-26T00:00:00"/>
    <n v="41082"/>
    <m/>
    <m/>
    <n v="1"/>
  </r>
  <r>
    <m/>
    <s v="Alejandro Beron"/>
    <s v="URGENTE 01"/>
    <s v="REFRISAT LIENA 6"/>
    <d v="2025-12-02T00:00:00"/>
    <x v="11"/>
    <x v="0"/>
    <n v="199467"/>
    <s v="AB"/>
    <s v="P-4079"/>
    <s v="S/C"/>
    <s v="UNION DOBLE CON BRIDA 63MM"/>
    <n v="1"/>
    <s v="unidad"/>
    <n v="35534.870000000003"/>
    <n v="35534.870000000003"/>
    <s v="$"/>
    <s v="HER CAL"/>
    <n v="104149"/>
    <d v="2025-12-12T00:00:00"/>
    <s v="MZ"/>
    <d v="2025-12-15T00:00:00"/>
    <s v="Recibido"/>
    <s v="cumplida"/>
    <x v="0"/>
    <n v="1"/>
    <n v="0"/>
    <d v="2025-12-26T00:00:00"/>
    <n v="41082"/>
    <m/>
    <m/>
    <n v="1"/>
  </r>
  <r>
    <m/>
    <s v="Alejandro Beron"/>
    <s v="URGENTE 01"/>
    <s v="REFRISAT LIENA 6"/>
    <d v="2025-12-02T00:00:00"/>
    <x v="11"/>
    <x v="0"/>
    <n v="199467"/>
    <s v="AB"/>
    <s v="P-4079"/>
    <s v="S/C"/>
    <s v="UNION DOBLE CON BRIDA 40MM"/>
    <n v="2"/>
    <s v="unidad"/>
    <n v="35188.83"/>
    <n v="70377.66"/>
    <s v="$"/>
    <s v="HER CAL"/>
    <n v="104149"/>
    <d v="2025-12-12T00:00:00"/>
    <s v="MZ"/>
    <d v="2025-12-15T00:00:00"/>
    <s v="Recibido"/>
    <s v="cumplida"/>
    <x v="0"/>
    <n v="2"/>
    <n v="0"/>
    <d v="2025-12-26T00:00:00"/>
    <n v="41082"/>
    <m/>
    <m/>
    <n v="1"/>
  </r>
  <r>
    <m/>
    <s v="Alejandro Beron"/>
    <s v="URGENTE 01"/>
    <s v="REFRISAT LIENA 6"/>
    <d v="2025-12-02T00:00:00"/>
    <x v="11"/>
    <x v="0"/>
    <n v="199467"/>
    <s v="AB"/>
    <s v="P-4079"/>
    <s v="S/C"/>
    <s v="TEE H 1,1/4&quot;"/>
    <n v="1"/>
    <s v="unidad"/>
    <n v="6392.12"/>
    <n v="6392.12"/>
    <s v="$"/>
    <s v="HER CAL"/>
    <n v="104149"/>
    <d v="2025-12-12T00:00:00"/>
    <s v="MZ"/>
    <d v="2025-12-15T00:00:00"/>
    <s v="Recibido"/>
    <s v="cumplida"/>
    <x v="0"/>
    <n v="1"/>
    <n v="0"/>
    <d v="2025-12-26T00:00:00"/>
    <n v="41082"/>
    <m/>
    <m/>
    <n v="1"/>
  </r>
  <r>
    <m/>
    <s v="Alejandro Beron"/>
    <s v="URGENTE 01"/>
    <s v="REFRISAT LIENA 6"/>
    <d v="2025-12-02T00:00:00"/>
    <x v="11"/>
    <x v="0"/>
    <n v="199467"/>
    <s v="AB"/>
    <s v="P-4079"/>
    <s v="S/C"/>
    <s v="BUJE RED 1,1/4&quot; X 1&quot;"/>
    <n v="2"/>
    <s v="unidad"/>
    <n v="2685.91"/>
    <n v="5371.82"/>
    <s v="$"/>
    <s v="HER CAL"/>
    <n v="104149"/>
    <d v="2025-12-12T00:00:00"/>
    <s v="MZ"/>
    <d v="2025-12-15T00:00:00"/>
    <s v="Recibido"/>
    <s v="cumplida"/>
    <x v="0"/>
    <n v="2"/>
    <n v="0"/>
    <d v="2025-12-26T00:00:00"/>
    <n v="41082"/>
    <m/>
    <m/>
    <n v="1"/>
  </r>
  <r>
    <m/>
    <s v="Alejandro Beron"/>
    <s v="URGENTE 01"/>
    <s v="REFRISAT LIENA 6"/>
    <d v="2025-12-02T00:00:00"/>
    <x v="11"/>
    <x v="0"/>
    <n v="199467"/>
    <s v="AB"/>
    <s v="P-4079"/>
    <s v="S/C"/>
    <s v="MANOMETRO D63 INOX C/GLOICERINA POST 0 A 10KG"/>
    <n v="1"/>
    <s v="unidad"/>
    <n v="21552.9"/>
    <n v="21552.9"/>
    <s v="$"/>
    <s v="HER CAL"/>
    <n v="104149"/>
    <d v="2025-12-12T00:00:00"/>
    <s v="MZ"/>
    <d v="2025-12-15T00:00:00"/>
    <s v="Recibido"/>
    <s v="cumplida"/>
    <x v="0"/>
    <n v="1"/>
    <n v="0"/>
    <d v="2025-12-19T00:00:00"/>
    <n v="41046"/>
    <m/>
    <m/>
    <n v="1"/>
  </r>
  <r>
    <m/>
    <s v="Alejandro Beron"/>
    <s v="URGENTE 01"/>
    <s v="REFRISAT LIENA 6"/>
    <d v="2025-12-02T00:00:00"/>
    <x v="11"/>
    <x v="0"/>
    <n v="199467"/>
    <s v="AB"/>
    <s v="P-4079"/>
    <s v="S/C"/>
    <s v="PESTAÑA DIAMETRO 63MM PARA TABLERO"/>
    <n v="1"/>
    <s v="unidad"/>
    <m/>
    <n v="0"/>
    <s v="$"/>
    <m/>
    <m/>
    <m/>
    <m/>
    <m/>
    <s v="Sin req."/>
    <s v="Con pendientes"/>
    <x v="1"/>
    <m/>
    <n v="-1"/>
    <m/>
    <m/>
    <m/>
    <m/>
    <n v="1"/>
  </r>
  <r>
    <m/>
    <s v="Alejandro Beron"/>
    <s v="URGENTE 01"/>
    <s v="REFRISAT LIENA 6"/>
    <d v="2025-12-02T00:00:00"/>
    <x v="11"/>
    <x v="0"/>
    <n v="199467"/>
    <s v="AB"/>
    <s v="P-4079"/>
    <s v="S/C"/>
    <s v="CONTROL PARA BOMBAS FLOW PEN 1&quot;"/>
    <n v="1"/>
    <s v="unidad"/>
    <n v="102042.91"/>
    <n v="102042.91"/>
    <s v="$"/>
    <s v="HER CAL"/>
    <n v="104149"/>
    <d v="2025-12-12T00:00:00"/>
    <s v="MZ"/>
    <d v="2025-12-15T00:00:00"/>
    <s v="Recibido"/>
    <s v="cumplida"/>
    <x v="0"/>
    <n v="1"/>
    <n v="0"/>
    <d v="2025-12-19T00:00:00"/>
    <n v="41046"/>
    <m/>
    <m/>
    <n v="1"/>
  </r>
  <r>
    <m/>
    <s v="Alejandro Beron"/>
    <s v="URGENTE 01"/>
    <s v="REFRISAT LIENA 6"/>
    <d v="2025-12-02T00:00:00"/>
    <x v="11"/>
    <x v="0"/>
    <n v="199467"/>
    <s v="AB"/>
    <s v="P-4079"/>
    <s v="S/C"/>
    <s v="INTERCAMBIADOR DE PLACAS DANFOSS D62-E-80 (18t cond, 15t evap)-021H0880"/>
    <n v="1"/>
    <s v="unidad"/>
    <n v="1767142.65"/>
    <n v="1767142.65"/>
    <s v="$"/>
    <s v="HER CAL"/>
    <n v="104149"/>
    <d v="2025-12-12T00:00:00"/>
    <s v="MZ"/>
    <d v="2025-12-15T00:00:00"/>
    <s v="Recibido"/>
    <s v="cumplida"/>
    <x v="0"/>
    <n v="1"/>
    <n v="0"/>
    <d v="2026-01-23T00:00:00"/>
    <n v="41284"/>
    <m/>
    <m/>
    <n v="1"/>
  </r>
  <r>
    <m/>
    <s v="Alejandro Beron"/>
    <s v="URGENTE 01"/>
    <s v="REFRISAT LIENA 6"/>
    <d v="2025-12-02T00:00:00"/>
    <x v="11"/>
    <x v="0"/>
    <n v="199467"/>
    <s v="AB"/>
    <s v="P-4079"/>
    <s v="S/C"/>
    <s v="MOTOCOMPRESOR DANFSS SH120A4ALC de 10 HP"/>
    <n v="1"/>
    <s v="unidad"/>
    <n v="1247000"/>
    <n v="1247000"/>
    <s v="$"/>
    <s v="REFRIGERACION OMAR"/>
    <n v="104202"/>
    <d v="2025-12-18T00:00:00"/>
    <s v="MZ"/>
    <d v="2025-12-22T00:00:00"/>
    <s v="Recibido"/>
    <s v="cumplida"/>
    <x v="0"/>
    <n v="1"/>
    <n v="0"/>
    <d v="2026-01-06T00:00:00"/>
    <n v="26802"/>
    <m/>
    <m/>
    <n v="1"/>
  </r>
  <r>
    <n v="1"/>
    <s v="Alejandro Beron"/>
    <s v="URGENTE 01"/>
    <s v="PARA CUBRIR CABLES DE POTENCIA"/>
    <d v="2025-12-04T00:00:00"/>
    <x v="11"/>
    <x v="0"/>
    <n v="678382"/>
    <s v="AB"/>
    <s v="P-4080"/>
    <s v="S/C"/>
    <s v="ARENA EN BOLSON X 1 M3"/>
    <n v="1"/>
    <s v="unidad"/>
    <n v="81494.16"/>
    <n v="81494.16"/>
    <s v="$"/>
    <s v="BULONERA TORCUATO"/>
    <n v="104048"/>
    <d v="2025-12-09T00:00:00"/>
    <s v="MZ"/>
    <d v="2025-12-10T00:00:00"/>
    <s v="Recibido"/>
    <s v="cumplida"/>
    <x v="0"/>
    <n v="1"/>
    <n v="0"/>
    <d v="2025-12-17T00:00:00"/>
    <n v="260532"/>
    <m/>
    <n v="1"/>
    <n v="1"/>
  </r>
  <r>
    <n v="1"/>
    <s v="Alejandro Beron"/>
    <s v="URGENTE 01"/>
    <s v="VISITA TECNICA POR FALLA ELECTRICA EN EQUIPO PLACA BMS"/>
    <d v="2025-12-09T00:00:00"/>
    <x v="11"/>
    <x v="0"/>
    <s v="PR00013"/>
    <s v="AB"/>
    <s v="P-4081"/>
    <s v="S/C"/>
    <s v="Placa BMS  RT20PROH presento falla el dia lunes 01/12_x000a_Reclamar visita tecnica para revision de la misma"/>
    <n v="1"/>
    <s v="unidad"/>
    <n v="280250"/>
    <n v="280250"/>
    <s v="$"/>
    <s v="UNIRROL"/>
    <s v="P00107"/>
    <d v="2025-12-26T00:00:00"/>
    <s v="MZ"/>
    <d v="2025-12-26T00:00:00"/>
    <s v="Orden de compra confirmada"/>
    <s v="Con pendientes"/>
    <x v="2"/>
    <m/>
    <n v="-1"/>
    <m/>
    <m/>
    <m/>
    <n v="1"/>
    <n v="1"/>
  </r>
  <r>
    <n v="1"/>
    <s v="Dario Gamba"/>
    <s v="URGENTE 01"/>
    <s v="ACTAS DE SERVICIO MANTENIMIENTO"/>
    <d v="2025-12-09T00:00:00"/>
    <x v="11"/>
    <x v="0"/>
    <s v="PR00014"/>
    <s v="AB"/>
    <s v="P-4082"/>
    <s v="S/C"/>
    <s v="TALONARIO ACTA DE SERVICIO. DE NUMERACION 5601 EN ADELANTE"/>
    <n v="10"/>
    <s v="unidad"/>
    <n v="7800"/>
    <n v="78000"/>
    <s v="$"/>
    <s v="RUBEN HUGO PAZOS (GRAFICA)"/>
    <s v="P00091"/>
    <d v="2025-12-23T00:00:00"/>
    <s v="MZ"/>
    <d v="2025-12-23T00:00:00"/>
    <s v="Recibido"/>
    <s v="cumplida"/>
    <x v="0"/>
    <n v="10"/>
    <n v="0"/>
    <d v="2026-02-09T00:00:00"/>
    <n v="597"/>
    <m/>
    <n v="1"/>
    <n v="1"/>
  </r>
  <r>
    <n v="1"/>
    <s v="Dario Gamba"/>
    <s v="URGENTE 01"/>
    <s v="HORNO FORNISUD LINEA 4"/>
    <d v="2025-12-09T00:00:00"/>
    <x v="11"/>
    <x v="0"/>
    <s v="PR00009"/>
    <s v="AB"/>
    <s v="P-4083"/>
    <s v="M2530FER"/>
    <s v="TABLILLAS PARA HORNO PASO 100 UTIL 1600MM ( TAPARELA )"/>
    <n v="50"/>
    <s v="unidad"/>
    <n v="80700"/>
    <n v="4035000"/>
    <s v="$"/>
    <s v="LDL"/>
    <s v="P00120"/>
    <d v="2026-01-01T00:00:00"/>
    <s v="MZ"/>
    <d v="2026-01-01T00:00:00"/>
    <s v="Recibido"/>
    <s v="cumplida"/>
    <x v="0"/>
    <n v="50"/>
    <n v="0"/>
    <d v="2026-01-09T00:00:00"/>
    <n v="319"/>
    <m/>
    <n v="1"/>
    <n v="1"/>
  </r>
  <r>
    <n v="1"/>
    <s v="Alejandro Beron"/>
    <s v="URGENTE 01"/>
    <s v="HELADERA DE LABORATORIO"/>
    <d v="2025-12-05T00:00:00"/>
    <x v="11"/>
    <x v="0"/>
    <s v="PR00015"/>
    <s v="AB"/>
    <s v="P-4084"/>
    <s v="M2875FER"/>
    <s v="BURLETE  L UNIVERSAL HELADERA 1450X750 GRIS"/>
    <n v="4"/>
    <s v="unidad"/>
    <n v="13308.9"/>
    <n v="53235.6"/>
    <s v="$"/>
    <s v="HER CAL"/>
    <s v="P00014"/>
    <d v="2025-12-09T00:00:00"/>
    <s v="MZ"/>
    <m/>
    <s v="Recibido"/>
    <s v="cumplida"/>
    <x v="0"/>
    <n v="4"/>
    <n v="0"/>
    <d v="2025-12-19T00:00:00"/>
    <n v="41044"/>
    <n v="73032"/>
    <n v="1"/>
    <n v="1"/>
  </r>
  <r>
    <n v="1"/>
    <s v="Ontivero Alejandro"/>
    <s v="URGENTE 01"/>
    <s v="MANTENIMIENTO PRM - GAS EN PLANTA"/>
    <d v="2025-12-09T00:00:00"/>
    <x v="11"/>
    <x v="0"/>
    <s v="PR00016"/>
    <s v="AB"/>
    <s v="P-4085"/>
    <s v="S/C"/>
    <s v="Mantenimiento general de planta de regulación y medición de gas."/>
    <n v="1"/>
    <s v="unidad"/>
    <m/>
    <n v="0"/>
    <s v="$"/>
    <m/>
    <m/>
    <m/>
    <m/>
    <m/>
    <s v="Sin req."/>
    <s v="Con pendientes"/>
    <x v="3"/>
    <m/>
    <n v="-1"/>
    <m/>
    <m/>
    <m/>
    <n v="1"/>
    <n v="1"/>
  </r>
  <r>
    <n v="1"/>
    <s v="Ontivero Alejandro"/>
    <s v="URGENTE 01"/>
    <s v="HORNO LINEA 6"/>
    <d v="2025-12-09T00:00:00"/>
    <x v="11"/>
    <x v="0"/>
    <s v="PR00017"/>
    <s v="AB"/>
    <s v="P-4086"/>
    <s v="S/C"/>
    <s v="Reparacion de motor nord de horno linea 6"/>
    <n v="1"/>
    <s v="unidad"/>
    <n v="255000"/>
    <n v="255000"/>
    <s v="$"/>
    <s v="TALLER PORCO"/>
    <s v="P00015"/>
    <d v="2025-12-09T00:00:00"/>
    <s v="MZ"/>
    <m/>
    <s v="Recibido"/>
    <s v="cumplida"/>
    <x v="0"/>
    <n v="1"/>
    <n v="0"/>
    <d v="2025-12-10T00:00:00"/>
    <n v="9580"/>
    <m/>
    <n v="1"/>
    <n v="1"/>
  </r>
  <r>
    <n v="1"/>
    <s v="Alejandro Beron"/>
    <s v="URGENTE 01"/>
    <s v="CONTROLADOR PARA BOMBA DAF"/>
    <d v="2025-12-10T00:00:00"/>
    <x v="11"/>
    <x v="0"/>
    <s v="PR00023"/>
    <s v="AB"/>
    <s v="P-4087"/>
    <s v="S/C"/>
    <s v="Controlador Ares modelo P100-2I-S 220V 50Hz"/>
    <n v="3"/>
    <s v="unidad"/>
    <n v="126464"/>
    <n v="379392"/>
    <s v="$"/>
    <s v="HER CAL"/>
    <n v="104125"/>
    <d v="2025-12-11T00:00:00"/>
    <s v="MZ"/>
    <d v="2025-12-13T00:00:00"/>
    <s v="Recibido"/>
    <s v="cumplida"/>
    <x v="0"/>
    <n v="3"/>
    <n v="0"/>
    <d v="2025-12-19T00:00:00"/>
    <n v="41043"/>
    <m/>
    <n v="1"/>
    <n v="1"/>
  </r>
  <r>
    <n v="2"/>
    <s v="Raul Ledesma"/>
    <s v="URGENTE 01"/>
    <s v="SERVICIO CONTRATACION PERSONAL PARA PP2026"/>
    <d v="2025-12-12T00:00:00"/>
    <x v="11"/>
    <x v="0"/>
    <s v="PR00027"/>
    <s v="AB"/>
    <s v="P-4088"/>
    <s v="S/C"/>
    <s v=" Servicio de contratacion de un Oficial mecanico para parada de planta ; 11 dias de horas normales (9hs x dia) total 99hs normales .  5 hs al 50%   y  13 hs al 100% ."/>
    <n v="1"/>
    <s v="unidad"/>
    <n v="3577500"/>
    <n v="3577500"/>
    <s v="$"/>
    <s v="MET CAR MAR"/>
    <s v="P00051"/>
    <d v="2025-12-22T00:00:00"/>
    <s v="MZ"/>
    <d v="2025-12-22T00:00:00"/>
    <s v="Recibido"/>
    <s v="cumplida"/>
    <x v="0"/>
    <n v="1"/>
    <n v="0"/>
    <d v="2026-01-20T00:00:00"/>
    <s v="Firma ledesma raul"/>
    <m/>
    <n v="1"/>
    <n v="1"/>
  </r>
  <r>
    <m/>
    <s v="Raul Ledesma"/>
    <s v="URGENTE 01"/>
    <s v="SERVICIO CONTRATACION PERSONAL PARA PP2026"/>
    <d v="2025-12-12T00:00:00"/>
    <x v="11"/>
    <x v="0"/>
    <s v="PR00027"/>
    <s v="AB"/>
    <s v="P-4088"/>
    <s v="S/C"/>
    <s v=" Servicio de contratacion de un ayudante mecanico para parada de planta ; 11 dias de horas normales (9hs x dia) total 99hs normales .  5 hs al 50%   y  13 hs al 100% ."/>
    <n v="1"/>
    <s v="unidad"/>
    <n v="2979000"/>
    <n v="2979000"/>
    <s v="$"/>
    <s v="MET CAR MAR"/>
    <s v="P00051"/>
    <d v="2025-12-22T00:00:00"/>
    <s v="MZ"/>
    <d v="2025-12-22T00:00:00"/>
    <s v="Recibido"/>
    <s v="cumplida"/>
    <x v="0"/>
    <n v="1"/>
    <n v="0"/>
    <d v="2026-01-20T00:00:00"/>
    <s v="Firma ledesma raul"/>
    <m/>
    <m/>
    <n v="1"/>
  </r>
  <r>
    <n v="2"/>
    <s v="Raul Ledesma"/>
    <s v="URGENTE 01"/>
    <s v="SERVICIO CONTRATACION PERSONAL PARA PP2026"/>
    <d v="2025-12-13T00:00:00"/>
    <x v="11"/>
    <x v="0"/>
    <s v="PR00028"/>
    <s v="AB"/>
    <s v="P-4089"/>
    <s v="S/C"/>
    <s v="Servicio de contratacion de un Tecnico oficial para parada de planta; 11 dias de horas normales (8hs x dia) total 88hs normales. 3 hs al 50% y 9 hs al 100%"/>
    <n v="1"/>
    <s v="unidad"/>
    <n v="2322571.88"/>
    <n v="2322571.88"/>
    <s v="$"/>
    <s v="SOLUCIONES INDUSTRIALES SRL"/>
    <s v="P00096"/>
    <d v="2025-12-23T00:00:00"/>
    <s v="MZ"/>
    <d v="2025-12-28T00:00:00"/>
    <s v="Recibido"/>
    <s v="cumplida"/>
    <x v="0"/>
    <n v="1"/>
    <n v="0"/>
    <d v="2026-01-16T00:00:00"/>
    <s v="Firma ledesma raul"/>
    <m/>
    <n v="1"/>
    <n v="1"/>
  </r>
  <r>
    <m/>
    <s v="Raul Ledesma"/>
    <s v="URGENTE 01"/>
    <s v="SERVICIO CONTRATACION PERSONAL PARA PP2026"/>
    <d v="2025-12-13T00:00:00"/>
    <x v="11"/>
    <x v="0"/>
    <s v="PR00028"/>
    <s v="AB"/>
    <s v="P-4089"/>
    <s v="S/C"/>
    <s v="Servicio de contratacion de un Tecnico oficial para parada de planta; 11 dias de horas normales (8hs x dia) total 88hs normales. 3 hs al 50% y 9 hs al 100%"/>
    <n v="1"/>
    <s v="unidad"/>
    <n v="2322571.88"/>
    <n v="2322571.88"/>
    <s v="$"/>
    <s v="SOLUCIONES INDUSTRIALES SRL"/>
    <s v="P00096"/>
    <d v="2025-12-23T00:00:00"/>
    <s v="MZ"/>
    <d v="2025-12-28T00:00:00"/>
    <s v="Recibido"/>
    <s v="cumplida"/>
    <x v="0"/>
    <n v="1"/>
    <n v="0"/>
    <d v="2026-01-16T00:00:00"/>
    <s v="Firma ledesma raul"/>
    <m/>
    <m/>
    <n v="1"/>
  </r>
  <r>
    <n v="1"/>
    <s v="Hugo Escobar"/>
    <s v="NORMAL"/>
    <s v="LINEA 1"/>
    <d v="2025-12-13T00:00:00"/>
    <x v="11"/>
    <x v="0"/>
    <s v="PR00029"/>
    <s v="AB"/>
    <s v="P-4090"/>
    <s v="S/C"/>
    <s v="Reparacion de conjunto dosificador de dulce para cortadora de linea 1"/>
    <n v="1"/>
    <s v="unidad"/>
    <n v="3876600"/>
    <n v="3876600"/>
    <s v="$"/>
    <s v="BISCUITECH ex maquipan"/>
    <s v="P01061"/>
    <d v="2026-05-07T00:00:00"/>
    <s v="MZ"/>
    <d v="2026-05-20T00:00:00"/>
    <s v="Orden de compra confirmada"/>
    <s v="Con pendientes"/>
    <x v="2"/>
    <m/>
    <n v="-1"/>
    <m/>
    <m/>
    <m/>
    <n v="1"/>
    <n v="1"/>
  </r>
  <r>
    <n v="1"/>
    <s v="Hugo Escobar"/>
    <s v="NORMAL"/>
    <s v="SILO DE ACEITE"/>
    <d v="2025-12-13T00:00:00"/>
    <x v="11"/>
    <x v="0"/>
    <s v="PR00031"/>
    <s v="AB"/>
    <s v="P-4091"/>
    <s v="S/C"/>
    <s v=" Reparacion de celdas de carga de silo de aceite"/>
    <n v="3"/>
    <s v="unidad"/>
    <n v="270750"/>
    <n v="812250"/>
    <s v="$"/>
    <s v="IPECO"/>
    <s v="P00575"/>
    <d v="2026-03-05T00:00:00"/>
    <s v="MZ"/>
    <d v="2026-03-06T00:00:00"/>
    <s v="Recibido"/>
    <s v="cumplida"/>
    <x v="0"/>
    <n v="2"/>
    <n v="-1"/>
    <d v="2026-05-06T00:00:00"/>
    <n v="9919"/>
    <m/>
    <n v="1"/>
    <n v="1"/>
  </r>
  <r>
    <n v="1"/>
    <s v="Dario Gamba"/>
    <s v="URGENTE 01"/>
    <s v="Dosificado linea 6 (Reparacion)"/>
    <d v="2025-12-15T00:00:00"/>
    <x v="11"/>
    <x v="0"/>
    <s v="PR00037"/>
    <s v="AB"/>
    <s v="P-4092"/>
    <s v="S/C"/>
    <s v=" Reparacion de motor weg 7,5hp 5,5kw 720rpm 50hz"/>
    <n v="1"/>
    <s v="unidad"/>
    <n v="685000"/>
    <n v="685000"/>
    <s v="$"/>
    <s v="TALLER PORCO"/>
    <s v="P00087"/>
    <d v="2025-12-23T00:00:00"/>
    <s v="MZ"/>
    <d v="2026-01-23T00:00:00"/>
    <s v="Recibido"/>
    <s v="cumplida"/>
    <x v="0"/>
    <n v="1"/>
    <n v="0"/>
    <d v="2025-12-17T00:00:00"/>
    <n v="9584"/>
    <m/>
    <n v="1"/>
    <n v="1"/>
  </r>
  <r>
    <n v="1"/>
    <s v="Ontivero Alejandro"/>
    <s v="URGENTE 01"/>
    <s v="Dosificado linea 6 (Nuevo)"/>
    <d v="2025-12-16T00:00:00"/>
    <x v="11"/>
    <x v="0"/>
    <s v="PR00038"/>
    <s v="AB"/>
    <s v="P-4093"/>
    <s v="M2663MEC"/>
    <s v="Motor weg 7,5hp 5,5kw 720rpm 50hz"/>
    <n v="1"/>
    <s v="unidad"/>
    <n v="2382125"/>
    <n v="2382125"/>
    <s v="$"/>
    <s v="RULEMANES OSCAR"/>
    <s v="P00105"/>
    <d v="2025-12-26T00:00:00"/>
    <s v="MZ"/>
    <d v="2026-02-19T00:00:00"/>
    <s v="Orden de compra confirmada"/>
    <s v="Con pendientes"/>
    <x v="2"/>
    <m/>
    <n v="-1"/>
    <m/>
    <m/>
    <m/>
    <n v="1"/>
    <n v="1"/>
  </r>
  <r>
    <n v="1"/>
    <s v="Ontivero Alejandro"/>
    <s v="URGENTE 01"/>
    <s v="Cableado porfinet"/>
    <d v="2025-12-23T00:00:00"/>
    <x v="11"/>
    <x v="0"/>
    <s v="PR00064"/>
    <s v="AB"/>
    <s v="P-4094"/>
    <s v="S/C"/>
    <s v=" Cableado de 160 MTS de cable multipar por cañería y bandejas ya existentes a 6 mts de altura"/>
    <n v="1"/>
    <s v="unidad"/>
    <n v="1513350"/>
    <n v="1513350"/>
    <s v="$"/>
    <s v="SOLUCIONES INDUSTRIALES SRL"/>
    <s v="P00088"/>
    <d v="2025-12-26T00:00:00"/>
    <s v="MZ"/>
    <d v="2026-12-26T00:00:00"/>
    <s v="Orden de compra confirmada"/>
    <s v="Con pendientes"/>
    <x v="2"/>
    <m/>
    <n v="-1"/>
    <m/>
    <m/>
    <m/>
    <n v="1"/>
    <n v="1"/>
  </r>
  <r>
    <n v="1"/>
    <s v="Raul Ledesma"/>
    <s v="URGENTE 01"/>
    <s v="HORNO FORNISUD LINEA 4"/>
    <d v="2025-12-24T00:00:00"/>
    <x v="11"/>
    <x v="0"/>
    <s v="PR00065"/>
    <s v="AB"/>
    <s v="P-4095"/>
    <s v="M2876FER"/>
    <s v=" REMACHE INOX Ø6,2X15MM CON CABEZA Ø11X3"/>
    <n v="3000"/>
    <s v="unidad"/>
    <n v="833.3"/>
    <n v="2499900"/>
    <s v="$"/>
    <s v="anulado por ontivero"/>
    <m/>
    <m/>
    <m/>
    <m/>
    <s v="Anulado"/>
    <s v="Con pendientes"/>
    <x v="1"/>
    <m/>
    <n v="-3000"/>
    <m/>
    <m/>
    <m/>
    <n v="1"/>
    <n v="1"/>
  </r>
  <r>
    <n v="3"/>
    <s v="Alejandro Beron"/>
    <s v="URGENTE 01"/>
    <s v="Contratacion de personal edilicio PP2026"/>
    <d v="2025-12-27T00:00:00"/>
    <x v="11"/>
    <x v="0"/>
    <s v="PR00085"/>
    <s v="AB"/>
    <s v="P-4096"/>
    <s v="S/C"/>
    <s v="Contratacion de personal para realizar tareas de bacheo y pavimentacion"/>
    <n v="3"/>
    <s v="unidad"/>
    <n v="1128330"/>
    <n v="3384990"/>
    <s v="$"/>
    <s v="Diagnostico y soluciones SA ( DYS )"/>
    <s v="P00201"/>
    <d v="2026-01-10T00:00:00"/>
    <s v="MZ"/>
    <d v="2026-01-10T00:00:00"/>
    <s v="Orden de compra confirmada"/>
    <s v="Con pendientes"/>
    <x v="2"/>
    <m/>
    <n v="-3"/>
    <m/>
    <m/>
    <m/>
    <n v="1"/>
    <n v="1"/>
  </r>
  <r>
    <m/>
    <s v="Alejandro Beron"/>
    <s v="URGENTE 01"/>
    <s v="Contratacion de personal edilicio PP2026"/>
    <d v="2025-12-27T00:00:00"/>
    <x v="11"/>
    <x v="0"/>
    <s v="PR00085"/>
    <s v="AB"/>
    <s v="P-4096"/>
    <s v="S/C"/>
    <s v="Contratacion de personal ayudante para realizar tareas de colocacion de porcelanato"/>
    <n v="1"/>
    <s v="unidad"/>
    <n v="1128330"/>
    <n v="1128330"/>
    <s v="$"/>
    <s v="Diagnostico y soluciones SA ( DYS )"/>
    <s v="P00201"/>
    <d v="2026-01-10T00:00:00"/>
    <s v="MZ"/>
    <d v="2026-01-10T00:00:00"/>
    <s v="Orden de compra confirmada"/>
    <s v="Con pendientes"/>
    <x v="2"/>
    <m/>
    <n v="-1"/>
    <m/>
    <m/>
    <m/>
    <m/>
    <n v="1"/>
  </r>
  <r>
    <m/>
    <s v="Alejandro Beron"/>
    <s v="URGENTE 01"/>
    <s v="Contratacion de personal edilicio PP2026"/>
    <d v="2025-12-27T00:00:00"/>
    <x v="11"/>
    <x v="0"/>
    <s v="PR00085"/>
    <s v="AB"/>
    <s v="P-4096"/>
    <s v="S/C"/>
    <s v="Contratacion de personal ayudante para realizar tareas de albañil"/>
    <n v="1"/>
    <s v="unidad"/>
    <n v="1128330"/>
    <n v="1128330"/>
    <s v="$"/>
    <s v="Diagnostico y soluciones SA ( DYS )"/>
    <s v="P00201"/>
    <d v="2026-01-10T00:00:00"/>
    <s v="MZ"/>
    <d v="2026-01-10T00:00:00"/>
    <s v="Orden de compra confirmada"/>
    <s v="Con pendientes"/>
    <x v="2"/>
    <m/>
    <n v="-1"/>
    <m/>
    <m/>
    <m/>
    <m/>
    <n v="1"/>
  </r>
  <r>
    <n v="11"/>
    <s v="Alejandro Beron"/>
    <s v="URGENTE 01"/>
    <s v="Pintura para hornos PP2026 - Edilicio"/>
    <d v="2025-12-27T00:00:00"/>
    <x v="11"/>
    <x v="0"/>
    <s v="PR00086"/>
    <s v="AB"/>
    <s v="P-4097"/>
    <s v="M2877FER"/>
    <s v="Pintura para alta temperatura 400°, sintetico paisaje lunarx4lts"/>
    <n v="10"/>
    <s v="unidad"/>
    <n v="110259.5"/>
    <n v="1102595"/>
    <s v="$"/>
    <s v="BRAZO LARGO"/>
    <s v="P00187"/>
    <d v="2026-01-08T00:00:00"/>
    <s v="LR"/>
    <d v="2026-01-12T00:00:00"/>
    <s v="Recibido"/>
    <s v="cumplida"/>
    <x v="0"/>
    <n v="10"/>
    <n v="0"/>
    <d v="2026-01-10T00:00:00"/>
    <n v="6205"/>
    <m/>
    <n v="1"/>
    <n v="1"/>
  </r>
  <r>
    <m/>
    <s v="Alejandro Beron"/>
    <s v="URGENTE 01"/>
    <s v="Pintura para hornos PP2026 - Edilicio"/>
    <d v="2025-12-27T00:00:00"/>
    <x v="11"/>
    <x v="0"/>
    <s v="PR00086"/>
    <s v="AB"/>
    <s v="P-4097"/>
    <s v="M2485FER"/>
    <s v="Lijas para lijadora Rotoorbital Bosch 125mm G80"/>
    <n v="20"/>
    <s v="unidad"/>
    <n v="4891"/>
    <n v="97820"/>
    <s v="$"/>
    <s v="BULONERA CENTRAL PACHECO"/>
    <s v="P00217"/>
    <d v="2026-01-12T00:00:00"/>
    <s v="LR"/>
    <d v="2026-01-12T00:00:00"/>
    <s v="Recibido"/>
    <s v="cumplida"/>
    <x v="0"/>
    <n v="20"/>
    <n v="0"/>
    <d v="2026-02-04T00:00:00"/>
    <n v="76291"/>
    <n v="74970"/>
    <m/>
    <n v="1"/>
  </r>
  <r>
    <m/>
    <s v="Alejandro Beron"/>
    <s v="URGENTE 01"/>
    <s v="Pintura para hornos PP2026 - Edilicio"/>
    <d v="2025-12-27T00:00:00"/>
    <x v="11"/>
    <x v="0"/>
    <s v="PR00086"/>
    <s v="AB"/>
    <s v="P-4097"/>
    <s v="M2483FER"/>
    <s v="Lijaspara lijadora Rotoorbital Bosch 125mm G220"/>
    <n v="10"/>
    <s v="unidad"/>
    <n v="605"/>
    <n v="6050"/>
    <s v="$"/>
    <s v="BULONERA CENTRAL PACHECO"/>
    <s v="P00217"/>
    <d v="2026-01-12T00:00:00"/>
    <s v="LR"/>
    <d v="2026-01-12T00:00:00"/>
    <s v="Recibido"/>
    <s v="cumplida"/>
    <x v="0"/>
    <n v="10"/>
    <n v="0"/>
    <d v="2026-01-28T00:00:00"/>
    <n v="76164"/>
    <n v="74738"/>
    <m/>
    <n v="1"/>
  </r>
  <r>
    <m/>
    <s v="Alejandro Beron"/>
    <s v="URGENTE 01"/>
    <s v="Pintura para hornos PP2026 - Edilicio"/>
    <d v="2025-12-27T00:00:00"/>
    <x v="11"/>
    <x v="0"/>
    <s v="PR00086"/>
    <s v="AB"/>
    <s v="P-4097"/>
    <s v="M2880FER"/>
    <s v="Mezclador De Pintura Cemento Electrico 1250 Watts Lusqtoff"/>
    <n v="1"/>
    <s v="unidad"/>
    <n v="179912"/>
    <n v="179912"/>
    <s v="$"/>
    <s v="BULONERA CENTRAL PACHECO"/>
    <s v="P00217"/>
    <d v="2026-01-12T00:00:00"/>
    <s v="LR"/>
    <d v="2026-01-12T00:00:00"/>
    <s v="Recibido"/>
    <s v="cumplida"/>
    <x v="0"/>
    <n v="1"/>
    <n v="0"/>
    <d v="2026-01-28T00:00:00"/>
    <n v="76257"/>
    <n v="74740"/>
    <m/>
    <n v="1"/>
  </r>
  <r>
    <m/>
    <s v="Alejandro Beron"/>
    <s v="URGENTE 01"/>
    <s v="Pintura para hornos PP2026 - Edilicio"/>
    <d v="2025-12-27T00:00:00"/>
    <x v="11"/>
    <x v="0"/>
    <s v="PR00086"/>
    <s v="AB"/>
    <s v="P-4097"/>
    <s v="M2881FER"/>
    <s v="Repuesto Pistola Pintar Mota P700 Kit Pico Boquilla 2,5 Mm"/>
    <n v="1"/>
    <s v="unidad"/>
    <n v="67633"/>
    <n v="67633"/>
    <s v="$"/>
    <s v="BULONERA CENTRAL PACHECO"/>
    <s v="P00217"/>
    <d v="2026-01-12T00:00:00"/>
    <s v="LR"/>
    <d v="2026-01-12T00:00:00"/>
    <s v="Recibido"/>
    <s v="cumplida"/>
    <x v="0"/>
    <n v="1"/>
    <n v="0"/>
    <d v="2026-01-28T00:00:00"/>
    <n v="76264"/>
    <n v="74741"/>
    <m/>
    <n v="1"/>
  </r>
  <r>
    <m/>
    <s v="Alejandro Beron"/>
    <s v="URGENTE 01"/>
    <s v="Pintura para hornos PP2026 - Edilicio"/>
    <d v="2025-12-27T00:00:00"/>
    <x v="11"/>
    <x v="0"/>
    <s v="PR00086"/>
    <s v="AB"/>
    <s v="P-4097"/>
    <s v="M2882FER"/>
    <s v="Repuesto Pistola Pintar Mota P700 Kit Pico Boquilla 1.8 Mm  P400/p500 "/>
    <n v="1"/>
    <s v="unidad"/>
    <n v="25620"/>
    <n v="25620"/>
    <s v="$"/>
    <s v="BULONERA CENTRAL PACHECO"/>
    <s v="P00217"/>
    <d v="2026-01-12T00:00:00"/>
    <s v="LR"/>
    <d v="2026-01-12T00:00:00"/>
    <s v="Recibido"/>
    <s v="cumplida"/>
    <x v="0"/>
    <n v="1"/>
    <n v="0"/>
    <d v="2026-01-28T00:00:00"/>
    <n v="76264"/>
    <n v="74741"/>
    <m/>
    <n v="1"/>
  </r>
  <r>
    <m/>
    <s v="Alejandro Beron"/>
    <s v="URGENTE 01"/>
    <s v="Pintura para hornos PP2026 - Edilicio"/>
    <d v="2025-12-27T00:00:00"/>
    <x v="11"/>
    <x v="0"/>
    <s v="PR00086"/>
    <s v="AB"/>
    <s v="P-4097"/>
    <s v="M2883FER"/>
    <s v="Revestimiento epoxy Schori a rodilo C400AR-A11 (36762) parte A x4,5 Kg"/>
    <n v="1"/>
    <s v="unidad"/>
    <m/>
    <n v="0"/>
    <s v="$"/>
    <m/>
    <m/>
    <m/>
    <m/>
    <m/>
    <s v="Sin req."/>
    <s v="Con pendientes"/>
    <x v="3"/>
    <m/>
    <n v="-1"/>
    <m/>
    <m/>
    <m/>
    <m/>
    <n v="1"/>
  </r>
  <r>
    <m/>
    <s v="Alejandro Beron"/>
    <s v="URGENTE 01"/>
    <s v="Pintura para hornos PP2026 - Edilicio"/>
    <d v="2025-12-27T00:00:00"/>
    <x v="11"/>
    <x v="0"/>
    <s v="PR00086"/>
    <s v="AB"/>
    <s v="P-4097"/>
    <s v="M2884FER"/>
    <s v="Revestimiento epoxy Schori a rodillo C400AR-B11 (37480) parte B x4,5 kg"/>
    <n v="1"/>
    <s v="unidad"/>
    <n v="326549.59000000003"/>
    <n v="326549.59000000003"/>
    <s v="$"/>
    <s v="BRAZO LARGO"/>
    <s v="P00187"/>
    <d v="2026-01-08T00:00:00"/>
    <s v="LR"/>
    <d v="2026-01-12T00:00:00"/>
    <s v="Recibido"/>
    <s v="cumplida"/>
    <x v="0"/>
    <n v="1"/>
    <n v="0"/>
    <d v="2026-01-21T00:00:00"/>
    <n v="6232"/>
    <m/>
    <m/>
    <n v="1"/>
  </r>
  <r>
    <m/>
    <s v="Alejandro Beron"/>
    <s v="URGENTE 01"/>
    <s v="Pintura para hornos PP2026 - Edilicio"/>
    <d v="2025-12-27T00:00:00"/>
    <x v="11"/>
    <x v="0"/>
    <s v="PR00086"/>
    <s v="AB"/>
    <s v="P-4097"/>
    <s v="M2885FER"/>
    <s v="Antioxido colorin seakrome ( cod. 60096516/ 75127) 4lts color 220079"/>
    <n v="2"/>
    <s v="unidad"/>
    <n v="55000"/>
    <n v="110000"/>
    <s v="$"/>
    <s v="BRAZO LARGO"/>
    <s v="P00187"/>
    <d v="2026-01-08T00:00:00"/>
    <s v="LR"/>
    <d v="2026-01-12T00:00:00"/>
    <s v="Recibido"/>
    <s v="cumplida"/>
    <x v="0"/>
    <n v="2"/>
    <n v="0"/>
    <d v="2026-01-21T00:00:00"/>
    <n v="6232"/>
    <m/>
    <m/>
    <n v="1"/>
  </r>
  <r>
    <m/>
    <s v="Alejandro Beron"/>
    <s v="URGENTE 01"/>
    <s v="Pintura para hornos PP2026 - Edilicio"/>
    <d v="2025-12-27T00:00:00"/>
    <x v="11"/>
    <x v="0"/>
    <s v="PR00086"/>
    <s v="AB"/>
    <s v="P-4097"/>
    <s v="M2886FER"/>
    <s v="Epoxi sin solventes F&amp;B Sherwin Williams x 11,35L (15,25 Kg)"/>
    <n v="2"/>
    <s v="unidad"/>
    <n v="282310"/>
    <n v="564620"/>
    <s v="$"/>
    <s v="BULONERA CENTRAL PACHECO"/>
    <s v="P00217"/>
    <d v="2026-01-12T00:00:00"/>
    <s v="LR"/>
    <d v="2026-01-12T00:00:00"/>
    <s v="Recibido"/>
    <s v="cumplida"/>
    <x v="0"/>
    <n v="2"/>
    <n v="0"/>
    <d v="2026-02-04T00:00:00"/>
    <n v="7641"/>
    <n v="74931"/>
    <m/>
    <n v="1"/>
  </r>
  <r>
    <m/>
    <s v="Alejandro Beron"/>
    <s v="URGENTE 01"/>
    <s v="Pintura para hornos PP2026 - Edilicio"/>
    <d v="2025-12-27T00:00:00"/>
    <x v="11"/>
    <x v="0"/>
    <s v="PR00086"/>
    <s v="AB"/>
    <s v="P-4097"/>
    <s v="M0585FER"/>
    <s v="DILUYENTE P/ EPOXI TINEX X 18L"/>
    <n v="2"/>
    <s v="unidad"/>
    <n v="110259.5"/>
    <n v="220519"/>
    <s v="$"/>
    <s v="BRAZO LARGO"/>
    <s v="P00187"/>
    <d v="2026-01-08T00:00:00"/>
    <s v="LR"/>
    <d v="2026-01-12T00:00:00"/>
    <s v="Recibido"/>
    <s v="cumplida"/>
    <x v="0"/>
    <n v="2"/>
    <n v="0"/>
    <d v="2026-01-21T00:00:00"/>
    <n v="6232"/>
    <m/>
    <m/>
    <n v="1"/>
  </r>
  <r>
    <n v="9"/>
    <s v="Alejandro Beron"/>
    <s v="URGENTE 01"/>
    <s v="Refacciones vestuario de produccion PP2026 - Edilicio"/>
    <d v="2025-12-27T00:00:00"/>
    <x v="11"/>
    <x v="0"/>
    <s v="PR00087"/>
    <s v="AB"/>
    <s v="P-4098"/>
    <s v="M0850FER"/>
    <s v="LISTEL GUARDA CANTO MEDIA CAÑA GM10 10X10X15MM "/>
    <n v="2"/>
    <s v="unidad"/>
    <n v="23639.55"/>
    <n v="47279.1"/>
    <s v="$"/>
    <s v="HER CAL"/>
    <s v="P00312"/>
    <d v="2026-01-28T00:00:00"/>
    <s v="MZ"/>
    <d v="2026-02-02T00:00:00"/>
    <s v="Recibido"/>
    <s v="cumplida"/>
    <x v="0"/>
    <n v="2"/>
    <n v="0"/>
    <d v="2026-03-06T00:00:00"/>
    <n v="41578"/>
    <n v="75913"/>
    <n v="1"/>
    <n v="1"/>
  </r>
  <r>
    <m/>
    <s v="Alejandro Beron"/>
    <s v="URGENTE 01"/>
    <s v="Refacciones vestuario de produccion PP2026 - Edilicio"/>
    <d v="2025-12-27T00:00:00"/>
    <x v="11"/>
    <x v="0"/>
    <s v="PR00087"/>
    <s v="AB"/>
    <s v="P-4098"/>
    <s v="M0851FER"/>
    <s v="LISTEL GUARDACANTO ACERO PORCELANATO 2,45X10MM"/>
    <n v="6"/>
    <s v="unidad"/>
    <n v="27185.4"/>
    <n v="163112.40000000002"/>
    <s v="$"/>
    <s v="HER CAL"/>
    <s v="P00312"/>
    <d v="2026-01-28T00:00:00"/>
    <s v="MZ"/>
    <d v="2026-02-02T00:00:00"/>
    <s v="Recibido"/>
    <s v="cumplida"/>
    <x v="0"/>
    <n v="6"/>
    <n v="0"/>
    <d v="2026-03-06T00:00:00"/>
    <n v="41578"/>
    <n v="75913"/>
    <m/>
    <n v="1"/>
  </r>
  <r>
    <m/>
    <s v="Alejandro Beron"/>
    <s v="URGENTE 01"/>
    <s v="Refacciones vestuario de produccion PP2026 - Edilicio"/>
    <d v="2025-12-27T00:00:00"/>
    <x v="11"/>
    <x v="0"/>
    <s v="PR00087"/>
    <s v="AB"/>
    <s v="P-4098"/>
    <s v="M0888FER"/>
    <s v="NIVELADOR PORCELANATO CERÁMICOS KIT 250TORNILLOS 40TUERCAS"/>
    <n v="2"/>
    <s v="unidad"/>
    <n v="11365.2"/>
    <n v="22730.400000000001"/>
    <s v="$"/>
    <s v="HER CAL"/>
    <s v="P00312"/>
    <d v="2026-01-28T00:00:00"/>
    <s v="MZ"/>
    <d v="2026-02-02T00:00:00"/>
    <s v="Recibido"/>
    <s v="cumplida"/>
    <x v="0"/>
    <n v="2"/>
    <n v="0"/>
    <d v="2026-02-13T00:00:00"/>
    <n v="41429"/>
    <n v="75305"/>
    <m/>
    <n v="1"/>
  </r>
  <r>
    <m/>
    <s v="Alejandro Beron"/>
    <s v="URGENTE 01"/>
    <s v="Refacciones vestuario de produccion PP2026 - Edilicio"/>
    <d v="2025-12-27T00:00:00"/>
    <x v="11"/>
    <x v="0"/>
    <s v="PR00087"/>
    <s v="AB"/>
    <s v="P-4098"/>
    <s v="M0929FER"/>
    <s v="BALDE ALBAÑIL PLASTICO"/>
    <n v="12"/>
    <s v="unidad"/>
    <n v="1760.55"/>
    <n v="21126.6"/>
    <s v="$"/>
    <s v="HER CAL"/>
    <s v="P00312"/>
    <d v="2026-01-28T00:00:00"/>
    <s v="MZ"/>
    <d v="2026-02-02T00:00:00"/>
    <s v="Recibido"/>
    <s v="cumplida"/>
    <x v="0"/>
    <n v="12"/>
    <n v="0"/>
    <d v="2026-02-13T00:00:00"/>
    <n v="41429"/>
    <n v="75305"/>
    <m/>
    <n v="1"/>
  </r>
  <r>
    <m/>
    <s v="Alejandro Beron"/>
    <s v="URGENTE 01"/>
    <s v="Refacciones vestuario de produccion PP2026 - Edilicio"/>
    <d v="2025-12-27T00:00:00"/>
    <x v="11"/>
    <x v="0"/>
    <s v="PR00087"/>
    <s v="AB"/>
    <s v="P-4098"/>
    <s v="M1567FER"/>
    <s v="PORCELANATO CERRO NEGRO BIOCITY GRIS 59X59  XMTS2"/>
    <n v="120"/>
    <s v="unidad"/>
    <n v="17557"/>
    <n v="2106840"/>
    <s v="$"/>
    <s v="HER CAL"/>
    <s v="P00312"/>
    <d v="2026-01-28T00:00:00"/>
    <s v="MZ"/>
    <d v="2026-02-02T00:00:00"/>
    <s v="Recibido"/>
    <s v="cumplida"/>
    <x v="0"/>
    <n v="120"/>
    <n v="0"/>
    <s v="10/02 - 12/02"/>
    <s v="41378 - 41413"/>
    <s v="75201 - 75304"/>
    <m/>
    <n v="1"/>
  </r>
  <r>
    <m/>
    <s v="Alejandro Beron"/>
    <s v="URGENTE 01"/>
    <s v="Refacciones vestuario de produccion PP2026 - Edilicio"/>
    <d v="2025-12-27T00:00:00"/>
    <x v="11"/>
    <x v="0"/>
    <s v="PR00087"/>
    <s v="AB"/>
    <s v="P-4098"/>
    <s v="M1771FER"/>
    <s v="PEGAMENTO ADHESIVO IMPERMEABLE POTENCIADO 25 KG KLAUKOL SIKA"/>
    <n v="30"/>
    <s v="unidad"/>
    <n v="22441.65"/>
    <n v="673249.5"/>
    <s v="$"/>
    <s v="HER CAL"/>
    <s v="P00312"/>
    <d v="2026-01-28T00:00:00"/>
    <s v="MZ"/>
    <d v="2026-02-02T00:00:00"/>
    <s v="Recibido"/>
    <s v="cumplida"/>
    <x v="0"/>
    <n v="30"/>
    <n v="0"/>
    <d v="2026-02-20T00:00:00"/>
    <n v="41443"/>
    <n v="75914"/>
    <m/>
    <n v="1"/>
  </r>
  <r>
    <m/>
    <s v="Alejandro Beron"/>
    <s v="URGENTE 01"/>
    <s v="Refacciones vestuario de produccion PP2026 - Edilicio"/>
    <d v="2025-12-27T00:00:00"/>
    <x v="11"/>
    <x v="0"/>
    <s v="PR00087"/>
    <s v="AB"/>
    <s v="P-4098"/>
    <s v="M2004FER"/>
    <s v="PASTINA GRIS WEBER X 5kg"/>
    <n v="10"/>
    <s v="unidad"/>
    <n v="27665.1"/>
    <n v="276651"/>
    <s v="$"/>
    <s v="HER CAL"/>
    <s v="P00312"/>
    <d v="2026-01-28T00:00:00"/>
    <s v="MZ"/>
    <d v="2026-02-02T00:00:00"/>
    <s v="Recibido"/>
    <s v="cumplida"/>
    <x v="0"/>
    <n v="10"/>
    <n v="0"/>
    <d v="2026-02-20T00:00:00"/>
    <n v="41443"/>
    <n v="75914"/>
    <m/>
    <n v="1"/>
  </r>
  <r>
    <m/>
    <s v="Alejandro Beron"/>
    <s v="URGENTE 01"/>
    <s v="Refacciones vestuario de produccion PP2026 - Edilicio"/>
    <d v="2025-12-27T00:00:00"/>
    <x v="11"/>
    <x v="0"/>
    <s v="PR00087"/>
    <s v="AB"/>
    <s v="P-4098"/>
    <s v="M2680FER"/>
    <s v="ANGULO TAPACANTO DE ACERO INOXIDABLE DE 25X25MM X 2MTS. "/>
    <n v="12"/>
    <s v="unidad"/>
    <n v="10450"/>
    <n v="125400"/>
    <s v="$"/>
    <s v="HER CAL"/>
    <s v="P00312"/>
    <d v="2026-01-28T00:00:00"/>
    <s v="MZ"/>
    <d v="2026-02-02T00:00:00"/>
    <s v="Orden de compra confirmada"/>
    <s v="Con pendientes"/>
    <x v="2"/>
    <m/>
    <n v="-12"/>
    <m/>
    <m/>
    <m/>
    <m/>
    <n v="1"/>
  </r>
  <r>
    <m/>
    <s v="Alejandro Beron"/>
    <s v="URGENTE 01"/>
    <s v="Refacciones vestuario de produccion PP2026 - Edilicio"/>
    <d v="2025-12-27T00:00:00"/>
    <x v="11"/>
    <x v="0"/>
    <s v="PR00087"/>
    <s v="AB"/>
    <s v="P-4098"/>
    <s v="M2887FER"/>
    <s v="LLANA DENTADA  12X30CM; DIENTES DE 12X12MM"/>
    <n v="2"/>
    <s v="unidad"/>
    <n v="9870.7999999999993"/>
    <n v="19741.599999999999"/>
    <s v="$"/>
    <s v="HER CAL"/>
    <s v="P00312"/>
    <d v="2026-01-28T00:00:00"/>
    <s v="MZ"/>
    <d v="2026-02-02T00:00:00"/>
    <s v="Recibido"/>
    <s v="cumplida"/>
    <x v="0"/>
    <n v="2"/>
    <n v="0"/>
    <d v="2026-02-13T00:00:00"/>
    <n v="41429"/>
    <n v="75305"/>
    <m/>
    <n v="1"/>
  </r>
  <r>
    <n v="8"/>
    <s v="Alejandro Beron"/>
    <s v="URGENTE 01"/>
    <s v="Refacciones en galeria de tesoreria PP2026 - Edilicio"/>
    <d v="2025-12-27T00:00:00"/>
    <x v="11"/>
    <x v="0"/>
    <s v="PR00088"/>
    <s v="AB"/>
    <s v="P-4099"/>
    <s v="M0300FER"/>
    <s v="ELECTRODO CONARCO 6013A 2,50MM x KG"/>
    <n v="8"/>
    <s v="unidad"/>
    <n v="11567.98"/>
    <n v="92543.84"/>
    <s v="$"/>
    <s v="COMERCIAL CMP"/>
    <s v="P00155"/>
    <d v="2026-01-06T00:00:00"/>
    <s v="CO"/>
    <d v="2026-01-06T00:00:00"/>
    <s v="Recibido"/>
    <s v="cumplida"/>
    <x v="0"/>
    <n v="8"/>
    <n v="0"/>
    <d v="2026-01-13T00:00:00"/>
    <n v="253817"/>
    <n v="74050"/>
    <n v="1"/>
    <n v="1"/>
  </r>
  <r>
    <m/>
    <s v="Alejandro Beron"/>
    <s v="URGENTE 01"/>
    <s v="Refacciones en galeria de tesoreria PP2026 - Edilicio"/>
    <d v="2025-12-27T00:00:00"/>
    <x v="11"/>
    <x v="0"/>
    <s v="PR00088"/>
    <s v="AB"/>
    <s v="P-4099"/>
    <s v="M0601FER"/>
    <s v="DISCO PLANO OXIDO XPERT 115X 1,6"/>
    <n v="20"/>
    <s v="unidad"/>
    <n v="5784.33"/>
    <n v="115686.6"/>
    <s v="$"/>
    <s v="COMERCIAL CMP"/>
    <s v="P00601"/>
    <d v="2026-03-09T00:00:00"/>
    <s v="MZ"/>
    <d v="2026-03-09T00:00:00"/>
    <s v="Recibido"/>
    <s v="cumplida"/>
    <x v="0"/>
    <n v="20"/>
    <n v="0"/>
    <d v="2026-01-13T00:00:00"/>
    <n v="253817"/>
    <n v="75876"/>
    <m/>
    <n v="1"/>
  </r>
  <r>
    <m/>
    <s v="Alejandro Beron"/>
    <s v="URGENTE 01"/>
    <s v="Refacciones en galeria de tesoreria PP2026 - Edilicio"/>
    <d v="2025-12-27T00:00:00"/>
    <x v="11"/>
    <x v="0"/>
    <s v="PR00088"/>
    <s v="AB"/>
    <s v="P-4099"/>
    <s v="M2041FER"/>
    <s v="Estructural 80x40x2mm"/>
    <n v="1"/>
    <s v="unidad"/>
    <n v="51300.65"/>
    <n v="51300.65"/>
    <s v="$"/>
    <s v="COMERCIAL CMP"/>
    <s v="P00155"/>
    <d v="2026-01-06T00:00:00"/>
    <s v="CO"/>
    <d v="2026-01-06T00:00:00"/>
    <s v="Recibido"/>
    <s v="cumplida"/>
    <x v="0"/>
    <n v="1"/>
    <n v="0"/>
    <d v="2026-01-13T00:00:00"/>
    <n v="253816"/>
    <n v="74053"/>
    <m/>
    <n v="1"/>
  </r>
  <r>
    <m/>
    <s v="Alejandro Beron"/>
    <s v="URGENTE 01"/>
    <s v="Refacciones en galeria de tesoreria PP2026 - Edilicio"/>
    <d v="2025-12-27T00:00:00"/>
    <x v="11"/>
    <x v="0"/>
    <s v="PR00088"/>
    <s v="AB"/>
    <s v="P-4099"/>
    <s v="M2166FER"/>
    <s v="Estructural 80x80x2mm"/>
    <n v="2"/>
    <s v="unidad"/>
    <n v="68879.5"/>
    <n v="137759"/>
    <s v="$"/>
    <s v="COMERCIAL CMP"/>
    <s v="P00155"/>
    <d v="2026-01-06T00:00:00"/>
    <s v="CO"/>
    <d v="2026-01-06T00:00:00"/>
    <s v="Recibido"/>
    <s v="cumplida"/>
    <x v="0"/>
    <n v="2"/>
    <n v="0"/>
    <d v="2026-01-13T00:00:00"/>
    <n v="253816"/>
    <n v="74053"/>
    <m/>
    <n v="1"/>
  </r>
  <r>
    <m/>
    <s v="Alejandro Beron"/>
    <s v="URGENTE 01"/>
    <s v="Refacciones en galeria de tesoreria PP2026 - Edilicio"/>
    <d v="2025-12-27T00:00:00"/>
    <x v="11"/>
    <x v="0"/>
    <s v="PR00088"/>
    <s v="AB"/>
    <s v="P-4099"/>
    <s v="M2640FER"/>
    <s v="Estructural 40x40x6000x2mm"/>
    <n v="4"/>
    <s v="unidad"/>
    <n v="33476.660000000003"/>
    <n v="133906.64000000001"/>
    <s v="$"/>
    <s v="COMERCIAL CMP"/>
    <s v="P00155"/>
    <d v="2026-01-06T00:00:00"/>
    <s v="CO"/>
    <d v="2026-01-06T00:00:00"/>
    <s v="Recibido"/>
    <s v="cumplida"/>
    <x v="0"/>
    <n v="4"/>
    <n v="0"/>
    <d v="2026-01-13T00:00:00"/>
    <n v="253816"/>
    <n v="74053"/>
    <m/>
    <n v="1"/>
  </r>
  <r>
    <m/>
    <s v="Alejandro Beron"/>
    <s v="URGENTE 01"/>
    <s v="Refacciones en galeria de tesoreria PP2026 - Edilicio"/>
    <d v="2025-12-27T00:00:00"/>
    <x v="11"/>
    <x v="0"/>
    <s v="PR00088"/>
    <s v="AB"/>
    <s v="P-4099"/>
    <s v="M2888FER"/>
    <s v="Chapa acanalada 1,1 x 3 mts C25"/>
    <n v="5"/>
    <s v="unidad"/>
    <n v="40410.21"/>
    <n v="202051.05"/>
    <s v="$"/>
    <s v="COMERCIAL CMP"/>
    <s v="P00155"/>
    <d v="2026-01-06T00:00:00"/>
    <s v="CO"/>
    <d v="2026-01-06T00:00:00"/>
    <s v="Recibido"/>
    <s v="cumplida"/>
    <x v="0"/>
    <n v="5"/>
    <n v="0"/>
    <d v="2026-01-13T00:00:00"/>
    <n v="253814"/>
    <n v="74051"/>
    <m/>
    <n v="1"/>
  </r>
  <r>
    <m/>
    <s v="Alejandro Beron"/>
    <s v="URGENTE 01"/>
    <s v="Refacciones en galeria de tesoreria PP2026 - Edilicio"/>
    <d v="2025-12-27T00:00:00"/>
    <x v="11"/>
    <x v="0"/>
    <s v="PR00088"/>
    <s v="AB"/>
    <s v="P-4099"/>
    <s v="M2889FER"/>
    <s v="Chapa acanalada 1,1 x 5 mts C25"/>
    <n v="4"/>
    <s v="unidad"/>
    <n v="67350.350000000006"/>
    <n v="269401.40000000002"/>
    <s v="$"/>
    <s v="COMERCIAL CMP"/>
    <s v="P00155"/>
    <d v="2026-01-06T00:00:00"/>
    <s v="CO"/>
    <d v="2026-01-06T00:00:00"/>
    <s v="Recibido"/>
    <s v="cumplida"/>
    <x v="0"/>
    <n v="4"/>
    <n v="0"/>
    <d v="2026-01-13T00:00:00"/>
    <n v="253814"/>
    <n v="74051"/>
    <m/>
    <n v="1"/>
  </r>
  <r>
    <m/>
    <s v="Alejandro Beron"/>
    <s v="URGENTE 01"/>
    <s v="Refacciones en galeria de tesoreria PP2026 - Edilicio"/>
    <d v="2025-12-27T00:00:00"/>
    <x v="11"/>
    <x v="0"/>
    <s v="PR00088"/>
    <s v="AB"/>
    <s v="P-4099"/>
    <s v="M2890FER"/>
    <s v="Estructural 25x50x2mm"/>
    <n v="26"/>
    <s v="unidad"/>
    <n v="29339.52"/>
    <n v="762827.52"/>
    <s v="$"/>
    <s v="COMERCIAL CMP"/>
    <s v="P00155"/>
    <d v="2026-01-06T00:00:00"/>
    <s v="CO"/>
    <d v="2026-01-06T00:00:00"/>
    <s v="Recibido"/>
    <s v="cumplida"/>
    <x v="0"/>
    <n v="26"/>
    <n v="0"/>
    <d v="2026-01-13T00:00:00"/>
    <n v="253816"/>
    <n v="74053"/>
    <m/>
    <n v="1"/>
  </r>
  <r>
    <n v="10"/>
    <s v="Alejandro Beron"/>
    <s v="URGENTE 01"/>
    <s v="Materiales para bacheo PP2026 - Edilicio"/>
    <d v="2025-12-27T00:00:00"/>
    <x v="11"/>
    <x v="0"/>
    <s v="PR00089"/>
    <s v="AB"/>
    <s v="P-4100"/>
    <s v="M2891FER"/>
    <s v="Tierra tosa relleno por MTS3 "/>
    <n v="1"/>
    <s v="unidad"/>
    <m/>
    <n v="0"/>
    <s v="$"/>
    <m/>
    <m/>
    <m/>
    <m/>
    <m/>
    <s v="Sin req."/>
    <s v="Con pendientes"/>
    <x v="3"/>
    <m/>
    <n v="-1"/>
    <m/>
    <m/>
    <m/>
    <n v="1"/>
    <n v="1"/>
  </r>
  <r>
    <m/>
    <s v="Alejandro Beron"/>
    <s v="URGENTE 01"/>
    <s v="Materiales para bacheo PP2026 - Edilicio"/>
    <d v="2025-12-27T00:00:00"/>
    <x v="11"/>
    <x v="0"/>
    <s v="PR00089"/>
    <s v="AB"/>
    <s v="P-4100"/>
    <s v="M2892FER"/>
    <s v="Malla De Hierro 8mm 15x15 Cm 2,4x6 Mts"/>
    <n v="2"/>
    <s v="unidad"/>
    <n v="192719.74"/>
    <n v="385439.48"/>
    <s v="$"/>
    <s v="COMERCIAL CMP"/>
    <s v="P00541"/>
    <d v="2026-02-03T00:00:00"/>
    <s v="MZ"/>
    <d v="2026-02-03T00:00:00"/>
    <s v="Recibido"/>
    <s v="cumplida"/>
    <x v="0"/>
    <n v="2"/>
    <n v="0"/>
    <d v="2026-01-13T00:00:00"/>
    <n v="253815"/>
    <n v="75876"/>
    <m/>
    <n v="1"/>
  </r>
  <r>
    <m/>
    <s v="Alejandro Beron"/>
    <s v="URGENTE 01"/>
    <s v="Materiales para bacheo PP2026 - Edilicio"/>
    <d v="2025-12-27T00:00:00"/>
    <x v="11"/>
    <x v="0"/>
    <s v="PR00089"/>
    <s v="AB"/>
    <s v="P-4100"/>
    <s v="M2893FER"/>
    <s v="HIERRO DIAM. 16MM X12M"/>
    <n v="4"/>
    <s v="unidad"/>
    <n v="36162.1"/>
    <n v="144648.4"/>
    <s v="$"/>
    <s v="COMERCIAL CMP"/>
    <s v="P00541"/>
    <d v="2026-02-03T00:00:00"/>
    <s v="MZ"/>
    <d v="2026-02-03T00:00:00"/>
    <s v="Recibido"/>
    <s v="cumplida"/>
    <x v="0"/>
    <n v="4"/>
    <n v="0"/>
    <d v="2026-01-13T00:00:00"/>
    <n v="253815"/>
    <n v="75876"/>
    <m/>
    <n v="1"/>
  </r>
  <r>
    <m/>
    <s v="Alejandro Beron"/>
    <s v="URGENTE 01"/>
    <s v="Materiales para bacheo PP2026 - Edilicio"/>
    <d v="2025-12-27T00:00:00"/>
    <x v="11"/>
    <x v="0"/>
    <s v="PR00089"/>
    <s v="AB"/>
    <s v="P-4100"/>
    <s v="M2894FER"/>
    <s v="Llana Lisa Metalica Albañil Punta Redona 60 X 12,5 Cm Truper"/>
    <n v="2"/>
    <s v="unidad"/>
    <m/>
    <n v="0"/>
    <s v="$"/>
    <m/>
    <m/>
    <m/>
    <m/>
    <m/>
    <s v="Sin req."/>
    <s v="Con pendientes"/>
    <x v="3"/>
    <m/>
    <n v="-2"/>
    <m/>
    <m/>
    <m/>
    <m/>
    <n v="1"/>
  </r>
  <r>
    <m/>
    <s v="Alejandro Beron"/>
    <s v="URGENTE 01"/>
    <s v="Materiales para bacheo PP2026 - Edilicio"/>
    <d v="2025-12-27T00:00:00"/>
    <x v="11"/>
    <x v="0"/>
    <s v="PR00089"/>
    <s v="AB"/>
    <s v="P-4100"/>
    <s v="M2895FER"/>
    <s v="CINCEL PUNTA PARA DEMOLEDOR DEWALT SDS MAX 2000W 69J"/>
    <n v="1"/>
    <s v="unidad"/>
    <m/>
    <n v="0"/>
    <s v="$"/>
    <m/>
    <m/>
    <m/>
    <m/>
    <m/>
    <s v="Sin req."/>
    <s v="Con pendientes"/>
    <x v="3"/>
    <m/>
    <n v="-1"/>
    <m/>
    <m/>
    <m/>
    <m/>
    <n v="1"/>
  </r>
  <r>
    <m/>
    <s v="Alejandro Beron"/>
    <s v="URGENTE 01"/>
    <s v="Materiales para bacheo PP2026 - Edilicio"/>
    <d v="2025-12-27T00:00:00"/>
    <x v="11"/>
    <x v="0"/>
    <s v="PR00089"/>
    <s v="AB"/>
    <s v="P-4100"/>
    <s v="M2536FER"/>
    <s v="CINCEL CORTA HIERRO PLANO ANCHO 18X400X50MM SDS MAX"/>
    <n v="3"/>
    <s v="unidad"/>
    <m/>
    <n v="0"/>
    <s v="$"/>
    <m/>
    <m/>
    <m/>
    <m/>
    <m/>
    <s v="Sin req."/>
    <s v="Con pendientes"/>
    <x v="3"/>
    <m/>
    <n v="-3"/>
    <m/>
    <m/>
    <m/>
    <m/>
    <n v="1"/>
  </r>
  <r>
    <m/>
    <s v="Alejandro Beron"/>
    <s v="URGENTE 01"/>
    <s v="Materiales para bacheo PP2026 - Edilicio"/>
    <d v="2025-12-27T00:00:00"/>
    <x v="11"/>
    <x v="0"/>
    <s v="PR00089"/>
    <s v="AB"/>
    <s v="P-4100"/>
    <s v="M0418FER"/>
    <s v="CINCEL VENTURO PLUS PUNTA 250 X 10MM"/>
    <n v="6"/>
    <s v="unidad"/>
    <m/>
    <n v="0"/>
    <s v="$"/>
    <m/>
    <m/>
    <m/>
    <m/>
    <m/>
    <s v="Sin req."/>
    <s v="Con pendientes"/>
    <x v="3"/>
    <m/>
    <n v="-6"/>
    <m/>
    <m/>
    <m/>
    <m/>
    <n v="1"/>
  </r>
  <r>
    <m/>
    <s v="Alejandro Beron"/>
    <s v="URGENTE 01"/>
    <s v="Materiales para bacheo PP2026 - Edilicio"/>
    <d v="2025-12-27T00:00:00"/>
    <x v="11"/>
    <x v="0"/>
    <s v="PR00089"/>
    <s v="AB"/>
    <s v="P-4100"/>
    <s v="M2598FER"/>
    <s v="AISLANTE ESPUMA ALUMINIZADA 10MM"/>
    <n v="1"/>
    <s v="unidad"/>
    <m/>
    <n v="0"/>
    <s v="$"/>
    <m/>
    <m/>
    <m/>
    <m/>
    <m/>
    <s v="Sin req."/>
    <s v="Con pendientes"/>
    <x v="3"/>
    <m/>
    <n v="-1"/>
    <m/>
    <m/>
    <m/>
    <m/>
    <n v="1"/>
  </r>
  <r>
    <m/>
    <s v="Alejandro Beron"/>
    <s v="URGENTE 01"/>
    <s v="Materiales para bacheo PP2026 - Edilicio"/>
    <d v="2025-12-27T00:00:00"/>
    <x v="11"/>
    <x v="0"/>
    <s v="PR00089"/>
    <s v="AB"/>
    <s v="P-4100"/>
    <s v="M2896FER"/>
    <s v="HORMIGON H50 X MTS3"/>
    <n v="18"/>
    <s v="unidad"/>
    <n v="170026.5"/>
    <n v="3060477"/>
    <s v="$"/>
    <s v="CEMAX"/>
    <s v="P00214"/>
    <d v="2026-01-12T00:00:00"/>
    <s v="MZ"/>
    <d v="2026-01-12T00:00:00"/>
    <s v="Orden de compra confirmada"/>
    <s v="Con pendientes"/>
    <x v="2"/>
    <m/>
    <n v="-18"/>
    <m/>
    <m/>
    <m/>
    <m/>
    <n v="1"/>
  </r>
  <r>
    <m/>
    <s v="Alejandro Beron"/>
    <s v="URGENTE 01"/>
    <s v="Materiales para bacheo PP2026 - Edilicio"/>
    <d v="2025-12-27T00:00:00"/>
    <x v="11"/>
    <x v="0"/>
    <s v="PR00089"/>
    <s v="AB"/>
    <s v="P-4100"/>
    <s v="M2897FER"/>
    <s v="Saligna 1&quot; X 6&quot; X 4mTS - Tabla Eucalipto Madera De Obra"/>
    <n v="6"/>
    <s v="unidad"/>
    <m/>
    <n v="0"/>
    <s v="$"/>
    <m/>
    <m/>
    <m/>
    <m/>
    <m/>
    <s v="Sin req."/>
    <s v="Con pendientes"/>
    <x v="3"/>
    <m/>
    <n v="-6"/>
    <m/>
    <m/>
    <m/>
    <m/>
    <n v="1"/>
  </r>
  <r>
    <n v="2"/>
    <s v="Alejandro Beron"/>
    <s v="URGENTE 01"/>
    <s v="Materiales de luminaria PP2026 - Edilicio"/>
    <d v="2025-12-26T00:00:00"/>
    <x v="11"/>
    <x v="0"/>
    <s v="PR00074"/>
    <s v="AB"/>
    <s v="P-4101"/>
    <s v="M1319ELE"/>
    <s v=" LUMENAC VENUS 150W"/>
    <n v="20"/>
    <s v="unidad"/>
    <n v="92047.15"/>
    <n v="1840943"/>
    <s v="$"/>
    <s v="NISAMAT"/>
    <s v="P00161"/>
    <d v="2026-01-06T00:00:00"/>
    <s v="CO"/>
    <d v="2026-01-06T00:00:00"/>
    <s v="Recibido"/>
    <s v="cumplida"/>
    <x v="0"/>
    <n v="20"/>
    <n v="0"/>
    <d v="2026-01-12T00:00:00"/>
    <n v="1597"/>
    <n v="73963"/>
    <n v="1"/>
    <n v="1"/>
  </r>
  <r>
    <m/>
    <s v="Alejandro Beron"/>
    <s v="URGENTE 01"/>
    <s v="Materiales de luminaria PP2026 - Edilicio"/>
    <d v="2025-12-26T00:00:00"/>
    <x v="11"/>
    <x v="0"/>
    <s v="PR00074"/>
    <s v="AB"/>
    <s v="P-4101"/>
    <s v="M0299ELE"/>
    <s v=" LAMPARA LED  80/100W E40 BCO FRIO 6500K"/>
    <n v="15"/>
    <s v="unidad"/>
    <n v="19150.95"/>
    <n v="287264.25"/>
    <s v="$"/>
    <s v="NISAMAT"/>
    <s v="P00161"/>
    <d v="2026-01-06T00:00:00"/>
    <s v="CO"/>
    <d v="2026-01-06T00:00:00"/>
    <s v="Recibido"/>
    <s v="cumplida"/>
    <x v="0"/>
    <n v="15"/>
    <n v="0"/>
    <d v="2026-01-12T00:00:00"/>
    <n v="1597"/>
    <n v="73963"/>
    <m/>
    <n v="1"/>
  </r>
  <r>
    <n v="1"/>
    <s v="Alejandro Beron"/>
    <s v="URGENTE 01"/>
    <s v="Volquetes PP2026 - Edilicio"/>
    <d v="2025-12-26T00:00:00"/>
    <x v="11"/>
    <x v="0"/>
    <s v="PR00069"/>
    <s v="AB"/>
    <s v="P-4102"/>
    <s v="S/C"/>
    <s v="Volquete para residuos generales de planta"/>
    <n v="4"/>
    <s v="unidad"/>
    <n v="120000"/>
    <n v="480000"/>
    <s v="$"/>
    <s v="MS GRUPO NORTE SA VOLQUETES"/>
    <s v="P00213"/>
    <d v="2026-01-12T00:00:00"/>
    <s v="MZ"/>
    <d v="2026-01-12T00:00:00"/>
    <s v="Recibido"/>
    <s v="cumplida"/>
    <x v="0"/>
    <n v="4"/>
    <n v="0"/>
    <s v="13/1/26 - 22/1/26 - 31/1/26"/>
    <s v="18373 - 18680 - 18884"/>
    <m/>
    <n v="1"/>
    <n v="1"/>
  </r>
  <r>
    <n v="2"/>
    <s v="Alejandro Beron"/>
    <s v="URGENTE 01"/>
    <s v="Visita tecnica para reparacion de apilador 2008"/>
    <d v="2025-12-26T00:00:00"/>
    <x v="11"/>
    <x v="0"/>
    <s v="PR00070"/>
    <s v="AB"/>
    <s v="P-4103"/>
    <s v="S/C"/>
    <s v=" Regular electricamente alimentacion de curtis en apilador 2008"/>
    <n v="1"/>
    <s v="unidad"/>
    <m/>
    <n v="0"/>
    <s v="$"/>
    <m/>
    <m/>
    <m/>
    <m/>
    <m/>
    <s v="Anulado"/>
    <s v="Con pendientes"/>
    <x v="1"/>
    <m/>
    <n v="-1"/>
    <m/>
    <m/>
    <m/>
    <n v="1"/>
    <n v="1"/>
  </r>
  <r>
    <m/>
    <s v="Alejandro Beron"/>
    <s v="URGENTE 01"/>
    <s v="Visita tecnica para reparacion de apilador 2008"/>
    <d v="2025-12-26T00:00:00"/>
    <x v="11"/>
    <x v="0"/>
    <s v="PR00070"/>
    <s v="AB"/>
    <s v="P-4103"/>
    <s v="S/C"/>
    <s v=" Reemplazo de regulador de voltaje 48v a 24v 5A"/>
    <n v="1"/>
    <s v="unidad"/>
    <m/>
    <n v="0"/>
    <s v="$"/>
    <m/>
    <m/>
    <m/>
    <m/>
    <m/>
    <s v="Anulado"/>
    <s v="Con pendientes"/>
    <x v="1"/>
    <m/>
    <n v="-1"/>
    <m/>
    <m/>
    <m/>
    <m/>
    <n v="1"/>
  </r>
  <r>
    <n v="1"/>
    <s v="Alejandro Beron"/>
    <s v="URGENTE 01"/>
    <s v="Autoelevador Toyota 25 A y B"/>
    <d v="2025-12-26T00:00:00"/>
    <x v="11"/>
    <x v="0"/>
    <s v="PR00071"/>
    <s v="AB"/>
    <s v="P-4104"/>
    <s v="S/C"/>
    <s v=" Reparacion de Alternador 12v"/>
    <n v="2"/>
    <s v="unidad"/>
    <n v="340000"/>
    <n v="680000"/>
    <s v="$"/>
    <s v="ELEVA PILAR"/>
    <s v="P00228"/>
    <d v="2026-01-14T00:00:00"/>
    <s v="MZ"/>
    <d v="2026-01-14T00:00:00"/>
    <s v="Recibido"/>
    <s v="cumplida"/>
    <x v="0"/>
    <n v="2"/>
    <n v="0"/>
    <d v="2026-02-02T00:00:00"/>
    <n v="8"/>
    <m/>
    <n v="1"/>
    <n v="1"/>
  </r>
  <r>
    <n v="1"/>
    <s v="Alejandro Beron"/>
    <s v="URGENTE 01"/>
    <s v="Rueda de zorra stacker"/>
    <d v="2025-12-26T00:00:00"/>
    <x v="11"/>
    <x v="0"/>
    <s v="PR00072"/>
    <s v="AB"/>
    <s v="P-4105"/>
    <s v="S/C"/>
    <s v=" Reebandado RUEDA ESTABILIZADORA STACKER PS-16N "/>
    <n v="2"/>
    <s v="unidad"/>
    <n v="71611"/>
    <n v="143222"/>
    <s v="$"/>
    <s v="ELEVA PILAR"/>
    <s v="P00226"/>
    <d v="2026-01-14T00:00:00"/>
    <s v="MZ"/>
    <d v="2026-01-14T00:00:00"/>
    <s v="Recibido"/>
    <s v="cumplida"/>
    <x v="0"/>
    <n v="2"/>
    <n v="0"/>
    <d v="2026-02-26T00:00:00"/>
    <n v="12"/>
    <m/>
    <n v="1"/>
    <n v="1"/>
  </r>
  <r>
    <n v="1"/>
    <s v="Alejandro Beron"/>
    <s v="URGENTE 01"/>
    <s v="Refacciones en galeria de tesoreria PP2026 - Edilicio"/>
    <d v="2025-12-26T00:00:00"/>
    <x v="11"/>
    <x v="0"/>
    <s v="PR00073"/>
    <s v="AB"/>
    <s v="P-4106"/>
    <s v="S/C"/>
    <s v=" Mano de obra por trabajos en galeria de tesoreria, construcción de rejas y 1 puerta; Desplazar techo."/>
    <n v="1"/>
    <s v="unidad"/>
    <n v="2300000"/>
    <n v="2300000"/>
    <s v="$"/>
    <s v="Elfer Mario Hector (Montajes industriales)"/>
    <s v="P00353"/>
    <d v="2026-02-02T00:00:00"/>
    <s v="MZ"/>
    <d v="2026-02-19T00:00:00"/>
    <s v="Recibido"/>
    <s v="cumplida"/>
    <x v="0"/>
    <n v="1"/>
    <n v="0"/>
    <d v="2026-03-27T00:00:00"/>
    <s v="Firma Ale Beron"/>
    <m/>
    <n v="1"/>
    <n v="1"/>
  </r>
  <r>
    <n v="1"/>
    <s v="Alejandro Beron"/>
    <s v="URGENTE 01"/>
    <s v="APILADOR 6FRE16"/>
    <d v="2025-12-29T00:00:00"/>
    <x v="11"/>
    <x v="0"/>
    <s v="PR00094"/>
    <s v="AB"/>
    <s v="P-4107"/>
    <s v="S/C"/>
    <s v="Reebandado RUEDA SOPORTE APILADOR TOYOTA 6FRE16"/>
    <n v="2"/>
    <s v="unidad"/>
    <n v="217686"/>
    <n v="435372"/>
    <s v="$"/>
    <s v="ELEVA PILAR"/>
    <s v="P00227"/>
    <d v="2026-01-14T00:00:00"/>
    <s v="MZ"/>
    <d v="2026-01-14T00:00:00"/>
    <s v="Recibido"/>
    <s v="cumplida"/>
    <x v="0"/>
    <n v="2"/>
    <n v="0"/>
    <d v="2026-02-26T00:00:00"/>
    <n v="12"/>
    <m/>
    <n v="1"/>
    <n v="1"/>
  </r>
  <r>
    <n v="5"/>
    <s v="Alejandro Beron"/>
    <s v="URGENTE 01"/>
    <s v="APILADOR 6FRE16"/>
    <d v="2025-12-31T00:00:00"/>
    <x v="11"/>
    <x v="0"/>
    <s v="PR00096"/>
    <s v="AB"/>
    <s v="P-4108"/>
    <s v="S/C"/>
    <s v="Provision de Fuente Step Down 60V/15A"/>
    <n v="2"/>
    <s v="unidad"/>
    <n v="25000"/>
    <n v="50000"/>
    <s v="$"/>
    <s v="ITE WAGNER"/>
    <s v="P00740"/>
    <d v="2026-03-25T00:00:00"/>
    <s v="MZ"/>
    <d v="2026-03-26T00:00:00"/>
    <s v="Orden de compra confirmada"/>
    <s v="Con pendientes"/>
    <x v="2"/>
    <m/>
    <n v="-2"/>
    <m/>
    <m/>
    <m/>
    <n v="1"/>
    <n v="1"/>
  </r>
  <r>
    <m/>
    <s v="Alejandro Beron"/>
    <s v="URGENTE 01"/>
    <s v="APILADOR 6FRE16"/>
    <d v="2025-12-31T00:00:00"/>
    <x v="11"/>
    <x v="0"/>
    <s v="PR00096"/>
    <s v="AB"/>
    <s v="P-4108"/>
    <s v="S/C"/>
    <s v="Provision de Portafusible de potencia"/>
    <n v="2"/>
    <s v="unidad"/>
    <n v="11000"/>
    <n v="22000"/>
    <s v="$"/>
    <s v="ITE WAGNER"/>
    <s v="P00740"/>
    <d v="2026-03-25T00:00:00"/>
    <s v="MZ"/>
    <d v="2026-03-26T00:00:00"/>
    <s v="Orden de compra confirmada"/>
    <s v="Con pendientes"/>
    <x v="2"/>
    <m/>
    <n v="-2"/>
    <m/>
    <m/>
    <m/>
    <m/>
    <n v="1"/>
  </r>
  <r>
    <m/>
    <s v="Alejandro Beron"/>
    <s v="URGENTE 01"/>
    <s v="APILADOR 6FRE16"/>
    <d v="2025-12-31T00:00:00"/>
    <x v="11"/>
    <x v="0"/>
    <s v="PR00096"/>
    <s v="AB"/>
    <s v="P-4108"/>
    <s v="S/C"/>
    <s v="Provision de Fusible 500A"/>
    <n v="2"/>
    <s v="unidad"/>
    <n v="8000"/>
    <n v="16000"/>
    <s v="$"/>
    <s v="ITE WAGNER"/>
    <s v="P00740"/>
    <d v="2026-03-25T00:00:00"/>
    <s v="MZ"/>
    <d v="2026-03-26T00:00:00"/>
    <s v="Orden de compra confirmada"/>
    <s v="Con pendientes"/>
    <x v="2"/>
    <m/>
    <n v="-2"/>
    <m/>
    <m/>
    <m/>
    <m/>
    <n v="1"/>
  </r>
  <r>
    <m/>
    <s v="Alejandro Beron"/>
    <s v="URGENTE 01"/>
    <s v="APILADOR 6FRE16"/>
    <d v="2025-12-31T00:00:00"/>
    <x v="11"/>
    <x v="0"/>
    <s v="PR00096"/>
    <s v="AB"/>
    <s v="P-4108"/>
    <s v="S/C"/>
    <s v="Servicio de detección de falla y desmontaje de panel"/>
    <n v="1"/>
    <s v="unidad"/>
    <n v="371500"/>
    <n v="371500"/>
    <s v="$"/>
    <s v="ITE WAGNER"/>
    <s v="P00740"/>
    <d v="2026-03-25T00:00:00"/>
    <s v="MZ"/>
    <d v="2026-03-26T00:00:00"/>
    <s v="Orden de compra confirmada"/>
    <s v="Con pendientes"/>
    <x v="2"/>
    <m/>
    <n v="-1"/>
    <m/>
    <m/>
    <m/>
    <m/>
    <n v="1"/>
  </r>
  <r>
    <m/>
    <s v="Alejandro Beron"/>
    <s v="URGENTE 01"/>
    <s v="APILADOR 6FRE16"/>
    <d v="2025-12-31T00:00:00"/>
    <x v="11"/>
    <x v="0"/>
    <s v="PR00096"/>
    <s v="AB"/>
    <s v="P-4108"/>
    <s v="S/C"/>
    <s v="Servicio de montaje de portafusible y armado"/>
    <n v="1"/>
    <s v="unidad"/>
    <n v="371500"/>
    <n v="371500"/>
    <s v="$"/>
    <s v="ITE WAGNER"/>
    <s v="P00740"/>
    <d v="2026-03-25T00:00:00"/>
    <s v="MZ"/>
    <d v="2026-03-26T00:00:00"/>
    <s v="Orden de compra confirmada"/>
    <s v="Con pendientes"/>
    <x v="2"/>
    <m/>
    <n v="-1"/>
    <m/>
    <m/>
    <m/>
    <m/>
    <n v="1"/>
  </r>
  <r>
    <n v="1"/>
    <s v="Hugo Escobar"/>
    <s v="URGENTE 01"/>
    <s v="SOLDADORA TALLER MANTTO"/>
    <d v="2026-01-02T00:00:00"/>
    <x v="12"/>
    <x v="1"/>
    <s v="PR00097"/>
    <s v="AB"/>
    <s v="P-4109"/>
    <s v="S/C"/>
    <s v="Recarga de gas Atal (argon+CO2) x 6m³"/>
    <n v="1"/>
    <s v="unidad"/>
    <n v="83801.649999999994"/>
    <n v="83801.649999999994"/>
    <s v="$"/>
    <s v="SOLDADURAS TIGRE"/>
    <s v="P00163"/>
    <d v="2026-01-06T00:00:00"/>
    <s v="LR"/>
    <d v="2026-01-06T00:00:00"/>
    <s v="Recibido"/>
    <s v="cumplida"/>
    <x v="0"/>
    <n v="1"/>
    <n v="0"/>
    <d v="2026-01-06T00:00:00"/>
    <n v="1380"/>
    <m/>
    <n v="1"/>
    <n v="1"/>
  </r>
  <r>
    <n v="1"/>
    <s v="Franco Paez"/>
    <s v="URGENTE 01"/>
    <s v="Amasadora linea 2"/>
    <d v="2026-01-02T00:00:00"/>
    <x v="12"/>
    <x v="1"/>
    <s v="PR00098"/>
    <s v="AB"/>
    <s v="P-4110"/>
    <s v="S/C"/>
    <s v="Reparacion de motor de amasadora L2. Trifasico de 8.1 kw, 1440 rpm."/>
    <n v="1"/>
    <s v="unidad"/>
    <m/>
    <n v="0"/>
    <s v="$"/>
    <s v="anulada por marcos en odoo"/>
    <m/>
    <m/>
    <m/>
    <m/>
    <s v="Anulado"/>
    <s v="Con pendientes"/>
    <x v="1"/>
    <m/>
    <n v="-1"/>
    <m/>
    <m/>
    <m/>
    <n v="1"/>
    <n v="1"/>
  </r>
  <r>
    <n v="13"/>
    <s v="Alejandro Beron"/>
    <s v="URGENTE 01"/>
    <s v="Materiales Ferreteria PP2026 - Edilicio"/>
    <d v="2026-01-02T00:00:00"/>
    <x v="12"/>
    <x v="1"/>
    <s v="PR00109"/>
    <s v="AB"/>
    <s v="P-4111"/>
    <s v="M2765FER"/>
    <s v="GROUTER IMPRIDAMP COMPONENTE A+B"/>
    <n v="10"/>
    <s v="unidad"/>
    <n v="183047"/>
    <n v="1830470"/>
    <s v="$"/>
    <s v="FERROCEMENT"/>
    <s v="P00239"/>
    <d v="2026-01-16T00:00:00"/>
    <s v="MZ"/>
    <d v="2026-01-16T00:00:00"/>
    <s v="Recibido"/>
    <s v="cumplida"/>
    <x v="0"/>
    <n v="10"/>
    <n v="0"/>
    <d v="2026-01-16T00:00:00"/>
    <n v="21337"/>
    <n v="74332"/>
    <n v="1"/>
    <n v="1"/>
  </r>
  <r>
    <m/>
    <s v="Alejandro Beron"/>
    <s v="URGENTE 01"/>
    <s v="Materiales Ferreteria PP2026 - Edilicio"/>
    <d v="2026-01-02T00:00:00"/>
    <x v="12"/>
    <x v="1"/>
    <s v="PR00109"/>
    <s v="AB"/>
    <s v="P-4111"/>
    <s v="M1282FER"/>
    <s v="ACINOL-E (KIT EASY COMP. A+B) ACI-REF"/>
    <n v="12"/>
    <s v="unidad"/>
    <n v="134800"/>
    <n v="1617600"/>
    <s v="$"/>
    <s v="ACI-REF"/>
    <s v="P00218"/>
    <d v="2026-01-12T00:00:00"/>
    <s v="MZ"/>
    <d v="2026-01-16T00:00:00"/>
    <s v="Orden de compra confirmada"/>
    <s v="Con pendientes"/>
    <x v="2"/>
    <m/>
    <n v="-12"/>
    <m/>
    <m/>
    <m/>
    <m/>
    <n v="1"/>
  </r>
  <r>
    <m/>
    <s v="Alejandro Beron"/>
    <s v="URGENTE 01"/>
    <s v="Materiales Ferreteria PP2026 - Edilicio"/>
    <d v="2026-01-02T00:00:00"/>
    <x v="12"/>
    <x v="1"/>
    <s v="PR00109"/>
    <s v="AB"/>
    <s v="P-4111"/>
    <s v="M1284FER"/>
    <s v="ANTIADHERENTE ACIBLOCK  X 10KG"/>
    <n v="2"/>
    <s v="unidad"/>
    <n v="43500"/>
    <n v="87000"/>
    <s v="$"/>
    <s v="ACI-REF"/>
    <s v="P00218"/>
    <d v="2026-01-12T00:00:00"/>
    <s v="MZ"/>
    <d v="2026-01-16T00:00:00"/>
    <s v="Orden de compra confirmada"/>
    <s v="Con pendientes"/>
    <x v="2"/>
    <m/>
    <n v="-2"/>
    <m/>
    <m/>
    <m/>
    <m/>
    <n v="1"/>
  </r>
  <r>
    <m/>
    <s v="Alejandro Beron"/>
    <s v="URGENTE 01"/>
    <s v="Materiales Ferreteria PP2026 - Edilicio"/>
    <d v="2026-01-02T00:00:00"/>
    <x v="12"/>
    <x v="1"/>
    <s v="PR00109"/>
    <s v="AB"/>
    <s v="P-4111"/>
    <s v="M1285FER"/>
    <s v="ACICEM ULTRA MORTERO ADHESIVO x30kg"/>
    <n v="10"/>
    <s v="unidad"/>
    <n v="46980"/>
    <n v="469800"/>
    <s v="$"/>
    <s v="ACI-REF"/>
    <s v="P00218"/>
    <d v="2026-01-12T00:00:00"/>
    <s v="MZ"/>
    <d v="2026-01-16T00:00:00"/>
    <s v="Orden de compra confirmada"/>
    <s v="Con pendientes"/>
    <x v="2"/>
    <m/>
    <n v="-10"/>
    <m/>
    <m/>
    <m/>
    <m/>
    <n v="1"/>
  </r>
  <r>
    <m/>
    <s v="Alejandro Beron"/>
    <s v="URGENTE 01"/>
    <s v="Materiales Ferreteria PP2026 - Edilicio"/>
    <d v="2026-01-02T00:00:00"/>
    <x v="12"/>
    <x v="1"/>
    <s v="PR00109"/>
    <s v="AB"/>
    <s v="P-4111"/>
    <s v="M1380FER"/>
    <s v="ENDUIDO PREMIER PLAST EXTERIOR X 20L"/>
    <n v="2"/>
    <s v="unidad"/>
    <n v="43159.55"/>
    <n v="86319.1"/>
    <s v="$"/>
    <s v="ABRAFER"/>
    <s v="P00216"/>
    <d v="2026-01-12T00:00:00"/>
    <s v="MZ"/>
    <d v="2026-01-12T00:00:00"/>
    <s v="Recibido"/>
    <s v="cumplida"/>
    <x v="0"/>
    <n v="2"/>
    <n v="0"/>
    <d v="2026-01-16T00:00:00"/>
    <n v="45859"/>
    <n v="74331"/>
    <m/>
    <n v="1"/>
  </r>
  <r>
    <m/>
    <s v="Alejandro Beron"/>
    <s v="URGENTE 01"/>
    <s v="Materiales Ferreteria PP2026 - Edilicio"/>
    <d v="2026-01-02T00:00:00"/>
    <x v="12"/>
    <x v="1"/>
    <s v="PR00109"/>
    <s v="AB"/>
    <s v="P-4111"/>
    <s v="M2399FER"/>
    <s v="ARENA EN BOLSON X 1 M3"/>
    <n v="3"/>
    <s v="unidad"/>
    <n v="53721.64"/>
    <n v="161164.91999999998"/>
    <s v="$"/>
    <s v="ABRAFER"/>
    <s v="P00216"/>
    <d v="2026-01-12T00:00:00"/>
    <s v="MZ"/>
    <d v="2026-01-12T00:00:00"/>
    <s v="Recibido"/>
    <s v="cumplida"/>
    <x v="0"/>
    <n v="2"/>
    <n v="-1"/>
    <d v="2026-01-16T00:00:00"/>
    <n v="45859"/>
    <n v="74331"/>
    <m/>
    <n v="1"/>
  </r>
  <r>
    <m/>
    <s v="Alejandro Beron"/>
    <s v="URGENTE 01"/>
    <s v="Materiales Ferreteria PP2026 - Edilicio"/>
    <d v="2026-01-02T00:00:00"/>
    <x v="12"/>
    <x v="1"/>
    <s v="PR00109"/>
    <s v="AB"/>
    <s v="P-4111"/>
    <s v="M2401FER"/>
    <s v="CEMENTO LOMA NEGRA BOLSA POR 25KG "/>
    <n v="24"/>
    <s v="unidad"/>
    <n v="10150"/>
    <n v="243600"/>
    <s v="$"/>
    <s v="ABRAFER"/>
    <s v="P00216"/>
    <d v="2026-01-12T00:00:00"/>
    <s v="MZ"/>
    <d v="2026-01-12T00:00:00"/>
    <s v="Recibido"/>
    <s v="cumplida"/>
    <x v="0"/>
    <n v="2"/>
    <n v="-22"/>
    <d v="2026-01-16T00:00:00"/>
    <n v="45859"/>
    <n v="74331"/>
    <m/>
    <n v="1"/>
  </r>
  <r>
    <m/>
    <s v="Alejandro Beron"/>
    <s v="URGENTE 01"/>
    <s v="Materiales Ferreteria PP2026 - Edilicio"/>
    <d v="2026-01-02T00:00:00"/>
    <x v="12"/>
    <x v="1"/>
    <s v="PR00109"/>
    <s v="AB"/>
    <s v="P-4111"/>
    <s v="M2537FER"/>
    <s v="Rodillera Colocacion De Ceramico Y Porcelanato"/>
    <n v="4"/>
    <s v="unidad"/>
    <m/>
    <n v="0"/>
    <s v="$"/>
    <m/>
    <m/>
    <m/>
    <m/>
    <m/>
    <s v="Sin req."/>
    <s v="Con pendientes"/>
    <x v="3"/>
    <m/>
    <n v="-4"/>
    <m/>
    <m/>
    <m/>
    <m/>
    <n v="1"/>
  </r>
  <r>
    <m/>
    <s v="Alejandro Beron"/>
    <s v="URGENTE 01"/>
    <s v="Materiales Ferreteria PP2026 - Edilicio"/>
    <d v="2026-01-02T00:00:00"/>
    <x v="12"/>
    <x v="1"/>
    <s v="PR00109"/>
    <s v="AB"/>
    <s v="P-4111"/>
    <s v="M2642FER"/>
    <s v="PLACA CEMENTICIA (SUPERBOARD) 10MM 1,20X2,40MT"/>
    <n v="18"/>
    <s v="unidad"/>
    <n v="89299.199999999997"/>
    <n v="1607385.5999999999"/>
    <s v="$"/>
    <s v="ABRAFER"/>
    <s v="P00216"/>
    <d v="2026-01-12T00:00:00"/>
    <s v="MZ"/>
    <d v="2026-01-12T00:00:00"/>
    <s v="Recibido"/>
    <s v="cumplida"/>
    <x v="0"/>
    <n v="18"/>
    <n v="0"/>
    <s v="27/1/26 - 10/3/26"/>
    <s v="46144 - 47324"/>
    <s v="74644 - 76153"/>
    <m/>
    <n v="1"/>
  </r>
  <r>
    <m/>
    <s v="Alejandro Beron"/>
    <s v="URGENTE 01"/>
    <s v="Materiales Ferreteria PP2026 - Edilicio"/>
    <d v="2026-01-02T00:00:00"/>
    <x v="12"/>
    <x v="1"/>
    <s v="PR00109"/>
    <s v="AB"/>
    <s v="P-4111"/>
    <s v="M2645FER"/>
    <s v="AKZO EPOXI SIN SOLVENTE X KG (SILOS)"/>
    <n v="8"/>
    <s v="unidad"/>
    <m/>
    <n v="0"/>
    <s v="$"/>
    <m/>
    <m/>
    <m/>
    <m/>
    <m/>
    <s v="Sin req."/>
    <s v="Con pendientes"/>
    <x v="3"/>
    <m/>
    <n v="-8"/>
    <m/>
    <m/>
    <m/>
    <m/>
    <n v="1"/>
  </r>
  <r>
    <m/>
    <s v="Alejandro Beron"/>
    <s v="URGENTE 01"/>
    <s v="Materiales Ferreteria PP2026 - Edilicio"/>
    <d v="2026-01-02T00:00:00"/>
    <x v="12"/>
    <x v="1"/>
    <s v="PR00109"/>
    <s v="AB"/>
    <s v="P-4111"/>
    <s v="M2665FER"/>
    <s v="ACELERANTE DE FRAGUADO BIDON X 5LTS SIKA 3"/>
    <n v="2"/>
    <s v="unidad"/>
    <n v="18174.54"/>
    <n v="36349.08"/>
    <s v="$"/>
    <s v="ABRAFER"/>
    <s v="P00216"/>
    <d v="2026-01-12T00:00:00"/>
    <s v="MZ"/>
    <d v="2026-01-12T00:00:00"/>
    <s v="Recibido"/>
    <s v="cumplida"/>
    <x v="0"/>
    <n v="2"/>
    <n v="0"/>
    <d v="2026-01-16T00:00:00"/>
    <n v="45859"/>
    <n v="74331"/>
    <m/>
    <n v="1"/>
  </r>
  <r>
    <m/>
    <s v="Alejandro Beron"/>
    <s v="URGENTE 01"/>
    <s v="Materiales Ferreteria PP2026 - Edilicio"/>
    <d v="2026-01-02T00:00:00"/>
    <x v="12"/>
    <x v="1"/>
    <s v="PR00109"/>
    <s v="AB"/>
    <s v="P-4111"/>
    <s v="M2898FER"/>
    <s v="AKZO EPOXI INTERNACIONAL DOBLE COMPONENTE ALTO TRANSITO GRIS X 20LTS"/>
    <n v="2"/>
    <s v="unidad"/>
    <m/>
    <n v="0"/>
    <s v="$"/>
    <m/>
    <m/>
    <m/>
    <m/>
    <m/>
    <s v="Sin req."/>
    <s v="Con pendientes"/>
    <x v="3"/>
    <m/>
    <n v="-2"/>
    <m/>
    <m/>
    <m/>
    <m/>
    <n v="1"/>
  </r>
  <r>
    <m/>
    <s v="Alejandro Beron"/>
    <s v="URGENTE 01"/>
    <s v="Materiales Ferreteria PP2026 - Edilicio"/>
    <d v="2026-01-02T00:00:00"/>
    <x v="12"/>
    <x v="1"/>
    <s v="PR00109"/>
    <s v="AB"/>
    <s v="P-4111"/>
    <s v="M2899FER"/>
    <s v="Pistola Soplete De Pintar Mota P700 Gravedad"/>
    <n v="2"/>
    <s v="unidad"/>
    <n v="105183"/>
    <n v="210366"/>
    <s v="$"/>
    <s v="ABRAFER"/>
    <s v="P00216"/>
    <d v="2026-01-12T00:00:00"/>
    <s v="MZ"/>
    <d v="2026-01-12T00:00:00"/>
    <s v="Recibido"/>
    <s v="cumplida"/>
    <x v="0"/>
    <n v="2"/>
    <n v="0"/>
    <d v="2026-01-16T00:00:00"/>
    <n v="45859"/>
    <n v="74331"/>
    <m/>
    <n v="1"/>
  </r>
  <r>
    <n v="1"/>
    <s v="Alejandro Beron"/>
    <s v="URGENTE 01"/>
    <s v="Sala de directorio"/>
    <d v="2026-01-02T00:00:00"/>
    <x v="12"/>
    <x v="1"/>
    <s v="PR00110"/>
    <s v="AB"/>
    <s v="P-4112"/>
    <s v="S/C"/>
    <s v="Visita tecnica de vidriero y realizacion tarea para confeccionar estante en sala del directorio."/>
    <n v="1"/>
    <s v="unidad"/>
    <n v="200000"/>
    <n v="200000"/>
    <s v="$"/>
    <s v="ABERTURAS RUTA 25"/>
    <s v="P00494"/>
    <d v="2026-02-26T00:00:00"/>
    <s v="MZ"/>
    <d v="2026-03-02T00:00:00"/>
    <s v="Recibido"/>
    <s v="cumplida"/>
    <x v="0"/>
    <n v="1"/>
    <n v="0"/>
    <d v="2026-04-23T00:00:00"/>
    <s v="sin remito"/>
    <m/>
    <n v="1"/>
    <n v="1"/>
  </r>
  <r>
    <n v="2"/>
    <s v="Franco Paez"/>
    <s v="URGENTE 01"/>
    <s v="Linea 4"/>
    <d v="2026-01-03T00:00:00"/>
    <x v="12"/>
    <x v="1"/>
    <s v="PR00114"/>
    <s v="AB"/>
    <s v="P-4113"/>
    <s v="M0253MEC"/>
    <s v="TUBO FLEXIBLE PUN-8X1.25 BL 159666 30.6G X M"/>
    <n v="200"/>
    <s v="Metros"/>
    <n v="2656.12"/>
    <n v="531224"/>
    <s v="$"/>
    <s v="ELECTRO DOS"/>
    <s v="P00216"/>
    <d v="2026-01-06T00:00:00"/>
    <s v="LR"/>
    <d v="2026-01-09T00:00:00"/>
    <s v="Recibido"/>
    <s v="cumplida"/>
    <x v="0"/>
    <n v="250"/>
    <n v="50"/>
    <s v="7/1/26 - 9/1/26"/>
    <s v="94565 - 47746"/>
    <s v="73774 - 73790"/>
    <n v="1"/>
    <n v="1"/>
  </r>
  <r>
    <m/>
    <s v="Franco Paez"/>
    <s v="URGENTE 01"/>
    <s v="Linea 4"/>
    <d v="2026-01-03T00:00:00"/>
    <x v="12"/>
    <x v="1"/>
    <s v="PR00114"/>
    <s v="AB"/>
    <s v="P-4113"/>
    <s v="M0254MEC"/>
    <s v="TUBO FLEXIBLE PUN - 6X1-BL POLIURETANO AZUL 197384 19.7G X M/L"/>
    <n v="200"/>
    <s v="Metros"/>
    <n v="1810.99"/>
    <n v="362198"/>
    <s v="$"/>
    <s v="ELECTRO DOS"/>
    <s v="P00216"/>
    <d v="2026-01-06T00:00:00"/>
    <s v="LR"/>
    <d v="2026-01-09T00:00:00"/>
    <s v="Recibido"/>
    <s v="cumplida"/>
    <x v="0"/>
    <n v="200"/>
    <n v="0"/>
    <s v="7/1/26 - 9/1/26"/>
    <s v="94565 - 47746"/>
    <s v="73774 - 73790"/>
    <m/>
    <n v="1"/>
  </r>
  <r>
    <n v="2"/>
    <s v="PAÑOL"/>
    <s v="NORMAL"/>
    <s v="Etiquetadora zebra pañol"/>
    <d v="2026-01-07T00:00:00"/>
    <x v="12"/>
    <x v="1"/>
    <s v="PR00123"/>
    <s v="AB"/>
    <s v="P-4114"/>
    <s v="M2900FER"/>
    <s v="ROLLO DE ETIQUETAS PARA IMPRESORA ZEBRA GC420T - MEDIDA 50 X 25MM"/>
    <n v="100"/>
    <s v="unidad"/>
    <n v="7450"/>
    <n v="745000"/>
    <s v="$"/>
    <s v="IKON SOLUTIONS"/>
    <s v="P00237"/>
    <d v="2026-01-15T00:00:00"/>
    <s v="MZ"/>
    <d v="2026-01-15T00:00:00"/>
    <s v="Recibido"/>
    <s v="cumplida"/>
    <x v="0"/>
    <n v="100"/>
    <n v="0"/>
    <d v="2026-04-16T00:00:00"/>
    <s v="sin remito"/>
    <m/>
    <n v="1"/>
    <n v="1"/>
  </r>
  <r>
    <m/>
    <s v="PAÑOL"/>
    <s v="NORMAL"/>
    <s v="Etiquetadora zebra pañol"/>
    <d v="2026-01-07T00:00:00"/>
    <x v="12"/>
    <x v="1"/>
    <s v="PR00123"/>
    <s v="AB"/>
    <s v="P-4114"/>
    <s v="M2901FER"/>
    <s v="ROLLO DE TINTA PARA IMPRESORA ZEBRA GC420T - MEDIDA 110mm X 74MTS"/>
    <n v="100"/>
    <s v="unidad"/>
    <n v="2234.8000000000002"/>
    <n v="223480.00000000003"/>
    <s v="$"/>
    <s v="IKON SOLUTIONS"/>
    <s v="P00237"/>
    <d v="2026-01-15T00:00:00"/>
    <s v="MZ"/>
    <d v="2026-01-15T00:00:00"/>
    <s v="Recibido"/>
    <s v="cumplida"/>
    <x v="0"/>
    <n v="100"/>
    <n v="0"/>
    <d v="2026-04-16T00:00:00"/>
    <s v="sin remito"/>
    <m/>
    <m/>
    <n v="1"/>
  </r>
  <r>
    <n v="1"/>
    <s v="Franco Paez"/>
    <s v="URGENTE 01"/>
    <s v="Encremado línea  6"/>
    <d v="2026-01-07T00:00:00"/>
    <x v="12"/>
    <x v="1"/>
    <s v="PR00144"/>
    <s v="AB"/>
    <s v="P-4115"/>
    <s v="M2667MEC"/>
    <s v="Soporte + rodamiento UCF005  (RO0000100652  UFL.005.WJH)"/>
    <n v="2"/>
    <s v="unidad"/>
    <n v="37004"/>
    <n v="74008"/>
    <s v="$"/>
    <s v="RULEMANES OSCAR"/>
    <s v="P00182"/>
    <d v="2026-01-08T00:00:00"/>
    <s v="LR"/>
    <d v="2026-01-08T00:00:00"/>
    <s v="Recibido"/>
    <s v="cumplida"/>
    <x v="0"/>
    <n v="2"/>
    <n v="0"/>
    <d v="2026-01-08T00:00:00"/>
    <n v="20334"/>
    <n v="73735"/>
    <n v="1"/>
    <n v="1"/>
  </r>
  <r>
    <n v="1"/>
    <s v="Raul Ledesma"/>
    <s v="URGENTE 01"/>
    <s v="Cinta enfriado linea 2"/>
    <d v="2026-01-08T00:00:00"/>
    <x v="12"/>
    <x v="1"/>
    <s v="PR00143"/>
    <s v="AB"/>
    <s v="P-4116"/>
    <s v="S/C"/>
    <s v="Servicio de contratacion de personal 1 Oficial soldador + 1 ayudante; tareas de soldaduras en estructura de cinta enfriado linea 2 (3 DIAS TOTAL C/U)"/>
    <n v="1"/>
    <s v="unidad"/>
    <n v="497610"/>
    <n v="497610"/>
    <s v="$"/>
    <s v="SOLUCIONES INDUSTRIALES SRL"/>
    <s v="P00303"/>
    <d v="2026-01-28T00:00:00"/>
    <s v="MZ"/>
    <d v="2026-01-28T00:00:00"/>
    <s v="Recibido"/>
    <s v="cumplida"/>
    <x v="0"/>
    <n v="1"/>
    <n v="0"/>
    <d v="2026-01-20T00:00:00"/>
    <s v="Firma ledesma raul"/>
    <m/>
    <n v="1"/>
    <n v="1"/>
  </r>
  <r>
    <n v="1"/>
    <s v="Raul Ledesma"/>
    <s v="URGENTE 01"/>
    <s v="Horno linea 1"/>
    <d v="2026-01-08T00:00:00"/>
    <x v="12"/>
    <x v="1"/>
    <s v="PR00154"/>
    <s v="AB"/>
    <s v="P-4117"/>
    <s v="M1150MEC"/>
    <s v="Cinta transportadora DT diámetro 1,25 mm en calidad SAE 1010._x000a_Ancho 1050 mm."/>
    <n v="20"/>
    <s v="Metros"/>
    <n v="460625"/>
    <n v="9212500"/>
    <s v="$"/>
    <s v="MOROS SA"/>
    <s v="P00246"/>
    <d v="2026-01-19T00:00:00"/>
    <s v="MZ"/>
    <d v="2026-01-19T00:00:00"/>
    <s v="Recibido"/>
    <s v="cumplida"/>
    <x v="0"/>
    <n v="20"/>
    <n v="0"/>
    <d v="2026-01-22T00:00:00"/>
    <n v="4065"/>
    <m/>
    <n v="1"/>
    <n v="1"/>
  </r>
  <r>
    <n v="1"/>
    <s v="Franco Paez"/>
    <s v="URGENTE 01"/>
    <s v="Focus linea 6 y 7"/>
    <d v="2026-01-08T00:00:00"/>
    <x v="12"/>
    <x v="1"/>
    <s v="PR00155"/>
    <s v="AB"/>
    <s v="P-4118"/>
    <s v="M1198MEC"/>
    <s v=" RODAMIENTO 689zz"/>
    <n v="40"/>
    <s v="unidad"/>
    <n v="8400"/>
    <n v="336000"/>
    <s v="$"/>
    <s v="RULEMANES OSCAR"/>
    <s v="P00192"/>
    <d v="2026-01-09T00:00:00"/>
    <s v="LR"/>
    <d v="2026-01-09T00:00:00"/>
    <s v="Recibido"/>
    <s v="cumplida"/>
    <x v="0"/>
    <n v="40"/>
    <n v="0"/>
    <d v="2026-01-13T00:00:00"/>
    <n v="34441"/>
    <n v="74028"/>
    <n v="1"/>
    <n v="1"/>
  </r>
  <r>
    <n v="8"/>
    <s v="Alejandro Beron"/>
    <s v="URGENTE 01"/>
    <s v="Reparacion de juntas en planta"/>
    <d v="2026-01-08T00:00:00"/>
    <x v="12"/>
    <x v="1"/>
    <s v="PR00156"/>
    <s v="AB"/>
    <s v="P-4119"/>
    <s v="S/C"/>
    <s v=" BREA EN PANES X 20KG"/>
    <n v="6"/>
    <s v="unidad"/>
    <n v="49415.69"/>
    <n v="296494.14"/>
    <s v="$"/>
    <s v="ABRAFER"/>
    <s v="P00496"/>
    <d v="2026-02-27T00:00:00"/>
    <s v="MZ"/>
    <d v="2026-02-27T00:00:00"/>
    <s v="Orden de compra confirmada"/>
    <s v="Con pendientes"/>
    <x v="2"/>
    <m/>
    <n v="-6"/>
    <m/>
    <m/>
    <m/>
    <n v="1"/>
    <n v="1"/>
  </r>
  <r>
    <m/>
    <s v="Alejandro Beron"/>
    <s v="URGENTE 01"/>
    <s v="Reparacion de juntas en planta"/>
    <d v="2026-01-08T00:00:00"/>
    <x v="12"/>
    <x v="1"/>
    <s v="PR00156"/>
    <s v="AB"/>
    <s v="P-4119"/>
    <s v="S/C"/>
    <s v=" SIKA Concrestetic Mortero Cementicio Reparacion Hormigon "/>
    <n v="12"/>
    <s v="unidad"/>
    <n v="49773.86"/>
    <n v="597286.32000000007"/>
    <s v="$"/>
    <s v="ABRAFER"/>
    <s v="P00496"/>
    <d v="2026-02-27T00:00:00"/>
    <s v="MZ"/>
    <d v="2026-02-27T00:00:00"/>
    <s v="Orden de compra confirmada"/>
    <s v="Con pendientes"/>
    <x v="2"/>
    <m/>
    <n v="-12"/>
    <m/>
    <m/>
    <m/>
    <m/>
    <n v="1"/>
  </r>
  <r>
    <m/>
    <s v="Alejandro Beron"/>
    <s v="URGENTE 01"/>
    <s v="Reparacion de juntas en planta"/>
    <d v="2026-01-08T00:00:00"/>
    <x v="12"/>
    <x v="1"/>
    <s v="PR00156"/>
    <s v="AB"/>
    <s v="P-4119"/>
    <s v="S/C"/>
    <s v="Piedra partda 6/12 x mt3"/>
    <n v="1"/>
    <s v="unidad"/>
    <n v="116276.16"/>
    <n v="116276.16"/>
    <s v="$"/>
    <s v="ABRAFER"/>
    <s v="P00496"/>
    <d v="2026-02-27T00:00:00"/>
    <s v="MZ"/>
    <d v="2026-02-27T00:00:00"/>
    <s v="Orden de compra confirmada"/>
    <s v="Con pendientes"/>
    <x v="2"/>
    <m/>
    <n v="-1"/>
    <m/>
    <m/>
    <m/>
    <m/>
    <n v="1"/>
  </r>
  <r>
    <m/>
    <s v="Alejandro Beron"/>
    <s v="URGENTE 01"/>
    <s v="Reparacion de juntas en planta"/>
    <d v="2026-01-08T00:00:00"/>
    <x v="12"/>
    <x v="1"/>
    <s v="PR00156"/>
    <s v="AB"/>
    <s v="P-4119"/>
    <s v="S/C"/>
    <s v=" Sellador Sikaflex 1a Plus Poliuretano 600ml Sika"/>
    <n v="15"/>
    <s v="unidad"/>
    <n v="40658.35"/>
    <n v="609875.25"/>
    <s v="$"/>
    <s v="ABRAFER"/>
    <s v="P00496"/>
    <d v="2026-02-27T00:00:00"/>
    <s v="MZ"/>
    <d v="2026-02-27T00:00:00"/>
    <s v="Orden de compra confirmada"/>
    <s v="Con pendientes"/>
    <x v="2"/>
    <m/>
    <n v="-15"/>
    <m/>
    <m/>
    <m/>
    <m/>
    <n v="1"/>
  </r>
  <r>
    <m/>
    <s v="Alejandro Beron"/>
    <s v="URGENTE 01"/>
    <s v="Reparacion de juntas en planta"/>
    <d v="2026-01-08T00:00:00"/>
    <x v="12"/>
    <x v="1"/>
    <s v="PR00156"/>
    <s v="AB"/>
    <s v="P-4119"/>
    <s v="S/C"/>
    <s v=" DISCO ALIAFOR LASER CONCRETO 7&quot;"/>
    <n v="6"/>
    <s v="unidad"/>
    <n v="59599"/>
    <n v="357594"/>
    <s v="$"/>
    <s v="ABRAFER"/>
    <s v="P00496"/>
    <d v="2026-02-27T00:00:00"/>
    <s v="MZ"/>
    <d v="2026-02-27T00:00:00"/>
    <s v="Recibido"/>
    <s v="cumplida"/>
    <x v="0"/>
    <m/>
    <n v="-6"/>
    <d v="2026-07-17T00:00:00"/>
    <n v="51350"/>
    <m/>
    <m/>
    <n v="1"/>
  </r>
  <r>
    <m/>
    <s v="Alejandro Beron"/>
    <s v="URGENTE 01"/>
    <s v="Reparacion de juntas en planta"/>
    <d v="2026-01-08T00:00:00"/>
    <x v="12"/>
    <x v="1"/>
    <s v="PR00156"/>
    <s v="AB"/>
    <s v="P-4119"/>
    <s v="S/C"/>
    <s v=" DISCO MUELA DIAMANTADA 7&quot;"/>
    <n v="6"/>
    <s v="unidad"/>
    <n v="32233.5"/>
    <n v="193401"/>
    <s v="$"/>
    <s v="ABRAFER"/>
    <s v="P00496"/>
    <d v="2026-02-27T00:00:00"/>
    <s v="MZ"/>
    <d v="2026-02-27T00:00:00"/>
    <s v="Recibido"/>
    <s v="cumplida"/>
    <x v="0"/>
    <m/>
    <n v="-6"/>
    <d v="2026-07-17T00:00:00"/>
    <n v="51350"/>
    <m/>
    <m/>
    <n v="1"/>
  </r>
  <r>
    <m/>
    <s v="Alejandro Beron"/>
    <s v="URGENTE 01"/>
    <s v="Reparacion de juntas en planta"/>
    <d v="2026-01-08T00:00:00"/>
    <x v="12"/>
    <x v="1"/>
    <s v="PR00156"/>
    <s v="AB"/>
    <s v="P-4119"/>
    <s v="S/C"/>
    <s v="Disco de corte Aliafor turbo fino 115mm x 1.2mm color verde"/>
    <n v="10"/>
    <s v="unidad"/>
    <n v="20087.79"/>
    <n v="200877.90000000002"/>
    <s v="$"/>
    <s v="ABRAFER"/>
    <s v="P00496"/>
    <d v="2026-02-27T00:00:00"/>
    <s v="MZ"/>
    <d v="2026-02-27T00:00:00"/>
    <s v="Recibido"/>
    <s v="cumplida"/>
    <x v="0"/>
    <m/>
    <n v="-10"/>
    <d v="2026-07-17T00:00:00"/>
    <n v="51350"/>
    <m/>
    <m/>
    <n v="1"/>
  </r>
  <r>
    <m/>
    <s v="Alejandro Beron"/>
    <s v="URGENTE 01"/>
    <s v="Reparacion de juntas en planta"/>
    <d v="2026-01-08T00:00:00"/>
    <x v="12"/>
    <x v="1"/>
    <s v="PR00156"/>
    <s v="AB"/>
    <s v="P-4119"/>
    <s v="S/C"/>
    <s v=" Hilo Soga Tanza Albañil Grillon 1mm 100m Naranja"/>
    <n v="2"/>
    <s v="unidad"/>
    <n v="3262.5"/>
    <n v="6525"/>
    <s v="$"/>
    <s v="ABRAFER"/>
    <s v="P00496"/>
    <d v="2026-02-27T00:00:00"/>
    <s v="MZ"/>
    <d v="2026-02-27T00:00:00"/>
    <s v="Recibido"/>
    <s v="cumplida"/>
    <x v="0"/>
    <m/>
    <n v="-2"/>
    <d v="2026-07-17T00:00:00"/>
    <n v="51350"/>
    <m/>
    <m/>
    <n v="1"/>
  </r>
  <r>
    <n v="3"/>
    <s v="Alejandro Beron"/>
    <s v="URGENTE 01"/>
    <s v="Materiales para AA en plastificadores"/>
    <d v="2026-01-08T00:00:00"/>
    <x v="12"/>
    <x v="1"/>
    <s v="PR00157"/>
    <s v="AB"/>
    <s v="P-4120"/>
    <s v="S/C"/>
    <s v=" Aire Acondicionado 18.000 Fg, piso techo, inverter trifasico "/>
    <n v="1"/>
    <s v="unidad"/>
    <n v="2767600"/>
    <n v="2767600"/>
    <s v="$"/>
    <s v="REFRIGERACION OMAR"/>
    <s v="P00221"/>
    <d v="2026-01-13T00:00:00"/>
    <s v="MZ"/>
    <d v="2026-01-14T00:00:00"/>
    <s v="Recibido"/>
    <s v="cumplida"/>
    <x v="0"/>
    <n v="1"/>
    <n v="0"/>
    <d v="2026-01-16T00:00:00"/>
    <n v="26909"/>
    <m/>
    <n v="1"/>
    <n v="1"/>
  </r>
  <r>
    <m/>
    <s v="Alejandro Beron"/>
    <s v="URGENTE 01"/>
    <s v="Materiales para AA en plastificadores"/>
    <d v="2026-01-08T00:00:00"/>
    <x v="12"/>
    <x v="1"/>
    <s v="PR00157"/>
    <s v="AB"/>
    <s v="P-4120"/>
    <s v="S/C"/>
    <s v=" Kit de instalacion de AA 18,000FG, 15 mts "/>
    <n v="1"/>
    <s v="unidad"/>
    <n v="385762"/>
    <n v="385762"/>
    <s v="$"/>
    <s v="REFRIGERACION OMAR"/>
    <s v="P00221"/>
    <d v="2026-01-13T00:00:00"/>
    <s v="MZ"/>
    <d v="2026-01-14T00:00:00"/>
    <s v="Recibido"/>
    <s v="cumplida"/>
    <x v="0"/>
    <n v="1"/>
    <n v="0"/>
    <d v="2026-01-16T00:00:00"/>
    <n v="26909"/>
    <m/>
    <m/>
    <n v="1"/>
  </r>
  <r>
    <m/>
    <s v="Alejandro Beron"/>
    <s v="URGENTE 01"/>
    <s v="Materiales para AA en plastificadores"/>
    <d v="2026-01-08T00:00:00"/>
    <x v="12"/>
    <x v="1"/>
    <s v="PR00157"/>
    <s v="AB"/>
    <s v="P-4120"/>
    <s v="S/C"/>
    <s v="Dobladora De Caños Cobre Refrigeracion 1/4 5/16 3/8 Bremen"/>
    <n v="1"/>
    <s v="unidad"/>
    <n v="8800"/>
    <n v="8800"/>
    <s v="$"/>
    <s v="REFRIGERACION OMAR"/>
    <s v="P00221"/>
    <d v="2026-01-13T00:00:00"/>
    <s v="MZ"/>
    <d v="2026-01-14T00:00:00"/>
    <s v="Recibido"/>
    <s v="cumplida"/>
    <x v="0"/>
    <n v="1"/>
    <n v="0"/>
    <d v="2026-01-16T00:00:00"/>
    <n v="26909"/>
    <m/>
    <m/>
    <n v="1"/>
  </r>
  <r>
    <n v="1"/>
    <s v="Raul Ledesma"/>
    <s v="NORMAL"/>
    <s v="Masipack"/>
    <d v="2026-01-10T00:00:00"/>
    <x v="12"/>
    <x v="1"/>
    <s v="PR00157"/>
    <s v="AB"/>
    <s v="P-4121"/>
    <s v="M0097MAS"/>
    <s v="FIJADOR - IP3607000017"/>
    <n v="20"/>
    <s v="unidad"/>
    <n v="8500"/>
    <n v="170000"/>
    <s v="$"/>
    <s v="PROTO"/>
    <s v="P00411"/>
    <d v="2026-02-10T00:00:00"/>
    <s v="MZ"/>
    <d v="2026-02-11T00:00:00"/>
    <s v="Orden de compra confirmada"/>
    <s v="Con pendientes"/>
    <x v="2"/>
    <m/>
    <n v="-20"/>
    <m/>
    <m/>
    <m/>
    <n v="1"/>
    <n v="1"/>
  </r>
  <r>
    <n v="1"/>
    <s v="Franco Paez"/>
    <s v="URGENTE 01"/>
    <s v="Balanzas de masipack linea 2"/>
    <d v="2026-01-11T00:00:00"/>
    <x v="12"/>
    <x v="1"/>
    <s v="PR00173"/>
    <s v="AB"/>
    <s v="P-4122"/>
    <s v="S/C"/>
    <s v="Reparacion de plaqueta de motores paso a paso"/>
    <n v="1"/>
    <s v="unidad"/>
    <n v="439500"/>
    <n v="439500"/>
    <s v="$"/>
    <s v="JORGE OKEEFFE"/>
    <s v="P00316"/>
    <d v="2026-01-28T00:00:00"/>
    <s v="MZ"/>
    <d v="2026-01-29T00:00:00"/>
    <s v="Recibido"/>
    <s v="cumplida"/>
    <x v="0"/>
    <n v="1"/>
    <n v="0"/>
    <d v="2026-02-05T00:00:00"/>
    <n v="2097"/>
    <m/>
    <n v="1"/>
    <n v="1"/>
  </r>
  <r>
    <n v="4"/>
    <s v="Alejandro Beron"/>
    <s v="URGENTE 01"/>
    <s v="Filtro sanitario"/>
    <d v="2026-01-11T00:00:00"/>
    <x v="12"/>
    <x v="1"/>
    <s v="PR00174"/>
    <s v="AB"/>
    <s v="P-4123"/>
    <s v="S/C"/>
    <s v=" PORCELANATO BLANCO MATE 59X29 x mts2"/>
    <n v="15"/>
    <s v="Metros"/>
    <n v="16494.25"/>
    <n v="247413.75"/>
    <s v="$"/>
    <s v="HER CAL"/>
    <s v="P00559"/>
    <d v="2026-03-03T00:00:00"/>
    <s v="MZ"/>
    <d v="2026-03-09T00:00:00"/>
    <s v="Orden de compra confirmada"/>
    <s v="Con pendientes"/>
    <x v="2"/>
    <m/>
    <n v="-15"/>
    <m/>
    <m/>
    <m/>
    <n v="1"/>
    <n v="1"/>
  </r>
  <r>
    <m/>
    <s v="Alejandro Beron"/>
    <s v="URGENTE 01"/>
    <s v="Filtro sanitario"/>
    <d v="2026-01-11T00:00:00"/>
    <x v="12"/>
    <x v="1"/>
    <s v="PR00174"/>
    <s v="AB"/>
    <s v="P-4123"/>
    <s v="S/C"/>
    <s v=" Guardacanto Acero Inox Atrim Piso Porcelanato 10mmx2,5mts"/>
    <n v="5"/>
    <s v="unidad"/>
    <n v="43940.5"/>
    <n v="219702.5"/>
    <s v="$"/>
    <s v="HER CAL"/>
    <s v="P00559"/>
    <d v="2026-03-03T00:00:00"/>
    <s v="MZ"/>
    <d v="2026-03-09T00:00:00"/>
    <s v="Orden de compra confirmada"/>
    <s v="Con pendientes"/>
    <x v="2"/>
    <m/>
    <n v="-5"/>
    <m/>
    <m/>
    <m/>
    <m/>
    <n v="1"/>
  </r>
  <r>
    <m/>
    <s v="Alejandro Beron"/>
    <s v="URGENTE 01"/>
    <s v="Filtro sanitario"/>
    <d v="2026-01-11T00:00:00"/>
    <x v="12"/>
    <x v="1"/>
    <s v="PR00174"/>
    <s v="AB"/>
    <s v="P-4123"/>
    <s v="S/C"/>
    <s v="Listel Guarda 25mm x 2,5mts Moldura Acero Inoxidable Brillante"/>
    <n v="5"/>
    <s v="unidad"/>
    <n v="29706.5"/>
    <n v="148532.5"/>
    <s v="$"/>
    <s v="HER CAL"/>
    <s v="P00559"/>
    <d v="2026-03-03T00:00:00"/>
    <s v="MZ"/>
    <d v="2026-03-09T00:00:00"/>
    <s v="Orden de compra confirmada"/>
    <s v="Con pendientes"/>
    <x v="2"/>
    <m/>
    <n v="-5"/>
    <m/>
    <m/>
    <m/>
    <m/>
    <n v="1"/>
  </r>
  <r>
    <m/>
    <s v="Alejandro Beron"/>
    <s v="URGENTE 01"/>
    <s v="Filtro sanitario"/>
    <d v="2026-01-11T00:00:00"/>
    <x v="12"/>
    <x v="1"/>
    <s v="PR00174"/>
    <s v="AB"/>
    <s v="P-4123"/>
    <s v="S/C"/>
    <s v=" ANGULO TAPACANTO DE ACERO INOXIDABLE DE 25X25MM X 2MTS. "/>
    <n v="5"/>
    <s v="unidad"/>
    <n v="29355.29"/>
    <n v="146776.45000000001"/>
    <s v="$"/>
    <s v="HER CAL"/>
    <s v="P00559"/>
    <d v="2026-03-03T00:00:00"/>
    <s v="MZ"/>
    <d v="2026-03-09T00:00:00"/>
    <s v="Orden de compra confirmada"/>
    <s v="Con pendientes"/>
    <x v="2"/>
    <m/>
    <n v="-5"/>
    <m/>
    <m/>
    <m/>
    <m/>
    <n v="1"/>
  </r>
  <r>
    <n v="18"/>
    <s v="Alejandro Beron"/>
    <s v="URGENTE 01"/>
    <s v="Materiales para refrisat de linea 7"/>
    <d v="2026-01-11T00:00:00"/>
    <x v="12"/>
    <x v="1"/>
    <s v="PR00175"/>
    <s v="AB"/>
    <s v="P-4124"/>
    <s v="S/C"/>
    <s v="CAÑO DE COBRE RIGIDO 1 3/8 PARA SOLDAR"/>
    <n v="1"/>
    <s v="unidad"/>
    <n v="180471.2"/>
    <n v="180471.2"/>
    <s v="$"/>
    <s v="REFRIGERACION OMAR"/>
    <s v="P00208"/>
    <d v="2026-01-12T00:00:00"/>
    <s v="MZ"/>
    <d v="2026-01-12T00:00:00"/>
    <s v="Recibido"/>
    <s v="cumplida"/>
    <x v="0"/>
    <n v="1"/>
    <n v="0"/>
    <d v="2026-01-16T00:00:00"/>
    <n v="26906"/>
    <m/>
    <n v="1"/>
    <n v="1"/>
  </r>
  <r>
    <m/>
    <s v="Alejandro Beron"/>
    <s v="URGENTE 01"/>
    <s v="Materiales para refrisat de linea 7"/>
    <d v="2026-01-11T00:00:00"/>
    <x v="12"/>
    <x v="1"/>
    <s v="PR00175"/>
    <s v="AB"/>
    <s v="P-4124"/>
    <s v="S/C"/>
    <s v="CAÑO DE COBRE RIGIDO 5/8 PARA SOLDAR"/>
    <n v="1"/>
    <s v="unidad"/>
    <n v="59259.199999999997"/>
    <n v="59259.199999999997"/>
    <s v="$"/>
    <s v="REFRIGERACION OMAR"/>
    <s v="P00208"/>
    <d v="2026-01-12T00:00:00"/>
    <s v="MZ"/>
    <d v="2026-01-12T00:00:00"/>
    <s v="Recibido"/>
    <s v="cumplida"/>
    <x v="0"/>
    <n v="1"/>
    <n v="0"/>
    <d v="2026-01-16T00:00:00"/>
    <n v="26906"/>
    <m/>
    <m/>
    <n v="1"/>
  </r>
  <r>
    <m/>
    <s v="Alejandro Beron"/>
    <s v="URGENTE 01"/>
    <s v="Materiales para refrisat de linea 7"/>
    <d v="2026-01-11T00:00:00"/>
    <x v="12"/>
    <x v="1"/>
    <s v="PR00175"/>
    <s v="AB"/>
    <s v="P-4124"/>
    <s v="S/C"/>
    <s v="CAÑO DE COBRE RIGIDO 7/8 PARA SOLDAR"/>
    <n v="1"/>
    <s v="unidad"/>
    <n v="91582.399999999994"/>
    <n v="91582.399999999994"/>
    <s v="$"/>
    <s v="REFRIGERACION OMAR"/>
    <s v="P00208"/>
    <d v="2026-01-12T00:00:00"/>
    <s v="MZ"/>
    <d v="2026-01-12T00:00:00"/>
    <s v="Recibido"/>
    <s v="cumplida"/>
    <x v="0"/>
    <n v="1"/>
    <n v="0"/>
    <d v="2026-01-16T00:00:00"/>
    <n v="26906"/>
    <m/>
    <m/>
    <n v="1"/>
  </r>
  <r>
    <m/>
    <s v="Alejandro Beron"/>
    <s v="URGENTE 01"/>
    <s v="Materiales para refrisat de linea 7"/>
    <d v="2026-01-11T00:00:00"/>
    <x v="12"/>
    <x v="1"/>
    <s v="PR00175"/>
    <s v="AB"/>
    <s v="P-4124"/>
    <s v="S/C"/>
    <s v="CAPILAR DE 1/4 FLERGH H"/>
    <n v="2"/>
    <s v="unidad"/>
    <m/>
    <n v="0"/>
    <s v="$"/>
    <m/>
    <m/>
    <m/>
    <m/>
    <m/>
    <s v="Sin req."/>
    <s v="Con pendientes"/>
    <x v="3"/>
    <m/>
    <n v="-2"/>
    <m/>
    <m/>
    <m/>
    <m/>
    <n v="1"/>
  </r>
  <r>
    <m/>
    <s v="Alejandro Beron"/>
    <s v="URGENTE 01"/>
    <s v="Materiales para refrisat de linea 7"/>
    <d v="2026-01-11T00:00:00"/>
    <x v="12"/>
    <x v="1"/>
    <s v="PR00175"/>
    <s v="AB"/>
    <s v="P-4124"/>
    <s v="S/C"/>
    <s v="CURVA DE COBRE PARA SOLDAR A 45° 1 3/8"/>
    <n v="5"/>
    <s v="unidad"/>
    <n v="7400"/>
    <n v="37000"/>
    <s v="$"/>
    <s v="REFRIGERACION OMAR"/>
    <s v="P00208"/>
    <d v="2026-01-12T00:00:00"/>
    <s v="MZ"/>
    <d v="2026-01-12T00:00:00"/>
    <s v="Recibido"/>
    <s v="cumplida"/>
    <x v="0"/>
    <n v="5"/>
    <n v="0"/>
    <d v="2026-01-16T00:00:00"/>
    <n v="26906"/>
    <m/>
    <m/>
    <n v="1"/>
  </r>
  <r>
    <m/>
    <s v="Alejandro Beron"/>
    <s v="URGENTE 01"/>
    <s v="Materiales para refrisat de linea 7"/>
    <d v="2026-01-11T00:00:00"/>
    <x v="12"/>
    <x v="1"/>
    <s v="PR00175"/>
    <s v="AB"/>
    <s v="P-4124"/>
    <s v="S/C"/>
    <s v="CURVA DE COBRE PARA SOLDAR A 45° 7/8"/>
    <n v="6"/>
    <s v="unidad"/>
    <n v="2146"/>
    <n v="12876"/>
    <s v="$"/>
    <s v="REFRIGERACION OMAR"/>
    <s v="P00208"/>
    <d v="2026-01-12T00:00:00"/>
    <s v="MZ"/>
    <d v="2026-01-12T00:00:00"/>
    <s v="Recibido"/>
    <s v="cumplida"/>
    <x v="0"/>
    <n v="6"/>
    <n v="0"/>
    <d v="2026-01-16T00:00:00"/>
    <n v="26906"/>
    <m/>
    <m/>
    <n v="1"/>
  </r>
  <r>
    <m/>
    <s v="Alejandro Beron"/>
    <s v="URGENTE 01"/>
    <s v="Materiales para refrisat de linea 7"/>
    <d v="2026-01-11T00:00:00"/>
    <x v="12"/>
    <x v="1"/>
    <s v="PR00175"/>
    <s v="AB"/>
    <s v="P-4124"/>
    <s v="S/C"/>
    <s v="CURVA DE COBRE PARA SOLDAR A 90° 1 3/8"/>
    <n v="5"/>
    <s v="unidad"/>
    <n v="8658"/>
    <n v="43290"/>
    <s v="$"/>
    <s v="REFRIGERACION OMAR"/>
    <s v="P00208"/>
    <d v="2026-01-12T00:00:00"/>
    <s v="MZ"/>
    <d v="2026-01-12T00:00:00"/>
    <s v="Recibido"/>
    <s v="cumplida"/>
    <x v="0"/>
    <n v="5"/>
    <n v="0"/>
    <d v="2026-01-16T00:00:00"/>
    <n v="26906"/>
    <m/>
    <m/>
    <n v="1"/>
  </r>
  <r>
    <m/>
    <s v="Alejandro Beron"/>
    <s v="URGENTE 01"/>
    <s v="Materiales para refrisat de linea 7"/>
    <d v="2026-01-11T00:00:00"/>
    <x v="12"/>
    <x v="1"/>
    <s v="PR00175"/>
    <s v="AB"/>
    <s v="P-4124"/>
    <s v="S/C"/>
    <s v="CURVA DE COBRE PARA SOLDAR A 90° 5/8"/>
    <n v="4"/>
    <s v="unidad"/>
    <n v="1361.6"/>
    <n v="5446.4"/>
    <s v="$"/>
    <s v="REFRIGERACION OMAR"/>
    <s v="P00208"/>
    <d v="2026-01-12T00:00:00"/>
    <s v="MZ"/>
    <d v="2026-01-12T00:00:00"/>
    <s v="Recibido"/>
    <s v="cumplida"/>
    <x v="0"/>
    <n v="4"/>
    <n v="0"/>
    <d v="2026-01-16T00:00:00"/>
    <n v="26906"/>
    <m/>
    <m/>
    <n v="1"/>
  </r>
  <r>
    <m/>
    <s v="Alejandro Beron"/>
    <s v="URGENTE 01"/>
    <s v="Materiales para refrisat de linea 7"/>
    <d v="2026-01-11T00:00:00"/>
    <x v="12"/>
    <x v="1"/>
    <s v="PR00175"/>
    <s v="AB"/>
    <s v="P-4124"/>
    <s v="S/C"/>
    <s v="CURVA DE COBRE PARA SOLDAR A 90° 7/8"/>
    <n v="6"/>
    <s v="unidad"/>
    <n v="2974.8"/>
    <n v="17848.800000000003"/>
    <s v="$"/>
    <s v="REFRIGERACION OMAR"/>
    <s v="P00208"/>
    <d v="2026-01-12T00:00:00"/>
    <s v="MZ"/>
    <d v="2026-01-12T00:00:00"/>
    <s v="Recibido"/>
    <s v="cumplida"/>
    <x v="0"/>
    <n v="6"/>
    <n v="0"/>
    <d v="2026-01-16T00:00:00"/>
    <n v="26906"/>
    <m/>
    <m/>
    <n v="1"/>
  </r>
  <r>
    <m/>
    <s v="Alejandro Beron"/>
    <s v="URGENTE 01"/>
    <s v="Materiales para refrisat de linea 7"/>
    <d v="2026-01-11T00:00:00"/>
    <x v="12"/>
    <x v="1"/>
    <s v="PR00175"/>
    <s v="AB"/>
    <s v="P-4124"/>
    <s v="S/C"/>
    <s v="PRESOSTATO DANFOSS CON REPOSICION AUTOMATICA RANGO DE 4 A 20 BAR"/>
    <n v="1"/>
    <s v="unidad"/>
    <n v="22999.200000000001"/>
    <n v="22999.200000000001"/>
    <s v="$"/>
    <s v="REFRIGERACION OMAR"/>
    <s v="P00208"/>
    <d v="2026-01-12T00:00:00"/>
    <s v="MZ"/>
    <d v="2026-01-12T00:00:00"/>
    <s v="Recibido"/>
    <s v="cumplida"/>
    <x v="0"/>
    <n v="1"/>
    <n v="0"/>
    <d v="2026-01-16T00:00:00"/>
    <n v="26906"/>
    <m/>
    <m/>
    <n v="1"/>
  </r>
  <r>
    <m/>
    <s v="Alejandro Beron"/>
    <s v="URGENTE 01"/>
    <s v="Materiales para refrisat de linea 7"/>
    <d v="2026-01-11T00:00:00"/>
    <x v="12"/>
    <x v="1"/>
    <s v="PR00175"/>
    <s v="AB"/>
    <s v="P-4124"/>
    <s v="S/C"/>
    <s v="REDUCCION DE COBRE PARA SOLDAR DE 1 5/8 A 5/8 "/>
    <n v="2"/>
    <s v="unidad"/>
    <n v="10700.4"/>
    <n v="21400.799999999999"/>
    <s v="$"/>
    <s v="REFRIGERACION OMAR"/>
    <s v="P00208"/>
    <d v="2026-01-12T00:00:00"/>
    <s v="MZ"/>
    <d v="2026-01-12T00:00:00"/>
    <s v="Recibido"/>
    <s v="cumplida"/>
    <x v="0"/>
    <n v="2"/>
    <n v="0"/>
    <d v="2026-01-16T00:00:00"/>
    <n v="26906"/>
    <m/>
    <m/>
    <n v="1"/>
  </r>
  <r>
    <m/>
    <s v="Alejandro Beron"/>
    <s v="URGENTE 01"/>
    <s v="Materiales para refrisat de linea 7"/>
    <d v="2026-01-11T00:00:00"/>
    <x v="12"/>
    <x v="1"/>
    <s v="PR00175"/>
    <s v="AB"/>
    <s v="P-4124"/>
    <s v="S/C"/>
    <s v="REDUCCION DE COBRE PARA SOLDAR DE 7/8 A 5/8 "/>
    <n v="5"/>
    <s v="unidad"/>
    <n v="2249.5"/>
    <n v="11247.5"/>
    <s v="$"/>
    <s v="REFRIGERACION OMAR"/>
    <s v="P00208"/>
    <d v="2026-01-12T00:00:00"/>
    <s v="MZ"/>
    <d v="2026-01-12T00:00:00"/>
    <s v="Recibido"/>
    <s v="cumplida"/>
    <x v="0"/>
    <n v="5"/>
    <n v="0"/>
    <d v="2026-01-16T00:00:00"/>
    <n v="26906"/>
    <m/>
    <m/>
    <n v="1"/>
  </r>
  <r>
    <m/>
    <s v="Alejandro Beron"/>
    <s v="URGENTE 01"/>
    <s v="Materiales para refrisat de linea 7"/>
    <d v="2026-01-11T00:00:00"/>
    <x v="12"/>
    <x v="1"/>
    <s v="PR00175"/>
    <s v="AB"/>
    <s v="P-4124"/>
    <s v="S/C"/>
    <s v="VALVULA DE SERVICIO PARA SOLDAR 1/4"/>
    <n v="10"/>
    <s v="unidad"/>
    <n v="1036"/>
    <n v="10360"/>
    <s v="$"/>
    <s v="REFRIGERACION OMAR"/>
    <s v="P00208"/>
    <d v="2026-01-12T00:00:00"/>
    <s v="MZ"/>
    <d v="2026-01-12T00:00:00"/>
    <s v="Recibido"/>
    <s v="cumplida"/>
    <x v="0"/>
    <n v="10"/>
    <n v="0"/>
    <d v="2026-01-16T00:00:00"/>
    <n v="26906"/>
    <m/>
    <m/>
    <n v="1"/>
  </r>
  <r>
    <m/>
    <s v="Alejandro Beron"/>
    <s v="URGENTE 01"/>
    <s v="Materiales para refrisat de linea 7"/>
    <d v="2026-01-11T00:00:00"/>
    <x v="12"/>
    <x v="1"/>
    <s v="PR00175"/>
    <s v="AB"/>
    <s v="P-4124"/>
    <s v="S/C"/>
    <s v="VALVULA EMERSON TFSE 12 ZAA CAÑO 5/8 X 11/16"/>
    <n v="1"/>
    <s v="unidad"/>
    <m/>
    <n v="0"/>
    <s v="$"/>
    <m/>
    <m/>
    <m/>
    <m/>
    <m/>
    <s v="Sin req."/>
    <s v="Con pendientes"/>
    <x v="3"/>
    <m/>
    <n v="-1"/>
    <m/>
    <m/>
    <m/>
    <m/>
    <n v="1"/>
  </r>
  <r>
    <m/>
    <s v="Alejandro Beron"/>
    <s v="URGENTE 01"/>
    <s v="Materiales para refrisat de linea 7"/>
    <d v="2026-01-11T00:00:00"/>
    <x v="12"/>
    <x v="1"/>
    <s v="PR00175"/>
    <s v="AB"/>
    <s v="P-4124"/>
    <s v="S/C"/>
    <s v="VALVULA ESFERICA PARA SOLDAR 5/8"/>
    <n v="2"/>
    <s v="unidad"/>
    <n v="22185.200000000001"/>
    <n v="44370.400000000001"/>
    <s v="$"/>
    <s v="REFRIGERACION OMAR"/>
    <s v="P00208"/>
    <d v="2026-01-12T00:00:00"/>
    <s v="MZ"/>
    <d v="2026-01-12T00:00:00"/>
    <s v="Recibido"/>
    <s v="cumplida"/>
    <x v="0"/>
    <n v="2"/>
    <n v="0"/>
    <d v="2026-01-16T00:00:00"/>
    <n v="26906"/>
    <m/>
    <m/>
    <n v="1"/>
  </r>
  <r>
    <m/>
    <s v="Alejandro Beron"/>
    <s v="URGENTE 01"/>
    <s v="Materiales para refrisat de linea 7"/>
    <d v="2026-01-11T00:00:00"/>
    <x v="12"/>
    <x v="1"/>
    <s v="PR00175"/>
    <s v="AB"/>
    <s v="P-4124"/>
    <s v="S/C"/>
    <s v="VALVULA ESFERICA PARA SOLDAR 7/8"/>
    <n v="2"/>
    <s v="unidad"/>
    <n v="41884"/>
    <n v="83768"/>
    <s v="$"/>
    <s v="REFRIGERACION OMAR"/>
    <s v="P00208"/>
    <d v="2026-01-12T00:00:00"/>
    <s v="MZ"/>
    <d v="2026-01-12T00:00:00"/>
    <s v="Recibido"/>
    <s v="cumplida"/>
    <x v="0"/>
    <n v="2"/>
    <n v="0"/>
    <d v="2026-01-16T00:00:00"/>
    <n v="26906"/>
    <m/>
    <m/>
    <n v="1"/>
  </r>
  <r>
    <m/>
    <s v="Alejandro Beron"/>
    <s v="URGENTE 01"/>
    <s v="Materiales para refrisat de linea 7"/>
    <d v="2026-01-11T00:00:00"/>
    <x v="12"/>
    <x v="1"/>
    <s v="PR00175"/>
    <s v="AB"/>
    <s v="P-4124"/>
    <s v="S/C"/>
    <s v="VALVULA SELENOIDE PARA SOLDAR DE 7/8 BOBINA 220V (EMERSON/DANFOSS)"/>
    <n v="1"/>
    <s v="unidad"/>
    <n v="479668"/>
    <n v="479668"/>
    <s v="$"/>
    <s v="REFRIGERACION OMAR"/>
    <s v="P00208"/>
    <d v="2026-01-12T00:00:00"/>
    <s v="MZ"/>
    <d v="2026-01-12T00:00:00"/>
    <s v="Recibido"/>
    <s v="cumplida"/>
    <x v="0"/>
    <n v="1"/>
    <n v="0"/>
    <d v="2026-01-16T00:00:00"/>
    <n v="26906"/>
    <m/>
    <m/>
    <n v="1"/>
  </r>
  <r>
    <m/>
    <s v="Alejandro Beron"/>
    <s v="URGENTE 01"/>
    <s v="Materiales para refrisat de linea 7"/>
    <d v="2026-01-11T00:00:00"/>
    <x v="12"/>
    <x v="1"/>
    <s v="PR00175"/>
    <s v="AB"/>
    <s v="P-4124"/>
    <s v="S/C"/>
    <s v="VISOR DE LIQUIDO DANFOSS PARA SOLDAR 5/8"/>
    <n v="2"/>
    <s v="unidad"/>
    <n v="144122.41"/>
    <n v="288244.82"/>
    <s v="$"/>
    <s v="REFRIGERACION OMAR"/>
    <s v="P00208"/>
    <d v="2026-01-12T00:00:00"/>
    <s v="MZ"/>
    <d v="2026-01-12T00:00:00"/>
    <s v="Recibido"/>
    <s v="cumplida"/>
    <x v="0"/>
    <n v="2"/>
    <n v="0"/>
    <d v="2026-01-16T00:00:00"/>
    <n v="26906"/>
    <m/>
    <m/>
    <n v="1"/>
  </r>
  <r>
    <n v="1"/>
    <s v="Alejandro Beron"/>
    <s v="NORMAL"/>
    <s v="Toyota 25A"/>
    <d v="2026-01-11T00:00:00"/>
    <x v="12"/>
    <x v="1"/>
    <s v="PR00176"/>
    <s v="AB"/>
    <s v="P-4125"/>
    <s v="S/C"/>
    <s v="CONJUNTO DE EJE TRASERO PARA TOYOTA 25A"/>
    <n v="1"/>
    <s v="unidad"/>
    <m/>
    <n v="0"/>
    <s v="$"/>
    <s v="resuelto por tr"/>
    <m/>
    <m/>
    <m/>
    <m/>
    <s v="Sin req."/>
    <s v="Con pendientes"/>
    <x v="0"/>
    <m/>
    <n v="-1"/>
    <m/>
    <m/>
    <m/>
    <n v="1"/>
    <n v="1"/>
  </r>
  <r>
    <n v="1"/>
    <s v="Raul Ledesma"/>
    <s v="URGENTE 01"/>
    <s v="Amasadora linea 2"/>
    <d v="2026-01-12T00:00:00"/>
    <x v="12"/>
    <x v="1"/>
    <s v="PR00181"/>
    <s v="AB"/>
    <s v="P-4126"/>
    <s v="S/C"/>
    <s v="Motorreduct engr. Cilíndricos RX97 DRN160M4"/>
    <n v="1"/>
    <s v="unidad"/>
    <n v="8613325.5500000007"/>
    <n v="8613325.5500000007"/>
    <s v="$"/>
    <s v="SEW EURODRIVE"/>
    <s v="P00209"/>
    <d v="2026-01-12T00:00:00"/>
    <s v="MZ"/>
    <d v="2026-01-12T00:00:00"/>
    <s v="Recibido"/>
    <s v="cumplida"/>
    <x v="0"/>
    <n v="1"/>
    <n v="0"/>
    <d v="2026-01-16T00:00:00"/>
    <n v="182122"/>
    <m/>
    <n v="1"/>
    <n v="1"/>
  </r>
  <r>
    <n v="3"/>
    <s v="Dario Gamba"/>
    <s v="URGENTE 01"/>
    <s v="Balanzas de masipack linea 1"/>
    <d v="2026-01-11T00:00:00"/>
    <x v="12"/>
    <x v="1"/>
    <s v="PR00183"/>
    <s v="AB"/>
    <s v="P-4127"/>
    <s v="S/C"/>
    <s v="Reparacion de plaqueta de motores paso a paso"/>
    <n v="1"/>
    <s v="unidad"/>
    <n v="366250"/>
    <n v="366250"/>
    <s v="$"/>
    <s v="JORGE OKEEFFE"/>
    <s v="P00314"/>
    <d v="2026-01-29T00:00:00"/>
    <s v="MZ"/>
    <d v="2026-01-29T00:00:00"/>
    <s v="Recibido"/>
    <s v="cumplida"/>
    <x v="0"/>
    <n v="1"/>
    <n v="0"/>
    <d v="2026-02-05T00:00:00"/>
    <n v="2098"/>
    <m/>
    <n v="1"/>
    <n v="1"/>
  </r>
  <r>
    <m/>
    <s v="Dario Gamba"/>
    <s v="URGENTE 01"/>
    <s v="Balanzas de masipack linea 1"/>
    <d v="2026-01-11T00:00:00"/>
    <x v="12"/>
    <x v="1"/>
    <s v="PR00183"/>
    <s v="AB"/>
    <s v="P-4127"/>
    <s v="S/C"/>
    <s v="Reparacion de plaqueta de motores paso a paso"/>
    <n v="1"/>
    <s v="unidad"/>
    <n v="483450"/>
    <n v="483450"/>
    <s v="$"/>
    <s v="JORGE OKEEFFE"/>
    <s v="P00314"/>
    <d v="2026-01-29T00:00:00"/>
    <s v="MZ"/>
    <d v="2026-01-29T00:00:00"/>
    <s v="Recibido"/>
    <s v="cumplida"/>
    <x v="0"/>
    <n v="1"/>
    <n v="0"/>
    <d v="2026-02-05T00:00:00"/>
    <n v="2098"/>
    <m/>
    <m/>
    <n v="1"/>
  </r>
  <r>
    <m/>
    <s v="Dario Gamba"/>
    <s v="URGENTE 01"/>
    <s v="Balanzas de masipack linea 1"/>
    <d v="2026-01-11T00:00:00"/>
    <x v="12"/>
    <x v="1"/>
    <s v="PR00183"/>
    <s v="AB"/>
    <s v="P-4127"/>
    <s v="S/C"/>
    <s v="Reparacion de plaqueta de motores paso a paso"/>
    <n v="1"/>
    <s v="unidad"/>
    <n v="483450"/>
    <n v="483450"/>
    <s v="$"/>
    <s v="JORGE OKEEFFE"/>
    <s v="P00314"/>
    <d v="2026-01-29T00:00:00"/>
    <s v="MZ"/>
    <d v="2026-01-29T00:00:00"/>
    <s v="Recibido"/>
    <s v="cumplida"/>
    <x v="0"/>
    <n v="1"/>
    <n v="0"/>
    <d v="2026-02-05T00:00:00"/>
    <n v="2098"/>
    <m/>
    <m/>
    <n v="1"/>
  </r>
  <r>
    <n v="1"/>
    <s v="Alejandro Beron"/>
    <s v="URGENTE 01"/>
    <s v="Tablero de ampliacion de potencia"/>
    <d v="2026-01-16T00:00:00"/>
    <x v="12"/>
    <x v="1"/>
    <s v="PR00190"/>
    <s v="AB"/>
    <s v="P-4128"/>
    <s v="S/C"/>
    <s v="Terminales de cobre 50mm ojal 1/2&quot;"/>
    <n v="12"/>
    <s v="unidad"/>
    <n v="2700"/>
    <n v="32400"/>
    <s v="$"/>
    <s v="ELECTROPERBE"/>
    <s v="P00249"/>
    <d v="2026-01-19T00:00:00"/>
    <s v="MZ"/>
    <d v="2026-01-20T00:00:00"/>
    <s v="Recibido"/>
    <s v="cumplida"/>
    <x v="0"/>
    <n v="12"/>
    <n v="0"/>
    <d v="2026-01-17T00:00:00"/>
    <n v="89243"/>
    <m/>
    <n v="1"/>
    <n v="1"/>
  </r>
  <r>
    <n v="1"/>
    <s v="Raul Ledesma"/>
    <s v="NORMAL"/>
    <s v="Masipack L1-L2-L4"/>
    <d v="2026-01-20T00:00:00"/>
    <x v="12"/>
    <x v="1"/>
    <s v="PR00190"/>
    <s v="AB"/>
    <s v="P-4129"/>
    <s v="M0007MAS"/>
    <s v="CUCHILLA DENTADA 260MM L1-2-4"/>
    <n v="4"/>
    <s v="unidad"/>
    <n v="79909.5"/>
    <n v="319638"/>
    <s v="$"/>
    <s v="EXACORT"/>
    <s v="P00273"/>
    <d v="2026-01-22T00:00:00"/>
    <s v="MZ"/>
    <d v="2026-01-23T00:00:00"/>
    <s v="Recibido"/>
    <s v="cumplida"/>
    <x v="0"/>
    <n v="4"/>
    <n v="0"/>
    <d v="2026-03-09T00:00:00"/>
    <n v="520"/>
    <m/>
    <n v="1"/>
    <n v="1"/>
  </r>
  <r>
    <n v="1"/>
    <s v="Alejandro Beron"/>
    <s v="NORMAL"/>
    <s v="Provision de bateria para herramienta edilicio"/>
    <d v="2026-01-21T00:00:00"/>
    <x v="12"/>
    <x v="1"/>
    <s v="PR00218"/>
    <s v="AB"/>
    <s v="P-4130"/>
    <s v="M0054HER"/>
    <s v="BATERIA BOSCH GBA18V 4.0AH LI-ON"/>
    <n v="1"/>
    <s v="unidad"/>
    <n v="163638"/>
    <n v="163638"/>
    <s v="$"/>
    <s v="ABRAFER"/>
    <s v="P00620"/>
    <d v="2026-03-12T00:00:00"/>
    <s v="LR"/>
    <d v="2026-03-12T00:00:00"/>
    <s v="Recibido"/>
    <s v="cumplida"/>
    <x v="0"/>
    <n v="1"/>
    <n v="0"/>
    <d v="2026-03-17T00:00:00"/>
    <n v="47529"/>
    <n v="76398"/>
    <n v="1"/>
    <n v="1"/>
  </r>
  <r>
    <n v="2"/>
    <s v="Ontivero Alejandro"/>
    <s v="URGENTE 01"/>
    <s v="Linea 4"/>
    <d v="2026-01-26T00:00:00"/>
    <x v="12"/>
    <x v="1"/>
    <s v="PR00220"/>
    <s v="AB"/>
    <s v="P-4131"/>
    <s v="M2668MEC"/>
    <s v="CABLE DE RESOLVER P/INST FIJA - 13327429 - ROLLO X 30MTS - LINEA 4"/>
    <n v="1"/>
    <s v="unidad"/>
    <n v="677011.5"/>
    <n v="677011.5"/>
    <s v="$"/>
    <s v="SEW EURODRIVE"/>
    <s v="P00296"/>
    <d v="2026-01-26T00:00:00"/>
    <s v="MZ"/>
    <d v="2026-01-26T00:00:00"/>
    <s v="Recibido"/>
    <s v="cumplida"/>
    <x v="0"/>
    <n v="1"/>
    <n v="0"/>
    <d v="2026-01-27T00:00:00"/>
    <n v="182363"/>
    <n v="74633"/>
    <n v="1"/>
    <n v="1"/>
  </r>
  <r>
    <m/>
    <s v="Ontivero Alejandro"/>
    <s v="URGENTE 01"/>
    <s v="Linea 4"/>
    <d v="2026-01-26T00:00:00"/>
    <x v="12"/>
    <x v="1"/>
    <s v="PR00220"/>
    <s v="AB"/>
    <s v="P-4131"/>
    <s v="M2669MEC"/>
    <s v="CABLE DE ENCODER P/INST FIJA - 13324535 - ROLLO X 30MTS - LINEA 4"/>
    <n v="1"/>
    <s v="unidad"/>
    <n v="663436.55000000005"/>
    <n v="663436.55000000005"/>
    <s v="$"/>
    <s v="SEW EURODRIVE"/>
    <s v="P00296"/>
    <d v="2026-01-26T00:00:00"/>
    <s v="MZ"/>
    <d v="2026-01-26T00:00:00"/>
    <s v="Recibido"/>
    <s v="cumplida"/>
    <x v="0"/>
    <n v="1"/>
    <n v="0"/>
    <d v="2026-01-27T00:00:00"/>
    <n v="182363"/>
    <n v="74633"/>
    <m/>
    <n v="1"/>
  </r>
  <r>
    <n v="1"/>
    <s v="Ontivero Alejandro"/>
    <s v="NORMAL"/>
    <s v="Herramienta para medidor espesor de bobinas"/>
    <d v="2026-01-27T00:00:00"/>
    <x v="12"/>
    <x v="1"/>
    <s v="PR00222"/>
    <s v="AB"/>
    <s v="P-4132"/>
    <s v="M0061HER"/>
    <s v="MICROMETRO DIGITAL 0-25MM - MARCA MITUTOYO"/>
    <n v="1"/>
    <s v="unidad"/>
    <n v="393385"/>
    <n v="393385"/>
    <s v="$"/>
    <s v="ABRAFER"/>
    <s v="P00302"/>
    <d v="2026-01-28T00:00:00"/>
    <s v="LR"/>
    <d v="2026-01-29T00:00:00"/>
    <s v="Recibido"/>
    <s v="cumplida"/>
    <x v="0"/>
    <n v="1"/>
    <n v="0"/>
    <d v="2026-01-30T00:00:00"/>
    <n v="46237"/>
    <n v="74802"/>
    <n v="1"/>
    <n v="1"/>
  </r>
  <r>
    <n v="1"/>
    <s v="Raul Ledesma"/>
    <s v="URGENTE 01"/>
    <s v="COMBUSTIBLE PARA GRUPO ELECTROGENO"/>
    <d v="2026-01-28T00:00:00"/>
    <x v="12"/>
    <x v="1"/>
    <s v="PR00227"/>
    <s v="AB"/>
    <s v="P-4133"/>
    <s v="S/C"/>
    <s v="DIESEL V-POWER "/>
    <n v="1000"/>
    <s v="Litros"/>
    <n v="1850"/>
    <n v="1850000"/>
    <s v="$"/>
    <s v="SHELL"/>
    <n v="104566"/>
    <d v="2026-01-28T00:00:00"/>
    <s v="MZ"/>
    <d v="2026-01-28T00:00:00"/>
    <s v="Recibido"/>
    <s v="cumplida"/>
    <x v="0"/>
    <n v="1000"/>
    <n v="0"/>
    <d v="2026-02-04T00:00:00"/>
    <s v="sin remito"/>
    <m/>
    <n v="1"/>
    <n v="1"/>
  </r>
  <r>
    <n v="1"/>
    <s v="Alejandro Beron"/>
    <s v="NORMAL"/>
    <s v="Mueble para pagoproveedores"/>
    <d v="2026-01-30T00:00:00"/>
    <x v="12"/>
    <x v="1"/>
    <s v="PR00230"/>
    <s v="AB"/>
    <s v="P-4134"/>
    <s v="S/C"/>
    <s v="Mueble archivo laminado 2 cajones, color marron claro"/>
    <n v="1"/>
    <s v="unidad"/>
    <n v="154030"/>
    <n v="154030"/>
    <s v="$"/>
    <s v="TISERA"/>
    <s v="P00379"/>
    <d v="2026-02-05T00:00:00"/>
    <s v="MZ"/>
    <d v="2026-02-05T00:00:00"/>
    <s v="Recibido"/>
    <s v="cumplida"/>
    <x v="0"/>
    <n v="1"/>
    <n v="0"/>
    <d v="2026-02-06T00:00:00"/>
    <n v="44846"/>
    <m/>
    <n v="1"/>
    <n v="1"/>
  </r>
  <r>
    <n v="2"/>
    <s v="Alejandro Beron"/>
    <s v="NORMAL"/>
    <s v="Reemplazo de plantas secas en jardin principal de planta y tesoreria"/>
    <d v="2026-01-30T00:00:00"/>
    <x v="12"/>
    <x v="1"/>
    <s v="PR00231"/>
    <s v="AB"/>
    <s v="P-4135"/>
    <s v="S/C"/>
    <s v="Reemplazo de buxus para jardin principal de planta"/>
    <n v="6"/>
    <s v="unidad"/>
    <n v="33000"/>
    <n v="198000"/>
    <s v="$"/>
    <s v="Rene espacios verdes"/>
    <s v="P00372"/>
    <d v="2026-02-04T00:00:00"/>
    <s v="LR"/>
    <d v="2026-02-19T00:00:00"/>
    <s v="Recibido"/>
    <s v="cumplida"/>
    <x v="0"/>
    <n v="6"/>
    <n v="0"/>
    <d v="2026-02-25T00:00:00"/>
    <n v="154"/>
    <m/>
    <n v="1"/>
    <n v="1"/>
  </r>
  <r>
    <m/>
    <s v="Alejandro Beron"/>
    <s v="NORMAL"/>
    <s v="Reemplazo de plantas secas en jardin principal de planta y tesoreria"/>
    <d v="2026-01-30T00:00:00"/>
    <x v="12"/>
    <x v="1"/>
    <s v="PR00231"/>
    <s v="AB"/>
    <s v="P-4135"/>
    <s v="S/C"/>
    <s v="Reemplazo de olea texana 10 litros para tesoreria"/>
    <n v="1"/>
    <s v="unidad"/>
    <n v="33000"/>
    <n v="33000"/>
    <s v="$"/>
    <s v="Rene espacios verdes"/>
    <s v="P00372"/>
    <d v="2026-02-04T00:00:00"/>
    <s v="LR"/>
    <d v="2026-02-19T00:00:00"/>
    <s v="Recibido"/>
    <s v="cumplida"/>
    <x v="0"/>
    <n v="6"/>
    <n v="5"/>
    <d v="2026-02-25T00:00:00"/>
    <n v="154"/>
    <m/>
    <m/>
    <n v="1"/>
  </r>
  <r>
    <n v="7"/>
    <s v="Alejandro Beron"/>
    <s v="URGENTE 01"/>
    <s v="Reparacion de Tanque RCI DMP"/>
    <d v="2026-02-04T00:00:00"/>
    <x v="13"/>
    <x v="1"/>
    <s v="PR00234"/>
    <s v="AB"/>
    <s v="P-4136"/>
    <s v="S/C"/>
    <s v="Tornillo Autoperforante Punta Mecha Con Alas 8 X 1 1/2 (para PLACA CEMENTICIA) "/>
    <n v="1000"/>
    <s v="unidad"/>
    <n v="22.42"/>
    <n v="22420"/>
    <s v="$"/>
    <s v="ABRAFER"/>
    <s v="P00410"/>
    <d v="2026-01-10T00:00:00"/>
    <s v="MZ"/>
    <d v="2026-02-11T00:00:00"/>
    <s v="Recibido"/>
    <s v="cumplida"/>
    <x v="0"/>
    <n v="1000"/>
    <n v="0"/>
    <d v="2026-02-20T00:00:00"/>
    <n v="46748"/>
    <m/>
    <n v="1"/>
    <n v="1"/>
  </r>
  <r>
    <m/>
    <s v="Alejandro Beron"/>
    <s v="URGENTE 01"/>
    <s v="Reparacion de Tanque RCI DMP"/>
    <d v="2026-02-04T00:00:00"/>
    <x v="13"/>
    <x v="1"/>
    <s v="PR00234"/>
    <s v="AB"/>
    <s v="P-4136"/>
    <s v="S/C"/>
    <s v="AUTOPERFORANTE EXAGONAL MECHA 14 X 1&quot;1/2 X UN"/>
    <n v="150"/>
    <s v="unidad"/>
    <n v="68.400000000000006"/>
    <n v="10260"/>
    <s v="$"/>
    <s v="ABRAFER"/>
    <s v="P00410"/>
    <d v="2026-01-10T00:00:00"/>
    <s v="MZ"/>
    <d v="2026-02-11T00:00:00"/>
    <s v="Recibido"/>
    <s v="cumplida"/>
    <x v="0"/>
    <n v="150"/>
    <n v="0"/>
    <d v="2026-02-20T00:00:00"/>
    <n v="46748"/>
    <m/>
    <m/>
    <n v="1"/>
  </r>
  <r>
    <m/>
    <s v="Alejandro Beron"/>
    <s v="URGENTE 01"/>
    <s v="Reparacion de Tanque RCI DMP"/>
    <d v="2026-02-04T00:00:00"/>
    <x v="13"/>
    <x v="1"/>
    <s v="PR00234"/>
    <s v="AB"/>
    <s v="P-4136"/>
    <s v="S/C"/>
    <s v="Vendas Repara Grietas y Fisuras Liquitech para Techos, Muros y Piscinas 10cm x25 m"/>
    <n v="1"/>
    <s v="unidad"/>
    <n v="1318.38"/>
    <n v="1318.38"/>
    <s v="$"/>
    <s v="ABRAFER"/>
    <s v="P00410"/>
    <d v="2026-01-10T00:00:00"/>
    <s v="MZ"/>
    <d v="2026-02-11T00:00:00"/>
    <s v="Recibido"/>
    <s v="cumplida"/>
    <x v="0"/>
    <n v="1"/>
    <n v="0"/>
    <d v="2026-02-20T00:00:00"/>
    <n v="46748"/>
    <m/>
    <m/>
    <n v="1"/>
  </r>
  <r>
    <m/>
    <s v="Alejandro Beron"/>
    <s v="URGENTE 01"/>
    <s v="Reparacion de Tanque RCI DMP"/>
    <d v="2026-02-04T00:00:00"/>
    <x v="13"/>
    <x v="1"/>
    <s v="PR00234"/>
    <s v="AB"/>
    <s v="P-4136"/>
    <s v="S/C"/>
    <s v="Sikatop Seal 107 Flex A + B Impermeabilizante Flexible"/>
    <n v="3"/>
    <s v="unidad"/>
    <n v="43699.64"/>
    <n v="131098.91999999998"/>
    <s v="$"/>
    <s v="ABRAFER"/>
    <s v="P00410"/>
    <d v="2026-01-10T00:00:00"/>
    <s v="MZ"/>
    <d v="2026-02-11T00:00:00"/>
    <s v="Recibido"/>
    <s v="cumplida"/>
    <x v="0"/>
    <n v="3"/>
    <n v="0"/>
    <d v="2026-02-20T00:00:00"/>
    <n v="46748"/>
    <m/>
    <m/>
    <n v="1"/>
  </r>
  <r>
    <m/>
    <s v="Alejandro Beron"/>
    <s v="URGENTE 01"/>
    <s v="Reparacion de Tanque RCI DMP"/>
    <d v="2026-02-04T00:00:00"/>
    <x v="13"/>
    <x v="1"/>
    <s v="PR00234"/>
    <s v="AB"/>
    <s v="P-4136"/>
    <s v="S/C"/>
    <s v="GROUTER U22 MORTERO REPARACION BOLSA 25 KG"/>
    <n v="6"/>
    <s v="unidad"/>
    <m/>
    <n v="0"/>
    <s v="$"/>
    <m/>
    <m/>
    <m/>
    <m/>
    <m/>
    <s v="Sin req."/>
    <s v="Con pendientes"/>
    <x v="3"/>
    <m/>
    <n v="-6"/>
    <m/>
    <m/>
    <m/>
    <m/>
    <n v="1"/>
  </r>
  <r>
    <m/>
    <s v="Alejandro Beron"/>
    <s v="URGENTE 01"/>
    <s v="Reparacion de Tanque RCI DMP"/>
    <d v="2026-02-04T00:00:00"/>
    <x v="13"/>
    <x v="1"/>
    <s v="PR00234"/>
    <s v="AB"/>
    <s v="P-4136"/>
    <s v="S/C"/>
    <s v="Pintura para piscinas recubrimiento a base de caucho x 4lts "/>
    <n v="2"/>
    <s v="unidad"/>
    <n v="55647"/>
    <n v="111294"/>
    <s v="$"/>
    <s v="ABRAFER"/>
    <s v="P00410"/>
    <d v="2026-01-10T00:00:00"/>
    <s v="MZ"/>
    <d v="2026-02-11T00:00:00"/>
    <s v="Recibido"/>
    <s v="cumplida"/>
    <x v="0"/>
    <n v="2"/>
    <n v="0"/>
    <d v="2026-02-20T00:00:00"/>
    <n v="46748"/>
    <m/>
    <m/>
    <n v="1"/>
  </r>
  <r>
    <m/>
    <s v="Alejandro Beron"/>
    <s v="URGENTE 01"/>
    <s v="Reparacion de Tanque RCI DMP"/>
    <d v="2026-02-04T00:00:00"/>
    <x v="13"/>
    <x v="1"/>
    <s v="PR00234"/>
    <s v="AB"/>
    <s v="P-4136"/>
    <s v="S/C"/>
    <s v="RODILLO DE 22 CM P/EPOXI"/>
    <n v="4"/>
    <s v="unidad"/>
    <n v="2005.5"/>
    <n v="8022"/>
    <s v="$"/>
    <s v="ABRAFER"/>
    <s v="P00410"/>
    <d v="2026-01-10T00:00:00"/>
    <s v="MZ"/>
    <d v="2026-02-11T00:00:00"/>
    <s v="Recibido"/>
    <s v="cumplida"/>
    <x v="0"/>
    <n v="4"/>
    <n v="0"/>
    <d v="2026-02-20T00:00:00"/>
    <n v="46748"/>
    <m/>
    <m/>
    <n v="1"/>
  </r>
  <r>
    <n v="11"/>
    <s v="Alejandro Beron"/>
    <s v="URGENTE 01"/>
    <s v="MATERIALES PARA PLATEA DE SERVICIOS"/>
    <d v="2026-02-04T00:00:00"/>
    <x v="13"/>
    <x v="1"/>
    <s v="PR00235"/>
    <s v="AB"/>
    <s v="P-4137"/>
    <s v="M2663FER"/>
    <s v="ANGULO 1&quot; X 1/8&quot;"/>
    <n v="16"/>
    <s v="unidad"/>
    <n v="15729.14"/>
    <n v="251666.24"/>
    <s v="$"/>
    <s v="COMERCIAL CMP"/>
    <s v="P00566"/>
    <d v="2026-03-03T00:00:00"/>
    <s v="MZ"/>
    <d v="2026-03-09T00:00:00"/>
    <s v="Recibido"/>
    <s v="cumplida"/>
    <x v="0"/>
    <n v="16"/>
    <n v="0"/>
    <d v="2026-03-27T00:00:00"/>
    <n v="257147"/>
    <n v="76989"/>
    <n v="1"/>
    <n v="1"/>
  </r>
  <r>
    <m/>
    <s v="Alejandro Beron"/>
    <s v="URGENTE 01"/>
    <s v="MATERIALES PARA PLATEA DE SERVICIOS"/>
    <d v="2026-02-04T00:00:00"/>
    <x v="13"/>
    <x v="1"/>
    <s v="PR00235"/>
    <s v="AB"/>
    <s v="P-4137"/>
    <s v="M2041FER"/>
    <s v="CAÑO ESTRUCTURAL 80X40X2MM"/>
    <n v="4"/>
    <s v="unidad"/>
    <n v="46711.98"/>
    <n v="186847.92"/>
    <s v="$"/>
    <s v="COMERCIAL CMP"/>
    <s v="P00566"/>
    <d v="2026-03-03T00:00:00"/>
    <s v="MZ"/>
    <d v="2026-03-09T00:00:00"/>
    <s v="Recibido"/>
    <s v="cumplida"/>
    <x v="0"/>
    <n v="4"/>
    <n v="0"/>
    <d v="2026-03-27T00:00:00"/>
    <n v="257147"/>
    <n v="76989"/>
    <m/>
    <n v="1"/>
  </r>
  <r>
    <m/>
    <s v="Alejandro Beron"/>
    <s v="URGENTE 01"/>
    <s v="MATERIALES PARA PLATEA DE SERVICIOS"/>
    <d v="2026-02-04T00:00:00"/>
    <x v="13"/>
    <x v="1"/>
    <s v="PR00235"/>
    <s v="AB"/>
    <s v="P-4137"/>
    <s v="M2640FER"/>
    <s v="CAÑO ESTRUCTURAL CUADRADO 40X40X6000"/>
    <n v="20"/>
    <s v="unidad"/>
    <n v="30728.14"/>
    <n v="614562.80000000005"/>
    <s v="$"/>
    <s v="COMERCIAL CMP"/>
    <s v="P00566"/>
    <d v="2026-03-03T00:00:00"/>
    <s v="MZ"/>
    <d v="2026-03-09T00:00:00"/>
    <s v="Recibido"/>
    <s v="cumplida"/>
    <x v="0"/>
    <n v="20"/>
    <n v="0"/>
    <d v="2026-03-27T00:00:00"/>
    <n v="257148"/>
    <n v="76990"/>
    <m/>
    <n v="1"/>
  </r>
  <r>
    <m/>
    <s v="Alejandro Beron"/>
    <s v="URGENTE 01"/>
    <s v="MATERIALES PARA PLATEA DE SERVICIOS"/>
    <d v="2026-02-04T00:00:00"/>
    <x v="13"/>
    <x v="1"/>
    <s v="PR00235"/>
    <s v="AB"/>
    <s v="P-4137"/>
    <s v="M2166FER"/>
    <s v="CAÑO ESTRUCTURAL DE 80X80X2"/>
    <n v="5"/>
    <s v="unidad"/>
    <n v="62718.46"/>
    <n v="313592.3"/>
    <s v="$"/>
    <s v="COMERCIAL CMP"/>
    <s v="P00566"/>
    <d v="2026-03-03T00:00:00"/>
    <s v="MZ"/>
    <d v="2026-03-09T00:00:00"/>
    <s v="Recibido"/>
    <s v="cumplida"/>
    <x v="0"/>
    <n v="5"/>
    <n v="0"/>
    <d v="2026-03-27T00:00:00"/>
    <n v="257147"/>
    <n v="76989"/>
    <m/>
    <n v="1"/>
  </r>
  <r>
    <m/>
    <s v="Alejandro Beron"/>
    <s v="URGENTE 01"/>
    <s v="MATERIALES PARA PLATEA DE SERVICIOS"/>
    <d v="2026-02-04T00:00:00"/>
    <x v="13"/>
    <x v="1"/>
    <s v="PR00235"/>
    <s v="AB"/>
    <s v="P-4137"/>
    <s v="M1416FER"/>
    <s v="CHAPA TRAPEZ. T101 CINCALUM N25 1100 X 3000 COLOR VERDE INGLES"/>
    <n v="12"/>
    <s v="unidad"/>
    <n v="51213.56"/>
    <n v="614562.72"/>
    <s v="$"/>
    <s v="COMERCIAL CMP"/>
    <s v="P00566"/>
    <d v="2026-03-03T00:00:00"/>
    <s v="MZ"/>
    <d v="2026-03-09T00:00:00"/>
    <s v="Recibido"/>
    <s v="cumplida"/>
    <x v="0"/>
    <n v="12"/>
    <n v="0"/>
    <d v="2026-03-27T00:00:00"/>
    <n v="257146"/>
    <n v="76988"/>
    <m/>
    <n v="1"/>
  </r>
  <r>
    <m/>
    <s v="Alejandro Beron"/>
    <s v="URGENTE 01"/>
    <s v="MATERIALES PARA PLATEA DE SERVICIOS"/>
    <d v="2026-02-04T00:00:00"/>
    <x v="13"/>
    <x v="1"/>
    <s v="PR00235"/>
    <s v="AB"/>
    <s v="P-4137"/>
    <s v="M1411FER"/>
    <s v="CHAPA TRAPEZ. T101 CINCALUM N25 1100 X 4000 COLOR VERDE INGLES"/>
    <n v="16"/>
    <s v="unidad"/>
    <n v="71406.559999999998"/>
    <n v="1142504.96"/>
    <s v="$"/>
    <s v="COMERCIAL CMP"/>
    <s v="P00566"/>
    <d v="2026-03-03T00:00:00"/>
    <s v="MZ"/>
    <d v="2026-03-09T00:00:00"/>
    <s v="Recibido"/>
    <s v="cumplida"/>
    <x v="0"/>
    <n v="16"/>
    <n v="0"/>
    <d v="2026-03-27T00:00:00"/>
    <n v="257146"/>
    <n v="76988"/>
    <m/>
    <n v="1"/>
  </r>
  <r>
    <m/>
    <s v="Alejandro Beron"/>
    <s v="URGENTE 01"/>
    <s v="MATERIALES PARA PLATEA DE SERVICIOS"/>
    <d v="2026-02-04T00:00:00"/>
    <x v="13"/>
    <x v="1"/>
    <s v="PR00235"/>
    <s v="AB"/>
    <s v="P-4137"/>
    <s v="M2167FER"/>
    <s v="MALLA CIMA 25X25X2,6 X 3 METROS"/>
    <n v="24"/>
    <s v="unidad"/>
    <n v="44306.48"/>
    <n v="1063355.52"/>
    <s v="$"/>
    <s v="COMERCIAL CMP"/>
    <s v="P00566"/>
    <d v="2026-03-03T00:00:00"/>
    <s v="MZ"/>
    <d v="2026-03-09T00:00:00"/>
    <s v="Recibido"/>
    <s v="cumplida"/>
    <x v="0"/>
    <n v="24"/>
    <n v="0"/>
    <d v="2026-03-27T00:00:00"/>
    <n v="257147"/>
    <n v="76989"/>
    <m/>
    <n v="1"/>
  </r>
  <r>
    <m/>
    <s v="Alejandro Beron"/>
    <s v="URGENTE 01"/>
    <s v="MATERIALES PARA PLATEA DE SERVICIOS"/>
    <d v="2026-02-04T00:00:00"/>
    <x v="13"/>
    <x v="1"/>
    <s v="PR00235"/>
    <s v="AB"/>
    <s v="P-4137"/>
    <s v="M2230FER"/>
    <s v="TEE DE 1&quot;1/4 X 6M"/>
    <n v="3"/>
    <s v="unidad"/>
    <n v="22617.360000000001"/>
    <n v="67852.08"/>
    <s v="$"/>
    <s v="COMERCIAL CMP"/>
    <s v="P00566"/>
    <d v="2026-03-03T00:00:00"/>
    <s v="MZ"/>
    <d v="2026-03-09T00:00:00"/>
    <s v="Recibido"/>
    <s v="cumplida"/>
    <x v="0"/>
    <n v="3"/>
    <n v="0"/>
    <d v="2026-03-27T00:00:00"/>
    <n v="257147"/>
    <n v="76989"/>
    <m/>
    <n v="1"/>
  </r>
  <r>
    <m/>
    <s v="Alejandro Beron"/>
    <s v="URGENTE 01"/>
    <s v="MATERIALES PARA PLATEA DE SERVICIOS"/>
    <d v="2026-02-04T00:00:00"/>
    <x v="13"/>
    <x v="1"/>
    <s v="PR00235"/>
    <s v="AB"/>
    <s v="P-4137"/>
    <s v="M2057FER"/>
    <s v="AUTOPERFORANTE HEXAGONAL MECHA 14 X 1&quot;1/2 X C/ ARANDELA Y GOMA"/>
    <n v="300"/>
    <s v="unidad"/>
    <m/>
    <n v="0"/>
    <s v="$"/>
    <m/>
    <m/>
    <m/>
    <m/>
    <m/>
    <s v="Sin req."/>
    <s v="Con pendientes"/>
    <x v="3"/>
    <m/>
    <n v="-300"/>
    <m/>
    <m/>
    <m/>
    <m/>
    <n v="1"/>
  </r>
  <r>
    <m/>
    <s v="Alejandro Beron"/>
    <s v="URGENTE 01"/>
    <s v="MATERIALES PARA PLATEA DE SERVICIOS"/>
    <d v="2026-02-04T00:00:00"/>
    <x v="13"/>
    <x v="1"/>
    <s v="PR00235"/>
    <s v="AB"/>
    <s v="P-4137"/>
    <s v="S/C"/>
    <s v="BISAGRA TORNEADA 100X40"/>
    <n v="12"/>
    <s v="unidad"/>
    <m/>
    <n v="0"/>
    <s v="$"/>
    <m/>
    <m/>
    <m/>
    <m/>
    <m/>
    <s v="Sin req."/>
    <s v="Con pendientes"/>
    <x v="3"/>
    <m/>
    <n v="-12"/>
    <m/>
    <m/>
    <m/>
    <m/>
    <n v="1"/>
  </r>
  <r>
    <m/>
    <s v="Alejandro Beron"/>
    <s v="URGENTE 01"/>
    <s v="MATERIALES PARA PLATEA DE SERVICIOS"/>
    <d v="2026-02-04T00:00:00"/>
    <x v="13"/>
    <x v="1"/>
    <s v="PR00235"/>
    <s v="AB"/>
    <s v="P-4137"/>
    <s v="M2232FER"/>
    <s v="PLATINAS DE HIERRO COMUN DE 200X200X 5MM "/>
    <n v="16"/>
    <s v="unidad"/>
    <n v="57300"/>
    <n v="916800"/>
    <s v="$"/>
    <s v="FULL TIME"/>
    <s v="P00895"/>
    <d v="2026-04-21T00:00:00"/>
    <s v="MZ"/>
    <d v="2026-04-24T00:00:00"/>
    <s v="Recibido"/>
    <s v="cumplida"/>
    <x v="0"/>
    <n v="16"/>
    <n v="0"/>
    <d v="2026-04-24T00:00:00"/>
    <n v="415"/>
    <n v="78025"/>
    <m/>
    <n v="1"/>
  </r>
  <r>
    <n v="3"/>
    <s v="Alejandro Beron"/>
    <s v="NORMAL"/>
    <s v="Repuestos para Apilador Stacker PS 16N"/>
    <d v="2026-02-06T00:00:00"/>
    <x v="13"/>
    <x v="1"/>
    <s v="PR00242"/>
    <s v="AB"/>
    <s v="P-4138"/>
    <s v="S/C"/>
    <s v="Resorte Neumatico 250N - Figura Nº2_x000a_940400100037 Pagina N°13/14 componentes del brazo protector"/>
    <n v="2"/>
    <s v="unidad"/>
    <n v="11808"/>
    <n v="23616"/>
    <s v="$"/>
    <s v="UNIRROL"/>
    <s v="P00408"/>
    <d v="2026-02-09T00:00:00"/>
    <s v="MZ"/>
    <d v="2026-02-11T00:00:00"/>
    <s v="Recibido"/>
    <s v="cumplida"/>
    <x v="0"/>
    <n v="2"/>
    <n v="0"/>
    <d v="2026-02-20T00:00:00"/>
    <n v="7229"/>
    <m/>
    <n v="1"/>
    <n v="1"/>
  </r>
  <r>
    <m/>
    <s v="Alejandro Beron"/>
    <s v="NORMAL"/>
    <s v="Repuestos para Apilador Stacker PS 16N"/>
    <d v="2026-02-06T00:00:00"/>
    <x v="13"/>
    <x v="1"/>
    <s v="PR00242"/>
    <s v="AB"/>
    <s v="P-4138"/>
    <s v="S/C"/>
    <s v="Resorte Neumatico 800N - Figura Nº10_x000a_940400100038 pagina N°18/19 componentes de plataforma"/>
    <n v="1"/>
    <s v="unidad"/>
    <n v="21600"/>
    <n v="21600"/>
    <s v="$"/>
    <s v="UNIRROL"/>
    <s v="P00408"/>
    <d v="2026-02-09T00:00:00"/>
    <s v="MZ"/>
    <d v="2026-02-11T00:00:00"/>
    <s v="Recibido"/>
    <s v="cumplida"/>
    <x v="0"/>
    <n v="1"/>
    <n v="0"/>
    <d v="2026-02-20T00:00:00"/>
    <n v="7229"/>
    <m/>
    <m/>
    <n v="1"/>
  </r>
  <r>
    <m/>
    <s v="Alejandro Beron"/>
    <s v="NORMAL"/>
    <s v="Repuestos para Apilador Stacker PS 16N"/>
    <d v="2026-02-06T00:00:00"/>
    <x v="13"/>
    <x v="1"/>
    <s v="PR00242"/>
    <s v="AB"/>
    <s v="P-4138"/>
    <s v="S/C"/>
    <s v="Rueda estabilizadora - Figura Nº11_x000a_910401400018 Pagina N° 20/21 componentes de rueda"/>
    <n v="1"/>
    <s v="unidad"/>
    <n v="100800"/>
    <n v="100800"/>
    <s v="$"/>
    <s v="UNIRROL"/>
    <s v="P00408"/>
    <d v="2026-02-09T00:00:00"/>
    <s v="MZ"/>
    <d v="2026-02-11T00:00:00"/>
    <s v="Recibido"/>
    <s v="cumplida"/>
    <x v="0"/>
    <n v="1"/>
    <n v="0"/>
    <d v="2026-02-20T00:00:00"/>
    <n v="7229"/>
    <m/>
    <m/>
    <n v="1"/>
  </r>
  <r>
    <n v="1"/>
    <s v="PAÑOL"/>
    <s v="NORMAL"/>
    <s v="Talonario de salida de repuestos"/>
    <d v="2026-02-09T00:00:00"/>
    <x v="13"/>
    <x v="1"/>
    <s v="PR00244"/>
    <s v="AB"/>
    <s v="P-4139"/>
    <s v="S/C"/>
    <s v="Talonario remito de salida. Sin numeracion. Original y duplicado con papel quimico"/>
    <n v="10"/>
    <s v="unidad"/>
    <n v="7500"/>
    <n v="75000"/>
    <s v="$"/>
    <s v="RUBEN HUGO PAZOS (GRAFICA)"/>
    <s v="P00563"/>
    <d v="2026-03-03T00:00:00"/>
    <s v="MZ"/>
    <d v="2026-03-04T00:00:00"/>
    <s v="Recibido"/>
    <s v="cumplida"/>
    <x v="0"/>
    <n v="10"/>
    <n v="0"/>
    <d v="2026-04-15T00:00:00"/>
    <s v="sin remito"/>
    <m/>
    <n v="1"/>
    <n v="1"/>
  </r>
  <r>
    <n v="2"/>
    <s v="PAÑOL"/>
    <s v="NORMAL"/>
    <s v="PRECINTOS PARA CIERRE DE PLANTA"/>
    <d v="2026-02-11T00:00:00"/>
    <x v="13"/>
    <x v="1"/>
    <s v="PR00245"/>
    <s v="AB"/>
    <s v="P-4140"/>
    <s v="S/C"/>
    <s v="PRECINTO ROJO NUMERADO &quot;PUERTA DE EMERGENCIA&quot; CON TRABA METALICA"/>
    <n v="1000"/>
    <s v="unidad"/>
    <n v="109"/>
    <n v="109000"/>
    <s v="$"/>
    <s v="MERCOEMBAL (Naiman Dario Leonel)"/>
    <s v="P00568"/>
    <d v="2026-03-04T00:00:00"/>
    <s v="MZ"/>
    <d v="2026-03-04T00:00:00"/>
    <s v="Recibido"/>
    <s v="cumplida"/>
    <x v="0"/>
    <n v="1000"/>
    <n v="0"/>
    <d v="2026-05-08T00:00:00"/>
    <n v="1600"/>
    <m/>
    <n v="1"/>
    <n v="1"/>
  </r>
  <r>
    <m/>
    <s v="PAÑOL"/>
    <s v="NORMAL"/>
    <s v="PRECINTOS PARA CIERRE DE PLANTA"/>
    <d v="2026-02-11T00:00:00"/>
    <x v="13"/>
    <x v="1"/>
    <s v="PR00245"/>
    <s v="AB"/>
    <s v="P-4140"/>
    <s v="S/C"/>
    <s v="PRECINTO ROJO NUMERADO &quot;PAÑOL&quot; CON TRABA METALICA"/>
    <n v="1000"/>
    <s v="unidad"/>
    <n v="109"/>
    <n v="109000"/>
    <s v="$"/>
    <s v="MERCOEMBAL (Naiman Dario Leonel)"/>
    <s v="P00568"/>
    <d v="2026-03-04T00:00:00"/>
    <s v="MZ"/>
    <d v="2026-03-04T00:00:00"/>
    <s v="Recibido"/>
    <s v="cumplida"/>
    <x v="0"/>
    <n v="1000"/>
    <n v="0"/>
    <d v="2026-05-08T00:00:00"/>
    <n v="1600"/>
    <m/>
    <m/>
    <n v="1"/>
  </r>
  <r>
    <n v="1"/>
    <s v="Hugo Escobar"/>
    <s v="NORMAL"/>
    <s v="MOLINO DE AMONIO"/>
    <d v="2026-02-11T00:00:00"/>
    <x v="13"/>
    <x v="1"/>
    <s v="PR00246"/>
    <s v="AB"/>
    <s v="P-4141"/>
    <s v="S/C"/>
    <s v=" Reparacion/bobinado de motores 4hp 1420rpm"/>
    <n v="2"/>
    <s v="unidad"/>
    <n v="355900"/>
    <n v="711800"/>
    <s v="$"/>
    <s v="ATLAS Electromecanica"/>
    <s v="P00645"/>
    <d v="2026-03-13T00:00:00"/>
    <s v="MZ"/>
    <d v="2026-03-16T00:00:00"/>
    <s v="Recibido"/>
    <s v="cumplida"/>
    <x v="0"/>
    <n v="2"/>
    <n v="0"/>
    <d v="2026-03-27T00:00:00"/>
    <n v="1060"/>
    <m/>
    <n v="1"/>
    <n v="1"/>
  </r>
  <r>
    <n v="1"/>
    <s v="Alejandro Beron"/>
    <s v="NORMAL"/>
    <s v="Herramienta edilicio"/>
    <d v="2026-02-11T00:00:00"/>
    <x v="13"/>
    <x v="1"/>
    <s v="PR00247"/>
    <s v="AB"/>
    <s v="P-4142"/>
    <s v="S/C"/>
    <s v="Cables para Pinza Amperométrica Digital True Rms Bluetooth Testo 770-1 CATIV/ 600V"/>
    <n v="1"/>
    <s v="unidad"/>
    <n v="48440"/>
    <n v="48440"/>
    <s v="$"/>
    <s v="TESTO ARG"/>
    <s v="P00422"/>
    <d v="2026-02-12T00:00:00"/>
    <s v="MZ"/>
    <d v="2026-02-12T00:00:00"/>
    <s v="Recibido"/>
    <s v="cumplida"/>
    <x v="0"/>
    <n v="1"/>
    <n v="0"/>
    <d v="2026-04-20T00:00:00"/>
    <n v="52313"/>
    <m/>
    <n v="1"/>
    <n v="1"/>
  </r>
  <r>
    <n v="2"/>
    <s v="Alejandro Beron"/>
    <s v="NORMAL"/>
    <s v="Sala de tableros"/>
    <d v="2026-02-13T00:00:00"/>
    <x v="13"/>
    <x v="1"/>
    <s v="PR00268"/>
    <s v="AB"/>
    <s v="P-4143"/>
    <s v="S/C"/>
    <s v=" Extractor De Aire Industrial 40 Cm Trifasico Con Persiana"/>
    <n v="1"/>
    <s v="unidad"/>
    <n v="461818.18"/>
    <n v="461818.18"/>
    <s v="$"/>
    <s v="HER CAL"/>
    <s v="P00520"/>
    <d v="2026-03-02T00:00:00"/>
    <s v="MZ"/>
    <d v="2026-03-02T00:00:00"/>
    <s v="Recibido"/>
    <s v="cumplida"/>
    <x v="0"/>
    <n v="1"/>
    <n v="0"/>
    <d v="2026-03-27T00:00:00"/>
    <n v="41750"/>
    <m/>
    <n v="1"/>
    <n v="1"/>
  </r>
  <r>
    <m/>
    <s v="Alejandro Beron"/>
    <s v="NORMAL"/>
    <s v="Autoelevador Toyota 25B"/>
    <d v="2026-02-13T00:00:00"/>
    <x v="13"/>
    <x v="1"/>
    <s v="PR00268"/>
    <s v="AB"/>
    <s v="P-4143"/>
    <s v="M1603ELE"/>
    <s v="TRANSF. FICHA ANDERSON 50 AMP 600v - ROJA"/>
    <n v="1"/>
    <s v="unidad"/>
    <n v="46037.5"/>
    <n v="46037.5"/>
    <s v="$"/>
    <s v="HER CAL"/>
    <s v="P00520"/>
    <d v="2026-03-02T00:00:00"/>
    <s v="MZ"/>
    <d v="2026-03-02T00:00:00"/>
    <s v="Recibido"/>
    <s v="cumplida"/>
    <x v="0"/>
    <n v="1"/>
    <n v="0"/>
    <d v="2026-03-31T00:00:00"/>
    <n v="41793"/>
    <n v="77189"/>
    <m/>
    <n v="1"/>
  </r>
  <r>
    <n v="4"/>
    <s v="Alejandro Beron"/>
    <s v="NORMAL"/>
    <s v="Pinturas para edilicio - Trabajos en planta y tesoreria"/>
    <d v="2026-02-11T00:00:00"/>
    <x v="13"/>
    <x v="1"/>
    <s v="PR00248"/>
    <s v="AB"/>
    <s v="P-4144"/>
    <s v="S/C"/>
    <s v="Pintura para alta temperatura 400°, sintetico paisaje lunarx 4 lts_x000a_Marca alba"/>
    <n v="2"/>
    <s v="unidad"/>
    <n v="110259.5"/>
    <n v="220519"/>
    <s v="$"/>
    <s v="BRAZO LARGO"/>
    <s v="P00423"/>
    <d v="2026-02-12T00:00:00"/>
    <s v="MZ"/>
    <d v="2026-02-12T00:00:00"/>
    <s v="Recibido"/>
    <s v="cumplida"/>
    <x v="0"/>
    <n v="2"/>
    <n v="0"/>
    <d v="2026-03-20T00:00:00"/>
    <n v="6378"/>
    <m/>
    <n v="1"/>
    <n v="1"/>
  </r>
  <r>
    <m/>
    <s v="Alejandro Beron"/>
    <s v="NORMAL"/>
    <s v="Pinturas para edilicio - Trabajos en planta y tesoreria"/>
    <d v="2026-02-11T00:00:00"/>
    <x v="13"/>
    <x v="1"/>
    <s v="PR00248"/>
    <s v="AB"/>
    <s v="P-4144"/>
    <s v="S/C"/>
    <s v="Pintura esmalte sintetico satinado base P. COD 50132803402 x4lts_x000a_Marca alba"/>
    <n v="2"/>
    <s v="unidad"/>
    <n v="65289.26"/>
    <n v="130578.52"/>
    <s v="$"/>
    <s v="BRAZO LARGO"/>
    <s v="P00423"/>
    <d v="2026-02-12T00:00:00"/>
    <s v="MZ"/>
    <d v="2026-02-12T00:00:00"/>
    <s v="Recibido"/>
    <s v="cumplida"/>
    <x v="0"/>
    <n v="2"/>
    <n v="0"/>
    <d v="2026-03-20T00:00:00"/>
    <n v="6378"/>
    <m/>
    <m/>
    <n v="1"/>
  </r>
  <r>
    <m/>
    <s v="Alejandro Beron"/>
    <s v="NORMAL"/>
    <s v="Pinturas para edilicio - Trabajos en planta y tesoreria"/>
    <d v="2026-02-11T00:00:00"/>
    <x v="13"/>
    <x v="1"/>
    <s v="PR00248"/>
    <s v="AB"/>
    <s v="P-4144"/>
    <s v="S/C"/>
    <s v="BRIKOL LADRILLOS DECORATIVO - PROTECTOR IMPERMEABLE COLOR CERAMICO X 20LTS"/>
    <n v="1"/>
    <s v="unidad"/>
    <n v="216700.83"/>
    <n v="216700.83"/>
    <s v="$"/>
    <s v="BRAZO LARGO"/>
    <s v="P00423"/>
    <d v="2026-02-12T00:00:00"/>
    <s v="MZ"/>
    <d v="2026-02-12T00:00:00"/>
    <s v="Recibido"/>
    <s v="cumplida"/>
    <x v="0"/>
    <n v="1"/>
    <n v="0"/>
    <d v="2026-03-20T00:00:00"/>
    <n v="6378"/>
    <m/>
    <m/>
    <n v="1"/>
  </r>
  <r>
    <m/>
    <s v="Alejandro Beron"/>
    <s v="NORMAL"/>
    <s v="Pinturas para edilicio - Trabajos en planta y tesoreria"/>
    <d v="2026-02-11T00:00:00"/>
    <x v="13"/>
    <x v="1"/>
    <s v="PR00248"/>
    <s v="AB"/>
    <s v="P-4144"/>
    <s v="S/C"/>
    <s v="Pintura esmalte epoxy amarillo vial X 4 LT (COD 6337)_x000a_Marca tersuave"/>
    <n v="2"/>
    <s v="unidad"/>
    <n v="101764.46"/>
    <n v="203528.92"/>
    <s v="$"/>
    <s v="BRAZO LARGO"/>
    <s v="P00423"/>
    <d v="2026-02-12T00:00:00"/>
    <s v="MZ"/>
    <d v="2026-02-12T00:00:00"/>
    <s v="Orden de compra confirmada"/>
    <s v="Con pendientes"/>
    <x v="2"/>
    <m/>
    <n v="-2"/>
    <m/>
    <m/>
    <m/>
    <m/>
    <n v="1"/>
  </r>
  <r>
    <n v="5"/>
    <s v="Alejandro Beron"/>
    <s v="NORMAL"/>
    <s v="Materiales para edilicio - Trabajos baños de supervisores de produccion"/>
    <d v="2026-02-11T00:00:00"/>
    <x v="13"/>
    <x v="1"/>
    <s v="PR00249"/>
    <s v="AB"/>
    <s v="P-4145"/>
    <s v="S/C"/>
    <s v="Repuesto Original Ferrum Valvula Vf059 Doble Descarga Bari "/>
    <n v="5"/>
    <s v="unidad"/>
    <n v="28787.75"/>
    <n v="143938.75"/>
    <s v="$"/>
    <s v="HER CAL"/>
    <s v="P00564"/>
    <d v="2026-03-03T00:00:00"/>
    <s v="MZ"/>
    <d v="2026-03-08T00:00:00"/>
    <s v="Recibido"/>
    <s v="cumplida"/>
    <x v="0"/>
    <n v="5"/>
    <n v="0"/>
    <s v="17/04/26 - 08/05/26"/>
    <s v="41933 - 42049"/>
    <m/>
    <n v="1"/>
    <n v="1"/>
  </r>
  <r>
    <m/>
    <s v="Alejandro Beron"/>
    <s v="NORMAL"/>
    <s v="Materiales para edilicio - Trabajos baños de supervisores de produccion"/>
    <d v="2026-02-11T00:00:00"/>
    <x v="13"/>
    <x v="1"/>
    <s v="PR00249"/>
    <s v="AB"/>
    <s v="P-4145"/>
    <s v="S/C"/>
    <s v="Repuesto Valvula Vfi18 Descarga Dual Mochila Ferrum Original"/>
    <n v="5"/>
    <s v="unidad"/>
    <n v="22967.65"/>
    <n v="114838.25"/>
    <s v="$"/>
    <s v="HER CAL"/>
    <s v="P00564"/>
    <d v="2026-03-03T00:00:00"/>
    <s v="MZ"/>
    <d v="2026-03-08T00:00:00"/>
    <s v="Recibido"/>
    <s v="cumplida"/>
    <x v="0"/>
    <n v="5"/>
    <n v="0"/>
    <s v="17/04/26 - 08/05/26"/>
    <s v="41933 - 42049"/>
    <m/>
    <m/>
    <n v="1"/>
  </r>
  <r>
    <m/>
    <s v="Alejandro Beron"/>
    <s v="NORMAL"/>
    <s v="Materiales para edilicio - Trabajos baños de supervisores de produccion"/>
    <d v="2026-02-11T00:00:00"/>
    <x v="13"/>
    <x v="1"/>
    <s v="PR00249"/>
    <s v="AB"/>
    <s v="P-4145"/>
    <s v="S/C"/>
    <s v="Accionamiento VTA47 01 + Conexión VTC06"/>
    <n v="5"/>
    <s v="unidad"/>
    <n v="17270.099999999999"/>
    <n v="86350.5"/>
    <s v="$"/>
    <s v="HER CAL"/>
    <s v="P00564"/>
    <d v="2026-03-03T00:00:00"/>
    <s v="MZ"/>
    <d v="2026-03-08T00:00:00"/>
    <s v="Recibido"/>
    <s v="cumplida"/>
    <x v="0"/>
    <n v="5"/>
    <n v="0"/>
    <s v="17/04/26 - 08/05/26"/>
    <s v="41933 - 42049"/>
    <m/>
    <m/>
    <n v="1"/>
  </r>
  <r>
    <m/>
    <s v="Alejandro Beron"/>
    <s v="NORMAL"/>
    <s v="Materiales para edilicio - Trabajos baños de supervisores de produccion"/>
    <d v="2026-02-11T00:00:00"/>
    <x v="13"/>
    <x v="1"/>
    <s v="PR00249"/>
    <s v="AB"/>
    <s v="P-4145"/>
    <s v="S/C"/>
    <s v="ASIENTO DE INODORO FERRUM LINEA BARI BISAGRAS CROMADAS"/>
    <n v="2"/>
    <s v="unidad"/>
    <n v="109178.5"/>
    <n v="218357"/>
    <s v="$"/>
    <s v="HER CAL"/>
    <s v="P00564"/>
    <d v="2026-03-03T00:00:00"/>
    <s v="MZ"/>
    <d v="2026-03-08T00:00:00"/>
    <s v="Recibido"/>
    <s v="cumplida"/>
    <x v="0"/>
    <n v="2"/>
    <n v="0"/>
    <d v="2026-04-17T00:00:00"/>
    <n v="41933"/>
    <m/>
    <m/>
    <n v="1"/>
  </r>
  <r>
    <m/>
    <s v="Alejandro Beron"/>
    <s v="NORMAL"/>
    <s v="Materiales para edilicio - Trabajos baños de supervisores de produccion"/>
    <d v="2026-02-11T00:00:00"/>
    <x v="13"/>
    <x v="1"/>
    <s v="PR00249"/>
    <s v="AB"/>
    <s v="P-4145"/>
    <s v="S/C"/>
    <s v="Provision e intalacion de Cerradura doble perno, mano izquierda con 8 llaves"/>
    <n v="1"/>
    <s v="unidad"/>
    <m/>
    <n v="0"/>
    <s v="$"/>
    <s v="se resolvió por tr-300"/>
    <m/>
    <m/>
    <m/>
    <m/>
    <s v="Anulado"/>
    <s v="Con pendientes"/>
    <x v="1"/>
    <m/>
    <n v="-1"/>
    <m/>
    <m/>
    <m/>
    <m/>
    <n v="1"/>
  </r>
  <r>
    <n v="2"/>
    <s v="Alejandro Beron"/>
    <s v="NORMAL"/>
    <s v="Repuestos para enfriadores de produccion - siroc"/>
    <d v="2026-02-11T00:00:00"/>
    <x v="13"/>
    <x v="1"/>
    <s v="PR00250"/>
    <s v="AB"/>
    <s v="P-4146"/>
    <s v="M2681MEC"/>
    <s v=" Llave palanca 15A, On/Off de 4 pines. (C52iA on/off)"/>
    <n v="6"/>
    <s v="unidad"/>
    <m/>
    <n v="0"/>
    <s v="$"/>
    <s v="pedido anulado. Se compra por reposicion, mail 31/03"/>
    <m/>
    <m/>
    <m/>
    <m/>
    <s v="Anulado"/>
    <s v="Con pendientes"/>
    <x v="1"/>
    <m/>
    <n v="-6"/>
    <m/>
    <m/>
    <m/>
    <n v="1"/>
    <n v="1"/>
  </r>
  <r>
    <m/>
    <s v="Alejandro Beron"/>
    <s v="NORMAL"/>
    <s v="Repuestos para enfriadores de produccion - siroc"/>
    <d v="2026-02-11T00:00:00"/>
    <x v="13"/>
    <x v="1"/>
    <s v="PR00250"/>
    <s v="AB"/>
    <s v="P-4146"/>
    <s v="M2682MEC"/>
    <s v=" Bomba de agua para Enfriador Evaporativo Marca Ciroc Mod. 18ap9"/>
    <n v="3"/>
    <s v="unidad"/>
    <m/>
    <n v="0"/>
    <s v="$"/>
    <s v="pedido anulado. Se compra por reposicion, mail 31/03"/>
    <m/>
    <m/>
    <m/>
    <m/>
    <s v="Anulado"/>
    <s v="Con pendientes"/>
    <x v="1"/>
    <m/>
    <n v="-3"/>
    <m/>
    <m/>
    <m/>
    <m/>
    <n v="1"/>
  </r>
  <r>
    <n v="2"/>
    <s v="Alejandro Beron"/>
    <s v="URGENTE 01"/>
    <s v="ESPEJOS PARA VESTUARIOS DE HOMBRES Y DAMAS DEL DMP"/>
    <d v="2026-02-12T00:00:00"/>
    <x v="13"/>
    <x v="1"/>
    <s v="PR00261"/>
    <s v="AB"/>
    <s v="P-4147"/>
    <s v=" M2848FER"/>
    <s v="Espejo con marco de madera lustrada med. 700x500"/>
    <n v="3"/>
    <s v="unidad"/>
    <n v="45000"/>
    <n v="135000"/>
    <s v="$"/>
    <s v="MERCADO LIBRE"/>
    <s v="P01084"/>
    <d v="2026-05-12T00:00:00"/>
    <s v="MZ"/>
    <d v="2026-05-12T00:00:00"/>
    <s v="Orden de compra confirmada"/>
    <s v="Con pendientes"/>
    <x v="2"/>
    <m/>
    <n v="-3"/>
    <m/>
    <m/>
    <m/>
    <n v="1"/>
    <n v="1"/>
  </r>
  <r>
    <m/>
    <s v="Alejandro Beron"/>
    <s v="URGENTE 01"/>
    <s v="ESPEJOS PARA VESTUARIOS DE HOMBRES Y DAMAS DEL DMP"/>
    <d v="2026-02-12T00:00:00"/>
    <x v="13"/>
    <x v="1"/>
    <s v="PR00261"/>
    <s v="AB"/>
    <s v="P-4147"/>
    <s v=" M2849FER"/>
    <s v="Espejo con marco de madera lustrada med. 600x1200"/>
    <n v="1"/>
    <s v="unidad"/>
    <n v="72000"/>
    <n v="72000"/>
    <s v="$"/>
    <s v="MERCADO LIBRE"/>
    <s v="P01084"/>
    <d v="2026-05-12T00:00:00"/>
    <s v="MZ"/>
    <d v="2026-05-12T00:00:00"/>
    <s v="Orden de compra confirmada"/>
    <s v="Con pendientes"/>
    <x v="2"/>
    <m/>
    <n v="-1"/>
    <m/>
    <m/>
    <m/>
    <m/>
    <n v="1"/>
  </r>
  <r>
    <n v="1"/>
    <s v="Raul Ledesma"/>
    <s v="NORMAL"/>
    <s v="Tableros electricos de planta"/>
    <d v="2026-02-13T00:00:00"/>
    <x v="13"/>
    <x v="1"/>
    <s v="PR00267"/>
    <s v="AB"/>
    <s v="P-4148"/>
    <s v="M2518FER"/>
    <s v="CANDADO SEKUR 31 – LLAVE UNICA (LLAVE UNIVERSAL)"/>
    <n v="20"/>
    <s v="unidad"/>
    <n v="24830"/>
    <n v="496600"/>
    <s v="$"/>
    <s v="CERRAJERIA CERRACHINE"/>
    <s v="P00521"/>
    <d v="2026-03-02T00:00:00"/>
    <s v="MZ"/>
    <d v="2026-03-02T00:00:00"/>
    <s v="Recibido"/>
    <s v="cumplida"/>
    <x v="0"/>
    <n v="20"/>
    <n v="0"/>
    <d v="1900-01-19T00:00:00"/>
    <n v="624"/>
    <n v="77488"/>
    <n v="1"/>
    <n v="1"/>
  </r>
  <r>
    <n v="1"/>
    <s v="Ontivero Alejandro"/>
    <s v="URGENTE 01"/>
    <s v="Personal para realizar tareas de edilicio. Mantenimiento general de planta"/>
    <d v="2026-03-04T00:00:00"/>
    <x v="14"/>
    <x v="1"/>
    <s v="PR00273"/>
    <s v="AB"/>
    <s v="P-4149"/>
    <s v="S/C"/>
    <s v="Contratacion de personal de 3 ayudantes para realizar tareas generales en planta._x000a_Jornada de 9hs x dia. Apartir del Martes 10/03 (Cantidad total 3 dias)"/>
    <n v="3"/>
    <s v="unidad"/>
    <n v="324000"/>
    <n v="972000"/>
    <s v="$"/>
    <s v="Elfer Mario Hector (Montajes industriales)"/>
    <s v="P00636"/>
    <d v="2026-03-13T00:00:00"/>
    <s v="MZ"/>
    <d v="2026-03-16T00:00:00"/>
    <s v="Recibido"/>
    <s v="cumplida"/>
    <x v="0"/>
    <n v="3"/>
    <n v="0"/>
    <d v="2026-04-17T00:00:00"/>
    <s v="Firma Raul Ledesma"/>
    <m/>
    <n v="1"/>
    <n v="1"/>
  </r>
  <r>
    <n v="1"/>
    <s v="Ontivero Alejandro"/>
    <s v="NORMAL"/>
    <s v="VOLQUETE EN PLANTA"/>
    <d v="2026-03-04T00:00:00"/>
    <x v="14"/>
    <x v="1"/>
    <s v="PR00274"/>
    <s v="AB"/>
    <s v="P-4150"/>
    <s v="S/C"/>
    <s v="Volquete para residuos generales de planta"/>
    <n v="2"/>
    <s v="unidad"/>
    <n v="120000"/>
    <n v="240000"/>
    <s v="$"/>
    <s v="MS GRUPO NORTE SA VOLQUETES"/>
    <s v="P00644"/>
    <d v="2026-03-13T00:00:00"/>
    <s v="MZ"/>
    <d v="2026-03-13T00:00:00"/>
    <s v="Recibido"/>
    <s v="cumplida"/>
    <x v="0"/>
    <n v="2"/>
    <n v="0"/>
    <s v="6/3/26 - 30/3/26"/>
    <s v="4413 - 4454"/>
    <m/>
    <n v="1"/>
    <n v="1"/>
  </r>
  <r>
    <n v="1"/>
    <s v="Franco Paez"/>
    <s v="NORMAL"/>
    <s v="Motor de extraccion linea 7"/>
    <d v="2026-03-08T00:00:00"/>
    <x v="14"/>
    <x v="1"/>
    <s v="PR00278"/>
    <s v="AB"/>
    <s v="P-4151"/>
    <s v="S/C"/>
    <s v="Reparacion de motor trifasico marca WEG de 4 kw, 2875rpm. _x0009_1"/>
    <n v="1"/>
    <s v="unidad"/>
    <n v="390000"/>
    <n v="390000"/>
    <s v="$"/>
    <s v="ATLAS Electromecanica"/>
    <s v="P00924"/>
    <d v="2026-04-22T00:00:00"/>
    <s v="MZ"/>
    <d v="2026-04-22T00:00:00"/>
    <s v="Recibido"/>
    <s v="cumplida"/>
    <x v="0"/>
    <n v="1"/>
    <n v="0"/>
    <d v="2026-04-29T00:00:00"/>
    <n v="1199"/>
    <m/>
    <n v="1"/>
    <n v="1"/>
  </r>
  <r>
    <n v="7"/>
    <s v="Alejandro Beron"/>
    <s v="NORMAL"/>
    <s v="REPUESTOS PARA AUTOELEVADORES"/>
    <d v="2026-03-08T00:00:00"/>
    <x v="14"/>
    <x v="1"/>
    <s v="PR00279"/>
    <s v="AB"/>
    <s v="P-4152"/>
    <s v="M2151MEC"/>
    <s v=" FARO LED UNIVERSAL 12V CON SOPORTE"/>
    <n v="8"/>
    <s v="unidad"/>
    <m/>
    <n v="0"/>
    <s v="$"/>
    <s v="pedido anulado. Se compra por reposicion, mail 31/03"/>
    <m/>
    <m/>
    <m/>
    <m/>
    <s v="Anulado"/>
    <s v="Con pendientes"/>
    <x v="1"/>
    <m/>
    <n v="-8"/>
    <m/>
    <m/>
    <m/>
    <n v="1"/>
    <n v="1"/>
  </r>
  <r>
    <m/>
    <s v="Alejandro Beron"/>
    <s v="NORMAL"/>
    <s v="REPUESTOS PARA AUTOELEVADORES"/>
    <d v="2026-03-08T00:00:00"/>
    <x v="14"/>
    <x v="1"/>
    <s v="PR00279"/>
    <s v="AB"/>
    <s v="P-4152"/>
    <s v="M2462MEC"/>
    <s v=" SENSOR HOMBRE A BORDO TOYOTA"/>
    <n v="3"/>
    <s v="unidad"/>
    <m/>
    <n v="0"/>
    <s v="$"/>
    <s v="pedido anulado. Se compra por reposicion, mail 31/03"/>
    <m/>
    <m/>
    <m/>
    <m/>
    <s v="Anulado"/>
    <s v="Con pendientes"/>
    <x v="1"/>
    <m/>
    <n v="-3"/>
    <m/>
    <m/>
    <m/>
    <m/>
    <n v="1"/>
  </r>
  <r>
    <m/>
    <s v="Alejandro Beron"/>
    <s v="NORMAL"/>
    <s v="REPUESTOS PARA AUTOELEVADORES"/>
    <d v="2026-03-08T00:00:00"/>
    <x v="14"/>
    <x v="1"/>
    <s v="PR00279"/>
    <s v="AB"/>
    <s v="P-4152"/>
    <s v="M0365MEC"/>
    <s v="CUBETA FRENO APILADOR"/>
    <n v="6"/>
    <s v="unidad"/>
    <m/>
    <n v="0"/>
    <s v="$"/>
    <s v="pedido anulado. Se compra por reposicion, mail 31/03"/>
    <m/>
    <m/>
    <m/>
    <m/>
    <s v="Anulado"/>
    <s v="Con pendientes"/>
    <x v="1"/>
    <m/>
    <n v="-6"/>
    <m/>
    <m/>
    <m/>
    <m/>
    <n v="1"/>
  </r>
  <r>
    <m/>
    <s v="Alejandro Beron"/>
    <s v="NORMAL"/>
    <s v="REPUESTOS PARA AUTOELEVADORES"/>
    <d v="2026-03-08T00:00:00"/>
    <x v="14"/>
    <x v="1"/>
    <s v="PR00279"/>
    <s v="AB"/>
    <s v="P-4152"/>
    <s v="M0640MEC"/>
    <s v=" VENTILADOR APILADOR 14710-12950-71 TOYOTA"/>
    <n v="2"/>
    <s v="unidad"/>
    <m/>
    <n v="0"/>
    <s v="$"/>
    <s v="pedido anulado. Se compra por reposicion, mail 31/03"/>
    <m/>
    <m/>
    <m/>
    <m/>
    <s v="Anulado"/>
    <s v="Con pendientes"/>
    <x v="1"/>
    <m/>
    <n v="-2"/>
    <m/>
    <m/>
    <m/>
    <m/>
    <n v="1"/>
  </r>
  <r>
    <m/>
    <s v="Alejandro Beron"/>
    <s v="NORMAL"/>
    <s v="REPUESTOS PARA AUTOELEVADORES"/>
    <d v="2026-03-08T00:00:00"/>
    <x v="14"/>
    <x v="1"/>
    <s v="PR00279"/>
    <s v="AB"/>
    <s v="P-4152"/>
    <s v="M1535ELE"/>
    <s v=" COOLER DC 24V 0,16A 81MM X 81MM X 26MM (APILADORA)"/>
    <n v="1"/>
    <s v="unidad"/>
    <m/>
    <n v="0"/>
    <s v="$"/>
    <s v="pedido anulado. Se compra por reposicion, mail 31/03"/>
    <m/>
    <m/>
    <m/>
    <m/>
    <s v="Anulado"/>
    <s v="Con pendientes"/>
    <x v="1"/>
    <m/>
    <n v="-1"/>
    <m/>
    <m/>
    <m/>
    <m/>
    <n v="1"/>
  </r>
  <r>
    <m/>
    <s v="Alejandro Beron"/>
    <s v="NORMAL"/>
    <s v="REPUESTOS PARA AUTOELEVADORES"/>
    <d v="2026-03-08T00:00:00"/>
    <x v="14"/>
    <x v="1"/>
    <s v="PR00279"/>
    <s v="AB"/>
    <s v="P-4152"/>
    <s v="M2620MEC"/>
    <s v=" JUEGO DE CARBONES MOTOR APILADORAS - 20MM X 16MM X 6MM "/>
    <n v="1"/>
    <s v="unidad"/>
    <m/>
    <n v="0"/>
    <s v="$"/>
    <s v="pedido anulado. Se compra por reposicion, mail 31/03"/>
    <m/>
    <m/>
    <m/>
    <m/>
    <s v="Anulado"/>
    <s v="Con pendientes"/>
    <x v="1"/>
    <m/>
    <n v="-1"/>
    <m/>
    <m/>
    <m/>
    <m/>
    <n v="1"/>
  </r>
  <r>
    <m/>
    <s v="Alejandro Beron"/>
    <s v="NORMAL"/>
    <s v="REPUESTOS PARA AUTOELEVADORES"/>
    <d v="2026-03-08T00:00:00"/>
    <x v="14"/>
    <x v="1"/>
    <s v="PR00279"/>
    <s v="AB"/>
    <s v="P-4152"/>
    <s v="M2670MEC"/>
    <s v="REGULADOR DE VOLTAJE 48v a 24v 5A"/>
    <n v="1"/>
    <s v="unidad"/>
    <m/>
    <n v="0"/>
    <s v="$"/>
    <s v="pedido anulado. Se compra por reposicion, mail 31/03"/>
    <m/>
    <m/>
    <m/>
    <m/>
    <s v="Anulado"/>
    <s v="Con pendientes"/>
    <x v="1"/>
    <m/>
    <n v="-1"/>
    <m/>
    <m/>
    <m/>
    <m/>
    <n v="1"/>
  </r>
  <r>
    <n v="1"/>
    <s v="Alejandro Beron"/>
    <s v="NORMAL"/>
    <s v="Banco para tesoreria"/>
    <d v="2026-03-08T00:00:00"/>
    <x v="14"/>
    <x v="1"/>
    <s v="PR00280"/>
    <s v="AB"/>
    <s v="P-4153"/>
    <s v="S/C"/>
    <s v="Bancos de hormigon Largo1400; alto 400; ancho 460"/>
    <n v="2"/>
    <s v="unidad"/>
    <n v="219420.2"/>
    <n v="438840.4"/>
    <s v="$"/>
    <s v="HER CAL"/>
    <s v="P00982"/>
    <d v="2026-04-28T00:00:00"/>
    <s v="MZ"/>
    <d v="2026-04-28T00:00:00"/>
    <s v="Recibido"/>
    <s v="cumplida"/>
    <x v="0"/>
    <n v="2"/>
    <n v="0"/>
    <d v="2026-05-12T00:00:00"/>
    <n v="42125"/>
    <m/>
    <n v="1"/>
    <n v="1"/>
  </r>
  <r>
    <n v="1"/>
    <s v="Raul Ledesma"/>
    <s v="URGENTE 01"/>
    <s v="Modulos para balanzas de linea 6"/>
    <d v="2026-03-09T00:00:00"/>
    <x v="14"/>
    <x v="1"/>
    <s v="PR00281"/>
    <s v="AB"/>
    <s v="P-4154"/>
    <s v="M0285MAS"/>
    <s v="MODULO X20 AI1744 - 3900377863 - BALANZAS L6"/>
    <n v="5"/>
    <s v="unidad"/>
    <m/>
    <n v="0"/>
    <s v="$"/>
    <s v="pedido anulado. Se pidio en el p-4172"/>
    <m/>
    <m/>
    <m/>
    <m/>
    <s v="Anulado"/>
    <s v="Con pendientes"/>
    <x v="1"/>
    <m/>
    <n v="-5"/>
    <m/>
    <m/>
    <m/>
    <n v="1"/>
    <n v="1"/>
  </r>
  <r>
    <n v="1"/>
    <s v="Raul Ledesma"/>
    <s v="URGENTE 01"/>
    <s v="Reparacion de modulos para balanzas de linea 6"/>
    <d v="2026-03-11T00:00:00"/>
    <x v="14"/>
    <x v="1"/>
    <s v="PR00288"/>
    <s v="AB"/>
    <s v="P-4155"/>
    <s v="S/C"/>
    <s v="Reparacion de modulo x20 ai1744"/>
    <n v="3"/>
    <s v="unidad"/>
    <m/>
    <n v="0"/>
    <s v="$"/>
    <s v="sin reparacion"/>
    <m/>
    <m/>
    <m/>
    <m/>
    <s v="Anulado"/>
    <s v="Con pendientes"/>
    <x v="1"/>
    <m/>
    <n v="-3"/>
    <m/>
    <m/>
    <m/>
    <n v="1"/>
    <n v="1"/>
  </r>
  <r>
    <n v="1"/>
    <s v="Alejandro Beron"/>
    <s v="URGENTE 01"/>
    <s v="Perforacion para planta"/>
    <d v="2026-03-12T00:00:00"/>
    <x v="14"/>
    <x v="1"/>
    <s v="PR00289"/>
    <s v="AB"/>
    <s v="P-4156"/>
    <s v="S/C"/>
    <s v=" Perforacion para planta 60/70mts, con encamisado total_x000a_ Equipo de bombeo Rotor pump ST8015 de 5,5 hp - 380V_x000a_Columna filtrante de PVC revestido con maya de nylon de 75mm diametro_x000a_ Prefiltro de gravila silicea, para crear un pre filtro"/>
    <n v="1"/>
    <s v="unidad"/>
    <n v="5397674.2800000003"/>
    <n v="5397674.2800000003"/>
    <s v="$"/>
    <s v="PulsePro ingenieria"/>
    <s v="P01085"/>
    <d v="2026-05-12T00:00:00"/>
    <s v="MZ"/>
    <m/>
    <s v="Rq en proceso de aprobacion"/>
    <s v="Con pendientes"/>
    <x v="2"/>
    <m/>
    <n v="-1"/>
    <m/>
    <m/>
    <m/>
    <n v="1"/>
    <n v="1"/>
  </r>
  <r>
    <n v="1"/>
    <s v="Alejandro Beron"/>
    <s v="URGENTE 01"/>
    <s v="Sistema para rotacion de aire en oficinas de administracion"/>
    <d v="2026-03-12T00:00:00"/>
    <x v="14"/>
    <x v="1"/>
    <s v="PR00290"/>
    <s v="AB"/>
    <s v="P-4157"/>
    <s v="S/C"/>
    <s v="Servicio de rotacion de aires en 4 oficinas de administracion ( 2 salas de reuniones y 2 oficinas Gerenciales)"/>
    <n v="1"/>
    <s v="unidad"/>
    <m/>
    <n v="0"/>
    <s v="$"/>
    <m/>
    <m/>
    <m/>
    <m/>
    <m/>
    <s v="Sin req."/>
    <s v="Con pendientes"/>
    <x v="3"/>
    <m/>
    <n v="-1"/>
    <m/>
    <m/>
    <m/>
    <n v="1"/>
    <n v="1"/>
  </r>
  <r>
    <n v="1"/>
    <s v="Alejandro Beron"/>
    <s v="URGENTE 01"/>
    <s v="Servicio de recarga tubo de oxígeno"/>
    <d v="2026-03-12T00:00:00"/>
    <x v="14"/>
    <x v="1"/>
    <s v="PR00291"/>
    <s v="FS"/>
    <s v="P-4158"/>
    <s v="S/C"/>
    <s v="Recarga de tubo de oxígeno 6mts"/>
    <n v="1"/>
    <s v="unidad"/>
    <n v="24799.5"/>
    <n v="24799.5"/>
    <s v="$"/>
    <s v="OXITEC"/>
    <n v="104951"/>
    <d v="2026-03-12T00:00:00"/>
    <s v="MZ"/>
    <d v="2026-03-13T00:00:00"/>
    <s v="Recibido"/>
    <s v="cumplida"/>
    <x v="0"/>
    <n v="1"/>
    <n v="0"/>
    <d v="2026-03-14T00:00:00"/>
    <n v="54583"/>
    <m/>
    <n v="1"/>
    <n v="1"/>
  </r>
  <r>
    <n v="1"/>
    <s v="Raul Ledesma"/>
    <s v="URGENTE 01"/>
    <s v="Malla horno Línea 3"/>
    <d v="2026-03-12T00:00:00"/>
    <x v="14"/>
    <x v="1"/>
    <s v="PR00292"/>
    <s v="AB"/>
    <s v="P-4159"/>
    <s v="S/C"/>
    <s v="Limpieza malla horno línea 3"/>
    <n v="1"/>
    <s v="unidad"/>
    <n v="1650000"/>
    <n v="1650000"/>
    <s v="$"/>
    <s v="MOROS SA"/>
    <s v="P01103"/>
    <d v="2026-05-15T00:00:00"/>
    <s v="MZ"/>
    <d v="2026-05-20T00:00:00"/>
    <s v="Orden de compra confirmada"/>
    <s v="Con pendientes"/>
    <x v="2"/>
    <m/>
    <n v="-1"/>
    <m/>
    <m/>
    <m/>
    <n v="1"/>
    <n v="1"/>
  </r>
  <r>
    <n v="1"/>
    <s v="Franco Paez"/>
    <s v="URGENTE 01"/>
    <s v="Masipack Línea 2"/>
    <d v="2026-03-12T00:00:00"/>
    <x v="14"/>
    <x v="1"/>
    <s v="PR00294"/>
    <s v="FS"/>
    <s v="P-4160"/>
    <s v="S/C"/>
    <s v="Reparación de placas paso a paso Masipack L2"/>
    <n v="2"/>
    <s v="unidad"/>
    <n v="424500"/>
    <n v="849000"/>
    <s v="$"/>
    <s v="JORGE OKEEFFE"/>
    <s v="P00802"/>
    <d v="2026-04-06T00:00:00"/>
    <s v="MZ"/>
    <d v="2026-04-07T00:00:00"/>
    <s v="Recibido"/>
    <s v="cumplida"/>
    <x v="0"/>
    <n v="2"/>
    <n v="0"/>
    <d v="2026-04-20T00:00:00"/>
    <n v="2127"/>
    <m/>
    <n v="1"/>
    <n v="1"/>
  </r>
  <r>
    <n v="1"/>
    <s v="Raul Ledesma"/>
    <s v="NORMAL"/>
    <s v="Encintadora nueva Capex APIL26007"/>
    <d v="2026-03-13T00:00:00"/>
    <x v="14"/>
    <x v="1"/>
    <s v="PR00295"/>
    <s v="FS"/>
    <s v="P-4161"/>
    <s v="S/C"/>
    <s v="Encintadora nueva"/>
    <n v="1"/>
    <s v="unidad"/>
    <n v="2658720"/>
    <n v="2658720"/>
    <s v="$"/>
    <s v="ARTEMBAL"/>
    <s v="P01098"/>
    <d v="2026-05-13T00:00:00"/>
    <s v="MZ"/>
    <d v="2026-05-15T00:00:00"/>
    <s v="Recibido"/>
    <s v="cumplida"/>
    <x v="0"/>
    <n v="1"/>
    <n v="0"/>
    <d v="2026-05-26T00:00:00"/>
    <n v="3280"/>
    <m/>
    <n v="1"/>
    <n v="1"/>
  </r>
  <r>
    <n v="1"/>
    <s v="Alejandro Beron"/>
    <s v="URGENTE 01"/>
    <s v="Servicio de construcción plataforma"/>
    <d v="2026-03-13T00:00:00"/>
    <x v="14"/>
    <x v="1"/>
    <s v="PR00296"/>
    <s v="FS"/>
    <s v="P-4162"/>
    <s v="S/C"/>
    <s v="Construcción de plataforma 45 m2 "/>
    <n v="1"/>
    <s v="unidad"/>
    <n v="9991310"/>
    <n v="9991310"/>
    <s v="$"/>
    <s v="PulsePro ingenieria"/>
    <s v="P00739"/>
    <d v="2026-03-25T00:00:00"/>
    <s v="MZ"/>
    <d v="2026-03-26T00:00:00"/>
    <s v="Orden de compra confirmada"/>
    <s v="Con pendientes"/>
    <x v="2"/>
    <m/>
    <n v="-1"/>
    <m/>
    <m/>
    <m/>
    <n v="1"/>
    <n v="1"/>
  </r>
  <r>
    <n v="1"/>
    <s v="Raul Ledesma"/>
    <s v="URGENTE 01"/>
    <s v="Capsuladora linea 4"/>
    <d v="2026-03-13T00:00:00"/>
    <x v="14"/>
    <x v="1"/>
    <s v="PR00297"/>
    <s v="AB"/>
    <s v="P-4163"/>
    <s v="S/C"/>
    <s v="Servicio de reparacion de motoreductor sew CFM71L/BR/HR/TF/AS1H/SB62"/>
    <n v="1"/>
    <s v="unidad"/>
    <n v="1809733.2"/>
    <n v="1809733.2"/>
    <s v="$"/>
    <s v="SEW EURODRIVE"/>
    <s v="P00647"/>
    <d v="2026-03-16T00:00:00"/>
    <s v="MZ"/>
    <d v="2026-03-16T00:00:00"/>
    <s v="Recibido"/>
    <s v="cumplida"/>
    <x v="0"/>
    <n v="1"/>
    <n v="0"/>
    <d v="2026-03-20T00:00:00"/>
    <n v="183713"/>
    <m/>
    <n v="1"/>
    <n v="1"/>
  </r>
  <r>
    <n v="1"/>
    <s v="Raul Ledesma"/>
    <s v="URGENTE 01"/>
    <s v="Capsuladora linea 4"/>
    <d v="2026-03-16T00:00:00"/>
    <x v="14"/>
    <x v="1"/>
    <s v="PR00298"/>
    <s v="AB"/>
    <s v="P-4164"/>
    <s v="S/C"/>
    <s v="Flete para enviar a sew el motorreductor de capsuladora L4"/>
    <n v="1"/>
    <s v="unidad"/>
    <n v="55000"/>
    <n v="55000"/>
    <s v="$"/>
    <s v="AGÜERO SERGIO DARIO"/>
    <s v="P00654"/>
    <d v="2026-03-16T00:00:00"/>
    <s v="MZ"/>
    <d v="2026-03-16T00:00:00"/>
    <s v="Recibido"/>
    <s v="cumplida"/>
    <x v="0"/>
    <n v="1"/>
    <n v="0"/>
    <d v="2026-03-20T00:00:00"/>
    <s v="S/ remito"/>
    <m/>
    <n v="1"/>
    <n v="1"/>
  </r>
  <r>
    <n v="6"/>
    <s v="Alejandro Beron"/>
    <s v="URGENTE 01"/>
    <s v="Insumos para reparacion de filtraciones de planta"/>
    <d v="2026-03-14T00:00:00"/>
    <x v="14"/>
    <x v="1"/>
    <s v="PR00309"/>
    <s v="FS"/>
    <s v="P-4165"/>
    <s v="M2552FER"/>
    <s v=" MEMBRANA AUTOADHESIVA 15CM X 10MTS"/>
    <n v="10"/>
    <s v="unidad"/>
    <n v="16308.16"/>
    <n v="163081.60000000001"/>
    <s v="$"/>
    <s v="ABRAFER"/>
    <s v="P00737"/>
    <d v="2026-03-25T00:00:00"/>
    <s v="MZ"/>
    <d v="2026-03-25T00:00:00"/>
    <s v="Orden de compra confirmada"/>
    <s v="Con pendientes"/>
    <x v="2"/>
    <m/>
    <n v="-10"/>
    <m/>
    <m/>
    <m/>
    <n v="1"/>
    <n v="1"/>
  </r>
  <r>
    <m/>
    <s v="Alejandro Beron"/>
    <s v="URGENTE 01"/>
    <s v="Insumos para reparacion de filtraciones de planta"/>
    <d v="2026-03-14T00:00:00"/>
    <x v="14"/>
    <x v="1"/>
    <s v="PR00309"/>
    <s v="FS"/>
    <s v="P-4165"/>
    <s v="M2661FER"/>
    <s v=" MEMBRANA AUTOADHESIVA ANCHO 500MM X ROLLO DE 10MTS"/>
    <n v="8"/>
    <s v="unidad"/>
    <n v="69442.559999999998"/>
    <n v="555540.47999999998"/>
    <s v="$"/>
    <s v="HER CAL"/>
    <s v="P00738"/>
    <d v="2026-03-25T00:00:00"/>
    <s v="MZ"/>
    <d v="2026-03-25T00:00:00"/>
    <s v="Recibido"/>
    <s v="cumplida"/>
    <x v="0"/>
    <n v="8"/>
    <n v="0"/>
    <d v="2026-03-27T00:00:00"/>
    <n v="41748"/>
    <n v="76878"/>
    <m/>
    <n v="1"/>
  </r>
  <r>
    <m/>
    <s v="Alejandro Beron"/>
    <s v="URGENTE 01"/>
    <s v="Insumos para reparacion de filtraciones de planta"/>
    <d v="2026-03-14T00:00:00"/>
    <x v="14"/>
    <x v="1"/>
    <s v="PR00309"/>
    <s v="FS"/>
    <s v="P-4165"/>
    <s v="M2592FER"/>
    <s v="MANTA FIBRADA VENDA 1 X 25MTS"/>
    <n v="2"/>
    <s v="unidad"/>
    <n v="8124.15"/>
    <n v="16248.3"/>
    <s v="$"/>
    <s v="HER CAL"/>
    <s v="P00738"/>
    <d v="2026-03-25T00:00:00"/>
    <s v="MZ"/>
    <d v="2026-03-25T00:00:00"/>
    <s v="Recibido"/>
    <s v="cumplida"/>
    <x v="0"/>
    <n v="2"/>
    <n v="0"/>
    <d v="2026-03-27T00:00:00"/>
    <n v="41748"/>
    <n v="76878"/>
    <m/>
    <n v="1"/>
  </r>
  <r>
    <m/>
    <s v="Alejandro Beron"/>
    <s v="URGENTE 01"/>
    <s v="Insumos para reparacion de filtraciones de planta"/>
    <d v="2026-03-14T00:00:00"/>
    <x v="14"/>
    <x v="1"/>
    <s v="PR00309"/>
    <s v="FS"/>
    <s v="P-4165"/>
    <s v="M2349FER"/>
    <s v=" MEMBRANA LIQUIDA SIKAFILL TECHOS 20 KG. - BLANCO SEMI-MATE"/>
    <n v="1"/>
    <s v="unidad"/>
    <n v="165730.66"/>
    <n v="165730.66"/>
    <s v="$"/>
    <s v="HER CAL"/>
    <s v="P00738"/>
    <d v="2026-03-25T00:00:00"/>
    <s v="MZ"/>
    <d v="2026-03-25T00:00:00"/>
    <s v="Recibido"/>
    <s v="cumplida"/>
    <x v="0"/>
    <n v="1"/>
    <n v="0"/>
    <d v="2026-03-27T00:00:00"/>
    <n v="41748"/>
    <n v="76878"/>
    <m/>
    <n v="1"/>
  </r>
  <r>
    <m/>
    <s v="Alejandro Beron"/>
    <s v="URGENTE 01"/>
    <s v="Insumos para reparacion de filtraciones de planta"/>
    <d v="2026-03-14T00:00:00"/>
    <x v="14"/>
    <x v="1"/>
    <s v="PR00309"/>
    <s v="FS"/>
    <s v="P-4165"/>
    <s v="M2401FER"/>
    <s v=" CEMENTO BOLSA X 25KG"/>
    <n v="6"/>
    <s v="unidad"/>
    <n v="10150"/>
    <n v="60900"/>
    <s v="$"/>
    <s v="ABRAFER"/>
    <s v="P00737"/>
    <d v="2026-03-25T00:00:00"/>
    <s v="MZ"/>
    <d v="2026-03-25T00:00:00"/>
    <s v="Orden de compra confirmada"/>
    <s v="Con pendientes"/>
    <x v="2"/>
    <m/>
    <n v="-6"/>
    <m/>
    <m/>
    <m/>
    <m/>
    <n v="1"/>
  </r>
  <r>
    <m/>
    <s v="Alejandro Beron"/>
    <s v="URGENTE 01"/>
    <s v="Insumos para reparacion de filtraciones de planta"/>
    <d v="2026-03-14T00:00:00"/>
    <x v="14"/>
    <x v="1"/>
    <s v="PR00309"/>
    <s v="FS"/>
    <s v="P-4165"/>
    <s v="M0022FER"/>
    <s v=" CAL COMUN AVELLANEDA X 25KG"/>
    <n v="3"/>
    <s v="unidad"/>
    <n v="8679.15"/>
    <n v="26037.449999999997"/>
    <s v="$"/>
    <s v="ABRAFER"/>
    <s v="P00737"/>
    <d v="2026-03-25T00:00:00"/>
    <s v="MZ"/>
    <d v="2026-03-25T00:00:00"/>
    <s v="Orden de compra confirmada"/>
    <s v="Con pendientes"/>
    <x v="2"/>
    <m/>
    <n v="-3"/>
    <m/>
    <m/>
    <m/>
    <m/>
    <n v="1"/>
  </r>
  <r>
    <n v="1"/>
    <s v="Raul Ledesma"/>
    <s v="NORMAL"/>
    <s v="Armado y puesta en marcha horno nº8 L5"/>
    <d v="2026-03-16T00:00:00"/>
    <x v="14"/>
    <x v="1"/>
    <s v="PR00310"/>
    <s v="FS"/>
    <s v="P-4166"/>
    <s v="S/C"/>
    <s v="Servicio de contratacion de personal, de 1 oficial y 1 ayudante para el armado de horno N°8 de linea 5"/>
    <n v="5"/>
    <s v="Dias"/>
    <n v="440000"/>
    <n v="2200000"/>
    <s v="$"/>
    <s v="MET CAR MAR"/>
    <s v="P00729"/>
    <d v="2026-03-25T00:00:00"/>
    <s v="MZ"/>
    <d v="2026-04-09T00:00:00"/>
    <s v="Recibido"/>
    <s v="cumplida"/>
    <x v="0"/>
    <n v="5"/>
    <n v="0"/>
    <d v="2026-04-17T00:00:00"/>
    <s v="Firma ledesma raul"/>
    <m/>
    <n v="1"/>
    <n v="1"/>
  </r>
  <r>
    <n v="6"/>
    <s v="Alejandro Beron"/>
    <s v="URGENTE 01"/>
    <s v="Filtro sanitario y oficina de supervisores"/>
    <d v="2026-03-16T00:00:00"/>
    <x v="14"/>
    <x v="1"/>
    <s v="PR00312"/>
    <s v="AB"/>
    <s v="P-4167"/>
    <s v="M0864FER"/>
    <s v="TAPACANTOS C/PEGAMENTO NEGRO DE 40MM ANCHO X 10METROS"/>
    <n v="2"/>
    <s v="unidad"/>
    <m/>
    <n v="0"/>
    <s v="$"/>
    <m/>
    <m/>
    <m/>
    <m/>
    <m/>
    <s v="Sin req."/>
    <s v="Con pendientes"/>
    <x v="3"/>
    <m/>
    <n v="-2"/>
    <m/>
    <m/>
    <m/>
    <n v="1"/>
    <n v="1"/>
  </r>
  <r>
    <m/>
    <s v="Alejandro Beron"/>
    <s v="URGENTE 01"/>
    <s v="Filtro sanitario y oficina de supervisores"/>
    <d v="2026-03-16T00:00:00"/>
    <x v="14"/>
    <x v="1"/>
    <s v="PR00312"/>
    <s v="AB"/>
    <s v="P-4167"/>
    <s v="M2427FER"/>
    <s v="TAPACANTOS C/PEGAMENTO HAYA NATURAL DE 22MM ANCHO X 10METROS"/>
    <n v="2"/>
    <s v="unidad"/>
    <m/>
    <n v="0"/>
    <s v="$"/>
    <m/>
    <m/>
    <m/>
    <m/>
    <m/>
    <s v="Sin req."/>
    <s v="Con pendientes"/>
    <x v="3"/>
    <m/>
    <n v="-2"/>
    <m/>
    <m/>
    <m/>
    <m/>
    <n v="1"/>
  </r>
  <r>
    <m/>
    <s v="Alejandro Beron"/>
    <s v="URGENTE 01"/>
    <s v="Filtro sanitario y oficina de supervisores"/>
    <d v="2026-03-16T00:00:00"/>
    <x v="14"/>
    <x v="1"/>
    <s v="PR00312"/>
    <s v="AB"/>
    <s v="P-4167"/>
    <s v="M0879FER"/>
    <s v="PUNTERA PARA TAPA CANTO U"/>
    <n v="40"/>
    <s v="unidad"/>
    <n v="812.15"/>
    <n v="32486"/>
    <s v="$"/>
    <s v="HER CAL"/>
    <s v="P00805"/>
    <d v="2026-04-06T00:00:00"/>
    <s v="MZ"/>
    <d v="2026-05-07T00:00:00"/>
    <s v="Recibido"/>
    <s v="cumplida"/>
    <x v="0"/>
    <n v="40"/>
    <n v="0"/>
    <d v="2026-04-17T00:00:00"/>
    <n v="41932"/>
    <m/>
    <m/>
    <n v="1"/>
  </r>
  <r>
    <m/>
    <s v="Alejandro Beron"/>
    <s v="URGENTE 01"/>
    <s v="Filtro sanitario y oficina de supervisores"/>
    <d v="2026-03-16T00:00:00"/>
    <x v="14"/>
    <x v="1"/>
    <s v="PR00312"/>
    <s v="AB"/>
    <s v="P-4167"/>
    <s v="M0885FER"/>
    <s v="TAPACANTO U ALUMINIO RECTO 18MM 2.92 MTS COLOR GRIS MATE"/>
    <n v="9"/>
    <s v="unidad"/>
    <n v="6154.15"/>
    <n v="55387.35"/>
    <s v="$"/>
    <s v="HER CAL"/>
    <s v="P00805"/>
    <d v="2026-04-06T00:00:00"/>
    <s v="MZ"/>
    <d v="2026-05-07T00:00:00"/>
    <s v="Recibido"/>
    <s v="cumplida"/>
    <x v="0"/>
    <n v="9"/>
    <n v="0"/>
    <d v="2026-04-17T00:00:00"/>
    <n v="41932"/>
    <m/>
    <m/>
    <n v="1"/>
  </r>
  <r>
    <m/>
    <s v="Alejandro Beron"/>
    <s v="URGENTE 01"/>
    <s v="Filtro sanitario y oficina de supervisores"/>
    <d v="2026-03-16T00:00:00"/>
    <x v="14"/>
    <x v="1"/>
    <s v="PR00312"/>
    <s v="AB"/>
    <s v="P-4167"/>
    <s v="S/C"/>
    <s v="Espejo 45 X 55cm, con Marco (40mm) Blanco Pvc "/>
    <n v="2"/>
    <s v="unidad"/>
    <n v="37050.5"/>
    <n v="74101"/>
    <s v="$"/>
    <s v="HER CAL"/>
    <s v="P00805"/>
    <d v="2026-04-06T00:00:00"/>
    <s v="MZ"/>
    <d v="2026-05-07T00:00:00"/>
    <s v="Recibido"/>
    <s v="cumplida"/>
    <x v="0"/>
    <n v="2"/>
    <n v="0"/>
    <d v="2026-04-17T00:00:00"/>
    <n v="41932"/>
    <m/>
    <m/>
    <n v="1"/>
  </r>
  <r>
    <m/>
    <s v="Alejandro Beron"/>
    <s v="URGENTE 01"/>
    <s v="Filtro sanitario y oficina de supervisores"/>
    <d v="2026-03-16T00:00:00"/>
    <x v="14"/>
    <x v="1"/>
    <s v="PR00312"/>
    <s v="AB"/>
    <s v="P-4167"/>
    <s v="S/C"/>
    <s v="Cesto Basura 60l Fema C/ Tapa Contenedor. L45xAL79xAN33"/>
    <n v="2"/>
    <s v="unidad"/>
    <n v="47309.08"/>
    <n v="94618.16"/>
    <s v="$"/>
    <s v="HER CAL"/>
    <s v="P00805"/>
    <d v="2026-04-06T00:00:00"/>
    <s v="MZ"/>
    <d v="2026-05-07T00:00:00"/>
    <s v="Recibido"/>
    <s v="cumplida"/>
    <x v="0"/>
    <n v="2"/>
    <n v="0"/>
    <d v="2026-04-17T00:00:00"/>
    <n v="41932"/>
    <m/>
    <m/>
    <n v="1"/>
  </r>
  <r>
    <n v="1"/>
    <s v="Alejandro Beron"/>
    <s v="URGENTE 01"/>
    <s v="Sillas de directorio"/>
    <d v="2026-03-18T00:00:00"/>
    <x v="14"/>
    <x v="1"/>
    <s v="PR00319"/>
    <s v="FS"/>
    <s v="P-4168"/>
    <s v="S/C"/>
    <s v="REPARACIÓN DE PISTÓN Y CENTRADOR EN SILLAS FENIX"/>
    <n v="1"/>
    <s v="unidad"/>
    <n v="105000"/>
    <n v="105000"/>
    <s v="$"/>
    <s v="EQUI-FEC"/>
    <s v="P00804"/>
    <d v="2026-04-06T00:00:00"/>
    <s v="MZ"/>
    <d v="2026-04-07T00:00:00"/>
    <s v="Recibido"/>
    <s v="cumplida"/>
    <x v="0"/>
    <n v="1"/>
    <n v="0"/>
    <d v="2026-04-24T00:00:00"/>
    <n v="23465"/>
    <m/>
    <n v="1"/>
    <n v="1"/>
  </r>
  <r>
    <n v="2"/>
    <s v="Alejandro Beron"/>
    <s v="URGENTE 01"/>
    <s v="Repuestos para barreras y timbrados"/>
    <d v="2026-03-18T00:00:00"/>
    <x v="14"/>
    <x v="1"/>
    <s v="PR00322"/>
    <s v="FS"/>
    <s v="P-4169"/>
    <s v="S/C"/>
    <s v="Timbre Inalambrico Negro 50mts alcance .marca Etheos TIN150B-TIN150N"/>
    <n v="2"/>
    <s v="unidad"/>
    <n v="40000"/>
    <n v="80000"/>
    <s v="$"/>
    <s v="RENDICION DE GASTOS"/>
    <n v="105019"/>
    <d v="2026-03-20T00:00:00"/>
    <s v="MZ"/>
    <d v="2026-03-20T00:00:00"/>
    <s v="Recibido"/>
    <s v="cumplida"/>
    <x v="0"/>
    <n v="2"/>
    <n v="0"/>
    <d v="2026-03-25T00:00:00"/>
    <s v="sin remito"/>
    <m/>
    <n v="1"/>
    <n v="1"/>
  </r>
  <r>
    <m/>
    <s v="Alejandro Beron"/>
    <s v="URGENTE 01"/>
    <s v="Repuestos para barreras y timbrados"/>
    <d v="2026-03-18T00:00:00"/>
    <x v="14"/>
    <x v="1"/>
    <s v="PR00322"/>
    <s v="FS"/>
    <s v="P-4169"/>
    <s v="S/C"/>
    <s v="Fotocélula Para barrera automatica. Alcance hasta 20m. Alimentación 12-24VCC. Simple haz. 7,5 cm de alto. 4,5 cm de ancho. 3 cm de profundidad."/>
    <n v="2"/>
    <s v="unidad"/>
    <n v="25500"/>
    <n v="51000"/>
    <s v="$"/>
    <s v="RENDICION DE GASTOS"/>
    <n v="105019"/>
    <d v="2026-03-20T00:00:00"/>
    <s v="MZ"/>
    <d v="2026-03-20T00:00:00"/>
    <s v="Recibido"/>
    <s v="cumplida"/>
    <x v="0"/>
    <n v="2"/>
    <n v="0"/>
    <d v="2026-03-25T00:00:00"/>
    <s v="sin remito"/>
    <m/>
    <m/>
    <n v="1"/>
  </r>
  <r>
    <n v="3"/>
    <s v="Alejandro Beron"/>
    <s v="URGENTE 01"/>
    <s v="Repuestos para autoelevadores"/>
    <d v="2026-03-19T00:00:00"/>
    <x v="14"/>
    <x v="1"/>
    <s v="PR00324"/>
    <s v="FS"/>
    <s v="P-4170"/>
    <s v="M2568MEC"/>
    <s v=" CUBIERTA CONTINENTAL 600X9 MACIZA - TOYOTA 25A "/>
    <n v="2"/>
    <s v="unidad"/>
    <n v="250000"/>
    <n v="500000"/>
    <s v="$"/>
    <s v="ELEVA PILAR"/>
    <s v="P00818"/>
    <d v="2026-04-09T00:00:00"/>
    <s v="MZ"/>
    <d v="2026-04-09T00:00:00"/>
    <s v="Recibido"/>
    <s v="cumplida"/>
    <x v="0"/>
    <n v="2"/>
    <n v="0"/>
    <d v="2026-04-28T00:00:00"/>
    <n v="19"/>
    <n v="78222"/>
    <n v="1"/>
    <n v="1"/>
  </r>
  <r>
    <m/>
    <s v="Alejandro Beron"/>
    <s v="URGENTE 01"/>
    <s v="Repuestos para autoelevadores"/>
    <d v="2026-03-19T00:00:00"/>
    <x v="14"/>
    <x v="1"/>
    <s v="PR00324"/>
    <s v="FS"/>
    <s v="P-4170"/>
    <s v="M2299MEC"/>
    <s v=" BATERIA DE LITIO 24V 20AH. (ZORRA ELÉCTRICA MODELO PTE 15Q- ATOM)"/>
    <n v="1"/>
    <s v="unidad"/>
    <n v="662700"/>
    <n v="662700"/>
    <s v="$"/>
    <s v="UNIRROL"/>
    <s v="P00727"/>
    <d v="2026-03-25T00:00:00"/>
    <s v="MZ"/>
    <d v="2026-03-25T00:00:00"/>
    <s v="Recibido"/>
    <s v="cumplida"/>
    <x v="0"/>
    <n v="1"/>
    <n v="0"/>
    <d v="2026-04-07T00:00:00"/>
    <n v="18659"/>
    <n v="77296"/>
    <m/>
    <n v="1"/>
  </r>
  <r>
    <m/>
    <s v="Alejandro Beron"/>
    <s v="URGENTE 01"/>
    <s v="Repuestos para autoelevadores"/>
    <d v="2026-03-19T00:00:00"/>
    <x v="14"/>
    <x v="1"/>
    <s v="PR00322"/>
    <s v="FS"/>
    <s v="P-4170"/>
    <s v="M2683MEC"/>
    <s v="CARGADOR DE BATERIAS - 03 Charger (509946036501) charger24V8A(EU)"/>
    <n v="1"/>
    <s v="unidad"/>
    <n v="352500"/>
    <n v="352500"/>
    <s v="$"/>
    <s v="UNIRROL"/>
    <s v="P00727"/>
    <d v="2026-03-25T00:00:00"/>
    <s v="MZ"/>
    <d v="2026-03-25T00:00:00"/>
    <s v="Recibido"/>
    <s v="cumplida"/>
    <x v="0"/>
    <n v="1"/>
    <n v="0"/>
    <d v="2026-04-07T00:00:00"/>
    <n v="18659"/>
    <n v="77296"/>
    <m/>
    <n v="1"/>
  </r>
  <r>
    <n v="1"/>
    <s v="Ontivero Alejandro"/>
    <s v="URGENTE 01"/>
    <s v="Tolva de linea 5"/>
    <d v="2026-03-23T00:00:00"/>
    <x v="14"/>
    <x v="1"/>
    <s v="PR00328"/>
    <s v="AB"/>
    <s v="P-4171"/>
    <s v="S/C"/>
    <s v="Reemplazo de base de tolva Linea 5_x000a_-Incluye fabricacion y montaje de base nueva_x000a_-No incluye conexión de cañeria"/>
    <n v="1"/>
    <s v="unidad"/>
    <n v="5250000"/>
    <n v="5250000"/>
    <s v="$"/>
    <s v="PulsePro ingenieria"/>
    <s v="P00730"/>
    <d v="2026-03-25T00:00:00"/>
    <s v="MZ"/>
    <d v="2026-03-26T00:00:00"/>
    <s v="Orden de compra confirmada"/>
    <s v="Con pendientes"/>
    <x v="2"/>
    <m/>
    <n v="-1"/>
    <m/>
    <m/>
    <m/>
    <n v="1"/>
    <n v="1"/>
  </r>
  <r>
    <n v="5"/>
    <s v="Raul Ledesma"/>
    <s v="NORMAL"/>
    <s v="Modulos para balanzas de linea 1"/>
    <d v="2026-03-25T00:00:00"/>
    <x v="14"/>
    <x v="1"/>
    <s v="PR00329"/>
    <s v="AB"/>
    <s v="P-4172"/>
    <s v="M1605ELE"/>
    <s v="Placa/Módulo driver motor paso a paso MA1036_R4"/>
    <n v="2"/>
    <s v="unidad"/>
    <n v="352500"/>
    <n v="705000"/>
    <s v="$"/>
    <s v="PROTO"/>
    <s v="P00814"/>
    <d v="2026-04-10T00:00:00"/>
    <s v="MZ"/>
    <d v="2026-04-22T00:00:00"/>
    <s v="Recibido"/>
    <s v="cumplida"/>
    <x v="0"/>
    <n v="2"/>
    <n v="0"/>
    <d v="2026-08-01T00:00:00"/>
    <n v="137"/>
    <n v="82542"/>
    <n v="1"/>
    <n v="1"/>
  </r>
  <r>
    <m/>
    <s v="Raul Ledesma"/>
    <s v="NORMAL"/>
    <s v="Modulos para balanzas de lineas 2 y 3"/>
    <d v="2026-03-25T00:00:00"/>
    <x v="14"/>
    <x v="1"/>
    <s v="PR00329"/>
    <s v="AB"/>
    <s v="P-4172"/>
    <s v="M1241ELE"/>
    <s v="Placa/Módulo driver motor paso a paso MSMP2TLC_R2"/>
    <n v="4"/>
    <s v="unidad"/>
    <n v="352500"/>
    <n v="1410000"/>
    <s v="$"/>
    <s v="PROTO"/>
    <s v="P00814"/>
    <d v="2026-04-10T00:00:00"/>
    <s v="MZ"/>
    <d v="2026-04-22T00:00:00"/>
    <s v="Recibido"/>
    <s v="cumplida"/>
    <x v="0"/>
    <n v="4"/>
    <n v="0"/>
    <d v="2026-08-01T00:00:00"/>
    <n v="137"/>
    <n v="82542"/>
    <m/>
    <n v="1"/>
  </r>
  <r>
    <m/>
    <s v="Raul Ledesma"/>
    <s v="NORMAL"/>
    <s v="Modulos para balanzas de linea 4"/>
    <d v="2026-03-25T00:00:00"/>
    <x v="14"/>
    <x v="1"/>
    <s v="PR00329"/>
    <s v="AB"/>
    <s v="P-4172"/>
    <s v="M1240ELE"/>
    <s v="Placa/Módulo driver motor paso a paso MA1028_R7"/>
    <n v="2"/>
    <s v="unidad"/>
    <n v="352500"/>
    <n v="705000"/>
    <s v="$"/>
    <s v="PROTO"/>
    <s v="P00814"/>
    <d v="2026-04-10T00:00:00"/>
    <s v="MZ"/>
    <d v="2026-04-22T00:00:00"/>
    <s v="Recibido"/>
    <s v="cumplida"/>
    <x v="0"/>
    <n v="2"/>
    <n v="0"/>
    <d v="2026-08-01T00:00:00"/>
    <n v="137"/>
    <n v="82542"/>
    <m/>
    <n v="1"/>
  </r>
  <r>
    <m/>
    <s v="Raul Ledesma"/>
    <s v="NORMAL"/>
    <s v="Modulos para balanzas de linea 6"/>
    <d v="2026-03-25T00:00:00"/>
    <x v="14"/>
    <x v="1"/>
    <s v="PR00329"/>
    <s v="AB"/>
    <s v="P-4172"/>
    <s v="M0285MAS"/>
    <s v="Módulo analógico B&amp;R  X20AI1744"/>
    <n v="6"/>
    <s v="unidad"/>
    <n v="1003920"/>
    <n v="6023520"/>
    <s v="$"/>
    <s v="PROTO"/>
    <s v="P00814"/>
    <d v="2026-04-10T00:00:00"/>
    <s v="MZ"/>
    <d v="2026-04-22T00:00:00"/>
    <s v="Recibido"/>
    <s v="cumplida"/>
    <x v="0"/>
    <n v="6"/>
    <n v="0"/>
    <d v="2026-05-15T00:00:00"/>
    <n v="135"/>
    <n v="79820"/>
    <m/>
    <n v="1"/>
  </r>
  <r>
    <m/>
    <s v="Raul Ledesma"/>
    <s v="NORMAL"/>
    <s v="Modulos para balanzas de linea 6"/>
    <d v="2026-03-25T00:00:00"/>
    <x v="14"/>
    <x v="1"/>
    <s v="PR00329"/>
    <s v="AB"/>
    <s v="P-4172"/>
    <s v="M1606ELE"/>
    <s v="Terminales X20TB12 (Bloque terminales)"/>
    <n v="1"/>
    <s v="unidad"/>
    <n v="45120"/>
    <n v="45120"/>
    <s v="$"/>
    <s v="PROTO"/>
    <s v="P00814"/>
    <d v="2026-04-10T00:00:00"/>
    <s v="MZ"/>
    <d v="2026-04-22T00:00:00"/>
    <s v="Recibido"/>
    <s v="cumplida"/>
    <x v="0"/>
    <n v="1"/>
    <n v="0"/>
    <d v="2026-05-15T00:00:00"/>
    <n v="135"/>
    <n v="79820"/>
    <m/>
    <n v="1"/>
  </r>
  <r>
    <n v="6"/>
    <s v="Alejandro Beron"/>
    <s v="URGENTE 01"/>
    <s v="Oficinas"/>
    <d v="2026-03-30T00:00:00"/>
    <x v="14"/>
    <x v="1"/>
    <s v="PR00337"/>
    <s v="FS"/>
    <s v="P-4173"/>
    <s v="M2355FER"/>
    <s v=" PINTURA AEROSOL ULTRA COVER 2X RUST OLEUM BLANCO MATE"/>
    <n v="10"/>
    <s v="unidad"/>
    <n v="23375"/>
    <n v="233750"/>
    <s v="$"/>
    <s v="HERCAL"/>
    <s v="P00809"/>
    <d v="2026-04-10T00:00:00"/>
    <s v="MZ"/>
    <d v="2026-04-12T00:00:00"/>
    <s v="Recibido"/>
    <s v="cumplida"/>
    <x v="0"/>
    <n v="10"/>
    <n v="0"/>
    <d v="2026-06-19T00:00:00"/>
    <n v="42450"/>
    <n v="80689"/>
    <n v="1"/>
    <n v="1"/>
  </r>
  <r>
    <m/>
    <s v="Alejandro Beron"/>
    <s v="URGENTE 01"/>
    <s v="Oficinas"/>
    <d v="2026-03-30T00:00:00"/>
    <x v="14"/>
    <x v="1"/>
    <s v="PR00337"/>
    <s v="FS"/>
    <s v="P-4173"/>
    <s v="M2688FER"/>
    <s v=" Cinta De Aluminio Autoadhesiva De 48 Mm X 50 Mts Aluminizada"/>
    <n v="4"/>
    <s v="unidad"/>
    <n v="10634"/>
    <n v="42536"/>
    <s v="$"/>
    <s v="HERCAL"/>
    <s v="P00809"/>
    <d v="2026-04-10T00:00:00"/>
    <s v="MZ"/>
    <d v="2026-04-11T00:00:00"/>
    <s v="Recibido"/>
    <s v="cumplida"/>
    <x v="0"/>
    <n v="4"/>
    <n v="0"/>
    <d v="2026-06-19T00:00:00"/>
    <n v="42450"/>
    <n v="80689"/>
    <m/>
    <n v="1"/>
  </r>
  <r>
    <m/>
    <s v="Alejandro Beron"/>
    <s v="URGENTE 01"/>
    <s v="Oficinas"/>
    <d v="2026-03-30T00:00:00"/>
    <x v="14"/>
    <x v="1"/>
    <s v="PR00337"/>
    <s v="FS"/>
    <s v="P-4173"/>
    <s v="M2902FER"/>
    <s v=" Extractor In Line 8'' 200mm Td Mixvent 800/200 "/>
    <n v="1"/>
    <s v="unidad"/>
    <n v="1257399.71"/>
    <n v="1257399.71"/>
    <s v="$"/>
    <s v="HERCAL"/>
    <s v="P01122"/>
    <d v="2026-05-20T00:00:00"/>
    <s v="MZ"/>
    <d v="2026-05-21T00:00:00"/>
    <s v="Recibido"/>
    <s v="cumplida"/>
    <x v="0"/>
    <n v="1"/>
    <n v="0"/>
    <d v="2026-06-12T00:00:00"/>
    <n v="42405"/>
    <n v="80398"/>
    <m/>
    <n v="1"/>
  </r>
  <r>
    <m/>
    <s v="Alejandro Beron"/>
    <s v="URGENTE 01"/>
    <s v="Oficinas"/>
    <d v="2026-03-30T00:00:00"/>
    <x v="14"/>
    <x v="1"/>
    <s v="PR00337"/>
    <s v="FS"/>
    <s v="P-4173"/>
    <s v="M2903FER"/>
    <s v=" Conducto Flexible para conducto 8&quot; / 200mm Sin Aislacion 7.5m Euroflex"/>
    <n v="15"/>
    <s v="unidad"/>
    <n v="11664"/>
    <n v="174960"/>
    <s v="$"/>
    <s v="HERCAL"/>
    <s v="P00809"/>
    <d v="2026-04-10T00:00:00"/>
    <s v="MZ"/>
    <d v="2026-04-08T00:00:00"/>
    <s v="Recibido"/>
    <s v="cumplida"/>
    <x v="0"/>
    <n v="15"/>
    <n v="0"/>
    <d v="2026-06-19T00:00:00"/>
    <n v="42450"/>
    <n v="80689"/>
    <m/>
    <n v="1"/>
  </r>
  <r>
    <m/>
    <s v="Alejandro Beron"/>
    <s v="URGENTE 01"/>
    <s v="Oficinas"/>
    <d v="2026-03-30T00:00:00"/>
    <x v="14"/>
    <x v="1"/>
    <s v="PR00337"/>
    <s v="FS"/>
    <s v="P-4173"/>
    <s v="M2904FER"/>
    <s v="TE de 90º en galvanizado 200mm "/>
    <n v="3"/>
    <s v="unidad"/>
    <n v="51150"/>
    <n v="153450"/>
    <s v="$"/>
    <s v="HERCAL"/>
    <s v="P00809"/>
    <d v="2026-04-10T00:00:00"/>
    <s v="MZ"/>
    <d v="2026-04-09T00:00:00"/>
    <s v="Recibido"/>
    <s v="cumplida"/>
    <x v="0"/>
    <n v="3"/>
    <n v="0"/>
    <d v="2026-07-06T00:00:00"/>
    <n v="42580"/>
    <n v="81365"/>
    <m/>
    <n v="1"/>
  </r>
  <r>
    <m/>
    <s v="Alejandro Beron"/>
    <s v="URGENTE 01"/>
    <s v="Oficinas"/>
    <d v="2026-03-30T00:00:00"/>
    <x v="14"/>
    <x v="1"/>
    <s v="PR00337"/>
    <s v="FS"/>
    <s v="P-4173"/>
    <s v="M2905FER"/>
    <s v=" Reduccion galvanizada de 250 a 200 mm ( 1 sola pieza)"/>
    <n v="4"/>
    <s v="unidad"/>
    <n v="34626"/>
    <n v="138504"/>
    <s v="$"/>
    <s v="HERCAL"/>
    <s v="P00809"/>
    <d v="2026-04-10T00:00:00"/>
    <s v="MZ"/>
    <d v="2026-04-10T00:00:00"/>
    <s v="Recibido"/>
    <s v="cumplida"/>
    <x v="0"/>
    <n v="4"/>
    <n v="0"/>
    <d v="2026-07-06T00:00:00"/>
    <n v="42580"/>
    <n v="81365"/>
    <m/>
    <n v="1"/>
  </r>
  <r>
    <n v="1"/>
    <s v="Raul Ledesma"/>
    <s v="URGENTE 01"/>
    <s v="Pantalla para línea 4"/>
    <d v="2026-03-30T00:00:00"/>
    <x v="14"/>
    <x v="1"/>
    <s v="PR00339"/>
    <s v="FS"/>
    <s v="P-4174"/>
    <s v="M1533ELE"/>
    <s v="PANEL VIEW 700 PLUS 2711-PT7C4D8 ALLEN BRADLEY (FOCUS L6)"/>
    <n v="1"/>
    <s v="unidad"/>
    <n v="5296826.0999999996"/>
    <n v="5296826.0999999996"/>
    <s v="$"/>
    <s v="All industrial drives"/>
    <s v="P00811"/>
    <d v="2026-04-08T00:00:00"/>
    <s v="LR"/>
    <d v="2026-04-08T00:00:00"/>
    <s v="Orden de compra confirmada"/>
    <s v="Con pendientes"/>
    <x v="2"/>
    <m/>
    <n v="-1"/>
    <m/>
    <m/>
    <m/>
    <n v="1"/>
    <n v="1"/>
  </r>
  <r>
    <n v="1"/>
    <s v="Alejandro Beron"/>
    <s v="URGENTE 01"/>
    <s v="Jefatura de sistemas"/>
    <d v="2026-03-30T00:00:00"/>
    <x v="14"/>
    <x v="1"/>
    <s v="PR00341"/>
    <s v="FS"/>
    <s v="P-4175"/>
    <s v="S/C"/>
    <s v=" SILLON ALUMINUM SOFT ALTO NEGRO (F96-1-TRA)"/>
    <n v="1"/>
    <s v="unidad"/>
    <n v="267090"/>
    <n v="267090"/>
    <s v="$"/>
    <s v="TISERA"/>
    <s v="P00785"/>
    <d v="2026-04-01T00:00:00"/>
    <s v="MZ"/>
    <d v="2026-04-01T00:00:00"/>
    <s v="Recibido"/>
    <s v="cumplida"/>
    <x v="0"/>
    <n v="1"/>
    <n v="0"/>
    <d v="2026-04-16T00:00:00"/>
    <n v="212572"/>
    <m/>
    <n v="1"/>
    <n v="1"/>
  </r>
  <r>
    <n v="1"/>
    <s v="Franco Paez"/>
    <s v="URGENTE 01"/>
    <s v="Fripack linea 7"/>
    <d v="2026-03-31T00:00:00"/>
    <x v="14"/>
    <x v="1"/>
    <s v="PR00343"/>
    <s v="AB"/>
    <s v="P-4176"/>
    <s v="M0050MEC"/>
    <s v="BRIDA PARA MOTORRECTOR FLA 50 N°50 FL BASE FA"/>
    <n v="3"/>
    <s v="unidad"/>
    <n v="8946"/>
    <n v="26838"/>
    <s v="$"/>
    <s v="STM"/>
    <s v="P00780"/>
    <d v="2026-04-01T00:00:00"/>
    <s v="MZ"/>
    <d v="2026-04-01T00:00:00"/>
    <s v="Recibido"/>
    <s v="cumplida"/>
    <x v="0"/>
    <n v="3"/>
    <n v="0"/>
    <d v="2026-05-05T00:00:00"/>
    <n v="146961"/>
    <n v="78487"/>
    <n v="1"/>
    <n v="1"/>
  </r>
  <r>
    <n v="1"/>
    <s v="Franco Paez"/>
    <s v="URGENTE 01"/>
    <s v="Interfaz con relé para sistema de conteo en equipos de envasado"/>
    <d v="2026-04-06T00:00:00"/>
    <x v="15"/>
    <x v="1"/>
    <s v="PR00346"/>
    <s v="FS"/>
    <s v="P-4177"/>
    <s v="M1604ELE"/>
    <s v="INTERFAZ CON RELE 1NA 24V CD 6A - FINDER 391070249024"/>
    <n v="10"/>
    <s v="unidad"/>
    <n v="82720.899999999994"/>
    <n v="827209"/>
    <s v="$"/>
    <s v="NISAMAT"/>
    <s v="P00801"/>
    <d v="2026-04-06T00:00:00"/>
    <s v="LR"/>
    <d v="2026-04-07T00:00:00"/>
    <s v="Recibido"/>
    <s v="cumplida"/>
    <x v="0"/>
    <n v="10"/>
    <n v="0"/>
    <s v="09/04 - 14/04"/>
    <s v="2887 - 3016"/>
    <s v="77374 - 77577"/>
    <n v="1"/>
    <n v="1"/>
  </r>
  <r>
    <n v="4"/>
    <s v="Alejandro Beron"/>
    <s v="URGENTE 01"/>
    <s v="Siembra de invierno en parque de planta y DMP"/>
    <d v="2026-04-06T00:00:00"/>
    <x v="15"/>
    <x v="1"/>
    <s v="PR00347"/>
    <s v="FS"/>
    <s v="P-4178"/>
    <s v="S/C"/>
    <s v="Mano de obra para trabajos de siembra de invierno en jardin (frente y laterales) de planta"/>
    <n v="1"/>
    <s v="Servicio"/>
    <n v="600000"/>
    <n v="600000"/>
    <s v="$"/>
    <s v="GreenArg"/>
    <s v="P00816"/>
    <d v="2026-04-09T00:00:00"/>
    <s v="LR"/>
    <d v="2026-04-14T00:00:00"/>
    <s v="Recibido"/>
    <s v="cumplida"/>
    <x v="0"/>
    <n v="1"/>
    <n v="0"/>
    <d v="2026-04-23T00:00:00"/>
    <n v="13556"/>
    <m/>
    <n v="1"/>
    <n v="1"/>
  </r>
  <r>
    <m/>
    <s v="Alejandro Beron"/>
    <s v="URGENTE 01"/>
    <s v="Siembra de invierno en parque de planta y DMP"/>
    <d v="2026-04-06T00:00:00"/>
    <x v="15"/>
    <x v="1"/>
    <s v="PR00347"/>
    <s v="FS"/>
    <s v="P-4178"/>
    <s v="S/C"/>
    <s v="Mano de obra para trabajos de siembra de invierno en jardin (frente) del DMP"/>
    <n v="1"/>
    <s v="Servicio"/>
    <n v="200000"/>
    <n v="200000"/>
    <s v="$"/>
    <s v="GreenArg"/>
    <s v="P00816"/>
    <d v="2026-04-09T00:00:00"/>
    <s v="LR"/>
    <d v="2026-04-14T00:00:00"/>
    <s v="Recibido"/>
    <s v="cumplida"/>
    <x v="0"/>
    <n v="1"/>
    <n v="0"/>
    <d v="2026-04-23T00:00:00"/>
    <n v="13556"/>
    <m/>
    <m/>
    <n v="1"/>
  </r>
  <r>
    <m/>
    <s v="Alejandro Beron"/>
    <s v="URGENTE 01"/>
    <s v="Siembra de invierno en parque de planta y DMP"/>
    <d v="2026-04-06T00:00:00"/>
    <x v="15"/>
    <x v="1"/>
    <s v="PR00347"/>
    <s v="FS"/>
    <s v="P-4178"/>
    <s v="M2824FER"/>
    <s v="BOLSA DE SEMILLA REYGRAA ANUAL X 25KG (MARCA PICASSO) PARA SIEMBRA INVIERNO"/>
    <n v="5"/>
    <s v="unidad"/>
    <n v="80000"/>
    <n v="400000"/>
    <s v="$"/>
    <s v="GreenArg"/>
    <s v="P00835"/>
    <d v="2026-04-13T00:00:00"/>
    <s v="LR"/>
    <d v="2026-04-14T00:00:00"/>
    <s v="Recibido"/>
    <s v="cumplida"/>
    <x v="0"/>
    <n v="5"/>
    <n v="0"/>
    <d v="2026-04-23T00:00:00"/>
    <n v="13555"/>
    <n v="78210"/>
    <m/>
    <n v="1"/>
  </r>
  <r>
    <m/>
    <s v="Alejandro Beron"/>
    <s v="URGENTE 01"/>
    <s v="Siembra de invierno en parque de planta y DMP"/>
    <d v="2026-04-06T00:00:00"/>
    <x v="15"/>
    <x v="1"/>
    <s v="PR00347"/>
    <s v="FS"/>
    <s v="P-4178"/>
    <s v="S/C"/>
    <s v="Alquiler de volquete "/>
    <n v="1"/>
    <s v="unidad"/>
    <n v="120000"/>
    <n v="120000"/>
    <s v="$"/>
    <s v="MS GRUPO NORTE SA VOLQUETES"/>
    <s v="P00928"/>
    <d v="2026-04-23T00:00:00"/>
    <s v="MZ"/>
    <d v="2026-04-23T00:00:00"/>
    <s v="Recibido"/>
    <s v="cumplida"/>
    <x v="0"/>
    <n v="1"/>
    <n v="0"/>
    <d v="2026-04-25T00:00:00"/>
    <n v="21595"/>
    <m/>
    <m/>
    <n v="1"/>
  </r>
  <r>
    <n v="1"/>
    <s v="Alejandro Beron"/>
    <s v="NORMAL"/>
    <s v="Volquete para final de obra"/>
    <d v="2026-04-06T00:00:00"/>
    <x v="15"/>
    <x v="1"/>
    <s v="PR00348"/>
    <s v="FS"/>
    <s v="P-4179"/>
    <s v="S/C"/>
    <s v="Alquiler de volquete "/>
    <n v="2"/>
    <s v="unidad"/>
    <n v="120000"/>
    <n v="240000"/>
    <s v="$"/>
    <s v="MS GRUPO NORTE SA VOLQUETES"/>
    <s v="P00806"/>
    <d v="2026-04-07T00:00:00"/>
    <s v="MZ"/>
    <d v="2026-04-07T00:00:00"/>
    <s v="Recibido"/>
    <s v="cumplida"/>
    <x v="0"/>
    <n v="2"/>
    <n v="0"/>
    <s v="10/04/26 - 06/05/26"/>
    <s v="21143 - 21953"/>
    <m/>
    <n v="1"/>
    <n v="1"/>
  </r>
  <r>
    <n v="3"/>
    <s v="Alejandro Beron"/>
    <s v="URGENTE 01"/>
    <s v="Intercomunicadores para tesoreria"/>
    <d v="2026-04-06T00:00:00"/>
    <x v="15"/>
    <x v="1"/>
    <s v="PR00351"/>
    <s v="AB"/>
    <s v="P-4180"/>
    <s v="M2906FER"/>
    <s v="INTERCOMUNICADOR INTERCRON GT-ML 110V - 220V"/>
    <n v="1"/>
    <s v="unidad"/>
    <n v="522683.72"/>
    <n v="522683.72"/>
    <s v="$"/>
    <s v="HER CAL"/>
    <s v="P00820"/>
    <d v="2026-04-09T00:00:00"/>
    <s v="MZ"/>
    <d v="2026-04-09T00:00:00"/>
    <s v="Recibido"/>
    <s v="cumplida"/>
    <x v="0"/>
    <n v="1"/>
    <n v="0"/>
    <d v="2026-05-12T00:00:00"/>
    <n v="42126"/>
    <n v="78874"/>
    <n v="1"/>
    <n v="1"/>
  </r>
  <r>
    <m/>
    <s v="Alejandro Beron"/>
    <s v="URGENTE 01"/>
    <s v="Intercomunicadores para tesoreria"/>
    <d v="2026-04-06T00:00:00"/>
    <x v="15"/>
    <x v="1"/>
    <s v="PR00351"/>
    <s v="AB"/>
    <s v="P-4180"/>
    <s v="M1608ELE"/>
    <s v="CABLE BIPOLAR PARALELO 2 X 1,5 MM NEGRO"/>
    <n v="25"/>
    <s v="unidad"/>
    <n v="1209.8399999999999"/>
    <n v="30245.999999999996"/>
    <s v="$"/>
    <s v="HER CAL"/>
    <s v="P00822"/>
    <d v="2026-04-10T00:00:00"/>
    <s v="MZ"/>
    <d v="2026-04-10T00:00:00"/>
    <s v="Recibido"/>
    <s v="cumplida"/>
    <x v="0"/>
    <n v="25"/>
    <n v="0"/>
    <d v="2026-04-30T00:00:00"/>
    <n v="42031"/>
    <n v="78281"/>
    <m/>
    <n v="1"/>
  </r>
  <r>
    <m/>
    <s v="Alejandro Beron"/>
    <s v="URGENTE 01"/>
    <s v="Intercomunicadores para tesoreria"/>
    <d v="2026-04-06T00:00:00"/>
    <x v="15"/>
    <x v="1"/>
    <s v="PR00351"/>
    <s v="AB"/>
    <s v="P-4180"/>
    <s v="M2907FER"/>
    <s v="FRENTE PORTERO ELECTRICO COMMAX EXTERIOR/EMBUTIR DR 201"/>
    <n v="1"/>
    <s v="unidad"/>
    <n v="50105.45"/>
    <n v="50105.45"/>
    <s v="$"/>
    <s v="HER CAL"/>
    <s v="P00820"/>
    <d v="2026-04-09T00:00:00"/>
    <s v="MZ"/>
    <d v="2026-04-09T00:00:00"/>
    <s v="Recibido"/>
    <s v="cumplida"/>
    <x v="0"/>
    <n v="1"/>
    <n v="0"/>
    <d v="2026-05-12T00:00:00"/>
    <n v="42126"/>
    <n v="78874"/>
    <m/>
    <n v="1"/>
  </r>
  <r>
    <n v="4"/>
    <s v="Alejandro Beron"/>
    <s v="NORMAL"/>
    <s v="Cerramiento para sala de pintura"/>
    <d v="2026-04-06T00:00:00"/>
    <x v="15"/>
    <x v="1"/>
    <s v="PR00350"/>
    <s v="FS"/>
    <s v="P-4181"/>
    <s v="M2167FER"/>
    <s v="MALLA CIMA 25X25X2,6 X 3 METROS"/>
    <n v="6"/>
    <s v="unidad"/>
    <m/>
    <n v="0"/>
    <s v="$"/>
    <m/>
    <m/>
    <m/>
    <m/>
    <m/>
    <s v="Sin req."/>
    <s v="Con pendientes"/>
    <x v="3"/>
    <m/>
    <n v="-6"/>
    <m/>
    <m/>
    <m/>
    <n v="1"/>
    <n v="1"/>
  </r>
  <r>
    <m/>
    <s v="Alejandro Beron"/>
    <s v="NORMAL"/>
    <s v="Cerramiento para sala de pintura"/>
    <d v="2026-04-06T00:00:00"/>
    <x v="15"/>
    <x v="1"/>
    <s v="PR00350"/>
    <s v="FS"/>
    <s v="P-4181"/>
    <s v="M2663FER"/>
    <s v="ANGULO 1&quot; X 1/8&quot;"/>
    <n v="9"/>
    <s v="unidad"/>
    <m/>
    <n v="0"/>
    <s v="$"/>
    <m/>
    <m/>
    <m/>
    <m/>
    <m/>
    <s v="Sin req."/>
    <s v="Con pendientes"/>
    <x v="3"/>
    <m/>
    <n v="-9"/>
    <m/>
    <m/>
    <m/>
    <m/>
    <n v="1"/>
  </r>
  <r>
    <m/>
    <s v="Alejandro Beron"/>
    <s v="NORMAL"/>
    <s v="Cerramiento para sala de pintura"/>
    <d v="2026-04-06T00:00:00"/>
    <x v="15"/>
    <x v="1"/>
    <s v="PR00350"/>
    <s v="FS"/>
    <s v="P-4181"/>
    <s v="M2230FER"/>
    <s v="TEE DE 1&quot;1/4 X 6M"/>
    <n v="4"/>
    <s v="unidad"/>
    <m/>
    <n v="0"/>
    <s v="$"/>
    <m/>
    <m/>
    <m/>
    <m/>
    <m/>
    <s v="Sin req."/>
    <s v="Con pendientes"/>
    <x v="3"/>
    <m/>
    <n v="-4"/>
    <m/>
    <m/>
    <m/>
    <m/>
    <n v="1"/>
  </r>
  <r>
    <m/>
    <s v="Alejandro Beron"/>
    <s v="NORMAL"/>
    <s v="Cerramiento para sala de pintura"/>
    <d v="2026-04-06T00:00:00"/>
    <x v="15"/>
    <x v="1"/>
    <s v="PR00350"/>
    <s v="FS"/>
    <s v="P-4181"/>
    <s v="M2233FER"/>
    <s v="CARRO ROMA ART. 174 55 X 55MM"/>
    <n v="2"/>
    <s v="unidad"/>
    <m/>
    <n v="0"/>
    <s v="$"/>
    <m/>
    <m/>
    <m/>
    <m/>
    <m/>
    <s v="Sin req."/>
    <s v="Con pendientes"/>
    <x v="3"/>
    <m/>
    <n v="-2"/>
    <m/>
    <m/>
    <m/>
    <m/>
    <n v="1"/>
  </r>
  <r>
    <n v="1"/>
    <s v="Alejandro Beron"/>
    <s v="NORMAL"/>
    <s v="Buje para finalizar conexión en refrisat L7"/>
    <d v="2026-04-06T00:00:00"/>
    <x v="15"/>
    <x v="1"/>
    <s v="PR00352"/>
    <s v="AB"/>
    <s v="P-4182"/>
    <s v="M2908FER"/>
    <s v="Buje de reduccion de cobre para soldar  1 1/4 a 1 3/8"/>
    <n v="2"/>
    <s v="unidad"/>
    <m/>
    <n v="0"/>
    <s v="$"/>
    <m/>
    <m/>
    <m/>
    <m/>
    <m/>
    <s v="Sin req."/>
    <s v="Con pendientes"/>
    <x v="3"/>
    <m/>
    <n v="-2"/>
    <m/>
    <m/>
    <m/>
    <n v="1"/>
    <n v="1"/>
  </r>
  <r>
    <n v="1"/>
    <s v="Raul Ledesma"/>
    <s v="URGENTE 01"/>
    <s v="Modificación rociador de alcohol"/>
    <d v="2026-04-08T00:00:00"/>
    <x v="15"/>
    <x v="1"/>
    <s v="PR00364"/>
    <s v="FS"/>
    <s v="P-4183"/>
    <s v="S/C"/>
    <s v="Modificación software envasadora fripack"/>
    <n v="1"/>
    <s v="unidad"/>
    <n v="200000"/>
    <n v="200000"/>
    <s v="$"/>
    <s v="FRIPACK"/>
    <s v="P00828"/>
    <d v="2026-04-10T00:00:00"/>
    <s v="MZ"/>
    <d v="2026-04-10T00:00:00"/>
    <s v="Orden de compra confirmada"/>
    <s v="Con pendientes"/>
    <x v="2"/>
    <m/>
    <n v="-1"/>
    <m/>
    <m/>
    <m/>
    <n v="1"/>
    <n v="1"/>
  </r>
  <r>
    <n v="1"/>
    <s v="Raul Ledesma"/>
    <s v="URGENTE 01"/>
    <s v="Instalación ductos hornos L5"/>
    <d v="2026-04-08T00:00:00"/>
    <x v="15"/>
    <x v="1"/>
    <s v="PR00365"/>
    <s v="FS"/>
    <s v="P-4184"/>
    <s v="S/C"/>
    <s v="Instalación 2 ductos en salidas de hornos L5"/>
    <n v="1"/>
    <s v="unidad"/>
    <n v="2180000"/>
    <n v="2180000"/>
    <s v="$"/>
    <s v="Servicios integrados SRL"/>
    <s v="P00827"/>
    <d v="2026-04-10T00:00:00"/>
    <s v="MZ"/>
    <d v="2026-04-14T00:00:00"/>
    <s v="Recibido"/>
    <s v="cumplida"/>
    <x v="0"/>
    <n v="1"/>
    <n v="0"/>
    <d v="2026-06-11T00:00:00"/>
    <n v="122"/>
    <m/>
    <n v="1"/>
    <n v="1"/>
  </r>
  <r>
    <n v="1"/>
    <s v="Dario Gamba"/>
    <s v="NORMAL"/>
    <s v="Rueda de transporte de linea 6"/>
    <d v="2026-04-08T00:00:00"/>
    <x v="15"/>
    <x v="1"/>
    <s v="PR00367"/>
    <s v="AB"/>
    <s v="P-4185"/>
    <s v="S/C"/>
    <s v="Servicio de vulcanizado de la rueda, el diametro total deberia ser de 110mm."/>
    <n v="1"/>
    <s v="unidad"/>
    <n v="34950.5"/>
    <n v="34950.5"/>
    <s v="$"/>
    <s v="GOMA EME (Goma filtros)"/>
    <s v="P01097"/>
    <d v="2026-05-13T00:00:00"/>
    <s v="MZ"/>
    <d v="2026-05-14T00:00:00"/>
    <s v="Recibido"/>
    <s v="cumplida"/>
    <x v="0"/>
    <n v="1"/>
    <n v="0"/>
    <d v="2026-06-17T00:00:00"/>
    <n v="7758"/>
    <m/>
    <n v="1"/>
    <n v="1"/>
  </r>
  <r>
    <n v="1"/>
    <s v="Diego Sanchez"/>
    <s v="NORMAL"/>
    <s v="Oficina de taller mantenimiento"/>
    <d v="2026-04-10T00:00:00"/>
    <x v="15"/>
    <x v="1"/>
    <s v="PR00370"/>
    <s v="AB"/>
    <s v="P-4186"/>
    <s v="M2909FER"/>
    <s v="Pizarra magnetica para cartelera 120x80cm"/>
    <n v="3"/>
    <s v="unidad"/>
    <n v="64699"/>
    <n v="194097"/>
    <s v="$"/>
    <s v="ABRAFER"/>
    <s v="P00901"/>
    <d v="2026-04-21T00:00:00"/>
    <s v="MZ"/>
    <d v="2026-04-21T00:00:00"/>
    <s v="Recibido"/>
    <s v="cumplida"/>
    <x v="0"/>
    <n v="3"/>
    <n v="0"/>
    <d v="2026-05-05T00:00:00"/>
    <n v="48958"/>
    <n v="78492"/>
    <n v="1"/>
    <n v="1"/>
  </r>
  <r>
    <n v="7"/>
    <s v="Alejandro Beron"/>
    <s v="URGENTE 01"/>
    <s v="Materiales para modificaciones de oficina de creditos y cobranzas"/>
    <d v="2026-04-13T00:00:00"/>
    <x v="15"/>
    <x v="1"/>
    <s v="PR00372"/>
    <s v="AB"/>
    <s v="P-4187"/>
    <s v="M0741FER"/>
    <s v="ESMALTE SINTETICO NEGRO ALBA X 4LTS"/>
    <n v="1"/>
    <s v="unidad"/>
    <n v="41323.26"/>
    <n v="41323.26"/>
    <s v="$"/>
    <s v="HER CAL"/>
    <s v="P00894"/>
    <d v="2026-04-20T00:00:00"/>
    <s v="MZ"/>
    <m/>
    <s v="Rq en proceso de aprobacion"/>
    <s v="Con pendientes"/>
    <x v="2"/>
    <m/>
    <n v="-1"/>
    <m/>
    <m/>
    <m/>
    <n v="1"/>
    <n v="1"/>
  </r>
  <r>
    <m/>
    <s v="Alejandro Beron"/>
    <s v="URGENTE 01"/>
    <s v="Materiales para modificaciones de oficina de creditos y cobranzas"/>
    <d v="2026-04-13T00:00:00"/>
    <x v="15"/>
    <x v="1"/>
    <s v="PR00372"/>
    <s v="AB"/>
    <s v="P-4187"/>
    <s v="M2355FER"/>
    <s v="PINTURA AEROSOL ULTRA COVER 2X RUST OLEUM BLANCO MATE"/>
    <n v="6"/>
    <s v="unidad"/>
    <n v="14086.85"/>
    <n v="84521.1"/>
    <s v="$"/>
    <s v="HER CAL"/>
    <s v="P00894"/>
    <d v="2026-04-20T00:00:00"/>
    <s v="MZ"/>
    <m/>
    <s v="Rq en proceso de aprobacion"/>
    <s v="Con pendientes"/>
    <x v="2"/>
    <m/>
    <n v="-6"/>
    <m/>
    <m/>
    <m/>
    <m/>
    <n v="1"/>
  </r>
  <r>
    <m/>
    <s v="Alejandro Beron"/>
    <s v="URGENTE 01"/>
    <s v="Materiales para modificaciones de oficina de creditos y cobranzas"/>
    <d v="2026-04-13T00:00:00"/>
    <x v="15"/>
    <x v="1"/>
    <s v="PR00372"/>
    <s v="AB"/>
    <s v="P-4187"/>
    <s v="M2640FER"/>
    <s v="CAÑO ESTRUCTURAL CUADRADO 40X40X6000"/>
    <n v="4"/>
    <s v="unidad"/>
    <m/>
    <n v="0"/>
    <s v="$"/>
    <m/>
    <m/>
    <m/>
    <m/>
    <m/>
    <s v="Sin req."/>
    <s v="Con pendientes"/>
    <x v="1"/>
    <m/>
    <n v="-4"/>
    <m/>
    <m/>
    <m/>
    <m/>
    <n v="1"/>
  </r>
  <r>
    <m/>
    <s v="Alejandro Beron"/>
    <s v="URGENTE 01"/>
    <s v="Materiales para modificaciones de oficina de creditos y cobranzas"/>
    <d v="2026-04-13T00:00:00"/>
    <x v="15"/>
    <x v="1"/>
    <s v="PR00372"/>
    <s v="AB"/>
    <s v="P-4187"/>
    <s v="M2885FER"/>
    <s v="Antioxido colorin sakrome (Cod 60096516/75127) 4lts color 220079"/>
    <n v="1"/>
    <s v="unidad"/>
    <n v="43563.55"/>
    <n v="43563.55"/>
    <s v="$"/>
    <s v="HER CAL"/>
    <s v="P00894"/>
    <d v="2026-04-20T00:00:00"/>
    <s v="MZ"/>
    <m/>
    <s v="Rq en proceso de aprobacion"/>
    <s v="Con pendientes"/>
    <x v="2"/>
    <m/>
    <n v="-1"/>
    <m/>
    <m/>
    <m/>
    <m/>
    <n v="1"/>
  </r>
  <r>
    <m/>
    <s v="Alejandro Beron"/>
    <s v="URGENTE 01"/>
    <s v="Materiales para modificaciones de oficina de creditos y cobranzas"/>
    <d v="2026-04-13T00:00:00"/>
    <x v="15"/>
    <x v="1"/>
    <s v="PR00372"/>
    <s v="AB"/>
    <s v="P-4187"/>
    <s v="M3000FER"/>
    <s v="PLACA MELAMINA COLOR NEGRO 500X2700X18MM"/>
    <n v="1"/>
    <s v="unidad"/>
    <m/>
    <n v="0"/>
    <s v="$"/>
    <m/>
    <m/>
    <m/>
    <m/>
    <m/>
    <s v="Sin req."/>
    <s v="Con pendientes"/>
    <x v="1"/>
    <m/>
    <n v="-1"/>
    <m/>
    <m/>
    <m/>
    <m/>
    <n v="1"/>
  </r>
  <r>
    <m/>
    <s v="Alejandro Beron"/>
    <s v="URGENTE 01"/>
    <s v="Materiales para modificaciones de oficina de creditos y cobranzas"/>
    <d v="2026-04-13T00:00:00"/>
    <x v="15"/>
    <x v="1"/>
    <s v="PR00372"/>
    <s v="AB"/>
    <s v="P-4187"/>
    <s v="M3001FER"/>
    <s v="PLACA MELAMINA COLOR NEGRO 1200X2600X18MM"/>
    <n v="1"/>
    <s v="unidad"/>
    <m/>
    <n v="0"/>
    <s v="$"/>
    <m/>
    <m/>
    <m/>
    <m/>
    <m/>
    <s v="Sin req."/>
    <s v="Con pendientes"/>
    <x v="1"/>
    <m/>
    <n v="-1"/>
    <m/>
    <m/>
    <m/>
    <m/>
    <n v="1"/>
  </r>
  <r>
    <m/>
    <s v="Alejandro Beron"/>
    <s v="URGENTE 01"/>
    <s v="Materiales para modificaciones de oficina de creditos y cobranzas"/>
    <d v="2026-04-13T00:00:00"/>
    <x v="15"/>
    <x v="1"/>
    <s v="PR00372"/>
    <s v="AB"/>
    <s v="P-4187"/>
    <s v="M3002FER"/>
    <s v="TAPA PVC PARA ESTRUCTURAL 40X40MM"/>
    <n v="12"/>
    <s v="unidad"/>
    <n v="2860.5"/>
    <n v="34326"/>
    <s v="$"/>
    <s v="HER CAL"/>
    <s v="P00894"/>
    <d v="2026-04-20T00:00:00"/>
    <s v="MZ"/>
    <m/>
    <s v="Rq en proceso de aprobacion"/>
    <s v="Con pendientes"/>
    <x v="2"/>
    <m/>
    <n v="-12"/>
    <m/>
    <m/>
    <m/>
    <m/>
    <n v="1"/>
  </r>
  <r>
    <n v="1"/>
    <s v="Hugo Escobar"/>
    <s v="URGENTE 01"/>
    <s v="Masipack linea 2"/>
    <d v="2026-04-13T00:00:00"/>
    <x v="15"/>
    <x v="1"/>
    <s v="PR00373"/>
    <s v="AB"/>
    <s v="P-4188"/>
    <s v="S/C"/>
    <s v="Reparacion de placa de balanzas SD32_r1 de masipack L2"/>
    <n v="1"/>
    <s v="unidad"/>
    <n v="468600"/>
    <n v="468600"/>
    <s v="$"/>
    <s v="JORGE OKEEFFE"/>
    <s v="P01107"/>
    <d v="2026-05-18T00:00:00"/>
    <s v="MZ"/>
    <d v="2026-05-18T00:00:00"/>
    <s v="Recibido"/>
    <s v="cumplida"/>
    <x v="0"/>
    <n v="1"/>
    <n v="0"/>
    <d v="2026-05-18T00:00:00"/>
    <n v="2156"/>
    <m/>
    <n v="1"/>
    <n v="1"/>
  </r>
  <r>
    <n v="1"/>
    <s v="Raul Ledesma"/>
    <s v="URGENTE 01"/>
    <s v="Armado y puesta en marcha horno nº8 L5"/>
    <d v="2026-04-13T00:00:00"/>
    <x v="15"/>
    <x v="1"/>
    <s v="PR00374"/>
    <s v="AB"/>
    <s v="P-4189"/>
    <s v="S/C"/>
    <s v="Servicio de contratacion de personal, de 1 oficial y 1 ayudante para el armado de horno N°8 de linea 5"/>
    <n v="3"/>
    <s v="Dias"/>
    <n v="440000"/>
    <n v="1320000"/>
    <s v="$"/>
    <s v="MET CAR MAR"/>
    <s v="P00857"/>
    <d v="2026-04-15T00:00:00"/>
    <s v="MZ"/>
    <d v="2026-04-15T00:00:00"/>
    <s v="Recibido"/>
    <s v="cumplida"/>
    <x v="0"/>
    <n v="3"/>
    <n v="0"/>
    <d v="2026-04-17T00:00:00"/>
    <s v="Firma ledesma raul"/>
    <m/>
    <n v="1"/>
    <n v="1"/>
  </r>
  <r>
    <n v="5"/>
    <s v="Alejandro Beron"/>
    <s v="NORMAL"/>
    <s v="Frenos para apilador Toyota 2008"/>
    <d v="2026-04-14T00:00:00"/>
    <x v="15"/>
    <x v="1"/>
    <s v="PR00386"/>
    <s v="AB"/>
    <s v="P-4190"/>
    <s v="M0006LUB"/>
    <s v=" LIQUIDO DE FRENO TIPO 3 WAGNER LOCKHEED X 1L"/>
    <n v="4"/>
    <s v="unidad"/>
    <m/>
    <n v="0"/>
    <s v="$"/>
    <m/>
    <m/>
    <m/>
    <m/>
    <m/>
    <s v="Sin req."/>
    <s v="Con pendientes"/>
    <x v="3"/>
    <m/>
    <n v="-4"/>
    <m/>
    <m/>
    <m/>
    <n v="1"/>
    <n v="1"/>
  </r>
  <r>
    <m/>
    <s v="Alejandro Beron"/>
    <s v="NORMAL"/>
    <s v="Frenos para apilador Toyota 2008"/>
    <d v="2026-04-14T00:00:00"/>
    <x v="15"/>
    <x v="1"/>
    <s v="PR00386"/>
    <s v="AB"/>
    <s v="P-4190"/>
    <s v="M0537MEC"/>
    <s v="PASTILLAS DE FRENO TOYOTA 47117-12240-71"/>
    <n v="4"/>
    <s v="unidad"/>
    <n v="32000"/>
    <n v="128000"/>
    <s v="$"/>
    <s v="EMAS"/>
    <s v="P00898"/>
    <d v="2026-04-21T00:00:00"/>
    <s v="MZ"/>
    <d v="2026-04-21T00:00:00"/>
    <s v="Recibido"/>
    <s v="cumplida"/>
    <x v="0"/>
    <n v="4"/>
    <n v="0"/>
    <d v="2026-05-12T00:00:00"/>
    <n v="500"/>
    <m/>
    <m/>
    <n v="1"/>
  </r>
  <r>
    <m/>
    <s v="Alejandro Beron"/>
    <s v="NORMAL"/>
    <s v="Frenos para apilador Toyota 2008"/>
    <d v="2026-04-14T00:00:00"/>
    <x v="15"/>
    <x v="1"/>
    <s v="PR00386"/>
    <s v="AB"/>
    <s v="P-4190"/>
    <s v="M2273MEC"/>
    <s v="BOMBIN DE FRENO APILADOR TOYOTA"/>
    <n v="2"/>
    <s v="unidad"/>
    <n v="93000"/>
    <n v="186000"/>
    <s v="$"/>
    <s v="EMAS"/>
    <s v="P00898"/>
    <d v="2026-04-21T00:00:00"/>
    <s v="MZ"/>
    <d v="2026-04-21T00:00:00"/>
    <s v="Recibido"/>
    <s v="cumplida"/>
    <x v="0"/>
    <n v="2"/>
    <n v="0"/>
    <d v="2026-05-12T00:00:00"/>
    <n v="500"/>
    <m/>
    <m/>
    <n v="1"/>
  </r>
  <r>
    <m/>
    <s v="Alejandro Beron"/>
    <s v="NORMAL"/>
    <s v="Frenos para apilador Toyota 2008"/>
    <d v="2026-04-14T00:00:00"/>
    <x v="15"/>
    <x v="1"/>
    <s v="PR00386"/>
    <s v="AB"/>
    <s v="P-4190"/>
    <s v="M2463MEC"/>
    <s v=" BOCINA AUTOELEVADOR TOYOTA"/>
    <n v="1"/>
    <s v="unidad"/>
    <n v="27000"/>
    <n v="27000"/>
    <s v="$"/>
    <s v="EMAS"/>
    <s v="P00898"/>
    <d v="2026-04-21T00:00:00"/>
    <s v="MZ"/>
    <d v="2026-04-21T00:00:00"/>
    <s v="Recibido"/>
    <s v="cumplida"/>
    <x v="0"/>
    <n v="1"/>
    <n v="0"/>
    <d v="2026-05-12T00:00:00"/>
    <n v="500"/>
    <m/>
    <m/>
    <n v="1"/>
  </r>
  <r>
    <m/>
    <s v="Alejandro Beron"/>
    <s v="NORMAL"/>
    <s v="Frenos para apilador Toyota 2008"/>
    <d v="2026-04-14T00:00:00"/>
    <x v="15"/>
    <x v="1"/>
    <s v="PR00386"/>
    <s v="AB"/>
    <s v="P-4190"/>
    <s v="M2603MEC"/>
    <s v="CABLE FRENO DE MANO  8B04 APILADOR 2008 "/>
    <n v="2"/>
    <s v="unidad"/>
    <m/>
    <n v="0"/>
    <s v="$"/>
    <m/>
    <m/>
    <m/>
    <m/>
    <m/>
    <s v="Sin req."/>
    <s v="Con pendientes"/>
    <x v="3"/>
    <m/>
    <n v="-2"/>
    <m/>
    <m/>
    <m/>
    <m/>
    <n v="1"/>
  </r>
  <r>
    <n v="5"/>
    <s v="Alejandro Beron"/>
    <s v="URGENTE 01"/>
    <s v="Impermeabilización tesoreria"/>
    <d v="2026-04-15T00:00:00"/>
    <x v="15"/>
    <x v="1"/>
    <s v="PR00388"/>
    <s v="FS"/>
    <s v="P-4191"/>
    <s v="M2349FER"/>
    <s v="MEMBRANA LIQUIDA TECHOS 20 KG. - BLANCO SEMI-MATE"/>
    <n v="2"/>
    <s v="unidad"/>
    <n v="69025.42"/>
    <n v="138050.84"/>
    <s v="$"/>
    <s v="HER CAL"/>
    <s v="P00893"/>
    <d v="2026-04-20T00:00:00"/>
    <s v="MZ"/>
    <d v="2026-04-21T00:00:00"/>
    <s v="Recibido"/>
    <s v="cumplida"/>
    <x v="0"/>
    <n v="2"/>
    <n v="0"/>
    <d v="2026-04-30T00:00:00"/>
    <n v="42048"/>
    <n v="78284"/>
    <n v="1"/>
    <n v="1"/>
  </r>
  <r>
    <m/>
    <s v="Alejandro Beron"/>
    <s v="URGENTE 01"/>
    <s v="Impermeabilización tesoreria"/>
    <d v="2026-04-15T00:00:00"/>
    <x v="15"/>
    <x v="1"/>
    <s v="PR00388"/>
    <s v="FS"/>
    <s v="P-4191"/>
    <s v="M2910FER"/>
    <s v="VENDA PARA REPARACIÓN DE GRIETAS Y RAJADURAS 10 CM X 25 METROS"/>
    <n v="3"/>
    <s v="unidad"/>
    <n v="536.25"/>
    <n v="1608.75"/>
    <s v="$"/>
    <s v="HER CAL"/>
    <s v="P00893"/>
    <d v="2026-04-20T00:00:00"/>
    <s v="MZ"/>
    <d v="2026-04-21T00:00:00"/>
    <s v="Recibido"/>
    <s v="cumplida"/>
    <x v="0"/>
    <n v="3"/>
    <n v="0"/>
    <d v="2026-04-30T00:00:00"/>
    <n v="42048"/>
    <n v="78284"/>
    <m/>
    <n v="1"/>
  </r>
  <r>
    <m/>
    <s v="Alejandro Beron"/>
    <s v="URGENTE 01"/>
    <s v="Impermeabilización tesoreria"/>
    <d v="2026-04-15T00:00:00"/>
    <x v="15"/>
    <x v="1"/>
    <s v="PR00388"/>
    <s v="FS"/>
    <s v="P-4191"/>
    <s v=" M2592FER"/>
    <s v="MANTA FIBRADA VENDA 1 X 25MTS"/>
    <n v="4"/>
    <s v="unidad"/>
    <n v="11974.56"/>
    <n v="47898.239999999998"/>
    <s v="$"/>
    <s v="HER CAL"/>
    <s v="P00893"/>
    <d v="2026-04-20T00:00:00"/>
    <s v="MZ"/>
    <d v="2026-04-21T00:00:00"/>
    <s v="Recibido"/>
    <s v="cumplida"/>
    <x v="0"/>
    <n v="4"/>
    <n v="0"/>
    <d v="2026-04-30T00:00:00"/>
    <n v="42048"/>
    <n v="78284"/>
    <m/>
    <n v="1"/>
  </r>
  <r>
    <m/>
    <s v="Alejandro Beron"/>
    <s v="URGENTE 01"/>
    <s v="Impermeabilización tesoreria"/>
    <d v="2026-04-15T00:00:00"/>
    <x v="15"/>
    <x v="1"/>
    <s v="PR00388"/>
    <s v="FS"/>
    <s v="P-4191"/>
    <s v="M0624FER"/>
    <s v="ESPUMA DE POLIURETANO 500ML"/>
    <n v="8"/>
    <s v="unidad"/>
    <n v="13525.5"/>
    <n v="108204"/>
    <s v="$"/>
    <s v="HER CAL"/>
    <s v="P00893"/>
    <d v="2026-04-20T00:00:00"/>
    <s v="MZ"/>
    <d v="2026-04-21T00:00:00"/>
    <s v="Recibido"/>
    <s v="cumplida"/>
    <x v="0"/>
    <n v="8"/>
    <n v="0"/>
    <d v="2026-04-30T00:00:00"/>
    <n v="42048"/>
    <n v="78284"/>
    <m/>
    <n v="1"/>
  </r>
  <r>
    <m/>
    <s v="Alejandro Beron"/>
    <s v="URGENTE 01"/>
    <s v="Impermeabilización tesoreria"/>
    <d v="2026-04-15T00:00:00"/>
    <x v="15"/>
    <x v="1"/>
    <s v="PR00388"/>
    <s v="FS"/>
    <s v="P-4191"/>
    <s v="M2668FER"/>
    <s v=" POXIMIX USO EXTERIOR REPARA GRIETAS 5 KG"/>
    <n v="4"/>
    <s v="unidad"/>
    <n v="15591.25"/>
    <n v="62365"/>
    <s v="$"/>
    <s v="HER CAL"/>
    <s v="P00893"/>
    <d v="2026-04-20T00:00:00"/>
    <s v="MZ"/>
    <d v="2026-04-21T00:00:00"/>
    <s v="Recibido"/>
    <s v="cumplida"/>
    <x v="0"/>
    <n v="4"/>
    <n v="0"/>
    <d v="2026-04-30T00:00:00"/>
    <n v="42048"/>
    <n v="78284"/>
    <m/>
    <n v="1"/>
  </r>
  <r>
    <n v="1"/>
    <s v="Alejandro Beron"/>
    <s v="URGENTE 01"/>
    <s v="Retapizado sillas New Bart"/>
    <d v="2026-04-15T00:00:00"/>
    <x v="15"/>
    <x v="1"/>
    <s v="PR00389"/>
    <s v="FS"/>
    <s v="P-4192"/>
    <s v="S/C"/>
    <s v="Retapizado de sillas New Bart, cuero sintético."/>
    <n v="2"/>
    <s v="unidad"/>
    <m/>
    <n v="0"/>
    <s v="$"/>
    <m/>
    <m/>
    <m/>
    <m/>
    <m/>
    <s v="Sin req."/>
    <s v="Con pendientes"/>
    <x v="3"/>
    <m/>
    <n v="-2"/>
    <m/>
    <m/>
    <m/>
    <n v="1"/>
    <n v="1"/>
  </r>
  <r>
    <n v="1"/>
    <s v="Ontivero Alejandro"/>
    <s v="URGENTE 01"/>
    <s v="Nueva sala de directores"/>
    <d v="2026-04-16T00:00:00"/>
    <x v="15"/>
    <x v="1"/>
    <s v="PR00394"/>
    <s v="AB"/>
    <s v="P-4193"/>
    <s v="S/C"/>
    <s v="Servicio de acondicionamiento general de la oficina e instalacion de abertura. _x000a_Mano de obra y materiales"/>
    <n v="1"/>
    <s v="unidad"/>
    <n v="6660840"/>
    <n v="6660840"/>
    <s v="$"/>
    <s v="MARIANO REYES"/>
    <s v="P00922"/>
    <d v="2026-04-22T00:00:00"/>
    <s v="MZ"/>
    <d v="2026-04-22T00:00:00"/>
    <s v="Recibido"/>
    <s v="cumplida"/>
    <x v="0"/>
    <n v="1"/>
    <n v="0"/>
    <d v="2026-05-28T00:00:00"/>
    <n v="18139"/>
    <m/>
    <n v="1"/>
    <n v="1"/>
  </r>
  <r>
    <n v="1"/>
    <s v="Hugo Escobar"/>
    <s v="URGENTE 01"/>
    <s v="Chiller frio 21"/>
    <d v="2026-04-20T00:00:00"/>
    <x v="15"/>
    <x v="1"/>
    <s v="PR00396"/>
    <s v="AB"/>
    <s v="P-4194"/>
    <s v="S/C"/>
    <s v="Asistencia tecnica para equipo chiller frio 21"/>
    <n v="1"/>
    <s v="unidad"/>
    <m/>
    <n v="0"/>
    <s v="$"/>
    <m/>
    <m/>
    <m/>
    <m/>
    <m/>
    <s v="Sin req."/>
    <s v="Con pendientes"/>
    <x v="3"/>
    <m/>
    <n v="-1"/>
    <m/>
    <m/>
    <m/>
    <n v="1"/>
    <n v="1"/>
  </r>
  <r>
    <n v="4"/>
    <s v="Alejandro Beron"/>
    <s v="URGENTE 01"/>
    <s v="Sala de reuniones directorio"/>
    <d v="2026-04-21T00:00:00"/>
    <x v="15"/>
    <x v="1"/>
    <s v="PR00397"/>
    <s v="FS"/>
    <s v="P-4195"/>
    <s v="S/C"/>
    <s v="Ventana nº 1. Roller sunscreen, cadena metalica, caño natural, soporte metal blanco. _x000a_Medidas de la ventana: 2450x1180"/>
    <n v="1"/>
    <s v="unidad"/>
    <n v="260000"/>
    <n v="260000"/>
    <s v="$"/>
    <s v="MARTINEZ - FABRICA DE TOLDOS"/>
    <s v="P01217"/>
    <d v="2026-06-01T00:00:00"/>
    <s v="MZ"/>
    <d v="2026-06-02T00:00:00"/>
    <s v="Orden de compra confirmada"/>
    <s v="Con pendientes"/>
    <x v="2"/>
    <m/>
    <n v="-1"/>
    <m/>
    <m/>
    <m/>
    <n v="1"/>
    <n v="1"/>
  </r>
  <r>
    <m/>
    <s v="Alejandro Beron"/>
    <s v="URGENTE 01"/>
    <s v="Sala de reuniones directorio"/>
    <d v="2026-04-21T00:00:00"/>
    <x v="15"/>
    <x v="1"/>
    <s v="PR00397"/>
    <s v="FS"/>
    <s v="P-4195"/>
    <s v="S/C"/>
    <s v="Ventana nº 1. Roller black out, cadena metalica, soporte doble. _x000a_Medidas de la ventana: 2450x1180"/>
    <n v="1"/>
    <s v="unidad"/>
    <n v="260000"/>
    <n v="260000"/>
    <s v="$"/>
    <s v="MARTINEZ - FABRICA DE TOLDOS"/>
    <s v="P01217"/>
    <d v="2026-06-01T00:00:00"/>
    <s v="MZ"/>
    <d v="2026-06-02T00:00:00"/>
    <s v="Orden de compra confirmada"/>
    <s v="Con pendientes"/>
    <x v="2"/>
    <m/>
    <n v="-1"/>
    <m/>
    <m/>
    <m/>
    <m/>
    <n v="1"/>
  </r>
  <r>
    <m/>
    <s v="Alejandro Beron"/>
    <s v="URGENTE 01"/>
    <s v="Sala de reuniones directorio"/>
    <d v="2026-04-21T00:00:00"/>
    <x v="15"/>
    <x v="1"/>
    <s v="PR00397"/>
    <s v="FS"/>
    <s v="P-4195"/>
    <s v="S/C"/>
    <s v="Ventana nº 2. Roller sunscreen, cadena metalica, caño natural, soporte metal blanco. _x000a_Medidas de la ventana: 2800x1100"/>
    <n v="1"/>
    <s v="unidad"/>
    <n v="290000"/>
    <n v="290000"/>
    <s v="$"/>
    <s v="MARTINEZ - FABRICA DE TOLDOS"/>
    <s v="P01217"/>
    <d v="2026-06-01T00:00:00"/>
    <s v="MZ"/>
    <d v="2026-06-02T00:00:00"/>
    <s v="Orden de compra confirmada"/>
    <s v="Con pendientes"/>
    <x v="2"/>
    <m/>
    <n v="-1"/>
    <m/>
    <m/>
    <m/>
    <m/>
    <n v="1"/>
  </r>
  <r>
    <m/>
    <s v="Alejandro Beron"/>
    <s v="URGENTE 01"/>
    <s v="Sala de reuniones directorio"/>
    <d v="2026-04-21T00:00:00"/>
    <x v="15"/>
    <x v="1"/>
    <s v="PR00397"/>
    <s v="FS"/>
    <s v="P-4195"/>
    <s v="S/C"/>
    <s v="Servicio de vidrieria para estante de vidrio esmerilado 8mm espesor, rectificado en sus bordes."/>
    <n v="1"/>
    <s v="unidad"/>
    <n v="50000"/>
    <n v="50000"/>
    <s v="$"/>
    <s v="ABERTURAS RUTA 25"/>
    <s v="P01191"/>
    <d v="2026-05-27T00:00:00"/>
    <s v="MZ"/>
    <d v="2026-05-28T00:00:00"/>
    <s v="Orden de compra confirmada"/>
    <s v="Con pendientes"/>
    <x v="2"/>
    <m/>
    <n v="-1"/>
    <m/>
    <m/>
    <m/>
    <m/>
    <n v="1"/>
  </r>
  <r>
    <n v="4"/>
    <s v="Alejandro Beron"/>
    <s v="URGENTE 01"/>
    <s v="Sala de reuniones directorio"/>
    <d v="2026-04-21T00:00:00"/>
    <x v="15"/>
    <x v="1"/>
    <s v="PR00398"/>
    <s v="FS"/>
    <s v="P-4196"/>
    <s v="M2550FER"/>
    <s v="PINTURA EN TARQUINI COLOR PAISAJE LUNAR  30KG TERSPLAST ROMANO MEDIANO "/>
    <n v="1"/>
    <s v="unidad"/>
    <n v="85000"/>
    <n v="85000"/>
    <s v="$"/>
    <s v="BRAZO LARGO"/>
    <s v="P00918"/>
    <d v="2026-04-22T00:00:00"/>
    <s v="MZ"/>
    <d v="2026-04-24T00:00:00"/>
    <s v="Recibido"/>
    <s v="cumplida"/>
    <x v="0"/>
    <n v="1"/>
    <n v="0"/>
    <d v="2026-04-24T00:00:00"/>
    <n v="6467"/>
    <n v="78117"/>
    <n v="1"/>
    <n v="1"/>
  </r>
  <r>
    <m/>
    <s v="Alejandro Beron"/>
    <s v="URGENTE 01"/>
    <s v="Sala de reuniones directorio"/>
    <d v="2026-04-21T00:00:00"/>
    <x v="15"/>
    <x v="1"/>
    <s v="PR00398"/>
    <s v="FS"/>
    <s v="P-4196"/>
    <s v="M2355FER"/>
    <s v=" PINTURA AEROSOL ULTRA COVER 2X RUST OLEUM BLANCO MATE"/>
    <n v="25"/>
    <s v="unidad"/>
    <n v="20661.16"/>
    <n v="516529"/>
    <s v="$"/>
    <s v="BRAZO LARGO"/>
    <s v="P00918"/>
    <d v="2026-04-22T00:00:00"/>
    <s v="MZ"/>
    <d v="2026-04-24T00:00:00"/>
    <s v="Orden de compra confirmada"/>
    <s v="Con pendientes"/>
    <x v="2"/>
    <m/>
    <n v="-25"/>
    <m/>
    <m/>
    <m/>
    <m/>
    <n v="1"/>
  </r>
  <r>
    <m/>
    <s v="Alejandro Beron"/>
    <s v="URGENTE 01"/>
    <s v="Sala de reuniones directorio"/>
    <d v="2026-04-21T00:00:00"/>
    <x v="15"/>
    <x v="1"/>
    <s v="PR00398"/>
    <s v="FS"/>
    <s v="P-4196"/>
    <s v="M0703FER"/>
    <s v="RODILLO ANTIGOTA COLOR 22 EL GALGO"/>
    <n v="4"/>
    <s v="unidad"/>
    <n v="6475.21"/>
    <n v="25900.84"/>
    <s v="$"/>
    <s v="BRAZO LARGO"/>
    <s v="P00918"/>
    <d v="2026-04-22T00:00:00"/>
    <s v="MZ"/>
    <d v="2026-04-24T00:00:00"/>
    <s v="Recibido"/>
    <s v="cumplida"/>
    <x v="0"/>
    <n v="4"/>
    <n v="0"/>
    <d v="2026-04-24T00:00:00"/>
    <n v="6467"/>
    <n v="78117"/>
    <m/>
    <n v="1"/>
  </r>
  <r>
    <m/>
    <s v="Alejandro Beron"/>
    <s v="URGENTE 01"/>
    <s v="Sala de reuniones directorio"/>
    <d v="2026-04-21T00:00:00"/>
    <x v="15"/>
    <x v="1"/>
    <s v="PR00398"/>
    <s v="FS"/>
    <s v="P-4196"/>
    <s v="M0983FER"/>
    <s v="PINTURA PARA AZULEJOS HIDROESMALTE EPOXI BLANCO X4LTS SINTEPLAST "/>
    <n v="4"/>
    <s v="unidad"/>
    <n v="76611.570000000007"/>
    <n v="306446.28000000003"/>
    <s v="$"/>
    <s v="BRAZO LARGO"/>
    <s v="P00918"/>
    <d v="2026-04-22T00:00:00"/>
    <s v="MZ"/>
    <d v="2026-04-24T00:00:00"/>
    <s v="Recibido"/>
    <s v="cumplida"/>
    <x v="0"/>
    <n v="4"/>
    <n v="0"/>
    <d v="2026-04-24T00:00:00"/>
    <n v="6467"/>
    <n v="78117"/>
    <m/>
    <n v="1"/>
  </r>
  <r>
    <n v="1"/>
    <s v="Franco Paez"/>
    <s v="URGENTE 01"/>
    <s v="Motorreductor para cinta curva de linea 6"/>
    <d v="2026-04-21T00:00:00"/>
    <x v="15"/>
    <x v="1"/>
    <s v="PR00399"/>
    <s v="FS"/>
    <s v="P-4197"/>
    <s v="M2692MEC"/>
    <s v="MOTORREDUCTOR SEW 1370RPM 0,5 HP CON REDUCTOR 1/10 C/ EJE HUECO 16MM - LINEA 7"/>
    <n v="1"/>
    <s v="unidad"/>
    <n v="2350670"/>
    <n v="2350670"/>
    <s v="$"/>
    <s v="SEW EURODRIVE"/>
    <s v="P00923"/>
    <d v="2026-04-22T00:00:00"/>
    <s v="MZ"/>
    <d v="2026-04-24T00:00:00"/>
    <s v="Recibido"/>
    <s v="cumplida"/>
    <x v="0"/>
    <n v="1"/>
    <n v="0"/>
    <d v="2026-05-06T00:00:00"/>
    <n v="184684"/>
    <n v="78886"/>
    <n v="1"/>
    <n v="1"/>
  </r>
  <r>
    <n v="1"/>
    <s v="Franco Paez"/>
    <s v="URGENTE 01"/>
    <s v="Electrovalvula para caudalimetro de linea 1"/>
    <d v="2026-04-21T00:00:00"/>
    <x v="15"/>
    <x v="1"/>
    <s v="PR00400"/>
    <s v="FS"/>
    <s v="P-4198"/>
    <s v="M1398MEC"/>
    <s v="ELECTROVALVULA SOLENOIDE 220VAC CON ROSCAS DE 3/4&quot; (BRONCE) CAUDALIMETRO DE L4L5"/>
    <n v="2"/>
    <s v="unidad"/>
    <n v="129681.5"/>
    <n v="259363"/>
    <s v="$"/>
    <s v="SB ARGENTINA"/>
    <s v="P00911"/>
    <d v="2026-04-21T00:00:00"/>
    <s v="MZ"/>
    <d v="2026-04-21T00:00:00"/>
    <s v="Recibido"/>
    <s v="cumplida"/>
    <x v="0"/>
    <n v="2"/>
    <n v="0"/>
    <d v="2026-05-06T00:00:00"/>
    <n v="66356"/>
    <n v="78571"/>
    <n v="1"/>
    <n v="1"/>
  </r>
  <r>
    <n v="1"/>
    <s v="Hugo Escobar"/>
    <s v="URGENTE 01"/>
    <s v="SELLADOR DE ROSCAS DE GAS"/>
    <d v="2026-04-21T00:00:00"/>
    <x v="15"/>
    <x v="1"/>
    <s v="PR00401"/>
    <s v="FS"/>
    <s v="P-4199"/>
    <s v="M2911FER"/>
    <s v="LITARGIRIO X 500 GRS."/>
    <n v="1"/>
    <s v="unidad"/>
    <n v="10440"/>
    <n v="10440"/>
    <s v="$"/>
    <s v="ABRAFER"/>
    <s v="P00914"/>
    <d v="2026-04-21T00:00:00"/>
    <s v="MZ"/>
    <d v="2026-04-21T00:00:00"/>
    <s v="Recibido"/>
    <s v="cumplida"/>
    <x v="0"/>
    <n v="1"/>
    <n v="0"/>
    <d v="2026-04-24T00:00:00"/>
    <n v="48643"/>
    <n v="78045"/>
    <n v="1"/>
    <n v="1"/>
  </r>
  <r>
    <n v="2"/>
    <s v="PAÑOL"/>
    <s v="NORMAL"/>
    <s v="Bujes de moldes de rotativas"/>
    <d v="2026-04-23T00:00:00"/>
    <x v="15"/>
    <x v="1"/>
    <s v="PR00419"/>
    <s v="FS"/>
    <s v="P-4200"/>
    <s v="S/C"/>
    <s v="REEMBUJADO DE BUJE DE MOLDE DE ROTATIVA 100MM"/>
    <n v="1"/>
    <s v="unidad"/>
    <n v="96250"/>
    <n v="96250"/>
    <s v="$"/>
    <s v="LDL"/>
    <s v="P01096"/>
    <d v="2026-05-13T00:00:00"/>
    <s v="MZ"/>
    <d v="2026-05-15T00:00:00"/>
    <s v="Recibido"/>
    <s v="cumplida"/>
    <x v="0"/>
    <n v="1"/>
    <n v="0"/>
    <d v="2026-05-09T00:00:00"/>
    <n v="476"/>
    <m/>
    <n v="1"/>
    <n v="1"/>
  </r>
  <r>
    <m/>
    <s v="PAÑOL"/>
    <s v="NORMAL"/>
    <s v="Bujes de moldes de rotativas"/>
    <d v="2026-04-23T00:00:00"/>
    <x v="15"/>
    <x v="1"/>
    <s v="PR00419"/>
    <s v="FS"/>
    <s v="P-4200"/>
    <s v="S/C"/>
    <s v="REEMBUJADO DE BUJE DE MOLDE DE ROTATIVA 110MM"/>
    <n v="3"/>
    <s v="unidad"/>
    <n v="96250"/>
    <n v="288750"/>
    <s v="$"/>
    <s v="LDL"/>
    <s v="P01096"/>
    <d v="2026-05-13T00:00:00"/>
    <s v="MZ"/>
    <d v="2026-05-15T00:00:00"/>
    <s v="Recibido"/>
    <s v="cumplida"/>
    <x v="0"/>
    <n v="3"/>
    <n v="0"/>
    <d v="2026-05-09T00:00:00"/>
    <n v="476"/>
    <m/>
    <m/>
    <n v="1"/>
  </r>
  <r>
    <n v="2"/>
    <s v="Alejandro Beron"/>
    <s v="URGENTE 01"/>
    <s v="Alquiler de volquete en planta"/>
    <d v="2026-04-24T00:00:00"/>
    <x v="15"/>
    <x v="1"/>
    <s v="PR00422"/>
    <s v="FS"/>
    <s v="P-4201"/>
    <s v="S/C"/>
    <s v="Volquete para residuos generales de planta"/>
    <n v="2"/>
    <s v="unidad"/>
    <n v="120000"/>
    <n v="240000"/>
    <s v="$"/>
    <s v="MS GRUPO NORTE SA VOLQUETES"/>
    <s v="P00962"/>
    <d v="2026-04-24T00:00:00"/>
    <s v="MZ"/>
    <d v="2026-04-24T00:00:00"/>
    <s v="Recibido"/>
    <s v="cumplida"/>
    <x v="0"/>
    <n v="2"/>
    <n v="0"/>
    <s v="18/5/26 - 12/6/26"/>
    <s v="22283 - 22993"/>
    <m/>
    <n v="1"/>
    <n v="1"/>
  </r>
  <r>
    <m/>
    <s v="Alejandro Beron"/>
    <s v="URGENTE 01"/>
    <s v="Alquiler de volquete en planta"/>
    <d v="2026-04-24T00:00:00"/>
    <x v="15"/>
    <x v="1"/>
    <s v="PR00422"/>
    <s v="FS"/>
    <s v="P-4201"/>
    <s v="S/C"/>
    <s v="Volquete para residuos generales de planta"/>
    <n v="2"/>
    <s v="unidad"/>
    <n v="140000"/>
    <n v="280000"/>
    <s v="$"/>
    <s v="SAN JORGE (cattaneo)"/>
    <s v="P01853"/>
    <d v="2026-07-20T00:00:00"/>
    <s v="LR"/>
    <d v="2026-07-20T00:00:00"/>
    <s v="Recibido"/>
    <s v="cumplida"/>
    <x v="0"/>
    <n v="2"/>
    <n v="0"/>
    <s v="18/07 - 20/07"/>
    <s v="1 ; 2"/>
    <m/>
    <n v="1"/>
    <n v="1"/>
  </r>
  <r>
    <n v="1"/>
    <s v="Franco Paez"/>
    <s v="URGENTE 01"/>
    <s v="SENSOR PARA ESTRICHADORA L4"/>
    <d v="2026-04-24T00:00:00"/>
    <x v="15"/>
    <x v="1"/>
    <s v="PR00423"/>
    <s v="FS"/>
    <s v="P-4202"/>
    <s v="M1607ELE"/>
    <s v="SENSOR SICK WT260-F280, FOTOELÉCTRICO, PNP, 10-30 VDC, LINEA 4."/>
    <n v="1"/>
    <s v="unidad"/>
    <n v="587186.6"/>
    <n v="587186.6"/>
    <s v="$"/>
    <s v="AUSTRAL PRODUCTS SRL"/>
    <s v="P00996"/>
    <d v="2026-04-29T00:00:00"/>
    <s v="LR"/>
    <d v="2026-04-29T00:00:00"/>
    <s v="Recibido"/>
    <s v="cumplida"/>
    <x v="0"/>
    <n v="1"/>
    <n v="0"/>
    <d v="2026-06-05T00:00:00"/>
    <n v="1198"/>
    <n v="80020"/>
    <n v="1"/>
    <n v="1"/>
  </r>
  <r>
    <n v="7"/>
    <s v="Alejandro Beron"/>
    <s v="URGENTE 01"/>
    <s v="Materiales para reparacion de escritorios"/>
    <d v="2026-04-24T00:00:00"/>
    <x v="15"/>
    <x v="1"/>
    <s v="PR00424"/>
    <s v="FS"/>
    <s v="P-4203"/>
    <s v="M3001FER"/>
    <s v="PLACA MELAMINA COLOR NEGRO 1200X2600X18MM"/>
    <n v="2"/>
    <s v="unidad"/>
    <n v="139293.79"/>
    <n v="278587.58"/>
    <s v="$"/>
    <s v="ABRAFER"/>
    <s v="P01114"/>
    <d v="2026-05-18T00:00:00"/>
    <s v="MZ"/>
    <d v="2026-05-18T00:00:00"/>
    <s v="Recibido"/>
    <s v="cumplida"/>
    <x v="0"/>
    <n v="1"/>
    <n v="-1"/>
    <d v="2026-06-19T00:00:00"/>
    <n v="50319"/>
    <n v="80694"/>
    <n v="1"/>
    <n v="1"/>
  </r>
  <r>
    <m/>
    <s v="Alejandro Beron"/>
    <s v="URGENTE 01"/>
    <s v="Materiales para reparacion de escritorios"/>
    <d v="2026-04-24T00:00:00"/>
    <x v="15"/>
    <x v="1"/>
    <s v="PR00424"/>
    <s v="FS"/>
    <s v="P-4203"/>
    <s v="M3002FER"/>
    <s v="TAPA PVC PARA ESTRUCTURAL 40X40MM "/>
    <n v="6"/>
    <s v="unidad"/>
    <m/>
    <n v="0"/>
    <s v="$"/>
    <m/>
    <m/>
    <m/>
    <m/>
    <m/>
    <s v="Sin req."/>
    <s v="Con pendientes"/>
    <x v="3"/>
    <m/>
    <n v="-6"/>
    <m/>
    <m/>
    <m/>
    <m/>
    <n v="1"/>
  </r>
  <r>
    <m/>
    <s v="Alejandro Beron"/>
    <s v="URGENTE 01"/>
    <s v="Materiales para reparacion de escritorios"/>
    <d v="2026-04-24T00:00:00"/>
    <x v="15"/>
    <x v="1"/>
    <s v="PR00424"/>
    <s v="FS"/>
    <s v="P-4203"/>
    <s v="M2640FER"/>
    <s v="CAÑO ESTRUCTURAL CUADRADO 40X40X6000 _x000a_(ESPESOR 2MM)"/>
    <n v="2"/>
    <s v="unidad"/>
    <n v="65100"/>
    <n v="130200"/>
    <s v="$"/>
    <s v="ABRAFER"/>
    <s v="P01114"/>
    <d v="2026-05-18T00:00:00"/>
    <s v="MZ"/>
    <d v="2026-05-18T00:00:00"/>
    <s v="Orden de compra confirmada"/>
    <s v="Con pendientes"/>
    <x v="2"/>
    <m/>
    <n v="-2"/>
    <m/>
    <m/>
    <m/>
    <m/>
    <n v="1"/>
  </r>
  <r>
    <m/>
    <s v="Alejandro Beron"/>
    <s v="URGENTE 01"/>
    <s v="Materiales para reparacion de escritorios"/>
    <d v="2026-04-24T00:00:00"/>
    <x v="15"/>
    <x v="1"/>
    <s v="PR00424"/>
    <s v="FS"/>
    <s v="P-4203"/>
    <s v="M0865FER"/>
    <s v="TAPACANTOS C/PEGAMENTO NEGRO DE 22MM ANCHO X 10M"/>
    <n v="2"/>
    <s v="unidad"/>
    <n v="13085.92"/>
    <n v="26171.84"/>
    <s v="$"/>
    <s v="ABRAFER"/>
    <s v="P01114"/>
    <d v="2026-05-18T00:00:00"/>
    <s v="MZ"/>
    <d v="2026-05-18T00:00:00"/>
    <s v="Recibido"/>
    <s v="cumplida"/>
    <x v="0"/>
    <n v="2"/>
    <n v="0"/>
    <d v="2026-06-19T00:00:00"/>
    <n v="50319"/>
    <n v="80694"/>
    <m/>
    <n v="1"/>
  </r>
  <r>
    <m/>
    <s v="Alejandro Beron"/>
    <s v="URGENTE 01"/>
    <s v="Materiales para reparacion de escritorios"/>
    <d v="2026-04-24T00:00:00"/>
    <x v="15"/>
    <x v="1"/>
    <s v="PR00424"/>
    <s v="FS"/>
    <s v="P-4203"/>
    <s v="S/C"/>
    <s v="Tapa Tornillos Autoadhesivo Melaminico X 200 unidades BLANCO"/>
    <n v="1"/>
    <s v="unidad"/>
    <m/>
    <n v="0"/>
    <s v="$"/>
    <m/>
    <m/>
    <m/>
    <m/>
    <m/>
    <s v="Sin req."/>
    <s v="Con pendientes"/>
    <x v="3"/>
    <m/>
    <n v="-1"/>
    <m/>
    <m/>
    <m/>
    <m/>
    <n v="1"/>
  </r>
  <r>
    <m/>
    <s v="Alejandro Beron"/>
    <s v="URGENTE 01"/>
    <s v="Materiales para reparacion de escritorios"/>
    <d v="2026-04-24T00:00:00"/>
    <x v="15"/>
    <x v="1"/>
    <s v="PR00424"/>
    <s v="FS"/>
    <s v="P-4203"/>
    <s v="S/C"/>
    <s v="Tapa Tornillos Autoadhesivo Melaminico X 200 Unid Haya"/>
    <n v="1"/>
    <s v="unidad"/>
    <m/>
    <n v="0"/>
    <s v="$"/>
    <m/>
    <m/>
    <m/>
    <m/>
    <m/>
    <s v="Sin req."/>
    <s v="Con pendientes"/>
    <x v="3"/>
    <m/>
    <n v="-1"/>
    <m/>
    <m/>
    <m/>
    <m/>
    <n v="1"/>
  </r>
  <r>
    <m/>
    <s v="Alejandro Beron"/>
    <s v="URGENTE 01"/>
    <s v="Materiales para reparacion de escritorios"/>
    <d v="2026-04-24T00:00:00"/>
    <x v="15"/>
    <x v="1"/>
    <s v="PR00424"/>
    <s v="FS"/>
    <s v="P-4203"/>
    <s v="M3003FER"/>
    <s v="Tapa Tornillos Autoadhesivo Melaminico X 200 Uni Negro"/>
    <n v="1"/>
    <s v="unidad"/>
    <n v="12314.88"/>
    <n v="12314.88"/>
    <s v="$"/>
    <s v="ABRAFER"/>
    <s v="P01114"/>
    <d v="2026-05-18T00:00:00"/>
    <s v="MZ"/>
    <d v="2026-05-18T00:00:00"/>
    <s v="Recibido"/>
    <s v="cumplida"/>
    <x v="0"/>
    <n v="1"/>
    <n v="0"/>
    <d v="2026-06-19T00:00:00"/>
    <n v="50319"/>
    <n v="80694"/>
    <m/>
    <n v="1"/>
  </r>
  <r>
    <n v="1"/>
    <s v="Alejandro Beron"/>
    <s v="URGENTE 01"/>
    <s v="KIT REPARACIÓN CILINDRO APILADOR 2008"/>
    <d v="2026-04-25T00:00:00"/>
    <x v="15"/>
    <x v="1"/>
    <s v="PR00425"/>
    <s v="FS"/>
    <s v="P-4204"/>
    <s v="S/C"/>
    <s v="Kit de sellos para reparacion de cilindro de inclinacion Toyota 2008 apilador 6FBRE16-34440"/>
    <n v="4"/>
    <s v="unidad"/>
    <n v="120000"/>
    <n v="480000"/>
    <s v="$"/>
    <s v="EMAS S.A."/>
    <s v="P01063"/>
    <d v="2026-05-07T00:00:00"/>
    <s v="MZ"/>
    <d v="2026-05-07T00:00:00"/>
    <s v="Orden de compra confirmada"/>
    <s v="Con pendientes"/>
    <x v="2"/>
    <n v="4"/>
    <n v="0"/>
    <d v="2026-05-12T00:00:00"/>
    <s v="se recibio pero lo rechazo pablo por faltante de orings en el juego"/>
    <m/>
    <n v="1"/>
    <n v="1"/>
  </r>
  <r>
    <n v="1"/>
    <s v="Alejandro Beron"/>
    <s v="URGENTE 01"/>
    <s v="CADENA ESPECIAL TOYOTA 25A"/>
    <d v="2026-04-25T00:00:00"/>
    <x v="15"/>
    <x v="1"/>
    <s v="PR00426"/>
    <s v="FS"/>
    <s v="P-4205"/>
    <s v="S/C"/>
    <s v="Cadena especial motor bomba hidraulica_x000a_Toyota 25A."/>
    <n v="1"/>
    <s v="unidad"/>
    <n v="240000"/>
    <n v="240000"/>
    <s v="$"/>
    <s v="LDL"/>
    <s v="P00980"/>
    <d v="2026-04-28T00:00:00"/>
    <s v="MZ"/>
    <d v="2026-04-28T00:00:00"/>
    <s v="Recibido"/>
    <s v="cumplida"/>
    <x v="0"/>
    <n v="1"/>
    <n v="0"/>
    <d v="2026-06-02T00:00:00"/>
    <n v="491"/>
    <m/>
    <n v="1"/>
    <n v="1"/>
  </r>
  <r>
    <n v="1"/>
    <s v="Alejandro Beron"/>
    <s v="URGENTE 01"/>
    <s v="REEMPLAZO DE PISOS EN SISTEMA"/>
    <d v="2026-04-25T00:00:00"/>
    <x v="15"/>
    <x v="1"/>
    <s v="PR00427"/>
    <s v="FS"/>
    <s v="P-4206"/>
    <s v="S/C"/>
    <s v="Provisión de materiales y mano de obra s/ presupuesto del proveedor &quot;Alpina pisos&quot;"/>
    <n v="1"/>
    <s v="unidad"/>
    <n v="1765000"/>
    <n v="1765000"/>
    <s v="$"/>
    <s v="MARIANO REYES"/>
    <s v="P01101"/>
    <d v="2026-05-15T00:00:00"/>
    <s v="MZ"/>
    <d v="2026-05-19T00:00:00"/>
    <s v="Recibido"/>
    <s v="cumplida"/>
    <x v="0"/>
    <n v="1"/>
    <n v="0"/>
    <d v="2026-05-27T00:00:00"/>
    <n v="18148"/>
    <m/>
    <n v="1"/>
    <n v="1"/>
  </r>
  <r>
    <n v="2"/>
    <s v="Hugo Escobar"/>
    <s v="URGENTE 01"/>
    <s v="NIVEL AUTOMATICO KWL"/>
    <d v="2026-04-27T00:00:00"/>
    <x v="15"/>
    <x v="1"/>
    <s v="PR00428"/>
    <s v="FS"/>
    <s v="P-4207"/>
    <s v="M1608MEC"/>
    <s v="SENSOR DE NIVEL LA32N-40 (KWL)"/>
    <n v="6"/>
    <s v="unidad"/>
    <n v="41735.519999999997"/>
    <n v="250413.12"/>
    <s v="$"/>
    <s v="KDK"/>
    <s v="P00981"/>
    <d v="2026-04-28T00:00:00"/>
    <s v="MZ"/>
    <d v="2026-04-28T00:00:00"/>
    <s v="Recibido"/>
    <s v="cumplida"/>
    <x v="0"/>
    <n v="6"/>
    <n v="0"/>
    <d v="2026-04-29T00:00:00"/>
    <n v="1748"/>
    <n v="78228"/>
    <n v="1"/>
    <n v="1"/>
  </r>
  <r>
    <m/>
    <s v="Hugo Escobar"/>
    <s v="URGENTE 01"/>
    <s v="NIVEL AUTOMATICO KWL"/>
    <d v="2026-04-27T00:00:00"/>
    <x v="15"/>
    <x v="1"/>
    <s v="PR00428"/>
    <s v="FS"/>
    <s v="P-4207"/>
    <s v="M1610ELE"/>
    <s v="VALVULA SOLENOIDE DANFOS EV220B 3/4 NC"/>
    <n v="5"/>
    <s v="unidad"/>
    <m/>
    <n v="0"/>
    <s v="$"/>
    <m/>
    <m/>
    <m/>
    <m/>
    <m/>
    <s v="Sin req."/>
    <s v="Con pendientes"/>
    <x v="3"/>
    <m/>
    <n v="-5"/>
    <m/>
    <m/>
    <m/>
    <m/>
    <n v="1"/>
  </r>
  <r>
    <n v="1"/>
    <s v="Raul Ledesma"/>
    <s v="URGENTE 01"/>
    <s v="Nueva sala de reunion de directorio (Marcelo)"/>
    <d v="2026-04-27T00:00:00"/>
    <x v="15"/>
    <x v="1"/>
    <s v="PR00429"/>
    <s v="AB"/>
    <s v="P-4208"/>
    <s v="S/C"/>
    <s v="Sillas nuevas"/>
    <n v="7"/>
    <s v="unidad"/>
    <n v="135000"/>
    <n v="945000"/>
    <s v="$"/>
    <s v="MERCADO LIBRE"/>
    <s v="P00978"/>
    <d v="2026-04-27T00:00:00"/>
    <s v="MZ"/>
    <d v="2026-04-28T00:00:00"/>
    <s v="Recibido"/>
    <s v="cumplida"/>
    <x v="0"/>
    <n v="7"/>
    <n v="0"/>
    <d v="2026-04-30T00:00:00"/>
    <s v="sin remito"/>
    <m/>
    <n v="1"/>
    <n v="1"/>
  </r>
  <r>
    <n v="1"/>
    <s v="Franco Paez"/>
    <s v="URGENTE 01"/>
    <s v="Pistones neumáticos L7"/>
    <d v="2026-04-29T00:00:00"/>
    <x v="15"/>
    <x v="1"/>
    <s v="PR00431"/>
    <s v="FS"/>
    <s v="P-4209"/>
    <s v="M2699MEC"/>
    <s v="PISTON NEUMATICO DOBLE EFECTO CON EMBOLO DE 40MM DE DIAMETRO Y 160MM DE RECORRIDO. "/>
    <n v="2"/>
    <s v="unidad"/>
    <n v="400293.4"/>
    <n v="800586.8"/>
    <s v="$"/>
    <s v="NISAMAT"/>
    <s v="P01074"/>
    <d v="2026-05-11T00:00:00"/>
    <s v="MZ"/>
    <d v="2026-05-12T00:00:00"/>
    <s v="Orden de compra confirmada"/>
    <s v="Con pendientes"/>
    <x v="2"/>
    <m/>
    <n v="-2"/>
    <m/>
    <m/>
    <m/>
    <n v="1"/>
    <n v="1"/>
  </r>
  <r>
    <n v="2"/>
    <s v="Alejandro Beron"/>
    <s v="URGENTE 01"/>
    <s v="Vidrio en azucar impalpable"/>
    <d v="2026-04-29T00:00:00"/>
    <x v="15"/>
    <x v="1"/>
    <s v="PR00434"/>
    <s v="AB"/>
    <s v="P-4210"/>
    <s v="S/C"/>
    <s v="Colocacion de vidrio faltante y burletes en ventana aluminio (1040x875), realizar ajustes en marco, reemplazo de ruedas de guia"/>
    <n v="1"/>
    <s v="unidad"/>
    <n v="40000"/>
    <n v="40000"/>
    <s v="$"/>
    <s v="ABERTURAS RUTA 25"/>
    <s v="P01011"/>
    <d v="2026-04-30T00:00:00"/>
    <s v="MZ"/>
    <d v="2026-04-30T00:00:00"/>
    <s v="Recibido"/>
    <s v="cumplida"/>
    <x v="0"/>
    <n v="1"/>
    <n v="0"/>
    <d v="2026-04-30T00:00:00"/>
    <s v="sin remito"/>
    <m/>
    <n v="1"/>
    <n v="1"/>
  </r>
  <r>
    <m/>
    <s v="Alejandro Beron"/>
    <s v="URGENTE 01"/>
    <s v="Vidrio en azucar impalpable"/>
    <d v="2026-04-29T00:00:00"/>
    <x v="15"/>
    <x v="1"/>
    <s v="PR00434"/>
    <s v="AB"/>
    <s v="P-4210"/>
    <s v="S/C"/>
    <s v="Ajuste en el marco de la hoja y colocacion de burletes (1040x875), reemplazo de ruedas de guia"/>
    <n v="1"/>
    <s v="unidad"/>
    <n v="40000"/>
    <n v="40000"/>
    <s v="$"/>
    <s v="ABERTURAS RUTA 25"/>
    <s v="P01011"/>
    <d v="2026-04-30T00:00:00"/>
    <s v="MZ"/>
    <d v="2026-04-30T00:00:00"/>
    <s v="Recibido"/>
    <s v="cumplida"/>
    <x v="0"/>
    <n v="1"/>
    <n v="0"/>
    <d v="2026-04-30T00:00:00"/>
    <s v="sin remito"/>
    <m/>
    <m/>
    <n v="1"/>
  </r>
  <r>
    <n v="1"/>
    <s v="Alejandro Beron"/>
    <s v="URGENTE 01"/>
    <s v="RETIRO PLACA APILADOR 20105"/>
    <d v="2026-04-30T00:00:00"/>
    <x v="15"/>
    <x v="1"/>
    <s v="PR00435"/>
    <s v="FS"/>
    <s v="P-4211"/>
    <s v="S/C"/>
    <s v="Retiro desde proveedor Unirrol una placa BMS para apilador 20105"/>
    <n v="2"/>
    <s v="unidad"/>
    <n v="47500"/>
    <n v="95000"/>
    <s v="$"/>
    <s v="FULL EXPRESS"/>
    <s v="P01026"/>
    <d v="2026-06-04T00:00:00"/>
    <s v="LR"/>
    <d v="2026-06-11T00:00:00"/>
    <s v="Recibido"/>
    <s v="cumplida"/>
    <x v="0"/>
    <n v="2"/>
    <n v="0"/>
    <d v="2026-05-04T00:00:00"/>
    <s v="sin remito"/>
    <m/>
    <n v="1"/>
    <n v="1"/>
  </r>
  <r>
    <n v="1"/>
    <s v="Alejandro Beron"/>
    <s v="NORMAL"/>
    <s v="Comedor de DMP"/>
    <d v="2026-05-02T00:00:00"/>
    <x v="16"/>
    <x v="1"/>
    <s v="PR00442"/>
    <s v="AB"/>
    <s v="P-4212"/>
    <s v="S/C"/>
    <s v="Mano de obra y materiales para reemplazo de ceramicas en comedor del DMP"/>
    <n v="1"/>
    <s v="unidad"/>
    <n v="1948100"/>
    <n v="1948100"/>
    <s v="$"/>
    <s v="PulsePro ingenieria"/>
    <s v="P01044"/>
    <d v="2026-05-06T00:00:00"/>
    <s v="MZ"/>
    <d v="2026-05-06T00:00:00"/>
    <s v="Recibido"/>
    <s v="cumplida"/>
    <x v="0"/>
    <n v="1"/>
    <n v="0"/>
    <d v="2026-05-11T00:00:00"/>
    <s v="26-041"/>
    <m/>
    <n v="1"/>
    <n v="1"/>
  </r>
  <r>
    <n v="1"/>
    <s v="Raul Ledesma"/>
    <s v="URGENTE 01"/>
    <s v="Horno de linea 3"/>
    <d v="2026-05-06T00:00:00"/>
    <x v="16"/>
    <x v="1"/>
    <s v="PR00449"/>
    <s v="AB"/>
    <s v="P-4213"/>
    <s v="S/C"/>
    <s v="Servicio de limpieza y corte de malla en horno de linea 3_x000a_A realizar el dia sabado 09/05"/>
    <n v="1"/>
    <s v="unidad"/>
    <n v="2180000"/>
    <n v="2180000"/>
    <s v="$"/>
    <s v="MOROS SA"/>
    <s v="P01056"/>
    <d v="2026-05-06T00:00:00"/>
    <s v="MZ"/>
    <d v="2026-05-08T00:00:00"/>
    <s v="Recibido"/>
    <s v="cumplida"/>
    <x v="0"/>
    <n v="1"/>
    <n v="0"/>
    <d v="2026-05-15T00:00:00"/>
    <n v="4192"/>
    <m/>
    <n v="1"/>
    <n v="1"/>
  </r>
  <r>
    <n v="1"/>
    <s v="Raul Ledesma"/>
    <s v="URGENTE 01"/>
    <s v="Transporte detectores de metales (2)"/>
    <d v="2026-05-12T00:00:00"/>
    <x v="16"/>
    <x v="1"/>
    <s v="PR00451"/>
    <s v="FS"/>
    <s v="P-4214"/>
    <s v="S/C"/>
    <s v="Flete para transporte de 2 detectores de metales"/>
    <n v="1"/>
    <s v="unidad"/>
    <n v="440000"/>
    <n v="440000"/>
    <s v="$"/>
    <s v="VOLKOV"/>
    <s v="P01095"/>
    <d v="2026-05-13T00:00:00"/>
    <s v="MZ"/>
    <d v="2026-05-15T00:00:00"/>
    <s v="Recibido"/>
    <s v="cumplida"/>
    <x v="0"/>
    <n v="1"/>
    <n v="0"/>
    <d v="2026-05-29T00:00:00"/>
    <n v="2633"/>
    <m/>
    <n v="1"/>
    <n v="1"/>
  </r>
  <r>
    <n v="5"/>
    <s v="Raul Ledesma"/>
    <s v="URGENTE 01"/>
    <s v="Envasadora Magdalenas - Linea 4"/>
    <d v="2026-05-12T00:00:00"/>
    <x v="16"/>
    <x v="1"/>
    <s v="PR00452"/>
    <s v="AB"/>
    <s v="P-4215"/>
    <s v="M0269FRI"/>
    <s v=" UNIDRIVE M700-034000 31A 10101AB100 - 5820000108"/>
    <n v="1"/>
    <s v="unidad"/>
    <m/>
    <n v="0"/>
    <s v="$"/>
    <m/>
    <m/>
    <m/>
    <m/>
    <m/>
    <s v="Sin req."/>
    <s v="Con pendientes"/>
    <x v="3"/>
    <m/>
    <n v="-1"/>
    <m/>
    <m/>
    <m/>
    <n v="1"/>
    <n v="1"/>
  </r>
  <r>
    <m/>
    <s v="Raul Ledesma"/>
    <s v="URGENTE 01"/>
    <s v="Envasadora Magdalenas - Linea 4"/>
    <d v="2026-05-12T00:00:00"/>
    <x v="16"/>
    <x v="1"/>
    <s v="PR00452"/>
    <s v="AB"/>
    <s v="P-4215"/>
    <s v="M0270FRI"/>
    <s v=" KI-KEYPAD-LCD DISPLAY UNI. M700 - 5820000102"/>
    <n v="1"/>
    <s v="unidad"/>
    <m/>
    <n v="0"/>
    <s v="$"/>
    <m/>
    <m/>
    <m/>
    <m/>
    <m/>
    <s v="Sin req."/>
    <s v="Con pendientes"/>
    <x v="3"/>
    <m/>
    <n v="-1"/>
    <m/>
    <m/>
    <m/>
    <m/>
    <n v="1"/>
  </r>
  <r>
    <m/>
    <s v="Raul Ledesma"/>
    <s v="URGENTE 01"/>
    <s v="Envasadora Magdalenas - Linea 4"/>
    <d v="2026-05-12T00:00:00"/>
    <x v="16"/>
    <x v="1"/>
    <s v="PR00452"/>
    <s v="AB"/>
    <s v="P-4215"/>
    <s v="M0271FRI"/>
    <s v=" SI-APPLICATIONS PLUS UNI. M700 - 5820000103"/>
    <n v="1"/>
    <s v="unidad"/>
    <m/>
    <n v="0"/>
    <s v="$"/>
    <m/>
    <m/>
    <m/>
    <m/>
    <m/>
    <s v="Sin req."/>
    <s v="Con pendientes"/>
    <x v="3"/>
    <m/>
    <n v="-1"/>
    <m/>
    <m/>
    <m/>
    <m/>
    <n v="1"/>
  </r>
  <r>
    <m/>
    <s v="Raul Ledesma"/>
    <s v="URGENTE 01"/>
    <s v="Envasadora Magdalenas - Linea 4"/>
    <d v="2026-05-12T00:00:00"/>
    <x v="16"/>
    <x v="1"/>
    <s v="PR00452"/>
    <s v="AB"/>
    <s v="P-4215"/>
    <s v="M0272FRI"/>
    <s v=" SI - UNI ENCODER - 5820000113"/>
    <n v="1"/>
    <s v="unidad"/>
    <m/>
    <n v="0"/>
    <s v="$"/>
    <m/>
    <m/>
    <m/>
    <m/>
    <m/>
    <s v="Sin req."/>
    <s v="Con pendientes"/>
    <x v="3"/>
    <m/>
    <n v="-1"/>
    <m/>
    <m/>
    <m/>
    <m/>
    <n v="1"/>
  </r>
  <r>
    <m/>
    <s v="Raul Ledesma"/>
    <s v="URGENTE 01"/>
    <s v="Envasadora Magdalenas - Linea 4"/>
    <d v="2026-05-12T00:00:00"/>
    <x v="16"/>
    <x v="1"/>
    <s v="PR00452"/>
    <s v="AB"/>
    <s v="P-4215"/>
    <s v="S/C"/>
    <s v=" ASISTENCIA EN PLANTA ING. ELECTRÓNICO"/>
    <n v="1"/>
    <s v="unidad"/>
    <m/>
    <n v="0"/>
    <s v="$"/>
    <m/>
    <m/>
    <m/>
    <m/>
    <m/>
    <s v="Sin req."/>
    <s v="Con pendientes"/>
    <x v="3"/>
    <m/>
    <n v="-1"/>
    <m/>
    <m/>
    <m/>
    <m/>
    <n v="1"/>
  </r>
  <r>
    <n v="3"/>
    <s v="Hugo Escobar"/>
    <s v="URGENTE 01"/>
    <s v="Hornos 7 Y 8 de linea 5"/>
    <d v="2026-05-13T00:00:00"/>
    <x v="16"/>
    <x v="1"/>
    <s v="PR00455"/>
    <s v="AB"/>
    <s v="P-4216"/>
    <s v="M0029ELE"/>
    <s v="Cable sintenax 5x4"/>
    <n v="35"/>
    <s v="unidad"/>
    <n v="6428.55"/>
    <n v="224999.25"/>
    <s v="$"/>
    <s v="ELECTROPELBA"/>
    <s v="P01220"/>
    <d v="2026-06-01T00:00:00"/>
    <s v="MZ"/>
    <d v="2026-06-01T00:00:00"/>
    <s v="Recibido"/>
    <s v="cumplida"/>
    <x v="0"/>
    <n v="35"/>
    <n v="0"/>
    <d v="2026-06-04T00:00:00"/>
    <n v="83236"/>
    <m/>
    <n v="1"/>
    <n v="1"/>
  </r>
  <r>
    <m/>
    <s v="Hugo Escobar"/>
    <s v="URGENTE 01"/>
    <s v="Hornos 7 Y 8 de linea 5"/>
    <d v="2026-05-13T00:00:00"/>
    <x v="16"/>
    <x v="1"/>
    <s v="PR00455"/>
    <s v="AB"/>
    <s v="P-4216"/>
    <s v="M1518MEC"/>
    <s v="Motor trifasico 1370 RPM 0.50 HP B14 "/>
    <n v="3"/>
    <s v="unidad"/>
    <n v="104171.2"/>
    <n v="312513.59999999998"/>
    <s v="$"/>
    <s v="STM"/>
    <s v="P01104"/>
    <d v="2026-05-15T00:00:00"/>
    <s v="MZ"/>
    <d v="2026-05-18T00:00:00"/>
    <s v="Recibido"/>
    <s v="cumplida"/>
    <x v="0"/>
    <n v="3"/>
    <n v="0"/>
    <d v="2026-05-21T00:00:00"/>
    <n v="147377"/>
    <m/>
    <m/>
    <n v="1"/>
  </r>
  <r>
    <m/>
    <s v="Hugo Escobar"/>
    <s v="URGENTE 01"/>
    <s v="Hornos 7 Y 8 de linea 5"/>
    <d v="2026-05-13T00:00:00"/>
    <x v="16"/>
    <x v="1"/>
    <s v="PR00455"/>
    <s v="AB"/>
    <s v="P-4216"/>
    <s v="M2700MEC"/>
    <s v="REDUCTOR RMI 70 FL 1/100 B14 STM_x000a_diametro de salida hueco de 28mm_x000a_diametro de entrada 14mm"/>
    <n v="3"/>
    <s v="unidad"/>
    <n v="699321.6"/>
    <n v="2097964.7999999998"/>
    <s v="$"/>
    <s v="STM"/>
    <s v="P01104"/>
    <d v="2026-05-15T00:00:00"/>
    <s v="MZ"/>
    <d v="2026-05-18T00:00:00"/>
    <s v="Recibido"/>
    <s v="cumplida"/>
    <x v="0"/>
    <n v="3"/>
    <n v="0"/>
    <d v="2026-05-21T00:00:00"/>
    <n v="147377"/>
    <m/>
    <m/>
    <n v="1"/>
  </r>
  <r>
    <n v="9"/>
    <s v="Alejandro Beron"/>
    <s v="NORMAL"/>
    <s v="Trabajos en luminarias"/>
    <d v="2026-05-14T00:00:00"/>
    <x v="16"/>
    <x v="1"/>
    <s v="PR00456"/>
    <s v="FS"/>
    <s v="P-4217"/>
    <s v="M0965ELE"/>
    <s v=" PLAFON LED 220-240V 45W 60X60 PARA EMBUTIR 6500K BCO FRIO 6500 LM"/>
    <n v="12"/>
    <s v="unidad"/>
    <n v="18656.439999999999"/>
    <n v="223877.27999999997"/>
    <s v="$"/>
    <s v="ELECTROPELBA"/>
    <s v="P01221"/>
    <d v="2026-06-01T00:00:00"/>
    <s v="MZ"/>
    <d v="2026-06-02T00:00:00"/>
    <s v="Recibido"/>
    <s v="cumplida"/>
    <x v="0"/>
    <n v="12"/>
    <n v="0"/>
    <d v="2026-06-04T00:00:00"/>
    <n v="83229"/>
    <n v="79981"/>
    <n v="1"/>
    <n v="1"/>
  </r>
  <r>
    <m/>
    <s v="Alejandro Beron"/>
    <s v="NORMAL"/>
    <s v="Trabajos en luminarias"/>
    <d v="2026-05-14T00:00:00"/>
    <x v="16"/>
    <x v="1"/>
    <s v="PR00456"/>
    <s v="FS"/>
    <s v="P-4217"/>
    <s v="M0359ELE"/>
    <s v=" TUBO LED 18W ECO BCO FRIO SICA - 5500K/6500K"/>
    <n v="10"/>
    <s v="unidad"/>
    <n v="1789.31"/>
    <n v="17893.099999999999"/>
    <s v="$"/>
    <s v="ELECTROPELBA"/>
    <s v="P01221"/>
    <d v="2026-06-01T00:00:00"/>
    <s v="MZ"/>
    <d v="2026-06-02T00:00:00"/>
    <s v="Recibido"/>
    <s v="cumplida"/>
    <x v="0"/>
    <n v="10"/>
    <n v="0"/>
    <d v="2026-06-04T00:00:00"/>
    <n v="83229"/>
    <n v="79981"/>
    <m/>
    <n v="1"/>
  </r>
  <r>
    <m/>
    <s v="Alejandro Beron"/>
    <s v="NORMAL"/>
    <s v="Trabajos en luminarias"/>
    <d v="2026-05-14T00:00:00"/>
    <x v="16"/>
    <x v="1"/>
    <s v="PR00456"/>
    <s v="FS"/>
    <s v="P-4217"/>
    <s v="M1291ELE"/>
    <s v="LAMPARA COLGANTE LUMENAC SATURNO 165/800 12000LM"/>
    <n v="3"/>
    <s v="unidad"/>
    <n v="127086.96"/>
    <n v="381260.88"/>
    <s v="$"/>
    <s v="ELECTROPELBA"/>
    <s v="P01221"/>
    <d v="2026-06-01T00:00:00"/>
    <s v="MZ"/>
    <d v="2026-06-02T00:00:00"/>
    <s v="Recibido"/>
    <s v="cumplida"/>
    <x v="0"/>
    <n v="3"/>
    <n v="0"/>
    <d v="2026-06-04T00:00:00"/>
    <n v="83229"/>
    <n v="79981"/>
    <m/>
    <n v="1"/>
  </r>
  <r>
    <m/>
    <s v="Alejandro Beron"/>
    <s v="NORMAL"/>
    <s v="Trabajos en luminarias"/>
    <d v="2026-05-14T00:00:00"/>
    <x v="16"/>
    <x v="1"/>
    <s v="PR00456"/>
    <s v="FS"/>
    <s v="P-4217"/>
    <s v="M1612ELE"/>
    <s v=" CINTA AISLADORA CELESTE"/>
    <n v="5"/>
    <s v="unidad"/>
    <n v="2892.43"/>
    <n v="14462.15"/>
    <s v="$"/>
    <s v="ELECTROPELBA"/>
    <s v="P01221"/>
    <d v="2026-06-01T00:00:00"/>
    <s v="MZ"/>
    <d v="2026-06-02T00:00:00"/>
    <s v="Recibido"/>
    <s v="cumplida"/>
    <x v="0"/>
    <n v="5"/>
    <n v="0"/>
    <d v="2026-06-04T00:00:00"/>
    <n v="83229"/>
    <n v="79981"/>
    <m/>
    <n v="1"/>
  </r>
  <r>
    <m/>
    <s v="Alejandro Beron"/>
    <s v="NORMAL"/>
    <s v="Trabajos en luminarias"/>
    <d v="2026-05-14T00:00:00"/>
    <x v="16"/>
    <x v="1"/>
    <s v="PR00456"/>
    <s v="FS"/>
    <s v="P-4217"/>
    <s v="M1613ELE"/>
    <s v=" CINTA AISLADORA MARRON"/>
    <n v="5"/>
    <s v="unidad"/>
    <n v="1805.61"/>
    <n v="9028.0499999999993"/>
    <s v="$"/>
    <s v="ELECTROPELBA"/>
    <s v="P01221"/>
    <d v="2026-06-01T00:00:00"/>
    <s v="MZ"/>
    <d v="2026-06-02T00:00:00"/>
    <s v="Recibido"/>
    <s v="cumplida"/>
    <x v="0"/>
    <n v="5"/>
    <n v="0"/>
    <d v="2026-06-04T00:00:00"/>
    <n v="83229"/>
    <n v="79981"/>
    <m/>
    <n v="1"/>
  </r>
  <r>
    <m/>
    <s v="Alejandro Beron"/>
    <s v="NORMAL"/>
    <s v="Trabajos en luminarias"/>
    <d v="2026-05-14T00:00:00"/>
    <x v="16"/>
    <x v="1"/>
    <s v="PR00456"/>
    <s v="FS"/>
    <s v="P-4217"/>
    <s v="M1614ELE"/>
    <s v=" CINTA AISLADORA ROJO"/>
    <n v="5"/>
    <s v="unidad"/>
    <n v="2892.43"/>
    <n v="14462.15"/>
    <s v="$"/>
    <s v="ELECTROPELBA"/>
    <s v="P01221"/>
    <d v="2026-06-01T00:00:00"/>
    <s v="MZ"/>
    <d v="2026-06-02T00:00:00"/>
    <s v="Recibido"/>
    <s v="cumplida"/>
    <x v="0"/>
    <n v="5"/>
    <n v="0"/>
    <d v="2026-06-04T00:00:00"/>
    <n v="83229"/>
    <n v="79981"/>
    <m/>
    <n v="1"/>
  </r>
  <r>
    <m/>
    <s v="Alejandro Beron"/>
    <s v="NORMAL"/>
    <s v="Trabajos en luminarias"/>
    <d v="2026-05-14T00:00:00"/>
    <x v="16"/>
    <x v="1"/>
    <s v="PR00456"/>
    <s v="FS"/>
    <s v="P-4217"/>
    <s v="M1615ELE"/>
    <s v=" CINTA AISLADORA VERDE Y AMARILLO"/>
    <n v="5"/>
    <s v="unidad"/>
    <n v="1805.61"/>
    <n v="9028.0499999999993"/>
    <s v="$"/>
    <s v="ELECTROPELBA"/>
    <s v="P01221"/>
    <d v="2026-06-01T00:00:00"/>
    <s v="MZ"/>
    <d v="2026-06-02T00:00:00"/>
    <s v="Recibido"/>
    <s v="cumplida"/>
    <x v="0"/>
    <n v="5"/>
    <n v="0"/>
    <d v="2026-06-04T00:00:00"/>
    <n v="83229"/>
    <n v="79981"/>
    <m/>
    <n v="1"/>
  </r>
  <r>
    <m/>
    <s v="Alejandro Beron"/>
    <s v="NORMAL"/>
    <s v="Trabajos en luminarias"/>
    <d v="2026-05-14T00:00:00"/>
    <x v="16"/>
    <x v="1"/>
    <s v="PR00456"/>
    <s v="FS"/>
    <s v="P-4217"/>
    <s v="M0700ELE"/>
    <s v=" CABLE UNIPOLAR 1X2.5MM  VERDE-AMARILLO 32.0G/M"/>
    <n v="100"/>
    <s v="unidad"/>
    <n v="550.28"/>
    <n v="55028"/>
    <s v="$"/>
    <s v="ELECTROPELBA"/>
    <s v="P01221"/>
    <d v="2026-06-01T00:00:00"/>
    <s v="MZ"/>
    <d v="2026-06-02T00:00:00"/>
    <s v="Recibido"/>
    <s v="cumplida"/>
    <x v="0"/>
    <n v="100"/>
    <n v="0"/>
    <d v="2026-06-04T00:00:00"/>
    <n v="83229"/>
    <n v="79981"/>
    <m/>
    <n v="1"/>
  </r>
  <r>
    <m/>
    <s v="Alejandro Beron"/>
    <s v="NORMAL"/>
    <s v="Trabajos en luminarias"/>
    <d v="2026-05-14T00:00:00"/>
    <x v="16"/>
    <x v="1"/>
    <s v="PR00456"/>
    <s v="FS"/>
    <s v="P-4217"/>
    <s v="M0436ELE"/>
    <s v=" CABLE UNIPOLAR 1X2.5MM CELESTE 32.0G/M"/>
    <n v="100"/>
    <s v="unidad"/>
    <n v="550.28"/>
    <n v="55028"/>
    <s v="$"/>
    <s v="ELECTROPELBA"/>
    <s v="P01221"/>
    <d v="2026-06-01T00:00:00"/>
    <s v="MZ"/>
    <d v="2026-06-02T00:00:00"/>
    <s v="Recibido"/>
    <s v="cumplida"/>
    <x v="0"/>
    <n v="100"/>
    <n v="0"/>
    <d v="2026-06-04T00:00:00"/>
    <n v="83229"/>
    <n v="79981"/>
    <m/>
    <n v="1"/>
  </r>
  <r>
    <n v="4"/>
    <s v="Alejandro Beron"/>
    <s v="NORMAL"/>
    <s v="Ruedas para zorras eléctricas"/>
    <d v="2026-05-14T00:00:00"/>
    <x v="16"/>
    <x v="1"/>
    <s v="PR00457"/>
    <s v="FS"/>
    <s v="P-4218"/>
    <s v="M2301MEC"/>
    <s v="RODILLO PTE15Q ATOM 80X70"/>
    <n v="16"/>
    <s v="unidad"/>
    <m/>
    <n v="0"/>
    <s v="$"/>
    <m/>
    <m/>
    <m/>
    <m/>
    <m/>
    <s v="Sin req."/>
    <s v="Con pendientes"/>
    <x v="3"/>
    <m/>
    <n v="-16"/>
    <m/>
    <m/>
    <m/>
    <n v="1"/>
    <n v="1"/>
  </r>
  <r>
    <m/>
    <s v="Alejandro Beron"/>
    <s v="NORMAL"/>
    <s v="Ruedas para zorras eléctricas"/>
    <d v="2026-05-14T00:00:00"/>
    <x v="16"/>
    <x v="1"/>
    <s v="PR00457"/>
    <s v="FS"/>
    <s v="P-4218"/>
    <s v="M2033MEC"/>
    <s v="RUEDA ESTABILIZADORA STACKER PS-16N"/>
    <n v="2"/>
    <s v="unidad"/>
    <m/>
    <n v="0"/>
    <s v="$"/>
    <m/>
    <m/>
    <m/>
    <m/>
    <m/>
    <s v="Sin req."/>
    <s v="Con pendientes"/>
    <x v="3"/>
    <m/>
    <n v="-2"/>
    <m/>
    <m/>
    <m/>
    <m/>
    <n v="1"/>
  </r>
  <r>
    <m/>
    <s v="Alejandro Beron"/>
    <s v="NORMAL"/>
    <s v="Ruedas para zorras eléctricas"/>
    <d v="2026-05-14T00:00:00"/>
    <x v="16"/>
    <x v="1"/>
    <s v="PR00457"/>
    <s v="FS"/>
    <s v="P-4218"/>
    <s v="S/C"/>
    <s v="Rebandado de ruedas de traccion para zorra electrica ATOM PTE15Q"/>
    <n v="3"/>
    <s v="unidad"/>
    <n v="193942.5"/>
    <n v="581827.5"/>
    <s v="$"/>
    <s v="GOMA EME (Goma filtros)"/>
    <s v="P01178"/>
    <d v="2026-05-26T00:00:00"/>
    <s v="MZ"/>
    <d v="2026-05-26T00:00:00"/>
    <s v="Recibido"/>
    <s v="cumplida"/>
    <x v="0"/>
    <n v="3"/>
    <n v="0"/>
    <d v="2026-06-17T00:00:00"/>
    <n v="7759"/>
    <m/>
    <m/>
    <n v="1"/>
  </r>
  <r>
    <m/>
    <s v="Alejandro Beron"/>
    <s v="NORMAL"/>
    <s v="Ruedas para zorras eléctricas"/>
    <d v="2026-05-14T00:00:00"/>
    <x v="16"/>
    <x v="1"/>
    <s v="PR00457"/>
    <s v="FS"/>
    <s v="P-4218"/>
    <s v="S/C"/>
    <s v="Rebandado de rueda estabilizadora para zorra electrica ATOM PTE15Q"/>
    <n v="1"/>
    <s v="unidad"/>
    <n v="68970"/>
    <n v="68970"/>
    <s v="$"/>
    <s v="GOMA EME (Goma filtros)"/>
    <s v="P01178"/>
    <d v="2026-05-26T00:00:00"/>
    <s v="MZ"/>
    <d v="2026-05-26T00:00:00"/>
    <s v="Recibido"/>
    <s v="cumplida"/>
    <x v="0"/>
    <n v="1"/>
    <n v="0"/>
    <d v="2026-06-17T00:00:00"/>
    <n v="7759"/>
    <m/>
    <m/>
    <n v="1"/>
  </r>
  <r>
    <n v="5"/>
    <s v="Raul Ledesma"/>
    <s v="NORMAL"/>
    <s v="Zapatos para mantenimiento"/>
    <d v="2026-05-18T00:00:00"/>
    <x v="16"/>
    <x v="1"/>
    <s v="PR00463"/>
    <s v="AB"/>
    <s v="P-4219"/>
    <n v="18282"/>
    <s v=" Zapato De Seguridad Funcional Horizon Marrón Talle 39 Sanchez Diego"/>
    <n v="1"/>
    <s v="unidad"/>
    <n v="145100"/>
    <n v="145100"/>
    <s v="$"/>
    <s v="SOFTAM SRL"/>
    <s v="P02019"/>
    <d v="2026-07-30T00:00:00"/>
    <s v="MZ"/>
    <d v="2026-07-30T00:00:00"/>
    <s v="Orden de compra confirmada"/>
    <s v="Con pendientes"/>
    <x v="2"/>
    <m/>
    <n v="-1"/>
    <m/>
    <m/>
    <m/>
    <n v="1"/>
    <n v="1"/>
  </r>
  <r>
    <m/>
    <s v="Raul Ledesma"/>
    <s v="NORMAL"/>
    <s v="Zapatos para mantenimiento"/>
    <d v="2026-05-18T00:00:00"/>
    <x v="16"/>
    <x v="1"/>
    <s v="PR00463"/>
    <s v="AB"/>
    <s v="P-4219"/>
    <n v="18284"/>
    <s v=" Zapato De Seguridad Funcional Soul Azul Talle 41 Paez Franco"/>
    <n v="1"/>
    <s v="unidad"/>
    <n v="135600"/>
    <n v="135600"/>
    <s v="$"/>
    <s v="SOFTAM SRL"/>
    <s v="P02019"/>
    <d v="2026-07-30T00:00:00"/>
    <s v="MZ"/>
    <d v="2026-07-30T00:00:00"/>
    <s v="Orden de compra confirmada"/>
    <s v="Con pendientes"/>
    <x v="2"/>
    <m/>
    <n v="-1"/>
    <m/>
    <m/>
    <m/>
    <m/>
    <n v="1"/>
  </r>
  <r>
    <m/>
    <s v="Raul Ledesma"/>
    <s v="NORMAL"/>
    <s v="Zapatos para mantenimiento"/>
    <d v="2026-05-18T00:00:00"/>
    <x v="16"/>
    <x v="1"/>
    <s v="PR00463"/>
    <s v="AB"/>
    <s v="P-4219"/>
    <n v="18285"/>
    <s v=" Zapato De Seguridad Funcional Soul Azul Talle 42 Ledesma Raul; Escobar Hugo"/>
    <n v="2"/>
    <s v="unidad"/>
    <n v="135600"/>
    <n v="271200"/>
    <s v="$"/>
    <s v="SOFTAM SRL"/>
    <s v="P02019"/>
    <d v="2026-07-30T00:00:00"/>
    <s v="MZ"/>
    <d v="2026-07-30T00:00:00"/>
    <s v="Orden de compra confirmada"/>
    <s v="Con pendientes"/>
    <x v="2"/>
    <m/>
    <n v="-2"/>
    <m/>
    <m/>
    <m/>
    <m/>
    <n v="1"/>
  </r>
  <r>
    <m/>
    <s v="Raul Ledesma"/>
    <s v="NORMAL"/>
    <s v="Zapatos para mantenimiento"/>
    <d v="2026-05-18T00:00:00"/>
    <x v="16"/>
    <x v="1"/>
    <s v="PR00463"/>
    <s v="AB"/>
    <s v="P-4219"/>
    <n v="18286"/>
    <s v=" Zapato De Seguridad Funcional Soul Azul Talle 43 Gamba Dario"/>
    <n v="1"/>
    <s v="unidad"/>
    <n v="135600"/>
    <n v="135600"/>
    <s v="$"/>
    <s v="SOFTAM SRL"/>
    <s v="P02019"/>
    <d v="2026-07-30T00:00:00"/>
    <s v="MZ"/>
    <d v="2026-07-30T00:00:00"/>
    <s v="Orden de compra confirmada"/>
    <s v="Con pendientes"/>
    <x v="2"/>
    <m/>
    <n v="-1"/>
    <m/>
    <m/>
    <m/>
    <m/>
    <n v="1"/>
  </r>
  <r>
    <m/>
    <s v="Raul Ledesma"/>
    <s v="NORMAL"/>
    <s v="Zapatos para mantenimiento"/>
    <d v="2026-05-18T00:00:00"/>
    <x v="16"/>
    <x v="1"/>
    <s v="PR00463"/>
    <s v="AB"/>
    <s v="P-4219"/>
    <n v="18287"/>
    <s v=" Zapato De Seguridad Funcional Soul Azul Talle 44 Beron Alejandro"/>
    <n v="1"/>
    <s v="unidad"/>
    <n v="135600"/>
    <n v="135600"/>
    <s v="$"/>
    <s v="SOFTAM SRL"/>
    <s v="P02019"/>
    <d v="2026-07-30T00:00:00"/>
    <s v="MZ"/>
    <d v="2026-07-30T00:00:00"/>
    <s v="Orden de compra confirmada"/>
    <s v="Con pendientes"/>
    <x v="2"/>
    <m/>
    <n v="-1"/>
    <m/>
    <m/>
    <m/>
    <m/>
    <n v="1"/>
  </r>
  <r>
    <n v="1"/>
    <s v="Raul Ledesma"/>
    <s v="NORMAL"/>
    <s v="Modificación cañerías Línea 5"/>
    <d v="2026-05-18T00:00:00"/>
    <x v="16"/>
    <x v="1"/>
    <s v="PR00459"/>
    <s v="FS"/>
    <s v="P-4220"/>
    <s v="S/C"/>
    <s v="Modificación de cañerías de alcohol y aire comprimido L5."/>
    <n v="1"/>
    <s v="unidad"/>
    <n v="522000"/>
    <n v="522000"/>
    <s v="$"/>
    <s v="Servicios integrados SRL"/>
    <s v="P01214"/>
    <d v="2026-05-29T00:00:00"/>
    <s v="MZ"/>
    <d v="2026-05-29T00:00:00"/>
    <s v="Recibido"/>
    <s v="cumplida"/>
    <x v="0"/>
    <n v="1"/>
    <n v="0"/>
    <d v="2026-06-11T00:00:00"/>
    <n v="123"/>
    <m/>
    <n v="1"/>
    <n v="1"/>
  </r>
  <r>
    <n v="1"/>
    <s v="Raul Ledesma"/>
    <s v="URGENTE 01"/>
    <s v="Flete para buscar placa de masipack linea 2"/>
    <d v="2026-05-18T00:00:00"/>
    <x v="16"/>
    <x v="1"/>
    <s v="PR00460"/>
    <s v="AB"/>
    <s v="P-4221"/>
    <s v="S/C"/>
    <s v="Flete para ir a buscar placa de balanza para masipack linea 2"/>
    <n v="1"/>
    <s v="unidad"/>
    <m/>
    <n v="0"/>
    <s v="$"/>
    <m/>
    <m/>
    <m/>
    <m/>
    <m/>
    <s v="Sin req."/>
    <s v="Con pendientes"/>
    <x v="0"/>
    <m/>
    <n v="-1"/>
    <m/>
    <m/>
    <m/>
    <n v="1"/>
    <n v="1"/>
  </r>
  <r>
    <n v="1"/>
    <s v="Raul Ledesma"/>
    <s v="NORMAL"/>
    <s v="Personal LDL tareas en línea 5"/>
    <d v="2026-05-18T00:00:00"/>
    <x v="16"/>
    <x v="1"/>
    <s v="PR00461"/>
    <s v="FS"/>
    <s v="P-4222"/>
    <s v="S/C"/>
    <s v="Jornada de trabajo de 2 (dos) mecánicos por 9hs durante días habiles."/>
    <n v="3"/>
    <s v="unidad"/>
    <n v="630000"/>
    <n v="1890000"/>
    <s v="$"/>
    <s v="LDL"/>
    <s v="P01207"/>
    <d v="2026-06-03T00:00:00"/>
    <s v="MZ"/>
    <d v="2026-06-03T00:00:00"/>
    <s v="Recibido"/>
    <s v="cumplida"/>
    <x v="0"/>
    <n v="3"/>
    <n v="0"/>
    <d v="2026-06-09T00:00:00"/>
    <n v="495"/>
    <m/>
    <n v="1"/>
    <n v="1"/>
  </r>
  <r>
    <n v="1"/>
    <s v="Raul Ledesma"/>
    <s v="URGENTE 01"/>
    <s v="Placa para masipack linea 3"/>
    <d v="2026-05-18T00:00:00"/>
    <x v="16"/>
    <x v="1"/>
    <s v="PR00462"/>
    <s v="AB"/>
    <s v="P-4223"/>
    <s v="S/C"/>
    <s v="Provision de placa para masipack de linea 3"/>
    <n v="1"/>
    <s v="unidad"/>
    <m/>
    <n v="0"/>
    <s v="$"/>
    <s v="PROTO"/>
    <m/>
    <m/>
    <m/>
    <m/>
    <s v="Sin req."/>
    <s v="Con pendientes"/>
    <x v="1"/>
    <m/>
    <n v="-1"/>
    <m/>
    <m/>
    <m/>
    <n v="1"/>
    <n v="1"/>
  </r>
  <r>
    <n v="1"/>
    <s v="Raul Ledesma"/>
    <s v="NORMAL"/>
    <s v="Reemplazo sillas planificación"/>
    <d v="2026-05-18T00:00:00"/>
    <x v="16"/>
    <x v="1"/>
    <s v="PR00464"/>
    <s v="FS"/>
    <s v="P-4224"/>
    <s v="S/C"/>
    <s v="SILLON ALUMINUM SOFT ALTO NEGRO"/>
    <n v="2"/>
    <s v="unidad"/>
    <n v="280450"/>
    <n v="560900"/>
    <s v="$"/>
    <s v="TISERA"/>
    <s v="P01117"/>
    <d v="2026-05-20T00:00:00"/>
    <s v="MZ"/>
    <d v="2026-05-20T00:00:00"/>
    <s v="Entrega parcial"/>
    <s v="Con pendientes"/>
    <x v="4"/>
    <n v="1"/>
    <n v="-1"/>
    <d v="2026-05-20T00:00:00"/>
    <n v="214397"/>
    <m/>
    <n v="1"/>
    <n v="1"/>
  </r>
  <r>
    <n v="1"/>
    <s v="Raul Ledesma"/>
    <s v="NORMAL"/>
    <s v="HORNO FORNISUD LINEA 4"/>
    <d v="2026-05-18T00:00:00"/>
    <x v="16"/>
    <x v="1"/>
    <s v="PR00465"/>
    <s v="AB"/>
    <s v="P-4225"/>
    <s v="M2530FER"/>
    <s v="TABLILLAS PARA HORNO PASO 100 UTIL 1600MM ( TAPARELA )"/>
    <n v="20"/>
    <s v="unidad"/>
    <n v="59500"/>
    <n v="1190000"/>
    <s v="$"/>
    <s v="LDL"/>
    <s v="P01118"/>
    <d v="2026-05-19T00:00:00"/>
    <s v="MZ"/>
    <d v="2026-05-19T00:00:00"/>
    <s v="Recibido"/>
    <s v="cumplida"/>
    <x v="0"/>
    <n v="20"/>
    <n v="0"/>
    <d v="2026-06-03T00:00:00"/>
    <n v="492"/>
    <n v="79970"/>
    <n v="1"/>
    <n v="1"/>
  </r>
  <r>
    <n v="1"/>
    <s v="Dario Gamba"/>
    <s v="NORMAL"/>
    <s v="Reparacion de fechador"/>
    <d v="2026-05-18T00:00:00"/>
    <x v="16"/>
    <x v="1"/>
    <s v="PR00466"/>
    <s v="AB"/>
    <s v="P-4226"/>
    <s v="S/C"/>
    <s v="Revision y reparacion del fechador Markem Image 8018 i, numero E819250004"/>
    <n v="1"/>
    <s v="unidad"/>
    <m/>
    <n v="0"/>
    <s v="$"/>
    <m/>
    <m/>
    <m/>
    <m/>
    <m/>
    <s v="Sin req."/>
    <s v="Con pendientes"/>
    <x v="3"/>
    <m/>
    <n v="-1"/>
    <m/>
    <m/>
    <m/>
    <n v="1"/>
    <n v="1"/>
  </r>
  <r>
    <n v="4"/>
    <s v="PAÑOL"/>
    <s v="URGENTE 01"/>
    <s v="Reafilado cuchillas dentadas"/>
    <d v="2026-05-19T00:00:00"/>
    <x v="16"/>
    <x v="1"/>
    <s v="PR00470"/>
    <s v="FS"/>
    <s v="P-4227"/>
    <s v="S/C"/>
    <s v="Reafilado cuchilla dentada 260mm"/>
    <n v="4"/>
    <s v="unidad"/>
    <n v="24190"/>
    <n v="96760"/>
    <s v="$"/>
    <s v="EXACORT"/>
    <s v="P01158"/>
    <d v="2026-05-26T00:00:00"/>
    <s v="MZ"/>
    <d v="2026-05-26T00:00:00"/>
    <s v="Recibido"/>
    <s v="cumplida"/>
    <x v="0"/>
    <n v="4"/>
    <n v="0"/>
    <d v="2026-06-04T00:00:00"/>
    <n v="754"/>
    <m/>
    <n v="1"/>
    <n v="1"/>
  </r>
  <r>
    <m/>
    <s v="PAÑOL"/>
    <s v="URGENTE 01"/>
    <s v="Reafilado cuchillas dentadas"/>
    <d v="2026-05-19T00:00:00"/>
    <x v="16"/>
    <x v="1"/>
    <s v="PR00470"/>
    <s v="FS"/>
    <s v="P-4227"/>
    <s v="S/C"/>
    <s v="Reafilado cuchilla dentada 330mm"/>
    <n v="1"/>
    <s v="unidad"/>
    <n v="30565"/>
    <n v="30565"/>
    <s v="$"/>
    <s v="EXACORT"/>
    <s v="P01158"/>
    <d v="2026-05-26T00:00:00"/>
    <s v="MZ"/>
    <d v="2026-05-26T00:00:00"/>
    <s v="Recibido"/>
    <s v="cumplida"/>
    <x v="0"/>
    <n v="1"/>
    <n v="0"/>
    <d v="2026-06-04T00:00:00"/>
    <n v="754"/>
    <m/>
    <m/>
    <n v="1"/>
  </r>
  <r>
    <m/>
    <s v="PAÑOL"/>
    <s v="URGENTE 01"/>
    <s v="Reafilado cuchillas dentadas"/>
    <d v="2026-05-19T00:00:00"/>
    <x v="16"/>
    <x v="1"/>
    <s v="PR00470"/>
    <s v="FS"/>
    <s v="P-4227"/>
    <s v="S/C"/>
    <s v="Reafilado cuchilla dentada 290mm"/>
    <n v="2"/>
    <s v="unidad"/>
    <n v="26860"/>
    <n v="53720"/>
    <s v="$"/>
    <s v="EXACORT"/>
    <s v="P01158"/>
    <d v="2026-05-26T00:00:00"/>
    <s v="MZ"/>
    <d v="2026-05-26T00:00:00"/>
    <s v="Recibido"/>
    <s v="cumplida"/>
    <x v="0"/>
    <n v="2"/>
    <n v="0"/>
    <d v="2026-06-04T00:00:00"/>
    <n v="754"/>
    <m/>
    <m/>
    <n v="1"/>
  </r>
  <r>
    <m/>
    <s v="PAÑOL"/>
    <s v="URGENTE 01"/>
    <s v="Reafilado cuchillas dentadas"/>
    <d v="2026-05-19T00:00:00"/>
    <x v="16"/>
    <x v="1"/>
    <s v="PR00470"/>
    <s v="FS"/>
    <s v="P-4227"/>
    <s v="S/C"/>
    <s v="Reparación de 1 (un) brazo de sujección cuchilla dentada 290mm"/>
    <n v="1"/>
    <s v="unidad"/>
    <n v="9230"/>
    <n v="9230"/>
    <s v="$"/>
    <s v="EXACORT"/>
    <s v="P01158"/>
    <d v="2026-05-26T00:00:00"/>
    <s v="MZ"/>
    <d v="2026-05-26T00:00:00"/>
    <s v="Recibido"/>
    <s v="cumplida"/>
    <x v="0"/>
    <n v="1"/>
    <n v="0"/>
    <d v="2026-06-04T00:00:00"/>
    <n v="754"/>
    <m/>
    <m/>
    <n v="1"/>
  </r>
  <r>
    <n v="1"/>
    <s v="PAÑOL"/>
    <s v="NORMAL"/>
    <s v="Reposición cuchillas dentadas"/>
    <d v="2026-05-19T00:00:00"/>
    <x v="16"/>
    <x v="1"/>
    <s v="PR00471"/>
    <s v="FS"/>
    <s v="P-4228"/>
    <s v="M0007MAS"/>
    <s v="CUCHILLA DENTADA 260MM L1-2-4"/>
    <n v="2"/>
    <s v="unidad"/>
    <n v="85428.75"/>
    <n v="170857.5"/>
    <s v="$"/>
    <s v="EXACORT"/>
    <s v="P01159"/>
    <d v="2026-05-26T00:00:00"/>
    <s v="MZ"/>
    <d v="2026-05-26T00:00:00"/>
    <s v="Recibido"/>
    <s v="cumplida"/>
    <x v="0"/>
    <n v="2"/>
    <n v="0"/>
    <d v="2026-06-25T00:00:00"/>
    <n v="770"/>
    <n v="80915"/>
    <n v="1"/>
    <n v="1"/>
  </r>
  <r>
    <n v="1"/>
    <s v="PAÑOL"/>
    <s v="NORMAL"/>
    <s v="Revestimiento rueda San Cassiano"/>
    <d v="2026-05-19T00:00:00"/>
    <x v="16"/>
    <x v="1"/>
    <s v="PR00472"/>
    <s v="FS"/>
    <s v="P-4229"/>
    <s v="M2428MEC"/>
    <s v="REVESTIMIENTO/VULCANIZADO DE RUEDA Ø210X100 DE POLIURETANO PARA SAN CASSIANO"/>
    <n v="1"/>
    <s v="unidad"/>
    <n v="307372"/>
    <n v="307372"/>
    <s v="$"/>
    <s v="GOMA EME (Goma filtros)"/>
    <s v="P01834"/>
    <d v="2026-07-16T00:00:00"/>
    <s v="MZ"/>
    <d v="2026-07-16T00:00:00"/>
    <s v="Orden de compra confirmada"/>
    <s v="Con pendientes"/>
    <x v="2"/>
    <m/>
    <n v="-1"/>
    <m/>
    <m/>
    <m/>
    <n v="1"/>
    <n v="1"/>
  </r>
  <r>
    <n v="2"/>
    <s v="Alejandro Beron"/>
    <s v="URGENTE 01"/>
    <s v="Reparación calle lateral"/>
    <d v="2026-05-20T00:00:00"/>
    <x v="16"/>
    <x v="1"/>
    <s v="PR00473"/>
    <s v="FS"/>
    <s v="P-4230"/>
    <s v="M2401FER"/>
    <s v="CEMENTO BOLSA X 25KG"/>
    <n v="20"/>
    <s v="unidad"/>
    <n v="10042.25"/>
    <n v="200845"/>
    <s v="$"/>
    <s v="HER CAL"/>
    <s v="P01209"/>
    <d v="2026-05-29T00:00:00"/>
    <s v="MZ"/>
    <d v="2026-05-29T00:00:00"/>
    <s v="Recibido"/>
    <s v="cumplida"/>
    <x v="0"/>
    <n v="20"/>
    <n v="0"/>
    <d v="2026-07-06T00:00:00"/>
    <n v="42579"/>
    <n v="81364"/>
    <n v="1"/>
    <n v="1"/>
  </r>
  <r>
    <m/>
    <s v="Alejandro Beron"/>
    <s v="URGENTE 01"/>
    <s v="Reparación calle lateral"/>
    <d v="2026-05-20T00:00:00"/>
    <x v="16"/>
    <x v="1"/>
    <s v="PR00473"/>
    <s v="FS"/>
    <s v="P-4230"/>
    <s v="M2665FER"/>
    <s v="ACELERANTE DE FRAGUADO BIDON X 5LTS SIKA 3"/>
    <n v="1"/>
    <s v="unidad"/>
    <n v="42497.25"/>
    <n v="42497.25"/>
    <s v="$"/>
    <s v="HER CAL"/>
    <s v="P01209"/>
    <d v="2026-05-29T00:00:00"/>
    <s v="MZ"/>
    <d v="2026-05-29T00:00:00"/>
    <s v="Recibido"/>
    <s v="cumplida"/>
    <x v="0"/>
    <n v="1"/>
    <n v="0"/>
    <d v="2026-06-26T00:00:00"/>
    <n v="42523"/>
    <n v="81048"/>
    <m/>
    <n v="1"/>
  </r>
  <r>
    <n v="6"/>
    <s v="Raul Ledesma"/>
    <s v="NORMAL"/>
    <s v="Herramientas refrigeración"/>
    <d v="2026-05-21T00:00:00"/>
    <x v="16"/>
    <x v="1"/>
    <s v="PR00475"/>
    <s v="FS"/>
    <s v="P-4231"/>
    <s v="M1652FER"/>
    <s v="CORTADORA DE CAÑO DE BRONCE 3MM A 40MM"/>
    <n v="1"/>
    <s v="unidad"/>
    <n v="14518.8"/>
    <n v="14518.8"/>
    <s v="$"/>
    <s v="REFRIGERACION OMAR"/>
    <s v="P01861"/>
    <d v="2026-07-20T00:00:00"/>
    <s v="MZ"/>
    <d v="2026-07-20T00:00:00"/>
    <s v="Orden de compra confirmada"/>
    <s v="Con pendientes"/>
    <x v="2"/>
    <m/>
    <n v="-1"/>
    <m/>
    <m/>
    <m/>
    <n v="1"/>
    <n v="1"/>
  </r>
  <r>
    <m/>
    <s v="Raul Ledesma"/>
    <s v="NORMAL"/>
    <s v="Herramientas refrigeración"/>
    <d v="2026-05-21T00:00:00"/>
    <x v="16"/>
    <x v="1"/>
    <s v="PR00475"/>
    <s v="FS"/>
    <s v="P-4231"/>
    <s v="M2914FER"/>
    <s v="ESCARIADOR PARA CAÑO DE COBRE TIPO LÁPIZ"/>
    <n v="1"/>
    <s v="unidad"/>
    <m/>
    <n v="0"/>
    <s v="$"/>
    <m/>
    <m/>
    <m/>
    <m/>
    <m/>
    <s v="Sin req."/>
    <s v="Con pendientes"/>
    <x v="3"/>
    <m/>
    <n v="-1"/>
    <m/>
    <m/>
    <m/>
    <m/>
    <n v="1"/>
  </r>
  <r>
    <m/>
    <s v="Raul Ledesma"/>
    <s v="NORMAL"/>
    <s v="Herramientas refrigeración"/>
    <d v="2026-05-21T00:00:00"/>
    <x v="16"/>
    <x v="1"/>
    <s v="PR00475"/>
    <s v="FS"/>
    <s v="P-4231"/>
    <s v="M2915FER"/>
    <s v="ESCARIADOR PARA CAÑO DE COBRE INTERIOR/EXTERIOR "/>
    <n v="1"/>
    <s v="unidad"/>
    <n v="5180"/>
    <n v="5180"/>
    <s v="$"/>
    <s v="REFRIGERACION OMAR"/>
    <s v="P01861"/>
    <d v="2026-07-20T00:00:00"/>
    <s v="MZ"/>
    <d v="2026-07-20T00:00:00"/>
    <s v="Orden de compra confirmada"/>
    <s v="Con pendientes"/>
    <x v="2"/>
    <m/>
    <n v="-1"/>
    <m/>
    <m/>
    <m/>
    <m/>
    <n v="1"/>
  </r>
  <r>
    <m/>
    <s v="Raul Ledesma"/>
    <s v="NORMAL"/>
    <s v="Herramientas refrigeración"/>
    <d v="2026-05-21T00:00:00"/>
    <x v="16"/>
    <x v="1"/>
    <s v="PR00475"/>
    <s v="FS"/>
    <s v="P-4231"/>
    <s v="M2870FER"/>
    <s v="JUEGO DE MANGUERAS P/ MANIFOLD R410 - LARGO 180CM"/>
    <n v="1"/>
    <s v="unidad"/>
    <n v="52350"/>
    <n v="52350"/>
    <s v="$"/>
    <s v="ABRAFER"/>
    <s v="P01896"/>
    <d v="2026-07-22T00:00:00"/>
    <s v="MZ"/>
    <d v="2026-07-22T00:00:00"/>
    <s v="Orden de compra confirmada"/>
    <s v="Con pendientes"/>
    <x v="2"/>
    <m/>
    <n v="-1"/>
    <m/>
    <m/>
    <m/>
    <m/>
    <n v="1"/>
  </r>
  <r>
    <m/>
    <s v="Raul Ledesma"/>
    <s v="NORMAL"/>
    <s v="Herramientas refrigeración"/>
    <d v="2026-05-21T00:00:00"/>
    <x v="16"/>
    <x v="1"/>
    <s v="PR00475"/>
    <s v="FS"/>
    <s v="P-4231"/>
    <s v="M2871FER"/>
    <s v="JUEGO DE MANGUERAS P/ MANIFOLD R22 - LARGO 180CM"/>
    <n v="1"/>
    <s v="unidad"/>
    <n v="19650"/>
    <n v="19650"/>
    <s v="$"/>
    <s v="ABRAFER"/>
    <s v="P01896"/>
    <d v="2026-07-22T00:00:00"/>
    <s v="MZ"/>
    <d v="2026-07-22T00:00:00"/>
    <s v="Orden de compra confirmada"/>
    <s v="Con pendientes"/>
    <x v="2"/>
    <m/>
    <n v="-1"/>
    <m/>
    <m/>
    <m/>
    <m/>
    <n v="1"/>
  </r>
  <r>
    <m/>
    <s v="Raul Ledesma"/>
    <s v="NORMAL"/>
    <s v="Herramientas refrigeración"/>
    <d v="2026-05-21T00:00:00"/>
    <x v="16"/>
    <x v="1"/>
    <s v="PR00475"/>
    <s v="FS"/>
    <s v="P-4231"/>
    <s v="M2916FER"/>
    <s v="MEDIDOR DE PRESIÓN TESTO 549I"/>
    <n v="1"/>
    <s v="unidad"/>
    <m/>
    <n v="0"/>
    <s v="$"/>
    <m/>
    <m/>
    <m/>
    <m/>
    <m/>
    <s v="Sin req."/>
    <s v="Con pendientes"/>
    <x v="3"/>
    <m/>
    <n v="-1"/>
    <m/>
    <m/>
    <m/>
    <m/>
    <n v="1"/>
  </r>
  <r>
    <n v="2"/>
    <s v="Ontivero Alejandro"/>
    <s v="URGENTE 01"/>
    <s v="Oficina de marcelo palacio"/>
    <d v="2026-05-22T00:00:00"/>
    <x v="16"/>
    <x v="1"/>
    <s v="PR00476"/>
    <s v="AB"/>
    <s v="P-4232"/>
    <s v="M2917FER"/>
    <s v="Venezia marmolato mediano DV 140 x 25KG - VMARLINEA206"/>
    <n v="2"/>
    <s v="unidad"/>
    <n v="81837.19"/>
    <n v="163674.38"/>
    <s v="$"/>
    <s v="BRAZO LARGO"/>
    <s v="P01152"/>
    <d v="2026-05-22T00:00:00"/>
    <s v="MZ"/>
    <d v="2026-05-22T00:00:00"/>
    <s v="Recibido"/>
    <s v="cumplida"/>
    <x v="0"/>
    <n v="2"/>
    <n v="0"/>
    <d v="2026-05-22T00:00:00"/>
    <n v="6561"/>
    <n v="79333"/>
    <n v="1"/>
    <n v="1"/>
  </r>
  <r>
    <m/>
    <s v="Ontivero Alejandro"/>
    <s v="URGENTE 01"/>
    <s v="Oficina de marcelo palacio"/>
    <d v="2026-05-22T00:00:00"/>
    <x v="16"/>
    <x v="1"/>
    <s v="PR00476"/>
    <s v="AB"/>
    <s v="P-4232"/>
    <s v="M2918FER"/>
    <s v="Venezia reluce base DV 140 x 4KG - VRELBLINEA51"/>
    <n v="2"/>
    <s v="unidad"/>
    <n v="33146.28"/>
    <n v="66292.56"/>
    <s v="$"/>
    <s v="BRAZO LARGO"/>
    <s v="P01152"/>
    <d v="2026-05-22T00:00:00"/>
    <s v="MZ"/>
    <d v="2026-05-22T00:00:00"/>
    <s v="Recibido"/>
    <s v="cumplida"/>
    <x v="0"/>
    <n v="2"/>
    <n v="0"/>
    <d v="2026-05-22T00:00:00"/>
    <n v="6561"/>
    <n v="79333"/>
    <m/>
    <n v="1"/>
  </r>
  <r>
    <n v="1"/>
    <s v="Raul Ledesma"/>
    <s v="URGENTE 01"/>
    <s v="Linea 2"/>
    <d v="2026-05-22T00:00:00"/>
    <x v="16"/>
    <x v="1"/>
    <s v="PR00477"/>
    <s v="AB"/>
    <s v="P-4233"/>
    <s v="M2701MEC"/>
    <s v="Fechador  -  Codificador TIJ Videojet VJ8520_x000a_Incluye accesorios estándar de montaje y manual de usuario."/>
    <n v="1"/>
    <s v="unidad"/>
    <n v="3861000"/>
    <n v="3861000"/>
    <s v="$"/>
    <s v="VIDEO JET"/>
    <s v="P01203"/>
    <d v="2026-05-28T00:00:00"/>
    <s v="MZ"/>
    <d v="2026-06-05T00:00:00"/>
    <s v="Orden de compra confirmada"/>
    <s v="Con pendientes"/>
    <x v="2"/>
    <m/>
    <n v="-1"/>
    <m/>
    <m/>
    <m/>
    <n v="1"/>
    <n v="1"/>
  </r>
  <r>
    <n v="1"/>
    <s v="Raul Ledesma"/>
    <s v="URGENTE 01"/>
    <s v="GRUPO ELECTROGENO C400 D5 - N° DE SERIE:  H14T031940 FATIMA"/>
    <d v="2026-05-22T00:00:00"/>
    <x v="16"/>
    <x v="1"/>
    <s v="PR00478"/>
    <s v="AB"/>
    <s v="P-4234"/>
    <s v="S/C"/>
    <s v="Servicio de mano de obra y repuestos para limpieza de tanque del grupo electrógeno de planta"/>
    <n v="1"/>
    <s v="unidad"/>
    <n v="2080000"/>
    <n v="2080000"/>
    <s v="$"/>
    <s v="SOLUCIONES MULTIPLES SRL"/>
    <s v="P01210"/>
    <d v="2026-05-29T00:00:00"/>
    <s v="MZ"/>
    <d v="2026-06-01T00:00:00"/>
    <s v="Orden de compra confirmada"/>
    <s v="Con pendientes"/>
    <x v="2"/>
    <m/>
    <n v="-1"/>
    <m/>
    <m/>
    <m/>
    <n v="1"/>
    <n v="1"/>
  </r>
  <r>
    <n v="1"/>
    <s v="Raul Ledesma"/>
    <s v="URGENTE 01"/>
    <s v="Linea 5"/>
    <d v="2026-05-22T00:00:00"/>
    <x v="16"/>
    <x v="1"/>
    <s v="PR00479"/>
    <s v="AB"/>
    <s v="P-4235"/>
    <s v="M0867MEC"/>
    <s v="QUEMADOR EQA A40/10"/>
    <n v="1"/>
    <s v="unidad"/>
    <m/>
    <n v="0"/>
    <s v="$"/>
    <m/>
    <m/>
    <m/>
    <m/>
    <m/>
    <s v="Sin req."/>
    <s v="Con pendientes"/>
    <x v="3"/>
    <m/>
    <n v="-1"/>
    <m/>
    <m/>
    <m/>
    <n v="1"/>
    <n v="1"/>
  </r>
  <r>
    <n v="1"/>
    <s v="Ontivero Alejandro"/>
    <s v="NORMAL"/>
    <s v="Sala de lavadero"/>
    <d v="2026-05-22T00:00:00"/>
    <x v="16"/>
    <x v="1"/>
    <s v="PR00480"/>
    <s v="AB"/>
    <s v="P-4236"/>
    <s v="M2919FER"/>
    <s v="Pistola con regulador de caudal para limpieza con agua caliente"/>
    <n v="2"/>
    <s v="unidad"/>
    <n v="195937.5"/>
    <n v="391875"/>
    <s v="$"/>
    <s v="GOMA EME (Goma filtros)"/>
    <s v="P01163"/>
    <d v="2026-05-26T00:00:00"/>
    <s v="MZ"/>
    <d v="2026-05-26T00:00:00"/>
    <s v="Recibido"/>
    <s v="cumplida"/>
    <x v="0"/>
    <n v="2"/>
    <n v="0"/>
    <d v="2026-06-02T00:00:00"/>
    <n v="7610"/>
    <n v="79828"/>
    <n v="1"/>
    <n v="1"/>
  </r>
  <r>
    <n v="1"/>
    <s v="Alejandro Beron"/>
    <s v="NORMAL"/>
    <s v="Oficina mantenimiento"/>
    <d v="2026-05-23T00:00:00"/>
    <x v="16"/>
    <x v="1"/>
    <s v="PR00481"/>
    <s v="AB"/>
    <s v="P-4237"/>
    <s v="S/C"/>
    <s v="SILLON TISERA- SILLON FREE"/>
    <n v="2"/>
    <s v="unidad"/>
    <n v="180950"/>
    <n v="361900"/>
    <s v="$"/>
    <s v="TISERA"/>
    <s v="P01164"/>
    <d v="2026-05-26T00:00:00"/>
    <s v="MZ"/>
    <d v="2026-05-26T00:00:00"/>
    <s v="Recibido"/>
    <s v="cumplida"/>
    <x v="0"/>
    <n v="2"/>
    <n v="0"/>
    <d v="2026-07-22T00:00:00"/>
    <n v="217207"/>
    <m/>
    <n v="1"/>
    <n v="1"/>
  </r>
  <r>
    <n v="3"/>
    <s v="PAÑOL"/>
    <s v="NORMAL"/>
    <s v="Zapatos para pañol"/>
    <d v="2026-05-23T00:00:00"/>
    <x v="16"/>
    <x v="1"/>
    <s v="PR00482"/>
    <s v="AB"/>
    <s v="P-4238"/>
    <n v="18284"/>
    <s v="Zapato De Seguridad Funcional Soul Azul Talle 41 Sanabria Franco"/>
    <n v="1"/>
    <s v="unidad"/>
    <n v="132199.9"/>
    <n v="132199.9"/>
    <s v="$"/>
    <s v="BARCHETTA JUAN PABLO"/>
    <s v="P01173"/>
    <d v="2026-05-26T00:00:00"/>
    <s v="MZ"/>
    <d v="2026-05-27T00:00:00"/>
    <s v="Recibido"/>
    <s v="cumplida"/>
    <x v="0"/>
    <n v="1"/>
    <n v="0"/>
    <d v="2026-06-22T00:00:00"/>
    <n v="1183"/>
    <m/>
    <n v="1"/>
    <n v="1"/>
  </r>
  <r>
    <m/>
    <s v="PAÑOL"/>
    <s v="NORMAL"/>
    <s v="Zapatos para pañol"/>
    <d v="2026-05-23T00:00:00"/>
    <x v="16"/>
    <x v="1"/>
    <s v="PR00482"/>
    <s v="AB"/>
    <s v="P-4238"/>
    <n v="18285"/>
    <s v="Zapato De Seguridad Funcional Soul Azul Talle 42 Barraza Alan ; Paz Raul"/>
    <n v="2"/>
    <s v="unidad"/>
    <n v="132199.9"/>
    <n v="264399.8"/>
    <s v="$"/>
    <s v="BARCHETTA JUAN PABLO"/>
    <s v="P01173"/>
    <d v="2026-05-26T00:00:00"/>
    <s v="MZ"/>
    <d v="2026-05-27T00:00:00"/>
    <s v="Recibido"/>
    <s v="cumplida"/>
    <x v="0"/>
    <n v="2"/>
    <n v="0"/>
    <d v="2026-06-22T00:00:00"/>
    <n v="1183"/>
    <m/>
    <m/>
    <n v="1"/>
  </r>
  <r>
    <m/>
    <s v="PAÑOL"/>
    <s v="NORMAL"/>
    <s v="Zapatos para pañol"/>
    <d v="2026-05-23T00:00:00"/>
    <x v="16"/>
    <x v="1"/>
    <s v="PR00482"/>
    <s v="AB"/>
    <s v="P-4238"/>
    <n v="18286"/>
    <s v="Zapato De Seguridad Funcional Soul Azul Talle 43 Vallejos Rodolfo"/>
    <n v="1"/>
    <s v="unidad"/>
    <n v="132199.9"/>
    <n v="132199.9"/>
    <s v="$"/>
    <s v="BARCHETTA JUAN PABLO"/>
    <s v="P01173"/>
    <d v="2026-05-26T00:00:00"/>
    <s v="MZ"/>
    <d v="2026-05-27T00:00:00"/>
    <s v="Recibido"/>
    <s v="cumplida"/>
    <x v="0"/>
    <n v="1"/>
    <n v="0"/>
    <d v="2026-06-22T00:00:00"/>
    <n v="1183"/>
    <m/>
    <m/>
    <n v="1"/>
  </r>
  <r>
    <n v="1"/>
    <s v="PAÑOL"/>
    <s v="NORMAL"/>
    <s v="Estanterias para armar sector de picking en pañol"/>
    <d v="2026-05-26T00:00:00"/>
    <x v="16"/>
    <x v="1"/>
    <s v="PR00486"/>
    <s v="AB"/>
    <s v="P-4239"/>
    <s v="S/C"/>
    <s v="Provision de estantería completa con 7 posiciones"/>
    <n v="4"/>
    <s v="unidad"/>
    <n v="169980.64"/>
    <n v="679922.56"/>
    <s v="$"/>
    <s v="ABRAFER"/>
    <s v="P01416"/>
    <d v="2026-06-16T00:00:00"/>
    <s v="MZ"/>
    <d v="2026-06-16T00:00:00"/>
    <s v="Recibido"/>
    <s v="cumplida"/>
    <x v="0"/>
    <n v="4"/>
    <n v="0"/>
    <d v="2026-07-24T00:00:00"/>
    <n v="51571"/>
    <m/>
    <n v="1"/>
    <n v="1"/>
  </r>
  <r>
    <n v="1"/>
    <s v="Alejandro Beron"/>
    <s v="NORMAL"/>
    <s v="Porton del CD"/>
    <d v="2026-05-27T00:00:00"/>
    <x v="16"/>
    <x v="1"/>
    <s v="PR00487"/>
    <s v="AB"/>
    <s v="P-4240"/>
    <s v="S/C"/>
    <s v="Servicio de visita tecnica_x000a_Motivo de la visita, verificar falla de motor instalado en un portón del CD con RQ 102450/102796"/>
    <n v="1"/>
    <s v="unidad"/>
    <m/>
    <n v="0"/>
    <s v="$"/>
    <m/>
    <m/>
    <m/>
    <m/>
    <m/>
    <s v="Sin req."/>
    <s v="Con pendientes"/>
    <x v="3"/>
    <m/>
    <n v="-1"/>
    <m/>
    <m/>
    <m/>
    <n v="1"/>
    <n v="1"/>
  </r>
  <r>
    <n v="5"/>
    <s v="Alejandro Beron"/>
    <s v="NORMAL"/>
    <s v="Baño directorio"/>
    <d v="2026-05-27T00:00:00"/>
    <x v="16"/>
    <x v="1"/>
    <s v="PR00488"/>
    <s v="AB"/>
    <s v="P-4241"/>
    <s v="M2920FER"/>
    <s v="Cesto para basura rectangular, 12Lts, con cierre suave acero inox"/>
    <n v="1"/>
    <s v="unidad"/>
    <m/>
    <n v="0"/>
    <s v="$"/>
    <m/>
    <m/>
    <m/>
    <m/>
    <m/>
    <s v="Sin req."/>
    <s v="Con pendientes"/>
    <x v="3"/>
    <m/>
    <n v="-1"/>
    <m/>
    <m/>
    <m/>
    <n v="1"/>
    <n v="1"/>
  </r>
  <r>
    <m/>
    <s v="Alejandro Beron"/>
    <s v="NORMAL"/>
    <s v="Baño directorio/damas"/>
    <d v="2026-05-27T00:00:00"/>
    <x v="16"/>
    <x v="1"/>
    <s v="PR00488"/>
    <s v="AB"/>
    <s v="P-4241"/>
    <s v="M2921FER"/>
    <s v="Tapa Asiento Inod Plast TKWPS/B Cierre Suave Bari Blanco Ferrum"/>
    <n v="2"/>
    <s v="unidad"/>
    <m/>
    <n v="0"/>
    <s v="$"/>
    <m/>
    <m/>
    <m/>
    <m/>
    <m/>
    <s v="Sin req."/>
    <s v="Con pendientes"/>
    <x v="3"/>
    <m/>
    <n v="-2"/>
    <m/>
    <m/>
    <m/>
    <m/>
    <n v="1"/>
  </r>
  <r>
    <m/>
    <s v="Alejandro Beron"/>
    <s v="NORMAL"/>
    <s v="Baño caballeros"/>
    <d v="2026-05-27T00:00:00"/>
    <x v="16"/>
    <x v="1"/>
    <s v="PR00488"/>
    <s v="AB"/>
    <s v="P-4241"/>
    <s v="M2922FER"/>
    <s v="Panel Calefactor para Amurar Pared 1400w Placa Estufa PC1400WFIRSMR"/>
    <n v="1"/>
    <s v="unidad"/>
    <m/>
    <n v="0"/>
    <s v="$"/>
    <m/>
    <m/>
    <m/>
    <m/>
    <m/>
    <s v="Sin req."/>
    <s v="Con pendientes"/>
    <x v="3"/>
    <m/>
    <n v="-1"/>
    <m/>
    <m/>
    <m/>
    <m/>
    <n v="1"/>
  </r>
  <r>
    <m/>
    <s v="Alejandro Beron"/>
    <s v="NORMAL"/>
    <s v="Baño caballeros"/>
    <d v="2026-05-27T00:00:00"/>
    <x v="16"/>
    <x v="1"/>
    <s v="PR00488"/>
    <s v="AB"/>
    <s v="P-4241"/>
    <s v="M2923FER"/>
    <s v="Extractor de baño 220v, diametro de helice 15cm; marco exterior 20cm"/>
    <n v="1"/>
    <s v="unidad"/>
    <m/>
    <n v="0"/>
    <s v="$"/>
    <m/>
    <m/>
    <m/>
    <m/>
    <m/>
    <s v="Sin req."/>
    <s v="Con pendientes"/>
    <x v="3"/>
    <m/>
    <n v="-1"/>
    <m/>
    <m/>
    <m/>
    <m/>
    <n v="1"/>
  </r>
  <r>
    <m/>
    <s v="Alejandro Beron"/>
    <s v="NORMAL"/>
    <s v="Baño planta alta"/>
    <d v="2026-05-27T00:00:00"/>
    <x v="16"/>
    <x v="1"/>
    <s v="PR00488"/>
    <s v="AB"/>
    <s v="P-4241"/>
    <s v="M2924FER"/>
    <s v="Dispenser por goteo thames para inodoros"/>
    <n v="4"/>
    <s v="unidad"/>
    <m/>
    <n v="0"/>
    <s v="$"/>
    <m/>
    <m/>
    <m/>
    <m/>
    <m/>
    <s v="Sin req."/>
    <s v="Con pendientes"/>
    <x v="3"/>
    <m/>
    <n v="-4"/>
    <m/>
    <m/>
    <m/>
    <m/>
    <n v="1"/>
  </r>
  <r>
    <n v="2"/>
    <s v="Alejandro Beron"/>
    <s v="NORMAL"/>
    <s v="Autoelevador T25-2010A Toyota 32-6FG25"/>
    <d v="2026-05-27T00:00:00"/>
    <x v="16"/>
    <x v="1"/>
    <s v="PR00489"/>
    <s v="AB"/>
    <s v="P-4242"/>
    <s v="M2702MEC"/>
    <s v="Regulador GLP AISAN Modelo SC motor 4Y. (W.P.250PSI)"/>
    <n v="1"/>
    <s v="unidad"/>
    <m/>
    <n v="0"/>
    <s v="$"/>
    <m/>
    <m/>
    <m/>
    <m/>
    <m/>
    <s v="Sin req."/>
    <s v="Con pendientes"/>
    <x v="3"/>
    <m/>
    <n v="-1"/>
    <m/>
    <m/>
    <m/>
    <n v="1"/>
    <n v="1"/>
  </r>
  <r>
    <m/>
    <s v="Alejandro Beron"/>
    <s v="NORMAL"/>
    <s v="Autoelevador T25-2010A Toyota 32-6FG25"/>
    <d v="2026-05-27T00:00:00"/>
    <x v="16"/>
    <x v="1"/>
    <s v="PR00489"/>
    <s v="AB"/>
    <s v="P-4242"/>
    <s v="M2703MEC"/>
    <s v="Radiador toyota 25 Motor 4Y"/>
    <n v="1"/>
    <s v="unidad"/>
    <m/>
    <n v="0"/>
    <s v="$"/>
    <m/>
    <m/>
    <m/>
    <m/>
    <m/>
    <s v="Sin req."/>
    <s v="Con pendientes"/>
    <x v="3"/>
    <m/>
    <n v="-1"/>
    <m/>
    <m/>
    <m/>
    <m/>
    <n v="1"/>
  </r>
  <r>
    <n v="1"/>
    <s v="PAÑOL"/>
    <s v="NORMAL"/>
    <s v="Nuevo talonario de salida de equipos"/>
    <d v="2026-05-27T00:00:00"/>
    <x v="16"/>
    <x v="1"/>
    <s v="PR00490"/>
    <s v="AB"/>
    <s v="P-4243"/>
    <s v="S/C"/>
    <s v="Talonario de remito de salida, original y duplicado, con numero correlativo desde N°0001"/>
    <n v="1"/>
    <s v="unidad"/>
    <n v="7800"/>
    <n v="7800"/>
    <s v="$"/>
    <s v="RUBEN HUGO PAZOS (GRAFICA)"/>
    <s v="P01393"/>
    <d v="2026-06-11T00:00:00"/>
    <s v="MZ"/>
    <d v="2026-06-11T00:00:00"/>
    <s v="Recibido"/>
    <s v="cumplida"/>
    <x v="0"/>
    <n v="1"/>
    <n v="0"/>
    <d v="2026-06-22T00:00:00"/>
    <s v="sin remito"/>
    <m/>
    <n v="1"/>
    <n v="1"/>
  </r>
  <r>
    <n v="2"/>
    <s v="PAÑOL"/>
    <s v="URGENTE 01"/>
    <s v="Reparacion de equipos de fechador markem imaje"/>
    <d v="2026-05-28T00:00:00"/>
    <x v="16"/>
    <x v="1"/>
    <s v="PR00491"/>
    <s v="FS"/>
    <s v="P-4244"/>
    <s v="S/C"/>
    <s v=" Revisión y reparación fuente Markem-Imaje 8018 "/>
    <n v="1"/>
    <s v="unidad"/>
    <n v="568100"/>
    <n v="568100"/>
    <s v="$"/>
    <s v="JORGE OKEEFFE"/>
    <s v="P01839"/>
    <d v="2026-07-17T00:00:00"/>
    <s v="MZ"/>
    <d v="2026-07-17T00:00:00"/>
    <s v="Recibido"/>
    <s v="cumplida"/>
    <x v="0"/>
    <n v="1"/>
    <n v="0"/>
    <d v="2026-07-23T00:00:00"/>
    <n v="2236"/>
    <m/>
    <n v="1"/>
    <n v="1"/>
  </r>
  <r>
    <m/>
    <s v="PAÑOL"/>
    <s v="URGENTE 01"/>
    <s v="Reparacion de equipos de fechador markem imaje"/>
    <d v="2026-05-28T00:00:00"/>
    <x v="16"/>
    <x v="1"/>
    <s v="PR00491"/>
    <s v="FS"/>
    <s v="P-4244"/>
    <s v="S/C"/>
    <s v="Revisión y reparación panel de control Markem-Imaje 8018"/>
    <n v="2"/>
    <s v="unidad"/>
    <m/>
    <n v="0"/>
    <s v="$"/>
    <s v="controladores sin reparacion"/>
    <m/>
    <m/>
    <m/>
    <m/>
    <s v="Sin req."/>
    <s v="Con pendientes"/>
    <x v="1"/>
    <m/>
    <n v="-2"/>
    <m/>
    <m/>
    <m/>
    <m/>
    <n v="1"/>
  </r>
  <r>
    <n v="1"/>
    <s v="Raul Ledesma"/>
    <s v="URGENTE 01"/>
    <s v="Tolva azucar"/>
    <d v="2026-05-28T00:00:00"/>
    <x v="16"/>
    <x v="1"/>
    <s v="PR00493"/>
    <s v="AB"/>
    <s v="P-4245"/>
    <s v="S/C"/>
    <s v="Instalacion de cañeria para tolva de azucar"/>
    <n v="1"/>
    <s v="unidad"/>
    <n v="2300000"/>
    <n v="2300000"/>
    <s v="$"/>
    <s v="LDL"/>
    <s v="P01202"/>
    <d v="2026-05-28T00:00:00"/>
    <s v="MZ"/>
    <d v="2026-05-29T00:00:00"/>
    <s v="Orden de compra confirmada"/>
    <s v="Con pendientes"/>
    <x v="2"/>
    <m/>
    <n v="-1"/>
    <m/>
    <m/>
    <m/>
    <n v="1"/>
    <n v="1"/>
  </r>
  <r>
    <n v="1"/>
    <s v="Raul Ledesma"/>
    <s v="URGENTE 01"/>
    <s v="Equipo fechador de paquetes Videojet - linea 4"/>
    <d v="2026-05-30T00:00:00"/>
    <x v="16"/>
    <x v="1"/>
    <s v="PR00495"/>
    <s v="FS"/>
    <s v="P-4246"/>
    <s v="S/C"/>
    <s v="Equipo fechador Videojet modelo 6230 (Films) con instalación."/>
    <n v="1"/>
    <s v="unidad"/>
    <n v="3423550"/>
    <n v="3423550"/>
    <s v="$"/>
    <s v="VIDEO JET"/>
    <s v="P01514"/>
    <d v="2026-06-24T00:00:00"/>
    <s v="MZ"/>
    <d v="2026-07-03T00:00:00"/>
    <s v="Orden de compra confirmada"/>
    <s v="Con pendientes"/>
    <x v="2"/>
    <m/>
    <n v="-1"/>
    <m/>
    <m/>
    <m/>
    <n v="1"/>
    <n v="1"/>
  </r>
  <r>
    <n v="1"/>
    <s v="Hugo Escobar"/>
    <s v="URGENTE 01"/>
    <s v="Relé de seguridad Masipack L6"/>
    <d v="2026-05-30T00:00:00"/>
    <x v="16"/>
    <x v="1"/>
    <s v="PR00496"/>
    <s v="FS"/>
    <s v="P-4247"/>
    <s v="M1550ELE"/>
    <s v=" RELE DE SEGURIDAD ALLEN BRADLEY MSR38D LINEA 6"/>
    <n v="2"/>
    <s v="unidad"/>
    <n v="1222059.6000000001"/>
    <n v="2444119.2000000002"/>
    <s v="$"/>
    <s v="ELECTRONICA INTEGRAL APLICADA"/>
    <s v="P01745"/>
    <d v="2026-07-08T00:00:00"/>
    <s v="LR"/>
    <d v="2026-07-14T00:00:00"/>
    <s v="Orden de compra confirmada"/>
    <s v="Con pendientes"/>
    <x v="2"/>
    <m/>
    <n v="-2"/>
    <m/>
    <m/>
    <m/>
    <n v="1"/>
    <n v="1"/>
  </r>
  <r>
    <n v="1"/>
    <s v="Ontivero Alejandro"/>
    <s v="URGENTE 01"/>
    <s v="Polarizado"/>
    <d v="2026-06-02T00:00:00"/>
    <x v="17"/>
    <x v="1"/>
    <s v="PR00500"/>
    <s v="AB"/>
    <s v="P-4248"/>
    <s v="S/C"/>
    <s v="Servicio de polarizado para de 3 aberturas (Sala de directores (2) y oficina de Silvina (1)) + 1 en el vidrio de la puerta de la nueva sala del Director comercial."/>
    <n v="1"/>
    <s v="unidad"/>
    <n v="1432000"/>
    <n v="1432000"/>
    <s v="$"/>
    <s v="RENDICION DE GASTOS"/>
    <s v="P01380"/>
    <d v="2026-06-10T00:00:00"/>
    <s v="MZ"/>
    <d v="2026-06-11T00:00:00"/>
    <s v="Recibido"/>
    <s v="cumplida"/>
    <x v="0"/>
    <n v="1"/>
    <n v="0"/>
    <s v="13/06/26 - 20/06/26"/>
    <s v="Firma Ale Beron"/>
    <m/>
    <n v="1"/>
    <n v="1"/>
  </r>
  <r>
    <n v="2"/>
    <s v="Alejandro Beron"/>
    <s v="URGENTE 01"/>
    <s v="Oficina mantenimiento"/>
    <d v="2026-06-04T00:00:00"/>
    <x v="17"/>
    <x v="1"/>
    <s v="PR00508"/>
    <s v="AB"/>
    <s v="P-4249"/>
    <s v="S/C"/>
    <s v=" SILLON ALUMINUM SOFT ALTO NEGRO"/>
    <n v="1"/>
    <s v="unidad"/>
    <n v="294480"/>
    <n v="294480"/>
    <s v="$"/>
    <s v="TISERA"/>
    <s v="P01869"/>
    <d v="2026-07-21T00:00:00"/>
    <s v="LR"/>
    <d v="2026-07-22T00:00:00"/>
    <s v="Recibido"/>
    <s v="cumplida"/>
    <x v="0"/>
    <n v="1"/>
    <n v="0"/>
    <d v="2026-07-22T00:00:00"/>
    <n v="217243"/>
    <m/>
    <n v="1"/>
    <n v="1"/>
  </r>
  <r>
    <m/>
    <s v="Alejandro Beron"/>
    <s v="URGENTE 01"/>
    <s v="Oficina supervisores"/>
    <d v="2026-06-04T00:00:00"/>
    <x v="17"/>
    <x v="1"/>
    <s v="PR00508"/>
    <s v="AB"/>
    <s v="P-4249"/>
    <s v="S/C"/>
    <s v=" Taburete Tólix color negro con acabado epoxi de 116cm de alto"/>
    <n v="1"/>
    <s v="unidad"/>
    <n v="79775"/>
    <n v="79775"/>
    <s v="$"/>
    <s v="RENDICION DE GASTOS"/>
    <s v="P01870"/>
    <d v="2026-07-21T00:00:00"/>
    <s v="MZ"/>
    <d v="2026-07-22T00:00:00"/>
    <s v="Orden de compra confirmada"/>
    <s v="Con pendientes"/>
    <x v="2"/>
    <m/>
    <n v="-1"/>
    <m/>
    <m/>
    <m/>
    <m/>
    <n v="1"/>
  </r>
  <r>
    <n v="5"/>
    <s v="Alejandro Beron"/>
    <s v="NORMAL"/>
    <s v="Pinturas varias"/>
    <d v="2026-06-05T00:00:00"/>
    <x v="17"/>
    <x v="1"/>
    <s v="PR00516"/>
    <s v="FS"/>
    <s v="P-4250"/>
    <s v="M1228FER"/>
    <s v="PINTURA  SINTESMAL DTM GRIS SINTEPLAST X 4L"/>
    <n v="3"/>
    <s v="unidad"/>
    <m/>
    <n v="0"/>
    <s v="$"/>
    <m/>
    <m/>
    <m/>
    <m/>
    <m/>
    <s v="Sin req."/>
    <s v="Con pendientes"/>
    <x v="3"/>
    <m/>
    <n v="-3"/>
    <m/>
    <m/>
    <m/>
    <n v="1"/>
    <n v="1"/>
  </r>
  <r>
    <m/>
    <s v="Alejandro Beron"/>
    <s v="NORMAL"/>
    <s v="Pinturas varias"/>
    <d v="2026-06-05T00:00:00"/>
    <x v="17"/>
    <x v="1"/>
    <s v="PR00516"/>
    <s v="FS"/>
    <s v="P-4250"/>
    <s v="M0984FER"/>
    <s v="PINTURA PARA DEMARCACION SINTEVIAL AMARILLO X 4 LTS (COD 47612604)"/>
    <n v="3"/>
    <s v="unidad"/>
    <m/>
    <n v="0"/>
    <s v="$"/>
    <m/>
    <m/>
    <m/>
    <m/>
    <m/>
    <s v="Sin req."/>
    <s v="Con pendientes"/>
    <x v="3"/>
    <m/>
    <n v="-3"/>
    <m/>
    <m/>
    <m/>
    <m/>
    <n v="1"/>
  </r>
  <r>
    <m/>
    <s v="Alejandro Beron"/>
    <s v="NORMAL"/>
    <s v="Pinturas varias"/>
    <d v="2026-06-05T00:00:00"/>
    <x v="17"/>
    <x v="1"/>
    <s v="PR00516"/>
    <s v="FS"/>
    <s v="P-4250"/>
    <s v="M2925FER"/>
    <s v="PINTURA LATEX INTERIOR SHERWIN WILLIAMS LOXON PRO MATE LAVABLE BLANCO X 20LTS"/>
    <n v="1"/>
    <s v="unidad"/>
    <m/>
    <n v="0"/>
    <s v="$"/>
    <m/>
    <m/>
    <m/>
    <m/>
    <m/>
    <s v="Sin req."/>
    <s v="Con pendientes"/>
    <x v="1"/>
    <m/>
    <n v="-1"/>
    <m/>
    <m/>
    <m/>
    <m/>
    <n v="1"/>
  </r>
  <r>
    <m/>
    <s v="Alejandro Beron"/>
    <s v="NORMAL"/>
    <s v="Pinturas varias"/>
    <d v="2026-06-05T00:00:00"/>
    <x v="17"/>
    <x v="1"/>
    <s v="PR00516"/>
    <s v="FS"/>
    <s v="P-4250"/>
    <s v="M1110FER"/>
    <s v="RODILLO DE 22 CM P/EPOXI"/>
    <n v="6"/>
    <s v="unidad"/>
    <m/>
    <n v="0"/>
    <s v="$"/>
    <m/>
    <m/>
    <m/>
    <m/>
    <m/>
    <s v="Sin req."/>
    <s v="Con pendientes"/>
    <x v="3"/>
    <m/>
    <n v="-6"/>
    <m/>
    <m/>
    <m/>
    <m/>
    <n v="1"/>
  </r>
  <r>
    <m/>
    <s v="Alejandro Beron"/>
    <s v="NORMAL"/>
    <s v="Pinturas varias"/>
    <d v="2026-06-05T00:00:00"/>
    <x v="17"/>
    <x v="1"/>
    <s v="PR00516"/>
    <s v="FS"/>
    <s v="P-4250"/>
    <s v="M1388FER"/>
    <s v="PINCEL GLOSS M/PLASTICO 1.5&quot;"/>
    <n v="4"/>
    <s v="unidad"/>
    <m/>
    <n v="0"/>
    <s v="$"/>
    <m/>
    <m/>
    <m/>
    <m/>
    <m/>
    <s v="Sin req."/>
    <s v="Con pendientes"/>
    <x v="3"/>
    <m/>
    <n v="-4"/>
    <m/>
    <m/>
    <m/>
    <m/>
    <n v="1"/>
  </r>
  <r>
    <n v="1"/>
    <s v="Alejandro Beron"/>
    <s v="URGENTE 01"/>
    <s v="Mantenimiento preventivo a portones DMP"/>
    <d v="2026-06-05T00:00:00"/>
    <x v="17"/>
    <x v="1"/>
    <s v="PR00517"/>
    <s v="FS"/>
    <s v="P-4251"/>
    <s v="S/C"/>
    <s v="Mano de obra de mantenimiento preventivo a motores SEG PIVOTANTE GRAND TSI"/>
    <n v="2"/>
    <s v="unidad"/>
    <m/>
    <n v="0"/>
    <s v="$"/>
    <m/>
    <m/>
    <m/>
    <m/>
    <m/>
    <s v="Sin req."/>
    <s v="Con pendientes"/>
    <x v="3"/>
    <m/>
    <n v="-2"/>
    <m/>
    <m/>
    <m/>
    <n v="1"/>
    <n v="1"/>
  </r>
  <r>
    <n v="1"/>
    <s v="Alejandro Beron"/>
    <s v="URGENTE 01"/>
    <s v="Sillas Fenix de directorio"/>
    <d v="2026-06-05T00:00:00"/>
    <x v="17"/>
    <x v="1"/>
    <s v="PR00518"/>
    <s v="FS"/>
    <s v="P-4252"/>
    <s v="S/C"/>
    <s v="Reparación de sillas Fenix. "/>
    <n v="2"/>
    <s v="unidad"/>
    <n v="107000"/>
    <n v="214000"/>
    <s v="$"/>
    <s v="EQUI-FEC"/>
    <s v="P01666"/>
    <d v="2026-07-02T00:00:00"/>
    <s v="MZ"/>
    <d v="2026-07-03T00:00:00"/>
    <s v="Recibido"/>
    <s v="cumplida"/>
    <x v="0"/>
    <n v="2"/>
    <n v="0"/>
    <d v="2026-07-30T00:00:00"/>
    <n v="32678"/>
    <m/>
    <n v="1"/>
    <n v="1"/>
  </r>
  <r>
    <n v="2"/>
    <s v="Hugo Escobar"/>
    <s v="NORMAL"/>
    <s v="Relevamiento de Repuestos y Mejoras Técnicas - Mejora en el sistema de aire"/>
    <d v="2026-06-08T00:00:00"/>
    <x v="17"/>
    <x v="1"/>
    <s v="PR00520"/>
    <s v="AB"/>
    <s v="P-4253"/>
    <s v="M2705MEC"/>
    <s v="Purgador de aire comprimido _x000a_DRECAF DA100"/>
    <n v="4"/>
    <s v="unidad"/>
    <m/>
    <n v="0"/>
    <s v="$"/>
    <m/>
    <m/>
    <m/>
    <m/>
    <m/>
    <s v="Sin req."/>
    <s v="Con pendientes"/>
    <x v="3"/>
    <m/>
    <n v="-4"/>
    <m/>
    <m/>
    <m/>
    <n v="1"/>
    <n v="1"/>
  </r>
  <r>
    <m/>
    <s v="Hugo Escobar"/>
    <s v="NORMAL"/>
    <s v="Relevamiento de Repuestos y Mejoras Técnicas - Mejora los motores de fripack L4"/>
    <d v="2026-06-08T00:00:00"/>
    <x v="17"/>
    <x v="1"/>
    <s v="PR00520"/>
    <s v="AB"/>
    <s v="P-4253"/>
    <s v="M2706MEC"/>
    <s v="Motor trifasico 0,5HP - 3000RPM - carcasa 71 - brida B14 - diametro de eje 14mm"/>
    <n v="2"/>
    <s v="unidad"/>
    <m/>
    <n v="0"/>
    <s v="$"/>
    <m/>
    <m/>
    <m/>
    <m/>
    <m/>
    <s v="Sin req."/>
    <s v="Con pendientes"/>
    <x v="3"/>
    <m/>
    <n v="-2"/>
    <m/>
    <m/>
    <m/>
    <m/>
    <n v="1"/>
  </r>
  <r>
    <n v="5"/>
    <s v="Sanchez Diego"/>
    <s v="URGENTE 01"/>
    <s v="Ensayos críticos para Homogeneidad de Temp. Hornos 1 a 8 Línea 5  - Proyecto 900 K/h"/>
    <d v="2026-06-08T00:00:00"/>
    <x v="17"/>
    <x v="1"/>
    <s v="PR00521"/>
    <s v="AB"/>
    <s v="P-4254"/>
    <s v="S/C"/>
    <s v="302C - DISPONIBILIDAD DE PERSONAL, EQUIPOS E INSTRUMENTOS - POR DIA DE TRABAJO - CALIBRACIÓN"/>
    <n v="1"/>
    <s v="unidad"/>
    <n v="95254.71"/>
    <n v="95254.71"/>
    <s v="$"/>
    <s v="Gute srl"/>
    <s v="P01359"/>
    <d v="2026-06-09T00:00:00"/>
    <s v="MZ"/>
    <d v="2026-06-09T00:00:00"/>
    <s v="Recibido"/>
    <s v="cumplida"/>
    <x v="0"/>
    <n v="1"/>
    <n v="0"/>
    <d v="2026-06-09T00:00:00"/>
    <n v="855"/>
    <m/>
    <n v="1"/>
    <n v="1"/>
  </r>
  <r>
    <m/>
    <s v="Sanchez Diego"/>
    <s v="URGENTE 01"/>
    <s v="Ensayos críticos para Homogeneidad de Temp. Hornos 1 a 8 Línea 5  - Proyecto 900 K/h"/>
    <d v="2026-06-08T00:00:00"/>
    <x v="17"/>
    <x v="1"/>
    <s v="PR00521"/>
    <s v="AB"/>
    <s v="P-4254"/>
    <s v="S/C"/>
    <s v="302V - DISPONIBILIDAD DE PERSONAL, EQUIPOS E INSTRUMENTOS - POR DIA DE TRABAJO - VALIDACIÓN"/>
    <n v="3"/>
    <s v="unidad"/>
    <n v="95254.71"/>
    <n v="285764.13"/>
    <s v="$"/>
    <s v="Gute srl"/>
    <s v="P01359"/>
    <d v="2026-06-09T00:00:00"/>
    <s v="MZ"/>
    <d v="2026-06-09T00:00:00"/>
    <s v="Recibido"/>
    <s v="cumplida"/>
    <x v="0"/>
    <n v="3"/>
    <n v="0"/>
    <d v="2026-06-09T00:00:00"/>
    <n v="855"/>
    <m/>
    <m/>
    <n v="1"/>
  </r>
  <r>
    <m/>
    <s v="Sanchez Diego"/>
    <s v="URGENTE 01"/>
    <s v="Ensayos críticos para Homogeneidad de Temp. Hornos 1 a 8 Línea 5  - Proyecto 900 K/h"/>
    <d v="2026-06-08T00:00:00"/>
    <x v="17"/>
    <x v="1"/>
    <s v="PR00521"/>
    <s v="AB"/>
    <s v="P-4254"/>
    <s v="S/C"/>
    <s v="21 - LAZO DE TEMPERATURA - PRIMER INSTRUMENTO"/>
    <n v="8"/>
    <s v="unidad"/>
    <n v="81294.33"/>
    <n v="650354.64"/>
    <s v="$"/>
    <s v="Gute srl"/>
    <s v="P01359"/>
    <d v="2026-06-09T00:00:00"/>
    <s v="MZ"/>
    <d v="2026-06-09T00:00:00"/>
    <s v="Recibido"/>
    <s v="cumplida"/>
    <x v="0"/>
    <n v="8"/>
    <n v="0"/>
    <d v="2026-06-09T00:00:00"/>
    <n v="855"/>
    <m/>
    <m/>
    <n v="1"/>
  </r>
  <r>
    <m/>
    <s v="Sanchez Diego"/>
    <s v="URGENTE 01"/>
    <s v="Ensayos críticos para Homogeneidad de Temp. Hornos 1 a 8 Línea 5  - Proyecto 900 K/h"/>
    <d v="2026-06-08T00:00:00"/>
    <x v="17"/>
    <x v="1"/>
    <s v="PR00521"/>
    <s v="AB"/>
    <s v="P-4254"/>
    <s v="S/C"/>
    <s v="Servicio de Validación al 21%_x000a_PRE &amp; POST CALIBRACIÓN ADQUISIDOR DE DATOS Y SENSORES - ALTA TEMPERATURA (TEMP&gt;140oC) "/>
    <n v="1"/>
    <s v="unidad"/>
    <n v="124245.21"/>
    <n v="124245.21"/>
    <s v="$"/>
    <s v="Gute srl"/>
    <s v="P01359"/>
    <d v="2026-06-09T00:00:00"/>
    <s v="MZ"/>
    <d v="2026-06-09T00:00:00"/>
    <s v="Recibido"/>
    <s v="cumplida"/>
    <x v="0"/>
    <n v="1"/>
    <n v="0"/>
    <d v="2026-06-09T00:00:00"/>
    <n v="855"/>
    <m/>
    <m/>
    <n v="1"/>
  </r>
  <r>
    <m/>
    <s v="Sanchez Diego"/>
    <s v="URGENTE 01"/>
    <s v="Ensayos críticos para Homogeneidad de Temp. Hornos 1 a 8 Línea 5  - Proyecto 900 K/h"/>
    <d v="2026-06-08T00:00:00"/>
    <x v="17"/>
    <x v="1"/>
    <s v="PR00521"/>
    <s v="AB"/>
    <s v="P-4254"/>
    <s v="S/C"/>
    <s v="Servicio de Validación al 21%_x000a_ENSAYO DE DISTRIBUCIÓN DE TEMPERATURA EN CÁMARA VACÍA - 160°C x 01hs"/>
    <n v="8"/>
    <s v="unidad"/>
    <n v="231924.39"/>
    <n v="1855395.12"/>
    <s v="$"/>
    <s v="Gute srl"/>
    <s v="P01359"/>
    <d v="2026-06-09T00:00:00"/>
    <s v="MZ"/>
    <d v="2026-06-09T00:00:00"/>
    <s v="Recibido"/>
    <s v="cumplida"/>
    <x v="0"/>
    <n v="8"/>
    <n v="0"/>
    <d v="2026-06-09T00:00:00"/>
    <n v="855"/>
    <m/>
    <m/>
    <n v="1"/>
  </r>
  <r>
    <n v="7"/>
    <s v="Alejandro Beron"/>
    <s v="NORMAL"/>
    <s v="Materiales para instalar alarma en bomba presurizadora de la devanadera"/>
    <d v="2026-06-08T00:00:00"/>
    <x v="17"/>
    <x v="1"/>
    <s v="PR00522"/>
    <s v="AB"/>
    <s v="P-4255"/>
    <s v="S/C"/>
    <s v="Kit Alarma Avisador De Corte De Luz 220v Completo"/>
    <n v="2"/>
    <s v="unidad"/>
    <m/>
    <n v="0"/>
    <s v="$"/>
    <m/>
    <m/>
    <m/>
    <m/>
    <m/>
    <s v="Sin req."/>
    <s v="Con pendientes"/>
    <x v="3"/>
    <m/>
    <n v="-2"/>
    <m/>
    <m/>
    <m/>
    <n v="1"/>
    <n v="1"/>
  </r>
  <r>
    <m/>
    <s v="Alejandro Beron"/>
    <s v="NORMAL"/>
    <s v="Materiales para instalar alarma en bomba presurizadora de la devanadera"/>
    <d v="2026-06-08T00:00:00"/>
    <x v="17"/>
    <x v="1"/>
    <s v="PR00522"/>
    <s v="AB"/>
    <s v="P-4255"/>
    <s v="M0613ELE"/>
    <s v="Cable sintenax 3x2,5"/>
    <n v="50"/>
    <s v="Metros"/>
    <m/>
    <n v="0"/>
    <s v="$"/>
    <m/>
    <m/>
    <m/>
    <m/>
    <m/>
    <s v="Sin req."/>
    <s v="Con pendientes"/>
    <x v="3"/>
    <m/>
    <n v="-50"/>
    <m/>
    <m/>
    <m/>
    <m/>
    <n v="1"/>
  </r>
  <r>
    <m/>
    <s v="Alejandro Beron"/>
    <s v="NORMAL"/>
    <s v="Materiales para instalar alarma en bomba presurizadora de la devanadera"/>
    <d v="2026-06-08T00:00:00"/>
    <x v="17"/>
    <x v="1"/>
    <s v="PR00522"/>
    <s v="AB"/>
    <s v="P-4255"/>
    <s v="S/C"/>
    <s v="Gabinete Estanco PVC Genrod IP65 320x320x200mm Con Bandeja"/>
    <n v="1"/>
    <s v="unidad"/>
    <m/>
    <n v="0"/>
    <s v="$"/>
    <m/>
    <m/>
    <m/>
    <m/>
    <m/>
    <s v="Sin req."/>
    <s v="Con pendientes"/>
    <x v="3"/>
    <m/>
    <n v="-1"/>
    <m/>
    <m/>
    <m/>
    <m/>
    <n v="1"/>
  </r>
  <r>
    <m/>
    <s v="Alejandro Beron"/>
    <s v="NORMAL"/>
    <s v="Materiales para instalar alarma en bomba presurizadora de la devanadera"/>
    <d v="2026-06-08T00:00:00"/>
    <x v="17"/>
    <x v="1"/>
    <s v="PR00522"/>
    <s v="AB"/>
    <s v="P-4255"/>
    <s v="S/C"/>
    <s v="Conector 7/8 Pvc 22mm Caño Rígido Tubo "/>
    <n v="10"/>
    <s v="unidad"/>
    <m/>
    <n v="0"/>
    <s v="$"/>
    <m/>
    <m/>
    <m/>
    <m/>
    <m/>
    <s v="Sin req."/>
    <s v="Con pendientes"/>
    <x v="3"/>
    <m/>
    <n v="-10"/>
    <m/>
    <m/>
    <m/>
    <m/>
    <n v="1"/>
  </r>
  <r>
    <m/>
    <s v="Alejandro Beron"/>
    <s v="NORMAL"/>
    <s v="Materiales para instalar alarma en bomba presurizadora de la devanadera"/>
    <d v="2026-06-08T00:00:00"/>
    <x v="17"/>
    <x v="1"/>
    <s v="PR00522"/>
    <s v="AB"/>
    <s v="P-4255"/>
    <s v="S/C"/>
    <s v="Grampa Fijacion 22 mm Pvc Genrod Caño Rigido"/>
    <n v="20"/>
    <s v="unidad"/>
    <m/>
    <n v="0"/>
    <s v="$"/>
    <m/>
    <m/>
    <m/>
    <m/>
    <m/>
    <s v="Sin req."/>
    <s v="Con pendientes"/>
    <x v="3"/>
    <m/>
    <n v="-20"/>
    <m/>
    <m/>
    <m/>
    <m/>
    <n v="1"/>
  </r>
  <r>
    <m/>
    <s v="Alejandro Beron"/>
    <s v="NORMAL"/>
    <s v="Materiales para instalar alarma en bomba presurizadora de la devanadera"/>
    <d v="2026-06-08T00:00:00"/>
    <x v="17"/>
    <x v="1"/>
    <s v="PR00522"/>
    <s v="AB"/>
    <s v="P-4255"/>
    <s v="S/C"/>
    <s v="Curva 7/8 Para Caño Pvc Rigido 22mm Diametro "/>
    <n v="12"/>
    <s v="unidad"/>
    <m/>
    <n v="0"/>
    <s v="$"/>
    <m/>
    <m/>
    <m/>
    <m/>
    <m/>
    <s v="Sin req."/>
    <s v="Con pendientes"/>
    <x v="3"/>
    <m/>
    <n v="-12"/>
    <m/>
    <m/>
    <m/>
    <m/>
    <n v="1"/>
  </r>
  <r>
    <m/>
    <s v="Alejandro Beron"/>
    <s v="NORMAL"/>
    <s v="Materiales para instalar alarma en bomba presurizadora de la devanadera"/>
    <d v="2026-06-08T00:00:00"/>
    <x v="17"/>
    <x v="1"/>
    <s v="PR00522"/>
    <s v="AB"/>
    <s v="P-4255"/>
    <s v="S/C"/>
    <s v="Caño Rigido Iram Diametro 22mm X3 Mts"/>
    <n v="6"/>
    <s v="unidad"/>
    <m/>
    <n v="0"/>
    <s v="$"/>
    <m/>
    <m/>
    <m/>
    <m/>
    <m/>
    <s v="Sin req."/>
    <s v="Con pendientes"/>
    <x v="3"/>
    <m/>
    <n v="-6"/>
    <m/>
    <m/>
    <m/>
    <m/>
    <n v="1"/>
  </r>
  <r>
    <n v="1"/>
    <s v="Hector Alegre"/>
    <s v="NORMAL"/>
    <s v="Masipack linea 2"/>
    <d v="2026-06-08T00:00:00"/>
    <x v="17"/>
    <x v="1"/>
    <s v="PR00528"/>
    <s v="AB"/>
    <s v="P-4256"/>
    <s v="M1618ELE"/>
    <s v="Rele estado solido 24vdc - 280/400vac - 25a"/>
    <n v="3"/>
    <s v="unidad"/>
    <m/>
    <n v="0"/>
    <s v="$"/>
    <m/>
    <m/>
    <m/>
    <m/>
    <m/>
    <s v="Sin req."/>
    <s v="Con pendientes"/>
    <x v="3"/>
    <m/>
    <n v="-3"/>
    <m/>
    <m/>
    <m/>
    <n v="1"/>
    <n v="1"/>
  </r>
  <r>
    <n v="14"/>
    <s v="Hector Alegre"/>
    <s v="NORMAL"/>
    <s v="Integracion de Hornos de linea 5 a Scada"/>
    <d v="2026-06-08T00:00:00"/>
    <x v="17"/>
    <x v="1"/>
    <s v="PR00529"/>
    <s v="AB"/>
    <s v="P-4257"/>
    <s v="M1624ELE"/>
    <s v="Cable compensado tipo J  2 x 0.5mm"/>
    <n v="50"/>
    <s v="unidad"/>
    <n v="806.68"/>
    <n v="40334"/>
    <s v="$"/>
    <s v="LIESA"/>
    <s v="P01348"/>
    <d v="2026-06-08T00:00:00"/>
    <s v="MZ"/>
    <d v="2026-06-09T00:00:00"/>
    <s v="Orden de compra confirmada"/>
    <s v="Con pendientes"/>
    <x v="2"/>
    <m/>
    <n v="-50"/>
    <m/>
    <m/>
    <m/>
    <n v="1"/>
    <n v="1"/>
  </r>
  <r>
    <m/>
    <s v="Hector Alegre"/>
    <s v="NORMAL"/>
    <s v="Integracion de Hornos de linea 5 a Scada"/>
    <d v="2026-06-08T00:00:00"/>
    <x v="17"/>
    <x v="1"/>
    <s v="PR00529"/>
    <s v="AB"/>
    <s v="P-4257"/>
    <s v="M1623ELE"/>
    <s v="Relés de interfaz Finder - 38.51.7.024.0050"/>
    <n v="16"/>
    <s v="unidad"/>
    <n v="17516.48"/>
    <n v="280263.67999999999"/>
    <s v="$"/>
    <s v="LIESA"/>
    <s v="P01348"/>
    <d v="2026-06-08T00:00:00"/>
    <s v="MZ"/>
    <d v="2026-06-09T00:00:00"/>
    <s v="Recibido"/>
    <s v="cumplida"/>
    <x v="0"/>
    <n v="16"/>
    <n v="0"/>
    <d v="2026-06-11T00:00:00"/>
    <n v="8581"/>
    <n v="80289"/>
    <m/>
    <n v="1"/>
  </r>
  <r>
    <m/>
    <s v="Hector Alegre"/>
    <s v="NORMAL"/>
    <s v="Integracion de Hornos de linea 5 a Scada"/>
    <d v="2026-06-08T00:00:00"/>
    <x v="17"/>
    <x v="1"/>
    <s v="PR00529"/>
    <s v="AB"/>
    <s v="P-4257"/>
    <s v="M1622ELE"/>
    <s v="Fuente de poder 24Vcc - 10A"/>
    <n v="1"/>
    <s v="unidad"/>
    <n v="399162.55"/>
    <n v="399162.55"/>
    <s v="$"/>
    <s v="LIESA"/>
    <s v="P01348"/>
    <d v="2026-06-08T00:00:00"/>
    <s v="MZ"/>
    <d v="2026-06-09T00:00:00"/>
    <s v="Recibido"/>
    <s v="cumplida"/>
    <x v="0"/>
    <n v="1"/>
    <n v="0"/>
    <d v="2026-06-11T00:00:00"/>
    <n v="8581"/>
    <n v="80289"/>
    <m/>
    <n v="1"/>
  </r>
  <r>
    <m/>
    <s v="Hector Alegre"/>
    <s v="NORMAL"/>
    <s v="Integracion de Hornos de linea 5 a Scada"/>
    <d v="2026-06-08T00:00:00"/>
    <x v="17"/>
    <x v="1"/>
    <s v="PR00529"/>
    <s v="AB"/>
    <s v="P-4257"/>
    <s v="M1621ELE"/>
    <s v="BaseUnit - tipo A0 Gris"/>
    <n v="3"/>
    <s v="unidad"/>
    <n v="36185.360000000001"/>
    <n v="108556.08"/>
    <s v="$"/>
    <s v="LIESA"/>
    <s v="P01348"/>
    <d v="2026-06-08T00:00:00"/>
    <s v="MZ"/>
    <d v="2026-06-09T00:00:00"/>
    <s v="Recibido"/>
    <s v="cumplida"/>
    <x v="0"/>
    <n v="3"/>
    <n v="0"/>
    <d v="2026-06-11T00:00:00"/>
    <n v="8581"/>
    <n v="80289"/>
    <m/>
    <n v="1"/>
  </r>
  <r>
    <m/>
    <s v="Hector Alegre"/>
    <s v="NORMAL"/>
    <s v="Integracion de Hornos de linea 5 a Scada"/>
    <d v="2026-06-08T00:00:00"/>
    <x v="17"/>
    <x v="1"/>
    <s v="PR00529"/>
    <s v="AB"/>
    <s v="P-4257"/>
    <s v="M1620ELE"/>
    <s v="BaseUnit - tipo A0 Blanca"/>
    <n v="1"/>
    <s v="unidad"/>
    <n v="67213.73"/>
    <n v="67213.73"/>
    <s v="$"/>
    <s v="LIESA"/>
    <s v="P01348"/>
    <d v="2026-06-08T00:00:00"/>
    <s v="MZ"/>
    <d v="2026-06-09T00:00:00"/>
    <s v="Recibido"/>
    <s v="cumplida"/>
    <x v="0"/>
    <n v="1"/>
    <n v="0"/>
    <d v="2026-06-11T00:00:00"/>
    <n v="8581"/>
    <n v="80289"/>
    <m/>
    <n v="1"/>
  </r>
  <r>
    <m/>
    <s v="Hector Alegre"/>
    <s v="NORMAL"/>
    <s v="Integracion de Hornos de linea 5 a Scada"/>
    <d v="2026-06-08T00:00:00"/>
    <x v="17"/>
    <x v="1"/>
    <s v="PR00529"/>
    <s v="AB"/>
    <s v="P-4257"/>
    <s v="M1619ELE"/>
    <s v="Tarjetas de temperatura (modulo) 4AI RTD/TC"/>
    <n v="2"/>
    <s v="unidad"/>
    <n v="548067.04"/>
    <n v="1096134.08"/>
    <s v="$"/>
    <s v="LIESA"/>
    <s v="P01348"/>
    <d v="2026-06-08T00:00:00"/>
    <s v="MZ"/>
    <d v="2026-06-09T00:00:00"/>
    <s v="Recibido"/>
    <s v="cumplida"/>
    <x v="0"/>
    <n v="2"/>
    <n v="0"/>
    <d v="2026-06-11T00:00:00"/>
    <n v="8581"/>
    <n v="80289"/>
    <m/>
    <n v="1"/>
  </r>
  <r>
    <m/>
    <s v="Hector Alegre"/>
    <s v="NORMAL"/>
    <s v="Integracion de Hornos de linea 5 a Scada"/>
    <d v="2026-06-08T00:00:00"/>
    <x v="17"/>
    <x v="1"/>
    <s v="PR00529"/>
    <s v="AB"/>
    <s v="P-4257"/>
    <s v="M1430ELE"/>
    <s v="Cable Profinet Verde"/>
    <n v="150"/>
    <s v="Metros"/>
    <n v="7404.17"/>
    <n v="1110625.5"/>
    <s v="$"/>
    <s v="LIESA"/>
    <s v="P01348"/>
    <d v="2026-06-08T00:00:00"/>
    <s v="MZ"/>
    <d v="2026-06-09T00:00:00"/>
    <s v="Recibido"/>
    <s v="cumplida"/>
    <x v="0"/>
    <n v="150"/>
    <n v="0"/>
    <d v="2026-06-11T00:00:00"/>
    <n v="8581"/>
    <n v="80289"/>
    <m/>
    <n v="1"/>
  </r>
  <r>
    <m/>
    <s v="Hector Alegre"/>
    <s v="NORMAL"/>
    <s v="Integracion de Hornos de linea 5 a Scada"/>
    <d v="2026-06-08T00:00:00"/>
    <x v="17"/>
    <x v="1"/>
    <s v="PR00529"/>
    <s v="AB"/>
    <s v="P-4257"/>
    <s v="M1429ELE"/>
    <s v="Tarjeta de salidas digitales (modulo) 16DO"/>
    <n v="1"/>
    <s v="unidad"/>
    <n v="248183.75"/>
    <n v="248183.75"/>
    <s v="$"/>
    <s v="LIESA"/>
    <s v="P01348"/>
    <d v="2026-06-08T00:00:00"/>
    <s v="MZ"/>
    <d v="2026-06-09T00:00:00"/>
    <s v="Recibido"/>
    <s v="cumplida"/>
    <x v="0"/>
    <n v="1"/>
    <n v="0"/>
    <d v="2026-06-11T00:00:00"/>
    <n v="8581"/>
    <n v="80289"/>
    <m/>
    <n v="1"/>
  </r>
  <r>
    <m/>
    <s v="Hector Alegre"/>
    <s v="NORMAL"/>
    <s v="Integracion de Hornos de linea 5 a Scada"/>
    <d v="2026-06-08T00:00:00"/>
    <x v="17"/>
    <x v="1"/>
    <s v="PR00529"/>
    <s v="AB"/>
    <s v="P-4257"/>
    <s v="M1428ELE"/>
    <s v="Tarjeta de entradas digitales (modulo) 16DI"/>
    <n v="1"/>
    <s v="Metros"/>
    <n v="206812.59"/>
    <n v="206812.59"/>
    <s v="$"/>
    <s v="LIESA"/>
    <s v="P01348"/>
    <d v="2026-06-08T00:00:00"/>
    <s v="MZ"/>
    <d v="2026-06-09T00:00:00"/>
    <s v="Recibido"/>
    <s v="cumplida"/>
    <x v="0"/>
    <n v="1"/>
    <n v="0"/>
    <d v="2026-06-11T00:00:00"/>
    <n v="8581"/>
    <n v="80289"/>
    <m/>
    <n v="1"/>
  </r>
  <r>
    <m/>
    <s v="Hector Alegre"/>
    <s v="NORMAL"/>
    <s v="Integracion de Hornos de linea 5 a Scada"/>
    <d v="2026-06-08T00:00:00"/>
    <x v="17"/>
    <x v="1"/>
    <s v="PR00529"/>
    <s v="AB"/>
    <s v="P-4257"/>
    <s v="M1421ELE"/>
    <s v="Cable multipar tipo taller 7X1MM"/>
    <n v="50"/>
    <s v="unidad"/>
    <n v="2506.4699999999998"/>
    <n v="125323.49999999999"/>
    <s v="$"/>
    <s v="LIESA"/>
    <s v="P01348"/>
    <d v="2026-06-08T00:00:00"/>
    <s v="MZ"/>
    <d v="2026-06-09T00:00:00"/>
    <s v="Recibido"/>
    <s v="cumplida"/>
    <x v="0"/>
    <n v="50"/>
    <n v="0"/>
    <d v="2026-06-11T00:00:00"/>
    <n v="8581"/>
    <n v="80289"/>
    <m/>
    <n v="1"/>
  </r>
  <r>
    <m/>
    <s v="Hector Alegre"/>
    <s v="NORMAL"/>
    <s v="Integracion de Hornos de linea 5 a Scada"/>
    <d v="2026-06-08T00:00:00"/>
    <x v="17"/>
    <x v="1"/>
    <s v="PR00529"/>
    <s v="AB"/>
    <s v="P-4257"/>
    <s v="M1417ELE"/>
    <s v="Conectores Profinet - tipo RJ45 "/>
    <n v="4"/>
    <s v="unidad"/>
    <n v="63598.080000000002"/>
    <n v="254392.32000000001"/>
    <s v="$"/>
    <s v="LIESA"/>
    <s v="P01348"/>
    <d v="2026-06-08T00:00:00"/>
    <s v="MZ"/>
    <d v="2026-06-09T00:00:00"/>
    <s v="Recibido"/>
    <s v="cumplida"/>
    <x v="0"/>
    <n v="4"/>
    <n v="0"/>
    <d v="2026-06-11T00:00:00"/>
    <n v="8581"/>
    <n v="80289"/>
    <m/>
    <n v="1"/>
  </r>
  <r>
    <m/>
    <s v="Hector Alegre"/>
    <s v="NORMAL"/>
    <s v="Integracion de Hornos de linea 5 a Scada"/>
    <d v="2026-06-08T00:00:00"/>
    <x v="17"/>
    <x v="1"/>
    <s v="PR00529"/>
    <s v="AB"/>
    <s v="P-4257"/>
    <s v="M0780ELE"/>
    <s v="Terminales tubulares 1MM"/>
    <n v="100"/>
    <s v="unidad"/>
    <n v="13.25"/>
    <n v="1325"/>
    <s v="$"/>
    <s v="LIESA"/>
    <s v="P01348"/>
    <d v="2026-06-08T00:00:00"/>
    <s v="MZ"/>
    <d v="2026-06-09T00:00:00"/>
    <s v="Recibido"/>
    <s v="cumplida"/>
    <x v="0"/>
    <n v="100"/>
    <n v="0"/>
    <d v="2026-06-11T00:00:00"/>
    <n v="8581"/>
    <n v="80289"/>
    <m/>
    <n v="1"/>
  </r>
  <r>
    <m/>
    <s v="Hector Alegre"/>
    <s v="NORMAL"/>
    <s v="Integracion de Hornos de linea 5 a Scada"/>
    <d v="2026-06-08T00:00:00"/>
    <x v="17"/>
    <x v="1"/>
    <s v="PR00529"/>
    <s v="AB"/>
    <s v="P-4257"/>
    <s v="M0713ELE"/>
    <s v="Terminales tubulares 0,5MM"/>
    <n v="100"/>
    <s v="unidad"/>
    <n v="13.83"/>
    <n v="1383"/>
    <s v="$"/>
    <s v="LIESA"/>
    <s v="P01348"/>
    <d v="2026-06-08T00:00:00"/>
    <s v="MZ"/>
    <d v="2026-06-09T00:00:00"/>
    <s v="Recibido"/>
    <s v="cumplida"/>
    <x v="0"/>
    <n v="100"/>
    <n v="0"/>
    <d v="2026-06-11T00:00:00"/>
    <n v="8581"/>
    <n v="80289"/>
    <m/>
    <n v="1"/>
  </r>
  <r>
    <m/>
    <s v="Hector Alegre"/>
    <s v="NORMAL"/>
    <s v="Integracion de Hornos de linea 5 a Scada"/>
    <d v="2026-06-08T00:00:00"/>
    <x v="17"/>
    <x v="1"/>
    <s v="PR00529"/>
    <s v="AB"/>
    <s v="P-4257"/>
    <s v="M1625ELE"/>
    <s v="Borneras p/ riel din 1MM"/>
    <n v="40"/>
    <s v="unidad"/>
    <m/>
    <n v="0"/>
    <s v="$"/>
    <m/>
    <m/>
    <m/>
    <m/>
    <m/>
    <s v="Sin req."/>
    <s v="Con pendientes"/>
    <x v="3"/>
    <m/>
    <n v="-40"/>
    <m/>
    <m/>
    <m/>
    <m/>
    <n v="1"/>
  </r>
  <r>
    <n v="1"/>
    <s v="PAÑOL"/>
    <s v="NORMAL"/>
    <s v="Reafilado cuchillas dentadas"/>
    <d v="2026-06-09T00:00:00"/>
    <x v="17"/>
    <x v="1"/>
    <s v="PR00533"/>
    <s v="FS"/>
    <s v="P-4258"/>
    <s v="S/C"/>
    <s v="Reafilado cuchilla dentada 260mm"/>
    <n v="2"/>
    <s v="unidad"/>
    <n v="25350"/>
    <n v="50700"/>
    <s v="$"/>
    <s v="EXACORT"/>
    <s v="P01499"/>
    <d v="2026-06-23T00:00:00"/>
    <s v="MZ"/>
    <d v="2026-06-23T00:00:00"/>
    <s v="Recibido"/>
    <s v="cumplida"/>
    <x v="0"/>
    <n v="2"/>
    <n v="0"/>
    <d v="2026-06-25T00:00:00"/>
    <n v="771"/>
    <m/>
    <n v="1"/>
    <n v="1"/>
  </r>
  <r>
    <n v="3"/>
    <s v="Alejandro Beron"/>
    <s v="URGENTE 01"/>
    <s v="Reemplazo vidrios rotos"/>
    <d v="2026-06-09T00:00:00"/>
    <x v="17"/>
    <x v="1"/>
    <s v="PR00534"/>
    <s v="FS"/>
    <s v="P-4259"/>
    <s v="S/C"/>
    <s v="Abastecimiento y reemplazo de Vidrio simple 460x1750mm x 5mm con bordes rectificados"/>
    <n v="1"/>
    <s v="unidad"/>
    <n v="103753"/>
    <n v="103753"/>
    <s v="$"/>
    <s v="ABERTURAS RUTA 25"/>
    <s v="P01746"/>
    <d v="2026-07-08T00:00:00"/>
    <s v="MZ"/>
    <d v="2026-07-08T00:00:00"/>
    <s v="Orden de compra confirmada"/>
    <s v="Con pendientes"/>
    <x v="2"/>
    <m/>
    <n v="-1"/>
    <m/>
    <m/>
    <m/>
    <n v="1"/>
    <n v="1"/>
  </r>
  <r>
    <m/>
    <s v="Alejandro Beron"/>
    <s v="URGENTE 01"/>
    <s v="Reemplazo vidrios rotos"/>
    <d v="2026-06-09T00:00:00"/>
    <x v="17"/>
    <x v="1"/>
    <s v="PR00534"/>
    <s v="FS"/>
    <s v="P-4259"/>
    <s v="S/C"/>
    <s v="Abastecimiento y reemplazo de Vidrio simple 625 x 1090mm x4 mm con bordes rectificados"/>
    <n v="1"/>
    <s v="unidad"/>
    <n v="90000"/>
    <n v="90000"/>
    <s v="$"/>
    <s v="ABERTURAS RUTA 25"/>
    <s v="P01746"/>
    <d v="2026-07-08T00:00:00"/>
    <s v="MZ"/>
    <d v="2026-07-08T00:00:00"/>
    <s v="Orden de compra confirmada"/>
    <s v="Con pendientes"/>
    <x v="2"/>
    <m/>
    <n v="-1"/>
    <m/>
    <m/>
    <m/>
    <m/>
    <n v="1"/>
  </r>
  <r>
    <m/>
    <s v="Alejandro Beron"/>
    <s v="URGENTE 01"/>
    <s v="Reemplazo vidrios rotos"/>
    <d v="2026-06-09T00:00:00"/>
    <x v="17"/>
    <x v="1"/>
    <s v="PR00534"/>
    <s v="FS"/>
    <s v="P-4259"/>
    <s v="M2926FER"/>
    <s v="VENTOSA SOPAPA INOMAX PARA VIDRIO - 3 BOCAS (140 KG)"/>
    <n v="2"/>
    <s v="unidad"/>
    <m/>
    <n v="0"/>
    <s v="$"/>
    <m/>
    <m/>
    <m/>
    <m/>
    <m/>
    <s v="Sin req."/>
    <s v="Con pendientes"/>
    <x v="3"/>
    <m/>
    <n v="-2"/>
    <m/>
    <m/>
    <m/>
    <m/>
    <n v="1"/>
  </r>
  <r>
    <m/>
    <s v="Alejandro Beron"/>
    <s v="URGENTE 01"/>
    <s v="Reemplazo vidrios rotos"/>
    <d v="2026-06-09T00:00:00"/>
    <x v="17"/>
    <x v="1"/>
    <s v="PR00534"/>
    <s v="FS"/>
    <s v="P-4259"/>
    <s v="S/C"/>
    <s v="Abastecimiento de marco con tela mosquitero para vestuario de damas (medidas tomadas por proveedor Vidrieria R25)"/>
    <n v="1"/>
    <s v="unidad"/>
    <n v="65000"/>
    <n v="65000"/>
    <s v="$"/>
    <s v="ABERTURAS RUTA 25"/>
    <s v="P01746"/>
    <d v="2026-07-08T00:00:00"/>
    <s v="MZ"/>
    <d v="2026-07-08T00:00:00"/>
    <s v="Orden de compra confirmada"/>
    <s v="Con pendientes"/>
    <x v="2"/>
    <m/>
    <n v="-1"/>
    <m/>
    <m/>
    <m/>
    <m/>
    <n v="1"/>
  </r>
  <r>
    <n v="1"/>
    <s v="PAÑOL"/>
    <s v="URGENTE 01"/>
    <s v="Reparación módulo Masipack 1 linea 2"/>
    <d v="2026-06-10T00:00:00"/>
    <x v="17"/>
    <x v="1"/>
    <s v="PR00535"/>
    <s v="FS"/>
    <s v="P-4260"/>
    <s v="S/C"/>
    <s v="Revisión y reparación módulo Masipack 1 lineal (MS - CV 13)"/>
    <n v="1"/>
    <s v="unidad"/>
    <m/>
    <n v="0"/>
    <s v="$"/>
    <m/>
    <m/>
    <m/>
    <m/>
    <m/>
    <s v="Sin req."/>
    <s v="Con pendientes"/>
    <x v="3"/>
    <m/>
    <n v="-1"/>
    <m/>
    <m/>
    <m/>
    <n v="1"/>
    <n v="1"/>
  </r>
  <r>
    <n v="3"/>
    <s v="Hector Alegre"/>
    <s v="URGENTE 01"/>
    <s v="Materiales para armar la mini pc del taller"/>
    <d v="2026-06-10T00:00:00"/>
    <x v="17"/>
    <x v="1"/>
    <n v="335747"/>
    <s v="AB"/>
    <s v="P-4261"/>
    <s v="S/C"/>
    <s v="Memoria RAM SODIMM 8GB 1 Crucial CT102464BF160B"/>
    <n v="2"/>
    <s v="unidad"/>
    <m/>
    <n v="0"/>
    <s v="$"/>
    <m/>
    <m/>
    <m/>
    <m/>
    <m/>
    <s v="Sin req."/>
    <s v="Con pendientes"/>
    <x v="1"/>
    <m/>
    <n v="-2"/>
    <m/>
    <m/>
    <m/>
    <n v="1"/>
    <n v="1"/>
  </r>
  <r>
    <m/>
    <s v="Hector Alegre"/>
    <s v="URGENTE 01"/>
    <s v="Materiales para armar la mini pc del taller"/>
    <d v="2026-06-10T00:00:00"/>
    <x v="17"/>
    <x v="1"/>
    <n v="335747"/>
    <s v="AB"/>
    <s v="P-4261"/>
    <s v="S/C"/>
    <s v="Disco Sólido Ssd Kingston A400 480gb Sata 2.5 500mb/s"/>
    <n v="1"/>
    <s v="unidad"/>
    <m/>
    <n v="0"/>
    <s v="$"/>
    <m/>
    <m/>
    <m/>
    <m/>
    <m/>
    <s v="Sin req."/>
    <s v="Con pendientes"/>
    <x v="1"/>
    <m/>
    <n v="-1"/>
    <m/>
    <m/>
    <m/>
    <m/>
    <n v="1"/>
  </r>
  <r>
    <m/>
    <s v="Hector Alegre"/>
    <s v="URGENTE 01"/>
    <s v="Materiales para armar la mini pc del taller"/>
    <d v="2026-06-10T00:00:00"/>
    <x v="17"/>
    <x v="1"/>
    <n v="335747"/>
    <s v="AB"/>
    <s v="P-4261"/>
    <s v="S/C"/>
    <s v="fuente 12v conector 5.5mm x 2.5 mm"/>
    <n v="1"/>
    <s v="unidad"/>
    <m/>
    <n v="0"/>
    <s v="$"/>
    <m/>
    <m/>
    <m/>
    <m/>
    <m/>
    <s v="Sin req."/>
    <s v="Con pendientes"/>
    <x v="1"/>
    <m/>
    <n v="-1"/>
    <m/>
    <m/>
    <m/>
    <m/>
    <n v="1"/>
  </r>
  <r>
    <n v="1"/>
    <s v="Alejandro Beron"/>
    <s v="URGENTE 01"/>
    <s v="Pintura para oficina URGENTE"/>
    <d v="2026-06-11T00:00:00"/>
    <x v="17"/>
    <x v="1"/>
    <s v="PR00542"/>
    <s v="AB"/>
    <s v="P-4262"/>
    <s v="S/C"/>
    <s v="Albalatex ultra lavable blanco mate x 10lts"/>
    <n v="1"/>
    <s v="unidad"/>
    <n v="99426.45"/>
    <n v="99426.45"/>
    <s v="$"/>
    <s v="BRAZO LARGO"/>
    <s v="P01409"/>
    <d v="2026-06-12T00:00:00"/>
    <s v="MZ"/>
    <d v="2026-06-12T00:00:00"/>
    <s v="Orden de compra confirmada"/>
    <s v="Con pendientes"/>
    <x v="2"/>
    <m/>
    <n v="-1"/>
    <m/>
    <m/>
    <m/>
    <n v="1"/>
    <n v="1"/>
  </r>
  <r>
    <n v="2"/>
    <s v="Alejandro Beron"/>
    <s v="NORMAL"/>
    <s v="Fraccionamiento"/>
    <d v="2026-06-11T00:00:00"/>
    <x v="17"/>
    <x v="1"/>
    <s v="PR00543"/>
    <s v="AB"/>
    <s v="P-4263"/>
    <s v="S/C"/>
    <s v="Zócalo Pvc Burlete Sanitario Curvo 45x45mm Flexible X 5mts"/>
    <n v="50"/>
    <s v="Metros"/>
    <m/>
    <n v="0"/>
    <s v="$"/>
    <m/>
    <m/>
    <m/>
    <m/>
    <m/>
    <s v="Sin req."/>
    <s v="Con pendientes"/>
    <x v="3"/>
    <m/>
    <n v="-50"/>
    <m/>
    <m/>
    <m/>
    <n v="1"/>
    <n v="1"/>
  </r>
  <r>
    <m/>
    <s v="Alejandro Beron"/>
    <s v="NORMAL"/>
    <s v="Fraccionamiento"/>
    <d v="2026-06-11T00:00:00"/>
    <x v="17"/>
    <x v="1"/>
    <s v="PR00543"/>
    <s v="AB"/>
    <s v="P-4263"/>
    <s v="S/C"/>
    <s v="Pegamento Adhesivo Zocalo Moldura Kf2023 Kekol 380g pintable"/>
    <n v="10"/>
    <s v="unidad"/>
    <m/>
    <n v="0"/>
    <s v="$"/>
    <m/>
    <m/>
    <m/>
    <m/>
    <m/>
    <s v="Sin req."/>
    <s v="Con pendientes"/>
    <x v="3"/>
    <m/>
    <n v="-10"/>
    <m/>
    <m/>
    <m/>
    <m/>
    <n v="1"/>
  </r>
  <r>
    <n v="2"/>
    <s v="Alejandro Beron"/>
    <s v="NORMAL"/>
    <s v="Mobiliario oficina de mantenimiento"/>
    <d v="2026-06-11T00:00:00"/>
    <x v="17"/>
    <x v="1"/>
    <n v="621113"/>
    <s v="AB"/>
    <s v="P-4264"/>
    <s v="S/C"/>
    <s v="Monitor para PC 27&quot; con HDMI SAMSUMG"/>
    <n v="1"/>
    <s v="unidad"/>
    <m/>
    <n v="0"/>
    <s v="$"/>
    <m/>
    <m/>
    <m/>
    <m/>
    <m/>
    <s v="Sin req."/>
    <s v="Con pendientes"/>
    <x v="3"/>
    <m/>
    <n v="-1"/>
    <m/>
    <m/>
    <m/>
    <n v="1"/>
    <n v="1"/>
  </r>
  <r>
    <m/>
    <s v="Alejandro Beron"/>
    <s v="NORMAL"/>
    <s v="Mobiliario oficina de mantenimiento"/>
    <d v="2026-06-11T00:00:00"/>
    <x v="17"/>
    <x v="1"/>
    <s v="PR00544"/>
    <s v="AB"/>
    <s v="P-4264"/>
    <s v="S/C"/>
    <s v="SILLON TISERA- SILLON FREE COD: c57-1-TRA"/>
    <n v="3"/>
    <s v="unidad"/>
    <n v="180950"/>
    <n v="542850"/>
    <s v="$"/>
    <s v="TISERA"/>
    <s v="P01871"/>
    <d v="2026-07-21T00:00:00"/>
    <s v="LR"/>
    <d v="2026-07-21T00:00:00"/>
    <s v="Recibido"/>
    <s v="cumplida"/>
    <x v="0"/>
    <n v="3"/>
    <n v="0"/>
    <d v="2026-07-22T00:00:00"/>
    <n v="217219"/>
    <m/>
    <m/>
    <n v="1"/>
  </r>
  <r>
    <n v="5"/>
    <s v="Alejandro Beron"/>
    <s v="NORMAL"/>
    <s v="Materiales para trabajos varios de pintura en DMP"/>
    <d v="2026-06-11T00:00:00"/>
    <x v="17"/>
    <x v="1"/>
    <s v="PR00545"/>
    <s v="AB"/>
    <s v="P-4265"/>
    <s v="M1316FER"/>
    <s v="TERSUAVE ESMALTE EPOXI AMARILLO VIAL X 20 LT (COD 6337)"/>
    <n v="1"/>
    <s v="unidad"/>
    <n v="208647.11"/>
    <n v="208647.11"/>
    <s v="$"/>
    <s v="BRAZO LARGO"/>
    <s v="P01411"/>
    <d v="2026-06-12T00:00:00"/>
    <s v="MZ"/>
    <d v="2026-06-12T00:00:00"/>
    <s v="Orden de compra confirmada"/>
    <s v="Con pendientes"/>
    <x v="2"/>
    <m/>
    <n v="-1"/>
    <m/>
    <m/>
    <m/>
    <n v="1"/>
    <n v="1"/>
  </r>
  <r>
    <m/>
    <s v="Alejandro Beron"/>
    <s v="NORMAL"/>
    <s v="Materiales para trabajos varios de pintura en DMP"/>
    <d v="2026-06-11T00:00:00"/>
    <x v="17"/>
    <x v="1"/>
    <s v="PR00545"/>
    <s v="AB"/>
    <s v="P-4265"/>
    <s v="M2012FER"/>
    <s v="CINTA DE DEMARCACION 3M 50mm x 30m(amarilla y negra)"/>
    <n v="3"/>
    <s v="unidad"/>
    <m/>
    <n v="0"/>
    <s v="$"/>
    <m/>
    <m/>
    <m/>
    <m/>
    <m/>
    <s v="Sin req."/>
    <s v="Con pendientes"/>
    <x v="3"/>
    <m/>
    <n v="-3"/>
    <m/>
    <m/>
    <m/>
    <m/>
    <n v="1"/>
  </r>
  <r>
    <m/>
    <s v="Alejandro Beron"/>
    <s v="NORMAL"/>
    <s v="Materiales para trabajos varios de pintura en DMP"/>
    <d v="2026-06-11T00:00:00"/>
    <x v="17"/>
    <x v="1"/>
    <s v="PR00545"/>
    <s v="AB"/>
    <s v="P-4265"/>
    <s v="M0548FER"/>
    <s v="CINTA PAPEL ENMASCARAR 24MM X 50M"/>
    <n v="10"/>
    <s v="unidad"/>
    <n v="2338.84"/>
    <n v="23388.400000000001"/>
    <s v="$"/>
    <s v="BRAZO LARGO"/>
    <s v="P01411"/>
    <d v="2026-06-12T00:00:00"/>
    <s v="MZ"/>
    <d v="2026-06-12T00:00:00"/>
    <s v="Orden de compra confirmada"/>
    <s v="Con pendientes"/>
    <x v="2"/>
    <m/>
    <n v="-10"/>
    <m/>
    <m/>
    <m/>
    <m/>
    <n v="1"/>
  </r>
  <r>
    <m/>
    <s v="Alejandro Beron"/>
    <s v="NORMAL"/>
    <s v="Materiales para trabajos varios de pintura en DMP"/>
    <d v="2026-06-11T00:00:00"/>
    <x v="17"/>
    <x v="1"/>
    <s v="PR00545"/>
    <s v="AB"/>
    <s v="P-4265"/>
    <s v="M2844FER"/>
    <s v="PINTURA IMPRIMACION VIAL ACRILICA INCOLORA  X4L - TERSUAVE"/>
    <n v="2"/>
    <s v="unidad"/>
    <n v="115219.01"/>
    <n v="230438.02"/>
    <s v="$"/>
    <s v="BRAZO LARGO"/>
    <s v="P01411"/>
    <d v="2026-06-12T00:00:00"/>
    <s v="MZ"/>
    <d v="2026-06-12T00:00:00"/>
    <s v="Orden de compra confirmada"/>
    <s v="Con pendientes"/>
    <x v="2"/>
    <m/>
    <n v="-2"/>
    <m/>
    <m/>
    <m/>
    <m/>
    <n v="1"/>
  </r>
  <r>
    <m/>
    <s v="Alejandro Beron"/>
    <s v="NORMAL"/>
    <s v="Materiales para trabajos varios de pintura en DMP"/>
    <d v="2026-06-11T00:00:00"/>
    <x v="17"/>
    <x v="1"/>
    <s v="PR00545"/>
    <s v="AB"/>
    <s v="P-4265"/>
    <s v="M1739FER"/>
    <s v="PINTURA SINTETICA BRILLANTE BERMELLON ALBA X 4 LTS"/>
    <n v="3"/>
    <s v="unidad"/>
    <n v="46247.11"/>
    <n v="138741.33000000002"/>
    <s v="$"/>
    <s v="BRAZO LARGO"/>
    <s v="P01411"/>
    <d v="2026-06-12T00:00:00"/>
    <s v="MZ"/>
    <d v="2026-06-12T00:00:00"/>
    <s v="Orden de compra confirmada"/>
    <s v="Con pendientes"/>
    <x v="2"/>
    <m/>
    <n v="-3"/>
    <m/>
    <m/>
    <m/>
    <m/>
    <n v="1"/>
  </r>
  <r>
    <n v="1"/>
    <s v="Ontivero Alejandro"/>
    <s v="URGENTE 01"/>
    <s v="Acondicionamiento general de oficina Julio Palacio"/>
    <d v="2026-06-12T00:00:00"/>
    <x v="17"/>
    <x v="1"/>
    <s v="PR00546"/>
    <s v="AB"/>
    <s v="P-4266"/>
    <s v="S/C"/>
    <s v="Servicio de mano de obra y provision de materiales para el acondicionamiento general de oficina Julio Palacio; superficie 39 m2"/>
    <n v="1"/>
    <s v="unidad"/>
    <n v="10877500"/>
    <n v="10877500"/>
    <s v="$"/>
    <s v="MARIANO REYES"/>
    <s v="P01454"/>
    <d v="2026-06-18T00:00:00"/>
    <s v="MZ"/>
    <d v="2026-06-18T00:00:00"/>
    <s v="Recibido"/>
    <s v="cumplida"/>
    <x v="0"/>
    <n v="1"/>
    <n v="0"/>
    <d v="2026-07-14T00:00:00"/>
    <n v="18245"/>
    <m/>
    <n v="1"/>
    <n v="1"/>
  </r>
  <r>
    <n v="2"/>
    <s v="PAÑOL"/>
    <s v="NORMAL"/>
    <s v="Reafilado cuchillas rotativas"/>
    <d v="2026-06-16T00:00:00"/>
    <x v="17"/>
    <x v="1"/>
    <s v="PR00552"/>
    <s v="FS"/>
    <s v="P-4267"/>
    <s v="S/C"/>
    <s v="REAFILADO CUCHILLA PARA ROTATIVA 800MM"/>
    <n v="1"/>
    <s v="unidad"/>
    <n v="88000"/>
    <n v="88000"/>
    <s v="$"/>
    <s v="EXACORT"/>
    <s v="P02028"/>
    <d v="2026-07-30T00:00:00"/>
    <s v="MZ"/>
    <d v="2026-07-30T00:00:00"/>
    <s v="Orden de compra confirmada"/>
    <s v="Con pendientes"/>
    <x v="2"/>
    <m/>
    <n v="-1"/>
    <m/>
    <m/>
    <m/>
    <n v="1"/>
    <n v="1"/>
  </r>
  <r>
    <m/>
    <s v="PAÑOL"/>
    <s v="NORMAL"/>
    <s v="Reafilado cuchillas rotativas"/>
    <d v="2026-06-16T00:00:00"/>
    <x v="17"/>
    <x v="1"/>
    <s v="PR00552"/>
    <s v="FS"/>
    <s v="P-4267"/>
    <s v="S/C"/>
    <s v="REAFILADO CUCHILLA PARA ROTATIVA 850MM"/>
    <n v="2"/>
    <s v="unidad"/>
    <n v="161700"/>
    <n v="323400"/>
    <s v="$"/>
    <s v="EXACORT"/>
    <s v="P02028"/>
    <d v="2026-07-30T00:00:00"/>
    <s v="MZ"/>
    <d v="2026-07-30T00:00:00"/>
    <s v="Orden de compra confirmada"/>
    <s v="Con pendientes"/>
    <x v="2"/>
    <m/>
    <n v="-2"/>
    <m/>
    <m/>
    <m/>
    <m/>
    <n v="1"/>
  </r>
  <r>
    <n v="1"/>
    <s v="Ontivero Alejandro"/>
    <s v="NORMAL"/>
    <s v="Conversión a litio apilador 2016 - Capex APIL26007_Toyota_2016_conversion_Litio"/>
    <d v="2026-06-17T00:00:00"/>
    <x v="17"/>
    <x v="1"/>
    <s v="PR00555"/>
    <s v="FS"/>
    <s v="P-4268"/>
    <s v="S/C"/>
    <s v="Mano de obra y repuestos_x000a_BATERIA DE TRACCION DE LFP ION DE LITIO 48V 560 AH/5Hr_x000a_CARGADOR-48V 200 AMP. PARA BATERIA DE LITIO MARCA FST"/>
    <n v="1"/>
    <s v="unidad"/>
    <n v="22198006.949999999"/>
    <n v="22198006.949999999"/>
    <s v="$"/>
    <s v="PREMEC"/>
    <s v="P01470"/>
    <d v="2026-06-19T00:00:00"/>
    <s v="MZ"/>
    <d v="2026-06-23T00:00:00"/>
    <s v="Orden de compra confirmada"/>
    <s v="Con pendientes"/>
    <x v="2"/>
    <m/>
    <n v="-1"/>
    <m/>
    <m/>
    <m/>
    <n v="1"/>
    <n v="1"/>
  </r>
  <r>
    <n v="1"/>
    <s v="Ontivero Alejandro"/>
    <s v="NORMAL"/>
    <s v="Linea 5"/>
    <d v="2026-06-17T00:00:00"/>
    <x v="17"/>
    <x v="1"/>
    <s v="PR00562"/>
    <s v="AB"/>
    <s v="P-4269"/>
    <s v="S/C"/>
    <s v=" Provision de cerradora de cajas reacondicionada"/>
    <n v="1"/>
    <s v="unidad"/>
    <n v="145530"/>
    <n v="145530"/>
    <s v="$"/>
    <s v="ARTEMBAL"/>
    <s v="P01465"/>
    <d v="2026-06-19T00:00:00"/>
    <s v="MZ"/>
    <d v="2026-06-19T00:00:00"/>
    <s v="Orden de compra confirmada"/>
    <s v="Con pendientes"/>
    <x v="2"/>
    <m/>
    <n v="-1"/>
    <m/>
    <m/>
    <m/>
    <n v="1"/>
    <n v="1"/>
  </r>
  <r>
    <n v="3"/>
    <s v="Alejandro Beron"/>
    <s v="URGENTE 01"/>
    <s v="Cerramiento - edilicio"/>
    <d v="2026-06-17T00:00:00"/>
    <x v="17"/>
    <x v="1"/>
    <s v="PR00564"/>
    <s v="AB"/>
    <s v="P-4270"/>
    <s v="M1384FER"/>
    <s v="ROLLO POLIETILENO POR 200M 200MICRONES NEGRO"/>
    <n v="2"/>
    <s v="unidad"/>
    <n v="49922.879999999997"/>
    <n v="99845.759999999995"/>
    <s v="$"/>
    <s v="ABRAFER"/>
    <s v="P01464"/>
    <d v="2026-06-19T00:00:00"/>
    <s v="MZ"/>
    <d v="2026-06-19T00:00:00"/>
    <s v="Recibido"/>
    <s v="cumplida"/>
    <x v="0"/>
    <n v="2"/>
    <n v="0"/>
    <d v="2026-06-19T00:00:00"/>
    <n v="211577"/>
    <n v="80740"/>
    <n v="1"/>
    <n v="1"/>
  </r>
  <r>
    <m/>
    <s v="Alejandro Beron"/>
    <s v="URGENTE 01"/>
    <s v="Cerramiento - edilicio"/>
    <d v="2026-06-17T00:00:00"/>
    <x v="17"/>
    <x v="1"/>
    <s v="PR00564"/>
    <s v="AB"/>
    <s v="P-4270"/>
    <s v="M0888FER"/>
    <s v="NIVELADOR PORCELANATO CERÁMICOS KIT 250TORNILLOS 40TUERCAS"/>
    <n v="5"/>
    <s v="unidad"/>
    <n v="15856.12"/>
    <n v="79280.600000000006"/>
    <s v="$"/>
    <s v="HER CAL"/>
    <s v="P01975"/>
    <d v="2026-07-27T00:00:00"/>
    <s v="MZ"/>
    <d v="2026-07-27T00:00:00"/>
    <s v="Orden de compra confirmada"/>
    <s v="Con pendientes"/>
    <x v="2"/>
    <m/>
    <n v="-5"/>
    <m/>
    <m/>
    <m/>
    <m/>
    <n v="1"/>
  </r>
  <r>
    <m/>
    <s v="Alejandro Beron"/>
    <s v="URGENTE 01"/>
    <s v="Cerramiento - edilicio"/>
    <d v="2026-06-17T00:00:00"/>
    <x v="17"/>
    <x v="1"/>
    <s v="PR00564"/>
    <s v="AB"/>
    <s v="P-4270"/>
    <s v="M1771FER"/>
    <s v="WEBER ADHESIVO PORCELANATO FLEX 25Kg"/>
    <n v="12"/>
    <s v="unidad"/>
    <n v="42901.58"/>
    <n v="514818.96"/>
    <s v="$"/>
    <s v="HER CAL"/>
    <s v="P01975"/>
    <d v="2026-07-27T00:00:00"/>
    <s v="MZ"/>
    <d v="2026-07-27T00:00:00"/>
    <s v="Orden de compra confirmada"/>
    <s v="Con pendientes"/>
    <x v="2"/>
    <m/>
    <n v="-12"/>
    <m/>
    <m/>
    <m/>
    <m/>
    <n v="1"/>
  </r>
  <r>
    <n v="4"/>
    <s v="Ontivero Alejandro"/>
    <s v="URGENTE 01"/>
    <s v="Importación repuestos amasadora San Cassiano"/>
    <d v="2026-06-17T00:00:00"/>
    <x v="17"/>
    <x v="1"/>
    <s v="PR00565"/>
    <s v="FS"/>
    <s v="P-4271"/>
    <s v="M1609MEC"/>
    <s v=" CENTRAL HIDRÁULICA 48 VAC 4,8 CC 10.24035"/>
    <n v="2"/>
    <s v="unidad"/>
    <m/>
    <n v="0"/>
    <s v="$"/>
    <m/>
    <m/>
    <m/>
    <m/>
    <m/>
    <s v="Sin req."/>
    <s v="Con pendientes"/>
    <x v="3"/>
    <m/>
    <n v="-2"/>
    <m/>
    <m/>
    <m/>
    <n v="1"/>
    <n v="1"/>
  </r>
  <r>
    <m/>
    <s v="Ontivero Alejandro"/>
    <s v="URGENTE 01"/>
    <s v="Importación repuestos amasadora San Cassiano"/>
    <d v="2026-06-17T00:00:00"/>
    <x v="17"/>
    <x v="1"/>
    <s v="PR00565"/>
    <s v="FS"/>
    <s v="P-4271"/>
    <s v="M1610MEC"/>
    <s v=" CILINDRO HIDRÁULICO 10.6194"/>
    <n v="2"/>
    <s v="unidad"/>
    <m/>
    <n v="0"/>
    <s v="$"/>
    <m/>
    <m/>
    <m/>
    <m/>
    <m/>
    <s v="Sin req."/>
    <s v="Con pendientes"/>
    <x v="3"/>
    <m/>
    <n v="-2"/>
    <m/>
    <m/>
    <m/>
    <m/>
    <n v="1"/>
  </r>
  <r>
    <m/>
    <s v="Ontivero Alejandro"/>
    <s v="URGENTE 01"/>
    <s v="Importación repuestos amasadora San Cassiano"/>
    <d v="2026-06-17T00:00:00"/>
    <x v="17"/>
    <x v="1"/>
    <s v="PR00565"/>
    <s v="FS"/>
    <s v="P-4271"/>
    <s v="M1611MEC"/>
    <s v=" VÁLVULA HIDRÁULICA DE SEGURIDAD 10.6430"/>
    <n v="2"/>
    <s v="unidad"/>
    <m/>
    <n v="0"/>
    <s v="$"/>
    <m/>
    <m/>
    <m/>
    <m/>
    <m/>
    <s v="Sin req."/>
    <s v="Con pendientes"/>
    <x v="3"/>
    <m/>
    <n v="-2"/>
    <m/>
    <m/>
    <m/>
    <m/>
    <n v="1"/>
  </r>
  <r>
    <m/>
    <s v="Ontivero Alejandro"/>
    <s v="URGENTE 01"/>
    <s v="Importación repuestos amasadora San Cassiano"/>
    <d v="2026-06-17T00:00:00"/>
    <x v="17"/>
    <x v="1"/>
    <s v="PR00565"/>
    <s v="FS"/>
    <s v="P-4271"/>
    <s v="M1612MEC"/>
    <s v="CILINDRO HIDRÁULICO DE BLOQUEO ARTESA 10.8756"/>
    <n v="2"/>
    <s v="unidad"/>
    <m/>
    <n v="0"/>
    <s v="$"/>
    <m/>
    <m/>
    <m/>
    <m/>
    <m/>
    <s v="Sin req."/>
    <s v="Con pendientes"/>
    <x v="3"/>
    <m/>
    <n v="-2"/>
    <m/>
    <m/>
    <m/>
    <m/>
    <n v="1"/>
  </r>
  <r>
    <n v="2"/>
    <s v="Hugo Escobar"/>
    <s v="NORMAL"/>
    <s v="Repuestos para ingrávido de silo de azúcar."/>
    <d v="2026-06-18T00:00:00"/>
    <x v="17"/>
    <x v="1"/>
    <s v="PR00568"/>
    <s v="FS"/>
    <s v="P-4272"/>
    <s v="M1301MEC"/>
    <s v=" JUNTA DE SILICONA (EXTERIOR) PARA SUCCIONADOR (OVAL - 380X230MM) - INGRAVIDO"/>
    <n v="1"/>
    <s v="unidad"/>
    <m/>
    <n v="0"/>
    <s v="$"/>
    <m/>
    <m/>
    <m/>
    <m/>
    <m/>
    <s v="Sin req."/>
    <s v="Con pendientes"/>
    <x v="3"/>
    <m/>
    <n v="-1"/>
    <m/>
    <m/>
    <m/>
    <n v="1"/>
    <n v="1"/>
  </r>
  <r>
    <m/>
    <s v="Hugo Escobar"/>
    <s v="NORMAL"/>
    <s v="Repuestos para ingrávido de silo de azúcar."/>
    <d v="2026-06-18T00:00:00"/>
    <x v="17"/>
    <x v="1"/>
    <s v="PR00568"/>
    <s v="FS"/>
    <s v="P-4272"/>
    <s v="M1601MEC"/>
    <s v=" MANGA DE ELEVACION MOD. YW DIAM=180MM LARGO 3000MM INGRAVIDO"/>
    <n v="1"/>
    <s v="unidad"/>
    <m/>
    <n v="0"/>
    <s v="$"/>
    <m/>
    <m/>
    <m/>
    <m/>
    <m/>
    <s v="Sin req."/>
    <s v="Con pendientes"/>
    <x v="3"/>
    <m/>
    <n v="-1"/>
    <m/>
    <m/>
    <m/>
    <m/>
    <n v="1"/>
  </r>
  <r>
    <n v="2"/>
    <s v="Alejandro Beron"/>
    <s v="NORMAL"/>
    <s v="Materiales para tareas de edilicio - garitas de planta y dmp"/>
    <d v="2026-06-18T00:00:00"/>
    <x v="17"/>
    <x v="1"/>
    <s v="PR00569"/>
    <s v="AB"/>
    <s v="P-4273"/>
    <s v="S/C"/>
    <s v=" PIEDRA PARTIDA DOLOMITA PARA JARDIN X 1MT3"/>
    <n v="1"/>
    <s v="unidad"/>
    <m/>
    <n v="0"/>
    <s v="$"/>
    <m/>
    <m/>
    <m/>
    <m/>
    <m/>
    <s v="Sin req."/>
    <s v="Con pendientes"/>
    <x v="3"/>
    <m/>
    <n v="-1"/>
    <m/>
    <m/>
    <m/>
    <n v="1"/>
    <n v="1"/>
  </r>
  <r>
    <m/>
    <s v="Alejandro Beron"/>
    <s v="NORMAL"/>
    <s v="Materiales para tareas de edilicio - garitas de planta y dmp"/>
    <d v="2026-06-18T00:00:00"/>
    <x v="17"/>
    <x v="1"/>
    <s v="PR00569"/>
    <s v="AB"/>
    <s v="P-4273"/>
    <s v="S/C"/>
    <s v=" Postes De 3.50 Olimpico De Hormigon PARA TEJIDO"/>
    <n v="3"/>
    <s v="unidad"/>
    <m/>
    <n v="0"/>
    <s v="$"/>
    <m/>
    <m/>
    <m/>
    <m/>
    <m/>
    <s v="Sin req."/>
    <s v="Con pendientes"/>
    <x v="3"/>
    <m/>
    <n v="-3"/>
    <m/>
    <m/>
    <m/>
    <m/>
    <n v="1"/>
  </r>
  <r>
    <n v="3"/>
    <s v="Hector Alegre"/>
    <s v="NORMAL"/>
    <s v="Automatización L5 SCADA"/>
    <d v="2026-06-18T00:00:00"/>
    <x v="17"/>
    <x v="1"/>
    <s v="PR00570"/>
    <s v="FS"/>
    <s v="P-4274"/>
    <s v="M1462ELE"/>
    <s v="CABEZAL TERMOCUPLA DE 170MM - ROSCA M8"/>
    <n v="5"/>
    <s v="unidad"/>
    <n v="354850"/>
    <n v="1774250"/>
    <s v="$"/>
    <s v="KDK"/>
    <s v="P01653"/>
    <d v="2026-07-02T00:00:00"/>
    <s v="LR"/>
    <d v="2026-07-17T00:00:00"/>
    <s v="Orden de compra confirmada"/>
    <s v="Con pendientes"/>
    <x v="2"/>
    <m/>
    <n v="-5"/>
    <m/>
    <m/>
    <m/>
    <n v="1"/>
    <n v="1"/>
  </r>
  <r>
    <m/>
    <s v="Hector Alegre"/>
    <s v="NORMAL"/>
    <s v="Automatización L5 SCADA"/>
    <d v="2026-06-18T00:00:00"/>
    <x v="17"/>
    <x v="1"/>
    <s v="PR00570"/>
    <s v="FS"/>
    <s v="P-4274"/>
    <s v="M1624ELE"/>
    <s v="CABLE COMPENSADO TIPO J  2 X 0.5MM"/>
    <n v="100"/>
    <s v="unidad"/>
    <n v="17938.8"/>
    <n v="1793880"/>
    <s v="$"/>
    <s v="KDK"/>
    <s v="P01653"/>
    <d v="2026-07-02T00:00:00"/>
    <s v="LR"/>
    <d v="2026-07-17T00:00:00"/>
    <s v="Orden de compra confirmada"/>
    <s v="Con pendientes"/>
    <x v="2"/>
    <m/>
    <n v="-100"/>
    <m/>
    <m/>
    <m/>
    <m/>
    <n v="1"/>
  </r>
  <r>
    <m/>
    <s v="Hector Alegre"/>
    <s v="NORMAL"/>
    <s v="Automatización L5 SCADA"/>
    <d v="2026-06-18T00:00:00"/>
    <x v="17"/>
    <x v="1"/>
    <s v="PR00570"/>
    <s v="FS"/>
    <s v="P-4274"/>
    <s v="M1626ELE"/>
    <s v="CONTROLADOR NOVUS N1200"/>
    <n v="8"/>
    <s v="unidad"/>
    <n v="228000"/>
    <n v="1824000"/>
    <s v="$"/>
    <s v="KDK"/>
    <s v="P02003"/>
    <d v="2026-07-28T00:00:00"/>
    <s v="LR"/>
    <d v="2026-07-28T00:00:00"/>
    <s v="Orden de compra confirmada"/>
    <s v="Con pendientes"/>
    <x v="2"/>
    <m/>
    <n v="-8"/>
    <m/>
    <m/>
    <m/>
    <m/>
    <n v="1"/>
  </r>
  <r>
    <n v="5"/>
    <s v="Hector Alegre"/>
    <s v="URGENTE 01"/>
    <s v="Materiales para armado de tableros Línea 5 SCADA"/>
    <d v="2026-06-18T00:00:00"/>
    <x v="17"/>
    <x v="1"/>
    <s v="PR00572"/>
    <s v="FS"/>
    <s v="P-4275"/>
    <s v="M1630ELE"/>
    <s v="CABLECANAL RANURADO CALADO 30X60MM TIRA X 2 MTS"/>
    <n v="3"/>
    <s v="unidad"/>
    <n v="13759.2"/>
    <n v="41277.600000000006"/>
    <s v="$"/>
    <s v="NISAMAT"/>
    <s v="P01473"/>
    <d v="2026-06-19T00:00:00"/>
    <s v="MZ"/>
    <d v="2026-06-19T00:00:00"/>
    <s v="Recibido"/>
    <s v="cumplida"/>
    <x v="0"/>
    <n v="3"/>
    <n v="0"/>
    <d v="2026-07-16T00:00:00"/>
    <n v="4608"/>
    <n v="81819"/>
    <n v="1"/>
    <n v="1"/>
  </r>
  <r>
    <m/>
    <s v="Hector Alegre"/>
    <s v="URGENTE 01"/>
    <s v="Materiales para armado de tableros Línea 5 SCADA"/>
    <d v="2026-06-18T00:00:00"/>
    <x v="17"/>
    <x v="1"/>
    <s v="PR00572"/>
    <s v="FS"/>
    <s v="P-4275"/>
    <s v="M1629ELE"/>
    <s v="CAÑO METÁLICO FLEXIBLE CUBIERTO POLIETILENO 1/2 CONEXTUBE X 25MTS."/>
    <n v="2"/>
    <s v="unidad"/>
    <n v="31605"/>
    <n v="63210"/>
    <s v="$"/>
    <s v="NISAMAT"/>
    <s v="P01473"/>
    <d v="2026-06-19T00:00:00"/>
    <s v="MZ"/>
    <d v="2026-06-19T00:00:00"/>
    <s v="Recibido"/>
    <s v="cumplida"/>
    <x v="0"/>
    <n v="3"/>
    <n v="1"/>
    <d v="2026-07-16T00:00:00"/>
    <n v="4608"/>
    <n v="81819"/>
    <m/>
    <n v="1"/>
  </r>
  <r>
    <m/>
    <s v="Hector Alegre"/>
    <s v="URGENTE 01"/>
    <s v="Materiales para armado de tableros Línea 5 SCADA"/>
    <d v="2026-06-18T00:00:00"/>
    <x v="17"/>
    <x v="1"/>
    <s v="PR00572"/>
    <s v="FS"/>
    <s v="P-4275"/>
    <s v="M1628ELE"/>
    <s v="CONECTOR ZM PRENSA CAÑO METALICO ROSCA 1/2 PULGADA CONEXTUBE"/>
    <n v="12"/>
    <s v="unidad"/>
    <n v="1131.9000000000001"/>
    <n v="13582.800000000001"/>
    <s v="$"/>
    <s v="NISAMAT"/>
    <s v="P01473"/>
    <d v="2026-06-19T00:00:00"/>
    <s v="MZ"/>
    <d v="2026-06-19T00:00:00"/>
    <s v="Recibido"/>
    <s v="cumplida"/>
    <x v="0"/>
    <n v="12"/>
    <n v="0"/>
    <d v="2026-06-29T00:00:00"/>
    <n v="4406"/>
    <n v="81072"/>
    <m/>
    <n v="1"/>
  </r>
  <r>
    <m/>
    <s v="Hector Alegre"/>
    <s v="URGENTE 01"/>
    <s v="Materiales para armado de tableros Línea 5 SCADA"/>
    <d v="2026-06-18T00:00:00"/>
    <x v="17"/>
    <x v="1"/>
    <s v="PR00572"/>
    <s v="FS"/>
    <s v="P-4275"/>
    <s v="M1627ELE"/>
    <s v="CAJA ALUMINIO INYECTADO IP65 100X100X100 CONEXTUBE"/>
    <n v="6"/>
    <s v="unidad"/>
    <n v="20888.7"/>
    <n v="125332.20000000001"/>
    <s v="$"/>
    <s v="NISAMAT"/>
    <s v="P01473"/>
    <d v="2026-06-19T00:00:00"/>
    <s v="MZ"/>
    <d v="2026-06-19T00:00:00"/>
    <s v="Recibido"/>
    <s v="cumplida"/>
    <x v="0"/>
    <n v="6"/>
    <n v="0"/>
    <s v="29/06 - 16/07"/>
    <s v="4406 - 4608"/>
    <s v="81072 - 81819"/>
    <m/>
    <n v="1"/>
  </r>
  <r>
    <m/>
    <s v="Hector Alegre"/>
    <s v="URGENTE 01"/>
    <s v="Materiales para armado de tableros Línea 5 SCADA"/>
    <d v="2026-06-18T00:00:00"/>
    <x v="17"/>
    <x v="1"/>
    <s v="PR00572"/>
    <s v="FS"/>
    <s v="P-4275"/>
    <s v="M1351ELE"/>
    <s v="GABINETE METALICO IP65 GABEXEL 600X600X210MM"/>
    <n v="1"/>
    <s v="unidad"/>
    <n v="199390.8"/>
    <n v="199390.8"/>
    <s v="$"/>
    <s v="NISAMAT"/>
    <s v="P01473"/>
    <d v="2026-06-19T00:00:00"/>
    <s v="MZ"/>
    <d v="2026-06-19T00:00:00"/>
    <s v="Recibido"/>
    <s v="cumplida"/>
    <x v="0"/>
    <n v="1"/>
    <n v="0"/>
    <d v="2026-06-29T00:00:00"/>
    <n v="4406"/>
    <n v="81072"/>
    <m/>
    <n v="1"/>
  </r>
  <r>
    <n v="1"/>
    <s v="Alejandro Beron"/>
    <s v="NORMAL"/>
    <s v="Mejoras eléctricas sala de reuniones"/>
    <d v="2026-06-19T00:00:00"/>
    <x v="17"/>
    <x v="1"/>
    <s v="PR00575"/>
    <s v="FS"/>
    <s v="P-4276"/>
    <s v="M1631ELE"/>
    <s v=" TAPA CAMBRE SERIE ARTE TITANIUM C/DIST. GRIS"/>
    <n v="10"/>
    <s v="unidad"/>
    <n v="14306.7"/>
    <n v="143067"/>
    <s v="$"/>
    <s v="ELECTROPELBA"/>
    <s v="P01479"/>
    <d v="2026-06-19T00:00:00"/>
    <s v="LR"/>
    <d v="2026-06-19T00:00:00"/>
    <s v="Recibido"/>
    <s v="cumplida"/>
    <x v="0"/>
    <n v="10"/>
    <n v="0"/>
    <d v="2026-06-19T00:00:00"/>
    <n v="6398"/>
    <n v="80628"/>
    <n v="1"/>
    <n v="1"/>
  </r>
  <r>
    <n v="1"/>
    <s v="Ontivero Alejandro"/>
    <s v="URGENTE 01"/>
    <s v="Compra de caldera SANTERO "/>
    <d v="2026-06-22T00:00:00"/>
    <x v="17"/>
    <x v="1"/>
    <s v="PR00583"/>
    <s v="FS"/>
    <s v="P-4277"/>
    <s v="S/C"/>
    <s v=" Caldera Santero Modelo VTS60"/>
    <n v="1"/>
    <s v="unidad"/>
    <n v="25077815"/>
    <n v="25077815"/>
    <s v="$"/>
    <s v="CALDERAS SANTERO"/>
    <s v="P01619"/>
    <d v="2026-07-01T00:00:00"/>
    <s v="MZ"/>
    <d v="2026-07-03T00:00:00"/>
    <s v="Orden de compra confirmada"/>
    <s v="Con pendientes"/>
    <x v="2"/>
    <m/>
    <n v="-1"/>
    <m/>
    <m/>
    <m/>
    <n v="1"/>
    <n v="1"/>
  </r>
  <r>
    <n v="1"/>
    <s v="Sanchez Diego"/>
    <s v="URGENTE 01"/>
    <s v="Acondicionamiento de oficina BOX MOMENT"/>
    <d v="2026-06-22T00:00:00"/>
    <x v="17"/>
    <x v="1"/>
    <s v="PR00584"/>
    <s v="FS"/>
    <s v="P-4278"/>
    <s v="S/C"/>
    <s v=" Acondicionamiento general de oficina BOX MOMENT (Tomas y Ailen) Incluye materiales y mano de obra."/>
    <n v="1"/>
    <s v="unidad"/>
    <n v="10275064.800000001"/>
    <n v="10275064.800000001"/>
    <s v="$"/>
    <s v="PulsePro ingenieria"/>
    <s v="P01532"/>
    <d v="2026-06-25T00:00:00"/>
    <s v="MZ"/>
    <d v="2026-06-25T00:00:00"/>
    <s v="Orden de compra confirmada"/>
    <s v="Con pendientes"/>
    <x v="2"/>
    <m/>
    <n v="-1"/>
    <m/>
    <m/>
    <m/>
    <n v="1"/>
    <n v="1"/>
  </r>
  <r>
    <n v="2"/>
    <s v="Hector Alegre"/>
    <s v="URGENTE 01"/>
    <s v="Tablero hornos L5"/>
    <d v="2026-06-23T00:00:00"/>
    <x v="17"/>
    <x v="1"/>
    <s v="PR00593"/>
    <s v="FS"/>
    <s v="P-4279"/>
    <s v="M1634ELE"/>
    <s v="BASE UNIT 6ES7193-6BP40-0DA1 ; BU15-P16+A0+12D/T — CLARA, C/SENSOR TEMP."/>
    <n v="1"/>
    <s v="unidad"/>
    <m/>
    <n v="0"/>
    <s v="$"/>
    <m/>
    <m/>
    <m/>
    <m/>
    <m/>
    <s v="Sin req."/>
    <s v="Con pendientes"/>
    <x v="3"/>
    <m/>
    <n v="-1"/>
    <m/>
    <m/>
    <m/>
    <n v="1"/>
    <n v="1"/>
  </r>
  <r>
    <m/>
    <s v="Hector Alegre"/>
    <s v="URGENTE 01"/>
    <s v="Tablero hornos L5"/>
    <d v="2026-06-23T00:00:00"/>
    <x v="17"/>
    <x v="1"/>
    <s v="PR00593"/>
    <s v="FS"/>
    <s v="P-4279"/>
    <s v="M1635ELE"/>
    <s v="BASE UNIT 6ES7193-6BP00-0BA1 ; BU15-P16+A0+2B/T — OSCURA, C/SENSOR TEMP."/>
    <n v="1"/>
    <s v="unidad"/>
    <m/>
    <n v="0"/>
    <s v="$"/>
    <m/>
    <m/>
    <m/>
    <m/>
    <m/>
    <s v="Sin req."/>
    <s v="Con pendientes"/>
    <x v="3"/>
    <m/>
    <n v="-1"/>
    <m/>
    <m/>
    <m/>
    <m/>
    <n v="1"/>
  </r>
  <r>
    <n v="2"/>
    <s v="Alejandro Beron"/>
    <s v="NORMAL"/>
    <s v="Guías para cajones de tesorería"/>
    <d v="2026-06-24T00:00:00"/>
    <x v="17"/>
    <x v="1"/>
    <s v="PR00573"/>
    <s v="FS"/>
    <s v="P-4280"/>
    <s v="M2268FER"/>
    <s v="GUIA TELESCOPICA BRZ-1940-N 30 X 400MM 45KG X2"/>
    <n v="10"/>
    <s v="unidad"/>
    <m/>
    <n v="0"/>
    <s v="$"/>
    <m/>
    <m/>
    <m/>
    <m/>
    <m/>
    <s v="Sin req."/>
    <s v="Con pendientes"/>
    <x v="3"/>
    <m/>
    <n v="-10"/>
    <m/>
    <m/>
    <m/>
    <n v="1"/>
    <n v="1"/>
  </r>
  <r>
    <m/>
    <s v="Alejandro Beron"/>
    <s v="NORMAL"/>
    <s v="Guías para cajones de tesorería"/>
    <d v="2026-06-24T00:00:00"/>
    <x v="17"/>
    <x v="1"/>
    <s v="PR00573"/>
    <s v="FS"/>
    <s v="P-4280"/>
    <s v="M0853FER"/>
    <s v="VARILLA ÁNGULO ACERO INOX. ESMERILADO 2644 19X19 MM ATRIM"/>
    <n v="4"/>
    <s v="unidad"/>
    <m/>
    <n v="0"/>
    <s v="$"/>
    <m/>
    <m/>
    <m/>
    <m/>
    <m/>
    <s v="Sin req."/>
    <s v="Con pendientes"/>
    <x v="3"/>
    <m/>
    <n v="-4"/>
    <m/>
    <m/>
    <m/>
    <m/>
    <n v="1"/>
  </r>
  <r>
    <n v="1"/>
    <s v="Alejandro Beron"/>
    <s v="NORMAL"/>
    <s v="Bomba neumática L5"/>
    <d v="2026-06-24T00:00:00"/>
    <x v="17"/>
    <x v="1"/>
    <s v="PR00596"/>
    <s v="FS"/>
    <s v="P-4281"/>
    <s v="M0009BOM"/>
    <s v="BOMBA NEUMÁTICA DE DOBLE DIAFRAG, MARCA INDESUR, MODELO D50ALSXN-AE-X.0"/>
    <n v="1"/>
    <s v="unidad"/>
    <m/>
    <n v="0"/>
    <s v="$"/>
    <m/>
    <m/>
    <m/>
    <m/>
    <m/>
    <s v="Sin req."/>
    <s v="Con pendientes"/>
    <x v="3"/>
    <m/>
    <n v="-1"/>
    <m/>
    <m/>
    <m/>
    <n v="1"/>
    <n v="1"/>
  </r>
  <r>
    <n v="1"/>
    <s v="Alejandro Beron"/>
    <s v="NORMAL"/>
    <s v="Tacos de goma para darsena de carga"/>
    <d v="2026-06-25T00:00:00"/>
    <x v="17"/>
    <x v="1"/>
    <s v="PR00607"/>
    <s v="FS"/>
    <s v="P-4282"/>
    <s v="M3004FER"/>
    <s v=" TACO DE GOMA PARA DARSENAS DE CAMION MEDIDA 10X10X31"/>
    <n v="15"/>
    <s v="unidad"/>
    <m/>
    <n v="0"/>
    <s v="$"/>
    <m/>
    <m/>
    <m/>
    <m/>
    <m/>
    <s v="Sin req."/>
    <s v="Con pendientes"/>
    <x v="3"/>
    <m/>
    <n v="-15"/>
    <m/>
    <m/>
    <m/>
    <n v="1"/>
    <n v="1"/>
  </r>
  <r>
    <n v="2"/>
    <s v="Alejandro Beron"/>
    <s v="NORMAL"/>
    <s v="Mortero para reparaciones en DMP"/>
    <d v="2026-06-26T00:00:00"/>
    <x v="17"/>
    <x v="1"/>
    <s v="PR00614"/>
    <s v="FS"/>
    <s v="P-4283"/>
    <s v="M0611FER"/>
    <s v=" GROUTER U22 MORTERO REPARACION BOLSA 25 KG"/>
    <n v="35"/>
    <s v="unidad"/>
    <m/>
    <n v="0"/>
    <s v="$"/>
    <m/>
    <m/>
    <m/>
    <m/>
    <m/>
    <s v="Sin req."/>
    <s v="Con pendientes"/>
    <x v="3"/>
    <m/>
    <n v="-35"/>
    <m/>
    <m/>
    <m/>
    <n v="1"/>
    <n v="1"/>
  </r>
  <r>
    <m/>
    <s v="Alejandro Beron"/>
    <s v="NORMAL"/>
    <s v="Mortero para reparaciones en DMP"/>
    <d v="2026-06-26T00:00:00"/>
    <x v="17"/>
    <x v="1"/>
    <s v="PR00614"/>
    <s v="FS"/>
    <s v="P-4283"/>
    <s v="M2340FER"/>
    <s v=" GROUTER E28F NATURAL BOLSA X 25KG"/>
    <n v="20"/>
    <s v="unidad"/>
    <n v="31165"/>
    <n v="623300"/>
    <s v="$"/>
    <s v="FERROCEMENT"/>
    <s v="P01735"/>
    <d v="2026-07-07T00:00:00"/>
    <s v="MZ"/>
    <d v="2026-07-07T00:00:00"/>
    <s v="Orden de compra confirmada"/>
    <s v="Con pendientes"/>
    <x v="2"/>
    <m/>
    <n v="-20"/>
    <m/>
    <m/>
    <m/>
    <m/>
    <n v="1"/>
  </r>
  <r>
    <n v="6"/>
    <s v="Diego Sanchez"/>
    <s v="URGENTE 01"/>
    <s v="Mano de obra para MNT de L6/7"/>
    <d v="2026-06-26T00:00:00"/>
    <x v="17"/>
    <x v="1"/>
    <s v="PR00618"/>
    <s v="AB"/>
    <s v="P-4284"/>
    <s v="S/C"/>
    <s v="Servicio de contratacion de personal de 4 personas (turno mañana de 08am a 17pm) DIA NORMALES_x000a_cantidad de dias 20."/>
    <n v="720"/>
    <s v="Horas"/>
    <n v="19450.12"/>
    <n v="14004086.399999999"/>
    <s v="$"/>
    <s v="Randstad"/>
    <m/>
    <m/>
    <m/>
    <m/>
    <s v="Sin req."/>
    <s v="Con pendientes"/>
    <x v="3"/>
    <m/>
    <n v="-720"/>
    <m/>
    <m/>
    <m/>
    <n v="1"/>
    <n v="1"/>
  </r>
  <r>
    <m/>
    <s v="Diego Sanchez"/>
    <s v="URGENTE 01"/>
    <s v="Mano de obra para MNT de L6/7"/>
    <d v="2026-06-26T00:00:00"/>
    <x v="17"/>
    <x v="1"/>
    <s v="PR00618"/>
    <s v="AB"/>
    <s v="P-4284"/>
    <s v="S/C"/>
    <s v="Servicio de contratacion de personal de 2 personas (turno noche de 21pm a 06am) DIA NORMALES_x000a_cantidad de dias 10."/>
    <n v="180"/>
    <s v="Horas"/>
    <n v="22173.13"/>
    <n v="3991163.4000000004"/>
    <s v="$"/>
    <s v="Randstad"/>
    <m/>
    <m/>
    <m/>
    <m/>
    <s v="Sin req."/>
    <s v="Con pendientes"/>
    <x v="3"/>
    <m/>
    <n v="-180"/>
    <m/>
    <m/>
    <m/>
    <m/>
    <n v="1"/>
  </r>
  <r>
    <m/>
    <s v="Diego Sanchez"/>
    <s v="URGENTE 01"/>
    <s v="Mano de obra para MNT de L6/7"/>
    <d v="2026-06-26T00:00:00"/>
    <x v="17"/>
    <x v="1"/>
    <s v="PR00618"/>
    <s v="AB"/>
    <s v="P-4284"/>
    <s v="S/C"/>
    <s v="Servicio de contratacion de personal de 2 personas (turno mañana de 08am a 17pm) DIA JUEVES 09/07 FERIADO_x000a_cantidad de dias 1. (100%)"/>
    <n v="18"/>
    <s v="Horas"/>
    <n v="38900.230000000003"/>
    <n v="700204.14"/>
    <s v="$"/>
    <s v="Randstad"/>
    <m/>
    <m/>
    <m/>
    <m/>
    <s v="Sin req."/>
    <s v="Con pendientes"/>
    <x v="3"/>
    <m/>
    <n v="-18"/>
    <m/>
    <m/>
    <m/>
    <m/>
    <n v="1"/>
  </r>
  <r>
    <m/>
    <s v="Diego Sanchez"/>
    <s v="URGENTE 01"/>
    <s v="Mano de obra para MNT de L6/7"/>
    <d v="2026-06-26T00:00:00"/>
    <x v="17"/>
    <x v="1"/>
    <s v="PR00618"/>
    <s v="AB"/>
    <s v="P-4284"/>
    <s v="S/C"/>
    <s v="Servicio de contratacion de personal de 2 personas (turno noche de 21pm a 06am) DIA JUEVES 09/07 FERIADO_x000a_cantidad de dias 1. (100%)"/>
    <n v="18"/>
    <s v="Horas"/>
    <n v="38900.230000000003"/>
    <n v="700204.14"/>
    <s v="$"/>
    <s v="Randstad"/>
    <m/>
    <m/>
    <m/>
    <m/>
    <s v="Sin req."/>
    <s v="Con pendientes"/>
    <x v="3"/>
    <m/>
    <n v="-18"/>
    <m/>
    <m/>
    <m/>
    <m/>
    <n v="1"/>
  </r>
  <r>
    <m/>
    <s v="Diego Sanchez"/>
    <s v="URGENTE 01"/>
    <s v="Mano de obra para MNT de L6/7"/>
    <d v="2026-06-26T00:00:00"/>
    <x v="17"/>
    <x v="1"/>
    <s v="PR00618"/>
    <s v="AB"/>
    <s v="P-4284"/>
    <s v="S/C"/>
    <s v="Servicio de contratacion de personal de 4 personas (turno mañana de 08am a 17pm) DIA SABADO 11/07_x000a_cantidad de dias 1. (al 50%)"/>
    <n v="20"/>
    <s v="Horas"/>
    <n v="29175.18"/>
    <n v="583503.6"/>
    <s v="$"/>
    <s v="Randstad"/>
    <m/>
    <m/>
    <m/>
    <m/>
    <s v="Sin req."/>
    <s v="Con pendientes"/>
    <x v="3"/>
    <m/>
    <n v="-20"/>
    <m/>
    <m/>
    <m/>
    <m/>
    <n v="1"/>
  </r>
  <r>
    <m/>
    <s v="Diego Sanchez"/>
    <s v="URGENTE 01"/>
    <s v="Mano de obra para MNT de L6/7"/>
    <d v="2026-06-26T00:00:00"/>
    <x v="17"/>
    <x v="1"/>
    <s v="PR00618"/>
    <s v="AB"/>
    <s v="P-4284"/>
    <s v="S/C"/>
    <s v="Servicio de contratacion de personal de 4 personas (turno mañana de 08am a 17pm) DIA SABADO 11/07_x000a_cantidad de dias 1. (al 50%)"/>
    <n v="16"/>
    <s v="Horas"/>
    <n v="38900.230000000003"/>
    <n v="622403.68000000005"/>
    <s v="$"/>
    <s v="Randstad"/>
    <m/>
    <m/>
    <m/>
    <m/>
    <s v="Sin req."/>
    <s v="Con pendientes"/>
    <x v="3"/>
    <m/>
    <n v="-16"/>
    <m/>
    <m/>
    <m/>
    <m/>
    <n v="1"/>
  </r>
  <r>
    <n v="1"/>
    <s v="Diego Sanchez"/>
    <s v="URGENTE 01"/>
    <s v="Colocacion de pocelanatos en vestuarios"/>
    <d v="2026-06-26T00:00:00"/>
    <x v="17"/>
    <x v="1"/>
    <s v="PR00619"/>
    <s v="AB"/>
    <s v="P-4285"/>
    <s v="S/C"/>
    <s v="Mano de obra por servicio de colocacion de porcelanato sobre piso existente en vestuario. Superficie aprox 135 m2"/>
    <n v="1"/>
    <s v="unidad"/>
    <n v="8329712"/>
    <n v="8329712"/>
    <s v="$"/>
    <s v="PulsePro ingenieria"/>
    <s v="P01618"/>
    <d v="2026-07-01T00:00:00"/>
    <s v="MZ"/>
    <d v="2026-07-02T00:00:00"/>
    <s v="Orden de compra confirmada"/>
    <s v="Con pendientes"/>
    <x v="2"/>
    <m/>
    <n v="-1"/>
    <m/>
    <m/>
    <m/>
    <n v="1"/>
    <n v="1"/>
  </r>
  <r>
    <n v="2"/>
    <s v="Raul Ledesma"/>
    <s v="URGENTE 01"/>
    <s v="Combustible para grupo electrogeno"/>
    <d v="2026-06-26T00:00:00"/>
    <x v="17"/>
    <x v="1"/>
    <s v="PR00620"/>
    <s v="AB"/>
    <s v="P-4286"/>
    <s v="S/C"/>
    <s v="DIESEL V-POWER "/>
    <n v="1000"/>
    <s v="Litros"/>
    <n v="2500"/>
    <n v="2500000"/>
    <s v="$"/>
    <s v="SHELL"/>
    <s v="P01815"/>
    <d v="2026-07-15T00:00:00"/>
    <s v="MZ"/>
    <d v="2026-07-16T00:00:00"/>
    <s v="Recibido"/>
    <s v="cumplida"/>
    <x v="0"/>
    <n v="1000"/>
    <n v="0"/>
    <d v="2026-07-21T00:00:00"/>
    <s v="sin remito"/>
    <m/>
    <n v="1"/>
    <n v="1"/>
  </r>
  <r>
    <m/>
    <s v="Raul Ledesma"/>
    <s v="URGENTE 01"/>
    <s v="Combustible para grupo electrogeno"/>
    <d v="2026-06-26T00:00:00"/>
    <x v="17"/>
    <x v="1"/>
    <s v="PR00620"/>
    <s v="AB"/>
    <s v="P-4286"/>
    <s v="S/C"/>
    <s v="Bin de gasolina nuevo"/>
    <n v="1"/>
    <s v="unidad"/>
    <n v="179400"/>
    <n v="179400"/>
    <s v="$"/>
    <s v="PROAR PILAR"/>
    <s v="P01814"/>
    <d v="2026-07-15T00:00:00"/>
    <s v="LR"/>
    <d v="2026-07-15T00:00:00"/>
    <s v="Recibido"/>
    <s v="cumplida"/>
    <x v="0"/>
    <n v="1"/>
    <n v="0"/>
    <d v="2026-07-17T00:00:00"/>
    <n v="82157"/>
    <m/>
    <m/>
    <n v="1"/>
  </r>
  <r>
    <n v="1"/>
    <s v="Ontivero Alejandro"/>
    <s v="NORMAL"/>
    <s v="KWL_x000a_Cpex APIL26009_Intercambiado_de_calor_Luxus_SC10"/>
    <d v="2026-06-26T00:00:00"/>
    <x v="17"/>
    <x v="1"/>
    <s v="PR00621"/>
    <s v="AB"/>
    <s v="P-4287"/>
    <s v="S/C"/>
    <s v="CALDERA ELECTRICA LUXUS SC 10"/>
    <n v="1"/>
    <s v="unidad"/>
    <m/>
    <n v="0"/>
    <s v="$"/>
    <m/>
    <m/>
    <m/>
    <m/>
    <m/>
    <s v="Sin req."/>
    <s v="Con pendientes"/>
    <x v="3"/>
    <m/>
    <n v="-1"/>
    <m/>
    <m/>
    <m/>
    <n v="1"/>
    <n v="1"/>
  </r>
  <r>
    <n v="2"/>
    <s v="Alejandro Beron"/>
    <s v="NORMAL"/>
    <s v="Adicional pintura interior DMP"/>
    <d v="2026-06-27T00:00:00"/>
    <x v="17"/>
    <x v="1"/>
    <s v="PR00622"/>
    <s v="FS"/>
    <s v="P-4288"/>
    <s v="M2782FER"/>
    <s v="LATEX BLANCO CASA BLANCA X 20L"/>
    <n v="2"/>
    <s v="unidad"/>
    <n v="725595"/>
    <n v="1451190"/>
    <s v="$"/>
    <s v="BRAZO LARGO"/>
    <s v="P01733"/>
    <d v="2026-07-07T00:00:00"/>
    <s v="MZ"/>
    <d v="2026-07-07T00:00:00"/>
    <s v="Recibido"/>
    <s v="cumplida"/>
    <x v="0"/>
    <n v="2"/>
    <n v="0"/>
    <d v="2026-07-23T00:00:00"/>
    <n v="6757"/>
    <n v="82386"/>
    <n v="1"/>
    <n v="1"/>
  </r>
  <r>
    <m/>
    <s v="Alejandro Beron"/>
    <s v="NORMAL"/>
    <s v="Adicional pintura interior DMP"/>
    <d v="2026-06-27T00:00:00"/>
    <x v="17"/>
    <x v="1"/>
    <s v="PR00622"/>
    <s v="FS"/>
    <s v="P-4288"/>
    <s v="M2843FER"/>
    <s v="PINTURA DURALBA FRENTES Y MUROS BASE-T INTERCOSTERO LATA X 17,4 LITROS"/>
    <n v="2"/>
    <s v="unidad"/>
    <n v="203057.85"/>
    <n v="406115.7"/>
    <s v="$"/>
    <s v="BRAZO LARGO"/>
    <s v="P01733"/>
    <d v="2026-07-07T00:00:00"/>
    <s v="MZ"/>
    <d v="2026-07-07T00:00:00"/>
    <s v="Recibido"/>
    <s v="cumplida"/>
    <x v="0"/>
    <n v="2"/>
    <n v="0"/>
    <d v="2026-07-23T00:00:00"/>
    <n v="6757"/>
    <n v="82386"/>
    <m/>
    <n v="1"/>
  </r>
  <r>
    <n v="1"/>
    <s v="Hector Alegre"/>
    <s v="NORMAL"/>
    <s v="Reparación placa de aire acondicionado proyectos"/>
    <d v="2026-06-27T00:00:00"/>
    <x v="17"/>
    <x v="1"/>
    <s v="PR00623"/>
    <s v="FS"/>
    <s v="P-4289"/>
    <s v="S/C"/>
    <s v="REVISIÓN Y REPARACIÓN DE PLACA DE A/C INVERTER EQUIPO EXTERIOR"/>
    <n v="1"/>
    <s v="unidad"/>
    <m/>
    <n v="0"/>
    <s v="$"/>
    <m/>
    <m/>
    <m/>
    <m/>
    <m/>
    <s v="Sin req."/>
    <s v="Con pendientes"/>
    <x v="3"/>
    <m/>
    <n v="-1"/>
    <m/>
    <m/>
    <m/>
    <n v="1"/>
    <n v="1"/>
  </r>
  <r>
    <n v="3"/>
    <s v="Alejandro Beron"/>
    <s v="NORMAL"/>
    <s v="Oficinas compras"/>
    <d v="2026-06-29T00:00:00"/>
    <x v="17"/>
    <x v="1"/>
    <s v="PR00624"/>
    <s v="AB"/>
    <s v="P-4290"/>
    <s v="S/C"/>
    <s v="Provision e instalacion de puerta blindex con herrajes completos"/>
    <n v="1"/>
    <s v="unidad"/>
    <m/>
    <n v="0"/>
    <s v="$"/>
    <m/>
    <m/>
    <m/>
    <m/>
    <m/>
    <s v="Sin req."/>
    <s v="Con pendientes"/>
    <x v="3"/>
    <m/>
    <n v="-1"/>
    <m/>
    <m/>
    <m/>
    <n v="1"/>
    <n v="1"/>
  </r>
  <r>
    <m/>
    <s v="Alejandro Beron"/>
    <s v="NORMAL"/>
    <s v="Oficinas compras"/>
    <d v="2026-06-29T00:00:00"/>
    <x v="17"/>
    <x v="1"/>
    <s v="PR00624"/>
    <s v="AB"/>
    <s v="P-4290"/>
    <s v="S/C"/>
    <s v="Polarizado de puerta blindex, polarizado medio."/>
    <n v="1"/>
    <s v="unidad"/>
    <m/>
    <n v="0"/>
    <s v="$"/>
    <m/>
    <m/>
    <m/>
    <m/>
    <m/>
    <s v="Sin req."/>
    <s v="Con pendientes"/>
    <x v="3"/>
    <m/>
    <n v="-1"/>
    <m/>
    <m/>
    <m/>
    <m/>
    <n v="1"/>
  </r>
  <r>
    <m/>
    <s v="Alejandro Beron"/>
    <s v="NORMAL"/>
    <s v="Oficinas compras"/>
    <d v="2026-06-29T00:00:00"/>
    <x v="17"/>
    <x v="1"/>
    <s v="PR00624"/>
    <s v="AB"/>
    <s v="P-4290"/>
    <s v="S/C"/>
    <s v="Provision de llaves para dicha puerta"/>
    <n v="5"/>
    <s v="unidad"/>
    <m/>
    <n v="0"/>
    <s v="$"/>
    <m/>
    <m/>
    <m/>
    <m/>
    <m/>
    <s v="Sin req."/>
    <s v="Con pendientes"/>
    <x v="3"/>
    <m/>
    <n v="-5"/>
    <m/>
    <m/>
    <m/>
    <m/>
    <n v="1"/>
  </r>
  <r>
    <n v="1"/>
    <s v="Raul Ledesma"/>
    <s v="NORMAL"/>
    <s v="Reparacion de soldadora de mantenimiento"/>
    <d v="2026-06-29T00:00:00"/>
    <x v="17"/>
    <x v="1"/>
    <s v="PR00627"/>
    <s v="AB"/>
    <s v="P-4291"/>
    <s v="S/C"/>
    <s v="Servicio de reparacion de soldadora esab perteneciente a mantenimiento"/>
    <n v="1"/>
    <s v="unidad"/>
    <m/>
    <n v="0"/>
    <s v="$"/>
    <m/>
    <m/>
    <m/>
    <m/>
    <m/>
    <s v="Sin req."/>
    <s v="Con pendientes"/>
    <x v="3"/>
    <m/>
    <n v="-1"/>
    <m/>
    <m/>
    <m/>
    <n v="1"/>
    <n v="1"/>
  </r>
  <r>
    <n v="1"/>
    <s v="Ontivero Alejandro"/>
    <s v="URGENTE 01"/>
    <s v="Cinta de horno linea 2"/>
    <d v="2026-06-30T00:00:00"/>
    <x v="17"/>
    <x v="1"/>
    <s v="PR00628"/>
    <s v="AB"/>
    <s v="P-4292"/>
    <s v="M2053MEC"/>
    <s v="CINTA HORNO (L2) TRANSPORTADORA CB3-6-8-19-18 - ANCHO 800MM "/>
    <n v="45"/>
    <s v="Metros"/>
    <m/>
    <n v="0"/>
    <s v="$"/>
    <m/>
    <m/>
    <m/>
    <m/>
    <m/>
    <s v="Sin req."/>
    <s v="Con pendientes"/>
    <x v="3"/>
    <m/>
    <n v="-45"/>
    <m/>
    <m/>
    <m/>
    <n v="1"/>
    <n v="1"/>
  </r>
  <r>
    <n v="1"/>
    <s v="Raul Ledesma"/>
    <s v="URGENTE 01"/>
    <s v="Traccion de masipack"/>
    <d v="2026-07-03T00:00:00"/>
    <x v="18"/>
    <x v="1"/>
    <s v="PR00634"/>
    <s v="AB"/>
    <s v="P-4293"/>
    <s v="M2708MEC"/>
    <s v="MOTOR TRIFASICO 0,25 HP RPM 1500 B14 - REDUCTOR RM 28 F1 1:7 C63 B14 C"/>
    <n v="2"/>
    <s v="unidad"/>
    <n v="419655"/>
    <n v="839310"/>
    <s v="$"/>
    <s v="STM"/>
    <s v="P01732"/>
    <d v="2026-07-07T00:00:00"/>
    <s v="MZ"/>
    <d v="2026-07-07T00:00:00"/>
    <s v="Recibido"/>
    <s v="cumplida"/>
    <x v="0"/>
    <n v="2"/>
    <n v="0"/>
    <d v="2026-07-15T00:00:00"/>
    <n v="148503"/>
    <n v="82129"/>
    <n v="1"/>
    <n v="1"/>
  </r>
  <r>
    <n v="2"/>
    <s v="Alejandro Beron"/>
    <s v="NORMAL"/>
    <s v="Cerramientos para las nuevas salas de servicios"/>
    <d v="2026-07-03T00:00:00"/>
    <x v="18"/>
    <x v="1"/>
    <s v="PR00636"/>
    <s v="AB"/>
    <s v="P-4294"/>
    <s v="S/C"/>
    <s v="Mano de obra para cerramiento para platea de servicios:_x000a_Construcción de cerramiento tipo galpón sobre platea de hormigón armado existente (15 × 3 m / 45 m2), siguiendo el diseño de las salas contiguas."/>
    <n v="1"/>
    <s v="unidad"/>
    <m/>
    <n v="0"/>
    <s v="$"/>
    <m/>
    <m/>
    <m/>
    <m/>
    <m/>
    <s v="Sin req."/>
    <s v="Con pendientes"/>
    <x v="3"/>
    <m/>
    <n v="-1"/>
    <m/>
    <m/>
    <m/>
    <n v="1"/>
    <n v="1"/>
  </r>
  <r>
    <m/>
    <s v="Alejandro Beron"/>
    <s v="NORMAL"/>
    <s v="Cerramientos para las nuevas salas de servicios"/>
    <d v="2026-07-03T00:00:00"/>
    <x v="18"/>
    <x v="1"/>
    <s v="PR00636"/>
    <s v="AB"/>
    <s v="P-4294"/>
    <s v="S/C"/>
    <s v="Mano de obra para cerramiento para servicios entre containers_x000a_Construcción de cerramiento de rejas, con division y obra edilicia, con portones corredizo, según diseño establecido, (6 × 3 m / 18 m2), siguiendo el diseño"/>
    <n v="1"/>
    <s v="unidad"/>
    <m/>
    <n v="0"/>
    <s v="$"/>
    <m/>
    <m/>
    <m/>
    <m/>
    <m/>
    <s v="Sin req."/>
    <s v="Con pendientes"/>
    <x v="3"/>
    <m/>
    <n v="-1"/>
    <m/>
    <m/>
    <m/>
    <m/>
    <n v="1"/>
  </r>
  <r>
    <n v="1"/>
    <s v="Leandro Galarza"/>
    <s v="URGENTE 01"/>
    <s v="Persiana interna - Recinto 2"/>
    <d v="2026-07-03T00:00:00"/>
    <x v="18"/>
    <x v="1"/>
    <s v="PR00637"/>
    <s v="AB"/>
    <s v="P-4295"/>
    <s v="S/C"/>
    <s v="Provisión y cambio de lona antidesgarro color gris de 3140 mm. De ancho x 3700 mm. De alto con sus respectivas fundas porta barrales, barrales intermedios, refuerzos en zona de roce, bolsa inferior para alojar el barral inferior existente y mirillas de PVC Cristal._x000a_Provision y cambio de destrabes en puntera de barral existente."/>
    <n v="1"/>
    <s v="unidad"/>
    <n v="3120000"/>
    <n v="3120000"/>
    <s v="$"/>
    <s v="PORMATIC"/>
    <s v="P01742"/>
    <d v="2026-07-08T00:00:00"/>
    <s v="MZ"/>
    <d v="2026-07-14T00:00:00"/>
    <s v="Orden de compra confirmada"/>
    <s v="Con pendientes"/>
    <x v="2"/>
    <m/>
    <n v="-1"/>
    <m/>
    <m/>
    <m/>
    <n v="1"/>
    <n v="1"/>
  </r>
  <r>
    <n v="1"/>
    <s v="Hugo Escobar"/>
    <s v="URGENTE 01"/>
    <s v="Potencidor de linea 4"/>
    <d v="2026-07-06T00:00:00"/>
    <x v="18"/>
    <x v="1"/>
    <s v="PR00641"/>
    <s v="AB"/>
    <s v="P-4296"/>
    <s v="M2709MEC"/>
    <s v="BOBINA DE SOLENOIDE BRAHMA E6G * SR10 * 1/2 * GMO 240V 18811133 BE6 - 13766142"/>
    <n v="2"/>
    <s v="unidad"/>
    <m/>
    <n v="0"/>
    <s v="$"/>
    <m/>
    <m/>
    <m/>
    <m/>
    <m/>
    <s v="Sin req."/>
    <s v="Con pendientes"/>
    <x v="3"/>
    <m/>
    <n v="-2"/>
    <m/>
    <m/>
    <m/>
    <n v="1"/>
    <n v="1"/>
  </r>
  <r>
    <n v="1"/>
    <s v="Hector Alegre"/>
    <s v="NORMAL"/>
    <s v="Modulo DOT para contador de paquetes de todas las lineas"/>
    <d v="2026-07-06T00:00:00"/>
    <x v="18"/>
    <x v="1"/>
    <s v="PR00642"/>
    <s v="AB"/>
    <s v="P-4297"/>
    <s v="M1636ELE"/>
    <s v="Modulo siemens SM 1221 (24 V DC) 16 DI 6ES7221-1BH32-0XB0"/>
    <n v="1"/>
    <s v="unidad"/>
    <n v="448194.61"/>
    <n v="448194.61"/>
    <s v="$"/>
    <s v="LIESA"/>
    <s v="P01730"/>
    <d v="2026-07-07T00:00:00"/>
    <s v="MZ"/>
    <d v="2026-07-08T00:00:00"/>
    <s v="Recibido"/>
    <s v="cumplida"/>
    <x v="0"/>
    <n v="1"/>
    <n v="0"/>
    <d v="2026-07-22T00:00:00"/>
    <n v="9696"/>
    <n v="81982"/>
    <n v="1"/>
    <n v="1"/>
  </r>
  <r>
    <n v="1"/>
    <s v="Raul Ledesma"/>
    <s v="URGENTE 01"/>
    <s v="Rodamientos de agujas parada de líneas 6 y 7."/>
    <d v="2026-07-07T00:00:00"/>
    <x v="18"/>
    <x v="1"/>
    <s v="PR00643"/>
    <s v="FS"/>
    <s v="P-4298"/>
    <s v="M1372MEC"/>
    <s v="ROD. AGUJAS RNA 04905 S/AN. IN. ISO 1206 DIN 617  50331653"/>
    <n v="100"/>
    <s v="unidad"/>
    <n v="11207"/>
    <n v="1120700"/>
    <s v="$"/>
    <s v="RULEMANES OSCAR"/>
    <s v="P01767"/>
    <d v="2026-07-10T00:00:00"/>
    <s v="MZ"/>
    <d v="2026-07-10T00:00:00"/>
    <s v="Recibido"/>
    <s v="cumplida"/>
    <x v="0"/>
    <n v="100"/>
    <n v="0"/>
    <d v="2026-07-13T00:00:00"/>
    <n v="37040"/>
    <n v="81691"/>
    <n v="1"/>
    <n v="1"/>
  </r>
  <r>
    <n v="1"/>
    <s v="PAÑOL"/>
    <s v="NORMAL"/>
    <s v="Reafilado de cuchillas dentadas masipack"/>
    <d v="2026-07-07T00:00:00"/>
    <x v="18"/>
    <x v="1"/>
    <s v="PR00644"/>
    <s v="FS"/>
    <s v="P-4299"/>
    <s v="S/C"/>
    <s v="REAFILADO CUCHILLAS DENTADAS 260MM."/>
    <n v="2"/>
    <s v="unidad"/>
    <n v="26400"/>
    <n v="52800"/>
    <s v="$"/>
    <s v="EXACORT"/>
    <s v="P02026"/>
    <d v="2026-07-31T00:00:00"/>
    <s v="MZ"/>
    <d v="2026-07-31T00:00:00"/>
    <s v="Orden de compra confirmada"/>
    <s v="Con pendientes"/>
    <x v="2"/>
    <m/>
    <n v="-2"/>
    <m/>
    <m/>
    <m/>
    <n v="1"/>
    <n v="1"/>
  </r>
  <r>
    <n v="1"/>
    <s v="PAÑOL"/>
    <s v="NORMAL"/>
    <s v="Reposición de cuchillas dentadas masipack"/>
    <d v="2026-07-07T00:00:00"/>
    <x v="18"/>
    <x v="1"/>
    <s v="PR00645"/>
    <s v="FS"/>
    <s v="P-4300"/>
    <s v="M0007MAS"/>
    <s v="CUCHILLA DENTADA 260MM L1-2-4"/>
    <n v="2"/>
    <s v="unidad"/>
    <n v="90524.5"/>
    <n v="181049"/>
    <s v="$"/>
    <s v="EXACORT"/>
    <s v="P02030"/>
    <d v="2026-07-31T00:00:00"/>
    <s v="MZ"/>
    <d v="2026-07-30T00:00:00"/>
    <s v="Orden de compra confirmada"/>
    <s v="Con pendientes"/>
    <x v="2"/>
    <m/>
    <n v="-2"/>
    <m/>
    <m/>
    <m/>
    <n v="1"/>
    <n v="1"/>
  </r>
  <r>
    <n v="8"/>
    <s v="Leandro Galarza"/>
    <s v="URGENTE 01"/>
    <s v="Pintura para garita de seguridad de acceso"/>
    <d v="2026-07-08T00:00:00"/>
    <x v="18"/>
    <x v="1"/>
    <s v="PR00662"/>
    <s v="AB"/>
    <s v="P-4301"/>
    <s v="S/C"/>
    <s v="Servicio de flete hoy a las 15:30hs por brazo largo y traer a pilares"/>
    <n v="1"/>
    <s v="unidad"/>
    <n v="45600"/>
    <n v="45600"/>
    <s v="$"/>
    <s v="Cadeteria Los Palmas"/>
    <s v="P01750"/>
    <d v="2026-07-08T00:00:00"/>
    <s v="LR"/>
    <d v="2026-07-08T00:00:00"/>
    <s v="Recibido"/>
    <s v="cumplida"/>
    <x v="0"/>
    <n v="1"/>
    <n v="0"/>
    <d v="2026-07-08T00:00:00"/>
    <s v="sin remito"/>
    <m/>
    <n v="1"/>
    <n v="1"/>
  </r>
  <r>
    <m/>
    <s v="Leandro Galarza"/>
    <s v="URGENTE 01"/>
    <s v="Pintura para garita de seguridad de acceso"/>
    <d v="2026-07-08T00:00:00"/>
    <x v="18"/>
    <x v="1"/>
    <s v="PR00662"/>
    <s v="AB"/>
    <s v="P-4301"/>
    <s v="S/C"/>
    <s v="TER BASE SINT BRI (C)CLEAR 20LT color verde pilares"/>
    <n v="1"/>
    <s v="unidad"/>
    <n v="438016.53"/>
    <n v="438016.53"/>
    <s v="$"/>
    <s v="BRAZO LARGO"/>
    <s v="P01751"/>
    <d v="2026-07-08T00:00:00"/>
    <s v="LR"/>
    <d v="2026-07-08T00:00:00"/>
    <s v="Recibido"/>
    <s v="cumplida"/>
    <x v="0"/>
    <n v="1"/>
    <n v="0"/>
    <d v="2026-07-08T00:00:00"/>
    <n v="6735"/>
    <m/>
    <m/>
    <n v="1"/>
  </r>
  <r>
    <m/>
    <s v="Leandro Galarza"/>
    <s v="URGENTE 01"/>
    <s v="Pintura para garita de seguridad de acceso"/>
    <d v="2026-07-08T00:00:00"/>
    <x v="18"/>
    <x v="1"/>
    <s v="PR00662"/>
    <s v="AB"/>
    <s v="P-4301"/>
    <s v="S/C"/>
    <s v="TER MMB PROT SUBCARROCERIA NEGRO 1 Lt"/>
    <n v="10"/>
    <s v="unidad"/>
    <n v="12550.41"/>
    <n v="125504.1"/>
    <s v="$"/>
    <s v="BRAZO LARGO"/>
    <s v="P01751"/>
    <d v="2026-07-08T00:00:00"/>
    <s v="LR"/>
    <d v="2026-07-08T00:00:00"/>
    <s v="Recibido"/>
    <s v="cumplida"/>
    <x v="0"/>
    <n v="10"/>
    <n v="0"/>
    <d v="2026-07-08T00:00:00"/>
    <n v="6735"/>
    <m/>
    <m/>
    <n v="1"/>
  </r>
  <r>
    <m/>
    <s v="Leandro Galarza"/>
    <s v="URGENTE 01"/>
    <s v="Pintura para garita de seguridad de acceso"/>
    <d v="2026-07-08T00:00:00"/>
    <x v="18"/>
    <x v="1"/>
    <s v="PR00662"/>
    <s v="AB"/>
    <s v="P-4301"/>
    <s v="S/C"/>
    <s v="TER SINT MULTIPROP BRI G ESPACIAL 04LT"/>
    <n v="1"/>
    <s v="unidad"/>
    <n v="45866.15"/>
    <n v="45866.15"/>
    <s v="$"/>
    <s v="BRAZO LARGO"/>
    <s v="P01751"/>
    <d v="2026-07-08T00:00:00"/>
    <s v="LR"/>
    <d v="2026-07-08T00:00:00"/>
    <s v="Recibido"/>
    <s v="cumplida"/>
    <x v="0"/>
    <n v="1"/>
    <n v="0"/>
    <d v="2026-07-08T00:00:00"/>
    <n v="6735"/>
    <m/>
    <m/>
    <n v="1"/>
  </r>
  <r>
    <m/>
    <s v="Leandro Galarza"/>
    <s v="URGENTE 01"/>
    <s v="Pintura para garita de seguridad de acceso"/>
    <d v="2026-07-08T00:00:00"/>
    <x v="18"/>
    <x v="1"/>
    <s v="PR00662"/>
    <s v="AB"/>
    <s v="P-4301"/>
    <s v="S/C"/>
    <s v="RODILLO TANGO MINI PELO CORTO Nº 11"/>
    <n v="10"/>
    <s v="unidad"/>
    <n v="1547.93"/>
    <n v="15479.300000000001"/>
    <s v="$"/>
    <s v="BRAZO LARGO"/>
    <s v="P01751"/>
    <d v="2026-07-08T00:00:00"/>
    <s v="LR"/>
    <d v="2026-07-08T00:00:00"/>
    <s v="Recibido"/>
    <s v="cumplida"/>
    <x v="0"/>
    <n v="10"/>
    <n v="0"/>
    <d v="2026-07-08T00:00:00"/>
    <n v="6735"/>
    <m/>
    <m/>
    <n v="1"/>
  </r>
  <r>
    <m/>
    <s v="Leandro Galarza"/>
    <s v="URGENTE 01"/>
    <s v="Pintura para garita de seguridad de acceso"/>
    <d v="2026-07-08T00:00:00"/>
    <x v="18"/>
    <x v="1"/>
    <s v="PR00662"/>
    <s v="AB"/>
    <s v="P-4301"/>
    <s v="S/C"/>
    <s v="GALGO RODILLO PELO CORTO N22 PLASTIQUERO"/>
    <n v="10"/>
    <s v="unidad"/>
    <n v="5361.16"/>
    <n v="53611.6"/>
    <s v="$"/>
    <s v="BRAZO LARGO"/>
    <s v="P01751"/>
    <d v="2026-07-08T00:00:00"/>
    <s v="LR"/>
    <d v="2026-07-08T00:00:00"/>
    <s v="Recibido"/>
    <s v="cumplida"/>
    <x v="0"/>
    <n v="10"/>
    <n v="0"/>
    <d v="2026-07-08T00:00:00"/>
    <n v="6735"/>
    <m/>
    <m/>
    <n v="1"/>
  </r>
  <r>
    <m/>
    <s v="Leandro Galarza"/>
    <s v="URGENTE 01"/>
    <s v="Pintura para garita de seguridad de acceso"/>
    <d v="2026-07-08T00:00:00"/>
    <x v="18"/>
    <x v="1"/>
    <s v="PR00662"/>
    <s v="AB"/>
    <s v="P-4301"/>
    <s v="S/C"/>
    <s v="PINCEL 260 N 10"/>
    <n v="10"/>
    <s v="unidad"/>
    <n v="2163.64"/>
    <n v="21636.399999999998"/>
    <s v="$"/>
    <s v="BRAZO LARGO"/>
    <s v="P01751"/>
    <d v="2026-07-08T00:00:00"/>
    <s v="LR"/>
    <d v="2026-07-08T00:00:00"/>
    <s v="Recibido"/>
    <s v="cumplida"/>
    <x v="0"/>
    <n v="10"/>
    <n v="0"/>
    <d v="2026-07-08T00:00:00"/>
    <n v="6735"/>
    <m/>
    <m/>
    <n v="1"/>
  </r>
  <r>
    <m/>
    <s v="Leandro Galarza"/>
    <s v="URGENTE 01"/>
    <s v="Pintura para garita de seguridad de acceso"/>
    <d v="2026-07-08T00:00:00"/>
    <x v="18"/>
    <x v="1"/>
    <s v="PR00662"/>
    <s v="AB"/>
    <s v="P-4301"/>
    <s v="S/C"/>
    <s v="CINTA OBRA SINT 36X50 M"/>
    <n v="10"/>
    <s v="unidad"/>
    <n v="6161.98"/>
    <n v="61619.799999999996"/>
    <s v="$"/>
    <s v="BRAZO LARGO"/>
    <s v="P01751"/>
    <d v="2026-07-08T00:00:00"/>
    <s v="LR"/>
    <d v="2026-07-08T00:00:00"/>
    <s v="Recibido"/>
    <s v="cumplida"/>
    <x v="0"/>
    <n v="10"/>
    <n v="0"/>
    <d v="2026-07-08T00:00:00"/>
    <n v="6735"/>
    <m/>
    <m/>
    <n v="1"/>
  </r>
  <r>
    <n v="3"/>
    <s v="Leandro Galarza"/>
    <s v="URGENTE 01"/>
    <s v="Extracción para oficinas de gerencia."/>
    <d v="2026-07-09T00:00:00"/>
    <x v="18"/>
    <x v="1"/>
    <s v="PR00664"/>
    <s v="FS"/>
    <s v="P-4302"/>
    <s v="M2902FFER"/>
    <s v="EXTRACTOR IN LINE 8'' 200MM TD MIXVENT 800/200"/>
    <n v="1"/>
    <s v="unidad"/>
    <n v="1320269.6599999999"/>
    <n v="1320269.6599999999"/>
    <s v="$"/>
    <s v="HER CAL"/>
    <s v="P01844"/>
    <d v="2026-07-17T00:00:00"/>
    <s v="MZ"/>
    <d v="2026-07-17T00:00:00"/>
    <s v="Recibido"/>
    <s v="cumplida"/>
    <x v="0"/>
    <n v="1"/>
    <n v="0"/>
    <d v="2026-07-31T00:00:00"/>
    <n v="42783"/>
    <n v="82510"/>
    <n v="1"/>
    <n v="1"/>
  </r>
  <r>
    <m/>
    <s v="Leandro Galarza"/>
    <s v="URGENTE 01"/>
    <s v="Extracción para oficinas de gerencia."/>
    <d v="2026-07-09T00:00:00"/>
    <x v="18"/>
    <x v="1"/>
    <s v="PR00664"/>
    <s v="FS"/>
    <s v="P-4302"/>
    <s v="M2903FER"/>
    <s v="CONDUCTO FLEXIBLE PARA CONDUCTO 8&quot;/ 200MM SIN AISLACION 7.5M EUROFLEX"/>
    <n v="3"/>
    <s v="unidad"/>
    <n v="12480.48"/>
    <n v="37441.440000000002"/>
    <s v="$"/>
    <s v="HER CAL"/>
    <s v="P01844"/>
    <d v="2026-07-17T00:00:00"/>
    <s v="MZ"/>
    <d v="2026-07-17T00:00:00"/>
    <s v="Recibido"/>
    <s v="cumplida"/>
    <x v="0"/>
    <n v="1"/>
    <n v="-2"/>
    <d v="2026-07-31T00:00:00"/>
    <n v="42783"/>
    <n v="82510"/>
    <m/>
    <n v="1"/>
  </r>
  <r>
    <m/>
    <s v="Leandro Galarza"/>
    <s v="URGENTE 01"/>
    <s v="Extracción para oficinas de gerencia."/>
    <d v="2026-07-09T00:00:00"/>
    <x v="18"/>
    <x v="1"/>
    <s v="PR00664"/>
    <s v="FS"/>
    <s v="P-4302"/>
    <s v="M2905FER"/>
    <s v="REDUCCION GALVANIZADA DE 250 A 200 MM"/>
    <n v="1"/>
    <s v="unidad"/>
    <n v="38088.620000000003"/>
    <n v="38088.620000000003"/>
    <s v="$"/>
    <s v="HER CAL"/>
    <s v="P01844"/>
    <d v="2026-07-17T00:00:00"/>
    <s v="MZ"/>
    <d v="2026-07-17T00:00:00"/>
    <s v="Recibido"/>
    <s v="cumplida"/>
    <x v="0"/>
    <n v="1"/>
    <n v="0"/>
    <d v="2026-07-31T00:00:00"/>
    <n v="42783"/>
    <n v="82510"/>
    <m/>
    <n v="1"/>
  </r>
  <r>
    <n v="1"/>
    <s v="Leandro Galarza"/>
    <s v="URGENTE 01"/>
    <s v="Poda de arboles"/>
    <d v="2026-07-09T00:00:00"/>
    <x v="18"/>
    <x v="1"/>
    <s v="PR00666"/>
    <s v="FS"/>
    <s v="P-4303"/>
    <s v="S/C"/>
    <s v="Servicio de poda de arboles en frente de planta, estacionamiento y cocheras de directorio"/>
    <n v="1"/>
    <s v="unidad"/>
    <n v="850000"/>
    <n v="850000"/>
    <s v="$"/>
    <s v="GreenArg"/>
    <s v="P01796"/>
    <d v="2026-07-14T00:00:00"/>
    <s v="MZ"/>
    <d v="2026-07-22T00:00:00"/>
    <s v="Recibido"/>
    <s v="cumplida"/>
    <x v="0"/>
    <n v="1"/>
    <n v="0"/>
    <d v="2026-07-25T00:00:00"/>
    <s v="sin remito"/>
    <m/>
    <n v="1"/>
    <n v="1"/>
  </r>
  <r>
    <n v="1"/>
    <s v="Riera maximiliano"/>
    <s v="URGENTE 01"/>
    <s v="Filtro para tolvas de azucar y harina"/>
    <d v="2026-07-09T00:00:00"/>
    <x v="18"/>
    <x v="1"/>
    <s v="PR00667"/>
    <s v="AB"/>
    <s v="P-4304"/>
    <s v="S/C"/>
    <s v="Cartucho redondo WAM"/>
    <n v="10"/>
    <s v="unidad"/>
    <n v="178100"/>
    <n v="1781000"/>
    <s v="$"/>
    <s v="VIBROTECH"/>
    <s v="P01774"/>
    <d v="2026-07-10T00:00:00"/>
    <s v="MZ"/>
    <d v="2026-07-14T00:00:00"/>
    <s v="Orden de compra confirmada"/>
    <s v="Con pendientes"/>
    <x v="2"/>
    <m/>
    <n v="-10"/>
    <m/>
    <m/>
    <m/>
    <n v="1"/>
    <n v="1"/>
  </r>
  <r>
    <n v="1"/>
    <s v="Leandro Galarza"/>
    <s v="URGENTE 01"/>
    <s v="Rueda para carros de hornos lineas 6 y 7"/>
    <d v="2026-07-13T00:00:00"/>
    <x v="18"/>
    <x v="1"/>
    <s v="PR00673"/>
    <s v="AB"/>
    <s v="P-4305"/>
    <s v="M0464MEC"/>
    <s v="RODAMIENTO 6305-2RS1/C3 SKF"/>
    <n v="40"/>
    <s v="unidad"/>
    <n v="8970.0499999999993"/>
    <n v="358802"/>
    <s v="$"/>
    <s v="RULEMANES OSCAR"/>
    <s v="P01809"/>
    <d v="2026-07-15T00:00:00"/>
    <s v="LR"/>
    <d v="2026-07-15T00:00:00"/>
    <s v="Recibido"/>
    <s v="cumplida"/>
    <x v="0"/>
    <n v="40"/>
    <n v="0"/>
    <d v="2026-07-13T00:00:00"/>
    <n v="37041"/>
    <n v="81650"/>
    <n v="1"/>
    <n v="1"/>
  </r>
  <r>
    <n v="1"/>
    <s v="Leandro Galarza"/>
    <s v="NORMAL"/>
    <s v="Escalera reforzada"/>
    <d v="2026-07-14T00:00:00"/>
    <x v="18"/>
    <x v="1"/>
    <s v="PR00676"/>
    <s v="FS"/>
    <s v="P-4306"/>
    <s v="M2443FER"/>
    <s v="ESCALERA DIELÉCTRICA FIBRA DE VIDRIO 9 ESCALONES"/>
    <n v="1"/>
    <s v="unidad"/>
    <m/>
    <n v="0"/>
    <s v="$"/>
    <m/>
    <m/>
    <m/>
    <m/>
    <m/>
    <s v="Sin req."/>
    <s v="Con pendientes"/>
    <x v="3"/>
    <m/>
    <n v="-1"/>
    <m/>
    <m/>
    <m/>
    <n v="1"/>
    <n v="1"/>
  </r>
  <r>
    <n v="4"/>
    <s v="Leandro Galarza"/>
    <s v="URGENTE 01"/>
    <s v="Cortinas para oficina de directorio"/>
    <d v="2026-07-15T00:00:00"/>
    <x v="18"/>
    <x v="1"/>
    <s v="PR00695"/>
    <s v="FS"/>
    <s v="P-4307"/>
    <s v="S/C"/>
    <s v="Cortina roller black out. Dimension de la tela: 261 cm de ancho x 150 cm de altura. (ver color en la imagen)."/>
    <n v="1"/>
    <s v="unidad"/>
    <n v="320000"/>
    <n v="320000"/>
    <s v="$"/>
    <s v="MARTINEZ - FABRICA DE TOLDOS"/>
    <s v="P01876"/>
    <d v="2026-07-21T00:00:00"/>
    <s v="MZ"/>
    <d v="2026-07-21T00:00:00"/>
    <s v="Orden de compra confirmada"/>
    <s v="Con pendientes"/>
    <x v="2"/>
    <m/>
    <n v="-1"/>
    <m/>
    <m/>
    <m/>
    <n v="1"/>
    <n v="1"/>
  </r>
  <r>
    <m/>
    <s v="Leandro Galarza"/>
    <s v="URGENTE 01"/>
    <s v="Cortinas para oficina de directorio"/>
    <d v="2026-07-15T00:00:00"/>
    <x v="18"/>
    <x v="1"/>
    <s v="PR00695"/>
    <s v="FS"/>
    <s v="P-4307"/>
    <s v="S/C"/>
    <s v="Cortina roller Sunscreen. Dimension de la tela: 261 cm de ancho x 150 cm de altura. (ver color en la imagen)."/>
    <n v="1"/>
    <s v="unidad"/>
    <n v="320000"/>
    <n v="320000"/>
    <s v="$"/>
    <s v="MARTINEZ - FABRICA DE TOLDOS"/>
    <s v="P01876"/>
    <d v="2026-07-21T00:00:00"/>
    <s v="MZ"/>
    <d v="2026-07-21T00:00:00"/>
    <s v="Orden de compra confirmada"/>
    <s v="Con pendientes"/>
    <x v="2"/>
    <m/>
    <n v="-1"/>
    <m/>
    <m/>
    <m/>
    <m/>
    <n v="1"/>
  </r>
  <r>
    <m/>
    <s v="Leandro Galarza"/>
    <s v="URGENTE 01"/>
    <s v="Cortinas para oficina de directorio"/>
    <d v="2026-07-15T00:00:00"/>
    <x v="18"/>
    <x v="1"/>
    <s v="PR00695"/>
    <s v="FS"/>
    <s v="P-4307"/>
    <s v="S/C"/>
    <s v="Cortina roller Sunscreen. Dimension de la tela: 251 cm de ancho x 140 cm de altura. (ver color en la imagen)."/>
    <n v="1"/>
    <s v="unidad"/>
    <n v="320000"/>
    <n v="320000"/>
    <s v="$"/>
    <s v="MARTINEZ - FABRICA DE TOLDOS"/>
    <s v="P01876"/>
    <d v="2026-07-21T00:00:00"/>
    <s v="MZ"/>
    <d v="2026-07-21T00:00:00"/>
    <s v="Orden de compra confirmada"/>
    <s v="Con pendientes"/>
    <x v="2"/>
    <m/>
    <n v="-1"/>
    <m/>
    <m/>
    <m/>
    <m/>
    <n v="1"/>
  </r>
  <r>
    <m/>
    <s v="Leandro Galarza"/>
    <s v="URGENTE 01"/>
    <s v="Cortinas para oficina de directorio"/>
    <d v="2026-07-15T00:00:00"/>
    <x v="18"/>
    <x v="1"/>
    <s v="PR00695"/>
    <s v="FS"/>
    <s v="P-4307"/>
    <s v="S/C"/>
    <s v="Kit completo de accesorios de cortina (soportes, tubo, cadena, etc) color blanco."/>
    <n v="2"/>
    <s v="unidad"/>
    <n v="70000"/>
    <n v="140000"/>
    <s v="$"/>
    <s v="MARTINEZ - FABRICA DE TOLDOS"/>
    <s v="P01876"/>
    <d v="2026-07-21T00:00:00"/>
    <s v="MZ"/>
    <d v="2026-07-21T00:00:00"/>
    <s v="Orden de compra confirmada"/>
    <s v="Con pendientes"/>
    <x v="2"/>
    <m/>
    <n v="-2"/>
    <m/>
    <m/>
    <m/>
    <m/>
    <n v="1"/>
  </r>
  <r>
    <n v="1"/>
    <s v="Alejandro Beron"/>
    <s v="URGENTE 01"/>
    <s v="Cargadores para camaras en apiladores"/>
    <d v="2026-07-20T00:00:00"/>
    <x v="18"/>
    <x v="1"/>
    <s v="PR00698"/>
    <s v="AB"/>
    <s v="P-4308"/>
    <s v="S/C"/>
    <s v="Cargador Ultra Rápido Para Samsung iPhone Motorola Multiple 6 En 1 Gan 3 200w Marca: BeastPro Modelo C200W"/>
    <n v="3"/>
    <s v="unidad"/>
    <n v="56250"/>
    <n v="168750"/>
    <s v="$"/>
    <s v="MERCADO LIBRE"/>
    <s v="P01895"/>
    <d v="2026-07-22T00:00:00"/>
    <s v="MZ"/>
    <d v="2026-07-22T00:00:00"/>
    <s v="Recibido"/>
    <s v="cumplida"/>
    <x v="0"/>
    <n v="3"/>
    <n v="0"/>
    <d v="2026-07-30T00:00:00"/>
    <s v="Recibido por Ale Beron"/>
    <m/>
    <n v="1"/>
    <n v="1"/>
  </r>
  <r>
    <n v="2"/>
    <s v="PAÑOL"/>
    <s v="NORMAL"/>
    <s v="PRECINTOS PARA CIERRE DE PLANTA"/>
    <d v="2026-07-20T00:00:00"/>
    <x v="18"/>
    <x v="1"/>
    <s v="PR00699"/>
    <s v="AB"/>
    <s v="P-4309"/>
    <s v="S/C"/>
    <s v="PRECINTO ROJO NUMERADO &quot;PUERTA DE EMERGENCIA&quot; CON TRABA METALICA"/>
    <n v="1000"/>
    <s v="unidad"/>
    <m/>
    <n v="0"/>
    <s v="$"/>
    <m/>
    <m/>
    <m/>
    <m/>
    <m/>
    <s v="Sin req."/>
    <s v="Con pendientes"/>
    <x v="3"/>
    <m/>
    <n v="-1000"/>
    <m/>
    <m/>
    <m/>
    <n v="1"/>
    <n v="1"/>
  </r>
  <r>
    <m/>
    <s v="PAÑOL"/>
    <s v="NORMAL"/>
    <s v="PRECINTOS PARA CIERRE DE PLANTA"/>
    <d v="2026-07-20T00:00:00"/>
    <x v="18"/>
    <x v="1"/>
    <s v="PR00699"/>
    <s v="AB"/>
    <s v="P-4309"/>
    <s v="S/C"/>
    <s v="PRECINTO ROJO NUMERADO &quot;PAÑOL&quot; CON TRABA METALICA"/>
    <n v="1000"/>
    <s v="unidad"/>
    <m/>
    <n v="0"/>
    <s v="$"/>
    <m/>
    <m/>
    <m/>
    <m/>
    <m/>
    <s v="Sin req."/>
    <s v="Con pendientes"/>
    <x v="3"/>
    <m/>
    <n v="-1000"/>
    <m/>
    <m/>
    <m/>
    <m/>
    <n v="1"/>
  </r>
  <r>
    <n v="1"/>
    <s v="PAÑOL"/>
    <s v="NORMAL"/>
    <s v="PRECINTOS PARA CIERRE DE PLANTA"/>
    <d v="2026-07-20T00:00:00"/>
    <x v="18"/>
    <x v="1"/>
    <s v="PR00700"/>
    <s v="AB"/>
    <s v="P-4310"/>
    <s v="S/C"/>
    <s v="PRECINTO VERDE NUMERADO &quot;PRODUCCION&quot; CON TRABA METALICA"/>
    <n v="1000"/>
    <s v="unidad"/>
    <m/>
    <n v="0"/>
    <s v="$"/>
    <m/>
    <m/>
    <m/>
    <m/>
    <m/>
    <s v="Sin req."/>
    <s v="Con pendientes"/>
    <x v="3"/>
    <m/>
    <n v="-1000"/>
    <m/>
    <m/>
    <m/>
    <n v="1"/>
    <n v="1"/>
  </r>
  <r>
    <n v="1"/>
    <s v="PAÑOL"/>
    <s v="URGENTE 01"/>
    <s v="VOLQUETE PARA PLANTA"/>
    <d v="2026-07-21T00:00:00"/>
    <x v="18"/>
    <x v="1"/>
    <s v="PR00701"/>
    <s v="AB"/>
    <s v="P-4311"/>
    <s v="S/C"/>
    <s v="Volquete para residuos generales de planta"/>
    <n v="2"/>
    <s v="unidad"/>
    <n v="140000"/>
    <n v="280000"/>
    <s v="$"/>
    <s v="SAN JORGE (cattaneo)"/>
    <s v="P01894"/>
    <d v="2026-07-22T00:00:00"/>
    <s v="MZ"/>
    <d v="2026-07-22T00:00:00"/>
    <s v="Recibido"/>
    <s v="cumplida"/>
    <x v="0"/>
    <n v="2"/>
    <n v="0"/>
    <d v="2026-07-24T00:00:00"/>
    <n v="3"/>
    <m/>
    <n v="1"/>
    <n v="1"/>
  </r>
  <r>
    <n v="1"/>
    <s v="Leandro Galarza"/>
    <s v="URGENTE 01"/>
    <s v="Comerdor de planta"/>
    <d v="2026-07-21T00:00:00"/>
    <x v="18"/>
    <x v="1"/>
    <s v="PR00703"/>
    <s v="AB"/>
    <s v="P-4312"/>
    <s v="S/C"/>
    <s v="Horno microondas marca BGH 20lts. Digital Eco B120db20"/>
    <n v="1"/>
    <s v="unidad"/>
    <m/>
    <n v="0"/>
    <s v="$"/>
    <s v="anulaldo por ontivero, galarza lo pedira a rrhh"/>
    <m/>
    <m/>
    <m/>
    <m/>
    <s v="Anulado"/>
    <s v="Con pendientes"/>
    <x v="1"/>
    <m/>
    <n v="-1"/>
    <m/>
    <m/>
    <m/>
    <n v="1"/>
    <n v="1"/>
  </r>
  <r>
    <n v="1"/>
    <s v="Leandro Galarza"/>
    <s v="NORMAL"/>
    <s v="Puerta de acceso al taller de mantenimiento"/>
    <d v="2026-07-21T00:00:00"/>
    <x v="18"/>
    <x v="1"/>
    <s v="PR00704"/>
    <s v="AB"/>
    <s v="P-4313"/>
    <s v="S/C"/>
    <s v="Provision y colocacion de cerradura electronica smart 1ra marca, con apertura biometrica (huella digital), y/o teclado numerico y/o tarjeta magnetica para puerta de acceso de taller de mantenimiento."/>
    <n v="1"/>
    <s v="unidad"/>
    <n v="653200"/>
    <n v="653200"/>
    <s v="$"/>
    <s v="CERRAJERIA CERRACHINE"/>
    <s v="P02015"/>
    <d v="2026-07-30T00:00:00"/>
    <s v="MZ"/>
    <d v="2026-07-30T00:00:00"/>
    <s v="Orden de compra confirmada"/>
    <s v="Con pendientes"/>
    <x v="2"/>
    <m/>
    <n v="-1"/>
    <m/>
    <m/>
    <m/>
    <n v="1"/>
    <n v="1"/>
  </r>
  <r>
    <n v="1"/>
    <s v="Hugo Escobar"/>
    <s v="URGENTE 01"/>
    <s v="DESHUMIDIFICADOR linea 7"/>
    <d v="2026-07-22T00:00:00"/>
    <x v="18"/>
    <x v="1"/>
    <s v="PR00705"/>
    <s v="AB"/>
    <s v="P-4314"/>
    <s v="M2711MEC"/>
    <s v="FILTRO PARA DESHUMIDIFICADOR MUNTERS: ML2/MLT MU3 520X310X45"/>
    <n v="2"/>
    <s v="unidad"/>
    <n v="17651.900000000001"/>
    <n v="35303.800000000003"/>
    <s v="$"/>
    <s v="CASIBA"/>
    <s v="P02047"/>
    <d v="2026-07-31T00:00:00"/>
    <s v="MZ"/>
    <d v="2026-07-31T00:00:00"/>
    <s v="Orden de compra confirmada"/>
    <s v="Con pendientes"/>
    <x v="2"/>
    <m/>
    <n v="-2"/>
    <m/>
    <m/>
    <m/>
    <n v="1"/>
    <n v="1"/>
  </r>
  <r>
    <n v="1"/>
    <s v="Alejandro Beron"/>
    <s v="URGENTE 01"/>
    <s v="Equipo apilador Unirrol REACH 2095  RT-2095"/>
    <d v="2026-07-23T00:00:00"/>
    <x v="18"/>
    <x v="1"/>
    <s v="PR00711"/>
    <s v="AB"/>
    <s v="P-4315"/>
    <s v="S/C"/>
    <s v="Servicio de visita tecnica y mantenimiento correctivo de apilador Unirrol REACH 2095  RT-2095"/>
    <n v="1"/>
    <s v="unidad"/>
    <m/>
    <n v="0"/>
    <s v="$"/>
    <m/>
    <m/>
    <m/>
    <m/>
    <m/>
    <s v="Sin req."/>
    <s v="Con pendientes"/>
    <x v="3"/>
    <m/>
    <n v="-1"/>
    <m/>
    <m/>
    <m/>
    <n v="1"/>
    <n v="1"/>
  </r>
  <r>
    <n v="4"/>
    <s v="Alejandro Beron"/>
    <s v="URGENTE 01"/>
    <s v="Equipo apilador Unirrol REACH 20105 RT-20PROH"/>
    <d v="2026-07-23T00:00:00"/>
    <x v="18"/>
    <x v="1"/>
    <s v="PR00712"/>
    <s v="AB"/>
    <s v="P-4316"/>
    <s v="S/C"/>
    <s v="Mantenimiento preventivo para equipo apilador Unirrol REACH 20105 RT-20PROH"/>
    <n v="1"/>
    <s v="unidad"/>
    <m/>
    <n v="0"/>
    <s v="$"/>
    <m/>
    <m/>
    <m/>
    <m/>
    <m/>
    <s v="Sin req."/>
    <s v="Con pendientes"/>
    <x v="3"/>
    <m/>
    <n v="-1"/>
    <m/>
    <m/>
    <m/>
    <n v="1"/>
    <n v="1"/>
  </r>
  <r>
    <m/>
    <s v="Alejandro Beron"/>
    <s v="URGENTE 01"/>
    <s v="Equipo apilador Unirrol REACH 2095  RT-2095"/>
    <d v="2026-07-23T00:00:00"/>
    <x v="18"/>
    <x v="1"/>
    <s v="PR00712"/>
    <s v="AB"/>
    <s v="P-4316"/>
    <s v="S/C"/>
    <s v="Mantenimiento preventivo para equipo apilador Unirrol REACH 2095  RT-2095"/>
    <n v="1"/>
    <s v="unidad"/>
    <m/>
    <n v="0"/>
    <s v="$"/>
    <m/>
    <m/>
    <m/>
    <m/>
    <m/>
    <s v="Sin req."/>
    <s v="Con pendientes"/>
    <x v="3"/>
    <m/>
    <n v="-1"/>
    <m/>
    <m/>
    <m/>
    <m/>
    <n v="1"/>
  </r>
  <r>
    <m/>
    <s v="Alejandro Beron"/>
    <s v="URGENTE 01"/>
    <s v="Equipo Unirrol Stacker PS-16N"/>
    <d v="2026-07-23T00:00:00"/>
    <x v="18"/>
    <x v="1"/>
    <s v="PR00712"/>
    <s v="AB"/>
    <s v="P-4316"/>
    <s v="S/C"/>
    <s v="Mantenimiento preventivo para equipo Unirrol Stacker PS-16N"/>
    <n v="1"/>
    <s v="unidad"/>
    <m/>
    <n v="0"/>
    <s v="$"/>
    <m/>
    <m/>
    <m/>
    <m/>
    <m/>
    <s v="Sin req."/>
    <s v="Con pendientes"/>
    <x v="3"/>
    <m/>
    <n v="-1"/>
    <m/>
    <m/>
    <m/>
    <m/>
    <n v="1"/>
  </r>
  <r>
    <m/>
    <s v="Alejandro Beron"/>
    <s v="URGENTE 01"/>
    <s v="Equipo apilador Zorra electrica Atom PTE-15Q"/>
    <d v="2026-07-23T00:00:00"/>
    <x v="18"/>
    <x v="1"/>
    <s v="PR00712"/>
    <s v="AB"/>
    <s v="P-4316"/>
    <s v="S/C"/>
    <s v="Mantenimiento preventivo para equipo Zorra electrica Atom PTE-15Q"/>
    <n v="6"/>
    <s v="unidad"/>
    <m/>
    <n v="0"/>
    <s v="$"/>
    <m/>
    <m/>
    <m/>
    <m/>
    <m/>
    <s v="Sin req."/>
    <s v="Con pendientes"/>
    <x v="3"/>
    <m/>
    <n v="-6"/>
    <m/>
    <m/>
    <m/>
    <m/>
    <n v="1"/>
  </r>
  <r>
    <n v="1"/>
    <s v="Hector Alegre"/>
    <s v="URGENTE 01"/>
    <s v="contador de paquetes de todas las lineas"/>
    <d v="2026-07-23T00:00:00"/>
    <x v="18"/>
    <x v="1"/>
    <s v="PR00713"/>
    <s v="AB"/>
    <s v="P-4317"/>
    <s v="M1623ELE"/>
    <s v="Relés de interfaz Finder - 38.51.7.024.0050"/>
    <n v="16"/>
    <s v="unidad"/>
    <m/>
    <n v="0"/>
    <s v="$"/>
    <m/>
    <m/>
    <m/>
    <m/>
    <m/>
    <s v="Sin req."/>
    <s v="Con pendientes"/>
    <x v="3"/>
    <m/>
    <n v="-16"/>
    <m/>
    <m/>
    <m/>
    <n v="1"/>
    <n v="1"/>
  </r>
  <r>
    <n v="5"/>
    <s v="Leandro Galarza"/>
    <s v="URGENTE 01"/>
    <s v="Materiales eléctricos para oficina directorio"/>
    <d v="2026-07-28T00:00:00"/>
    <x v="18"/>
    <x v="1"/>
    <s v="PR00728"/>
    <s v="FS"/>
    <s v="P-4318"/>
    <s v="M1631ELE"/>
    <s v="TAPA CAMBRE SERIE ARTE TITANIUM C/DISTANCIADOR GRIS"/>
    <n v="20"/>
    <s v="unidad"/>
    <n v="1970.75"/>
    <n v="39415"/>
    <s v="$"/>
    <s v="ELECTROPELBA"/>
    <s v="P01993"/>
    <d v="2026-07-28T00:00:00"/>
    <s v="MZ"/>
    <d v="2026-07-28T00:00:00"/>
    <s v="Orden de compra confirmada"/>
    <s v="Con pendientes"/>
    <x v="2"/>
    <m/>
    <n v="-20"/>
    <m/>
    <m/>
    <m/>
    <n v="1"/>
    <n v="1"/>
  </r>
  <r>
    <m/>
    <s v="Leandro Galarza"/>
    <s v="URGENTE 01"/>
    <s v="Materiales eléctricos para oficina directorio"/>
    <d v="2026-07-28T00:00:00"/>
    <x v="18"/>
    <x v="1"/>
    <s v="PR00728"/>
    <s v="FS"/>
    <s v="P-4318"/>
    <s v="M0254ELE"/>
    <s v="TOMA DOBLE 10 AMP - GRIS"/>
    <n v="15"/>
    <s v="unidad"/>
    <n v="1643.86"/>
    <n v="24657.899999999998"/>
    <s v="$"/>
    <s v="ELECTROPELBA"/>
    <s v="P01993"/>
    <d v="2026-07-28T00:00:00"/>
    <s v="MZ"/>
    <d v="2026-07-28T00:00:00"/>
    <s v="Orden de compra confirmada"/>
    <s v="Con pendientes"/>
    <x v="2"/>
    <m/>
    <n v="-15"/>
    <m/>
    <m/>
    <m/>
    <m/>
    <n v="1"/>
  </r>
  <r>
    <m/>
    <s v="Leandro Galarza"/>
    <s v="URGENTE 01"/>
    <s v="Materiales eléctricos para oficina directorio"/>
    <d v="2026-07-28T00:00:00"/>
    <x v="18"/>
    <x v="1"/>
    <s v="PR00728"/>
    <s v="FS"/>
    <s v="P-4318"/>
    <s v="M1305ELE"/>
    <s v="TOMA CORRIENTE PARA EMBUTIR 20A"/>
    <n v="12"/>
    <s v="unidad"/>
    <n v="3180.84"/>
    <n v="38170.080000000002"/>
    <s v="$"/>
    <s v="ELECTROPELBA"/>
    <s v="P01993"/>
    <d v="2026-07-28T00:00:00"/>
    <s v="MZ"/>
    <d v="2026-07-28T00:00:00"/>
    <s v="Orden de compra confirmada"/>
    <s v="Con pendientes"/>
    <x v="2"/>
    <m/>
    <n v="-12"/>
    <m/>
    <m/>
    <m/>
    <m/>
    <n v="1"/>
  </r>
  <r>
    <m/>
    <s v="Leandro Galarza"/>
    <s v="URGENTE 01"/>
    <s v="Materiales eléctricos para oficina directorio"/>
    <d v="2026-07-28T00:00:00"/>
    <x v="18"/>
    <x v="1"/>
    <s v="PR00728"/>
    <s v="FS"/>
    <s v="P-4318"/>
    <s v="M0306FER"/>
    <s v="FICHA MACHO 220V 3PATAS SALIDA LATERAL GRAFITO"/>
    <n v="3"/>
    <s v="unidad"/>
    <n v="135929"/>
    <n v="407787"/>
    <s v="$"/>
    <s v="ELECTROPELBA"/>
    <s v="P01993"/>
    <d v="2026-07-28T00:00:00"/>
    <s v="MZ"/>
    <d v="2026-07-28T00:00:00"/>
    <s v="Orden de compra confirmada"/>
    <s v="Con pendientes"/>
    <x v="2"/>
    <m/>
    <n v="-3"/>
    <m/>
    <m/>
    <m/>
    <m/>
    <n v="1"/>
  </r>
  <r>
    <m/>
    <s v="Leandro Galarza"/>
    <s v="URGENTE 01"/>
    <s v="Materiales eléctricos para oficina directorio"/>
    <d v="2026-07-28T00:00:00"/>
    <x v="18"/>
    <x v="1"/>
    <s v="PR00728"/>
    <s v="FS"/>
    <s v="P-4318"/>
    <s v="M1289ELE"/>
    <s v="PROLONGACIÓN 1,8M 4X220T + 2USB TELESCOPICA"/>
    <n v="3"/>
    <s v="unidad"/>
    <n v="94307.9"/>
    <n v="282923.69999999995"/>
    <s v="$"/>
    <s v="ELECTROPELBA"/>
    <s v="P01993"/>
    <d v="2026-07-28T00:00:00"/>
    <s v="MZ"/>
    <d v="2026-07-28T00:00:00"/>
    <s v="Orden de compra confirmada"/>
    <s v="Con pendientes"/>
    <x v="2"/>
    <m/>
    <n v="-3"/>
    <m/>
    <m/>
    <m/>
    <m/>
    <n v="1"/>
  </r>
  <r>
    <n v="1"/>
    <s v="Raul Ledesma"/>
    <s v="URGENTE 01"/>
    <s v="REBOLLADORA HORIZONTAL 2 L5"/>
    <d v="2026-07-29T00:00:00"/>
    <x v="18"/>
    <x v="1"/>
    <s v="PR00739"/>
    <s v="AB"/>
    <s v="P-4319"/>
    <s v="M0093BAN"/>
    <s v="BANDA 800 X 4990 MM PIRAMIDE INVERTIDA REBOLLADORA HORIZONTAL 2 L5"/>
    <n v="1"/>
    <s v="unidad"/>
    <n v="531520"/>
    <n v="531520"/>
    <s v="$"/>
    <s v="ASBELT"/>
    <s v="P02022"/>
    <d v="2026-07-30T00:00:00"/>
    <s v="LR"/>
    <d v="2026-07-30T00:00:00"/>
    <s v="Recibido"/>
    <s v="cumplida"/>
    <x v="0"/>
    <n v="1"/>
    <n v="0"/>
    <d v="2026-07-31T00:00:00"/>
    <n v="210"/>
    <n v="82525"/>
    <n v="1"/>
    <n v="1"/>
  </r>
  <r>
    <n v="1"/>
    <s v="Alejandro Beron"/>
    <s v="NORMAL"/>
    <s v="Agua destilada para autoelevadores"/>
    <d v="2026-08-03T00:00:00"/>
    <x v="19"/>
    <x v="1"/>
    <s v="PR00756"/>
    <s v="FS"/>
    <s v="P-4320"/>
    <s v="M0019LUB"/>
    <s v="AGUA DESTILADA"/>
    <n v="1000"/>
    <s v="unidad"/>
    <m/>
    <n v="0"/>
    <s v="$"/>
    <m/>
    <m/>
    <m/>
    <m/>
    <m/>
    <s v="Sin req."/>
    <s v="Con pendientes"/>
    <x v="3"/>
    <m/>
    <n v="-1000"/>
    <m/>
    <m/>
    <m/>
    <n v="1"/>
    <n v="1"/>
  </r>
  <r>
    <n v="1"/>
    <s v="Leandro Galarza"/>
    <s v="URGENTE 01"/>
    <s v="Estante de vidrio - proyector de sala de reuniones de planta baja"/>
    <d v="2026-08-03T00:00:00"/>
    <x v="19"/>
    <x v="1"/>
    <s v="PR00757"/>
    <s v="FS"/>
    <s v="P-4321"/>
    <s v="S/C"/>
    <s v=" Servicio de vidrieria para estante de vidrio de 8mm de espesor (vidrio sin esmerilar) rectificado en sus bordes."/>
    <n v="1"/>
    <s v="unidad"/>
    <m/>
    <n v="0"/>
    <s v="$"/>
    <m/>
    <m/>
    <m/>
    <m/>
    <m/>
    <s v="Sin req."/>
    <s v="Con pendientes"/>
    <x v="3"/>
    <m/>
    <n v="-1"/>
    <m/>
    <m/>
    <m/>
    <n v="1"/>
    <n v="1"/>
  </r>
  <r>
    <n v="2"/>
    <s v="Raul Ledesma"/>
    <s v="URGENTE 01"/>
    <s v="Envasado linea 4"/>
    <d v="2026-08-03T00:00:00"/>
    <x v="19"/>
    <x v="1"/>
    <s v="PR00758"/>
    <s v="AB"/>
    <s v="P-4322"/>
    <s v="M1642ELE"/>
    <s v="MODULO SM APPLICATIONS PLUS STDW50 - VERDE OSCURO"/>
    <n v="1"/>
    <s v="unidad"/>
    <n v="1410465"/>
    <n v="1410465"/>
    <s v="$"/>
    <s v="EURO TECHNIQUES"/>
    <s v="P02063"/>
    <d v="2026-08-03T00:00:00"/>
    <s v="LR"/>
    <d v="2026-08-03T00:00:00"/>
    <s v="Orden de compra confirmada"/>
    <s v="Con pendientes"/>
    <x v="2"/>
    <m/>
    <n v="-1"/>
    <m/>
    <m/>
    <m/>
    <n v="1"/>
    <n v="1"/>
  </r>
  <r>
    <m/>
    <s v="Raul Ledesma"/>
    <s v="URGENTE 01"/>
    <s v="Envasado linea 4"/>
    <d v="2026-08-03T00:00:00"/>
    <x v="19"/>
    <x v="1"/>
    <s v="PR00758"/>
    <s v="AB"/>
    <s v="P-4322"/>
    <s v="S/C"/>
    <s v="Flete"/>
    <n v="1"/>
    <s v="unidad"/>
    <m/>
    <n v="0"/>
    <s v="$"/>
    <m/>
    <m/>
    <m/>
    <m/>
    <m/>
    <s v="Sin req."/>
    <s v="Con pendientes"/>
    <x v="3"/>
    <m/>
    <n v="-1"/>
    <m/>
    <m/>
    <m/>
    <m/>
    <n v="1"/>
  </r>
  <r>
    <n v="7"/>
    <s v="Leandro Galarza"/>
    <s v="URGENTE 01"/>
    <s v="Extracción de aire para oficina de Marketing"/>
    <d v="2026-08-03T00:00:00"/>
    <x v="19"/>
    <x v="1"/>
    <s v="PR00759"/>
    <s v="FS"/>
    <s v="P-4323"/>
    <s v="M2902FER"/>
    <s v="EXTRACTOR IN LINE 8'' 200MM TD MIXVENT 800/200"/>
    <n v="1"/>
    <s v="unidad"/>
    <m/>
    <n v="0"/>
    <s v="$"/>
    <m/>
    <m/>
    <m/>
    <m/>
    <m/>
    <s v="Sin req."/>
    <s v="Con pendientes"/>
    <x v="3"/>
    <m/>
    <n v="-1"/>
    <m/>
    <m/>
    <m/>
    <n v="1"/>
    <n v="1"/>
  </r>
  <r>
    <m/>
    <s v="Leandro Galarza"/>
    <s v="URGENTE 01"/>
    <s v="Extracción de aire para oficina de Marketing"/>
    <d v="2026-08-03T00:00:00"/>
    <x v="19"/>
    <x v="1"/>
    <s v="PR00759"/>
    <s v="FS"/>
    <s v="P-4323"/>
    <s v="M2903FER"/>
    <s v="CONDUCTO FLEXIBLE PARA CONDUCTO 8&quot;/ 200MM SIN AISLACION 7.5M EUROFLEX"/>
    <n v="3"/>
    <s v="unidad"/>
    <m/>
    <n v="0"/>
    <s v="$"/>
    <m/>
    <m/>
    <m/>
    <m/>
    <m/>
    <s v="Sin req."/>
    <s v="Con pendientes"/>
    <x v="3"/>
    <m/>
    <n v="-3"/>
    <m/>
    <m/>
    <m/>
    <m/>
    <n v="1"/>
  </r>
  <r>
    <m/>
    <s v="Leandro Galarza"/>
    <s v="URGENTE 01"/>
    <s v="Extracción de aire para oficina de Marketing"/>
    <d v="2026-08-03T00:00:00"/>
    <x v="19"/>
    <x v="1"/>
    <s v="PR00759"/>
    <s v="FS"/>
    <s v="P-4323"/>
    <s v="M2904FER"/>
    <s v="TE DE 90º EN GALVANIZADO 200MM/8&quot;"/>
    <n v="1"/>
    <s v="unidad"/>
    <m/>
    <n v="0"/>
    <s v="$"/>
    <m/>
    <m/>
    <m/>
    <m/>
    <m/>
    <s v="Sin req."/>
    <s v="Con pendientes"/>
    <x v="3"/>
    <m/>
    <n v="-1"/>
    <m/>
    <m/>
    <m/>
    <m/>
    <n v="1"/>
  </r>
  <r>
    <m/>
    <s v="Leandro Galarza"/>
    <s v="URGENTE 01"/>
    <s v="Extracción de aire para oficina de Marketing"/>
    <d v="2026-08-03T00:00:00"/>
    <x v="19"/>
    <x v="1"/>
    <s v="PR00759"/>
    <s v="FS"/>
    <s v="P-4323"/>
    <s v="M2905FER"/>
    <s v="REDUCCION GALVANIZADA DE 250 A 200 MM"/>
    <n v="2"/>
    <s v="unidad"/>
    <m/>
    <n v="0"/>
    <s v="$"/>
    <m/>
    <m/>
    <m/>
    <m/>
    <m/>
    <s v="Sin req."/>
    <s v="Con pendientes"/>
    <x v="3"/>
    <m/>
    <n v="-2"/>
    <m/>
    <m/>
    <m/>
    <m/>
    <n v="1"/>
  </r>
  <r>
    <m/>
    <s v="Leandro Galarza"/>
    <s v="URGENTE 01"/>
    <s v="Extracción de aire para oficina de Marketing"/>
    <d v="2026-08-03T00:00:00"/>
    <x v="19"/>
    <x v="1"/>
    <s v="PR00759"/>
    <s v="FS"/>
    <s v="P-4323"/>
    <s v="M3006FER"/>
    <s v="CODO ARTICULADO DE 8&quot; (200MM) CHAPA GALVANIZADA."/>
    <n v="2"/>
    <s v="unidad"/>
    <m/>
    <n v="0"/>
    <s v="$"/>
    <m/>
    <m/>
    <m/>
    <m/>
    <m/>
    <s v="Sin req."/>
    <s v="Con pendientes"/>
    <x v="3"/>
    <m/>
    <n v="-2"/>
    <m/>
    <m/>
    <m/>
    <m/>
    <n v="1"/>
  </r>
  <r>
    <m/>
    <s v="Leandro Galarza"/>
    <s v="URGENTE 01"/>
    <s v="Extracción de aire para oficina de Marketing"/>
    <d v="2026-08-03T00:00:00"/>
    <x v="19"/>
    <x v="1"/>
    <s v="PR00759"/>
    <s v="FS"/>
    <s v="P-4323"/>
    <s v="M2688FER"/>
    <s v="CINTA AUTOADESHIVA DE ALUMINIO 48MM X 50MTS"/>
    <n v="2"/>
    <s v="unidad"/>
    <m/>
    <n v="0"/>
    <s v="$"/>
    <m/>
    <m/>
    <m/>
    <m/>
    <m/>
    <s v="Sin req."/>
    <s v="Con pendientes"/>
    <x v="3"/>
    <m/>
    <n v="-2"/>
    <m/>
    <m/>
    <m/>
    <m/>
    <n v="1"/>
  </r>
  <r>
    <m/>
    <s v="Leandro Galarza"/>
    <s v="URGENTE 01"/>
    <s v="Extracción de aire para oficina de Marketing"/>
    <d v="2026-08-03T00:00:00"/>
    <x v="19"/>
    <x v="1"/>
    <s v="PR00759"/>
    <s v="FS"/>
    <s v="P-4323"/>
    <s v="M3007FER"/>
    <s v="REJILLA VENTILACION REDONDA PARED O TECHO 200MM"/>
    <n v="1"/>
    <s v="unidad"/>
    <m/>
    <n v="0"/>
    <s v="$"/>
    <m/>
    <m/>
    <m/>
    <m/>
    <m/>
    <s v="Sin req."/>
    <s v="Con pendientes"/>
    <x v="3"/>
    <m/>
    <n v="-1"/>
    <m/>
    <m/>
    <m/>
    <m/>
    <n v="1"/>
  </r>
  <r>
    <n v="4"/>
    <s v="Alejandro Beron"/>
    <s v="URGENTE 01"/>
    <s v="Repuestos autoelevador Toyota 25"/>
    <d v="2026-08-04T00:00:00"/>
    <x v="19"/>
    <x v="1"/>
    <s v="PR00761"/>
    <s v="FS"/>
    <s v="P-4324"/>
    <s v="M0801MEC"/>
    <s v="JUEGO DE MAZAS (IZUIERDA Y DERECHA) TOYOTA 25B"/>
    <n v="1"/>
    <s v="unidad"/>
    <m/>
    <n v="0"/>
    <s v="$"/>
    <m/>
    <m/>
    <m/>
    <m/>
    <m/>
    <s v="Sin req."/>
    <s v="Con pendientes"/>
    <x v="3"/>
    <m/>
    <n v="-1"/>
    <m/>
    <m/>
    <m/>
    <n v="1"/>
    <n v="1"/>
  </r>
  <r>
    <m/>
    <s v="Alejandro Beron"/>
    <s v="URGENTE 01"/>
    <s v="Repuestos autoelevador Toyota 25"/>
    <d v="2026-08-04T00:00:00"/>
    <x v="19"/>
    <x v="1"/>
    <s v="PR00761"/>
    <s v="FS"/>
    <s v="P-4324"/>
    <s v="M1652MEC"/>
    <s v=" LLANTA DELANTERA PARA CUBIERTAS 700X12"/>
    <n v="2"/>
    <s v="unidad"/>
    <m/>
    <n v="0"/>
    <s v="$"/>
    <m/>
    <m/>
    <m/>
    <m/>
    <m/>
    <s v="Sin req."/>
    <s v="Con pendientes"/>
    <x v="3"/>
    <m/>
    <n v="-2"/>
    <m/>
    <m/>
    <m/>
    <m/>
    <n v="1"/>
  </r>
  <r>
    <m/>
    <s v="Alejandro Beron"/>
    <s v="URGENTE 01"/>
    <s v="Repuestos autoelevador Toyota 25"/>
    <d v="2026-08-04T00:00:00"/>
    <x v="19"/>
    <x v="1"/>
    <s v="PR00761"/>
    <s v="FS"/>
    <s v="P-4324"/>
    <s v="M1653MEC"/>
    <s v="BULON + TUERCA PARA MASA TRASERA AUTOELEVADOR TOYOTA 25"/>
    <n v="12"/>
    <s v="unidad"/>
    <m/>
    <n v="0"/>
    <s v="$"/>
    <m/>
    <m/>
    <m/>
    <m/>
    <m/>
    <s v="Sin req."/>
    <s v="Con pendientes"/>
    <x v="3"/>
    <m/>
    <n v="-12"/>
    <m/>
    <m/>
    <m/>
    <m/>
    <n v="1"/>
  </r>
  <r>
    <m/>
    <s v="Alejandro Beron"/>
    <s v="URGENTE 01"/>
    <s v="Repuestos autoelevador Toyota 25"/>
    <d v="2026-08-04T00:00:00"/>
    <x v="19"/>
    <x v="1"/>
    <s v="PR00761"/>
    <s v="FS"/>
    <s v="P-4324"/>
    <s v="M1654MEC"/>
    <s v="BULON + TUERCA PARA MASA DELANTERA AUTOELEVADOR TOYOTA 25"/>
    <n v="6"/>
    <s v="unidad"/>
    <m/>
    <n v="0"/>
    <s v="$"/>
    <m/>
    <m/>
    <m/>
    <m/>
    <m/>
    <s v="Sin req."/>
    <s v="Con pendientes"/>
    <x v="3"/>
    <m/>
    <n v="-6"/>
    <m/>
    <m/>
    <m/>
    <m/>
    <n v="1"/>
  </r>
  <r>
    <n v="3"/>
    <s v="Hector Alegre"/>
    <s v="URGENTE 01"/>
    <s v="Extensión de red profinet "/>
    <d v="2026-08-04T00:00:00"/>
    <x v="19"/>
    <x v="1"/>
    <s v="PR00762"/>
    <s v="FS"/>
    <s v="P-4325"/>
    <s v="M1417ELE"/>
    <s v="CONECTOR MACHO PROFINET RJ45 180°"/>
    <n v="4"/>
    <s v="unidad"/>
    <m/>
    <n v="0"/>
    <s v="$"/>
    <m/>
    <m/>
    <m/>
    <m/>
    <m/>
    <s v="Sin req."/>
    <s v="Con pendientes"/>
    <x v="3"/>
    <m/>
    <n v="-4"/>
    <m/>
    <m/>
    <m/>
    <n v="1"/>
    <n v="1"/>
  </r>
  <r>
    <m/>
    <s v="Hector Alegre"/>
    <s v="URGENTE 01"/>
    <s v="Extensión de red profinet "/>
    <d v="2026-08-04T00:00:00"/>
    <x v="19"/>
    <x v="1"/>
    <s v="PR00762"/>
    <s v="FS"/>
    <s v="P-4325"/>
    <s v="M1430ELE"/>
    <s v="CABLE PROFINET TP FAST CONNECT VERDE"/>
    <n v="150"/>
    <s v="unidad"/>
    <m/>
    <n v="0"/>
    <s v="$"/>
    <m/>
    <m/>
    <m/>
    <m/>
    <m/>
    <s v="Sin req."/>
    <s v="Con pendientes"/>
    <x v="3"/>
    <m/>
    <n v="-150"/>
    <m/>
    <m/>
    <m/>
    <m/>
    <n v="1"/>
  </r>
  <r>
    <m/>
    <s v="Hector Alegre"/>
    <s v="URGENTE 01"/>
    <s v="Extensión de red profinet "/>
    <d v="2026-08-04T00:00:00"/>
    <x v="19"/>
    <x v="1"/>
    <s v="PR00762"/>
    <s v="FS"/>
    <s v="P-4325"/>
    <s v="M1653ELE"/>
    <s v="CONECTOR HEMBRA PROFINET RJ45 180°"/>
    <n v="4"/>
    <s v="unidad"/>
    <m/>
    <n v="0"/>
    <s v="$"/>
    <m/>
    <m/>
    <m/>
    <m/>
    <m/>
    <s v="Sin req."/>
    <s v="Con pendientes"/>
    <x v="3"/>
    <m/>
    <n v="-4"/>
    <m/>
    <m/>
    <m/>
    <m/>
    <n v="1"/>
  </r>
  <r>
    <n v="1"/>
    <s v="Raul Ledesma"/>
    <s v="URGENTE 01"/>
    <s v="Linea 4"/>
    <d v="2026-08-04T00:00:00"/>
    <x v="19"/>
    <x v="1"/>
    <s v="PR00763"/>
    <s v="AB"/>
    <s v="P-4326"/>
    <s v="S/C"/>
    <s v="SERVO L4"/>
    <n v="1"/>
    <s v="unidad"/>
    <m/>
    <n v="0"/>
    <s v="$"/>
    <m/>
    <m/>
    <m/>
    <m/>
    <m/>
    <s v="Sin req."/>
    <s v="Con pendientes"/>
    <x v="3"/>
    <m/>
    <n v="-1"/>
    <m/>
    <m/>
    <m/>
    <n v="1"/>
    <n v="1"/>
  </r>
  <r>
    <n v="1"/>
    <s v="Leandro Galarza"/>
    <s v="URGENTE 01"/>
    <s v="Mortero cementicio para reparación de pisos en planta"/>
    <d v="2026-08-04T00:00:00"/>
    <x v="19"/>
    <x v="1"/>
    <s v="PR00765"/>
    <s v="FS"/>
    <s v="P-4327"/>
    <s v="M3008FER"/>
    <s v="MORTERO CEMENTICIO PROTEX REP X 25KG"/>
    <n v="3"/>
    <s v="unidad"/>
    <m/>
    <n v="0"/>
    <s v="$"/>
    <m/>
    <m/>
    <m/>
    <m/>
    <m/>
    <s v="Sin req."/>
    <s v="Con pendientes"/>
    <x v="3"/>
    <m/>
    <n v="-3"/>
    <m/>
    <m/>
    <m/>
    <n v="1"/>
    <n v="1"/>
  </r>
  <r>
    <n v="1"/>
    <s v="PAÑOL"/>
    <s v="URGENTE 01"/>
    <s v="Volquete para limpieza en planta"/>
    <d v="2026-08-04T00:00:00"/>
    <x v="19"/>
    <x v="1"/>
    <s v="PR00765"/>
    <s v="FS"/>
    <s v="P-4328"/>
    <s v="S/C"/>
    <s v="Alquiler de volquete"/>
    <n v="1"/>
    <s v="unidad"/>
    <m/>
    <n v="0"/>
    <s v="$"/>
    <m/>
    <m/>
    <m/>
    <m/>
    <m/>
    <s v="Sin req."/>
    <s v="Con pendientes"/>
    <x v="3"/>
    <m/>
    <n v="-1"/>
    <m/>
    <m/>
    <m/>
    <n v="1"/>
    <n v="1"/>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r>
    <m/>
    <m/>
    <m/>
    <m/>
    <m/>
    <x v="20"/>
    <x v="2"/>
    <m/>
    <m/>
    <m/>
    <m/>
    <m/>
    <m/>
    <m/>
    <m/>
    <m/>
    <m/>
    <m/>
    <m/>
    <m/>
    <m/>
    <m/>
    <m/>
    <m/>
    <x v="3"/>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0">
  <r>
    <n v="1"/>
    <s v="Dario Gamba"/>
    <s v="TRAB. TERMINADO"/>
    <s v="COLECTORA LINEA 2"/>
    <x v="0"/>
    <x v="0"/>
    <x v="0"/>
    <s v="Alan Barraza"/>
    <s v="TR-001"/>
    <s v="Servicio"/>
    <s v="Reparacion y reconstruccion de puntera de eje en cinta colectora de masipack linea 2"/>
    <n v="1"/>
    <s v="Unidad"/>
    <n v="235000"/>
    <n v="235000"/>
    <s v="$"/>
    <s v="FULL TIME"/>
    <s v="-"/>
    <m/>
    <n v="98803"/>
    <s v="Cumplido"/>
    <x v="0"/>
    <n v="362"/>
    <n v="1"/>
    <n v="1"/>
  </r>
  <r>
    <n v="1"/>
    <s v="Franco Paez"/>
    <s v="TRAB. TERMINADO"/>
    <s v="MIXER 1 LINEA 6"/>
    <x v="1"/>
    <x v="0"/>
    <x v="0"/>
    <s v="Alan Barraza"/>
    <s v="TR-002"/>
    <s v="Servicio"/>
    <s v="Fabricacion de buje"/>
    <n v="1"/>
    <s v="Unidad"/>
    <n v="180000"/>
    <n v="180000"/>
    <s v="$"/>
    <s v="LDL"/>
    <n v="9625"/>
    <m/>
    <n v="98812"/>
    <s v="Cumplido"/>
    <x v="0"/>
    <n v="2106"/>
    <n v="1"/>
    <n v="1"/>
  </r>
  <r>
    <n v="1"/>
    <s v="Dario Gamba"/>
    <s v="TRAB. TERMINADO"/>
    <s v="EJE TRACCION BARREDORES L6"/>
    <x v="1"/>
    <x v="0"/>
    <x v="0"/>
    <s v="Juan Soqueira"/>
    <s v="TR-003"/>
    <s v="Servicio"/>
    <s v="Reparacion de eje"/>
    <n v="1"/>
    <s v="Unidad"/>
    <n v="310000"/>
    <n v="310000"/>
    <s v="$"/>
    <s v="LDL"/>
    <n v="9635"/>
    <m/>
    <n v="98770"/>
    <s v="Cumplido"/>
    <x v="0"/>
    <n v="2105"/>
    <n v="1"/>
    <n v="1"/>
  </r>
  <r>
    <n v="1"/>
    <s v="Dario Gamba"/>
    <s v="TRAB. TERMINADO"/>
    <s v="MOLINO DE AZUCAR"/>
    <x v="2"/>
    <x v="0"/>
    <x v="0"/>
    <s v="Alan Barraza"/>
    <s v="TR-004"/>
    <s v="Servicio"/>
    <s v="reparacion de eje molino azucar impalpable , rellenado y mecanizado en asiento de rodamiento"/>
    <n v="1"/>
    <s v="Unidad"/>
    <n v="295000"/>
    <n v="295000"/>
    <s v="$"/>
    <s v="FULL TIME"/>
    <s v="-"/>
    <m/>
    <n v="98847"/>
    <s v="Cumplido"/>
    <x v="0"/>
    <n v="363"/>
    <n v="1"/>
    <n v="1"/>
  </r>
  <r>
    <n v="1"/>
    <s v="Dario Gamba"/>
    <s v="TRAB. TERMINADO"/>
    <s v="HORNO LINEA 1"/>
    <x v="2"/>
    <x v="0"/>
    <x v="0"/>
    <s v="Alan Barraza"/>
    <s v="TR-005"/>
    <s v="Servicio"/>
    <s v="RODILLOS DE HORNO L1"/>
    <n v="8"/>
    <s v="Unidad"/>
    <n v="195000"/>
    <n v="1560000"/>
    <s v="$"/>
    <s v="LDL"/>
    <n v="9498"/>
    <m/>
    <n v="98857"/>
    <s v="Cumplido"/>
    <x v="0"/>
    <n v="2117"/>
    <n v="1"/>
    <n v="1"/>
  </r>
  <r>
    <n v="1"/>
    <s v="Juan Zabaleta"/>
    <s v="TRAB. TERMINADO"/>
    <s v="CINTA INTERMEDIA - LINEA 3"/>
    <x v="2"/>
    <x v="0"/>
    <x v="0"/>
    <s v="Anulado"/>
    <s v="TR-006"/>
    <s v="Servicio"/>
    <s v="REVISION/REPARACION"/>
    <n v="1"/>
    <s v="Unidad"/>
    <m/>
    <n v="0"/>
    <s v="$"/>
    <s v="LDL"/>
    <m/>
    <m/>
    <m/>
    <s v="Anulado"/>
    <x v="1"/>
    <m/>
    <n v="1"/>
    <n v="1"/>
  </r>
  <r>
    <n v="1"/>
    <s v="Juan Zabaleta"/>
    <s v="TRAB. TERMINADO"/>
    <s v="ALINEADORES DE BANDEJAS - LINEA 4"/>
    <x v="2"/>
    <x v="0"/>
    <x v="0"/>
    <s v="Raul Paz"/>
    <s v="TR-007"/>
    <s v="Servicio"/>
    <s v="CAMBIO DE PIEZAS APM"/>
    <n v="5"/>
    <s v="Unidad"/>
    <n v="1220000"/>
    <n v="6100000"/>
    <s v="$"/>
    <s v="LDL"/>
    <n v="9552"/>
    <m/>
    <n v="99965"/>
    <s v="Cumplido"/>
    <x v="0"/>
    <n v="2172"/>
    <n v="1"/>
    <n v="1"/>
  </r>
  <r>
    <n v="1"/>
    <s v="Juan Zabaleta"/>
    <s v="TRAB. TERMINADO"/>
    <s v="MALLA DE HORNO LINEA 2 Y 3"/>
    <x v="3"/>
    <x v="0"/>
    <x v="0"/>
    <s v="Alan Barraza"/>
    <s v="TR-008"/>
    <s v="Servicio"/>
    <s v="Adicional por montaje y puesta en marcha de malla transportadora doble tramada de ancho 850 m"/>
    <n v="1"/>
    <s v="Unidad"/>
    <n v="630000"/>
    <n v="630000"/>
    <s v="$"/>
    <s v="MOROS"/>
    <n v="12429"/>
    <m/>
    <n v="98848"/>
    <s v="Cumplido"/>
    <x v="0"/>
    <n v="3545"/>
    <n v="1"/>
    <n v="1"/>
  </r>
  <r>
    <n v="2"/>
    <s v="Dario Gamba"/>
    <s v="TRAB. TERMINADO"/>
    <s v="STACKER LINEA 3"/>
    <x v="4"/>
    <x v="0"/>
    <x v="0"/>
    <s v="Alan Barraza"/>
    <s v="TR-009"/>
    <s v="Servicio"/>
    <s v="REPARACION DE EJE RODILLO MANDO STACKER LINEA 3"/>
    <n v="1"/>
    <s v="Unidad"/>
    <n v="224500"/>
    <n v="224500"/>
    <s v="$"/>
    <s v="FULL TIME"/>
    <s v="sin numero"/>
    <m/>
    <n v="100115"/>
    <s v="Cumplido"/>
    <x v="0"/>
    <n v="365"/>
    <n v="1"/>
    <n v="1"/>
  </r>
  <r>
    <m/>
    <s v="Dario Gamba"/>
    <s v="TRAB. TERMINADO"/>
    <s v="STACKER LINEA 3"/>
    <x v="4"/>
    <x v="0"/>
    <x v="0"/>
    <s v="Alan Barraza"/>
    <s v="TR-009"/>
    <s v="Servicio"/>
    <s v="REPARACION DE ESTRELLA STACKER L3"/>
    <n v="1"/>
    <s v="Unidad"/>
    <n v="215000"/>
    <n v="215000"/>
    <s v="$"/>
    <s v="FULL TIME"/>
    <s v="sin numero"/>
    <m/>
    <n v="100115"/>
    <s v="Cumplido"/>
    <x v="0"/>
    <n v="365"/>
    <m/>
    <n v="1"/>
  </r>
  <r>
    <n v="1"/>
    <s v="Dario Gamba"/>
    <s v="TRAB. TERMINADO"/>
    <s v="Fripack Fourpack L7"/>
    <x v="4"/>
    <x v="0"/>
    <x v="0"/>
    <s v="Alan Barraza"/>
    <s v="TR-010"/>
    <s v="Servicio"/>
    <s v="FABRICACION DE BUJE TENSOR FRIPACK FOURPACK BACK UP"/>
    <n v="1"/>
    <s v="Unidad"/>
    <n v="138000"/>
    <n v="138000"/>
    <s v="$"/>
    <s v="FULL TIME"/>
    <s v="sin numero"/>
    <m/>
    <n v="100114"/>
    <s v="Cumplido"/>
    <x v="0"/>
    <n v="365"/>
    <n v="1"/>
    <n v="1"/>
  </r>
  <r>
    <n v="2"/>
    <s v="Dario Gamba"/>
    <s v="TRAB. TERMINADO"/>
    <s v="FRIPACK 1 - LINEA 4"/>
    <x v="4"/>
    <x v="0"/>
    <x v="0"/>
    <s v="Alan Barraza"/>
    <s v="TR-011"/>
    <s v="Servicio"/>
    <s v="REPARACION DE EJE TRACCION BANDAS FRIPACK 2"/>
    <n v="1"/>
    <s v="Unidad"/>
    <n v="228000"/>
    <n v="228000"/>
    <s v="$"/>
    <s v="FULL TIME"/>
    <s v="sin numero"/>
    <m/>
    <n v="100113"/>
    <s v="Cumplido"/>
    <x v="0"/>
    <n v="365"/>
    <n v="1"/>
    <n v="1"/>
  </r>
  <r>
    <m/>
    <s v="Dario Gamba"/>
    <s v="TRAB. TERMINADO"/>
    <s v="FRIPACK 1 - LINEA 4"/>
    <x v="4"/>
    <x v="0"/>
    <x v="0"/>
    <s v="Alan Barraza"/>
    <s v="TR-011"/>
    <s v="Servicio"/>
    <s v="FABRICACION DE TORNILLO DE EXTRACTOR DE POLEAS SKF"/>
    <n v="1"/>
    <s v="Unidad"/>
    <n v="68500"/>
    <n v="68500"/>
    <s v="$"/>
    <s v="FULL TIME"/>
    <s v="sin numero"/>
    <m/>
    <n v="100113"/>
    <s v="Cumplido"/>
    <x v="0"/>
    <n v="365"/>
    <m/>
    <n v="1"/>
  </r>
  <r>
    <n v="1"/>
    <s v="Alejandro Beron"/>
    <s v="TRAB. TERMINADO"/>
    <s v="Centro de distribucion"/>
    <x v="3"/>
    <x v="0"/>
    <x v="0"/>
    <s v="Alan Barraza"/>
    <s v="TR-012"/>
    <s v="Servicio"/>
    <s v="Mano de obra para modificaciones de ampliacion de deposito"/>
    <n v="1"/>
    <s v="Unidad"/>
    <n v="1300000"/>
    <n v="1300000"/>
    <s v="$"/>
    <s v="Luis Nievas"/>
    <s v="-"/>
    <m/>
    <n v="99881"/>
    <s v="Cumplido"/>
    <x v="0"/>
    <n v="60181959"/>
    <n v="1"/>
    <n v="1"/>
  </r>
  <r>
    <n v="1"/>
    <s v="Dario Gamba"/>
    <s v="TRAB. TERMINADO"/>
    <s v="HORNO LINEA 3"/>
    <x v="5"/>
    <x v="0"/>
    <x v="0"/>
    <s v="Alan Barraza"/>
    <s v="TR-013"/>
    <s v="Servicio"/>
    <s v="Reparacion de eje de apoyo de cinta"/>
    <n v="1"/>
    <s v="Unidad"/>
    <n v="299000"/>
    <n v="299000"/>
    <s v="$"/>
    <s v="LDL"/>
    <n v="9662"/>
    <m/>
    <n v="99856"/>
    <s v="Cumplido"/>
    <x v="0"/>
    <n v="2136"/>
    <n v="1"/>
    <n v="1"/>
  </r>
  <r>
    <n v="1"/>
    <s v="Dario Gamba"/>
    <s v="TRAB. TERMINADO"/>
    <s v="ROTATIVA CHICA L3"/>
    <x v="5"/>
    <x v="0"/>
    <x v="0"/>
    <s v="Alan Barraza"/>
    <s v="TR-014"/>
    <s v="Servicio"/>
    <s v="reparacion de eje de mando de reductor"/>
    <n v="1"/>
    <s v="Unidad"/>
    <n v="202000"/>
    <n v="202000"/>
    <s v="$"/>
    <s v="LDL"/>
    <n v="9662"/>
    <m/>
    <n v="99856"/>
    <s v="Cumplido"/>
    <x v="0"/>
    <n v="2136"/>
    <n v="1"/>
    <n v="1"/>
  </r>
  <r>
    <n v="1"/>
    <s v="Franco Paez"/>
    <s v="TRAB. TERMINADO"/>
    <s v="ROTATIVA CHICA L3"/>
    <x v="6"/>
    <x v="0"/>
    <x v="0"/>
    <s v="Alan Barraza"/>
    <s v="TR-015"/>
    <s v="Servicio"/>
    <s v="Provision de reten 25-37-7 para motor de rotativa."/>
    <n v="1"/>
    <s v="Unidad"/>
    <n v="24500"/>
    <n v="24500"/>
    <s v="$"/>
    <s v="FULL TIME"/>
    <s v="sin numero"/>
    <m/>
    <n v="99878"/>
    <s v="Cumplido"/>
    <x v="0"/>
    <n v="366"/>
    <n v="1"/>
    <n v="1"/>
  </r>
  <r>
    <n v="1"/>
    <s v="Hugo Escobar"/>
    <s v="TRAB. TERMINADO"/>
    <s v="FRIPACK 1 - LINEA 4"/>
    <x v="6"/>
    <x v="0"/>
    <x v="0"/>
    <s v="Juan Soqueira"/>
    <s v="TR-016"/>
    <s v="Servicio"/>
    <s v="reparacion y fabricacion de ejes de transmision de cintas"/>
    <n v="1"/>
    <s v="Unidad"/>
    <n v="1087790"/>
    <n v="1087790"/>
    <s v="$"/>
    <s v="LDL"/>
    <n v="9717"/>
    <m/>
    <n v="100086"/>
    <s v="Cumplido"/>
    <x v="0"/>
    <n v="2197"/>
    <n v="1"/>
    <n v="1"/>
  </r>
  <r>
    <n v="1"/>
    <s v="Franco Paez"/>
    <s v="TRAB. TERMINADO"/>
    <s v="CINTA DE ENFRIADO - LINEA 4"/>
    <x v="4"/>
    <x v="0"/>
    <x v="0"/>
    <s v="Juan Soqueira"/>
    <s v="TR-017"/>
    <s v="Servicio"/>
    <s v="Reparacion de eje y alojamiento de rodillo de centrador de cinta de enfriado."/>
    <n v="1"/>
    <s v="Unidad"/>
    <n v="293000"/>
    <n v="293000"/>
    <s v="$"/>
    <s v="LDL"/>
    <n v="9718"/>
    <m/>
    <n v="100087"/>
    <s v="Cumplido"/>
    <x v="0"/>
    <n v="2197"/>
    <n v="1"/>
    <n v="1"/>
  </r>
  <r>
    <n v="1"/>
    <s v="Franco Paez"/>
    <s v="TRAB. TERMINADO"/>
    <s v="ALINEADORES DE BANDEJAS - LINEA 4"/>
    <x v="4"/>
    <x v="0"/>
    <x v="0"/>
    <s v="Juan Soqueira"/>
    <s v="TR-018"/>
    <s v="Servicio"/>
    <s v="Reparacion de desgaste en eje de traccion de cadenas en alineador de bandejas."/>
    <n v="1"/>
    <s v="Unidad"/>
    <n v="33600"/>
    <n v="33600"/>
    <s v="$"/>
    <s v="LDL"/>
    <n v="9750"/>
    <m/>
    <n v="100082"/>
    <s v="Cumplido"/>
    <x v="0"/>
    <n v="2174"/>
    <n v="1"/>
    <n v="1"/>
  </r>
  <r>
    <n v="1"/>
    <s v="Juan Zabaleta"/>
    <s v="TRAB. TERMINADO"/>
    <s v="PROVISION GAS Y OXIGENO"/>
    <x v="7"/>
    <x v="1"/>
    <x v="0"/>
    <s v="Juan Soqueira"/>
    <s v="TR-019"/>
    <s v="Servicio"/>
    <s v="PROVISION DE GAS Y OXIGENO"/>
    <n v="1"/>
    <s v="Unidad"/>
    <n v="270000"/>
    <n v="270000"/>
    <s v="$"/>
    <s v="Luis Nievas"/>
    <s v="S/N"/>
    <m/>
    <n v="100501"/>
    <s v="Cumplido"/>
    <x v="0"/>
    <n v="60181960"/>
    <n v="1"/>
    <n v="1"/>
  </r>
  <r>
    <n v="1"/>
    <s v="Juan Zabaleta"/>
    <s v="TRAB. TERMINADO"/>
    <s v="LINEA 6"/>
    <x v="8"/>
    <x v="0"/>
    <x v="0"/>
    <s v="Raul Paz"/>
    <s v="TR-020"/>
    <s v="Servicio"/>
    <s v="Retenes de 15-30-7 para motor de espirales"/>
    <n v="8"/>
    <s v="Unidad"/>
    <n v="5000"/>
    <n v="40000"/>
    <s v="$"/>
    <s v="LDL"/>
    <n v="9695"/>
    <m/>
    <n v="99966"/>
    <s v="Cumplido"/>
    <x v="0"/>
    <n v="2173"/>
    <n v="1"/>
    <n v="1"/>
  </r>
  <r>
    <n v="1"/>
    <s v="Juan Zabaleta"/>
    <s v="TRAB. TERMINADO"/>
    <s v="CENTRO DE GOMA PARA MANCHON"/>
    <x v="8"/>
    <x v="0"/>
    <x v="0"/>
    <s v="Juan Soqueira"/>
    <s v="TR-021"/>
    <s v="Servicio"/>
    <s v="CENTRO DE GOMA 100X6 AGUJEROS PARA MANCHON"/>
    <n v="1"/>
    <s v="Unidad"/>
    <n v="60000"/>
    <n v="60000"/>
    <s v="$"/>
    <s v="LDL"/>
    <n v="9729"/>
    <m/>
    <n v="100093"/>
    <s v="Cumplido"/>
    <x v="0"/>
    <n v="2224"/>
    <n v="1"/>
    <n v="1"/>
  </r>
  <r>
    <n v="1"/>
    <s v="Franco Paez"/>
    <s v="TRAB. TERMINADO"/>
    <s v="EXTRACTORES DE AMASADO"/>
    <x v="9"/>
    <x v="0"/>
    <x v="0"/>
    <s v="Raul Paz"/>
    <s v="TR-022"/>
    <s v="Servicio"/>
    <s v="Polea de extractores de amasado"/>
    <n v="1"/>
    <s v="Unidad"/>
    <n v="145000"/>
    <n v="145000"/>
    <s v="$"/>
    <s v="LDL"/>
    <n v="9689"/>
    <m/>
    <n v="99967"/>
    <s v="Cumplido"/>
    <x v="0"/>
    <n v="2166"/>
    <n v="1"/>
    <n v="1"/>
  </r>
  <r>
    <n v="1"/>
    <s v="Franco Paez"/>
    <s v="TRAB. TERMINADO"/>
    <s v="ALINEADORES DE BANDEJAS - LINEA 4"/>
    <x v="9"/>
    <x v="0"/>
    <x v="0"/>
    <s v="Raul Paz"/>
    <s v="TR-023"/>
    <s v="Servicio"/>
    <s v="Manguito de bloqueo para cadenas de alineador de bandejas"/>
    <n v="4"/>
    <s v="Unidad"/>
    <n v="85000"/>
    <n v="340000"/>
    <s v="$"/>
    <s v="LDL"/>
    <n v="9689"/>
    <m/>
    <n v="99967"/>
    <s v="Cumplido"/>
    <x v="0"/>
    <n v="2166"/>
    <n v="1"/>
    <n v="1"/>
  </r>
  <r>
    <n v="2"/>
    <s v="Dario Gamba"/>
    <s v="TRAB. TERMINADO"/>
    <s v="FRIPACK 2 - LINEA 4"/>
    <x v="9"/>
    <x v="0"/>
    <x v="0"/>
    <s v="Alan Barraza"/>
    <s v="TR-024"/>
    <s v="Servicio"/>
    <s v="POLEA 30 L PARA EJE DE 15MM CON CHAVETERO"/>
    <n v="2"/>
    <s v="Unidad"/>
    <n v="210000"/>
    <n v="420000"/>
    <s v="$"/>
    <s v="LDL"/>
    <n v="9732"/>
    <m/>
    <n v="100256"/>
    <s v="Cumplido"/>
    <x v="0"/>
    <n v="2224"/>
    <n v="1"/>
    <n v="1"/>
  </r>
  <r>
    <m/>
    <s v="Dario Gamba"/>
    <s v="TRAB. TERMINADO"/>
    <s v="FRIPACK 2 - LINEA 4"/>
    <x v="9"/>
    <x v="0"/>
    <x v="0"/>
    <s v="Alan Barraza"/>
    <s v="TR-024"/>
    <s v="Servicio"/>
    <s v="POLEA ESPECIAL PARA FRIPACK 2 LINEA 4"/>
    <n v="1"/>
    <s v="Unidad"/>
    <n v="98000"/>
    <n v="98000"/>
    <s v="$"/>
    <s v="LDL"/>
    <n v="9732"/>
    <m/>
    <n v="100256"/>
    <s v="Cumplido"/>
    <x v="0"/>
    <n v="2224"/>
    <m/>
    <n v="1"/>
  </r>
  <r>
    <n v="3"/>
    <s v="Dario Gamba"/>
    <s v="TRAB. TERMINADO"/>
    <s v="CINTA DE SALIDA FRIPACK 1 Y 2 LINEA 4"/>
    <x v="10"/>
    <x v="2"/>
    <x v="0"/>
    <s v="Alan Barraza"/>
    <s v="TR-025"/>
    <s v="Servicio"/>
    <s v="FABRICACION DE RODILLOS DE CINTA DE SALIDA FRIPACK 1 Y 2"/>
    <n v="2"/>
    <s v="Unidad"/>
    <n v="87000"/>
    <n v="174000"/>
    <s v="$"/>
    <s v="LDL"/>
    <n v="9793"/>
    <m/>
    <n v="101086"/>
    <s v="Cumplido"/>
    <x v="0"/>
    <n v="2184"/>
    <n v="1"/>
    <n v="1"/>
  </r>
  <r>
    <m/>
    <s v="Dario Gamba"/>
    <s v="TRAB. TERMINADO"/>
    <s v="FRIPACK 2 - LINEA 4"/>
    <x v="10"/>
    <x v="2"/>
    <x v="0"/>
    <s v="Alan Barraza"/>
    <s v="TR-025"/>
    <s v="Servicio"/>
    <s v="FABRICACION DE EJE DE TRANSMISION DE FRIPACK 2 CON PIÑON"/>
    <n v="1"/>
    <s v="Unidad"/>
    <n v="117000"/>
    <n v="117000"/>
    <s v="$"/>
    <s v="LDL"/>
    <n v="9793"/>
    <m/>
    <n v="101086"/>
    <s v="Cumplido"/>
    <x v="0"/>
    <n v="2184"/>
    <m/>
    <n v="1"/>
  </r>
  <r>
    <m/>
    <s v="Dario Gamba"/>
    <s v="TRAB. TERMINADO"/>
    <s v="REDUCTOR DE CINTA LINEA 4"/>
    <x v="10"/>
    <x v="2"/>
    <x v="0"/>
    <s v="Alan Barraza"/>
    <s v="TR-025"/>
    <s v="Servicio"/>
    <s v="FABRICACION DE EJES DE TRANSMISION PARA CINTAS DE 202MM"/>
    <n v="4"/>
    <s v="Unidad"/>
    <n v="85000"/>
    <n v="340000"/>
    <s v="$"/>
    <s v="LDL"/>
    <n v="9793"/>
    <m/>
    <n v="101086"/>
    <s v="Cumplido"/>
    <x v="0"/>
    <n v="2184"/>
    <m/>
    <n v="1"/>
  </r>
  <r>
    <n v="1"/>
    <s v="Hugo Escobar"/>
    <s v="TRAB. TERMINADO"/>
    <s v="CINTA DE ACUMULO FOCUS LINEA 7"/>
    <x v="10"/>
    <x v="2"/>
    <x v="0"/>
    <s v="Alan Barraza"/>
    <s v="TR-026"/>
    <s v="Servicio"/>
    <s v="reparacion de alojamiento de rodamiento"/>
    <n v="1"/>
    <s v="Unidad"/>
    <n v="194500"/>
    <n v="194500"/>
    <s v="$"/>
    <s v="FULL TIME"/>
    <s v="sin numero"/>
    <m/>
    <n v="100224"/>
    <s v="Cumplido"/>
    <x v="0"/>
    <n v="367"/>
    <n v="1"/>
    <n v="1"/>
  </r>
  <r>
    <n v="1"/>
    <s v="Hugo Escobar"/>
    <s v="TRAB. TERMINADO"/>
    <s v="MASIPACK - LINEA 2"/>
    <x v="11"/>
    <x v="0"/>
    <x v="0"/>
    <s v="Alan Barraza"/>
    <s v="TR-027"/>
    <s v="Servicio"/>
    <s v="reparacion de de puntera de rodillo de traccion"/>
    <n v="1"/>
    <s v="Unidad"/>
    <n v="285000"/>
    <n v="285000"/>
    <s v="$"/>
    <s v="LDL"/>
    <n v="9754"/>
    <m/>
    <n v="102018"/>
    <s v="Cumplido"/>
    <x v="0"/>
    <n v="2225"/>
    <n v="1"/>
    <n v="1"/>
  </r>
  <r>
    <n v="1"/>
    <s v="Dario Gamba"/>
    <s v="TRAB. TERMINADO"/>
    <s v="FRIPACK 2 - LINEA 4"/>
    <x v="10"/>
    <x v="2"/>
    <x v="0"/>
    <s v="Alan Barraza"/>
    <s v="TR-028"/>
    <s v="Servicio"/>
    <s v="FABRICACION DE EJE DIAMETRO 25MM DE CINTA A TABLILLAS"/>
    <n v="1"/>
    <s v="Unidad"/>
    <n v="67000"/>
    <n v="67000"/>
    <s v="$"/>
    <s v="LDL"/>
    <n v="9792"/>
    <m/>
    <n v="100719"/>
    <s v="Cumplido"/>
    <x v="0"/>
    <n v="2217"/>
    <n v="1"/>
    <n v="1"/>
  </r>
  <r>
    <n v="1"/>
    <s v="Juan Zabaleta"/>
    <s v="TRAB. TERMINADO"/>
    <s v="DAF"/>
    <x v="12"/>
    <x v="1"/>
    <x v="0"/>
    <s v="Juan Soqueira"/>
    <s v="TR-029"/>
    <s v="Servicio"/>
    <s v="Fabricacion de entre rosca de reduccion de 3'' macho a 2'' hembra de bomba sumergible"/>
    <n v="1"/>
    <s v="Unidad"/>
    <n v="145000"/>
    <n v="145000"/>
    <s v="$"/>
    <s v="FULL TIME"/>
    <s v="sin numero"/>
    <m/>
    <n v="100169"/>
    <s v="Cumplido"/>
    <x v="0"/>
    <n v="368"/>
    <n v="1"/>
    <n v="1"/>
  </r>
  <r>
    <n v="1"/>
    <s v="Alejandro Beron"/>
    <s v="TRAB. TERMINADO"/>
    <s v="AUTOELEVADOR TOYOTA 25B"/>
    <x v="13"/>
    <x v="0"/>
    <x v="0"/>
    <s v="Juan Soqueira"/>
    <s v="TR-030"/>
    <s v="Servicio"/>
    <s v="REEMPLAZO DE JUNTAS TAPA DE CILINDRO TOYOTA 25B"/>
    <n v="1"/>
    <s v="Unidad"/>
    <n v="770200"/>
    <n v="770200"/>
    <s v="$"/>
    <s v="RBT srl"/>
    <n v="1402"/>
    <m/>
    <n v="100078"/>
    <s v="Cumplido"/>
    <x v="0"/>
    <n v="48085"/>
    <n v="1"/>
    <n v="1"/>
  </r>
  <r>
    <n v="4"/>
    <s v="Juan Zabaleta"/>
    <s v="TRAB. TERMINADO"/>
    <s v="EJES FRIPACK L1"/>
    <x v="14"/>
    <x v="0"/>
    <x v="0"/>
    <s v="Anulado"/>
    <s v="TR-031"/>
    <s v="Servicio"/>
    <s v="EJE DE TRANSMISION FRIPACK 1 120MM"/>
    <n v="1"/>
    <s v="Unidad"/>
    <n v="119000"/>
    <n v="119000"/>
    <s v="$"/>
    <s v="ITEM SOLICITADO EN TR-016"/>
    <m/>
    <m/>
    <m/>
    <s v="Anulado"/>
    <x v="1"/>
    <m/>
    <n v="1"/>
    <n v="1"/>
  </r>
  <r>
    <m/>
    <s v="Juan Zabaleta"/>
    <s v="TRAB. TERMINADO"/>
    <s v="EJES FRIPACK L2"/>
    <x v="15"/>
    <x v="0"/>
    <x v="0"/>
    <s v="Anulado"/>
    <s v="TR-031"/>
    <s v="Servicio"/>
    <s v="EJE 94MM"/>
    <n v="3"/>
    <s v="Unidad"/>
    <n v="76000"/>
    <n v="228000"/>
    <s v="$"/>
    <s v="ITEM SOLICITADO EN TR-016"/>
    <m/>
    <m/>
    <m/>
    <s v="Anulado"/>
    <x v="1"/>
    <m/>
    <m/>
    <n v="1"/>
  </r>
  <r>
    <m/>
    <s v="Juan Zabaleta"/>
    <s v="TRAB. TERMINADO"/>
    <s v="EJES FRIPACK L3"/>
    <x v="16"/>
    <x v="0"/>
    <x v="0"/>
    <s v="Anulado"/>
    <s v="TR-031"/>
    <s v="Servicio"/>
    <s v="EJE DE FRIPACK 257MM"/>
    <n v="2"/>
    <s v="Unidad"/>
    <n v="138000"/>
    <n v="276000"/>
    <s v="$"/>
    <s v="ITEM SOLICITADO EN TR-016"/>
    <m/>
    <m/>
    <m/>
    <s v="Anulado"/>
    <x v="1"/>
    <m/>
    <m/>
    <n v="1"/>
  </r>
  <r>
    <m/>
    <s v="Juan Zabaleta"/>
    <s v="TRAB. TERMINADO"/>
    <s v="FRIPACK 1 - LINEA 4"/>
    <x v="17"/>
    <x v="0"/>
    <x v="0"/>
    <s v="Anulado"/>
    <s v="TR-031"/>
    <s v="Servicio"/>
    <s v="EJE DE FRIPACK 217MM"/>
    <n v="2"/>
    <s v="Unidad"/>
    <n v="138000"/>
    <n v="276000"/>
    <s v="$"/>
    <s v="ITEM SOLICITADO EN TR-016"/>
    <m/>
    <m/>
    <m/>
    <s v="Anulado"/>
    <x v="1"/>
    <m/>
    <m/>
    <n v="1"/>
  </r>
  <r>
    <n v="1"/>
    <s v="Juan Zabaleta"/>
    <s v="TRAB. TERMINADO"/>
    <s v="MESA DE ENFRIADO - LINEA 4"/>
    <x v="14"/>
    <x v="0"/>
    <x v="0"/>
    <s v="Anulado"/>
    <s v="TR-032"/>
    <s v="Servicio"/>
    <s v="RODILLO MESA DE ENFRIADO LINEA 4"/>
    <n v="1"/>
    <s v="Unidad"/>
    <n v="293000"/>
    <n v="293000"/>
    <s v="$"/>
    <s v="ITEM SOLICITADO EN TR-017"/>
    <n v="9718"/>
    <m/>
    <m/>
    <s v="Anulado"/>
    <x v="1"/>
    <m/>
    <n v="1"/>
    <n v="1"/>
  </r>
  <r>
    <n v="1"/>
    <s v="Juan Zabaleta"/>
    <s v="TRAB. TERMINADO"/>
    <s v="FRIPACK 1 - LINEA 4"/>
    <x v="14"/>
    <x v="0"/>
    <x v="0"/>
    <s v="Juan Soqueira"/>
    <s v="TR-033"/>
    <s v="Servicio"/>
    <s v="Hora Asistencia ingeniero electronico"/>
    <n v="3"/>
    <s v="Horas"/>
    <n v="40000"/>
    <n v="120000"/>
    <s v="$"/>
    <s v="Fripack Srl"/>
    <n v="7004"/>
    <m/>
    <n v="100225"/>
    <s v="Cumplido"/>
    <x v="0"/>
    <n v="765"/>
    <n v="1"/>
    <n v="1"/>
  </r>
  <r>
    <n v="1"/>
    <s v="Dario Gamba"/>
    <s v="TRAB. TERMINADO"/>
    <s v="MASIPACK - LINEA 2"/>
    <x v="18"/>
    <x v="1"/>
    <x v="0"/>
    <s v="Juan Soqueira"/>
    <s v="TR-034"/>
    <s v="Servicio"/>
    <s v="FABRICACION EJES TRACCION DE CINTA"/>
    <n v="3"/>
    <s v="Unidad"/>
    <n v="215000"/>
    <n v="645000"/>
    <s v="$"/>
    <s v="FULL TIME"/>
    <s v="sin numero"/>
    <m/>
    <n v="100157"/>
    <s v="Cumplido"/>
    <x v="0"/>
    <n v="369"/>
    <n v="1"/>
    <n v="1"/>
  </r>
  <r>
    <n v="3"/>
    <s v="Dario Gamba"/>
    <s v="TRAB. TERMINADO"/>
    <s v="MESA ENCREMADO L6"/>
    <x v="19"/>
    <x v="1"/>
    <x v="0"/>
    <s v="Alan Barraza"/>
    <s v="TR-035"/>
    <s v="Servicio"/>
    <s v="REPARACION MESA DE ENCREMADO LINEA 6"/>
    <n v="1"/>
    <s v="Unidad"/>
    <n v="148500"/>
    <n v="148500"/>
    <s v="$"/>
    <s v="LDL"/>
    <n v="9795"/>
    <m/>
    <n v="100249"/>
    <s v="Cumplido"/>
    <x v="0"/>
    <n v="2262"/>
    <n v="1"/>
    <n v="1"/>
  </r>
  <r>
    <m/>
    <s v="Dario Gamba"/>
    <s v="TRAB. TERMINADO"/>
    <s v="FRIPACK 1 - LINEA 4"/>
    <x v="19"/>
    <x v="1"/>
    <x v="0"/>
    <s v="Alan Barraza"/>
    <s v="TR-035"/>
    <s v="Servicio"/>
    <s v="FABRICACION DE MOVIENTO CINTA FRIPACK 1 LINEA 4"/>
    <n v="1"/>
    <s v="Unidad"/>
    <n v="198000"/>
    <n v="198000"/>
    <s v="$"/>
    <s v="LDL"/>
    <n v="9795"/>
    <m/>
    <n v="100249"/>
    <s v="Cumplido"/>
    <x v="0"/>
    <n v="2262"/>
    <m/>
    <n v="1"/>
  </r>
  <r>
    <m/>
    <s v="Dario Gamba"/>
    <s v="TRAB. TERMINADO"/>
    <s v="FRIPACK 1 - LINEA 4"/>
    <x v="19"/>
    <x v="1"/>
    <x v="0"/>
    <s v="Alan Barraza"/>
    <s v="TR-035"/>
    <s v="Servicio"/>
    <s v="FABRICACION DE EJE EN REDUCTOR FRIPACK 1 LINEA 4"/>
    <n v="2"/>
    <s v="Unidad"/>
    <n v="247500"/>
    <n v="495000"/>
    <s v="$"/>
    <s v="LDL"/>
    <n v="9795"/>
    <m/>
    <n v="100249"/>
    <s v="Cumplido"/>
    <x v="0"/>
    <n v="2262"/>
    <m/>
    <n v="1"/>
  </r>
  <r>
    <n v="1"/>
    <s v="Juan Zabaleta"/>
    <s v="TRAB. TERMINADO"/>
    <s v="MASIPACK - LINEA 2"/>
    <x v="20"/>
    <x v="1"/>
    <x v="0"/>
    <s v="Juan Soqueira"/>
    <s v="TR-036"/>
    <s v="Servicio"/>
    <s v="Reparacion de eje cuadrado de traccion de cinta colectora"/>
    <n v="1"/>
    <s v="Unidad"/>
    <n v="290000"/>
    <n v="290000"/>
    <s v="$"/>
    <s v="FULL TIME"/>
    <s v="sin numero"/>
    <m/>
    <n v="100171"/>
    <s v="Cumplido"/>
    <x v="0"/>
    <n v="370"/>
    <n v="1"/>
    <n v="1"/>
  </r>
  <r>
    <n v="1"/>
    <s v="Juan Zabaleta"/>
    <s v="TRAB. TERMINADO"/>
    <s v="MASIPACK - LINEA 2"/>
    <x v="12"/>
    <x v="1"/>
    <x v="0"/>
    <s v="Alan Barraza"/>
    <s v="TR-037"/>
    <s v="Servicio"/>
    <s v="fabricacion de eje pasando de 14 mm a 18 en punta de rodillo cinta colectora masipack linea 2"/>
    <n v="1"/>
    <s v="Unidad"/>
    <n v="395000"/>
    <n v="395000"/>
    <s v="$"/>
    <s v="FULL TIME"/>
    <s v="sin numero"/>
    <m/>
    <n v="100223"/>
    <s v="Cumplido"/>
    <x v="0"/>
    <n v="371"/>
    <n v="1"/>
    <n v="1"/>
  </r>
  <r>
    <n v="1"/>
    <s v="Franco Paez"/>
    <s v="TRAB. TERMINADO"/>
    <s v="FRIPACK 2 - LINEA 4"/>
    <x v="19"/>
    <x v="1"/>
    <x v="0"/>
    <s v="Alan Barraza"/>
    <s v="TR-038"/>
    <s v="Servicio"/>
    <s v="FABRICACION DE EJE DE TRACCION FRIPACK LINEA 4"/>
    <n v="1"/>
    <s v="Unidad"/>
    <n v="145000"/>
    <n v="145000"/>
    <s v="$"/>
    <s v="LDL"/>
    <n v="9800"/>
    <m/>
    <n v="100250"/>
    <s v="Cumplido"/>
    <x v="0"/>
    <n v="2281"/>
    <n v="1"/>
    <n v="1"/>
  </r>
  <r>
    <n v="1"/>
    <s v="Franco Paez"/>
    <s v="TRAB. TERMINADO"/>
    <s v="FRIPACK L3"/>
    <x v="19"/>
    <x v="1"/>
    <x v="0"/>
    <s v="Alan Barraza"/>
    <s v="TR-039"/>
    <s v="Servicio"/>
    <s v="FABRICACION DE BULON TENSOR"/>
    <n v="1"/>
    <s v="Unidad"/>
    <n v="140000"/>
    <n v="140000"/>
    <s v="$"/>
    <s v="LDL"/>
    <n v="9799"/>
    <m/>
    <n v="100253"/>
    <s v="Cumplido"/>
    <x v="0"/>
    <n v="2279"/>
    <n v="1"/>
    <n v="1"/>
  </r>
  <r>
    <n v="1"/>
    <s v="Franco Paez"/>
    <s v="TRAB. TERMINADO"/>
    <s v="ENCREMADO L6"/>
    <x v="19"/>
    <x v="1"/>
    <x v="0"/>
    <s v="Alan Barraza"/>
    <s v="TR-040"/>
    <s v="Servicio"/>
    <s v="REPARACION DE EJE DE ENCREMADORA 1."/>
    <n v="1"/>
    <s v="Unidad"/>
    <n v="190000"/>
    <n v="190000"/>
    <s v="$"/>
    <s v="LDL"/>
    <n v="9799"/>
    <m/>
    <n v="100254"/>
    <s v="Cumplido"/>
    <x v="0"/>
    <n v="2279"/>
    <n v="1"/>
    <n v="1"/>
  </r>
  <r>
    <n v="1"/>
    <s v="Franco Paez"/>
    <s v="TRAB. TERMINADO"/>
    <s v="ENCREMADORA 2 LINEA 6"/>
    <x v="19"/>
    <x v="1"/>
    <x v="0"/>
    <s v="Alan Barraza"/>
    <s v="TR-041"/>
    <s v="Servicio"/>
    <s v="REPARACION DE RODILLO DE CINTA ENCREMADORA L6"/>
    <n v="1"/>
    <s v="Unidad"/>
    <n v="250000"/>
    <n v="250000"/>
    <s v="$"/>
    <s v="LDL"/>
    <n v="9800"/>
    <m/>
    <n v="100251"/>
    <s v="Cumplido"/>
    <x v="0"/>
    <n v="2281"/>
    <n v="1"/>
    <n v="1"/>
  </r>
  <r>
    <n v="1"/>
    <s v="Raul Ledesma"/>
    <s v="TRAB. TERMINADO"/>
    <s v="ENCREMADO L6"/>
    <x v="19"/>
    <x v="1"/>
    <x v="0"/>
    <s v="Alan Barraza"/>
    <s v="TR-042"/>
    <s v="Servicio"/>
    <s v="FABRICACION DE ENGRANAJE MICARTA PARA TRACCION DE RODILLO EN ENCREMADORA"/>
    <n v="4"/>
    <s v="Unidad"/>
    <n v="80600"/>
    <n v="322400"/>
    <s v="$"/>
    <s v="LDL"/>
    <n v="9791"/>
    <m/>
    <n v="100255"/>
    <s v="Cumplido"/>
    <x v="0"/>
    <n v="2300"/>
    <n v="1"/>
    <n v="1"/>
  </r>
  <r>
    <n v="1"/>
    <s v="Alejandro Beron"/>
    <s v="TRAB. TERMINADO"/>
    <s v="HELADERA COMEDOR"/>
    <x v="21"/>
    <x v="1"/>
    <x v="0"/>
    <s v="Raul Paz"/>
    <s v="TR-043"/>
    <s v="Servicio"/>
    <s v="REPARAR HELADERA FUERA DE SERVICIO. CAMBIO DE BURLETE EN DOS HELADERAS"/>
    <n v="1"/>
    <s v="Unidad"/>
    <n v="520000"/>
    <n v="520000"/>
    <s v="$"/>
    <s v="MENA FEDERICO"/>
    <s v="MAIL"/>
    <m/>
    <n v="100263"/>
    <s v="Cumplido"/>
    <x v="0"/>
    <n v="4907862"/>
    <n v="1"/>
    <n v="1"/>
  </r>
  <r>
    <n v="1"/>
    <s v="Juan Zabaleta"/>
    <s v="TRAB. TERMINADO"/>
    <s v="LINEA 4"/>
    <x v="19"/>
    <x v="1"/>
    <x v="0"/>
    <s v="Raul Paz"/>
    <s v="TR-044"/>
    <s v="Servicio"/>
    <s v="Reparacion masipack programacion"/>
    <n v="1"/>
    <s v="Unidad"/>
    <n v="348320"/>
    <n v="348320"/>
    <s v="$"/>
    <s v="DUROLL"/>
    <n v="25022101"/>
    <m/>
    <n v="100318"/>
    <s v="Cumplido"/>
    <x v="0"/>
    <s v="-"/>
    <n v="1"/>
    <n v="1"/>
  </r>
  <r>
    <n v="1"/>
    <s v="Hugo Escobar"/>
    <s v="TRAB. TERMINADO"/>
    <s v="inyectadora linea 4"/>
    <x v="22"/>
    <x v="1"/>
    <x v="0"/>
    <s v="Alan Barraza"/>
    <s v="TR-045"/>
    <s v="Servicio"/>
    <s v="fabricacion de eje y separadores de soporte de sujecion de placa de inyectado"/>
    <n v="1"/>
    <s v="Unidad"/>
    <n v="665000"/>
    <n v="665000"/>
    <s v="$"/>
    <s v="LDL"/>
    <n v="9844"/>
    <m/>
    <n v="100375"/>
    <s v="Cumplido"/>
    <x v="0"/>
    <n v="2331"/>
    <n v="1"/>
    <n v="1"/>
  </r>
  <r>
    <n v="1"/>
    <s v="Franco Paez"/>
    <s v="TRAB. TERMINADO"/>
    <s v="HORNOS LINEA 5"/>
    <x v="23"/>
    <x v="1"/>
    <x v="0"/>
    <s v="Juan Soqueira"/>
    <s v="TR-046"/>
    <s v="Servicio"/>
    <s v="Reparacion de 1 eje de movimientos de carros y fabricacion de otro nuevo. Reparacion de 1 flecha de movimiento de carros. proveer 1 manguito de fijacion."/>
    <n v="1"/>
    <s v="Unidad"/>
    <n v="640000"/>
    <n v="640000"/>
    <s v="$"/>
    <s v="MET CAR MAR"/>
    <n v="12373"/>
    <m/>
    <n v="100730"/>
    <s v="Cumplido"/>
    <x v="0"/>
    <n v="1585"/>
    <n v="1"/>
    <n v="1"/>
  </r>
  <r>
    <n v="1"/>
    <s v="Hugo Escobar"/>
    <s v="TRAB. TERMINADO"/>
    <s v="MIXER 1 LINEA 6"/>
    <x v="24"/>
    <x v="1"/>
    <x v="0"/>
    <s v="Alan Barraza"/>
    <s v="TR-047"/>
    <s v="Servicio"/>
    <s v="reparacion de roscas de montaje de traba para tapa de mixer"/>
    <n v="1"/>
    <s v="Unidad"/>
    <n v="245000"/>
    <n v="245000"/>
    <s v="$"/>
    <s v="FULL TIME"/>
    <s v="MAIL"/>
    <m/>
    <n v="100383"/>
    <s v="Cumplido"/>
    <x v="0"/>
    <n v="373"/>
    <n v="1"/>
    <n v="1"/>
  </r>
  <r>
    <n v="1"/>
    <s v="Franco Paez"/>
    <s v="TRAB. TERMINADO"/>
    <s v="MASIPACK BACK UP - LINEA 1"/>
    <x v="25"/>
    <x v="1"/>
    <x v="0"/>
    <s v="Anulado"/>
    <s v="TR-048"/>
    <s v="Servicio"/>
    <s v="Fabricacion de soporte para sujecion de cuchilla"/>
    <n v="1"/>
    <s v="Unidad"/>
    <m/>
    <n v="0"/>
    <s v="$"/>
    <s v="LDL"/>
    <m/>
    <m/>
    <m/>
    <s v="Anulado"/>
    <x v="1"/>
    <m/>
    <n v="1"/>
    <n v="1"/>
  </r>
  <r>
    <n v="1"/>
    <s v="Franco Paez"/>
    <s v="TRAB. TERMINADO"/>
    <s v="MASIPACK BACK UP - LINEA 1"/>
    <x v="25"/>
    <x v="1"/>
    <x v="0"/>
    <s v="Alan Barraza"/>
    <s v="TR-049"/>
    <s v="Servicio"/>
    <s v="Fabricacion de base para sujetar lineal."/>
    <n v="1"/>
    <s v="Unidad"/>
    <n v="450000"/>
    <n v="450000"/>
    <s v="$"/>
    <s v="LDL"/>
    <n v="9951"/>
    <m/>
    <n v="101065"/>
    <s v="Cumplido"/>
    <x v="0"/>
    <n v="2393"/>
    <n v="1"/>
    <n v="1"/>
  </r>
  <r>
    <n v="2"/>
    <s v="Franco Paez"/>
    <s v="TRAB. TERMINADO"/>
    <s v="MASIPACK BACK UP - LINEA 1"/>
    <x v="25"/>
    <x v="1"/>
    <x v="0"/>
    <s v="Alan Barraza"/>
    <s v="TR-050"/>
    <s v="Servicio"/>
    <s v="MECANIZADO DE CUERPO PARA DOBLE RODAMIENTO LINEAL"/>
    <n v="1"/>
    <s v="Unidad"/>
    <n v="322000"/>
    <n v="322000"/>
    <s v="$"/>
    <s v="LDL"/>
    <n v="10243"/>
    <m/>
    <n v="101552"/>
    <s v="Cumplido"/>
    <x v="0"/>
    <n v="2380"/>
    <n v="1"/>
    <n v="1"/>
  </r>
  <r>
    <m/>
    <s v="Franco Paez"/>
    <s v="TRAB. TERMINADO"/>
    <s v="MASIPACK BACK UP - LINEA 1"/>
    <x v="25"/>
    <x v="1"/>
    <x v="0"/>
    <s v="Alan Barraza"/>
    <s v="TR-050"/>
    <s v="Servicio"/>
    <s v="MECANIZADO DE EJE PARA DOBLE RODAMIENTO"/>
    <n v="1"/>
    <s v="Unidad"/>
    <n v="176000"/>
    <n v="176000"/>
    <s v="$"/>
    <s v="LDL"/>
    <n v="10243"/>
    <m/>
    <n v="101552"/>
    <s v="Cumplido"/>
    <x v="0"/>
    <n v="2380"/>
    <m/>
    <n v="1"/>
  </r>
  <r>
    <n v="1"/>
    <s v="Franco Paez"/>
    <s v="TRAB. TERMINADO"/>
    <s v="Horno 7 L5"/>
    <x v="25"/>
    <x v="1"/>
    <x v="0"/>
    <s v="Alan Barraza"/>
    <s v="TR-051"/>
    <s v="Servicio"/>
    <s v="REPARACION DE MANIJA PUERTA DE HORNO 7 LINEA 5"/>
    <n v="1"/>
    <s v="Unidad"/>
    <n v="88000"/>
    <n v="88000"/>
    <s v="$"/>
    <s v="LDL"/>
    <n v="10243"/>
    <m/>
    <n v="101553"/>
    <s v="Cumplido"/>
    <x v="0"/>
    <n v="2380"/>
    <n v="1"/>
    <n v="1"/>
  </r>
  <r>
    <n v="1"/>
    <s v="Franco Paez"/>
    <s v="TRAB. TERMINADO"/>
    <s v="MIXER 2 LINEA 6"/>
    <x v="26"/>
    <x v="2"/>
    <x v="0"/>
    <s v="Alan Barraza"/>
    <s v="TR-052"/>
    <s v="Servicio"/>
    <s v="Reparacion de roscas y traba para tapa de mixer 2"/>
    <n v="1"/>
    <s v="Unidad"/>
    <n v="325000"/>
    <n v="325000"/>
    <s v="$"/>
    <s v="FULL TIME"/>
    <s v="Mail"/>
    <m/>
    <n v="100510"/>
    <s v="Cumplido"/>
    <x v="0"/>
    <n v="374"/>
    <n v="1"/>
    <n v="1"/>
  </r>
  <r>
    <n v="1"/>
    <s v="Franco Paez"/>
    <s v="TRAB. TERMINADO"/>
    <s v="MASIPACK BACK UP - LINEA 1"/>
    <x v="26"/>
    <x v="2"/>
    <x v="0"/>
    <s v="Alan Barraza"/>
    <s v="TR-053"/>
    <s v="Servicio"/>
    <s v="Fabricacion de punteras de rodillos para debobinador."/>
    <n v="2"/>
    <s v="Unidad"/>
    <n v="87000"/>
    <n v="174000"/>
    <s v="$"/>
    <s v="FULL TIME"/>
    <s v="Mail"/>
    <m/>
    <n v="100512"/>
    <s v="Cumplido"/>
    <x v="0"/>
    <n v="375"/>
    <n v="1"/>
    <n v="1"/>
  </r>
  <r>
    <n v="1"/>
    <s v="Franco Paez"/>
    <s v="TRAB. TERMINADO"/>
    <s v="FRIPACK LINEA 5"/>
    <x v="26"/>
    <x v="2"/>
    <x v="0"/>
    <s v="Alan Barraza"/>
    <s v="TR-054"/>
    <s v="Servicio"/>
    <s v="Reparacion de soporte de presion de mordazas."/>
    <n v="1"/>
    <s v="Unidad"/>
    <n v="195000"/>
    <n v="195000"/>
    <s v="$"/>
    <s v="FULL TIME"/>
    <s v="Mail"/>
    <m/>
    <n v="100513"/>
    <s v="Cumplido"/>
    <x v="0"/>
    <n v="375"/>
    <n v="1"/>
    <n v="1"/>
  </r>
  <r>
    <n v="1"/>
    <s v="Juan Zabaleta"/>
    <s v="TRAB. TERMINADO"/>
    <s v="HORNOS LINEA 5"/>
    <x v="27"/>
    <x v="2"/>
    <x v="0"/>
    <s v="Alan Barraza"/>
    <s v="TR-055"/>
    <s v="Servicio"/>
    <s v="Mano de obra metcarmar 54 horas normales oficial + 9 horas extras oficial + 54 horas ayudante normal + 9 horas extras ayduante"/>
    <n v="1"/>
    <s v="servicio"/>
    <n v="2457000"/>
    <n v="2457000"/>
    <s v="$"/>
    <s v="MET CAR MAR"/>
    <s v="Mail"/>
    <m/>
    <n v="100569"/>
    <s v="Cumplido"/>
    <x v="0"/>
    <n v="1586"/>
    <n v="1"/>
    <n v="1"/>
  </r>
  <r>
    <n v="1"/>
    <s v="Franco Paez"/>
    <s v="TRAB. TERMINADO"/>
    <s v="MASIPACK - LINEA 3"/>
    <x v="28"/>
    <x v="2"/>
    <x v="0"/>
    <s v="Alan Barraza"/>
    <s v="TR-056"/>
    <s v="Servicio"/>
    <s v="Fabricacion de poleas de traccion de correa para masipack L3"/>
    <n v="2"/>
    <s v="Unidad"/>
    <n v="127600"/>
    <n v="255200"/>
    <s v="$"/>
    <s v="LDL"/>
    <n v="9951"/>
    <m/>
    <n v="101066"/>
    <s v="Cumplido"/>
    <x v="0"/>
    <n v="2393"/>
    <n v="1"/>
    <n v="1"/>
  </r>
  <r>
    <n v="2"/>
    <s v="Franco Paez"/>
    <s v="TRAB. TERMINADO"/>
    <s v="MASIPACK - LINEA 6"/>
    <x v="28"/>
    <x v="2"/>
    <x v="0"/>
    <s v="Alan Barraza"/>
    <s v="TR-057"/>
    <s v="Servicio"/>
    <s v="ENDEREZADO Y SOLDADO DE REFUERZO PIEZA"/>
    <n v="1"/>
    <s v="Unidad"/>
    <n v="234000"/>
    <n v="234000"/>
    <s v="$"/>
    <s v="LDL"/>
    <n v="10243"/>
    <m/>
    <n v="101554"/>
    <s v="Cumplido"/>
    <x v="0"/>
    <n v="2380"/>
    <n v="1"/>
    <n v="1"/>
  </r>
  <r>
    <m/>
    <s v="Franco Paez"/>
    <s v="TRAB. TERMINADO"/>
    <s v="MOLINO DE AZUCAR"/>
    <x v="28"/>
    <x v="2"/>
    <x v="0"/>
    <s v="Alan Barraza"/>
    <s v="TR-057"/>
    <s v="Servicio"/>
    <s v="FABRICACION DE EJE TAPA MOLINO DE AZUCAR"/>
    <n v="1"/>
    <s v="Unidad"/>
    <n v="117000"/>
    <n v="117000"/>
    <s v="$"/>
    <s v="LDL"/>
    <n v="10243"/>
    <m/>
    <n v="101554"/>
    <s v="Cumplido"/>
    <x v="0"/>
    <n v="2380"/>
    <m/>
    <n v="1"/>
  </r>
  <r>
    <n v="1"/>
    <s v="Franco Paez"/>
    <s v="TRAB. TERMINADO"/>
    <s v="MASIPACK - LINEA 3"/>
    <x v="29"/>
    <x v="2"/>
    <x v="0"/>
    <s v="Alan Barraza"/>
    <s v="TR-058"/>
    <s v="Servicio"/>
    <s v="FABRICACIOM DE EJE DE FLECHA."/>
    <n v="1"/>
    <s v="Unidad"/>
    <n v="113000"/>
    <n v="113000"/>
    <s v="$"/>
    <s v="LDL"/>
    <n v="9950"/>
    <m/>
    <n v="100660"/>
    <s v="Cumplido"/>
    <x v="0"/>
    <n v="2417"/>
    <n v="1"/>
    <n v="1"/>
  </r>
  <r>
    <n v="1"/>
    <s v="Franco Paez"/>
    <s v="TRAB. TERMINADO"/>
    <s v="ENCREMADO L7"/>
    <x v="30"/>
    <x v="2"/>
    <x v="0"/>
    <s v="Alan Barraza"/>
    <s v="TR-059"/>
    <s v="Servicio"/>
    <s v="FABRICACION DE POLEAS PARA TRACCION DE CORREAS TRANSPORTADORAS."/>
    <n v="4"/>
    <s v="Unidad"/>
    <n v="91600"/>
    <n v="366400"/>
    <s v="$"/>
    <s v="LDL"/>
    <n v="10046"/>
    <m/>
    <n v="100849"/>
    <s v="Cumplido"/>
    <x v="0"/>
    <n v="2440"/>
    <n v="1"/>
    <n v="1"/>
  </r>
  <r>
    <n v="1"/>
    <s v="Franco Paez"/>
    <s v="TRAB. TERMINADO"/>
    <s v="INYECTADORA LINEA 4"/>
    <x v="26"/>
    <x v="2"/>
    <x v="0"/>
    <s v="Alan Barraza"/>
    <s v="TR-060"/>
    <s v="Servicio"/>
    <s v="REPARACION PIEZAS DE SOPORTE DE PLACA INYECTADO EN LINEA 4"/>
    <n v="1"/>
    <s v="Unidad"/>
    <n v="1125000"/>
    <n v="1125000"/>
    <s v="$"/>
    <s v="LDL"/>
    <n v="9965"/>
    <m/>
    <n v="101103"/>
    <s v="Cumplido"/>
    <x v="0"/>
    <n v="2"/>
    <n v="1"/>
    <n v="1"/>
  </r>
  <r>
    <n v="1"/>
    <s v="Dario Gamba"/>
    <s v="TRAB. TERMINADO"/>
    <s v="FRIPACK LINEA 5"/>
    <x v="26"/>
    <x v="2"/>
    <x v="0"/>
    <s v="Alan Barraza"/>
    <s v="TR-061"/>
    <s v="Servicio"/>
    <s v="REPARACION RODILLO CON RODAMIENTOS PARA MECANIZADOR DE LINEA 5"/>
    <n v="1"/>
    <s v="Unidad"/>
    <n v="112500"/>
    <n v="112500"/>
    <s v="$"/>
    <s v="LDL"/>
    <n v="9965"/>
    <m/>
    <n v="101107"/>
    <s v="Cumplido"/>
    <x v="0"/>
    <n v="2"/>
    <n v="1"/>
    <n v="1"/>
  </r>
  <r>
    <n v="1"/>
    <s v="Franco Paez"/>
    <s v="TRAB. TERMINADO"/>
    <s v="MASIPACK - LINEA 3"/>
    <x v="31"/>
    <x v="2"/>
    <x v="0"/>
    <s v="Anulado"/>
    <s v="TR-062"/>
    <s v="Servicio"/>
    <s v="FABRICACION DE RODILLO Y GUIAS PARA DEBOBINADOR DE MASIPACK"/>
    <n v="1"/>
    <s v="Unidad"/>
    <m/>
    <n v="0"/>
    <s v="$"/>
    <s v="FULL TIME"/>
    <m/>
    <m/>
    <m/>
    <s v="Anulado"/>
    <x v="1"/>
    <m/>
    <n v="1"/>
    <n v="1"/>
  </r>
  <r>
    <n v="1"/>
    <s v="Juan Zabaleta"/>
    <s v="TRAB. TERMINADO"/>
    <s v="CINTA HORNO L1-L2-L3"/>
    <x v="29"/>
    <x v="2"/>
    <x v="0"/>
    <s v="Alan Barraza"/>
    <s v="TR-063"/>
    <s v="Servicio"/>
    <s v="MANTENIMIENTO EN CINTA ENTRADA HORNO L1-L2-L3 Y CAMBIO DE ENGRANAJES A ACERO"/>
    <n v="2"/>
    <s v="Unidad"/>
    <n v="1300000"/>
    <n v="2600000"/>
    <s v="$"/>
    <s v="LDL"/>
    <n v="9437"/>
    <m/>
    <n v="100718"/>
    <s v="Cumplido"/>
    <x v="0"/>
    <s v="2150 - 2067"/>
    <n v="1"/>
    <n v="1"/>
  </r>
  <r>
    <n v="1"/>
    <s v="Dario Gamba"/>
    <s v="TRAB. TERMINADO"/>
    <s v="FRIPACK 1 - LINEA 4"/>
    <x v="32"/>
    <x v="2"/>
    <x v="0"/>
    <s v="Alan Barraza"/>
    <s v="TR-064"/>
    <s v="Servicio"/>
    <s v="FABRICACION DE POLEA PARA CUERDA EN FRIPACK 1 DE LINEA 4"/>
    <n v="2"/>
    <s v="Unidad"/>
    <n v="175000"/>
    <n v="350000"/>
    <s v="$"/>
    <s v="LDL"/>
    <n v="9794"/>
    <m/>
    <n v="100722"/>
    <s v="Cumplido"/>
    <x v="0"/>
    <n v="2257"/>
    <n v="1"/>
    <n v="1"/>
  </r>
  <r>
    <n v="1"/>
    <s v="Franco Paez"/>
    <s v="TRAB. TERMINADO"/>
    <s v="MASIPACK - LINEA 3"/>
    <x v="30"/>
    <x v="2"/>
    <x v="0"/>
    <s v="Alan Barraza"/>
    <s v="TR-065"/>
    <s v="Servicio"/>
    <s v="FABRICACION DE BRAZO DE MASIPACK"/>
    <n v="1"/>
    <s v="Unidad"/>
    <n v="175000"/>
    <n v="175000"/>
    <s v="$"/>
    <s v="LDL"/>
    <n v="10036"/>
    <m/>
    <n v="100850"/>
    <s v="Cumplido"/>
    <x v="0"/>
    <n v="12"/>
    <n v="1"/>
    <n v="1"/>
  </r>
  <r>
    <n v="1"/>
    <s v="Franco Paez"/>
    <s v="TRAB. TERMINADO"/>
    <s v="MASIPACK - LINEA 3"/>
    <x v="30"/>
    <x v="2"/>
    <x v="0"/>
    <s v="Alan Barraza"/>
    <s v="TR-066"/>
    <s v="Servicio"/>
    <s v="Fabricacion de base para sujetar lineal."/>
    <n v="1"/>
    <s v="Unidad"/>
    <n v="430000"/>
    <n v="430000"/>
    <s v="$"/>
    <s v="LDL"/>
    <n v="9994"/>
    <m/>
    <n v="100851"/>
    <s v="Cumplido"/>
    <x v="0"/>
    <n v="10"/>
    <n v="1"/>
    <n v="1"/>
  </r>
  <r>
    <n v="1"/>
    <s v="Franco Paez"/>
    <s v="TRAB. TERMINADO"/>
    <s v="MASIPACK - LINEA 3"/>
    <x v="30"/>
    <x v="2"/>
    <x v="0"/>
    <s v="Alan Barraza"/>
    <s v="TR-067"/>
    <s v="Servicio"/>
    <s v="FABRICACION DE EJE DE TRACCION PARA MASIPACK"/>
    <n v="1"/>
    <s v="Unidad"/>
    <n v="190000"/>
    <n v="190000"/>
    <s v="$"/>
    <s v="LDL"/>
    <n v="10035"/>
    <m/>
    <n v="100853"/>
    <s v="Cumplido"/>
    <x v="0"/>
    <n v="11"/>
    <n v="1"/>
    <n v="1"/>
  </r>
  <r>
    <n v="1"/>
    <s v="Franco Paez"/>
    <s v="TRAB. TERMINADO"/>
    <s v="CINTA INTERMEDIA - LINEA 3"/>
    <x v="30"/>
    <x v="2"/>
    <x v="0"/>
    <s v="Alan Barraza"/>
    <s v="TR-068"/>
    <s v="Servicio"/>
    <s v="FABRICACION DE EJE PARA INTERMEDIA"/>
    <n v="1"/>
    <s v="Unidad"/>
    <n v="395000"/>
    <n v="395000"/>
    <s v="$"/>
    <s v="LDL"/>
    <n v="10037"/>
    <m/>
    <n v="100860"/>
    <s v="Cumplido"/>
    <x v="0"/>
    <n v="13"/>
    <n v="1"/>
    <n v="1"/>
  </r>
  <r>
    <n v="1"/>
    <s v="Franco Paez"/>
    <s v="TRAB. TERMINADO"/>
    <s v="DOSIFICADORA - LINEA 4"/>
    <x v="30"/>
    <x v="2"/>
    <x v="0"/>
    <s v="Alan Barraza"/>
    <s v="TR-069"/>
    <s v="Servicio"/>
    <s v="REPARACION DE MANCHON DE DOSIFICADORA"/>
    <n v="1"/>
    <s v="Unidad"/>
    <n v="165000"/>
    <n v="165000"/>
    <s v="$"/>
    <s v="LDL"/>
    <n v="10037"/>
    <m/>
    <n v="100861"/>
    <s v="Cumplido"/>
    <x v="0"/>
    <n v="13"/>
    <n v="1"/>
    <n v="1"/>
  </r>
  <r>
    <n v="1"/>
    <s v="Franco Paez"/>
    <s v="TRAB. TERMINADO"/>
    <s v="MIXER 1 LINEA 6"/>
    <x v="30"/>
    <x v="2"/>
    <x v="0"/>
    <s v="Alan Barraza"/>
    <s v="TR-070"/>
    <s v="Servicio"/>
    <s v="FABRICACION DE SOPORTE DE PAPA MIXER"/>
    <n v="1"/>
    <s v="Unidad"/>
    <n v="285000"/>
    <n v="285000"/>
    <s v="$"/>
    <s v="LDL"/>
    <n v="10037"/>
    <m/>
    <n v="100862"/>
    <s v="Cumplido"/>
    <x v="0"/>
    <n v="13"/>
    <n v="1"/>
    <n v="1"/>
  </r>
  <r>
    <n v="1"/>
    <s v="Juan Zabaleta"/>
    <s v="TRAB. TERMINADO"/>
    <s v="MASIPACK LINEAS 2, 3 Y 4"/>
    <x v="33"/>
    <x v="2"/>
    <x v="0"/>
    <s v="Alan Barraza"/>
    <s v="TR-071"/>
    <s v="Servicio"/>
    <s v="Descarga de aplicativos en HMI masipack línea 2, 4 y 6 // Backups de estos EN EQUIPOS DE MASIPACK"/>
    <n v="1"/>
    <s v="Unidad"/>
    <n v="600"/>
    <n v="600"/>
    <s v="$"/>
    <s v="DUROLL"/>
    <n v="23042301"/>
    <m/>
    <n v="100864"/>
    <s v="Cumplido"/>
    <x v="0"/>
    <s v="SIN NUMERO"/>
    <n v="1"/>
    <n v="1"/>
  </r>
  <r>
    <n v="1"/>
    <s v="Hugo Escobar"/>
    <s v="TRAB. TERMINADO"/>
    <s v="cinta de salida de camara de frio L7"/>
    <x v="34"/>
    <x v="2"/>
    <x v="0"/>
    <s v="Alan Barraza"/>
    <s v="TR-072"/>
    <s v="Servicio"/>
    <s v="reparacion de puntera de eje torcida"/>
    <n v="1"/>
    <s v="Unidad"/>
    <n v="370000"/>
    <n v="370000"/>
    <s v="$"/>
    <s v="LDL"/>
    <n v="10066"/>
    <m/>
    <n v="100865"/>
    <s v="Cumplido"/>
    <x v="0"/>
    <n v="16"/>
    <n v="1"/>
    <n v="1"/>
  </r>
  <r>
    <n v="1"/>
    <s v="Hugo Escobar"/>
    <s v="TRAB. TERMINADO"/>
    <s v="CINTA INTERMEDIA DE ENTRADA - LINEA 2"/>
    <x v="34"/>
    <x v="2"/>
    <x v="0"/>
    <s v="Alan Barraza"/>
    <s v="TR-073"/>
    <s v="Servicio"/>
    <s v="mecanizado de canaletas en eje de puntera de cinta intermedia de entrada"/>
    <n v="1"/>
    <s v="Unidad"/>
    <n v="170000"/>
    <n v="170000"/>
    <s v="$"/>
    <s v="LDL"/>
    <n v="10066"/>
    <m/>
    <n v="101156"/>
    <s v="Cumplido"/>
    <x v="0"/>
    <n v="16"/>
    <n v="1"/>
    <n v="1"/>
  </r>
  <r>
    <n v="1"/>
    <s v="Juan Zabaleta"/>
    <s v="TRAB. TERMINADO"/>
    <s v="MASIPACK - LINEA 3"/>
    <x v="35"/>
    <x v="2"/>
    <x v="0"/>
    <s v="Juan Soqueira"/>
    <s v="TR-074"/>
    <s v="Servicio"/>
    <s v="Servicio protto equipos verticales"/>
    <n v="1"/>
    <s v="Unidad"/>
    <n v="2120000"/>
    <n v="2120000"/>
    <s v="$"/>
    <s v="MPF MAQUINAS PROTTO"/>
    <n v="250425"/>
    <m/>
    <n v="101079"/>
    <s v="Cumplido"/>
    <x v="0"/>
    <n v="250425"/>
    <n v="1"/>
    <n v="1"/>
  </r>
  <r>
    <n v="1"/>
    <s v="Dario Gamba"/>
    <s v="TRAB. TERMINADO"/>
    <s v="DOSIFICADORA L7"/>
    <x v="36"/>
    <x v="3"/>
    <x v="0"/>
    <s v="Alan Barraza"/>
    <s v="TR-075"/>
    <s v="Servicio"/>
    <s v="FABRICACION DE MANCHON PARA BOMBA DOSIFICADORA LINEA 7"/>
    <n v="1"/>
    <s v="Unidad"/>
    <n v="379000"/>
    <n v="379000"/>
    <s v="$"/>
    <s v="LDL"/>
    <n v="10142"/>
    <m/>
    <n v="101064"/>
    <s v="Cumplido"/>
    <x v="0"/>
    <n v="21"/>
    <n v="1"/>
    <n v="1"/>
  </r>
  <r>
    <n v="2"/>
    <s v="Dario Gamba"/>
    <s v="TRAB. TERMINADO"/>
    <s v="FRIPACK 1 - LINEA 4"/>
    <x v="36"/>
    <x v="3"/>
    <x v="0"/>
    <s v="Juan Soqueira"/>
    <s v="TR-076"/>
    <s v="Servicio"/>
    <s v="FABRICACION EJE MOVIMIENTO CINTA FRIPACK"/>
    <n v="1"/>
    <s v="Unidad"/>
    <n v="292500"/>
    <n v="292500"/>
    <s v="$"/>
    <s v="LDL"/>
    <n v="10121"/>
    <m/>
    <n v="101297"/>
    <s v="Cumplido"/>
    <x v="0"/>
    <n v="17"/>
    <n v="1"/>
    <n v="1"/>
  </r>
  <r>
    <n v="1"/>
    <s v="Dario Gamba"/>
    <s v="TRAB. TERMINADO"/>
    <s v="AMASADORA LINEA 1"/>
    <x v="37"/>
    <x v="3"/>
    <x v="0"/>
    <s v="Juan Soqueira"/>
    <s v="TR-077"/>
    <s v="Servicio"/>
    <s v="FABRICACION DE PIÑON MOVIMIENTO DE BATEA AMASADORA 1 LINEA 1"/>
    <n v="1"/>
    <s v="Unidad"/>
    <n v="287500"/>
    <n v="287500"/>
    <s v="$"/>
    <s v="FULL TIME"/>
    <s v="MAIL"/>
    <m/>
    <n v="101062"/>
    <s v="Cumplido"/>
    <x v="0"/>
    <n v="381"/>
    <n v="1"/>
    <n v="1"/>
  </r>
  <r>
    <n v="1"/>
    <s v="Dario Gamba"/>
    <s v="TRAB. TERMINADO"/>
    <s v="CINTA CURVA LINEA 6"/>
    <x v="38"/>
    <x v="3"/>
    <x v="0"/>
    <s v="Alan Barraza"/>
    <s v="TR-078"/>
    <s v="Servicio"/>
    <s v="FABRICACION DE EJE DE TRACCION DE CINTA CURVA LINEA 6"/>
    <n v="1"/>
    <s v="Unidad"/>
    <n v="325000"/>
    <n v="325000"/>
    <s v="$"/>
    <s v="LDL"/>
    <n v="9408"/>
    <m/>
    <n v="101063"/>
    <s v="Cumplido"/>
    <x v="0"/>
    <n v="1887"/>
    <n v="1"/>
    <n v="1"/>
  </r>
  <r>
    <n v="1"/>
    <s v="Pablo Aguirre"/>
    <s v="TRAB. TERMINADO"/>
    <s v="AUTOELEVADOR TOYOTA 25A"/>
    <x v="39"/>
    <x v="3"/>
    <x v="0"/>
    <s v="Alan Barraza"/>
    <s v="TR-079"/>
    <s v="Servicio"/>
    <s v="ASISTENCIA DE REVISION TECNICA PARA EQUIPO AUTOELEVADOR TOYOTA 25A"/>
    <n v="1"/>
    <s v="Unidad"/>
    <n v="208170"/>
    <n v="208170"/>
    <s v="$"/>
    <s v="RBT srl"/>
    <n v="11721"/>
    <m/>
    <n v="101047"/>
    <s v="Cumplido"/>
    <x v="0"/>
    <n v="47634"/>
    <n v="1"/>
    <n v="1"/>
  </r>
  <r>
    <n v="1"/>
    <s v="Alejandro Beron"/>
    <s v="TRAB. TERMINADO"/>
    <s v="APILADOR TOYOTA"/>
    <x v="40"/>
    <x v="3"/>
    <x v="0"/>
    <s v="Alan Barraza"/>
    <s v="TR-080"/>
    <s v="Servicio"/>
    <s v="REVISION Y DETECCION DE FALLA EN CONTROLADOR DE BOMBA CURTIS 1253. DESMONTAJE DEL MISMO. REPARACION EN TALLER, MONTAJE Y PRUEBA"/>
    <n v="1"/>
    <s v="Unidad"/>
    <n v="740000"/>
    <n v="740000"/>
    <s v="$"/>
    <s v="ITE"/>
    <n v="8273"/>
    <m/>
    <n v="101531"/>
    <s v="Cumplido"/>
    <x v="0"/>
    <n v="16"/>
    <n v="1"/>
    <n v="1"/>
  </r>
  <r>
    <n v="1"/>
    <s v="Alejandro Beron"/>
    <s v="TRAB. TERMINADO"/>
    <s v="APILADOR TOYOTA"/>
    <x v="40"/>
    <x v="3"/>
    <x v="0"/>
    <s v="Alan Barraza"/>
    <s v="TR-081"/>
    <s v="Servicio"/>
    <s v="ENTREGA DE UN (1) CONTROLADOR CURTIS 1253 600A - SERIE N° 24072 C 074400 NUEVO PARA STOCK"/>
    <n v="1"/>
    <s v="Unidad"/>
    <n v="1121250"/>
    <n v="1121250"/>
    <s v="$"/>
    <s v="ITE"/>
    <n v="8271"/>
    <m/>
    <n v="101532"/>
    <s v="Cumplido"/>
    <x v="0"/>
    <n v="16"/>
    <n v="1"/>
    <n v="1"/>
  </r>
  <r>
    <n v="1"/>
    <s v="Raul Ledesma"/>
    <s v="TRAB. TERMINADO"/>
    <s v="AMASADORA SAN CASSIANO LINEA 5"/>
    <x v="41"/>
    <x v="3"/>
    <x v="0"/>
    <s v="Alan Barraza"/>
    <s v="TR-082"/>
    <s v="Servicio"/>
    <s v="mecanizado de conjunto de poleas poly v, polea dentada ejes de batidores y manguitos de poleas"/>
    <n v="2"/>
    <s v="Unidad"/>
    <n v="930000"/>
    <n v="1860000"/>
    <s v="$"/>
    <s v="LDL"/>
    <n v="10181"/>
    <m/>
    <n v="101166"/>
    <s v="Cumplido"/>
    <x v="0"/>
    <n v="26"/>
    <n v="1"/>
    <n v="1"/>
  </r>
  <r>
    <n v="1"/>
    <s v="Alejandro Beron"/>
    <s v="TRAB. TERMINADO"/>
    <s v="CHIMENEAS"/>
    <x v="42"/>
    <x v="3"/>
    <x v="0"/>
    <s v="Juan Soqueira"/>
    <s v="TR-083"/>
    <s v="Provision"/>
    <s v="CAÑO ZINC 10&quot; X 1.22MTS"/>
    <n v="35"/>
    <s v="Unidad"/>
    <n v="34285.714999999997"/>
    <n v="1200000.0249999999"/>
    <s v="$"/>
    <s v="MARCELO ZALAZAR"/>
    <n v="65650"/>
    <m/>
    <n v="101339"/>
    <s v="Cumplido"/>
    <x v="0"/>
    <n v="65650"/>
    <n v="1"/>
    <n v="1"/>
  </r>
  <r>
    <n v="2"/>
    <s v="Franco Paez"/>
    <s v="TRAB. TERMINADO"/>
    <s v="FOCUS LINEA 6"/>
    <x v="43"/>
    <x v="4"/>
    <x v="0"/>
    <s v="Alan Barraza"/>
    <s v="TR-084"/>
    <s v="Servicio"/>
    <s v="MANCHON DE ACOPLE MORDAZAS TRANSVERSALES FOCUS L6: AJUSTE DE RANURA Y FABRICACION DE PIEZA DEL MEDIO"/>
    <n v="1"/>
    <s v="Unidad"/>
    <n v="468000"/>
    <n v="468000"/>
    <s v="$"/>
    <s v="LDL"/>
    <n v="10241"/>
    <m/>
    <n v="101448"/>
    <s v="Cumplido"/>
    <x v="0"/>
    <n v="36"/>
    <n v="1"/>
    <n v="1"/>
  </r>
  <r>
    <m/>
    <s v="Franco Paez"/>
    <s v="TRAB. TERMINADO"/>
    <s v="FOCUS LINEA 6"/>
    <x v="43"/>
    <x v="4"/>
    <x v="0"/>
    <s v="Alan Barraza"/>
    <s v="TR-084"/>
    <s v="Servicio"/>
    <s v="EJES DE MORDAZAS DE FOCUS L6: ESPIGADO Y FABRICACION DE ESPIGAS"/>
    <n v="2"/>
    <s v="Unidad"/>
    <n v="147000"/>
    <n v="294000"/>
    <s v="$"/>
    <s v="LDL"/>
    <n v="10241"/>
    <m/>
    <n v="101448"/>
    <s v="Cumplido"/>
    <x v="0"/>
    <n v="36"/>
    <m/>
    <n v="1"/>
  </r>
  <r>
    <n v="1"/>
    <s v="Dario Gamba"/>
    <s v="TRAB. TERMINADO"/>
    <s v="FOCUS LINEA 6"/>
    <x v="43"/>
    <x v="4"/>
    <x v="0"/>
    <s v="Alan Barraza"/>
    <s v="TR-085"/>
    <s v="Servicio"/>
    <s v="BUJES PARA FIJACION DE MERCOTAC - BUJES PORTA FUCHA DE RESISTENCIA"/>
    <n v="2"/>
    <s v="Unidad"/>
    <n v="266000"/>
    <n v="532000"/>
    <s v="$"/>
    <s v="LDL"/>
    <n v="10241"/>
    <m/>
    <n v="101449"/>
    <s v="Cumplido"/>
    <x v="0"/>
    <n v="36"/>
    <n v="1"/>
    <n v="1"/>
  </r>
  <r>
    <n v="4"/>
    <s v="Dario Gamba"/>
    <s v="TRAB. TERMINADO"/>
    <s v="MOLINO COLOIDAL LINEA 6"/>
    <x v="43"/>
    <x v="4"/>
    <x v="0"/>
    <s v="Alan Barraza"/>
    <s v="TR-086"/>
    <s v="Servicio"/>
    <s v="EJE MOLINO COLOIDAL NUEVO L6"/>
    <n v="1"/>
    <s v="Unidad"/>
    <n v="513000"/>
    <n v="513000"/>
    <s v="$"/>
    <s v="LDL"/>
    <n v="10241"/>
    <m/>
    <n v="101451"/>
    <s v="Cumplido"/>
    <x v="0"/>
    <n v="36"/>
    <n v="1"/>
    <n v="1"/>
  </r>
  <r>
    <m/>
    <s v="Dario Gamba"/>
    <s v="TRAB. TERMINADO"/>
    <s v="ENCREMADO L6"/>
    <x v="43"/>
    <x v="4"/>
    <x v="0"/>
    <s v="Alan Barraza"/>
    <s v="TR-086"/>
    <s v="Servicio"/>
    <s v="REPARACION DE EJE PUNTERA TRACCION CINTA ENTRADA PRIMER ENCREMADO L6"/>
    <n v="1"/>
    <s v="Unidad"/>
    <n v="322000"/>
    <n v="322000"/>
    <s v="$"/>
    <s v="LDL"/>
    <n v="10241"/>
    <m/>
    <n v="101451"/>
    <s v="Cumplido"/>
    <x v="0"/>
    <n v="36"/>
    <m/>
    <n v="1"/>
  </r>
  <r>
    <m/>
    <s v="Dario Gamba"/>
    <s v="TRAB. TERMINADO"/>
    <s v="FRIPACK 2 - LINEA 4"/>
    <x v="43"/>
    <x v="4"/>
    <x v="0"/>
    <s v="Alan Barraza"/>
    <s v="TR-086"/>
    <s v="Servicio"/>
    <s v="REPARACION DE EJE Y PIÑON CINTA TABLILLA SEGUNDA ESTACION L4"/>
    <n v="1"/>
    <s v="Unidad"/>
    <n v="88000"/>
    <n v="88000"/>
    <s v="$"/>
    <s v="LDL"/>
    <n v="10241"/>
    <m/>
    <n v="101451"/>
    <s v="Cumplido"/>
    <x v="0"/>
    <n v="36"/>
    <m/>
    <n v="1"/>
  </r>
  <r>
    <m/>
    <s v="Dario Gamba"/>
    <s v="TRAB. TERMINADO"/>
    <s v="FRIPACK 2 - LINEA 4"/>
    <x v="43"/>
    <x v="4"/>
    <x v="0"/>
    <s v="Alan Barraza"/>
    <s v="TR-086"/>
    <s v="Servicio"/>
    <s v="REPARACION DE EJE RUEDA CINTA TUBULAR FRIPACK 2 L4"/>
    <n v="1"/>
    <s v="Unidad"/>
    <n v="59000"/>
    <n v="59000"/>
    <s v="$"/>
    <s v="LDL"/>
    <n v="10241"/>
    <m/>
    <n v="101451"/>
    <s v="Cumplido"/>
    <x v="0"/>
    <n v="36"/>
    <m/>
    <n v="1"/>
  </r>
  <r>
    <n v="2"/>
    <s v="Dario Gamba"/>
    <s v="TRAB. TERMINADO"/>
    <s v="LINEA 4"/>
    <x v="43"/>
    <x v="4"/>
    <x v="0"/>
    <s v="Alan Barraza"/>
    <s v="TR-087"/>
    <s v="Servicio"/>
    <s v="FABRICACION DE EJE 420MM"/>
    <n v="1"/>
    <s v="Unidad"/>
    <n v="132000"/>
    <n v="132000"/>
    <s v="$"/>
    <s v="LDL"/>
    <n v="10229"/>
    <m/>
    <n v="101459"/>
    <s v="Cumplido"/>
    <x v="0"/>
    <n v="35"/>
    <n v="1"/>
    <n v="1"/>
  </r>
  <r>
    <m/>
    <s v="Dario Gamba"/>
    <s v="TRAB. TERMINADO"/>
    <s v="LINEA 4"/>
    <x v="43"/>
    <x v="4"/>
    <x v="0"/>
    <s v="Alan Barraza"/>
    <s v="TR-087"/>
    <s v="Servicio"/>
    <s v="FABRICACION DE RODILLO DE ACERO"/>
    <n v="1"/>
    <s v="Unidad"/>
    <n v="250000"/>
    <n v="250000"/>
    <s v="$"/>
    <s v="LDL"/>
    <n v="10229"/>
    <m/>
    <n v="101459"/>
    <s v="Cumplido"/>
    <x v="0"/>
    <n v="35"/>
    <m/>
    <n v="1"/>
  </r>
  <r>
    <n v="1"/>
    <s v="Franco Paez"/>
    <s v="TRAB. TERMINADO"/>
    <s v="TRANSPORTE TECNICO FRANCO PAEZ"/>
    <x v="43"/>
    <x v="4"/>
    <x v="0"/>
    <s v="Alan Barraza"/>
    <s v="TR-088"/>
    <s v="Servicio"/>
    <s v="TRANSPORTE TECNICO FRANCO PAEZ 01/05 - 02/05"/>
    <n v="2"/>
    <s v="Unidad"/>
    <n v="40250"/>
    <n v="80500"/>
    <s v="$"/>
    <s v="ABACAR"/>
    <s v="557567 - 557515"/>
    <m/>
    <n v="101455"/>
    <s v="Cumplido"/>
    <x v="0"/>
    <s v="557567 - 557515"/>
    <n v="1"/>
    <n v="1"/>
  </r>
  <r>
    <n v="1"/>
    <s v="Juan Zabaleta"/>
    <s v="TRAB. TERMINADO"/>
    <s v="LINEA 5"/>
    <x v="43"/>
    <x v="4"/>
    <x v="0"/>
    <s v="Alan Barraza"/>
    <s v="TR-089"/>
    <s v="Servicio"/>
    <s v="&quot;01 Reparación de ambos entremos en eje (conicidad y ovalización), y fabricación de 2 bujes en bronce autolubricante para soportes&quot;"/>
    <n v="1"/>
    <s v="Unidad"/>
    <n v="205000"/>
    <n v="205000"/>
    <s v="$"/>
    <s v="FASTER"/>
    <n v="2"/>
    <m/>
    <n v="101763"/>
    <s v="Cumplido"/>
    <x v="0"/>
    <n v="2118"/>
    <n v="1"/>
    <n v="1"/>
  </r>
  <r>
    <n v="1"/>
    <s v="Hugo Escobar"/>
    <s v="TRAB. TERMINADO"/>
    <s v="CORTADORA LINEA 1"/>
    <x v="43"/>
    <x v="4"/>
    <x v="0"/>
    <s v="Alan Barraza"/>
    <s v="TR-090"/>
    <s v="Servicio"/>
    <s v="Mecanizado de bujes de bronce en brazos de peine cortadora L1"/>
    <n v="1"/>
    <s v="Unidad"/>
    <n v="650000"/>
    <n v="650000"/>
    <s v="$"/>
    <s v="LDL"/>
    <n v="10316"/>
    <m/>
    <n v="101452"/>
    <s v="Cumplido"/>
    <x v="0"/>
    <n v="54"/>
    <n v="1"/>
    <n v="1"/>
  </r>
  <r>
    <n v="1"/>
    <s v="Hugo Escobar"/>
    <s v="TRAB. TERMINADO"/>
    <s v="ENFRIADO LINEA 1"/>
    <x v="43"/>
    <x v="4"/>
    <x v="0"/>
    <s v="Alan Barraza"/>
    <s v="TR-091"/>
    <s v="Servicio"/>
    <s v="Chavetero en piñon y chaveta escalonada cinta enfriado L1"/>
    <n v="1"/>
    <s v="Unidad"/>
    <n v="115000"/>
    <n v="115000"/>
    <s v="$"/>
    <s v="LDL"/>
    <n v="10316"/>
    <m/>
    <n v="101453"/>
    <s v="Cumplido"/>
    <x v="0"/>
    <n v="54"/>
    <n v="1"/>
    <n v="1"/>
  </r>
  <r>
    <n v="1"/>
    <s v="Dario Gamba"/>
    <s v="TRAB. TERMINADO"/>
    <s v="AMASADORA SAN CASSIANO LINEA 5"/>
    <x v="43"/>
    <x v="4"/>
    <x v="0"/>
    <s v="Alan Barraza"/>
    <s v="TR-092"/>
    <s v="Servicio"/>
    <s v="BUJE BIMETALICO CON REVESTIMIENTO TEFLON"/>
    <n v="4"/>
    <s v="Unidad"/>
    <n v="335000"/>
    <n v="1340000"/>
    <s v="$"/>
    <s v="LDL"/>
    <n v="10299"/>
    <m/>
    <n v="101457"/>
    <s v="Cumplido"/>
    <x v="0"/>
    <n v="42"/>
    <n v="1"/>
    <n v="1"/>
  </r>
  <r>
    <n v="1"/>
    <s v="Franco Paez"/>
    <s v="TRAB. TERMINADO"/>
    <s v="AMASADORA"/>
    <x v="44"/>
    <x v="4"/>
    <x v="0"/>
    <s v="Alan Barraza"/>
    <s v="TR-093"/>
    <s v="Servicio"/>
    <s v="Embujado de polea de amasadora en asiento de rodamiento  $ 247000"/>
    <n v="1"/>
    <s v="Unidad"/>
    <n v="247000"/>
    <n v="247000"/>
    <s v="$"/>
    <s v="FULL TIME"/>
    <s v="MAIL"/>
    <m/>
    <n v="101639"/>
    <s v="Cumplido"/>
    <x v="0"/>
    <n v="382"/>
    <n v="1"/>
    <n v="1"/>
  </r>
  <r>
    <n v="1"/>
    <s v="Franco Paez"/>
    <s v="TRAB. TERMINADO"/>
    <s v="Horno  Linea 6 "/>
    <x v="44"/>
    <x v="4"/>
    <x v="0"/>
    <s v="Ledesma Raul"/>
    <s v="TR-094"/>
    <s v="Servicio"/>
    <s v="Fabricacion de traba para tapa de mixer 2 linea 6 acero inoxidable 316"/>
    <n v="1"/>
    <s v="Unidad"/>
    <n v="388000"/>
    <n v="388000"/>
    <s v="$"/>
    <s v="FASTER"/>
    <n v="3"/>
    <m/>
    <n v="101624"/>
    <s v="Cumplido"/>
    <x v="0"/>
    <n v="2117"/>
    <n v="1"/>
    <n v="1"/>
  </r>
  <r>
    <n v="1"/>
    <s v="Dario Gamba"/>
    <s v="TRAB. TERMINADO"/>
    <s v="Amasadora Previa L5"/>
    <x v="44"/>
    <x v="4"/>
    <x v="0"/>
    <s v="Ledesma Raul"/>
    <s v="TR-095"/>
    <s v="Servicio"/>
    <s v="Realizar agujeros roscados a eje movimiento cola de chancho"/>
    <n v="1"/>
    <s v="Unidad"/>
    <n v="217000"/>
    <n v="217000"/>
    <s v="$"/>
    <s v="FASTER"/>
    <n v="4"/>
    <m/>
    <n v="101627"/>
    <s v="Cumplido"/>
    <x v="0"/>
    <n v="2119"/>
    <n v="1"/>
    <n v="1"/>
  </r>
  <r>
    <n v="1"/>
    <s v="Dario Gamba"/>
    <s v="TRAB. TERMINADO"/>
    <s v="Bomba de dosificado L6 y 7"/>
    <x v="44"/>
    <x v="4"/>
    <x v="0"/>
    <s v="Ledesma Raul"/>
    <s v="TR-096"/>
    <s v="Servicio"/>
    <s v="Mecanizar eje para motor bomba dosificado masa"/>
    <n v="1"/>
    <s v="Unidad"/>
    <n v="710000"/>
    <n v="710000"/>
    <s v="$"/>
    <s v="LDL"/>
    <n v="10336"/>
    <m/>
    <n v="101628"/>
    <s v="Cumplido"/>
    <x v="0"/>
    <n v="56"/>
    <n v="1"/>
    <n v="1"/>
  </r>
  <r>
    <n v="1"/>
    <s v="Franco Paez"/>
    <s v="TRAB. TERMINADO"/>
    <s v="Masipack L3"/>
    <x v="45"/>
    <x v="4"/>
    <x v="0"/>
    <s v="Ledesma Raul"/>
    <s v="TR-097"/>
    <s v="Servicio"/>
    <s v="Fabricacion de Rodillo de bobinador  con carro"/>
    <n v="1"/>
    <s v="Unidad"/>
    <n v="750000"/>
    <n v="750000"/>
    <s v="$"/>
    <s v="LDL"/>
    <n v="9993"/>
    <m/>
    <n v="101629"/>
    <s v="Cumplido"/>
    <x v="0"/>
    <n v="59"/>
    <n v="1"/>
    <n v="1"/>
  </r>
  <r>
    <n v="1"/>
    <s v="Ledesma Raul"/>
    <s v="TRAB. TERMINADO"/>
    <s v="San cassiano"/>
    <x v="46"/>
    <x v="4"/>
    <x v="0"/>
    <s v="Ledesma Raul"/>
    <s v="TR-098"/>
    <s v="Servicio"/>
    <s v="Se envia parte de equipo para desarmar eje de olla"/>
    <n v="1"/>
    <s v="Unidad"/>
    <n v="351000"/>
    <n v="351000"/>
    <s v="$"/>
    <s v="LDL"/>
    <n v="10364"/>
    <m/>
    <n v="101622"/>
    <s v="Cumplido"/>
    <x v="0"/>
    <n v="62"/>
    <n v="1"/>
    <n v="1"/>
  </r>
  <r>
    <n v="1"/>
    <s v="Ledesma Raul"/>
    <s v="TRAB. TERMINADO"/>
    <s v="Cinta intermedia de  salida"/>
    <x v="46"/>
    <x v="4"/>
    <x v="0"/>
    <s v="Ledesma Raul"/>
    <s v="TR-099"/>
    <s v="Servicio"/>
    <s v="Piñon para vincular traccion de cinta con el horno nuevamente"/>
    <n v="1"/>
    <s v="Unidad"/>
    <n v="110000"/>
    <n v="110000"/>
    <s v="$"/>
    <s v="LDL"/>
    <n v="10364"/>
    <m/>
    <n v="101623"/>
    <s v="Cumplido"/>
    <x v="0"/>
    <n v="62"/>
    <n v="1"/>
    <n v="1"/>
  </r>
  <r>
    <n v="1"/>
    <s v="Alejandro Beron"/>
    <s v="TRAB. TERMINADO"/>
    <s v="Persiana externa recinto 2"/>
    <x v="47"/>
    <x v="4"/>
    <x v="0"/>
    <s v="Ledesma Raul"/>
    <s v="TR-100"/>
    <s v="Servicio"/>
    <s v="Se solicita a Pormatic el cambio de motor, 2 control remoto y regulacion de persianas dado que el mal funcionamiento afectaba en el ingreso de plagas como moscas y roedores a planta."/>
    <n v="1"/>
    <s v="mat + mano de obra"/>
    <n v="1220000"/>
    <n v="1220000"/>
    <s v="$"/>
    <s v="Pormatic"/>
    <n v="30007"/>
    <m/>
    <n v="102084"/>
    <s v="Cumplido"/>
    <x v="0"/>
    <n v="18838"/>
    <n v="1"/>
    <n v="1"/>
  </r>
  <r>
    <n v="1"/>
    <s v="Franco Paez"/>
    <s v="TRAB. TERMINADO"/>
    <s v="Fripack L5"/>
    <x v="48"/>
    <x v="5"/>
    <x v="0"/>
    <s v="Ledesma Raul"/>
    <s v="TR-101"/>
    <s v="Servicio"/>
    <s v="Se envia eje de banda de Fripack para reparar."/>
    <n v="1"/>
    <s v="Unidad"/>
    <n v="160000"/>
    <n v="160000"/>
    <s v="$"/>
    <s v="FULL TIME"/>
    <s v="MAIL"/>
    <m/>
    <n v="102087"/>
    <s v="Cumplido"/>
    <x v="0"/>
    <n v="387"/>
    <n v="1"/>
    <n v="1"/>
  </r>
  <r>
    <n v="1"/>
    <s v="Ledesma Raul"/>
    <s v="TRAB. TERMINADO"/>
    <s v="Dosificado de crema L6"/>
    <x v="48"/>
    <x v="5"/>
    <x v="0"/>
    <s v="Ledesma Raul"/>
    <s v="TR-102"/>
    <s v="Servicio"/>
    <s v="Reparacion de 2 ejes de dosificado de crema L6"/>
    <n v="2"/>
    <s v="Unidad"/>
    <n v="135000"/>
    <n v="270000"/>
    <s v="$"/>
    <s v="LDL"/>
    <n v="10480"/>
    <m/>
    <n v="101911"/>
    <s v="Cumplido"/>
    <x v="0"/>
    <n v="76"/>
    <n v="1"/>
    <n v="1"/>
  </r>
  <r>
    <n v="1"/>
    <s v="Ledesma Raul"/>
    <s v="TRAB. TERMINADO"/>
    <s v="Mesa de dosificado L7"/>
    <x v="49"/>
    <x v="5"/>
    <x v="0"/>
    <s v="Ledesma Raul"/>
    <s v="TR-103"/>
    <s v="Servicio"/>
    <s v="Reparacion de 1eje de mesa de dosificado L7"/>
    <n v="1"/>
    <s v="Unidad"/>
    <n v="120000"/>
    <n v="120000"/>
    <s v="$"/>
    <s v="LDL"/>
    <n v="10481"/>
    <m/>
    <n v="101912"/>
    <s v="Cumplido"/>
    <x v="0"/>
    <n v="77"/>
    <n v="1"/>
    <n v="1"/>
  </r>
  <r>
    <n v="1"/>
    <s v="Ledesma Raul"/>
    <s v="TRAB. TERMINADO"/>
    <s v="Cortadora de L7"/>
    <x v="50"/>
    <x v="5"/>
    <x v="0"/>
    <s v="Ledesma Raul"/>
    <s v="TR-104"/>
    <s v="Servicio"/>
    <s v="Fabricacion de 2 Traba de puertas para cortadora de L7"/>
    <n v="2"/>
    <s v="Unidad"/>
    <n v="120000"/>
    <n v="240000"/>
    <s v="$"/>
    <s v="LDL"/>
    <n v="10475"/>
    <m/>
    <n v="101913"/>
    <s v="Cumplido"/>
    <x v="0"/>
    <n v="80"/>
    <n v="1"/>
    <n v="1"/>
  </r>
  <r>
    <n v="1"/>
    <s v="Hugo Escobar"/>
    <s v="TRAB. TERMINADO"/>
    <s v="Fripack 1 y 2"/>
    <x v="51"/>
    <x v="5"/>
    <x v="0"/>
    <s v="Ledesma Raul"/>
    <s v="TR-105"/>
    <s v="Servicio"/>
    <s v="mecanizado de chavetero en ejes de cinta de entrada a fripacks"/>
    <n v="2"/>
    <s v="Unidad"/>
    <n v="61000"/>
    <n v="122000"/>
    <s v="$"/>
    <s v="LDL"/>
    <n v="10437"/>
    <m/>
    <n v="101914"/>
    <s v="Cumplido"/>
    <x v="0"/>
    <n v="79"/>
    <n v="1"/>
    <n v="1"/>
  </r>
  <r>
    <n v="1"/>
    <s v="Hugo Escobar"/>
    <s v="TRAB. TERMINADO"/>
    <s v="Fripack 1 y 2"/>
    <x v="51"/>
    <x v="5"/>
    <x v="0"/>
    <s v="Anulado"/>
    <s v="TR-106"/>
    <s v="Servicio"/>
    <s v="fabricacion de suplementos para guias de cintas de tablillas"/>
    <n v="4"/>
    <s v="Unidad"/>
    <n v="230000"/>
    <n v="920000"/>
    <s v="$"/>
    <s v="LDL"/>
    <n v="10477"/>
    <m/>
    <m/>
    <s v="Queda stanby por estar mal la pieza"/>
    <x v="1"/>
    <m/>
    <n v="1"/>
    <n v="1"/>
  </r>
  <r>
    <n v="2"/>
    <s v="Dario Gamba"/>
    <s v="TRAB. TERMINADO"/>
    <s v="Horno linea 4"/>
    <x v="51"/>
    <x v="5"/>
    <x v="0"/>
    <s v="Ledesma Raul"/>
    <s v="TR-107"/>
    <s v="Servicio"/>
    <s v="L4 Fabricacion y colocacion de aros a polea salida reductor"/>
    <n v="2"/>
    <s v="Unidad"/>
    <n v="95000"/>
    <n v="190000"/>
    <s v="$"/>
    <s v="LDL"/>
    <n v="10476"/>
    <m/>
    <n v="101915"/>
    <s v="Cumplido"/>
    <x v="0"/>
    <n v="81"/>
    <n v="1"/>
    <n v="1"/>
  </r>
  <r>
    <m/>
    <s v="Dario Gamba"/>
    <s v="TRAB. TERMINADO"/>
    <s v="Horno (L6)"/>
    <x v="51"/>
    <x v="5"/>
    <x v="0"/>
    <s v="Ledesma Raul"/>
    <s v="TR-107"/>
    <s v="Servicio"/>
    <s v="Pico vertedor de masa Linea 6"/>
    <n v="2"/>
    <s v="Unidad"/>
    <n v="90000"/>
    <n v="180000"/>
    <s v="$"/>
    <s v="LDL"/>
    <n v="10476"/>
    <m/>
    <n v="101915"/>
    <s v="Cumplido"/>
    <x v="0"/>
    <n v="81"/>
    <m/>
    <n v="1"/>
  </r>
  <r>
    <n v="1"/>
    <s v="Hugo Escobar"/>
    <s v="TRAB. TERMINADO"/>
    <s v="Fripack 1"/>
    <x v="51"/>
    <x v="5"/>
    <x v="0"/>
    <s v="Anulado"/>
    <s v="TR-108"/>
    <s v="Servicio"/>
    <s v="Reparacion de ejes de cinta con desgaste en asiento de rodamiento"/>
    <n v="2"/>
    <s v="Unidad"/>
    <n v="150000"/>
    <n v="300000"/>
    <s v="$"/>
    <s v="LDL"/>
    <n v="10482"/>
    <m/>
    <m/>
    <s v="Queda stanby por falta de remito del proveedor"/>
    <x v="1"/>
    <m/>
    <n v="1"/>
    <n v="1"/>
  </r>
  <r>
    <n v="1"/>
    <s v="Dario Gamba"/>
    <s v="TRAB. TERMINADO"/>
    <s v="ROTATIVA DANSON"/>
    <x v="52"/>
    <x v="5"/>
    <x v="0"/>
    <s v="Ledesma Raul"/>
    <s v="TR-109"/>
    <s v="Servicio"/>
    <s v="Reparacion de eje rodillo de carga por rotura"/>
    <n v="1"/>
    <s v="Unidad"/>
    <n v="965000"/>
    <n v="965000"/>
    <s v="$"/>
    <s v="LDL"/>
    <n v="10479"/>
    <m/>
    <n v="102092"/>
    <s v="Cumplido"/>
    <x v="0"/>
    <n v="89"/>
    <n v="1"/>
    <n v="1"/>
  </r>
  <r>
    <n v="1"/>
    <s v="Dario Gamba"/>
    <s v="TRAB. TERMINADO"/>
    <s v="FRIPACK 1 LINEA 4"/>
    <x v="52"/>
    <x v="5"/>
    <x v="0"/>
    <s v="Ledesma Raul"/>
    <s v="TR-110"/>
    <s v="Servicio"/>
    <s v="Reparacion / fabricacion de eje de mando cinta .y tensor de aluminio"/>
    <n v="1"/>
    <s v="Unidad"/>
    <n v="260000"/>
    <n v="260000"/>
    <s v="$"/>
    <s v="LDL"/>
    <n v="10478"/>
    <m/>
    <n v="101918"/>
    <s v="Cumplido"/>
    <x v="0"/>
    <n v="88"/>
    <n v="1"/>
    <n v="1"/>
  </r>
  <r>
    <n v="1"/>
    <s v="Ledesma Raul"/>
    <s v="TRAB. TERMINADO"/>
    <s v="Bombas de incendio Planta"/>
    <x v="53"/>
    <x v="5"/>
    <x v="0"/>
    <s v="Ledesma Raul"/>
    <s v="TR-111"/>
    <s v="Servicio"/>
    <s v="Fabricacion de dos Acoples mecanicos Para bomba de red de incendio de planta"/>
    <n v="2"/>
    <s v="Unidad"/>
    <n v="565000"/>
    <n v="1130000"/>
    <s v="$"/>
    <s v="FULL TIME"/>
    <s v="Mail"/>
    <m/>
    <n v="101920"/>
    <s v="Cumplido"/>
    <x v="0"/>
    <n v="388"/>
    <n v="1"/>
    <n v="1"/>
  </r>
  <r>
    <n v="2"/>
    <s v="Dario Gamba"/>
    <s v="TRAB. TERMINADO"/>
    <s v="Rebolladora conica"/>
    <x v="54"/>
    <x v="5"/>
    <x v="0"/>
    <s v="Ledesma Raul"/>
    <s v="TR-112"/>
    <s v="Servicio"/>
    <s v="Fabricacion de Engranages tamizador de harina"/>
    <n v="2"/>
    <s v="Unidad"/>
    <n v="210000"/>
    <n v="420000"/>
    <s v="$"/>
    <s v="LDL"/>
    <n v="10488"/>
    <m/>
    <n v="101921"/>
    <s v="Cumplido"/>
    <x v="0"/>
    <n v="43"/>
    <n v="1"/>
    <n v="1"/>
  </r>
  <r>
    <m/>
    <s v="Dario Gamba"/>
    <s v="TRAB. TERMINADO"/>
    <s v="Rebolladora conica"/>
    <x v="54"/>
    <x v="5"/>
    <x v="0"/>
    <s v="Ledesma Raul"/>
    <s v="TR-112"/>
    <s v="Servicio"/>
    <s v="Provicion de chaveta 8mm x 220mm"/>
    <n v="1"/>
    <s v="Unidad"/>
    <n v="61000"/>
    <n v="61000"/>
    <s v="$"/>
    <s v="LDL"/>
    <n v="10488"/>
    <m/>
    <n v="101921"/>
    <s v="Cumplido"/>
    <x v="0"/>
    <n v="43"/>
    <m/>
    <n v="1"/>
  </r>
  <r>
    <n v="1"/>
    <s v="Hugo Escobar"/>
    <s v="TRAB. TERMINADO"/>
    <s v="Mezcladora de duce (L1)_x000a_"/>
    <x v="55"/>
    <x v="5"/>
    <x v="0"/>
    <s v="Ledesma Raul"/>
    <s v="TR-113"/>
    <s v="Servicio"/>
    <s v="Fabricacion de piñon doble"/>
    <n v="1"/>
    <s v="Unidad"/>
    <n v="280000"/>
    <n v="280000"/>
    <s v="$"/>
    <s v="LDL"/>
    <n v="10508"/>
    <m/>
    <n v="102093"/>
    <s v="Cumplido"/>
    <x v="0"/>
    <n v="101"/>
    <n v="1"/>
    <n v="1"/>
  </r>
  <r>
    <n v="1"/>
    <s v="Hugo Escobar"/>
    <s v="TRAB. TERMINADO"/>
    <s v="Masipack (L1)"/>
    <x v="55"/>
    <x v="5"/>
    <x v="0"/>
    <s v="Ledesma Raul"/>
    <s v="TR-114"/>
    <s v="Servicio"/>
    <s v="Reparación soporte de eje masipack Linea 4 - Reconstruccion de soporte de aluminio - Fabricacion de eje nuevo - Cambio de rodamientos SKF - Provision de plano de eje"/>
    <n v="1"/>
    <s v="Unidad"/>
    <n v="476000"/>
    <n v="476000"/>
    <s v="$"/>
    <s v="LDL"/>
    <n v="10498"/>
    <m/>
    <n v="12094"/>
    <s v="Cumplido"/>
    <x v="0"/>
    <n v="99"/>
    <n v="1"/>
    <n v="1"/>
  </r>
  <r>
    <n v="1"/>
    <s v="Hugo Escobar"/>
    <s v="TRAB. TERMINADO"/>
    <s v="INTERMEDIA DE SALIDA HORNO L2"/>
    <x v="56"/>
    <x v="5"/>
    <x v="0"/>
    <s v="Ledesma Raul"/>
    <s v="TR-115"/>
    <s v="Servicio"/>
    <s v="mejora- fabricacion de sistema de acople de transmision a cinta intermedia de salida de horno, colocacion de rodamientos en eje de transmision"/>
    <n v="1"/>
    <s v="Unidad"/>
    <n v="825000"/>
    <n v="825000"/>
    <s v="$"/>
    <s v="LDL"/>
    <n v="10535"/>
    <m/>
    <n v="102096"/>
    <s v="Cumplido"/>
    <x v="0"/>
    <n v="102"/>
    <n v="1"/>
    <n v="1"/>
  </r>
  <r>
    <n v="1"/>
    <s v="Dario Gamba"/>
    <s v="TRAB. TERMINADO"/>
    <s v="ENCREMADO LINEA 6"/>
    <x v="57"/>
    <x v="5"/>
    <x v="0"/>
    <s v="Ledesma Raul"/>
    <s v="TR-116"/>
    <s v="Servicio"/>
    <s v="REPARACION DE EJE EN MESA DE ENCREMADO L6"/>
    <n v="1"/>
    <s v="Unidad"/>
    <n v="305000"/>
    <n v="305000"/>
    <s v="$"/>
    <s v="LDL"/>
    <n v="10574"/>
    <m/>
    <n v="102271"/>
    <s v="Cumplido"/>
    <x v="0"/>
    <n v="107"/>
    <n v="1"/>
    <n v="1"/>
  </r>
  <r>
    <n v="1"/>
    <s v="Ledesma Raul"/>
    <s v="TRAB. TERMINADO"/>
    <s v="Fripack Linea 5"/>
    <x v="58"/>
    <x v="5"/>
    <x v="0"/>
    <s v="Anulado"/>
    <s v="TR-117"/>
    <s v="Servicio"/>
    <s v="Fabricacion de rodilo, eje y soporte con modificacion con rodamientos"/>
    <n v="1"/>
    <s v="Unidad"/>
    <n v="437000"/>
    <n v="437000"/>
    <s v="$"/>
    <s v="FASTER"/>
    <n v="5"/>
    <m/>
    <m/>
    <s v="Anulado"/>
    <x v="1"/>
    <n v="2125"/>
    <n v="1"/>
    <n v="1"/>
  </r>
  <r>
    <n v="1"/>
    <s v="Franco Paez"/>
    <s v="TRAB. TERMINADO"/>
    <s v="MASIPACK LINEA 3"/>
    <x v="59"/>
    <x v="6"/>
    <x v="0"/>
    <s v="Ledesma Raul"/>
    <s v="TR-118"/>
    <s v="Servicio"/>
    <s v="POLEA PARA EJE DE 16MM"/>
    <n v="1"/>
    <s v="Unidad"/>
    <n v="127600"/>
    <n v="127600"/>
    <s v="$"/>
    <s v="LDL"/>
    <n v="9951"/>
    <m/>
    <n v="102260"/>
    <s v="Cumplido"/>
    <x v="0"/>
    <n v="2393"/>
    <n v="1"/>
    <n v="1"/>
  </r>
  <r>
    <n v="1"/>
    <s v="Dario Gamba"/>
    <s v="TRAB. TERMINADO"/>
    <s v="MASIPACK LINEA 3"/>
    <x v="59"/>
    <x v="6"/>
    <x v="0"/>
    <s v="Ledesma Raul"/>
    <s v="TR-119"/>
    <s v="Servicio"/>
    <s v="Reparacion de eje cuadrado de traccion de cinta colectora"/>
    <n v="1"/>
    <s v="Unidad"/>
    <n v="275000"/>
    <n v="275000"/>
    <s v="$"/>
    <s v="LDL"/>
    <n v="10606"/>
    <m/>
    <n v="102274"/>
    <s v="Cumplido"/>
    <x v="0"/>
    <n v="116"/>
    <n v="1"/>
    <n v="1"/>
  </r>
  <r>
    <n v="1"/>
    <s v="Dario Gamba"/>
    <s v="TRAB. TERMINADO"/>
    <s v="CORTADORA LINEA 1"/>
    <x v="59"/>
    <x v="6"/>
    <x v="0"/>
    <s v="Ledesma Raul"/>
    <s v="TR-120"/>
    <s v="Servicio"/>
    <s v="EMBUJAR BRAZO DE MOVIMIENTO DE APERTURA Y CIERRE DE TUBULAR"/>
    <n v="1"/>
    <s v="Unidad"/>
    <n v="160000"/>
    <n v="160000"/>
    <s v="$"/>
    <s v="LDL"/>
    <n v="10584"/>
    <m/>
    <n v="102275"/>
    <s v="Cumplido"/>
    <x v="0"/>
    <n v="115"/>
    <n v="1"/>
    <n v="1"/>
  </r>
  <r>
    <n v="1"/>
    <s v="Ledesma Raul"/>
    <s v="TRAB. TERMINADO"/>
    <s v="AMASADORA SAN CASSIANO LINEA 5"/>
    <x v="60"/>
    <x v="6"/>
    <x v="0"/>
    <s v="Ledesma Raul"/>
    <s v="TR-121"/>
    <s v="Servicio"/>
    <s v="Mano de obra por 18 hs normales de tecnicos oficiales y 6 hs al 50 % extras"/>
    <n v="1"/>
    <s v="mat + mano de obra"/>
    <n v="540000"/>
    <n v="540000"/>
    <s v="$"/>
    <s v="MET CAR MAR"/>
    <n v="12414"/>
    <m/>
    <n v="102301"/>
    <s v="Cumplido"/>
    <x v="0"/>
    <n v="1614"/>
    <n v="1"/>
    <n v="1"/>
  </r>
  <r>
    <n v="1"/>
    <s v="Dario Gamba"/>
    <s v="TRAB. TERMINADO"/>
    <s v="Rebolladora conica"/>
    <x v="60"/>
    <x v="6"/>
    <x v="0"/>
    <s v="Ledesma Raul"/>
    <s v="TR-122"/>
    <s v="Servicio"/>
    <s v="Fabricacion conjunto de engranaje conicos de tamiz Rebolladora conica (L5)"/>
    <n v="1"/>
    <s v="Unidad"/>
    <n v="544000"/>
    <n v="544000"/>
    <s v="$"/>
    <s v="LDL"/>
    <n v="10635"/>
    <m/>
    <n v="102302"/>
    <s v="Cumplido"/>
    <x v="0"/>
    <n v="114"/>
    <n v="1"/>
    <n v="1"/>
  </r>
  <r>
    <n v="1"/>
    <s v="Hugo Escobar"/>
    <s v="TRAB. TERMINADO"/>
    <s v="FRIPACK LINEA 5"/>
    <x v="61"/>
    <x v="6"/>
    <x v="0"/>
    <s v="Ledesma Raul"/>
    <s v="TR-123"/>
    <s v="Servicio"/>
    <s v="Reparacion de asientos de rodamientos en eje de cinta de fipack"/>
    <n v="1"/>
    <s v="Unidad"/>
    <n v="270000"/>
    <n v="270000"/>
    <s v="$"/>
    <s v="LDL"/>
    <n v="10612"/>
    <m/>
    <n v="102326"/>
    <s v="Cumplido"/>
    <x v="0"/>
    <n v="119"/>
    <n v="1"/>
    <n v="1"/>
  </r>
  <r>
    <n v="1"/>
    <s v="Dario Gamba"/>
    <s v="TRAB. TERMINADO"/>
    <s v="HORNO LINEA 1"/>
    <x v="62"/>
    <x v="6"/>
    <x v="0"/>
    <s v="Ledesma Raul"/>
    <s v="TR-124"/>
    <s v="Servicio"/>
    <s v="Fabricacion de perno para traccion"/>
    <n v="1"/>
    <s v="Unidad"/>
    <n v="137000"/>
    <n v="137000"/>
    <s v="$"/>
    <s v="LDL"/>
    <n v="10624"/>
    <m/>
    <n v="102331"/>
    <s v="Cumplido"/>
    <x v="0"/>
    <n v="129"/>
    <n v="1"/>
    <n v="1"/>
  </r>
  <r>
    <n v="1"/>
    <s v="Hugo Escobar"/>
    <s v="TRAB. TERMINADO"/>
    <s v="HORNO LINEA 6"/>
    <x v="63"/>
    <x v="6"/>
    <x v="0"/>
    <s v="Ledesma Raul"/>
    <s v="TR-125"/>
    <s v="Servicio"/>
    <s v="Reparacion de chavetero de forzador de extraccion de horno"/>
    <n v="1"/>
    <s v="Unidad"/>
    <n v="357000"/>
    <n v="357000"/>
    <s v="$"/>
    <s v="LDL"/>
    <n v="10657"/>
    <m/>
    <n v="102456"/>
    <s v="Cumplido"/>
    <x v="0"/>
    <n v="123"/>
    <n v="1"/>
    <n v="1"/>
  </r>
  <r>
    <n v="1"/>
    <s v="Dario Gamba"/>
    <s v="TRAB. TERMINADO"/>
    <s v="CANCHA 1"/>
    <x v="64"/>
    <x v="6"/>
    <x v="0"/>
    <s v="Ledesma Raul"/>
    <s v="TR-126"/>
    <s v="Servicio"/>
    <s v="Fabricacion de Eje bomba descarga crema L6"/>
    <n v="1"/>
    <s v="Unidad"/>
    <n v="473000"/>
    <n v="473000"/>
    <s v="$"/>
    <s v="LDL"/>
    <n v="10596"/>
    <n v="900605"/>
    <n v="102520"/>
    <s v="Cumplido"/>
    <x v="0"/>
    <n v="128"/>
    <n v="1"/>
    <n v="1"/>
  </r>
  <r>
    <n v="1"/>
    <s v="Franco Paez"/>
    <s v="TRAB. TERMINADO"/>
    <s v="ALIPACK BUDIN L4"/>
    <x v="65"/>
    <x v="6"/>
    <x v="0"/>
    <s v="Ledesma Raul"/>
    <s v="TR-127"/>
    <s v="Servicio"/>
    <s v="Asistencia tecnica de 3 hs proveedor alipack por fallos en envasadora."/>
    <n v="1"/>
    <s v="Unidad"/>
    <n v="197250"/>
    <n v="197250"/>
    <s v="$"/>
    <s v="ALIPACK"/>
    <s v="Esta el presupuesto No tiene N°"/>
    <n v="232542"/>
    <n v="102519"/>
    <s v="Cumplido"/>
    <x v="0"/>
    <n v="664"/>
    <n v="1"/>
    <n v="1"/>
  </r>
  <r>
    <n v="1"/>
    <s v="Pablo Aguirre"/>
    <s v="TRAB. TERMINADO"/>
    <s v="TOYOTA 25B"/>
    <x v="66"/>
    <x v="6"/>
    <x v="0"/>
    <s v="Ledesma Raul"/>
    <s v="TR-128"/>
    <s v="Servicio"/>
    <s v="Fabricacion de perno autoelevador"/>
    <n v="1"/>
    <s v="Unidad"/>
    <n v="542000"/>
    <n v="542000"/>
    <s v="$"/>
    <s v="LDL"/>
    <n v="10763"/>
    <n v="136318"/>
    <n v="102535"/>
    <s v="Cumplido"/>
    <x v="0"/>
    <n v="141"/>
    <n v="1"/>
    <n v="1"/>
  </r>
  <r>
    <n v="1"/>
    <s v="Hugo Escobar"/>
    <s v="TRAB. TERMINADO"/>
    <s v="AMASADORA L1"/>
    <x v="67"/>
    <x v="6"/>
    <x v="0"/>
    <s v="Ledesma Raul"/>
    <s v="TR-129"/>
    <s v="Servicio"/>
    <s v="Reparacion de parieres de diferecial de amasadora L1"/>
    <n v="2"/>
    <s v="Unidad"/>
    <n v="355000"/>
    <n v="710000"/>
    <s v="$"/>
    <s v="LDL"/>
    <n v="10764"/>
    <n v="776467"/>
    <n v="102553"/>
    <s v="Cumplido"/>
    <x v="0"/>
    <n v="148"/>
    <n v="1"/>
    <n v="1"/>
  </r>
  <r>
    <n v="1"/>
    <s v="Franco Paez"/>
    <s v="TRAB. TERMINADO"/>
    <s v="Rebolladora conica"/>
    <x v="68"/>
    <x v="6"/>
    <x v="0"/>
    <s v="Ledesma Raul"/>
    <s v="TR-130"/>
    <s v="Servicio"/>
    <s v="Fabricacion de polea A70 para eje de 19mm"/>
    <n v="1"/>
    <s v="Unidad"/>
    <n v="175000"/>
    <n v="175000"/>
    <s v="$"/>
    <s v="LDL"/>
    <n v="10782"/>
    <n v="645644"/>
    <n v="102659"/>
    <s v="Cumplido"/>
    <x v="0"/>
    <n v="150"/>
    <n v="1"/>
    <n v="1"/>
  </r>
  <r>
    <n v="1"/>
    <s v="Franco Paez"/>
    <s v="TRAB. TERMINADO"/>
    <s v="Fripack L7"/>
    <x v="69"/>
    <x v="7"/>
    <x v="0"/>
    <s v="Ledesma Raul"/>
    <s v="TR-131"/>
    <s v="Servicio"/>
    <s v="Reparacion de eje tracción banda fripack L7"/>
    <n v="1"/>
    <s v="Unidad"/>
    <n v="135000"/>
    <n v="135000"/>
    <s v="$"/>
    <s v="LDL"/>
    <n v="10823"/>
    <n v="188652"/>
    <n v="102751"/>
    <s v="Cumplido"/>
    <x v="0"/>
    <n v="159"/>
    <n v="1"/>
    <n v="1"/>
  </r>
  <r>
    <n v="1"/>
    <s v="Hugo Escobar"/>
    <s v="TRAB. TERMINADO"/>
    <s v="Horno (L2)"/>
    <x v="69"/>
    <x v="7"/>
    <x v="0"/>
    <s v="Ledesma Raul"/>
    <s v="TR-132"/>
    <s v="Servicio"/>
    <s v="Reparacion de turbina (balanceo y cambio de rodamientos)"/>
    <n v="1"/>
    <s v="Unidad"/>
    <n v="209000"/>
    <n v="209000"/>
    <s v="$"/>
    <s v="LDL"/>
    <n v="10822"/>
    <n v="230821"/>
    <n v="102752"/>
    <s v="Cumplido"/>
    <x v="0"/>
    <n v="158"/>
    <n v="1"/>
    <n v="1"/>
  </r>
  <r>
    <n v="1"/>
    <s v="Alejandro Beron"/>
    <s v="TRAB. TERMINADO"/>
    <s v="CERRAMIENTOS EN PLANTA"/>
    <x v="70"/>
    <x v="7"/>
    <x v="0"/>
    <s v="Ledesma Raul"/>
    <s v="TR-133"/>
    <s v="Servicio"/>
    <s v="Contratacion de personal para trabajos de cerramientos en planta. Horas normales de un oficial los dias 15-16-19-20-21-22/05 cumpliendo 9hs por dia"/>
    <n v="54"/>
    <s v="Unidad"/>
    <n v="20000"/>
    <n v="1080000"/>
    <s v="$"/>
    <s v="METCARMAR"/>
    <n v="12371"/>
    <n v="739469"/>
    <n v="102756"/>
    <s v="Cumplido"/>
    <x v="0"/>
    <n v="1616"/>
    <n v="1"/>
    <n v="1"/>
  </r>
  <r>
    <n v="1"/>
    <s v="Alejandro Beron"/>
    <s v="TRAB. TERMINADO"/>
    <s v="AUTOELEVADOR TOYOTA 25A"/>
    <x v="70"/>
    <x v="7"/>
    <x v="0"/>
    <s v="Ledesma Raul"/>
    <s v="TR-134"/>
    <s v="Servicio"/>
    <s v="Cadena especial, Rodamiento de engranaje y soldadura en tapa de aluminio"/>
    <n v="1"/>
    <s v="Unidad"/>
    <n v="596651"/>
    <n v="596651"/>
    <s v="$"/>
    <s v="LDL"/>
    <n v="10160"/>
    <n v="672758"/>
    <n v="102795"/>
    <s v="Cumplido"/>
    <x v="0"/>
    <n v="2634"/>
    <n v="1"/>
    <n v="1"/>
  </r>
  <r>
    <n v="1"/>
    <s v="Franco Paez"/>
    <s v="TRAB. TERMINADO"/>
    <s v="DULCERO LINEA 1"/>
    <x v="71"/>
    <x v="7"/>
    <x v="0"/>
    <s v="Ledesma Raul"/>
    <s v="TR-135"/>
    <s v="Servicio"/>
    <s v=" Reparacion de brazo actuador de dulcera. (L1)"/>
    <n v="1"/>
    <s v="Unidad"/>
    <n v="340000"/>
    <n v="340000"/>
    <s v="$"/>
    <s v="LDL"/>
    <n v="10854"/>
    <n v="486600"/>
    <n v="102861"/>
    <s v="Cumplido"/>
    <x v="0"/>
    <n v="163"/>
    <n v="1"/>
    <n v="1"/>
  </r>
  <r>
    <n v="1"/>
    <s v="Franco Paez"/>
    <s v="TRAB. TERMINADO"/>
    <s v="FRIPACK LINEA 5"/>
    <x v="72"/>
    <x v="7"/>
    <x v="0"/>
    <s v="Ledesma Raul"/>
    <s v="TR-136"/>
    <s v="Servicio"/>
    <s v=" Fabricacion de eje y punteras para bandas de Fripack (L5)"/>
    <n v="1"/>
    <s v="Unidad"/>
    <n v="575000"/>
    <n v="575000"/>
    <s v="$"/>
    <s v="FASTER"/>
    <s v="S/N"/>
    <n v="100511"/>
    <n v="102864"/>
    <s v="Cumplido"/>
    <x v="0"/>
    <n v="2145"/>
    <n v="1"/>
    <n v="1"/>
  </r>
  <r>
    <n v="1"/>
    <s v="Hugo Escobar"/>
    <s v="TRAB. TERMINADO"/>
    <s v="CORTADORA NUEVA"/>
    <x v="73"/>
    <x v="7"/>
    <x v="0"/>
    <s v="Ledesma Raul"/>
    <s v="TR-137"/>
    <s v="Servicio"/>
    <s v=" Reparacion en ambas puntas para ajuste de rodamiento de cortadora nueva"/>
    <n v="1"/>
    <s v="Unidad"/>
    <n v="260000"/>
    <n v="260000"/>
    <s v="$"/>
    <s v="FULL TIME"/>
    <s v="MAIL"/>
    <n v="236675"/>
    <n v="102867"/>
    <s v="Cumplido"/>
    <x v="0"/>
    <n v="394"/>
    <n v="1"/>
    <n v="1"/>
  </r>
  <r>
    <n v="1"/>
    <s v="Hugo Escobar"/>
    <s v="TRAB. TERMINADO"/>
    <s v="Amasadora dionisio"/>
    <x v="74"/>
    <x v="7"/>
    <x v="0"/>
    <s v="Ledesma Raul"/>
    <s v="TR-138"/>
    <s v="Servicio"/>
    <s v="Reparación de eje de transmisión de transformer: fabricación de dos engranajes nuevos, tres chavetas nuevas, dos rodamientos y dos manguitos"/>
    <n v="1"/>
    <s v="Unidad"/>
    <n v="2900000"/>
    <n v="2900000"/>
    <s v="$"/>
    <s v="LDL"/>
    <n v="10885"/>
    <n v="637979"/>
    <n v="103420"/>
    <s v="Cumplido"/>
    <x v="0"/>
    <n v="168"/>
    <n v="1"/>
    <n v="1"/>
  </r>
  <r>
    <n v="1"/>
    <s v="Hugo Escobar"/>
    <s v="TRAB. TERMINADO"/>
    <s v="Horno (L2)"/>
    <x v="75"/>
    <x v="7"/>
    <x v="0"/>
    <s v="Ledesma Raul"/>
    <s v="TR-139"/>
    <s v="Servicio"/>
    <s v=" Reparacion de motor (balanceo y cambio de rodamientos)"/>
    <n v="1"/>
    <s v="Unidad"/>
    <n v="154000"/>
    <n v="154000"/>
    <s v="$"/>
    <s v="LDL"/>
    <n v="10822"/>
    <n v="140907"/>
    <n v="102869"/>
    <s v="Cumplido"/>
    <x v="0"/>
    <n v="158"/>
    <n v="1"/>
    <n v="1"/>
  </r>
  <r>
    <n v="1"/>
    <s v="Alejandro Beron"/>
    <s v="TRAB. TERMINADO"/>
    <s v="PORTON CORREDIZO DMP"/>
    <x v="76"/>
    <x v="7"/>
    <x v="0"/>
    <s v="Ledesma Raul"/>
    <s v="TR-140"/>
    <s v="Servicio"/>
    <s v=" Fabricacion de eje para porton corredizo.(DMP)"/>
    <n v="4"/>
    <s v="Unidad"/>
    <n v="145000"/>
    <n v="580000"/>
    <s v="$"/>
    <s v="LDL"/>
    <n v="10820"/>
    <n v="691799"/>
    <n v="102921"/>
    <s v="Cumplido"/>
    <x v="0"/>
    <n v="170"/>
    <n v="1"/>
    <n v="1"/>
  </r>
  <r>
    <n v="1"/>
    <s v="Hugo Escobar"/>
    <s v="TRAB. TERMINADO"/>
    <s v="FOCUS LINEA 6"/>
    <x v="76"/>
    <x v="7"/>
    <x v="0"/>
    <s v="Ledesma Raul"/>
    <s v="TR-141"/>
    <s v="Servicio"/>
    <s v=" Fabricacion de trabas de proteccion de focus L6"/>
    <n v="2"/>
    <s v="Unidad"/>
    <n v="147000"/>
    <n v="294000"/>
    <s v="$"/>
    <s v="LDL"/>
    <n v="10855"/>
    <n v="547266"/>
    <n v="102919"/>
    <s v="Cumplido"/>
    <x v="0"/>
    <n v="176"/>
    <n v="1"/>
    <n v="1"/>
  </r>
  <r>
    <n v="2"/>
    <s v="Ledesma Raul"/>
    <s v="TRAB. TERMINADO"/>
    <s v="Fechador de cajas"/>
    <x v="77"/>
    <x v="8"/>
    <x v="0"/>
    <s v="Ledesma Raul"/>
    <s v="TR-142"/>
    <s v="Servicio"/>
    <s v="Reparación de pastilla propiedad de Sealcode a modo de préstamos en Pilares con daños y faltantes"/>
    <n v="1"/>
    <s v="Unidad"/>
    <n v="250"/>
    <n v="250"/>
    <s v="$"/>
    <s v="SEAL CODE"/>
    <s v="S/N"/>
    <n v="116558"/>
    <n v="103196"/>
    <s v="Cumplido"/>
    <x v="0"/>
    <n v="74"/>
    <n v="1"/>
    <n v="1"/>
  </r>
  <r>
    <m/>
    <s v="Ledesma Raul"/>
    <s v="TRAB. TERMINADO"/>
    <s v="Fechador de cajas"/>
    <x v="77"/>
    <x v="8"/>
    <x v="0"/>
    <s v="Ledesma Raul"/>
    <s v="TR-142"/>
    <s v="Servicio"/>
    <s v="Recupero parcial de pastilla propiedad de Pilares, contaminada con liquido negro, generando geles y coágulos que la taparon. (Cabe destacar que hay daño permanente y que solo queda para uso parcial)."/>
    <n v="1"/>
    <s v="Unidad"/>
    <n v="350"/>
    <n v="350"/>
    <s v="$"/>
    <s v="SEAL CODE"/>
    <s v="S/N"/>
    <n v="116558"/>
    <n v="103196"/>
    <s v="Cumplido"/>
    <x v="0"/>
    <n v="78"/>
    <m/>
    <n v="1"/>
  </r>
  <r>
    <n v="1"/>
    <s v="Franco Paez"/>
    <s v="TRAB. TERMINADO"/>
    <s v="Batidora L4"/>
    <x v="77"/>
    <x v="8"/>
    <x v="0"/>
    <s v="Ledesma Raul"/>
    <s v="TR-143"/>
    <s v="Servicio"/>
    <s v="Reparcion de batidor y colocacion de varillas de acero inoxidable."/>
    <n v="1"/>
    <s v="Unidad"/>
    <n v="594000"/>
    <n v="594000"/>
    <s v="$"/>
    <s v="LDL"/>
    <n v="10971"/>
    <n v="824222"/>
    <n v="103178"/>
    <s v="Cumplido"/>
    <x v="0"/>
    <n v="187"/>
    <n v="1"/>
    <n v="1"/>
  </r>
  <r>
    <n v="1"/>
    <s v="Dario Gamba"/>
    <s v="TRAB. TERMINADO"/>
    <s v="Segunda mesa encremado Linea 7"/>
    <x v="77"/>
    <x v="8"/>
    <x v="0"/>
    <s v="Ledesma Raul"/>
    <s v="TR-144"/>
    <s v="Servicio"/>
    <s v="Reparacion de eje puntero"/>
    <n v="1"/>
    <s v="Unidad"/>
    <n v="385000"/>
    <n v="385000"/>
    <s v="$"/>
    <s v="LDL"/>
    <n v="10989"/>
    <n v="845371"/>
    <n v="103177"/>
    <s v="Cumplido"/>
    <x v="0"/>
    <n v="182"/>
    <n v="1"/>
    <n v="1"/>
  </r>
  <r>
    <n v="1"/>
    <s v="Ontivero Alejandro"/>
    <s v="TRAB. TERMINADO"/>
    <s v="ANALISIS DE EQUIPO PARA COMPRAR - REMIS 23/09"/>
    <x v="78"/>
    <x v="7"/>
    <x v="0"/>
    <s v="Ledesma Raul"/>
    <s v="TR-145"/>
    <s v="Servicio"/>
    <s v=" Viaje desde Pilares hacia AV DIRECTORIO 5555 CAPITAL con retorno a pilar; Km 140; Peaje 3600; Espera 40min; Valor $173.225"/>
    <n v="1"/>
    <s v="Unidad"/>
    <n v="173225"/>
    <n v="173225"/>
    <s v="$"/>
    <s v="ABACAR"/>
    <s v="S/N"/>
    <n v="821341"/>
    <n v="103034"/>
    <s v="Cumplido"/>
    <x v="0"/>
    <n v="559346"/>
    <n v="1"/>
    <n v="1"/>
  </r>
  <r>
    <n v="2"/>
    <s v="Dario Gamba"/>
    <s v="TRAB. TERMINADO"/>
    <s v="Cortadora nueva"/>
    <x v="79"/>
    <x v="8"/>
    <x v="0"/>
    <s v="Ledesma Raul"/>
    <s v="TR-146"/>
    <s v="Servicio"/>
    <s v=" Fabricacion de guardas laterales de transmision en acero inoxidable a medida del equipo"/>
    <n v="2"/>
    <s v="Unidad"/>
    <n v="1540000"/>
    <n v="3080000"/>
    <s v="$"/>
    <s v="LDL"/>
    <n v="10990"/>
    <n v="936036"/>
    <n v="103182"/>
    <s v="Cumplido"/>
    <x v="0"/>
    <n v="194"/>
    <n v="1"/>
    <n v="1"/>
  </r>
  <r>
    <m/>
    <s v="Dario Gamba"/>
    <s v="TRAB. TERMINADO"/>
    <s v="Cortadora nueva"/>
    <x v="79"/>
    <x v="8"/>
    <x v="0"/>
    <s v="Ledesma Raul"/>
    <s v="TR-146"/>
    <s v="Servicio"/>
    <s v=" Fabricacion de guardas para pisadores en acero inoxidable a medida. "/>
    <n v="2"/>
    <s v="Unidad"/>
    <n v="1060000"/>
    <n v="2120000"/>
    <s v="$"/>
    <s v="LDL"/>
    <n v="10990"/>
    <n v="936036"/>
    <n v="103182"/>
    <s v="Cumplido"/>
    <x v="0"/>
    <n v="194"/>
    <m/>
    <n v="1"/>
  </r>
  <r>
    <n v="2"/>
    <s v="Alejandro Beron"/>
    <s v="TRAB. TERMINADO"/>
    <s v="Acceso a Laboratorio - Acceso a CD"/>
    <x v="80"/>
    <x v="8"/>
    <x v="0"/>
    <s v="Ledesma Raul"/>
    <s v="TR-147"/>
    <s v="Servicio"/>
    <s v="Reemplazo de cerradura doble piston en puerta garita CD"/>
    <n v="1"/>
    <s v="Unidad"/>
    <n v="93000"/>
    <n v="93000"/>
    <s v="$"/>
    <s v="CERRACHINE"/>
    <s v="S/N"/>
    <n v="293774"/>
    <n v="103197"/>
    <s v="Cumplido"/>
    <x v="0"/>
    <n v="145"/>
    <n v="1"/>
    <n v="1"/>
  </r>
  <r>
    <m/>
    <s v="Alejandro Beron"/>
    <s v="TRAB. TERMINADO"/>
    <s v="Acceso a Laboratorio - Acceso a CD"/>
    <x v="80"/>
    <x v="8"/>
    <x v="0"/>
    <s v="Ledesma Raul"/>
    <s v="TR-147"/>
    <s v="Servicio"/>
    <s v="Reemplazo de cerradura con 5 llaves en acceso a Laboratorio y colocacion de cierra puertas hidraulico."/>
    <n v="1"/>
    <s v="Unidad"/>
    <n v="216000"/>
    <n v="216000"/>
    <s v="$"/>
    <s v="CERRACHINE"/>
    <s v="S/N"/>
    <n v="293774"/>
    <n v="103197"/>
    <s v="Cumplido"/>
    <x v="0"/>
    <n v="145"/>
    <m/>
    <n v="1"/>
  </r>
  <r>
    <n v="1"/>
    <s v="Alejandro Beron"/>
    <s v="TRAB. TERMINADO"/>
    <s v="APILADOR TOYOTA"/>
    <x v="77"/>
    <x v="8"/>
    <x v="0"/>
    <s v="Ledesma Raul"/>
    <s v="TR-148"/>
    <s v="Servicio"/>
    <s v="REPARACION DE EJE APILADOR"/>
    <n v="1"/>
    <s v="Unidad"/>
    <n v="150000"/>
    <n v="150000"/>
    <s v="$"/>
    <s v="LDL"/>
    <n v="10972"/>
    <n v="321519"/>
    <n v="103206"/>
    <s v="Cumplido"/>
    <x v="0"/>
    <n v="186"/>
    <n v="1"/>
    <n v="1"/>
  </r>
  <r>
    <n v="1"/>
    <s v="Dario Gamba"/>
    <s v="TRAB. TERMINADO"/>
    <s v="Dosificadora (L4)"/>
    <x v="79"/>
    <x v="8"/>
    <x v="0"/>
    <s v="Ledesma Raul"/>
    <s v="TR-149"/>
    <s v="Servicio"/>
    <s v="Reparacion de placa de dosificado"/>
    <n v="1"/>
    <s v="Unidad"/>
    <n v="840000"/>
    <n v="840000"/>
    <s v="$"/>
    <s v="LDL"/>
    <n v="10985"/>
    <n v="930891"/>
    <n v="103184"/>
    <s v="Cumplido"/>
    <x v="0"/>
    <n v="192"/>
    <n v="1"/>
    <n v="1"/>
  </r>
  <r>
    <n v="1"/>
    <s v="Dario Gamba"/>
    <s v="TRAB. TERMINADO"/>
    <s v="Cortadora nueva"/>
    <x v="79"/>
    <x v="8"/>
    <x v="0"/>
    <s v="Ledesma Raul"/>
    <s v="TR-150"/>
    <s v="Servicio"/>
    <s v="Fabricaciondes de 2 grilones para reguladores de peso en tolva"/>
    <n v="2"/>
    <s v="Unidad"/>
    <n v="420000"/>
    <n v="840000"/>
    <s v="$"/>
    <s v="LDL"/>
    <n v="10991"/>
    <n v="876588"/>
    <n v="103185"/>
    <s v="Cumplido"/>
    <x v="0"/>
    <n v="195"/>
    <n v="1"/>
    <n v="1"/>
  </r>
  <r>
    <n v="1"/>
    <s v="Dario Gamba"/>
    <s v="TRAB. TERMINADO"/>
    <s v="Cortadora nueva"/>
    <x v="79"/>
    <x v="8"/>
    <x v="0"/>
    <s v="Ledesma Raul"/>
    <s v="TR-151"/>
    <s v="Servicio"/>
    <s v="Fabricacion de grilon para centrado de producto con soporte y guia."/>
    <n v="1"/>
    <s v="Unidad"/>
    <n v="280000"/>
    <n v="280000"/>
    <s v="$"/>
    <s v="LDL"/>
    <n v="10992"/>
    <n v="367892"/>
    <n v="103187"/>
    <s v="Cumplido"/>
    <x v="0"/>
    <n v="196"/>
    <n v="1"/>
    <n v="1"/>
  </r>
  <r>
    <n v="1"/>
    <s v="Franco Paez"/>
    <s v="TRAB. TERMINADO"/>
    <s v="Horno 7 L5"/>
    <x v="81"/>
    <x v="8"/>
    <x v="0"/>
    <s v="Ledesma Raul"/>
    <s v="TR-152"/>
    <s v="Servicio"/>
    <s v=" Fabricacion para polea de giro de carros. (Ø130 2B Ø35 x chav  10mm) Para Horno 7 Linea 5"/>
    <n v="1"/>
    <s v="Unidad"/>
    <n v="310000"/>
    <n v="310000"/>
    <s v="$"/>
    <s v="LDL"/>
    <n v="11026"/>
    <n v="551513"/>
    <n v="103216"/>
    <s v="Cumplido"/>
    <x v="0"/>
    <n v="199"/>
    <n v="1"/>
    <n v="1"/>
  </r>
  <r>
    <n v="1"/>
    <s v="Franco Paez"/>
    <s v="TRAB. TERMINADO"/>
    <s v="Horno L3"/>
    <x v="81"/>
    <x v="8"/>
    <x v="0"/>
    <s v="Ledesma Raul"/>
    <s v="TR-153"/>
    <s v="Servicio"/>
    <s v=" Fabricacion de polea para traccion de cinta de horno.(Ø250 x 1A Ø30)"/>
    <n v="1"/>
    <s v="Unidad"/>
    <n v="350000"/>
    <n v="350000"/>
    <s v="$"/>
    <s v="LDL"/>
    <n v="11026"/>
    <n v="594033"/>
    <n v="103220"/>
    <s v="Cumplido"/>
    <x v="0"/>
    <n v="200"/>
    <n v="1"/>
    <n v="1"/>
  </r>
  <r>
    <n v="2"/>
    <s v="Raul Ledesma"/>
    <s v="TRAB. TERMINADO"/>
    <s v="Porton corredizo ingreso a planta"/>
    <x v="82"/>
    <x v="8"/>
    <x v="0"/>
    <s v="Ledesma Raul"/>
    <s v="TR-154"/>
    <s v="Servicio"/>
    <s v="Provicion de eje"/>
    <n v="1"/>
    <s v="Unidad"/>
    <n v="240000"/>
    <n v="240000"/>
    <s v="$"/>
    <s v="LDL"/>
    <n v="11038"/>
    <n v="428967"/>
    <n v="103292"/>
    <s v="Cumplido"/>
    <x v="0"/>
    <n v="221"/>
    <n v="1"/>
    <n v="1"/>
  </r>
  <r>
    <m/>
    <s v="Raul Ledesma"/>
    <s v="TRAB. TERMINADO"/>
    <s v="Porton corredizo ingreso a planta"/>
    <x v="82"/>
    <x v="8"/>
    <x v="0"/>
    <s v="Ledesma Raul"/>
    <s v="TR-154"/>
    <s v="Servicio"/>
    <s v="Provicion de engranaje Z27"/>
    <n v="1"/>
    <s v="Unidad"/>
    <n v="270000"/>
    <n v="270000"/>
    <s v="$"/>
    <s v="LDL"/>
    <n v="11038"/>
    <n v="428967"/>
    <n v="103292"/>
    <s v="Cumplido"/>
    <x v="0"/>
    <n v="221"/>
    <m/>
    <n v="1"/>
  </r>
  <r>
    <n v="1"/>
    <s v="Raul Ledesma"/>
    <s v="TRAB. TERMINADO"/>
    <s v="Baño planta baja"/>
    <x v="81"/>
    <x v="8"/>
    <x v="0"/>
    <s v="Ledesma Raul"/>
    <s v="TR-155"/>
    <s v="Servicio"/>
    <s v="Provision y colocacion de cerradura Con cuatro llaves"/>
    <n v="1"/>
    <s v="Unidad"/>
    <n v="91200"/>
    <n v="91200"/>
    <s v="$"/>
    <s v="CERRACHINE"/>
    <n v="509"/>
    <n v="788148"/>
    <n v="103223"/>
    <s v="Cumplido"/>
    <x v="0"/>
    <n v="509"/>
    <n v="1"/>
    <n v="1"/>
  </r>
  <r>
    <n v="1"/>
    <s v="Alejandro Beron"/>
    <s v="TRAB. TERMINADO"/>
    <s v="Reparacion de techo DMP"/>
    <x v="82"/>
    <x v="8"/>
    <x v="0"/>
    <s v="Ledesma Raul"/>
    <s v="TR-156"/>
    <s v="Servicio"/>
    <s v="Reparaciones varias chapas sueltas + reparacion de estructuras de cajon y chapas  que se rompieron por el viento"/>
    <n v="1"/>
    <s v="Unidad"/>
    <n v="500000"/>
    <n v="500000"/>
    <s v="$"/>
    <s v="Montajes industriales"/>
    <s v="S/N"/>
    <n v="301406"/>
    <n v="103291"/>
    <s v="Cumplido"/>
    <x v="0"/>
    <s v="SIN NUMERO"/>
    <n v="1"/>
    <n v="1"/>
  </r>
  <r>
    <n v="1"/>
    <s v="Raul Ledesma"/>
    <s v="TRAB. TERMINADO"/>
    <s v="Puerta de baño Planta baja solicitado por Marina Tord"/>
    <x v="82"/>
    <x v="8"/>
    <x v="0"/>
    <s v="Ledesma Raul"/>
    <s v="TR-157"/>
    <s v="Servicio"/>
    <s v="Copia de 4 llaves de seguridad para puerta de baño planta baja"/>
    <n v="1"/>
    <s v="Unidad"/>
    <n v="39200"/>
    <n v="39200"/>
    <s v="$"/>
    <s v="CERRACHINE"/>
    <n v="512"/>
    <n v="812840"/>
    <n v="103293"/>
    <s v="Cumplido"/>
    <x v="0"/>
    <n v="512"/>
    <n v="1"/>
    <n v="1"/>
  </r>
  <r>
    <n v="1"/>
    <s v="Raul Ledesma"/>
    <s v="TRAB. TERMINADO"/>
    <s v="Turbina de Aire Hall entrada"/>
    <x v="82"/>
    <x v="8"/>
    <x v="0"/>
    <s v="Ledesma Raul"/>
    <s v="TR-158"/>
    <s v="Servicio"/>
    <s v="Reparacion y balanceo de turbina"/>
    <n v="1"/>
    <s v="Unidad"/>
    <n v="560000"/>
    <n v="560000"/>
    <s v="$"/>
    <s v="LDL"/>
    <n v="11145"/>
    <n v="759415"/>
    <n v="103400"/>
    <s v="Cumplido"/>
    <x v="0"/>
    <n v="215"/>
    <n v="1"/>
    <n v="1"/>
  </r>
  <r>
    <n v="1"/>
    <s v="Dario Gamba"/>
    <s v="TRAB. TERMINADO"/>
    <s v="cortadora numero 3"/>
    <x v="82"/>
    <x v="8"/>
    <x v="0"/>
    <s v="Ledesma Raul"/>
    <s v="TR-159"/>
    <s v="Servicio"/>
    <s v="Mecanizar polea para poder mas velocidad a peine"/>
    <n v="1"/>
    <s v="Unidad"/>
    <n v="170000"/>
    <n v="170000"/>
    <s v="$"/>
    <s v="FULL TIME"/>
    <s v="MAIL"/>
    <n v="407939"/>
    <n v="103321"/>
    <s v="Cumplido"/>
    <x v="0"/>
    <n v="397"/>
    <n v="1"/>
    <n v="1"/>
  </r>
  <r>
    <n v="1"/>
    <s v="Franco Paez"/>
    <s v="TRAB. TERMINADO"/>
    <s v="Focus L6"/>
    <x v="82"/>
    <x v="8"/>
    <x v="0"/>
    <s v="Ledesma Raul"/>
    <s v="TR-160"/>
    <s v="Servicio"/>
    <s v="Fabricar eje para armado de rodillo para mesa de salida (Focus)"/>
    <n v="2"/>
    <s v="Unidad"/>
    <n v="140000"/>
    <n v="280000"/>
    <s v="$"/>
    <s v="LDL"/>
    <n v="11069"/>
    <n v="363000"/>
    <n v="103388"/>
    <s v="Cumplido"/>
    <x v="0"/>
    <n v="222"/>
    <n v="1"/>
    <n v="1"/>
  </r>
  <r>
    <n v="1"/>
    <s v="Dario Gamba"/>
    <s v="TRAB. TERMINADO"/>
    <s v="mesa encremado linea 7"/>
    <x v="82"/>
    <x v="8"/>
    <x v="0"/>
    <s v="Ledesma Raul"/>
    <s v="TR-161"/>
    <s v="Servicio"/>
    <s v="Reparacion de eje puntero de traccion de banda"/>
    <n v="1"/>
    <s v="Unidad"/>
    <n v="360000"/>
    <n v="360000"/>
    <s v="$"/>
    <s v="LDL"/>
    <n v="11124"/>
    <n v="836890"/>
    <n v="103337"/>
    <s v="Cumplido"/>
    <x v="0"/>
    <n v="224"/>
    <n v="1"/>
    <n v="1"/>
  </r>
  <r>
    <n v="1"/>
    <s v="Franco Paez"/>
    <s v="TRAB. TERMINADO"/>
    <s v="FRIPACK L5"/>
    <x v="83"/>
    <x v="8"/>
    <x v="0"/>
    <s v="Ledesma Raul"/>
    <s v="TR-162"/>
    <s v="Servicio"/>
    <s v="Reformar rodillo de banda de ingreso a mordaza"/>
    <n v="1"/>
    <s v="Unidad"/>
    <n v="295000"/>
    <n v="295000"/>
    <s v="$"/>
    <s v="LDL"/>
    <n v="10271"/>
    <n v="478497"/>
    <n v="103389"/>
    <s v="Cumplido"/>
    <x v="0"/>
    <n v="44"/>
    <n v="1"/>
    <n v="1"/>
  </r>
  <r>
    <n v="1"/>
    <s v="Franco Paez"/>
    <s v="TRAB. TERMINADO"/>
    <s v="Cortadora nueva L2"/>
    <x v="84"/>
    <x v="8"/>
    <x v="0"/>
    <s v="Ledesma Raul"/>
    <s v="TR-163"/>
    <s v="Servicio"/>
    <s v="Fabricacion de placa para masita"/>
    <n v="1"/>
    <s v="Unidad"/>
    <n v="820000"/>
    <n v="820000"/>
    <s v="$"/>
    <s v="LDL"/>
    <n v="11133"/>
    <n v="817900"/>
    <n v="103401"/>
    <s v="Cumplido"/>
    <x v="0"/>
    <n v="232"/>
    <n v="1"/>
    <n v="1"/>
  </r>
  <r>
    <n v="1"/>
    <s v="Franco Paez"/>
    <s v="TRAB. TERMINADO"/>
    <s v="Cortadora nueva L2"/>
    <x v="84"/>
    <x v="8"/>
    <x v="0"/>
    <s v="Ledesma Raul"/>
    <s v="TR-164"/>
    <s v="Servicio"/>
    <s v=" Reparacion de molde crunchips "/>
    <n v="1"/>
    <s v="Unidad"/>
    <n v="365000"/>
    <n v="365000"/>
    <s v="$"/>
    <s v="LDL"/>
    <n v="11174"/>
    <n v="714131"/>
    <n v="103462"/>
    <s v="Cumplido"/>
    <x v="0"/>
    <n v="240"/>
    <n v="1"/>
    <n v="1"/>
  </r>
  <r>
    <n v="1"/>
    <s v="Dario Gamba"/>
    <s v="TRAB. TERMINADO"/>
    <s v="DOSIFICADO LINEA 4"/>
    <x v="84"/>
    <x v="8"/>
    <x v="0"/>
    <s v="Ledesma Raul"/>
    <s v="TR-165"/>
    <s v="Servicio"/>
    <s v="Reparacion de base y soporte para piston dosificador."/>
    <n v="1"/>
    <s v="Unidad"/>
    <n v="390000"/>
    <n v="390000"/>
    <s v="$"/>
    <s v="LDL"/>
    <n v="11153"/>
    <n v="134902"/>
    <n v="103457"/>
    <s v="Cumplido"/>
    <x v="0"/>
    <n v="234"/>
    <n v="1"/>
    <n v="1"/>
  </r>
  <r>
    <n v="1"/>
    <s v="Alejandro Beron"/>
    <s v="TRAB. TERMINADO"/>
    <s v="Porton de ingreso a planta"/>
    <x v="85"/>
    <x v="8"/>
    <x v="0"/>
    <s v="Ledesma Raul"/>
    <s v="TR-166"/>
    <s v="Servicio"/>
    <s v="Fabricacion de placa de embrague"/>
    <n v="2"/>
    <s v="Unidad"/>
    <n v="60000"/>
    <n v="120000"/>
    <s v="$"/>
    <s v="LDL"/>
    <n v="11158"/>
    <n v="667640"/>
    <n v="103459"/>
    <s v="Cumplido"/>
    <x v="0"/>
    <n v="233"/>
    <n v="1"/>
    <n v="1"/>
  </r>
  <r>
    <n v="1"/>
    <s v="Hugo Escobar"/>
    <s v="TRAB. TERMINADO"/>
    <s v="Cortadora chica linea 3"/>
    <x v="86"/>
    <x v="9"/>
    <x v="0"/>
    <s v="Ledesma Raul"/>
    <s v="TR-167"/>
    <s v="Servicio"/>
    <s v="Enderesar soporte de cuchilla de rotativa chica y realizar ranuras e regulacion de altura en cuchilla"/>
    <n v="1"/>
    <s v="Unidad"/>
    <n v="510000"/>
    <n v="510000"/>
    <s v="$"/>
    <s v="LDL"/>
    <n v="11189"/>
    <n v="121643"/>
    <n v="103647"/>
    <s v="Cumplido"/>
    <x v="0"/>
    <n v="245"/>
    <n v="1"/>
    <n v="1"/>
  </r>
  <r>
    <n v="1"/>
    <s v="Dario Gamba"/>
    <s v="TRAB. TERMINADO"/>
    <s v="Rebolladora conica (L5)"/>
    <x v="87"/>
    <x v="9"/>
    <x v="0"/>
    <s v="Ledesma Raul"/>
    <s v="TR-168"/>
    <s v="Servicio"/>
    <s v="Fabricar eje de traccion de cono"/>
    <n v="1"/>
    <s v="Unidad"/>
    <n v="300000"/>
    <n v="300000"/>
    <s v="$"/>
    <s v="LDL"/>
    <n v="11277"/>
    <n v="502548"/>
    <n v="103971"/>
    <s v="Cumplido"/>
    <x v="0"/>
    <n v="255"/>
    <n v="1"/>
    <n v="1"/>
  </r>
  <r>
    <n v="1"/>
    <s v="Dario Gamba"/>
    <s v="TRAB. TERMINADO"/>
    <s v="Fripack 2 Linea 4"/>
    <x v="88"/>
    <x v="9"/>
    <x v="0"/>
    <s v="Ledesma Raul"/>
    <s v="TR-169"/>
    <s v="Servicio"/>
    <s v="Fabricar eje traccion bandas verdes"/>
    <n v="2"/>
    <s v="Unidad"/>
    <n v="300000"/>
    <n v="600000"/>
    <s v="$"/>
    <s v="LDL"/>
    <n v="11246"/>
    <n v="831917"/>
    <n v="103746"/>
    <s v="Cumplido"/>
    <x v="0"/>
    <n v="258"/>
    <n v="1"/>
    <n v="1"/>
  </r>
  <r>
    <n v="1"/>
    <s v="Dario Gamba"/>
    <s v="TRAB. TERMINADO"/>
    <s v="Capsuladora L4"/>
    <x v="89"/>
    <x v="9"/>
    <x v="0"/>
    <s v="Ledesma Raul"/>
    <s v="TR-170"/>
    <s v="Servicio"/>
    <s v="1 par de carbones bosh - 2 rodamientos skf 61914 -4 retenes 70x100x10"/>
    <n v="1"/>
    <s v="Unidad"/>
    <n v="520000"/>
    <n v="520000"/>
    <s v="$"/>
    <s v="LDL"/>
    <n v="11277"/>
    <n v="281571"/>
    <n v="103737"/>
    <s v="Cumplido"/>
    <x v="0"/>
    <n v="255"/>
    <n v="1"/>
    <n v="1"/>
  </r>
  <r>
    <n v="1"/>
    <s v="Franco Paez"/>
    <s v="TRAB. TERMINADO"/>
    <s v="Cortadora nueva"/>
    <x v="90"/>
    <x v="9"/>
    <x v="0"/>
    <s v="Ledesma Raul"/>
    <s v="TR-171"/>
    <s v="Servicio"/>
    <s v="REPARAR REGULADOR DE PEINE Y FABRICAR BULONES TENSORES NUEVOS."/>
    <n v="1"/>
    <s v="Unidad"/>
    <n v="290000"/>
    <n v="290000"/>
    <s v="$"/>
    <s v="LDL"/>
    <n v="11302"/>
    <n v="101182"/>
    <n v="103909"/>
    <s v="Cumplido"/>
    <x v="0"/>
    <n v="275"/>
    <n v="1"/>
    <n v="1"/>
  </r>
  <r>
    <n v="1"/>
    <s v="Franco Paez"/>
    <s v="TRAB. TERMINADO"/>
    <s v="Cortadora nueva"/>
    <x v="90"/>
    <x v="9"/>
    <x v="0"/>
    <s v="Ledesma Raul"/>
    <s v="TR-172"/>
    <s v="Servicio"/>
    <s v="Modificar Filer block de cortadora L1 para que pueda trabajar en cortadora nueva."/>
    <n v="1"/>
    <s v="Unidad"/>
    <n v="390000"/>
    <n v="390000"/>
    <s v="$"/>
    <s v="LDL"/>
    <n v="11303"/>
    <n v="257247"/>
    <n v="104246"/>
    <s v="Cumplido"/>
    <x v="0"/>
    <n v="276"/>
    <n v="1"/>
    <n v="1"/>
  </r>
  <r>
    <n v="1"/>
    <s v="Alejandro Beron"/>
    <s v="TRAB. TERMINADO"/>
    <s v="Turbina de Aire Hall entrada"/>
    <x v="91"/>
    <x v="9"/>
    <x v="0"/>
    <s v="Ledesma Raul"/>
    <s v="TR-173"/>
    <s v="Servicio"/>
    <s v="Reparacion y balanceo de turbina"/>
    <n v="1"/>
    <s v="Unidad"/>
    <n v="410000"/>
    <n v="410000"/>
    <s v="$"/>
    <s v="LDL"/>
    <n v="11304"/>
    <n v="397928"/>
    <n v="103849"/>
    <s v="Cumplido"/>
    <x v="0"/>
    <n v="273"/>
    <n v="1"/>
    <n v="1"/>
  </r>
  <r>
    <n v="1"/>
    <s v="Ledesma Raul"/>
    <s v="TRAB. TERMINADO"/>
    <s v="Sala de termotanque administracion"/>
    <x v="91"/>
    <x v="9"/>
    <x v="0"/>
    <s v="Ledesma Raul"/>
    <s v="TR-174"/>
    <s v="Servicio"/>
    <s v="Apertura con agujereadora y provision + colocacion de de una cerradura tipo seguridad con 4 llaves, reinstalar con provision + colocacion de una cerradura europerfil, idem un cilindro unificado con 3 llaves, provision y colocacion de una cerradura tipo seguridad pasador rectangular con 4 llaves"/>
    <n v="1"/>
    <s v="Unidad"/>
    <n v="369000"/>
    <n v="369000"/>
    <s v="$"/>
    <s v="CERRACHINE"/>
    <n v="506"/>
    <n v="903579"/>
    <n v="103978"/>
    <s v="Cumplido"/>
    <x v="0"/>
    <n v="506"/>
    <n v="1"/>
    <n v="1"/>
  </r>
  <r>
    <n v="1"/>
    <s v="Hugo Escobar"/>
    <s v="TRAB. TERMINADO"/>
    <s v="Rebolladora conica (L5)"/>
    <x v="92"/>
    <x v="9"/>
    <x v="0"/>
    <s v="Ledesma Raul"/>
    <s v="TR-175"/>
    <s v="Servicio"/>
    <s v="reparacion de eje de muñeco de rebolladora conica"/>
    <n v="1"/>
    <s v="Unidad"/>
    <n v="463000"/>
    <n v="463000"/>
    <s v="$"/>
    <s v="LDL"/>
    <n v="11317"/>
    <n v="197680"/>
    <n v="103996"/>
    <s v="Cumplido"/>
    <x v="0"/>
    <n v="271"/>
    <n v="1"/>
    <n v="1"/>
  </r>
  <r>
    <n v="1"/>
    <s v="Franco Paez"/>
    <s v="TRAB. TERMINADO"/>
    <s v="Cinta de enfriado L2"/>
    <x v="93"/>
    <x v="9"/>
    <x v="0"/>
    <s v="Ledesma Raul"/>
    <s v="TR-176"/>
    <s v="Servicio"/>
    <s v="Fabricacion de chapa plegada para laterales con desgaste"/>
    <n v="3"/>
    <s v="Unidad"/>
    <n v="140000"/>
    <n v="420000"/>
    <s v="$"/>
    <s v="LDL"/>
    <n v="11278"/>
    <n v="301254"/>
    <n v="103890"/>
    <s v="Cumplido"/>
    <x v="0"/>
    <n v="277"/>
    <n v="1"/>
    <n v="1"/>
  </r>
  <r>
    <n v="2"/>
    <s v="Franco Paez"/>
    <s v="TRAB. TERMINADO"/>
    <s v="DULCERO LINEA 1"/>
    <x v="93"/>
    <x v="9"/>
    <x v="0"/>
    <s v="Ledesma Raul"/>
    <s v="TR-177"/>
    <s v="Servicio"/>
    <s v="Mecanizado de rosca M6 a tubular de dulcero para la tolva y rosca M10 para el agarre L1"/>
    <n v="1"/>
    <s v="Unidad"/>
    <n v="328000"/>
    <n v="328000"/>
    <s v="$"/>
    <s v="FULL TIME"/>
    <s v="MAIL"/>
    <n v="446602"/>
    <n v="103917"/>
    <s v="Cumplido"/>
    <x v="0"/>
    <n v="398"/>
    <n v="1"/>
    <n v="1"/>
  </r>
  <r>
    <m/>
    <s v="Franco Paez"/>
    <s v="TRAB. TERMINADO"/>
    <s v="DULCERO LINEA 1"/>
    <x v="93"/>
    <x v="9"/>
    <x v="0"/>
    <s v="Ledesma Raul"/>
    <s v="TR-177"/>
    <s v="Servicio"/>
    <s v="Mecanizado de eje de bronce rosca M14 de dulcero L1"/>
    <n v="1"/>
    <s v="Unidad"/>
    <n v="115500"/>
    <n v="115500"/>
    <s v="$"/>
    <s v="FULL TIME"/>
    <s v="MAIL"/>
    <n v="446602"/>
    <n v="103917"/>
    <s v="Cumplido"/>
    <x v="0"/>
    <n v="398"/>
    <m/>
    <n v="1"/>
  </r>
  <r>
    <n v="1"/>
    <s v="Franco Paez"/>
    <s v="TRAB. TERMINADO"/>
    <s v="FOCUS LINEA 7"/>
    <x v="94"/>
    <x v="9"/>
    <x v="0"/>
    <s v="Ledesma Raul"/>
    <s v="TR-178"/>
    <s v="Servicio"/>
    <s v="Mecanizar alojamiento para rodamiento en rodillo de apoyo fechador"/>
    <n v="1"/>
    <s v="Unidad"/>
    <n v="240000"/>
    <n v="240000"/>
    <s v="$"/>
    <s v="FULL TIME"/>
    <s v="MAIL"/>
    <n v="620232"/>
    <n v="103906"/>
    <s v="Cumplido"/>
    <x v="0"/>
    <n v="399"/>
    <n v="1"/>
    <n v="1"/>
  </r>
  <r>
    <n v="1"/>
    <s v="Alejandro Beron"/>
    <s v="TRAB. TERMINADO"/>
    <s v="TOYOTA 25B"/>
    <x v="94"/>
    <x v="9"/>
    <x v="0"/>
    <s v="Ledesma Raul"/>
    <s v="TR-179"/>
    <s v="Servicio"/>
    <s v="Rectificacion de tapa de cilindros, cambio de mangueras, reemplazo de bomba de agua, fluidos y junta nueva"/>
    <n v="1"/>
    <s v="Unidad"/>
    <n v="2495000"/>
    <n v="2495000"/>
    <s v="$"/>
    <s v="ELEVA PILAR"/>
    <n v="91201"/>
    <n v="859776"/>
    <n v="104224"/>
    <s v="Cumplido"/>
    <x v="0"/>
    <n v="6"/>
    <n v="1"/>
    <n v="1"/>
  </r>
  <r>
    <n v="1"/>
    <s v="Alejandro Beron"/>
    <s v="TRAB. TERMINADO"/>
    <s v="TOYOTA 15"/>
    <x v="94"/>
    <x v="9"/>
    <x v="0"/>
    <s v="Ledesma Raul"/>
    <s v="TR-180"/>
    <s v="Servicio"/>
    <s v="Reemplazo de mangueras refrigerantes, Reemplazo de manguera de transmision, Reemplazo de bulbo de tempreratura"/>
    <n v="1"/>
    <s v="Unidad"/>
    <n v="312000"/>
    <n v="312000"/>
    <s v="$"/>
    <s v="ELEVA PILAR"/>
    <n v="91201"/>
    <n v="394455"/>
    <n v="104218"/>
    <s v="Cumplido"/>
    <x v="0"/>
    <n v="5"/>
    <n v="1"/>
    <n v="1"/>
  </r>
  <r>
    <n v="1"/>
    <s v="Dario Gamba"/>
    <s v="TRAB. TERMINADO"/>
    <s v="Aire acondicionado (Tablero 2 Alimec)"/>
    <x v="95"/>
    <x v="10"/>
    <x v="0"/>
    <s v="Ledesma Raul"/>
    <s v="TR-181"/>
    <s v="Servicio"/>
    <s v="Mantenimiento general del equipo.(Limpieza de condensador y control del funcionamiento)"/>
    <n v="1"/>
    <s v="Unidad"/>
    <n v="265000"/>
    <n v="265000"/>
    <s v="$"/>
    <s v="TECOLD"/>
    <n v="4896"/>
    <n v="408112"/>
    <n v="103892"/>
    <s v="Cumplido"/>
    <x v="0"/>
    <n v="11318"/>
    <n v="1"/>
    <n v="1"/>
  </r>
  <r>
    <n v="1"/>
    <s v="Dario Gamba"/>
    <s v="TRAB. TERMINADO"/>
    <s v="Aire acondicionado (Tablero 1 Alimec)"/>
    <x v="95"/>
    <x v="10"/>
    <x v="0"/>
    <s v="Anulado"/>
    <s v="TR-182"/>
    <s v="Servicio"/>
    <s v="Mantenimiento general del equipo y reparacion de compresor"/>
    <n v="1"/>
    <s v="Unidad"/>
    <m/>
    <n v="0"/>
    <s v="$"/>
    <s v="TECOLD"/>
    <m/>
    <n v="770673"/>
    <m/>
    <s v="Anulado"/>
    <x v="1"/>
    <m/>
    <n v="1"/>
    <n v="1"/>
  </r>
  <r>
    <n v="1"/>
    <s v="Alejandro Beron"/>
    <s v="TRAB. TERMINADO"/>
    <s v="Porton acceso peatonal a planta"/>
    <x v="96"/>
    <x v="10"/>
    <x v="0"/>
    <s v="Ledesma Raul"/>
    <s v="TR-183"/>
    <s v="Servicio"/>
    <s v="Bisagra mecanizado diam. 40 x 100mm de alto"/>
    <n v="3"/>
    <s v="Unidad"/>
    <n v="240000"/>
    <n v="720000"/>
    <s v="$"/>
    <s v="LDL"/>
    <n v="11357"/>
    <s v="PR00033"/>
    <s v="P00027"/>
    <s v="Cumplido"/>
    <x v="0"/>
    <n v="281"/>
    <n v="1"/>
    <n v="1"/>
  </r>
  <r>
    <n v="1"/>
    <s v="Alejandro Beron"/>
    <s v="TRAB. TERMINADO"/>
    <s v="Porton azucar impalpable"/>
    <x v="96"/>
    <x v="10"/>
    <x v="0"/>
    <s v="Ledesma Raul"/>
    <s v="TR-184"/>
    <s v="Servicio"/>
    <s v="Carro roma medida 50mm"/>
    <n v="2"/>
    <s v="Unidad"/>
    <n v="40000"/>
    <n v="80000"/>
    <s v="$"/>
    <s v="LDL"/>
    <n v="11358"/>
    <s v="PR00034"/>
    <s v="P00073"/>
    <s v="Cumplido"/>
    <x v="0"/>
    <n v="282"/>
    <n v="1"/>
    <n v="1"/>
  </r>
  <r>
    <n v="1"/>
    <s v="Franco Paez"/>
    <s v="TRAB. TERMINADO"/>
    <s v="Masipack L2"/>
    <x v="97"/>
    <x v="10"/>
    <x v="0"/>
    <s v="Ledesma Raul"/>
    <s v="TR-185"/>
    <s v="Servicio"/>
    <s v="Reparacion de eje cuadrado de traccion de cinta colectora"/>
    <n v="1"/>
    <s v="Unidad"/>
    <n v="290000"/>
    <n v="290000"/>
    <s v="$"/>
    <s v="LDL"/>
    <n v="11382"/>
    <s v="PR00039"/>
    <s v="P00074"/>
    <s v="Cumplido"/>
    <x v="0"/>
    <n v="289"/>
    <n v="1"/>
    <n v="1"/>
  </r>
  <r>
    <n v="1"/>
    <s v="Franco Paez"/>
    <s v="TRAB. TERMINADO"/>
    <s v="Dosificadora L4"/>
    <x v="97"/>
    <x v="10"/>
    <x v="0"/>
    <s v="Ledesma Raul"/>
    <s v="TR-186"/>
    <s v="Servicio"/>
    <s v="Fabricacion de pernos para placa de dosificado"/>
    <n v="2"/>
    <s v="Unidad"/>
    <n v="170000"/>
    <n v="340000"/>
    <s v="$"/>
    <s v="LDL"/>
    <n v="11382"/>
    <s v="PR00041"/>
    <s v="P00076"/>
    <s v="Cumplido"/>
    <x v="0"/>
    <n v="289"/>
    <n v="1"/>
    <n v="1"/>
  </r>
  <r>
    <n v="1"/>
    <s v="Franco Paez"/>
    <s v="TRAB. TERMINADO"/>
    <s v="Dosificadora de anillos L2"/>
    <x v="97"/>
    <x v="10"/>
    <x v="0"/>
    <s v="Ledesma Raul"/>
    <s v="TR-187"/>
    <s v="Servicio"/>
    <s v="Soldadura en aluminio de la brida de motorreductor"/>
    <n v="1"/>
    <s v="Unidad"/>
    <n v="110000"/>
    <n v="110000"/>
    <s v="$"/>
    <s v="LDL"/>
    <n v="11382"/>
    <s v="PR00042"/>
    <s v="P00077"/>
    <s v="Cumplido"/>
    <x v="0"/>
    <n v="289"/>
    <n v="1"/>
    <n v="1"/>
  </r>
  <r>
    <n v="1"/>
    <s v="Ontivero Alejandro"/>
    <s v="TRAB. TERMINADO"/>
    <s v="TABLERO GENERAL PLANTA"/>
    <x v="98"/>
    <x v="10"/>
    <x v="0"/>
    <s v="Ledesma Raul"/>
    <s v="TR-188"/>
    <s v="Servicio"/>
    <s v="TERMOCONTRAIBLE        1        GBL_x000a_BARRAS DE COBRE 30X10        4        MTS_x000a_BARRAS DE COBRE 50X10        3,5        MTS_x000a_AISLADORES 30MM        8        UN._x000a_AISLADORES 50MM        4        UN._x000a_ANGULO  1&quot;&quot;X1/8        3        UN._x000a_CABLE 2,5 MM        50        MTS_x000a_CABLE 1,5 MM        50        MTS_x000a_BORNERA 4MM        15        UN._x000a_FUSIBLERA        3        UN._x000a_RIEL DIN        1        UN._x000a_FUNDA HELICOIDAL        3        MTS_x000a_SOPORTES PRFV (BARRAS)        8        UN._x000a_BULONERIA        1        GBL_x000a_ACRILICO        2        MTS&quot;"/>
    <n v="1"/>
    <s v="Unidad"/>
    <n v="4983913.5"/>
    <n v="4983913.5"/>
    <s v="$"/>
    <s v="ESA CONSULTORES"/>
    <s v="MAIL"/>
    <s v="PR00022"/>
    <s v="P00168"/>
    <s v="Cumplido"/>
    <x v="0"/>
    <s v="Mail"/>
    <n v="1"/>
    <n v="1"/>
  </r>
  <r>
    <n v="1"/>
    <s v="Alejandro Beron"/>
    <s v="TRAB. TERMINADO"/>
    <s v="Toyota 25B"/>
    <x v="99"/>
    <x v="10"/>
    <x v="0"/>
    <s v="Ledesma Raul"/>
    <s v="TR-189"/>
    <s v="Servicio"/>
    <s v="Rodamiento KOYO 6010 C3 45-10-205_x000a_Cadena especial para bomba hidraulica"/>
    <n v="1"/>
    <s v="Unidad"/>
    <n v="360000"/>
    <n v="360000"/>
    <s v="$"/>
    <s v="LDL"/>
    <n v="11392"/>
    <s v="PR00045"/>
    <s v="P00032"/>
    <s v="Cumplido"/>
    <x v="0"/>
    <n v="287"/>
    <n v="1"/>
    <n v="1"/>
  </r>
  <r>
    <n v="1"/>
    <s v="Hugo Escobar"/>
    <s v="TRAB. TERMINADO"/>
    <s v="Conformador masipack L2"/>
    <x v="99"/>
    <x v="10"/>
    <x v="0"/>
    <s v="Ledesma Raul"/>
    <s v="TR-190"/>
    <s v="Servicio"/>
    <s v="Reparacion de chapa de pliegue de conformador"/>
    <n v="1"/>
    <s v="Unidad"/>
    <n v="510000"/>
    <n v="510000"/>
    <s v="$"/>
    <s v="LDL"/>
    <n v="11405"/>
    <s v="PR00046"/>
    <s v="P00034"/>
    <s v="Cumplido"/>
    <x v="0"/>
    <n v="296"/>
    <n v="1"/>
    <n v="1"/>
  </r>
  <r>
    <n v="1"/>
    <s v="Dario Gamba"/>
    <s v="TRAB. TERMINADO"/>
    <s v="Horno 4"/>
    <x v="99"/>
    <x v="10"/>
    <x v="0"/>
    <s v="Ledesma Raul"/>
    <s v="TR-191"/>
    <s v="Servicio"/>
    <s v="Freno de bandeja especial de linea 4"/>
    <n v="2"/>
    <s v="Unidad"/>
    <n v="176000"/>
    <n v="352000"/>
    <s v="$"/>
    <s v="LDL"/>
    <n v="11417"/>
    <s v="PR00047"/>
    <s v="P00035"/>
    <s v="Cumplido"/>
    <x v="0"/>
    <n v="297"/>
    <n v="1"/>
    <n v="1"/>
  </r>
  <r>
    <n v="1"/>
    <s v="Dario Gamba"/>
    <s v="TRAB. TERMINADO"/>
    <s v="Horno 4"/>
    <x v="99"/>
    <x v="10"/>
    <x v="0"/>
    <s v="Ledesma Raul"/>
    <s v="TR-192"/>
    <s v="Servicio"/>
    <s v="Taperalas de horno linea 4"/>
    <n v="20"/>
    <s v="Unidad"/>
    <n v="80700"/>
    <n v="1614000"/>
    <s v="$"/>
    <s v="LDL"/>
    <n v="11417"/>
    <s v="PR00048"/>
    <s v="P00036"/>
    <s v="Cumplido"/>
    <x v="0"/>
    <n v="297"/>
    <n v="1"/>
    <n v="1"/>
  </r>
  <r>
    <n v="1"/>
    <s v="Dario Gamba"/>
    <s v="TRAB. TERMINADO"/>
    <s v="Aereo Linea 7"/>
    <x v="99"/>
    <x v="10"/>
    <x v="0"/>
    <s v="Ledesma Raul"/>
    <s v="TR-193"/>
    <s v="Servicio"/>
    <s v="Fabricacion de indices para aereo de linea 7 (dedos inox)"/>
    <n v="6"/>
    <s v="Unidad"/>
    <n v="32500"/>
    <n v="195000"/>
    <s v="$"/>
    <s v="LDL"/>
    <n v="11456"/>
    <s v="PR00049"/>
    <s v="P00135"/>
    <s v="Cumplido"/>
    <x v="0"/>
    <n v="300"/>
    <n v="1"/>
    <n v="1"/>
  </r>
  <r>
    <n v="1"/>
    <s v="Franco Paez"/>
    <s v="TRAB. TERMINADO"/>
    <s v="Horno L5"/>
    <x v="100"/>
    <x v="10"/>
    <x v="0"/>
    <s v="Ledesma Raul"/>
    <s v="TR-194"/>
    <s v="Servicio"/>
    <s v="PROVISION DE 12 RODAMIENTOS 6206 ZZ C3. -  13 RETENES 54-60-8 / 50-72-7 / 40-60-8"/>
    <n v="1"/>
    <s v="Unidad"/>
    <n v="387000"/>
    <n v="387000"/>
    <s v="$"/>
    <s v="LDL"/>
    <n v="11443"/>
    <s v="PR00090"/>
    <s v="P00157"/>
    <s v="Cumplido"/>
    <x v="0"/>
    <n v="308"/>
    <n v="1"/>
    <n v="1"/>
  </r>
  <r>
    <n v="1"/>
    <s v="Dario Gamba"/>
    <s v="TRAB. TERMINADO"/>
    <s v="Cinta intermedia entrada horno L2"/>
    <x v="100"/>
    <x v="10"/>
    <x v="0"/>
    <s v="Ledesma Raul"/>
    <s v="TR-195"/>
    <s v="Servicio"/>
    <s v="BARRA 304 DIAMETRO 10MM X 2600"/>
    <n v="1"/>
    <s v="Unidad"/>
    <n v="85000"/>
    <n v="85000"/>
    <s v="$"/>
    <s v="LDL"/>
    <n v="11456"/>
    <s v="PR00091"/>
    <s v="P00180"/>
    <s v="Cumplido"/>
    <x v="0"/>
    <n v="300"/>
    <n v="1"/>
    <n v="1"/>
  </r>
  <r>
    <n v="1"/>
    <s v="Ledesma Raul"/>
    <s v="TRAB. TERMINADO"/>
    <s v="Tolvas de harina"/>
    <x v="100"/>
    <x v="10"/>
    <x v="0"/>
    <s v="Ledesma Raul"/>
    <s v="TR-196"/>
    <s v="Servicio"/>
    <s v="Soldar 32 bridas de inoxidable en caños. -1 tolva de harina"/>
    <n v="1"/>
    <s v="Unidad"/>
    <n v="2360000"/>
    <n v="2360000"/>
    <s v="$"/>
    <s v="LDL"/>
    <n v="11466"/>
    <s v="PR00092"/>
    <s v="P00153"/>
    <s v="Cumplido"/>
    <x v="0"/>
    <n v="299"/>
    <n v="1"/>
    <n v="1"/>
  </r>
  <r>
    <n v="1"/>
    <s v="Ledesma Raul"/>
    <s v="TRAB. TERMINADO"/>
    <s v="Guias de alineador de bandejas (Linea 4)"/>
    <x v="101"/>
    <x v="11"/>
    <x v="1"/>
    <s v="Ledesma Raul"/>
    <s v="TR-197"/>
    <s v="Servicio"/>
    <s v="Fabricacion de guias de grilon para alineador de bandejas"/>
    <n v="1"/>
    <s v="Unidad"/>
    <n v="1700000"/>
    <n v="1700000"/>
    <s v="$"/>
    <s v="LDL"/>
    <n v="11444"/>
    <s v="PR00093"/>
    <s v="P00242"/>
    <s v="Cumplido"/>
    <x v="0"/>
    <n v="322"/>
    <n v="1"/>
    <n v="1"/>
  </r>
  <r>
    <n v="1"/>
    <s v="Franco Paez"/>
    <s v="TRAB. TERMINADO"/>
    <s v="Horno L5"/>
    <x v="101"/>
    <x v="11"/>
    <x v="1"/>
    <s v="Ledesma Raul"/>
    <s v="TR-198"/>
    <s v="Insumo"/>
    <s v="Provision de rodamientos SKF 6202 ZZ"/>
    <n v="10"/>
    <s v="Unidad"/>
    <n v="18900"/>
    <n v="189000"/>
    <s v="$"/>
    <s v="LDL"/>
    <n v="11470"/>
    <s v="PR00111"/>
    <s v="P00158"/>
    <s v="Cumplido"/>
    <x v="0"/>
    <n v="309"/>
    <n v="1"/>
    <n v="1"/>
  </r>
  <r>
    <n v="1"/>
    <s v="Franco Paez"/>
    <s v="TRAB. TERMINADO"/>
    <s v="Empujador aereo"/>
    <x v="101"/>
    <x v="11"/>
    <x v="1"/>
    <s v="Ledesma Raul"/>
    <s v="TR-199"/>
    <s v="Insumo"/>
    <s v="Provision de cadena 08B 1SS inox"/>
    <n v="1"/>
    <s v="Unidad"/>
    <n v="210000"/>
    <n v="210000"/>
    <s v="$"/>
    <s v="LDL"/>
    <n v="11470"/>
    <s v="PR00112"/>
    <s v="P00144"/>
    <s v="Cumplido"/>
    <x v="0"/>
    <n v="309"/>
    <n v="1"/>
    <n v="1"/>
  </r>
  <r>
    <n v="1"/>
    <s v="Franco Paez"/>
    <s v="TRAB. TERMINADO"/>
    <s v="Horno L5"/>
    <x v="101"/>
    <x v="11"/>
    <x v="1"/>
    <s v="Ledesma Raul"/>
    <s v="TR-200"/>
    <s v="Servicio"/>
    <s v="Reparacio en turbinas (alineacion y balanceo)"/>
    <n v="3"/>
    <s v="Unidad"/>
    <n v="260000"/>
    <n v="780000"/>
    <s v="$"/>
    <s v="LDL"/>
    <n v="11472"/>
    <s v="PR00113"/>
    <s v="P00146"/>
    <s v="Cumplido"/>
    <x v="0"/>
    <n v="310"/>
    <n v="1"/>
    <n v="1"/>
  </r>
  <r>
    <n v="1"/>
    <s v="Hugo Escobar"/>
    <s v="TRAB. TERMINADO"/>
    <s v="Fripack"/>
    <x v="102"/>
    <x v="11"/>
    <x v="1"/>
    <s v="Ledesma Raul"/>
    <s v="TR-201"/>
    <s v="Servicio"/>
    <s v="Reparacion de rodillo de cinta de salida de mordazas"/>
    <n v="1"/>
    <s v="Unidad"/>
    <n v="336000"/>
    <n v="336000"/>
    <s v="$"/>
    <s v="LDL"/>
    <n v="11529"/>
    <s v="PR00115"/>
    <s v="P00342"/>
    <s v="Cumplido"/>
    <x v="0"/>
    <n v="316"/>
    <n v="1"/>
    <n v="1"/>
  </r>
  <r>
    <n v="1"/>
    <s v="Hugo Escobar"/>
    <s v="TRAB. TERMINADO"/>
    <s v="Fripack"/>
    <x v="102"/>
    <x v="11"/>
    <x v="1"/>
    <s v="Ledesma Raul"/>
    <s v="TR-202"/>
    <s v="Servicio"/>
    <s v="Reparacion de ejes guias de mordazas trasversales"/>
    <n v="2"/>
    <s v="Unidad"/>
    <n v="210000"/>
    <n v="420000"/>
    <s v="$"/>
    <s v="LDL"/>
    <n v="11529"/>
    <s v="PR00116"/>
    <s v="P00382"/>
    <s v="Cumplido"/>
    <x v="0"/>
    <n v="316"/>
    <n v="1"/>
    <n v="1"/>
  </r>
  <r>
    <n v="1"/>
    <s v="Dario Gamba"/>
    <s v="TRAB. TERMINADO"/>
    <s v="Cortadora"/>
    <x v="102"/>
    <x v="11"/>
    <x v="1"/>
    <s v="Ledesma Raul"/>
    <s v="TR-203"/>
    <s v="Servicio"/>
    <s v="Reparacion eje traccion x desgaste"/>
    <n v="1"/>
    <s v="Unidad"/>
    <n v="216090"/>
    <n v="216090"/>
    <s v="$"/>
    <s v="LDL"/>
    <n v="11529"/>
    <s v="PR00117"/>
    <s v="P00385"/>
    <s v="Cumplido"/>
    <x v="0"/>
    <n v="312"/>
    <n v="1"/>
    <n v="1"/>
  </r>
  <r>
    <n v="1"/>
    <s v="Dario Gamba"/>
    <s v="TRAB. TERMINADO"/>
    <s v="Cortadora 1"/>
    <x v="102"/>
    <x v="11"/>
    <x v="1"/>
    <s v="Ledesma Raul"/>
    <s v="TR-204"/>
    <s v="M2665MEC"/>
    <s v="CRIQUET COMPLETO DE AVANCE DE LONA DE JERINGA_x000a_Fabricado en acero._x000a_Volante dentado._x000a_Gatillo con eje de fijación."/>
    <n v="1"/>
    <s v="Unidad"/>
    <n v="1043900"/>
    <n v="1043900"/>
    <s v="$"/>
    <s v="Maquipan"/>
    <s v="S/N"/>
    <s v="PR00118"/>
    <s v="P00258"/>
    <s v="Cumplido"/>
    <x v="0"/>
    <n v="13"/>
    <n v="1"/>
    <n v="1"/>
  </r>
  <r>
    <n v="1"/>
    <s v="Dario Gamba"/>
    <s v="TRAB. TERMINADO"/>
    <s v="Cortadora 2"/>
    <x v="102"/>
    <x v="11"/>
    <x v="1"/>
    <s v="Ledesma Raul"/>
    <s v="TR-205"/>
    <s v="M2666MEC"/>
    <s v="GUARNICION PARA REVESTIMIENTO DE CILINDRO MOTRIZ - CORTADORA DE ALAMBRE Linea 2_x000a_Ancho: 50 mm._x000a_Cantidad: 14 metros._x000a_Origen: Italia."/>
    <n v="1"/>
    <s v="Unidad"/>
    <n v="1062880"/>
    <n v="1062880"/>
    <s v="$"/>
    <s v="Maquipan"/>
    <s v="S/N"/>
    <s v="PR00119"/>
    <s v="P00259"/>
    <s v="Cumplido"/>
    <x v="0"/>
    <n v="13"/>
    <n v="1"/>
    <n v="1"/>
  </r>
  <r>
    <n v="1"/>
    <s v="Franco Paez"/>
    <s v="TRAB. TERMINADO"/>
    <s v="Horno L5"/>
    <x v="102"/>
    <x v="11"/>
    <x v="1"/>
    <s v="Ledesma Raul"/>
    <s v="TR-206"/>
    <s v="Servicio"/>
    <s v="BALANCEO DE TURBINA."/>
    <n v="1"/>
    <s v="Unidad"/>
    <n v="258090"/>
    <n v="258090"/>
    <s v="$"/>
    <s v="LDL"/>
    <n v="11529"/>
    <s v="PR00120"/>
    <s v="P00389"/>
    <s v="Cumplido"/>
    <x v="0"/>
    <n v="322"/>
    <n v="1"/>
    <n v="1"/>
  </r>
  <r>
    <n v="1"/>
    <s v="Franco Paez"/>
    <s v="TRAB. TERMINADO"/>
    <s v="STACKER LINEA 3"/>
    <x v="102"/>
    <x v="11"/>
    <x v="1"/>
    <s v="Ledesma Raul"/>
    <s v="TR-207"/>
    <s v="Servicio"/>
    <s v="REPARACION DE EJE DE ESTRELLAS."/>
    <n v="1"/>
    <s v="Unidad"/>
    <n v="252000"/>
    <n v="252000"/>
    <s v="$"/>
    <s v="LDL"/>
    <n v="11529"/>
    <s v="PR00121"/>
    <s v="P00392"/>
    <s v="Cumplido"/>
    <x v="0"/>
    <n v="315"/>
    <n v="1"/>
    <n v="1"/>
  </r>
  <r>
    <n v="1"/>
    <s v="Dario Gamba"/>
    <s v="TRAB. TERMINADO"/>
    <s v="AMASADORA LINEA 1"/>
    <x v="103"/>
    <x v="11"/>
    <x v="1"/>
    <s v="Ledesma Raul"/>
    <s v="TR-208"/>
    <s v="Servicio"/>
    <s v="Reparacion de eje en ambos extremos"/>
    <n v="1"/>
    <s v="Unidad"/>
    <n v="1032045"/>
    <n v="1032045"/>
    <s v="$"/>
    <s v="LDL"/>
    <n v="11529"/>
    <s v="PR00126"/>
    <s v="P00394"/>
    <s v="Cumplido"/>
    <x v="0"/>
    <n v="316"/>
    <n v="1"/>
    <n v="1"/>
  </r>
  <r>
    <n v="1"/>
    <s v="Dario Gamba"/>
    <s v="TRAB. TERMINADO"/>
    <s v="CORTADORA LINEA 1"/>
    <x v="103"/>
    <x v="11"/>
    <x v="1"/>
    <s v="Ledesma Raul"/>
    <s v="TR-209"/>
    <s v="Servicio"/>
    <s v="Provision de seguidor de leva hacer base nueva. + Fabricacion de 2 bujes ."/>
    <n v="1"/>
    <s v="Unidad"/>
    <n v="564060"/>
    <n v="564060"/>
    <s v="$"/>
    <s v="LDL"/>
    <n v="11529"/>
    <s v="PR00127"/>
    <s v="P00395"/>
    <s v="Cumplido"/>
    <x v="0"/>
    <n v="315"/>
    <n v="1"/>
    <n v="1"/>
  </r>
  <r>
    <n v="1"/>
    <s v="Dario Gamba"/>
    <s v="TRAB. TERMINADO"/>
    <s v="AMASADORA SAN CASSIANO LINEA 5"/>
    <x v="103"/>
    <x v="11"/>
    <x v="1"/>
    <s v="Ledesma Raul"/>
    <s v="TR-210"/>
    <s v="Servicio"/>
    <s v="Reparar eje por desgaste"/>
    <n v="1"/>
    <s v="Unidad"/>
    <n v="1116045"/>
    <n v="1116045"/>
    <s v="$"/>
    <s v="LDL"/>
    <n v="11529"/>
    <s v="PR00128"/>
    <s v="P00396"/>
    <s v="Cumplido"/>
    <x v="0"/>
    <n v="342"/>
    <n v="1"/>
    <n v="1"/>
  </r>
  <r>
    <n v="1"/>
    <s v="Dario Gamba"/>
    <s v="TRAB. TERMINADO"/>
    <s v="AMASADORA SAN CASSIANO LINEA 5"/>
    <x v="103"/>
    <x v="11"/>
    <x v="1"/>
    <s v="Ledesma Raul"/>
    <s v="TR-211"/>
    <s v="Servicio"/>
    <s v="Reparacion de encamizados de rodamientos ejes de traccion."/>
    <n v="1"/>
    <s v="Unidad"/>
    <n v="1788045"/>
    <n v="1788045"/>
    <s v="$"/>
    <s v="LDL"/>
    <n v="11529"/>
    <s v="PR00129"/>
    <s v="P00407"/>
    <s v="Cumplido"/>
    <x v="0"/>
    <n v="315"/>
    <n v="1"/>
    <n v="1"/>
  </r>
  <r>
    <n v="1"/>
    <s v="Hugo Escobar"/>
    <s v="TRAB. TERMINADO"/>
    <s v="Empujador de bandeja linea 4"/>
    <x v="103"/>
    <x v="11"/>
    <x v="1"/>
    <s v="Ledesma Raul"/>
    <s v="TR-212"/>
    <s v="Servicio"/>
    <s v="Fabricacion de patines y reparacion de guia"/>
    <n v="2"/>
    <s v="Unidad"/>
    <n v="150045"/>
    <n v="300090"/>
    <s v="$"/>
    <s v="LDL"/>
    <n v="11529"/>
    <s v="PR00130"/>
    <s v="P00499"/>
    <s v="Cumplido"/>
    <x v="0"/>
    <n v="388"/>
    <n v="1"/>
    <n v="1"/>
  </r>
  <r>
    <n v="1"/>
    <s v="Alejandro Beron"/>
    <s v="TRAB. TERMINADO"/>
    <s v="Hall ingreso a planta"/>
    <x v="103"/>
    <x v="11"/>
    <x v="1"/>
    <s v="Ledesma Raul"/>
    <s v="TR-213"/>
    <s v="Servicio"/>
    <s v="Servicio de reparacion de turbinas; alineacion y balanceo"/>
    <n v="3"/>
    <s v="Unidad"/>
    <n v="330015"/>
    <n v="990045"/>
    <s v="$"/>
    <s v="LDL"/>
    <n v="11529"/>
    <s v="PR00131"/>
    <s v="P00500"/>
    <s v="Cumplido"/>
    <x v="0"/>
    <n v="310"/>
    <n v="1"/>
    <n v="1"/>
  </r>
  <r>
    <n v="1"/>
    <s v="Franco Paez"/>
    <s v="TRAB. TERMINADO"/>
    <s v="Horno linea 4"/>
    <x v="103"/>
    <x v="11"/>
    <x v="1"/>
    <s v="Ledesma Raul"/>
    <s v="TR-214"/>
    <s v="Servicio"/>
    <s v="Provision de rodamientos LM25UU Y 6006ZZ"/>
    <n v="1"/>
    <s v="Unidad"/>
    <n v="240030"/>
    <n v="240030"/>
    <s v="$"/>
    <s v="LDL"/>
    <n v="11529"/>
    <s v="PR00132"/>
    <s v="P00501"/>
    <s v="Cumplido"/>
    <x v="0"/>
    <n v="311"/>
    <n v="1"/>
    <n v="1"/>
  </r>
  <r>
    <n v="1"/>
    <s v="Dario Gamba"/>
    <s v="TRAB. TERMINADO"/>
    <s v="Estacion 2 linea 4"/>
    <x v="103"/>
    <x v="11"/>
    <x v="1"/>
    <s v="Ledesma Raul"/>
    <s v="TR-215"/>
    <s v="Servicio"/>
    <s v="Reparacion rodillo"/>
    <n v="1"/>
    <s v="Unidad"/>
    <n v="210000"/>
    <n v="210000"/>
    <s v="$"/>
    <s v="LDL"/>
    <n v="11529"/>
    <s v="PR00133"/>
    <s v="P00502"/>
    <s v="Cumplido"/>
    <x v="0"/>
    <n v="320"/>
    <n v="1"/>
    <n v="1"/>
  </r>
  <r>
    <n v="1"/>
    <s v="Dario Gamba"/>
    <s v="TRAB. TERMINADO"/>
    <s v="Cinta de enfriado linea 4"/>
    <x v="103"/>
    <x v="11"/>
    <x v="1"/>
    <s v="Ledesma Raul"/>
    <s v="TR-216"/>
    <s v="Servicio"/>
    <s v="Reparacion de eje"/>
    <n v="1"/>
    <s v="Unidad"/>
    <n v="168000"/>
    <n v="168000"/>
    <s v="$"/>
    <s v="LDL"/>
    <n v="11529"/>
    <s v="PR00134"/>
    <s v="P00503"/>
    <s v="Cumplido"/>
    <x v="0"/>
    <n v="320"/>
    <n v="1"/>
    <n v="1"/>
  </r>
  <r>
    <n v="1"/>
    <s v="Dario Gamba"/>
    <s v="TRAB. TERMINADO"/>
    <s v="Mixer linea 6"/>
    <x v="103"/>
    <x v="11"/>
    <x v="1"/>
    <s v="Ledesma Raul"/>
    <s v="TR-217"/>
    <s v="Servicio"/>
    <s v="Fabricacion bujes"/>
    <n v="3"/>
    <s v="Unidad"/>
    <n v="267645"/>
    <n v="802935"/>
    <s v="$"/>
    <s v="LDL"/>
    <n v="11529"/>
    <s v="PR00135"/>
    <s v="P00504"/>
    <s v="Cumplido"/>
    <x v="0"/>
    <n v="361"/>
    <n v="1"/>
    <n v="1"/>
  </r>
  <r>
    <n v="1"/>
    <s v="Dario Gamba"/>
    <s v="TRAB. TERMINADO"/>
    <s v="Cortadora L1"/>
    <x v="103"/>
    <x v="11"/>
    <x v="1"/>
    <s v="Ledesma Raul"/>
    <s v="TR-218"/>
    <s v="Servicio"/>
    <s v="Reparacion acople"/>
    <n v="1"/>
    <s v="Unidad"/>
    <n v="252000"/>
    <n v="252000"/>
    <s v="$"/>
    <s v="LDL"/>
    <n v="11529"/>
    <s v="PR00136"/>
    <s v="P00505"/>
    <s v="Cumplido"/>
    <x v="0"/>
    <n v="316"/>
    <n v="1"/>
    <n v="1"/>
  </r>
  <r>
    <n v="1"/>
    <s v="Ledesma Raul"/>
    <s v="TRAB. TERMINADO"/>
    <s v="Horno linea 4"/>
    <x v="103"/>
    <x v="11"/>
    <x v="1"/>
    <s v="Ledesma Raul"/>
    <s v="TR-219"/>
    <s v="Servicio"/>
    <s v="Provision de Tornillos allen M6 X 16 :2500 -Tuercas autofrenantes M6 : 2500 unidades"/>
    <n v="1"/>
    <s v="Unidad"/>
    <n v="609630"/>
    <n v="609630"/>
    <s v="$"/>
    <s v="LDL"/>
    <n v="11529"/>
    <s v="PR00137"/>
    <s v="P00522"/>
    <s v="Cumplido"/>
    <x v="0"/>
    <n v="315"/>
    <n v="1"/>
    <n v="1"/>
  </r>
  <r>
    <n v="1"/>
    <s v="Hugo Escobar"/>
    <s v="TRAB. TERMINADO"/>
    <s v="AMASADORA SAN CASSIANO LINEA 5"/>
    <x v="103"/>
    <x v="11"/>
    <x v="1"/>
    <s v="Ledesma Raul"/>
    <s v="TR-220"/>
    <s v="Servicio"/>
    <s v="reparacion de eje de masadora"/>
    <n v="1"/>
    <s v="Unidad"/>
    <n v="1032045"/>
    <n v="1032045"/>
    <s v="$"/>
    <s v="LDL"/>
    <n v="11529"/>
    <s v="PR00138"/>
    <s v="P00523"/>
    <s v="Cumplido"/>
    <x v="0"/>
    <n v="317"/>
    <n v="1"/>
    <n v="1"/>
  </r>
  <r>
    <n v="1"/>
    <s v="Hugo Escobar"/>
    <s v="TRAB. TERMINADO"/>
    <s v="Horno linea 4"/>
    <x v="103"/>
    <x v="11"/>
    <x v="1"/>
    <s v="Ledesma Raul"/>
    <s v="TR-221"/>
    <s v="Servicio"/>
    <s v="Fabricacion de guias de entrada de cadena de cinta de horno_x000a_3&quot; x 850mm x 1/4&quot;"/>
    <n v="2"/>
    <s v="Unidad"/>
    <n v="120015"/>
    <n v="240030"/>
    <s v="$"/>
    <s v="LDL"/>
    <n v="11529"/>
    <s v="PR00139"/>
    <s v="P00525"/>
    <s v="Cumplido"/>
    <x v="0"/>
    <n v="316"/>
    <n v="1"/>
    <n v="1"/>
  </r>
  <r>
    <n v="1"/>
    <s v="Hugo Escobar"/>
    <s v="TRAB. TERMINADO"/>
    <s v="FRIPACK 1 LINEA 4"/>
    <x v="103"/>
    <x v="11"/>
    <x v="1"/>
    <s v="Ledesma Raul"/>
    <s v="TR-222"/>
    <s v="Servicio"/>
    <s v="Fabricacion de soporte colector de disco"/>
    <n v="4"/>
    <s v="Unidad"/>
    <n v="195000"/>
    <n v="780000"/>
    <s v="$"/>
    <s v="FULL TIME"/>
    <s v="MAIL"/>
    <s v="PR00140"/>
    <s v="P00308"/>
    <s v="Cumplido"/>
    <x v="0"/>
    <n v="408"/>
    <n v="1"/>
    <n v="1"/>
  </r>
  <r>
    <n v="1"/>
    <s v="Hugo Escobar"/>
    <s v="TRAB. TERMINADO"/>
    <s v="AMASADORA L1"/>
    <x v="103"/>
    <x v="11"/>
    <x v="1"/>
    <s v="Ledesma Raul"/>
    <s v="TR-223"/>
    <s v="Servicio"/>
    <s v="CUERDA TEFLONADA 15X15X4000"/>
    <n v="1"/>
    <s v="Unidad"/>
    <n v="444045"/>
    <n v="444045"/>
    <s v="$"/>
    <s v="LDL"/>
    <n v="11529"/>
    <s v="PR00141"/>
    <s v="P00525"/>
    <s v="Cumplido"/>
    <x v="0"/>
    <n v="315"/>
    <n v="1"/>
    <n v="1"/>
  </r>
  <r>
    <n v="1"/>
    <s v="Hugo Escobar"/>
    <s v="TRAB. TERMINADO"/>
    <s v="Cinta de enfriado L2"/>
    <x v="103"/>
    <x v="11"/>
    <x v="1"/>
    <s v="Ledesma Raul"/>
    <s v="TR-224"/>
    <s v="Servicio"/>
    <s v="Fabricacion de estructura para refuerzo"/>
    <n v="22"/>
    <s v="Unidad"/>
    <n v="12075"/>
    <n v="265650"/>
    <s v="$"/>
    <s v="LDL"/>
    <n v="11529"/>
    <s v="PR00142"/>
    <s v="P00526"/>
    <s v="Cumplido"/>
    <x v="0"/>
    <n v="315"/>
    <n v="1"/>
    <n v="1"/>
  </r>
  <r>
    <n v="1"/>
    <s v="Hugo Escobar"/>
    <s v="TRAB. TERMINADO"/>
    <s v="Amasadora linea 3"/>
    <x v="103"/>
    <x v="11"/>
    <x v="1"/>
    <s v="Ledesma Raul"/>
    <s v="TR-225"/>
    <s v="Servicio"/>
    <s v="RETEN 70-115-15 Y RODAMIENTO 6214rs PARA REPARACION DE REDUCTOR "/>
    <n v="1"/>
    <s v="Unidad"/>
    <n v="360045"/>
    <n v="360045"/>
    <s v="$"/>
    <s v="LDL"/>
    <n v="11529"/>
    <s v="PR00145"/>
    <s v="P00527"/>
    <s v="Cumplido"/>
    <x v="0"/>
    <n v="315"/>
    <n v="1"/>
    <n v="1"/>
  </r>
  <r>
    <n v="1"/>
    <s v="Hugo Escobar"/>
    <s v="TRAB. TERMINADO"/>
    <s v="Fripack L4"/>
    <x v="103"/>
    <x v="11"/>
    <x v="1"/>
    <s v="Ledesma Raul"/>
    <s v="TR-226"/>
    <s v="Servicio"/>
    <s v="Fabricacion de rodillo punteras de cintas de fripack"/>
    <n v="50"/>
    <s v="Unidad"/>
    <n v="16200"/>
    <n v="810000"/>
    <s v="$"/>
    <s v="FULL TIME"/>
    <s v="MAIL"/>
    <s v="PR00146"/>
    <s v="P00592"/>
    <s v="Cumplido"/>
    <x v="0"/>
    <n v="407"/>
    <n v="1"/>
    <n v="1"/>
  </r>
  <r>
    <n v="2"/>
    <s v="Hugo Escobar"/>
    <s v="TRAB. TERMINADO"/>
    <s v="Masipack L1-L2-L3"/>
    <x v="103"/>
    <x v="11"/>
    <x v="1"/>
    <s v="Ledesma Raul"/>
    <s v="TR-227"/>
    <s v="Servicio"/>
    <s v="Provision de resortes 42mm"/>
    <n v="25"/>
    <s v="Unidad"/>
    <n v="14300"/>
    <n v="357500"/>
    <s v="$"/>
    <s v="FULL TIME"/>
    <s v="MAIL"/>
    <s v="PR00147"/>
    <s v="P00581"/>
    <s v="Cumplido"/>
    <x v="0"/>
    <n v="406"/>
    <n v="1"/>
    <n v="1"/>
  </r>
  <r>
    <m/>
    <s v="Hugo Escobar"/>
    <s v="TRAB. TERMINADO"/>
    <s v="Masipack L1-L2-L3"/>
    <x v="103"/>
    <x v="11"/>
    <x v="1"/>
    <s v="Ledesma Raul"/>
    <s v="TR-227"/>
    <s v="Servicio"/>
    <s v="Reparación de rodillo tracción cinta alimentación balanza masipack 1 "/>
    <n v="1"/>
    <s v="Unidad"/>
    <n v="320000"/>
    <n v="320000"/>
    <s v="$"/>
    <s v="FULL TIME"/>
    <s v="MAIL"/>
    <s v="PR00147"/>
    <s v="P00581"/>
    <s v="Cumplido"/>
    <x v="0"/>
    <n v="406"/>
    <m/>
    <n v="1"/>
  </r>
  <r>
    <n v="1"/>
    <s v="Hugo Escobar"/>
    <s v="TRAB. TERMINADO"/>
    <s v="Alipack L3"/>
    <x v="103"/>
    <x v="11"/>
    <x v="1"/>
    <s v="Ledesma Raul"/>
    <s v="TR-228"/>
    <s v="Servicio"/>
    <s v="Fabricacion eje de reductor(transmision de cadenas)"/>
    <n v="1"/>
    <s v="Unidad"/>
    <n v="365000"/>
    <n v="365000"/>
    <s v="$"/>
    <s v="FULL TIME"/>
    <s v="MAIL"/>
    <s v="PR00148"/>
    <s v="P00582"/>
    <s v="Cumplido"/>
    <x v="0"/>
    <n v="406"/>
    <n v="1"/>
    <n v="1"/>
  </r>
  <r>
    <n v="1"/>
    <s v="Hugo Escobar"/>
    <s v="TRAB. TERMINADO"/>
    <s v="Masipack L1-L2-L3"/>
    <x v="103"/>
    <x v="11"/>
    <x v="1"/>
    <s v="Ledesma Raul"/>
    <s v="TR-229"/>
    <s v="Servicio"/>
    <s v="Batidor 14mm de apertura de tolvas"/>
    <n v="32"/>
    <s v="Unidad"/>
    <n v="18600"/>
    <n v="595200"/>
    <s v="$"/>
    <s v="FULL TIME"/>
    <s v="MAIL"/>
    <s v="PR00149"/>
    <s v="P00579"/>
    <s v="Cumplido"/>
    <x v="0"/>
    <n v="407"/>
    <n v="1"/>
    <n v="1"/>
  </r>
  <r>
    <n v="1"/>
    <s v="Hugo Escobar"/>
    <s v="TRAB. TERMINADO"/>
    <s v="Masipack L1"/>
    <x v="103"/>
    <x v="11"/>
    <x v="1"/>
    <s v="Ledesma Raul"/>
    <s v="TR-230"/>
    <s v="Servicio"/>
    <s v="Reparacion de soporte de rodamientos de ejes de bandas de traccion_x000a_(reparacion de pieza de aluminio)"/>
    <n v="1"/>
    <s v="Unidad"/>
    <n v="324030"/>
    <n v="324030"/>
    <s v="$"/>
    <s v="LDL"/>
    <n v="11529"/>
    <s v="PR00150"/>
    <s v="P00528"/>
    <s v="Cumplido"/>
    <x v="0"/>
    <n v="325"/>
    <n v="1"/>
    <n v="1"/>
  </r>
  <r>
    <n v="2"/>
    <s v="Ledesma Raul"/>
    <s v="TRAB. TERMINADO"/>
    <s v="Horno linea 4"/>
    <x v="103"/>
    <x v="11"/>
    <x v="1"/>
    <s v="Ledesma Raul"/>
    <s v="TR-231"/>
    <s v="Servicio"/>
    <s v="Aspirado y limpieza tecnica general e integral del interior del horno,"/>
    <n v="1"/>
    <s v="Unidad"/>
    <n v="1800000"/>
    <n v="1800000"/>
    <s v="$"/>
    <s v="Hornos del sur"/>
    <s v="S/N"/>
    <s v="PR00122"/>
    <s v="P00220"/>
    <s v="Cumplido"/>
    <x v="0"/>
    <s v="Firma Ledesma R"/>
    <n v="1"/>
    <n v="1"/>
  </r>
  <r>
    <m/>
    <s v="Ledesma Raul"/>
    <s v="TRAB. TERMINADO"/>
    <s v="Horno linea 4"/>
    <x v="103"/>
    <x v="11"/>
    <x v="1"/>
    <s v="Ledesma Raul"/>
    <s v="TR-231"/>
    <s v="Servicio"/>
    <s v="Reemplazo de ángulos en el cabezal de entrada"/>
    <n v="1"/>
    <s v="Unidad"/>
    <n v="800000"/>
    <n v="800000"/>
    <s v="$"/>
    <s v="Hornos del sur"/>
    <s v="S/N"/>
    <s v="PR00122"/>
    <s v="P00220"/>
    <s v="Cumplido"/>
    <x v="0"/>
    <s v="Firma Ledesma R"/>
    <m/>
    <n v="1"/>
  </r>
  <r>
    <n v="2"/>
    <s v="Hugo Escobar"/>
    <s v="TRAB. TERMINADO"/>
    <s v="Capsuladora L4"/>
    <x v="103"/>
    <x v="11"/>
    <x v="1"/>
    <s v="Ledesma Raul"/>
    <s v="TR-232"/>
    <s v="Servicio"/>
    <s v="manguera espiralada aspirante diametro 45mmx 2000"/>
    <n v="1"/>
    <s v="Unidad"/>
    <n v="270007.5"/>
    <n v="270007.5"/>
    <s v="$"/>
    <s v="LDL"/>
    <n v="11529"/>
    <s v="PR00151"/>
    <s v="P00530"/>
    <s v="Cumplido"/>
    <x v="0"/>
    <n v="342"/>
    <n v="1"/>
    <n v="1"/>
  </r>
  <r>
    <m/>
    <s v="Hugo Escobar"/>
    <s v="TRAB. TERMINADO"/>
    <s v="Capsuladora L4"/>
    <x v="103"/>
    <x v="11"/>
    <x v="1"/>
    <s v="Ledesma Raul"/>
    <s v="TR-232"/>
    <s v="Servicio"/>
    <s v="manguera espiralada aspirante diametro 60mmx 1000"/>
    <n v="1"/>
    <s v="Unidad"/>
    <n v="270007.5"/>
    <n v="270007.5"/>
    <s v="$"/>
    <s v="LDL"/>
    <n v="11529"/>
    <s v="PR00151"/>
    <s v="P00530"/>
    <s v="Cumplido"/>
    <x v="0"/>
    <n v="342"/>
    <m/>
    <n v="1"/>
  </r>
  <r>
    <n v="1"/>
    <s v="Dario Gamba"/>
    <s v="TRAB. TERMINADO"/>
    <s v="Masipack L1"/>
    <x v="103"/>
    <x v="11"/>
    <x v="1"/>
    <s v="Ledesma Raul"/>
    <s v="TR-233"/>
    <s v="Servicio"/>
    <s v="Reparacion de rodillo debobinador"/>
    <n v="1"/>
    <s v="Unidad"/>
    <n v="285000"/>
    <n v="285000"/>
    <s v="$"/>
    <s v="FULL TIME"/>
    <s v="MAIL"/>
    <s v="PR00124"/>
    <s v="P00230"/>
    <s v="Cumplido"/>
    <x v="0"/>
    <n v="405"/>
    <n v="1"/>
    <n v="1"/>
  </r>
  <r>
    <n v="1"/>
    <s v="Dario Gamba"/>
    <s v="TRAB. TERMINADO"/>
    <s v="Masipack L1-L2-L3-L4"/>
    <x v="103"/>
    <x v="11"/>
    <x v="1"/>
    <s v="Ledesma Raul"/>
    <s v="TR-234"/>
    <s v="Servicio"/>
    <s v="Bujes autolubricantes de 14mm x 12mm x 20mm para sistema de corte"/>
    <n v="10"/>
    <s v="Unidad"/>
    <n v="16400"/>
    <n v="164000"/>
    <s v="$"/>
    <s v="FULL TIME"/>
    <s v="MAIL"/>
    <s v="PR00125"/>
    <s v="P00195"/>
    <s v="Cumplido"/>
    <x v="0"/>
    <n v="405"/>
    <n v="1"/>
    <n v="1"/>
  </r>
  <r>
    <n v="1"/>
    <s v="Dario Gamba"/>
    <s v="TRAB. TERMINADO"/>
    <s v="Fripack 1"/>
    <x v="103"/>
    <x v="11"/>
    <x v="1"/>
    <s v="Ledesma Raul"/>
    <s v="TR-235"/>
    <s v="Servicio"/>
    <s v="Rodillos de cinta doble separadora"/>
    <n v="2"/>
    <s v="Unidad"/>
    <n v="225000"/>
    <n v="450000"/>
    <s v="$"/>
    <s v="FULL TIME"/>
    <s v="MAIL"/>
    <s v="PR00153"/>
    <s v="P00309"/>
    <s v="Cumplido"/>
    <x v="0"/>
    <n v="408"/>
    <n v="1"/>
    <n v="1"/>
  </r>
  <r>
    <n v="1"/>
    <s v="Alejandro Beron"/>
    <s v="TRAB. TERMINADO"/>
    <s v="Baños de administracion"/>
    <x v="103"/>
    <x v="11"/>
    <x v="1"/>
    <s v="Ledesma Raul"/>
    <s v="TR-236"/>
    <s v="Servicio"/>
    <s v="1 cerradura para baño de damas. _x000a_1 cerradura para baño de cabañeros. _x000a_2 Dos manijones rectos para baño de caballeros. _x000a_2 manijones para puerta de acceso a ante baño caballeros. _x000a_3 picaportes doble balancin epoxy blancos"/>
    <n v="1"/>
    <s v="Unidad"/>
    <n v="624200"/>
    <n v="624200"/>
    <s v="$"/>
    <s v="CERRACHINE"/>
    <s v="S/N"/>
    <s v="PR00158"/>
    <s v="P00196"/>
    <s v="Cumplido"/>
    <x v="0"/>
    <n v="5554"/>
    <n v="1"/>
    <n v="1"/>
  </r>
  <r>
    <n v="1"/>
    <s v="Alejandro Beron"/>
    <s v="TRAB. TERMINADO"/>
    <s v="Rapma de carga N°6 CD"/>
    <x v="103"/>
    <x v="11"/>
    <x v="1"/>
    <s v="Ledesma Raul"/>
    <s v="TR-237"/>
    <s v="Servicio"/>
    <s v="Reparacion de rampa niveladora de carga Nº6._x000a_Provision y cambio de bomba electrohidraulica_x000a_Provision y cambio de placa logica de control_x000a_Provision y cambio de boton golpe de puño"/>
    <n v="1"/>
    <s v="Unidad"/>
    <n v="3200000"/>
    <n v="3200000"/>
    <s v="$"/>
    <s v="Pormatic"/>
    <n v="7386"/>
    <s v="PR00159"/>
    <s v="P00580"/>
    <s v="Cumplido"/>
    <x v="0"/>
    <n v="19568"/>
    <n v="1"/>
    <n v="1"/>
  </r>
  <r>
    <n v="1"/>
    <s v="Dario Gamba"/>
    <s v="TRAB. TERMINADO"/>
    <s v="FRIPACK 1 LINEA 4"/>
    <x v="104"/>
    <x v="11"/>
    <x v="1"/>
    <s v="Ledesma Raul"/>
    <s v="TR-238"/>
    <s v="Servicio"/>
    <s v="Reparacion y fabricacion de rodillos para el carrete"/>
    <n v="2"/>
    <s v="Unidad"/>
    <n v="210000"/>
    <n v="420000"/>
    <s v="$"/>
    <s v="LDL"/>
    <n v="11529"/>
    <s v="PR00160"/>
    <s v="P00542"/>
    <s v="Cumplido"/>
    <x v="0"/>
    <n v="361"/>
    <n v="1"/>
    <n v="1"/>
  </r>
  <r>
    <n v="1"/>
    <s v="Dario Gamba"/>
    <s v="TRAB. TERMINADO"/>
    <s v="Mesa pisador linea 7"/>
    <x v="104"/>
    <x v="11"/>
    <x v="1"/>
    <s v="Ledesma Raul"/>
    <s v="TR-239"/>
    <s v="Servicio"/>
    <s v="Reparacion de eje de traccion"/>
    <n v="1"/>
    <s v="Unidad"/>
    <n v="258090"/>
    <n v="258090"/>
    <s v="$"/>
    <s v="LDL"/>
    <n v="11529"/>
    <s v="PR00161"/>
    <s v="P00531"/>
    <s v="Cumplido"/>
    <x v="0"/>
    <n v="361"/>
    <n v="1"/>
    <n v="1"/>
  </r>
  <r>
    <n v="1"/>
    <s v="Dario Gamba"/>
    <s v="TRAB. TERMINADO"/>
    <s v="Mesa pisador linea 7"/>
    <x v="104"/>
    <x v="11"/>
    <x v="1"/>
    <s v="Ledesma Raul"/>
    <s v="TR-240"/>
    <s v="Servicio"/>
    <s v="Fabricacion de manguitos para sujecion"/>
    <n v="2"/>
    <s v="Unidad"/>
    <n v="97440"/>
    <n v="194880"/>
    <s v="$"/>
    <s v="LDL"/>
    <n v="11529"/>
    <s v="PR00162"/>
    <s v="P00583"/>
    <s v="Cumplido"/>
    <x v="0"/>
    <n v="320"/>
    <n v="1"/>
    <n v="1"/>
  </r>
  <r>
    <n v="1"/>
    <s v="Dario Gamba"/>
    <s v="TRAB. TERMINADO"/>
    <s v="Horno linea 3"/>
    <x v="104"/>
    <x v="11"/>
    <x v="1"/>
    <s v="Ledesma Raul"/>
    <s v="TR-241"/>
    <s v="Servicio"/>
    <s v="Fabricacion de rodillos de apoyo cinta de horno en el retorno"/>
    <n v="2"/>
    <s v="Unidad"/>
    <n v="232575"/>
    <n v="465150"/>
    <s v="$"/>
    <s v="LDL"/>
    <n v="11529"/>
    <s v="PR00163"/>
    <s v="P00534"/>
    <s v="Cumplido"/>
    <x v="0"/>
    <n v="320"/>
    <n v="1"/>
    <n v="1"/>
  </r>
  <r>
    <n v="1"/>
    <s v="Dario Gamba"/>
    <s v="TRAB. TERMINADO"/>
    <s v="Horno linea 3"/>
    <x v="104"/>
    <x v="11"/>
    <x v="1"/>
    <s v="Ledesma Raul"/>
    <s v="TR-242"/>
    <s v="Servicio"/>
    <s v="Fabricacion de rueda de contencion de cinta"/>
    <n v="2"/>
    <s v="Unidad"/>
    <n v="246015"/>
    <n v="492030"/>
    <s v="$"/>
    <s v="LDL"/>
    <n v="11529"/>
    <s v="PR00164"/>
    <s v="P00535"/>
    <s v="Cumplido"/>
    <x v="0"/>
    <n v="322"/>
    <n v="1"/>
    <n v="1"/>
  </r>
  <r>
    <n v="1"/>
    <s v="Alejandro Beron"/>
    <s v="TRAB. TERMINADO"/>
    <s v="Porton Entrada Planta"/>
    <x v="104"/>
    <x v="11"/>
    <x v="1"/>
    <s v="Ledesma Raul"/>
    <s v="TR-243"/>
    <s v="Servicio"/>
    <s v="Provision de ruedas para porton entrada"/>
    <n v="2"/>
    <s v="Unidad"/>
    <n v="756000"/>
    <n v="1512000"/>
    <s v="$"/>
    <s v="LDL"/>
    <n v="11529"/>
    <s v="PR00165"/>
    <s v="P00536"/>
    <s v="Cumplido"/>
    <x v="0"/>
    <n v="331"/>
    <n v="1"/>
    <n v="1"/>
  </r>
  <r>
    <n v="1"/>
    <s v="Dario Gamba"/>
    <s v="TRAB. TERMINADO"/>
    <s v="Mesas entrada Focus L7"/>
    <x v="104"/>
    <x v="11"/>
    <x v="1"/>
    <s v="Ledesma Raul"/>
    <s v="TR-244"/>
    <s v="Servicio"/>
    <s v="Fabricacion de rodillos para colocar en puntera"/>
    <n v="4"/>
    <s v="Unidad"/>
    <n v="150045"/>
    <n v="600180"/>
    <s v="$"/>
    <s v="LDL"/>
    <n v="11529"/>
    <s v="PR00166"/>
    <s v="P00537"/>
    <s v="Cumplido"/>
    <x v="0"/>
    <n v="326"/>
    <n v="1"/>
    <n v="1"/>
  </r>
  <r>
    <n v="1"/>
    <s v="Dario Gamba"/>
    <s v="TRAB. TERMINADO"/>
    <s v="Horno linea 4"/>
    <x v="104"/>
    <x v="11"/>
    <x v="1"/>
    <s v="Anulado"/>
    <s v="TR-245"/>
    <s v="Servicio"/>
    <s v="Dos chapas plegadas para horno"/>
    <n v="2"/>
    <s v="Unidad"/>
    <m/>
    <n v="0"/>
    <s v="$"/>
    <s v="LDL"/>
    <m/>
    <s v="PR00167"/>
    <m/>
    <s v="Anulado"/>
    <x v="1"/>
    <m/>
    <n v="1"/>
    <n v="1"/>
  </r>
  <r>
    <n v="1"/>
    <s v="Ledesma Raul"/>
    <s v="TRAB. TERMINADO"/>
    <s v="Filtro armonico"/>
    <x v="103"/>
    <x v="11"/>
    <x v="1"/>
    <s v="Ledesma Raul"/>
    <s v="TR-246"/>
    <s v="Servicio"/>
    <s v="Terminal 35 mm hojal 8mm o 5/16"/>
    <n v="100"/>
    <s v="Unidad"/>
    <n v="1682.42"/>
    <n v="168242"/>
    <s v="$"/>
    <s v="Nisamat"/>
    <n v="102445"/>
    <s v="PR00152"/>
    <s v="P00185"/>
    <s v="Cumplido"/>
    <x v="0"/>
    <s v="1556 - 1601 - 1792"/>
    <n v="1"/>
    <n v="1"/>
  </r>
  <r>
    <n v="1"/>
    <s v="Franco Paez"/>
    <s v="TRAB. TERMINADO"/>
    <s v="Hornos lineas 6 y 7"/>
    <x v="105"/>
    <x v="11"/>
    <x v="1"/>
    <s v="Ledesma Raul"/>
    <s v="TR-247"/>
    <s v="Servicio"/>
    <s v="Arandelas calibradas para ruedas de carros"/>
    <n v="40"/>
    <s v="Unidad"/>
    <n v="14385"/>
    <n v="575400"/>
    <s v="$"/>
    <s v="LDL"/>
    <n v="11529"/>
    <s v="PR00177"/>
    <s v="P00538"/>
    <s v="Cumplido"/>
    <x v="0"/>
    <n v="320"/>
    <n v="1"/>
    <n v="1"/>
  </r>
  <r>
    <n v="1"/>
    <s v="Hugo Escobar"/>
    <s v="TRAB. TERMINADO"/>
    <s v="DOSIFICADO LINEA 4"/>
    <x v="105"/>
    <x v="11"/>
    <x v="1"/>
    <s v="Ledesma Raul"/>
    <s v="TR-248"/>
    <s v="Servicio"/>
    <s v="Fabricacion de guias APM para brazo de dosificado"/>
    <n v="4"/>
    <s v="Unidad"/>
    <n v="150045"/>
    <n v="600180"/>
    <s v="$"/>
    <s v="LDL"/>
    <n v="11529"/>
    <s v="PR00178"/>
    <s v="P00539"/>
    <s v="Cumplido"/>
    <x v="0"/>
    <n v="320"/>
    <n v="1"/>
    <n v="1"/>
  </r>
  <r>
    <n v="1"/>
    <s v="Dario Gamba"/>
    <s v="TRAB. TERMINADO"/>
    <s v="Horno linea 3"/>
    <x v="105"/>
    <x v="11"/>
    <x v="1"/>
    <s v="Ledesma Raul"/>
    <s v="TR-249"/>
    <s v="Servicio"/>
    <s v="Fabricacion de rodillos de apoyo cinta de horno en el retorno"/>
    <n v="2"/>
    <s v="Unidad"/>
    <n v="366030"/>
    <n v="732060"/>
    <s v="$"/>
    <s v="LDL"/>
    <n v="11529"/>
    <s v="PR00179"/>
    <s v="P00540"/>
    <s v="Cumplido"/>
    <x v="0"/>
    <n v="319"/>
    <n v="1"/>
    <n v="1"/>
  </r>
  <r>
    <n v="1"/>
    <s v="Dario Gamba"/>
    <s v="TRAB. TERMINADO"/>
    <s v="Masipack L1"/>
    <x v="105"/>
    <x v="11"/>
    <x v="1"/>
    <s v="Ledesma Raul"/>
    <s v="TR-250"/>
    <s v="Servicio"/>
    <s v="Fabricacion de buje tensor debobinador"/>
    <n v="4"/>
    <s v="Unidad"/>
    <n v="42000"/>
    <n v="168000"/>
    <s v="$"/>
    <s v="FULL TIME"/>
    <s v="MAIL"/>
    <s v="PR00180"/>
    <s v="P00229"/>
    <s v="Cumplido"/>
    <x v="0"/>
    <n v="407"/>
    <n v="1"/>
    <n v="1"/>
  </r>
  <r>
    <n v="1"/>
    <s v="Hugo Escobar"/>
    <s v="TRAB. TERMINADO"/>
    <s v="Distribuidor de solidos"/>
    <x v="106"/>
    <x v="11"/>
    <x v="1"/>
    <s v="Ledesma Raul"/>
    <s v="TR-251"/>
    <s v="Servicio"/>
    <s v="Fabricacion de bujes delrin"/>
    <n v="10"/>
    <s v="Unidad"/>
    <n v="22050"/>
    <n v="220500"/>
    <s v="$"/>
    <s v="LDL"/>
    <n v="11529"/>
    <s v="PR00192"/>
    <s v="P00543"/>
    <s v="Cumplido"/>
    <x v="0"/>
    <n v="322"/>
    <n v="1"/>
    <n v="1"/>
  </r>
  <r>
    <n v="1"/>
    <s v="Hugo Escobar"/>
    <s v="TRAB. TERMINADO"/>
    <s v="Hornos linea 6 y 7"/>
    <x v="106"/>
    <x v="11"/>
    <x v="1"/>
    <s v="Ledesma Raul"/>
    <s v="TR-252"/>
    <s v="Servicio"/>
    <s v="Fabricacion de flechas para estraccion"/>
    <n v="3"/>
    <s v="Unidad"/>
    <n v="162645"/>
    <n v="487935"/>
    <s v="$"/>
    <s v="LDL"/>
    <n v="11529"/>
    <s v="PR00193"/>
    <s v="P00544"/>
    <s v="Cumplido"/>
    <x v="0"/>
    <n v="322"/>
    <n v="1"/>
    <n v="1"/>
  </r>
  <r>
    <n v="1"/>
    <s v="Dario Gamba"/>
    <s v="TRAB. TERMINADO"/>
    <s v="Masipack 2"/>
    <x v="106"/>
    <x v="11"/>
    <x v="1"/>
    <s v="Ledesma Raul"/>
    <s v="TR-253"/>
    <s v="Servicio"/>
    <s v="Fabricacion de eje de traccion de banda"/>
    <n v="2"/>
    <s v="Unidad"/>
    <n v="276045"/>
    <n v="552090"/>
    <s v="$"/>
    <s v="LDL"/>
    <n v="11529"/>
    <s v="PR00194"/>
    <s v="P00545"/>
    <s v="Cumplido"/>
    <x v="0"/>
    <n v="326"/>
    <n v="1"/>
    <n v="1"/>
  </r>
  <r>
    <n v="1"/>
    <s v="Hugo Escobar"/>
    <s v="TRAB. TERMINADO"/>
    <s v="Fripack 2 Linea 4"/>
    <x v="107"/>
    <x v="11"/>
    <x v="1"/>
    <s v="Ledesma Raul"/>
    <s v="TR-254"/>
    <s v="Servicio"/>
    <s v="Reparacion de eje de rodillo de goma con desgaste"/>
    <n v="1"/>
    <s v="Unidad"/>
    <n v="336000"/>
    <n v="336000"/>
    <s v="$"/>
    <s v="LDL"/>
    <n v="11529"/>
    <s v="PR00195"/>
    <s v="P00546"/>
    <s v="Cumplido"/>
    <x v="0"/>
    <n v="326"/>
    <n v="1"/>
    <n v="1"/>
  </r>
  <r>
    <n v="1"/>
    <s v="Hugo Escobar"/>
    <s v="TRAB. TERMINADO"/>
    <s v="Bomba de chocolate"/>
    <x v="107"/>
    <x v="11"/>
    <x v="1"/>
    <s v="Ledesma Raul"/>
    <s v="TR-255"/>
    <s v="Servicio"/>
    <s v="Reparacion deconjunto transmision de bomba de chocolate con desgaste"/>
    <n v="1"/>
    <s v="Unidad"/>
    <n v="210000"/>
    <n v="210000"/>
    <s v="$"/>
    <s v="LDL"/>
    <n v="11529"/>
    <s v="PR00196"/>
    <s v="P00547"/>
    <s v="Cumplido"/>
    <x v="0"/>
    <n v="342"/>
    <n v="1"/>
    <n v="1"/>
  </r>
  <r>
    <n v="1"/>
    <s v="Ledesma Raul"/>
    <s v="TRAB. TERMINADO"/>
    <s v="Balanzas lineas 1, 2 y 3"/>
    <x v="107"/>
    <x v="11"/>
    <x v="1"/>
    <s v="Ledesma Raul"/>
    <s v="TR-256"/>
    <s v="Servicio"/>
    <s v="Fabricacion de rodillos de derlin tolvas de balanzas Ø31x15mm"/>
    <n v="50"/>
    <s v="Unidad"/>
    <n v="7600"/>
    <n v="380000"/>
    <s v="$"/>
    <s v="LDL"/>
    <n v="11501"/>
    <s v="PR00197"/>
    <s v="P00253"/>
    <s v="Cumplido"/>
    <x v="0"/>
    <n v="361"/>
    <n v="1"/>
    <n v="1"/>
  </r>
  <r>
    <n v="1"/>
    <s v="Ledesma Raul"/>
    <s v="TRAB. TERMINADO"/>
    <s v="Masipack L1-L2-L3-L4"/>
    <x v="107"/>
    <x v="11"/>
    <x v="1"/>
    <s v="Ledesma Raul"/>
    <s v="TR-257"/>
    <s v="Servicio"/>
    <s v="Fabricacion de rodillos de derlin carro de bandas de traccion de pelicula Ø17,5x13mm"/>
    <n v="50"/>
    <s v="Unidad"/>
    <n v="9000"/>
    <n v="450000"/>
    <s v="$"/>
    <s v="LDL"/>
    <n v="11501"/>
    <s v="PR00198"/>
    <s v="P00250"/>
    <s v="Cumplido"/>
    <x v="0"/>
    <n v="361"/>
    <n v="1"/>
    <n v="1"/>
  </r>
  <r>
    <n v="1"/>
    <s v="Ledesma Raul"/>
    <s v="TRAB. TERMINADO"/>
    <s v="Cintas de fripack"/>
    <x v="107"/>
    <x v="11"/>
    <x v="1"/>
    <s v="Ledesma Raul"/>
    <s v="TR-258"/>
    <s v="Servicio"/>
    <s v="Fabricacion de rodillos de inoxidables para cints doble separadora"/>
    <n v="8"/>
    <s v="Unidad"/>
    <n v="73800"/>
    <n v="590400"/>
    <s v="$"/>
    <s v="LDL"/>
    <n v="11501"/>
    <s v="PR00199"/>
    <s v="P00252"/>
    <s v="Cumplido"/>
    <x v="0"/>
    <n v="326"/>
    <n v="1"/>
    <n v="1"/>
  </r>
  <r>
    <n v="1"/>
    <s v="Dario Gamba"/>
    <s v="TRAB. TERMINADO"/>
    <s v="Masipack 2"/>
    <x v="107"/>
    <x v="11"/>
    <x v="1"/>
    <s v="Ledesma Raul"/>
    <s v="TR-259"/>
    <s v="Servicio"/>
    <s v="Fabricacion de pernos movimiento mordazas"/>
    <n v="4"/>
    <s v="Unidad"/>
    <n v="270060"/>
    <n v="1080240"/>
    <s v="$"/>
    <s v="LDL"/>
    <n v="11529"/>
    <s v="PR00200"/>
    <s v="P00588"/>
    <s v="Cumplido"/>
    <x v="0"/>
    <n v="361"/>
    <n v="1"/>
    <n v="1"/>
  </r>
  <r>
    <n v="3"/>
    <s v="Franco Paez"/>
    <s v="TRAB. TERMINADO"/>
    <s v="Fripack 2 Linea 4"/>
    <x v="108"/>
    <x v="11"/>
    <x v="1"/>
    <s v="Ledesma Raul"/>
    <s v="TR-260"/>
    <s v=" M0312MEC"/>
    <s v="Rodamiento yar 204"/>
    <n v="10"/>
    <s v="Unidad"/>
    <n v="20530"/>
    <n v="205300"/>
    <s v="$"/>
    <s v="Rulemanes oscar"/>
    <s v="MAIL"/>
    <s v="PR00186"/>
    <s v="P00257"/>
    <s v="Cumplido"/>
    <x v="0"/>
    <n v="34451"/>
    <n v="1"/>
    <n v="1"/>
  </r>
  <r>
    <m/>
    <s v="Franco Paez"/>
    <s v="TRAB. TERMINADO"/>
    <s v="Fripack 2 Linea 4"/>
    <x v="108"/>
    <x v="11"/>
    <x v="1"/>
    <s v="Ledesma Raul"/>
    <s v="TR-260"/>
    <s v=" M0174MEC"/>
    <s v="Rodamiento yar 207"/>
    <n v="15"/>
    <s v="Unidad"/>
    <n v="35772"/>
    <n v="536580"/>
    <s v="$"/>
    <s v="Rulemanes oscar"/>
    <s v="MAIL"/>
    <s v="PR00186"/>
    <s v="P00257"/>
    <s v="Cumplido"/>
    <x v="0"/>
    <n v="34451"/>
    <m/>
    <n v="1"/>
  </r>
  <r>
    <m/>
    <s v="Franco Paez"/>
    <s v="TRAB. TERMINADO"/>
    <s v="Fripack 2 Linea 4"/>
    <x v="108"/>
    <x v="11"/>
    <x v="1"/>
    <s v="Ledesma Raul"/>
    <s v="TR-260"/>
    <s v=" M0404MEC"/>
    <s v="Rodamiento 6004zz"/>
    <n v="12"/>
    <s v="Unidad"/>
    <n v="4960"/>
    <n v="59520"/>
    <s v="$"/>
    <s v="Rulemanes oscar"/>
    <s v="MAIL"/>
    <s v="PR00186"/>
    <s v="P00257"/>
    <s v="Cumplido"/>
    <x v="0"/>
    <n v="34451"/>
    <m/>
    <n v="1"/>
  </r>
  <r>
    <n v="1"/>
    <s v="Franco Paez"/>
    <s v="TRAB. TERMINADO"/>
    <s v="Fripack 2 Linea 4"/>
    <x v="108"/>
    <x v="11"/>
    <x v="1"/>
    <s v="Ledesma Raul"/>
    <s v="TR-261"/>
    <s v="M0167MEC"/>
    <s v="Rodamiento 6900zzc3"/>
    <n v="30"/>
    <s v="Unidad"/>
    <n v="8820.0499999999993"/>
    <n v="264601.5"/>
    <s v="$"/>
    <s v="Rulemanes oscar"/>
    <s v="MAIL"/>
    <s v="PR00187"/>
    <s v="P00256"/>
    <s v="Cumplido"/>
    <x v="0"/>
    <n v="34488"/>
    <n v="1"/>
    <n v="1"/>
  </r>
  <r>
    <n v="1"/>
    <s v="Hugo Escobar"/>
    <s v="TRAB. TERMINADO"/>
    <s v="Cinta de enfriado L3"/>
    <x v="107"/>
    <x v="11"/>
    <x v="1"/>
    <s v="Ledesma Raul"/>
    <s v="TR-262"/>
    <s v="Servicio"/>
    <s v="Modificacion en punta de rodillo"/>
    <n v="1"/>
    <s v="Unidad"/>
    <n v="366030"/>
    <n v="366030"/>
    <s v="$"/>
    <s v="LDL"/>
    <n v="11529"/>
    <s v="PR00201"/>
    <s v="P00599"/>
    <s v="Cumplido"/>
    <x v="0"/>
    <n v="325"/>
    <n v="1"/>
    <n v="1"/>
  </r>
  <r>
    <n v="1"/>
    <s v="Hugo Escobar"/>
    <s v="TRAB. TERMINADO"/>
    <s v="Fripack 2 Linea 4"/>
    <x v="107"/>
    <x v="11"/>
    <x v="1"/>
    <s v="Ledesma Raul"/>
    <s v="TR-263"/>
    <s v="Servicio"/>
    <s v="Fabricacion de 2 tapas de discos de sellados"/>
    <n v="2"/>
    <s v="Unidad"/>
    <n v="16800"/>
    <n v="33600"/>
    <s v="$"/>
    <s v="LDL"/>
    <n v="11529"/>
    <s v="PR00202"/>
    <s v="P00586"/>
    <s v="Cumplido"/>
    <x v="0"/>
    <n v="342"/>
    <n v="1"/>
    <n v="1"/>
  </r>
  <r>
    <n v="1"/>
    <s v="Franco Paez"/>
    <s v="TRAB. TERMINADO"/>
    <s v="Empujador aereo linea 7"/>
    <x v="107"/>
    <x v="11"/>
    <x v="1"/>
    <s v="Ledesma Raul"/>
    <s v="TR-264"/>
    <s v="Servicio"/>
    <s v="Reparacion de ejes, desgaste en punteras"/>
    <n v="2"/>
    <s v="Unidad"/>
    <n v="210000"/>
    <n v="420000"/>
    <s v="$"/>
    <s v="LDL"/>
    <n v="11529"/>
    <s v="PR00203"/>
    <s v="P00584"/>
    <s v="Cumplido"/>
    <x v="0"/>
    <n v="361"/>
    <n v="1"/>
    <n v="1"/>
  </r>
  <r>
    <n v="1"/>
    <s v="Franco Paez"/>
    <s v="TRAB. TERMINADO"/>
    <s v="Extraccion de horno linea 7"/>
    <x v="107"/>
    <x v="11"/>
    <x v="1"/>
    <s v="Ledesma Raul"/>
    <s v="TR-265"/>
    <s v="Servicio"/>
    <s v="Provision de correas B-54"/>
    <n v="2"/>
    <s v="Unidad"/>
    <n v="72030"/>
    <n v="144060"/>
    <s v="$"/>
    <s v="LDL"/>
    <n v="11529"/>
    <s v="PR00204"/>
    <s v="P00587"/>
    <s v="Cumplido"/>
    <x v="0"/>
    <n v="361"/>
    <n v="1"/>
    <n v="1"/>
  </r>
  <r>
    <n v="1"/>
    <s v="Franco Paez"/>
    <s v="TRAB. TERMINADO"/>
    <s v="Focus linea 7"/>
    <x v="107"/>
    <x v="11"/>
    <x v="1"/>
    <s v="Ledesma Raul"/>
    <s v="TR-266"/>
    <s v="Servicio"/>
    <s v="Eje de banda de salida"/>
    <n v="1"/>
    <s v="Unidad"/>
    <n v="1680000"/>
    <n v="1680000"/>
    <s v="$"/>
    <s v="LDL"/>
    <n v="11529"/>
    <s v="PR00205"/>
    <s v="P00585"/>
    <s v="Cumplido"/>
    <x v="0"/>
    <n v="330"/>
    <n v="1"/>
    <n v="1"/>
  </r>
  <r>
    <n v="1"/>
    <s v="Alejandro Beron"/>
    <s v="TRAB. TERMINADO"/>
    <s v="Tablero ampliacion de potencia"/>
    <x v="107"/>
    <x v="11"/>
    <x v="1"/>
    <s v="Ledesma Raul"/>
    <s v="TR-267"/>
    <s v="Insumo"/>
    <s v="Terminal de cobre 50mm ojal de 1/2&quot;"/>
    <n v="12"/>
    <s v="Unidad"/>
    <n v="2700"/>
    <n v="32400"/>
    <s v="$"/>
    <s v="Electro Perbe"/>
    <s v="S/N"/>
    <s v="PR00206"/>
    <s v="P00249"/>
    <s v="Cumplido"/>
    <x v="0"/>
    <n v="89243"/>
    <n v="1"/>
    <n v="1"/>
  </r>
  <r>
    <n v="1"/>
    <s v="Franco Paez"/>
    <s v="TRAB. TERMINADO"/>
    <s v="Geiger linea 7"/>
    <x v="107"/>
    <x v="11"/>
    <x v="1"/>
    <s v="Ledesma Raul"/>
    <s v="TR-268"/>
    <s v="Servicio"/>
    <s v="Fabricar Raspador de teflon"/>
    <n v="2"/>
    <s v="Unidad"/>
    <n v="228060"/>
    <n v="456120"/>
    <s v="$"/>
    <s v="LDL"/>
    <n v="11529"/>
    <s v="PR00207"/>
    <s v="P00508"/>
    <s v="Cumplido"/>
    <x v="0"/>
    <n v="361"/>
    <n v="1"/>
    <n v="1"/>
  </r>
  <r>
    <n v="1"/>
    <s v="Hugo Escobar"/>
    <s v="TRAB. TERMINADO"/>
    <s v="Masipack L4"/>
    <x v="107"/>
    <x v="11"/>
    <x v="1"/>
    <s v="Ledesma Raul"/>
    <s v="TR-269"/>
    <s v="Servicio"/>
    <s v="Brazo de movimiento repara alojamiento de rodamiento lineal"/>
    <n v="2"/>
    <s v="Unidad"/>
    <n v="588000"/>
    <n v="1176000"/>
    <s v="$"/>
    <s v="LDL"/>
    <n v="11529"/>
    <s v="PR00208"/>
    <s v="P00509"/>
    <s v="Cumplido"/>
    <x v="0"/>
    <n v="332"/>
    <n v="1"/>
    <n v="1"/>
  </r>
  <r>
    <n v="1"/>
    <s v="Hugo Escobar"/>
    <s v="TRAB. TERMINADO"/>
    <s v="Masipack L4"/>
    <x v="107"/>
    <x v="11"/>
    <x v="1"/>
    <s v="Ledesma Raul"/>
    <s v="TR-270"/>
    <s v="Servicio"/>
    <s v="Reparacion de brazo soporte de mordazas"/>
    <n v="2"/>
    <s v="Unidad"/>
    <n v="215775"/>
    <n v="431550"/>
    <s v="$"/>
    <s v="LDL"/>
    <n v="11529"/>
    <s v="PR00209"/>
    <s v="P00511"/>
    <s v="Cumplido"/>
    <x v="0"/>
    <n v="332"/>
    <n v="1"/>
    <n v="1"/>
  </r>
  <r>
    <n v="1"/>
    <s v="Dario Gamba"/>
    <s v="TRAB. TERMINADO"/>
    <s v="Amasadora"/>
    <x v="109"/>
    <x v="11"/>
    <x v="1"/>
    <s v="Ledesma Raul"/>
    <s v="TR-271"/>
    <s v="Servicio"/>
    <s v="Fabricacion de Engranaje de barea y buje de bronce"/>
    <n v="2"/>
    <s v="Unidad"/>
    <n v="336000"/>
    <n v="672000"/>
    <s v="$"/>
    <s v="LDL"/>
    <n v="11529"/>
    <s v="PR00210"/>
    <s v="P00512"/>
    <s v="Cumplido"/>
    <x v="0"/>
    <n v="332"/>
    <n v="1"/>
    <n v="1"/>
  </r>
  <r>
    <n v="1"/>
    <s v="Dario Gamba"/>
    <s v="TRAB. TERMINADO"/>
    <s v="Azucaradores L1 y L2"/>
    <x v="109"/>
    <x v="11"/>
    <x v="1"/>
    <s v="Ledesma Raul"/>
    <s v="TR-272"/>
    <s v="Servicio"/>
    <s v="Chapa de vibrador de azucarador"/>
    <n v="30"/>
    <s v="Unidad"/>
    <n v="45675"/>
    <n v="1370250"/>
    <s v="$"/>
    <s v="LDL"/>
    <n v="11529"/>
    <s v="PR00211"/>
    <s v="P00513"/>
    <s v="Cumplido"/>
    <x v="0"/>
    <n v="332"/>
    <n v="1"/>
    <n v="1"/>
  </r>
  <r>
    <n v="1"/>
    <s v="Dario Gamba"/>
    <s v="TRAB. TERMINADO"/>
    <s v="Azucaradores L1 y L2"/>
    <x v="109"/>
    <x v="11"/>
    <x v="1"/>
    <s v="Ledesma Raul"/>
    <s v="TR-273"/>
    <s v="Insumo"/>
    <s v="Provision de lastomero 1 mts segun muestra"/>
    <n v="1"/>
    <s v="Unidad"/>
    <n v="354060"/>
    <n v="354060"/>
    <s v="$"/>
    <s v="LDL"/>
    <n v="11529"/>
    <s v="PR00212"/>
    <s v="P00514"/>
    <s v="Cumplido"/>
    <x v="0"/>
    <n v="342"/>
    <n v="1"/>
    <n v="1"/>
  </r>
  <r>
    <n v="1"/>
    <s v="Alejandro Beron"/>
    <s v="TRAB. TERMINADO"/>
    <s v="Tablero ampliacion de potencia"/>
    <x v="106"/>
    <x v="11"/>
    <x v="1"/>
    <s v="Ledesma Raul"/>
    <s v="TR-274"/>
    <s v="Insumo"/>
    <s v="Terminal de cobre 300mm ojal 5/8&quot;"/>
    <n v="10"/>
    <s v="Unidad"/>
    <n v="23001.87"/>
    <n v="230018.69999999998"/>
    <s v="$"/>
    <s v="Electro Perbe"/>
    <s v="S/N"/>
    <s v="PR00189"/>
    <s v="P00240"/>
    <s v="Cumplido"/>
    <x v="0"/>
    <n v="89202"/>
    <n v="1"/>
    <n v="1"/>
  </r>
  <r>
    <n v="1"/>
    <s v="Raul Ledesma"/>
    <s v="TRAB. TERMINADO"/>
    <s v="Linea 4"/>
    <x v="106"/>
    <x v="11"/>
    <x v="1"/>
    <s v="Ledesma Raul"/>
    <s v="TR-275"/>
    <s v="Insumo"/>
    <s v="Rodamiento KH 2540 PP IMP_x000a_Rodamiento KH 1228 IMP_x000a_Rodamiento PCM 121415 E SKF_x000a_Rodamiento YAR 212 2F SKF_x000a_Soporte FL 204 SKF&quot;"/>
    <n v="1"/>
    <s v="Unidad"/>
    <n v="967686.78"/>
    <n v="967686.78"/>
    <s v="$"/>
    <s v="Rulemanes oscar"/>
    <s v="S/N"/>
    <s v="PR00191"/>
    <s v="P00616"/>
    <s v="Cumplido"/>
    <x v="0"/>
    <n v="34543"/>
    <n v="1"/>
    <n v="1"/>
  </r>
  <r>
    <n v="1"/>
    <s v="Dario Gamba"/>
    <s v="TRAB. TERMINADO"/>
    <s v="Masipack linea 2"/>
    <x v="109"/>
    <x v="11"/>
    <x v="1"/>
    <s v="Ledesma Raul"/>
    <s v="TR-276"/>
    <s v="Servicio"/>
    <s v="Reparacion de rodillo puntero cinta alimentacion a balanzas"/>
    <n v="1"/>
    <s v="Unidad"/>
    <n v="336000"/>
    <n v="336000"/>
    <s v="$"/>
    <s v="LDL"/>
    <n v="11529"/>
    <s v="PR00213"/>
    <s v="P00515"/>
    <s v="Cumplido"/>
    <x v="0"/>
    <n v="361"/>
    <n v="1"/>
    <n v="1"/>
  </r>
  <r>
    <n v="1"/>
    <s v="Hugo Escobar"/>
    <s v="TRAB. TERMINADO"/>
    <s v="Amasadora linea 2"/>
    <x v="109"/>
    <x v="11"/>
    <x v="1"/>
    <s v="Ledesma Raul"/>
    <s v="TR-277"/>
    <s v="Servicio"/>
    <s v="Fabricacion de soporte de de motorreductor con perfil UPN. amasadora"/>
    <n v="2"/>
    <s v="Unidad"/>
    <n v="126000"/>
    <n v="252000"/>
    <s v="$"/>
    <s v="LDL"/>
    <n v="11529"/>
    <s v="PR00214"/>
    <s v="P00516"/>
    <s v="Cumplido"/>
    <x v="0"/>
    <n v="361"/>
    <n v="1"/>
    <n v="1"/>
  </r>
  <r>
    <n v="1"/>
    <s v="Hugo Escobar"/>
    <s v="TRAB. TERMINADO"/>
    <s v="Cortadora linea 2"/>
    <x v="109"/>
    <x v="11"/>
    <x v="1"/>
    <s v="Ledesma Raul"/>
    <s v="TR-278"/>
    <s v="Servicio"/>
    <s v="Reparacion de eje de rodillo de carga de cortadora"/>
    <n v="1"/>
    <s v="Unidad"/>
    <n v="840000"/>
    <n v="840000"/>
    <s v="$"/>
    <s v="LDL"/>
    <n v="11529"/>
    <s v="PR00215"/>
    <s v="P00518"/>
    <s v="Cumplido"/>
    <x v="0"/>
    <n v="333"/>
    <n v="1"/>
    <n v="1"/>
  </r>
  <r>
    <n v="1"/>
    <s v="Hugo Escobar"/>
    <s v="TRAB. TERMINADO"/>
    <s v="Horno linea 2"/>
    <x v="109"/>
    <x v="11"/>
    <x v="1"/>
    <s v="Ledesma Raul"/>
    <s v="TR-279"/>
    <s v="Servicio"/>
    <s v="Fabricacion de ruedas centradoras de cinta"/>
    <n v="2"/>
    <s v="Unidad"/>
    <n v="246015"/>
    <n v="492030"/>
    <s v="$"/>
    <s v="LDL"/>
    <n v="11529"/>
    <s v="PR00216"/>
    <s v="P00519"/>
    <s v="Cumplido"/>
    <x v="0"/>
    <n v="332"/>
    <n v="1"/>
    <n v="1"/>
  </r>
  <r>
    <n v="2"/>
    <s v="Hugo Escobar"/>
    <s v="TRAB. TERMINADO"/>
    <s v="Divisora L5"/>
    <x v="110"/>
    <x v="11"/>
    <x v="1"/>
    <s v="Ledesma Raul"/>
    <s v="TR-280"/>
    <s v="Servicio"/>
    <s v="Fabricacion de eje para divisora"/>
    <n v="1"/>
    <s v="Unidad"/>
    <n v="340600"/>
    <n v="340600"/>
    <s v="$"/>
    <s v="LDL"/>
    <n v="11651"/>
    <s v="PR00224"/>
    <s v="P00662"/>
    <s v="Cumplido"/>
    <x v="0"/>
    <n v="342"/>
    <n v="1"/>
    <n v="1"/>
  </r>
  <r>
    <m/>
    <s v="Hugo Escobar"/>
    <s v="TRAB. TERMINADO"/>
    <s v="Divisora L5"/>
    <x v="110"/>
    <x v="11"/>
    <x v="1"/>
    <s v="Ledesma Raul"/>
    <s v="TR-280"/>
    <s v="Servicio"/>
    <s v="Fabricacion de dos soportes de rodillo"/>
    <n v="2"/>
    <s v="Unidad"/>
    <n v="130000"/>
    <n v="260000"/>
    <s v="$"/>
    <s v="LDL"/>
    <n v="11651"/>
    <s v="PR00224"/>
    <s v="P00662"/>
    <s v="Cumplido"/>
    <x v="0"/>
    <n v="342"/>
    <m/>
    <n v="1"/>
  </r>
  <r>
    <n v="1"/>
    <s v="Hugo Escobar"/>
    <s v="TRAB. TERMINADO"/>
    <s v="Salida fripack linea 4"/>
    <x v="110"/>
    <x v="11"/>
    <x v="1"/>
    <s v="Ledesma Raul"/>
    <s v="TR-281"/>
    <s v="Servicio"/>
    <s v="Reparacion de eje de cinta de tablillas de salida de fripack"/>
    <n v="1"/>
    <s v="Unidad"/>
    <n v="320000"/>
    <n v="320000"/>
    <s v="$"/>
    <s v="LDL"/>
    <n v="11747"/>
    <s v="PR00225"/>
    <s v="P00663"/>
    <s v="Cumplido"/>
    <x v="0"/>
    <n v="347"/>
    <n v="1"/>
    <n v="1"/>
  </r>
  <r>
    <n v="1"/>
    <s v="Hugo Escobar"/>
    <s v="TRAB. TERMINADO"/>
    <s v="Amasadora san cassiano linea 5"/>
    <x v="110"/>
    <x v="11"/>
    <x v="1"/>
    <s v="Ledesma Raul"/>
    <s v="TR-282"/>
    <s v="Servicio"/>
    <s v="Provision de tornillos para batidor de amasadora"/>
    <n v="6"/>
    <s v="Unidad"/>
    <n v="11500"/>
    <n v="69000"/>
    <s v="$"/>
    <s v="LDL"/>
    <n v="11761"/>
    <s v="PR00228"/>
    <s v="P00665"/>
    <s v="Cumplido"/>
    <x v="0"/>
    <n v="386"/>
    <n v="1"/>
    <n v="1"/>
  </r>
  <r>
    <n v="1"/>
    <s v="Ontivero Alejandro"/>
    <s v="TRAB. TERMINADO"/>
    <s v="Linea 4"/>
    <x v="111"/>
    <x v="11"/>
    <x v="1"/>
    <s v="Ledesma Raul"/>
    <s v="TR-283"/>
    <s v="Servicio"/>
    <s v="Servicio tecnico para asistir planta el dia lunes 26/01/26 linea fuera de servicio"/>
    <n v="1"/>
    <s v="Unidad"/>
    <n v="1309500"/>
    <n v="1309500"/>
    <s v="$"/>
    <s v="Sew Eurodrive"/>
    <n v="401144348"/>
    <s v="PR00219"/>
    <s v="P00291"/>
    <s v="Cumplido"/>
    <x v="0"/>
    <n v="8342"/>
    <n v="1"/>
    <n v="1"/>
  </r>
  <r>
    <n v="1"/>
    <s v="Alejandro Beron"/>
    <s v="TRAB. TERMINADO"/>
    <s v="Tolvas de harina"/>
    <x v="110"/>
    <x v="11"/>
    <x v="1"/>
    <s v="Ledesma Raul"/>
    <s v="TR-284"/>
    <s v="Servicio"/>
    <s v="Modificacion en tapa y tolva de amasadora"/>
    <n v="1"/>
    <s v="Unidad"/>
    <n v="1200000"/>
    <n v="1200000"/>
    <s v="$"/>
    <s v="LDL"/>
    <n v="11752"/>
    <s v="PR00229"/>
    <s v="P00723"/>
    <s v="Cumplido"/>
    <x v="0"/>
    <n v="351"/>
    <n v="1"/>
    <n v="1"/>
  </r>
  <r>
    <n v="1"/>
    <s v="Ontivero Alejandro"/>
    <s v="TRAB. TERMINADO"/>
    <s v="Materiales para AA en plastificadores"/>
    <x v="112"/>
    <x v="11"/>
    <x v="1"/>
    <s v="Ledesma Raul"/>
    <s v="TR-285"/>
    <s v="Insumo"/>
    <s v="Union de cupla 5/8&quot; para soldar (cant 1)_x000a_Union de cupla 7/8&quot; para soldar (cant 1)_x000a_Union de cupla 1 3/8&quot; para soldar (cant 1)"/>
    <n v="1"/>
    <s v="Unidad"/>
    <n v="6837.2"/>
    <n v="6837.2"/>
    <s v="$"/>
    <s v="Refrigeracion Omar"/>
    <n v="26948"/>
    <s v="PR00221"/>
    <s v="P00299"/>
    <s v="Cumplido"/>
    <x v="0"/>
    <n v="26948"/>
    <n v="1"/>
    <n v="1"/>
  </r>
  <r>
    <n v="1"/>
    <s v="Alejandro Beron"/>
    <s v="TRAB. TERMINADO"/>
    <s v="Material para refrisat"/>
    <x v="112"/>
    <x v="11"/>
    <x v="1"/>
    <s v="Ledesma Raul"/>
    <s v="TR-286"/>
    <s v="Insumo"/>
    <s v="Garrafa gas liquido para limpieza"/>
    <n v="1"/>
    <s v="Unidad"/>
    <n v="290000"/>
    <n v="290000"/>
    <s v="$"/>
    <s v="LDL"/>
    <n v="11655"/>
    <s v="PR00223"/>
    <s v="P00661"/>
    <s v="Cumplido"/>
    <x v="0"/>
    <n v="349"/>
    <n v="1"/>
    <n v="1"/>
  </r>
  <r>
    <n v="1"/>
    <s v="Dario Gamba"/>
    <s v="TRAB. TERMINADO"/>
    <s v="HORNO 2"/>
    <x v="113"/>
    <x v="12"/>
    <x v="1"/>
    <s v="Ledesma Raul"/>
    <s v="TR-287"/>
    <s v="Servicio"/>
    <s v="Fabricacion y colocacion de separadores entre rodamientos para rodillos centradores de cinta"/>
    <n v="2"/>
    <s v="Unidad"/>
    <n v="343000"/>
    <n v="686000"/>
    <s v="$"/>
    <s v="LDL"/>
    <n v="11745"/>
    <s v="PR00252"/>
    <s v="P00752"/>
    <s v="Cumplido"/>
    <x v="0"/>
    <n v="354"/>
    <n v="1"/>
    <n v="1"/>
  </r>
  <r>
    <n v="1"/>
    <s v="Dario Gamba"/>
    <s v="TRAB. TERMINADO"/>
    <s v="SILO GRASA"/>
    <x v="113"/>
    <x v="12"/>
    <x v="1"/>
    <s v="Ledesma Raul"/>
    <s v="TR-288"/>
    <s v="Servicio"/>
    <s v="Fabricacion de soporte prensa para bomba"/>
    <n v="1"/>
    <s v="Unidad"/>
    <n v="183000"/>
    <n v="183000"/>
    <s v="$"/>
    <s v="LDL"/>
    <n v="11745"/>
    <s v="PR00253"/>
    <s v="P00753"/>
    <s v="Cumplido"/>
    <x v="0"/>
    <n v="354"/>
    <n v="1"/>
    <n v="1"/>
  </r>
  <r>
    <n v="1"/>
    <s v="Dario Gamba"/>
    <s v="TRAB. TERMINADO"/>
    <s v="divisora L5"/>
    <x v="113"/>
    <x v="12"/>
    <x v="1"/>
    <s v="Ledesma Raul"/>
    <s v="TR-289"/>
    <s v="Servicio"/>
    <s v="Mecanizado de punteras de rodillo tensor de lona"/>
    <n v="1"/>
    <s v="Unidad"/>
    <n v="215000"/>
    <n v="215000"/>
    <s v="$"/>
    <s v="LDL"/>
    <n v="11745"/>
    <s v="PR00254"/>
    <s v="P00754"/>
    <s v="Cumplido"/>
    <x v="0"/>
    <n v="354"/>
    <n v="1"/>
    <n v="1"/>
  </r>
  <r>
    <n v="1"/>
    <s v="Dario Gamba"/>
    <s v="TRAB. TERMINADO"/>
    <s v="Cortadora chica linea 3"/>
    <x v="113"/>
    <x v="12"/>
    <x v="1"/>
    <s v="Ledesma Raul"/>
    <s v="TR-290"/>
    <s v="Servicio"/>
    <s v="Fabricacion de soporte de leva para movimiento de peine"/>
    <n v="1"/>
    <s v="Unidad"/>
    <n v="380000"/>
    <n v="380000"/>
    <s v="$"/>
    <s v="LDL"/>
    <n v="11752"/>
    <s v="PR00255"/>
    <s v="P00755"/>
    <s v="Cumplido"/>
    <x v="0"/>
    <n v="351"/>
    <n v="1"/>
    <n v="1"/>
  </r>
  <r>
    <n v="1"/>
    <s v="Dario Gamba"/>
    <s v="TRAB. TERMINADO"/>
    <s v="2da cinta de salida focus L6"/>
    <x v="113"/>
    <x v="12"/>
    <x v="1"/>
    <s v="Ledesma Raul"/>
    <s v="TR-291"/>
    <s v="Servicio"/>
    <s v="Reparacion de rodillos de cinta salida focus"/>
    <n v="2"/>
    <s v="Unidad"/>
    <n v="265000"/>
    <n v="530000"/>
    <s v="$"/>
    <s v="LDL"/>
    <n v="11752"/>
    <s v="PR00256"/>
    <s v="P00756"/>
    <s v="Cumplido"/>
    <x v="0"/>
    <n v="353"/>
    <n v="1"/>
    <n v="1"/>
  </r>
  <r>
    <n v="1"/>
    <s v="Ledesma Raul"/>
    <s v="TRAB. TERMINADO"/>
    <s v="Linea 4"/>
    <x v="114"/>
    <x v="12"/>
    <x v="1"/>
    <s v="Ledesma Raul"/>
    <s v="TR-292"/>
    <s v="Servicio"/>
    <s v="Mecanizado de rodillos engomados de la cinta de enfriado y estaciones de línea 4. "/>
    <n v="1"/>
    <s v="Unidad"/>
    <n v="705600"/>
    <n v="705600"/>
    <s v="$"/>
    <s v="LDL"/>
    <n v="11749"/>
    <s v="PR00237"/>
    <s v="P00589"/>
    <s v="Cumplido"/>
    <x v="0"/>
    <n v="319"/>
    <n v="1"/>
    <n v="1"/>
  </r>
  <r>
    <n v="1"/>
    <s v="Alejandro Beron"/>
    <s v="TRAB. TERMINADO"/>
    <s v="Toyota 25B"/>
    <x v="114"/>
    <x v="12"/>
    <x v="1"/>
    <s v="Ledesma Raul"/>
    <s v="TR-293"/>
    <s v="Servicio"/>
    <s v="Provision de llantas de lata 600X9 para autoelevador t25b"/>
    <n v="2"/>
    <s v="Unidad"/>
    <n v="300000"/>
    <n v="600000"/>
    <s v="$"/>
    <s v="ELEVA PILAR"/>
    <n v="202126"/>
    <s v="PR00238"/>
    <s v="P00724"/>
    <s v="Cumplido"/>
    <x v="0"/>
    <n v="10"/>
    <n v="1"/>
    <n v="1"/>
  </r>
  <r>
    <n v="1"/>
    <s v="Alejandro Beron"/>
    <s v="TRAB. TERMINADO"/>
    <s v="Toyota 25B"/>
    <x v="114"/>
    <x v="12"/>
    <x v="1"/>
    <s v="Ledesma Raul"/>
    <s v="TR-294"/>
    <s v="Servicio"/>
    <s v="Reparacion de puente trasero completo: _x000a_Pernos de punta de eje, crapodinas, torrington, bieletas, bujes y pernos de direccion, reaparacion de cilindro de direccion. Cambio de empaquetaduras y sellos"/>
    <n v="1"/>
    <s v="Unidad"/>
    <n v="2200000"/>
    <n v="2200000"/>
    <s v="$"/>
    <s v="ELEVA PILAR"/>
    <n v="202126"/>
    <s v="PR00239"/>
    <s v="P00725"/>
    <s v="Cumplido"/>
    <x v="0"/>
    <n v="9"/>
    <n v="1"/>
    <n v="1"/>
  </r>
  <r>
    <n v="1"/>
    <s v="Alejandro Beron"/>
    <s v="TRAB. TERMINADO"/>
    <s v="Toyota 25B"/>
    <x v="114"/>
    <x v="12"/>
    <x v="1"/>
    <s v="Ledesma Raul"/>
    <s v="TR-295"/>
    <s v="Insumo"/>
    <s v="Manguera para fluido de transmision (x6 mts)"/>
    <n v="1"/>
    <s v="Unidad"/>
    <n v="140000"/>
    <n v="140000"/>
    <s v="$"/>
    <s v="ELEVA PILAR"/>
    <n v="605126"/>
    <s v="PR00240"/>
    <s v="P00726"/>
    <s v="Cumplido"/>
    <x v="0"/>
    <n v="7"/>
    <n v="1"/>
    <n v="1"/>
  </r>
  <r>
    <n v="1"/>
    <s v="Franco Paez"/>
    <s v="TRAB. TERMINADO"/>
    <s v="Horno linea 2"/>
    <x v="113"/>
    <x v="12"/>
    <x v="1"/>
    <s v="Ledesma Raul"/>
    <s v="TR-296"/>
    <s v="Servicio"/>
    <s v="Fabricacion de rodillo diamentro 50x1200mm"/>
    <n v="1"/>
    <s v="Unidad"/>
    <n v="885000"/>
    <n v="885000"/>
    <s v="$"/>
    <s v="LDL"/>
    <n v="11564"/>
    <s v="PR00257"/>
    <s v="P00757"/>
    <s v="Cumplido"/>
    <x v="0"/>
    <n v="360"/>
    <n v="1"/>
    <n v="1"/>
  </r>
  <r>
    <n v="1"/>
    <s v="Ledesma Raul"/>
    <s v="TRAB. TERMINADO"/>
    <s v="Linea 6"/>
    <x v="113"/>
    <x v="12"/>
    <x v="1"/>
    <s v="Ledesma Raul"/>
    <s v="TR-297"/>
    <s v="Servicio"/>
    <s v="Fabricacion de bujes para fijacion de extracciones"/>
    <n v="8"/>
    <s v="Unidad"/>
    <n v="55500"/>
    <n v="444000"/>
    <s v="$"/>
    <s v="LDL"/>
    <n v="11618"/>
    <s v="PR00258"/>
    <s v="P00902"/>
    <s v="Cumplido"/>
    <x v="0"/>
    <n v="364"/>
    <n v="1"/>
    <n v="1"/>
  </r>
  <r>
    <n v="1"/>
    <s v="Hugo Escobar"/>
    <s v="TRAB. TERMINADO"/>
    <s v="Carros linea 5"/>
    <x v="113"/>
    <x v="12"/>
    <x v="1"/>
    <s v="Ledesma Raul"/>
    <s v="TR-298"/>
    <s v="Insumo"/>
    <s v="Materiales para reparacion de carros_x000a_esructural 30x30x 6m_x000a_estructural 25x15 12m_x000a_guias 30x15 12m_x000a_varilla 10mm x 12 m"/>
    <n v="1"/>
    <s v="Unidad"/>
    <n v="310000"/>
    <n v="310000"/>
    <s v="$"/>
    <s v="LDL"/>
    <n v="11654"/>
    <s v="PR00259"/>
    <s v="P00758"/>
    <s v="Cumplido"/>
    <x v="0"/>
    <n v="369"/>
    <n v="1"/>
    <n v="1"/>
  </r>
  <r>
    <n v="1"/>
    <s v="Hugo Escobar"/>
    <s v="TRAB. TERMINADO"/>
    <s v="Linea 6"/>
    <x v="113"/>
    <x v="12"/>
    <x v="1"/>
    <s v="Ledesma Raul"/>
    <s v="TR-299"/>
    <s v="Servicio"/>
    <s v="Fabricacion de polea 2A 180 diametro interno 19mm con chavetero de 8mm"/>
    <n v="1"/>
    <s v="Unidad"/>
    <n v="160000"/>
    <n v="160000"/>
    <s v="$"/>
    <s v="LDL"/>
    <n v="11654"/>
    <s v="PR00260"/>
    <s v="P00759"/>
    <s v="Cumplido"/>
    <x v="0"/>
    <n v="369"/>
    <n v="1"/>
    <n v="1"/>
  </r>
  <r>
    <n v="1"/>
    <s v="Alejandro Beron"/>
    <s v="TRAB. TERMINADO"/>
    <s v="Vestuario de supervisores"/>
    <x v="115"/>
    <x v="12"/>
    <x v="1"/>
    <s v="Ledesma Raul"/>
    <s v="TR-300"/>
    <s v="Servicio"/>
    <s v="Provision y colocacion de cerradura Con ocho llaves, en baño de supervisores."/>
    <n v="1"/>
    <s v="Unidad"/>
    <n v="187500"/>
    <n v="187500"/>
    <s v="$"/>
    <s v="CERRACHINE"/>
    <n v="587"/>
    <s v="PR00262"/>
    <s v="P00760"/>
    <s v="Cumplido"/>
    <x v="0"/>
    <n v="587"/>
    <n v="1"/>
    <n v="1"/>
  </r>
  <r>
    <n v="1"/>
    <s v="Ledesma Raul"/>
    <s v="TRAB. TERMINADO"/>
    <s v="Masipack linea 4"/>
    <x v="115"/>
    <x v="12"/>
    <x v="1"/>
    <s v="Ledesma Raul"/>
    <s v="TR-301"/>
    <s v="Servicio"/>
    <s v="Fabricacion de ejes para banda tractora de masipack linea 4"/>
    <n v="2"/>
    <s v="Unidad"/>
    <n v="320000"/>
    <n v="640000"/>
    <s v="$"/>
    <s v="LDL"/>
    <n v="11750"/>
    <s v="PR00263"/>
    <s v="P00761"/>
    <s v="Cumplido"/>
    <x v="0"/>
    <n v="343"/>
    <n v="1"/>
    <n v="1"/>
  </r>
  <r>
    <n v="1"/>
    <s v="Ledesma Raul"/>
    <s v="TRAB. TERMINADO"/>
    <s v="Tolva de harina"/>
    <x v="115"/>
    <x v="12"/>
    <x v="1"/>
    <s v="Ledesma Raul"/>
    <s v="TR-302"/>
    <s v="Servicio"/>
    <s v="Tolva de harina y filtros de limpieza"/>
    <n v="1"/>
    <s v="Unidad"/>
    <n v="1920000"/>
    <n v="1920000"/>
    <s v="$"/>
    <s v="LDL"/>
    <n v="11750"/>
    <s v="PR00264"/>
    <s v="P00618"/>
    <s v="Cumplido"/>
    <x v="0"/>
    <n v="343"/>
    <n v="1"/>
    <n v="1"/>
  </r>
  <r>
    <n v="2"/>
    <s v="Ledesma Raul"/>
    <s v="TRAB. TERMINADO"/>
    <s v="Personal para aparada de planta - adicional metcarmar"/>
    <x v="115"/>
    <x v="12"/>
    <x v="1"/>
    <s v="Ledesma Raul"/>
    <s v="TR-303"/>
    <s v="Servicio"/>
    <s v="Servicio de contratacion de un oficial mecanico 2 dias (18hs normales) 12hs al 50% y 24hs al 100%"/>
    <n v="1"/>
    <s v="Unidad"/>
    <n v="2520000"/>
    <n v="2520000"/>
    <s v="$"/>
    <s v="MET CAR MAR"/>
    <s v="sin numero"/>
    <s v="PR00265"/>
    <s v="P00719"/>
    <s v="Cumplido"/>
    <x v="0"/>
    <s v="Sin remito - firma ledesma raul"/>
    <n v="1"/>
    <n v="1"/>
  </r>
  <r>
    <m/>
    <s v="Ledesma Raul"/>
    <s v="TRAB. TERMINADO"/>
    <s v="Personal para aparada de planta - adicional metcarmar"/>
    <x v="115"/>
    <x v="12"/>
    <x v="1"/>
    <s v="Ledesma Raul"/>
    <s v="TR-303"/>
    <s v="Servicio"/>
    <s v="Servicio de contratacion de un ayudante mecanico 2 dias (18hs normales) 12hs al 50% y 24hs al 100%"/>
    <n v="1"/>
    <s v="Unidad"/>
    <n v="2094000"/>
    <n v="2094000"/>
    <s v="$"/>
    <s v="MET CAR MAR"/>
    <s v="sin numero"/>
    <s v="PR00265"/>
    <s v="P00719"/>
    <s v="Cumplido"/>
    <x v="0"/>
    <s v="Sin remito - firma ledesma raul"/>
    <m/>
    <n v="1"/>
  </r>
  <r>
    <n v="2"/>
    <s v="Ledesma Raul"/>
    <s v="TRAB. TERMINADO"/>
    <s v="Personal para aparada de planta - adicional soluciones industriales"/>
    <x v="115"/>
    <x v="12"/>
    <x v="1"/>
    <s v="Ledesma Raul"/>
    <s v="TR-304"/>
    <s v="Servicio"/>
    <s v="Servicio de contratacion de un oficial mecanico 3 dias (24hs normales) 12hs al 50% y 24hs al 100%"/>
    <n v="1"/>
    <s v="Unidad"/>
    <n v="507600"/>
    <n v="507600"/>
    <s v="$"/>
    <s v="SOLUCIONES INDUSTRIALES"/>
    <s v="sin numero"/>
    <s v="PR00266"/>
    <s v="P00722"/>
    <s v="Cumplido"/>
    <x v="0"/>
    <s v="Sin remito - firma ledesma raul"/>
    <n v="1"/>
    <n v="1"/>
  </r>
  <r>
    <m/>
    <s v="Ledesma Raul"/>
    <s v="TRAB. TERMINADO"/>
    <s v="Personal para aparada de planta - adicional soluciones industriales"/>
    <x v="115"/>
    <x v="12"/>
    <x v="1"/>
    <s v="Ledesma Raul"/>
    <s v="TR-304"/>
    <s v="Servicio"/>
    <s v="Servicio de contratacion de un ayudante mecanico 2 dias (16hsnormales) 12hs al 50% y 24hs al 100%"/>
    <n v="1"/>
    <s v="Unidad"/>
    <n v="338400"/>
    <n v="338400"/>
    <s v="$"/>
    <s v="SOLUCIONES INDUSTRIALES"/>
    <s v="sin numero"/>
    <s v="PR00266"/>
    <s v="P00722"/>
    <s v="Cumplido"/>
    <x v="0"/>
    <s v="Sin remito - firma ledesma raul"/>
    <m/>
    <n v="1"/>
  </r>
  <r>
    <n v="1"/>
    <s v="Alejandro Beron"/>
    <s v="TRAB. TERMINADO"/>
    <s v="DAF"/>
    <x v="116"/>
    <x v="12"/>
    <x v="1"/>
    <s v="Ledesma Raul"/>
    <s v="TR-305"/>
    <s v="Servicio"/>
    <s v="Fabricacion de tapa dividida de zingueria, C30, para digestor de barros del DAF"/>
    <n v="2"/>
    <s v="Unidad"/>
    <n v="180000"/>
    <n v="360000"/>
    <s v="$"/>
    <s v="MARIO ELFER"/>
    <s v="sin numero"/>
    <s v="PR00270"/>
    <s v="P00556"/>
    <s v="Cumplido"/>
    <x v="0"/>
    <s v="s/n"/>
    <n v="1"/>
    <n v="1"/>
  </r>
  <r>
    <n v="1"/>
    <s v="Ledesma Raul"/>
    <s v="TRAB. TERMINADO"/>
    <s v="Horno linea 6"/>
    <x v="116"/>
    <x v="12"/>
    <x v="1"/>
    <s v="Ledesma Raul"/>
    <s v="TR-306"/>
    <s v="Servicio"/>
    <s v="Reparacion de elice y balanceo de turbina de horno linea 6"/>
    <n v="2"/>
    <s v="Unidad"/>
    <n v="915000"/>
    <n v="1830000"/>
    <s v="$"/>
    <s v="LDL"/>
    <n v="11626"/>
    <s v="PR00269"/>
    <s v="P00600"/>
    <s v="Cumplido"/>
    <x v="0"/>
    <n v="363"/>
    <n v="1"/>
    <n v="1"/>
  </r>
  <r>
    <n v="1"/>
    <s v="Franco Paez"/>
    <s v="TRAB. TERMINADO"/>
    <s v="Cortadora"/>
    <x v="117"/>
    <x v="13"/>
    <x v="1"/>
    <s v="Ledesma Raul"/>
    <s v="TR-307"/>
    <s v="Servicio"/>
    <s v="Reparacion de perno de traccion y corona de cortadora"/>
    <n v="1"/>
    <s v="Unidad"/>
    <n v="280000"/>
    <n v="280000"/>
    <s v="$"/>
    <s v="LDL"/>
    <n v="11751"/>
    <s v="PR00282"/>
    <s v="P00762"/>
    <s v="Cumplido"/>
    <x v="0"/>
    <n v="376"/>
    <n v="1"/>
    <n v="1"/>
  </r>
  <r>
    <n v="2"/>
    <s v="Alejandro Beron"/>
    <s v="TRAB. TERMINADO"/>
    <s v="Materiales para edilicio"/>
    <x v="117"/>
    <x v="13"/>
    <x v="1"/>
    <s v="Ledesma Raul"/>
    <s v="TR-308"/>
    <s v="Servicio"/>
    <s v="Provision de curvas galvanizada hembra/macho de 1, 1/2&quot;"/>
    <n v="2"/>
    <s v="Unidad"/>
    <n v="64000"/>
    <n v="128000"/>
    <s v="$"/>
    <s v="LDL"/>
    <n v="11711"/>
    <s v="PR00283"/>
    <s v="P00617"/>
    <s v="Cumplido"/>
    <x v="0"/>
    <n v="377"/>
    <n v="1"/>
    <n v="1"/>
  </r>
  <r>
    <m/>
    <s v="Alejandro Beron"/>
    <s v="TRAB. TERMINADO"/>
    <s v="Materiales para edilicio"/>
    <x v="117"/>
    <x v="13"/>
    <x v="1"/>
    <s v="Ledesma Raul"/>
    <s v="TR-308"/>
    <s v="Servicio"/>
    <s v="Provision de olivas macho de 1, 1/2&quot;"/>
    <n v="2"/>
    <s v="Unidad"/>
    <n v="70000"/>
    <n v="140000"/>
    <s v="$"/>
    <s v="LDL"/>
    <n v="11711"/>
    <s v="PR00283"/>
    <s v="P00617"/>
    <s v="Cumplido"/>
    <x v="0"/>
    <n v="377"/>
    <m/>
    <n v="1"/>
  </r>
  <r>
    <n v="2"/>
    <s v="Alejandro Beron"/>
    <s v="TRAB. TERMINADO"/>
    <s v="APILADOR TOYOTA 2008"/>
    <x v="117"/>
    <x v="13"/>
    <x v="1"/>
    <s v="Anulado"/>
    <s v="TR-309"/>
    <s v="Servicio"/>
    <s v="Provision de 2 fuentes DC-DC"/>
    <n v="1"/>
    <s v="Unidad"/>
    <n v="25000"/>
    <n v="25000"/>
    <s v="$"/>
    <s v="ITE WAGNER"/>
    <n v="8393"/>
    <s v="PR00284"/>
    <m/>
    <s v="Pedido duplicado con el p-4108"/>
    <x v="1"/>
    <m/>
    <n v="1"/>
    <n v="1"/>
  </r>
  <r>
    <m/>
    <s v="Alejandro Beron"/>
    <s v="TRAB. TERMINADO"/>
    <s v="APILADOR TOYOTA 2008"/>
    <x v="117"/>
    <x v="13"/>
    <x v="1"/>
    <s v="Anulado"/>
    <s v="TR-309"/>
    <s v="Servicio"/>
    <s v="Revision de circuito de control de elevacion (curtis)"/>
    <n v="1"/>
    <s v="Unidad"/>
    <n v="495000"/>
    <n v="495000"/>
    <s v="$"/>
    <s v="ITE WAGNER"/>
    <n v="8393"/>
    <s v="PR00284"/>
    <m/>
    <s v="Pedido duplicado con el p-4108"/>
    <x v="1"/>
    <m/>
    <m/>
    <n v="1"/>
  </r>
  <r>
    <n v="1"/>
    <s v="Alejandro Beron"/>
    <s v="TRAB. TERMINADO"/>
    <s v="Autoelevador toyota 15"/>
    <x v="117"/>
    <x v="13"/>
    <x v="1"/>
    <s v="Ledesma Raul"/>
    <s v="TR-310"/>
    <s v="Servicio"/>
    <s v="REPARACION DE EJE TRASERO TOYOTA 15_x000a_Cambio de 2 crapodinas, cambio de 4 pernos, cambio de 4 bujes, cambio de 2 bieletas, cambio de 2 bujes de anclaje"/>
    <n v="1"/>
    <s v="Unidad"/>
    <n v="1170000"/>
    <n v="1170000"/>
    <s v="$"/>
    <s v="ELEVA PILAR"/>
    <n v="202126"/>
    <s v="PR00285"/>
    <s v="P00763"/>
    <s v="Cumplido"/>
    <x v="0"/>
    <n v="11"/>
    <n v="1"/>
    <n v="1"/>
  </r>
  <r>
    <n v="1"/>
    <s v="Alejandro Beron"/>
    <s v="TRAB. TERMINADO"/>
    <s v="Apilador Unirrol 2095"/>
    <x v="117"/>
    <x v="13"/>
    <x v="1"/>
    <s v="Ledesma Raul"/>
    <s v="TR-311"/>
    <s v="Servicio"/>
    <s v="Kit de mangueras hidraulicas"/>
    <n v="1"/>
    <s v="Unidad"/>
    <n v="140000"/>
    <n v="140000"/>
    <s v="$"/>
    <s v="ELEVA PILAR"/>
    <n v="202126"/>
    <s v="PR00286"/>
    <s v="P00903"/>
    <s v="Cumplido"/>
    <x v="0"/>
    <n v="11"/>
    <n v="1"/>
    <n v="1"/>
  </r>
  <r>
    <n v="1"/>
    <s v="Alejandro Beron"/>
    <s v="TRAB. TERMINADO"/>
    <s v="DAF"/>
    <x v="117"/>
    <x v="13"/>
    <x v="1"/>
    <s v="Anulado"/>
    <s v="TR-312"/>
    <s v="Servicio"/>
    <s v="Tapas para digestor de barros en DAF"/>
    <n v="1"/>
    <s v="Unidad"/>
    <m/>
    <n v="0"/>
    <s v="$"/>
    <s v="Montajes industriales"/>
    <m/>
    <m/>
    <m/>
    <s v="Pedido duplicado con el tr-305"/>
    <x v="1"/>
    <m/>
    <n v="1"/>
    <n v="1"/>
  </r>
  <r>
    <n v="1"/>
    <s v="Hugo Escobar"/>
    <s v="TRAB. TERMINADO"/>
    <s v="Horno de linea 3"/>
    <x v="117"/>
    <x v="13"/>
    <x v="1"/>
    <s v="Ledesma Raul"/>
    <s v="TR-313"/>
    <s v="Servicio"/>
    <s v="Reparacion de rodillo tensor de cinta de horno"/>
    <n v="1"/>
    <s v="Unidad"/>
    <n v="1040000"/>
    <n v="1040000"/>
    <s v="$"/>
    <s v="LDL"/>
    <n v="11823"/>
    <s v="PR00287"/>
    <s v="P00904"/>
    <s v="Cumplido"/>
    <x v="0"/>
    <n v="394"/>
    <n v="1"/>
    <n v="1"/>
  </r>
  <r>
    <n v="1"/>
    <s v="Alejandro Beron"/>
    <s v="TRAB. TERMINADO"/>
    <s v="Autoelevador toyota 25A"/>
    <x v="118"/>
    <x v="13"/>
    <x v="1"/>
    <s v="Ledesma Raul"/>
    <s v="TR-314"/>
    <s v="Servicio"/>
    <s v="Reparacion mecanizado de eje trasero: cambio de 2 crapodinas, 2 buje de anclaje, 2 punta de eje, masa trasera y reparacion de cilintro"/>
    <n v="1"/>
    <s v="Unidad"/>
    <n v="2800000"/>
    <n v="2800000"/>
    <s v="$"/>
    <s v="ELEVA PILAR"/>
    <n v="2502126"/>
    <s v="PR00303"/>
    <s v="P00905"/>
    <s v="Cumplido"/>
    <x v="0"/>
    <n v="12"/>
    <n v="1"/>
    <n v="1"/>
  </r>
  <r>
    <n v="1"/>
    <s v="Alejandro Beron"/>
    <s v="TRAB. TERMINADO"/>
    <s v="Autoelevador toyota 25A"/>
    <x v="118"/>
    <x v="13"/>
    <x v="1"/>
    <s v="Ledesma Raul"/>
    <s v="TR-315"/>
    <s v="M2695MEC"/>
    <s v="Reemplazo de bomba de freno, cilindros (x2), cable de freno (x2), rectificacion de campanas (x2), retenes de maza (x2) y cañonera (x2), reencintado de patines (x4), cable de inchin, kit de almoadillas para pedales, resorte de pedal de inchin, bulones (x12) y tuercas (x12) de maza trasera_x000a_Mano de obra"/>
    <n v="1"/>
    <s v="Unidad"/>
    <n v="1782100"/>
    <n v="1782100"/>
    <s v="$"/>
    <s v="ELEVA PILAR"/>
    <n v="2602226"/>
    <s v="PR00304"/>
    <s v="P00939"/>
    <s v="Cumplido"/>
    <x v="0"/>
    <s v="Informe tecnico sin numero"/>
    <n v="1"/>
    <n v="1"/>
  </r>
  <r>
    <n v="1"/>
    <s v="Dario Gamba"/>
    <s v="TRAB. TERMINADO"/>
    <s v="ROTATIVA CHICA L3"/>
    <x v="118"/>
    <x v="13"/>
    <x v="1"/>
    <s v="Ledesma Raul"/>
    <s v="TR-316"/>
    <s v="Servicio"/>
    <s v="Reparacion de cuchilla rotativa chica L3"/>
    <n v="1"/>
    <s v="Unidad"/>
    <n v="640000"/>
    <n v="640000"/>
    <s v="$"/>
    <s v="LDL"/>
    <n v="11919"/>
    <s v="PR00305"/>
    <s v="P00940"/>
    <s v="Cumplido"/>
    <x v="0"/>
    <n v="395"/>
    <n v="1"/>
    <n v="1"/>
  </r>
  <r>
    <n v="1"/>
    <s v="Alejandro Beron"/>
    <s v="TRAB. TERMINADO"/>
    <s v="Tesoreria"/>
    <x v="118"/>
    <x v="13"/>
    <x v="1"/>
    <s v="Ledesma Raul"/>
    <s v="TR-317"/>
    <s v="Servicio"/>
    <s v="Colocacion de cierra puerta hidraulico, 1 cerradura con 5 llaves, 1 pestillo electrico y una chichara de aviso de apertura."/>
    <n v="1"/>
    <s v="Unidad"/>
    <n v="674600"/>
    <n v="674600"/>
    <s v="$"/>
    <s v="CERRACHINE"/>
    <n v="608"/>
    <s v="PR00306"/>
    <s v="P00941"/>
    <s v="Cumplido"/>
    <x v="0"/>
    <n v="608"/>
    <n v="1"/>
    <n v="1"/>
  </r>
  <r>
    <n v="1"/>
    <s v="Dario Gamba"/>
    <s v="TRAB. TERMINADO"/>
    <s v="Hornos lineas 6 y 7"/>
    <x v="118"/>
    <x v="13"/>
    <x v="1"/>
    <s v="Ledesma Raul"/>
    <s v="TR-318"/>
    <s v="Servicio"/>
    <s v="Mecanizado de agujeros en aleta de union de cadena de barredores"/>
    <n v="15"/>
    <s v="Unidad"/>
    <n v="12000"/>
    <n v="180000"/>
    <s v="$"/>
    <s v="LDL"/>
    <n v="11919"/>
    <s v="PR00307"/>
    <s v="P00942"/>
    <s v="Cumplido"/>
    <x v="0"/>
    <n v="403"/>
    <n v="1"/>
    <n v="1"/>
  </r>
  <r>
    <n v="1"/>
    <s v="Hugo Escobar"/>
    <s v="TRAB. TERMINADO"/>
    <s v="ENCREMADO LINEA 6"/>
    <x v="118"/>
    <x v="13"/>
    <x v="1"/>
    <s v="Ledesma Raul"/>
    <s v="TR-319"/>
    <s v="Servicio"/>
    <s v="Fabricacion de piñon paso 3/8 torneado y chavetero"/>
    <n v="2"/>
    <s v="Unidad"/>
    <n v="120000"/>
    <n v="240000"/>
    <s v="$"/>
    <s v="LDL"/>
    <n v="11822"/>
    <s v="PR00308"/>
    <s v="P01360"/>
    <s v="Cumplido"/>
    <x v="0"/>
    <n v="393"/>
    <n v="1"/>
    <n v="1"/>
  </r>
  <r>
    <n v="1"/>
    <s v="Dario Gamba"/>
    <s v="TRAB. TERMINADO"/>
    <s v="Horno linea 3"/>
    <x v="118"/>
    <x v="13"/>
    <x v="1"/>
    <s v="Ledesma Raul"/>
    <s v="TR-320"/>
    <s v="Servicio"/>
    <s v="Piñon Z57 torneado y chavetero para rodillo"/>
    <n v="1"/>
    <s v="Unidad"/>
    <n v="200000"/>
    <n v="200000"/>
    <s v="$"/>
    <s v="LDL"/>
    <n v="11823"/>
    <s v="PR00311"/>
    <s v="P00943"/>
    <s v="Cumplido"/>
    <x v="0"/>
    <n v="394"/>
    <n v="1"/>
    <n v="1"/>
  </r>
  <r>
    <n v="1"/>
    <s v="Franco Paez"/>
    <s v="TRAB. TERMINADO"/>
    <s v="Focus linea 6 y 7"/>
    <x v="119"/>
    <x v="13"/>
    <x v="1"/>
    <s v="Ledesma Raul"/>
    <s v="TR-321"/>
    <s v="Servicio"/>
    <s v="Fabricacion de ejes para mesa de salida focus"/>
    <n v="2"/>
    <s v="Unidad"/>
    <n v="78300"/>
    <n v="156600"/>
    <s v="$"/>
    <s v="LDL"/>
    <n v="11839"/>
    <s v="PR00317"/>
    <s v="P01008"/>
    <s v="Cumplido"/>
    <x v="0"/>
    <n v="396"/>
    <n v="1"/>
    <n v="1"/>
  </r>
  <r>
    <n v="1"/>
    <s v="Maximiliano Riera"/>
    <s v="TRAB. TERMINADO"/>
    <s v="Caño para registro de carga - proyectos"/>
    <x v="119"/>
    <x v="13"/>
    <x v="1"/>
    <s v="Ledesma Raul"/>
    <s v="TR-322"/>
    <s v="Insumo"/>
    <s v="Caño AISI 304 formato tipo Y de Ø203"/>
    <n v="2"/>
    <s v="Unidad"/>
    <n v="600000"/>
    <n v="1200000"/>
    <s v="$"/>
    <s v="LDL"/>
    <n v="11843"/>
    <s v="PR00318"/>
    <s v="P00944"/>
    <s v="Cumplido"/>
    <x v="0"/>
    <n v="407"/>
    <n v="1"/>
    <n v="1"/>
  </r>
  <r>
    <n v="1"/>
    <s v="Ledesma Raul"/>
    <s v="TRAB. TERMINADO"/>
    <s v="Mixer linea 6"/>
    <x v="120"/>
    <x v="13"/>
    <x v="1"/>
    <s v="Ledesma Raul"/>
    <s v="TR-323"/>
    <s v="Insumo"/>
    <s v="Fabricacion de traba para tapa"/>
    <n v="1"/>
    <s v="Unidad"/>
    <n v="560000"/>
    <n v="560000"/>
    <s v="$"/>
    <s v="LDL"/>
    <n v="11919"/>
    <s v="PR00326"/>
    <s v="P00945"/>
    <s v="Cumplido"/>
    <x v="0"/>
    <n v="403"/>
    <n v="1"/>
    <n v="1"/>
  </r>
  <r>
    <n v="1"/>
    <s v="Alejandro Beron"/>
    <s v="TRAB. TERMINADO"/>
    <s v="Extracciones de amasado"/>
    <x v="121"/>
    <x v="13"/>
    <x v="1"/>
    <s v="Ledesma Raul"/>
    <s v="TR-324"/>
    <s v="Insumo"/>
    <s v="Rodamiento SKF BAHB 633313"/>
    <n v="2"/>
    <s v="Unidad"/>
    <n v="82000"/>
    <n v="164000"/>
    <s v="$"/>
    <s v="LDL"/>
    <n v="11919"/>
    <s v="PR00331"/>
    <s v="P00946"/>
    <s v="Cumplido"/>
    <x v="0"/>
    <n v="408"/>
    <n v="1"/>
    <n v="1"/>
  </r>
  <r>
    <n v="1"/>
    <s v="Maximiliano Riera"/>
    <s v="TRAB. TERMINADO"/>
    <s v="Montaje de las tolvas para harina y azúcar en Amasadoras 1 y 3."/>
    <x v="122"/>
    <x v="13"/>
    <x v="1"/>
    <s v="Ledesma Raul"/>
    <s v="TR-325"/>
    <s v="Servicio"/>
    <s v="Jornadas de trabajo de 2 (dos) mecánicos de 7 a 18 hs durante el sábado 21/03 y el domingo"/>
    <n v="1"/>
    <s v="Unidad"/>
    <n v="2650000"/>
    <n v="2650000"/>
    <s v="$"/>
    <s v="LDL"/>
    <n v="11861"/>
    <s v="PR00335"/>
    <s v="P00947"/>
    <s v="Cumplido"/>
    <x v="0"/>
    <n v="418"/>
    <n v="1"/>
    <n v="1"/>
  </r>
  <r>
    <n v="1"/>
    <s v="Hugo Escobar"/>
    <s v="TRAB. TERMINADO"/>
    <s v="Plastificadores 1 y 2"/>
    <x v="123"/>
    <x v="14"/>
    <x v="1"/>
    <s v="Ledesma Raul"/>
    <s v="TR-326"/>
    <s v="Servicio"/>
    <s v="Mecanizado de piñones para agitadores de plastificadores 1 y 2"/>
    <n v="2"/>
    <s v="Unidad"/>
    <n v="234300"/>
    <n v="468600"/>
    <s v="$"/>
    <s v="LDL"/>
    <n v="11919"/>
    <s v="PR00353"/>
    <s v="P00949"/>
    <s v="Cumplido"/>
    <x v="0"/>
    <n v="420"/>
    <n v="1"/>
    <n v="1"/>
  </r>
  <r>
    <n v="1"/>
    <s v="Hugo Escobar"/>
    <s v="TRAB. TERMINADO"/>
    <s v="Estante de vidrio"/>
    <x v="123"/>
    <x v="14"/>
    <x v="1"/>
    <s v="Ledesma Raul"/>
    <s v="TR-327"/>
    <s v="Servicio"/>
    <s v="Fabricacion de bujes para soporte de estante de vidrio"/>
    <n v="4"/>
    <s v="Unidad"/>
    <n v="122900"/>
    <n v="491600"/>
    <s v="$"/>
    <s v="LDL"/>
    <n v="11919"/>
    <s v="PR00354"/>
    <s v="P00950"/>
    <s v="Cumplido"/>
    <x v="0"/>
    <n v="431"/>
    <n v="1"/>
    <n v="1"/>
  </r>
  <r>
    <n v="1"/>
    <s v="Ledesma Raul"/>
    <s v="TRAB. TERMINADO"/>
    <s v="Horno nuevo L5"/>
    <x v="123"/>
    <x v="14"/>
    <x v="1"/>
    <s v="Ledesma Raul"/>
    <s v="TR-328"/>
    <s v="Servicio"/>
    <s v="Fabricacion de bandeja inoxidable 1700 X 700 X 2"/>
    <n v="1"/>
    <s v="Unidad"/>
    <n v="594300"/>
    <n v="594300"/>
    <s v="$"/>
    <s v="LDL"/>
    <n v="11919"/>
    <s v="PR00355"/>
    <s v="P00951"/>
    <s v="Cumplido"/>
    <x v="0"/>
    <n v="422"/>
    <n v="1"/>
    <n v="1"/>
  </r>
  <r>
    <n v="1"/>
    <s v="Ledesma Raul"/>
    <s v="TRAB. TERMINADO"/>
    <s v="Horno nuevo L5"/>
    <x v="123"/>
    <x v="14"/>
    <x v="1"/>
    <s v="Ledesma Raul"/>
    <s v="TR-329"/>
    <s v="Servicio"/>
    <s v="Reparacion de Flecha"/>
    <n v="1"/>
    <s v="Unidad"/>
    <n v="427500"/>
    <n v="427500"/>
    <s v="$"/>
    <s v="LDL"/>
    <n v="11919"/>
    <s v="PR00356"/>
    <s v="P00952"/>
    <s v="Cumplido"/>
    <x v="0"/>
    <n v="427"/>
    <n v="1"/>
    <n v="1"/>
  </r>
  <r>
    <n v="1"/>
    <s v="Ledesma Raul"/>
    <s v="TRAB. TERMINADO"/>
    <s v="Horno nuevo L5"/>
    <x v="123"/>
    <x v="14"/>
    <x v="1"/>
    <s v="Ledesma Raul"/>
    <s v="TR-330"/>
    <s v="Servicio"/>
    <s v="Fabricacion eje de levantamiento de flecha"/>
    <n v="1"/>
    <s v="Unidad"/>
    <n v="1181800"/>
    <n v="1181800"/>
    <s v="$"/>
    <s v="LDL"/>
    <n v="11919"/>
    <s v="PR00357"/>
    <s v="P00953"/>
    <s v="Cumplido"/>
    <x v="0"/>
    <n v="427"/>
    <n v="1"/>
    <n v="1"/>
  </r>
  <r>
    <n v="1"/>
    <s v="Ledesma Raul"/>
    <s v="TRAB. TERMINADO"/>
    <s v="Fripack back up linea 5"/>
    <x v="123"/>
    <x v="14"/>
    <x v="1"/>
    <s v="Ledesma Raul"/>
    <s v="TR-331"/>
    <s v="Servicio"/>
    <s v="Fabricacion de engranaje para producir formato tripack"/>
    <n v="1"/>
    <s v="Unidad"/>
    <n v="251500"/>
    <n v="251500"/>
    <s v="$"/>
    <s v="LDL"/>
    <n v="11919"/>
    <s v="PR00358"/>
    <s v="P00954"/>
    <s v="Cumplido"/>
    <x v="0"/>
    <n v="427"/>
    <n v="1"/>
    <n v="1"/>
  </r>
  <r>
    <n v="1"/>
    <s v="Hugo Escobar"/>
    <s v="TRAB. TERMINADO"/>
    <s v="Horno nuevo L5"/>
    <x v="123"/>
    <x v="14"/>
    <x v="1"/>
    <s v="Ledesma Raul"/>
    <s v="TR-332"/>
    <s v="Insumo"/>
    <s v="Estructura de planchuelas de hierro 38.1 x 12.7 (6 metros) para base de horno"/>
    <n v="1"/>
    <s v="Unidad"/>
    <n v="217200"/>
    <n v="217200"/>
    <s v="$"/>
    <s v="LDL"/>
    <n v="11919"/>
    <s v="PR00359"/>
    <s v="P00955"/>
    <s v="Cumplido"/>
    <x v="0"/>
    <n v="424"/>
    <n v="1"/>
    <n v="1"/>
  </r>
  <r>
    <n v="1"/>
    <s v="Franco Paez"/>
    <s v="TRAB. TERMINADO"/>
    <s v="Encreamdo linea 6"/>
    <x v="123"/>
    <x v="14"/>
    <x v="1"/>
    <s v="Ledesma Raul"/>
    <s v="TR-333"/>
    <s v="Servicio"/>
    <s v="Reparacion de rodillo de mesa de encremado"/>
    <n v="1"/>
    <s v="Unidad"/>
    <n v="480000"/>
    <n v="480000"/>
    <s v="$"/>
    <s v="LDL"/>
    <n v="11919"/>
    <s v="PR00360"/>
    <s v="P00956"/>
    <s v="Cumplido"/>
    <x v="0"/>
    <n v="428"/>
    <n v="1"/>
    <n v="1"/>
  </r>
  <r>
    <n v="1"/>
    <s v="Dario Gamba"/>
    <s v="TRAB. TERMINADO"/>
    <s v="Cinta de enfriado"/>
    <x v="123"/>
    <x v="14"/>
    <x v="1"/>
    <s v="Ledesma Raul"/>
    <s v="TR-334"/>
    <s v="Servicio"/>
    <s v="Reparacion de una punta de rodillo traccion"/>
    <n v="1"/>
    <s v="Unidad"/>
    <n v="800000"/>
    <n v="800000"/>
    <s v="$"/>
    <s v="LDL"/>
    <n v="11919"/>
    <s v="PR00361"/>
    <s v="P00957"/>
    <s v="Cumplido"/>
    <x v="0"/>
    <n v="430"/>
    <n v="1"/>
    <n v="1"/>
  </r>
  <r>
    <n v="1"/>
    <s v="Ledesma Raul"/>
    <s v="TRAB. TERMINADO"/>
    <s v="Bomba de dulcero"/>
    <x v="123"/>
    <x v="14"/>
    <x v="1"/>
    <s v="Ledesma Raul"/>
    <s v="TR-335"/>
    <s v="Insumo"/>
    <s v="Provision de manchon nuevo"/>
    <n v="1"/>
    <s v="Unidad"/>
    <n v="297200"/>
    <n v="297200"/>
    <s v="$"/>
    <s v="LDL"/>
    <n v="11919"/>
    <s v="PR00362"/>
    <s v="P00958"/>
    <s v="Cumplido"/>
    <x v="0"/>
    <n v="412"/>
    <n v="1"/>
    <n v="1"/>
  </r>
  <r>
    <n v="1"/>
    <s v="Ledesma Raul"/>
    <s v="TRAB. TERMINADO"/>
    <s v="Perfil UPN"/>
    <x v="123"/>
    <x v="14"/>
    <x v="1"/>
    <s v="Ledesma Raul"/>
    <s v="TR-336"/>
    <s v="Insumo"/>
    <s v="Perfil UPN 50 x 38 x 5mm (cortados en tramos de 2m)"/>
    <n v="3"/>
    <s v="Unidad"/>
    <n v="149100"/>
    <n v="447300"/>
    <s v="$"/>
    <s v="LDL"/>
    <n v="12026"/>
    <s v="PR00363"/>
    <s v="P01017"/>
    <s v="Cumplido"/>
    <x v="0"/>
    <n v="429"/>
    <n v="1"/>
    <n v="1"/>
  </r>
  <r>
    <n v="1"/>
    <s v="Alejandro Beron"/>
    <s v="TRAB. TERMINADO"/>
    <s v="Apilador toyota 2013"/>
    <x v="124"/>
    <x v="14"/>
    <x v="1"/>
    <s v="Ledesma Raul"/>
    <s v="TR-337"/>
    <s v="M2698MEC"/>
    <s v="Rodamiento SKF para rueda delantera"/>
    <n v="4"/>
    <s v="Unidad"/>
    <n v="227200"/>
    <n v="908800"/>
    <s v="$"/>
    <s v="ELEVA PILAR"/>
    <n v="2503126"/>
    <s v="PR00368"/>
    <s v="P00959"/>
    <s v="Cumplido"/>
    <x v="0"/>
    <n v="14"/>
    <n v="1"/>
    <n v="1"/>
  </r>
  <r>
    <n v="1"/>
    <s v="Alejandro Beron"/>
    <s v="TRAB. TERMINADO"/>
    <s v="Autoelevador toyota 25B"/>
    <x v="124"/>
    <x v="14"/>
    <x v="1"/>
    <s v="Ledesma Raul"/>
    <s v="TR-338"/>
    <s v="M2695MEC"/>
    <s v="Provision de bomba de freno (x1), cilindro de freno (x2), cable de freno (x2), rectificacion de campanas (x2), reten de maza (x2), reten de cañonera (x2), cable de inchin (x1), kit de almoadillas para pedales (x1), resorte de pedal de inchin (x1), bulones y tuercas de maza trasera (x12)_x000a_Servicio de mano de obra."/>
    <n v="1"/>
    <s v="Unidad"/>
    <n v="1255"/>
    <n v="1255"/>
    <s v="$"/>
    <s v="ELEVA PILAR"/>
    <n v="2602226"/>
    <s v="PR00369"/>
    <s v="P01013"/>
    <s v="Cumplido"/>
    <x v="0"/>
    <n v="16"/>
    <n v="1"/>
    <n v="1"/>
  </r>
  <r>
    <n v="1"/>
    <s v="Alejandro Beron"/>
    <s v="TRAB. TERMINADO"/>
    <s v="Apilador toyota 2008"/>
    <x v="125"/>
    <x v="14"/>
    <x v="1"/>
    <s v="Ledesma Raul"/>
    <s v="TR-339"/>
    <s v="Servicio"/>
    <s v="Reparacion de caja de direccion y potenciometro segun nota de servicio 13335"/>
    <n v="1"/>
    <s v="Unidad"/>
    <n v="566900"/>
    <n v="566900"/>
    <s v="$"/>
    <s v="ITE WAGNER"/>
    <n v="8438"/>
    <s v="PR00375"/>
    <s v="P00900"/>
    <s v="Cumplido"/>
    <x v="0"/>
    <n v="13335"/>
    <n v="1"/>
    <n v="1"/>
  </r>
  <r>
    <n v="1"/>
    <s v="Alejandro Beron"/>
    <s v="TRAB. TERMINADO"/>
    <s v="Autoelevadores toyota 25A y 15"/>
    <x v="125"/>
    <x v="14"/>
    <x v="1"/>
    <s v="Ledesma Raul"/>
    <s v="TR-340"/>
    <s v="Insumo"/>
    <s v="Sensor de hombre a bordo"/>
    <n v="2"/>
    <s v="Unidad"/>
    <n v="180"/>
    <n v="360"/>
    <s v="$"/>
    <s v="ELEVA PILAR"/>
    <n v="1504126"/>
    <s v="PR00376"/>
    <m/>
    <s v="Se envia solicitud a compras"/>
    <x v="2"/>
    <n v="18"/>
    <n v="1"/>
    <n v="1"/>
  </r>
  <r>
    <n v="1"/>
    <s v="Franco Paez"/>
    <s v="TRAB. TERMINADO"/>
    <s v="Amasadora linea 1"/>
    <x v="125"/>
    <x v="14"/>
    <x v="1"/>
    <s v="Ledesma Raul"/>
    <s v="TR-341"/>
    <s v="Servicio"/>
    <s v="Reparacion de eje de traccion de cardan"/>
    <n v="1"/>
    <s v="Unidad"/>
    <n v="320000"/>
    <n v="320000"/>
    <s v="$"/>
    <s v="LDL"/>
    <n v="12026"/>
    <s v="PR00379"/>
    <s v="P01018"/>
    <s v="Cumplido"/>
    <x v="0"/>
    <n v="443"/>
    <n v="1"/>
    <n v="1"/>
  </r>
  <r>
    <n v="1"/>
    <s v="Franco Paez"/>
    <s v="TRAB. TERMINADO"/>
    <s v="Horno linea 6"/>
    <x v="125"/>
    <x v="14"/>
    <x v="1"/>
    <s v="Ledesma Raul"/>
    <s v="TR-342"/>
    <s v="Servicio"/>
    <s v="Fabricacion de manijas para clapetas de extracciones"/>
    <n v="3"/>
    <s v="Unidad"/>
    <n v="102000"/>
    <n v="306000"/>
    <s v="$"/>
    <s v="LDL"/>
    <n v="12026"/>
    <s v="PR00380"/>
    <s v="P01361"/>
    <s v="Cumplido"/>
    <x v="0"/>
    <n v="465"/>
    <n v="1"/>
    <n v="1"/>
  </r>
  <r>
    <n v="1"/>
    <s v="Hugo Escobar"/>
    <s v="TRAB. TERMINADO"/>
    <s v="Rotativa chica linea 3"/>
    <x v="125"/>
    <x v="14"/>
    <x v="1"/>
    <s v="Ledesma Raul"/>
    <s v="TR-343"/>
    <s v="Servicio"/>
    <s v="Reparacion de bujes exentricos"/>
    <n v="3"/>
    <s v="Unidad"/>
    <n v="405000"/>
    <n v="1215000"/>
    <s v="$"/>
    <s v="LDL"/>
    <n v="12245"/>
    <s v="PR00381"/>
    <s v="P01362"/>
    <s v="Cumplido"/>
    <x v="0"/>
    <n v="496"/>
    <n v="1"/>
    <n v="1"/>
  </r>
  <r>
    <n v="1"/>
    <s v="Hugo Escobar"/>
    <s v="TRAB. TERMINADO"/>
    <s v="Rotativa chica linea 3"/>
    <x v="125"/>
    <x v="14"/>
    <x v="1"/>
    <s v="Ledesma Raul"/>
    <s v="TR-344"/>
    <s v="Servicio"/>
    <s v="Modificacion de cuchilla para rotativa chica"/>
    <n v="1"/>
    <s v="Unidad"/>
    <n v="160000"/>
    <n v="160000"/>
    <s v="$"/>
    <s v="LDL"/>
    <n v="12026"/>
    <s v="PR00382"/>
    <s v="P01020"/>
    <s v="Cumplido"/>
    <x v="0"/>
    <n v="443"/>
    <n v="1"/>
    <n v="1"/>
  </r>
  <r>
    <n v="1"/>
    <s v="Ledesma Raul"/>
    <s v="TRAB. TERMINADO"/>
    <s v="Proyectos silos"/>
    <x v="125"/>
    <x v="14"/>
    <x v="1"/>
    <s v="Ledesma Raul"/>
    <s v="TR-345"/>
    <s v="Insumo"/>
    <s v="Broca quimica nº 16 + varilla. (20)_x000a_Broca quimica nº 20 + varilla. (20)_x000a_Tuerca remache (100)_x000a_Chapas cuadradas 12,7 mm. (4)"/>
    <n v="1"/>
    <s v="Unidad"/>
    <n v="1860000"/>
    <n v="1860000"/>
    <s v="$"/>
    <s v="LDL"/>
    <n v="12026"/>
    <s v="PR00383"/>
    <s v="P01016"/>
    <s v="Cumplido"/>
    <x v="0"/>
    <n v="442"/>
    <n v="1"/>
    <n v="1"/>
  </r>
  <r>
    <n v="1"/>
    <s v="Ledesma Raul"/>
    <s v="TRAB. TERMINADO"/>
    <s v="Amasadora linea 1"/>
    <x v="125"/>
    <x v="14"/>
    <x v="1"/>
    <s v="Ledesma Raul"/>
    <s v="TR-346"/>
    <s v="Servicio"/>
    <s v="Reparacion de polea de amasadora linea 1"/>
    <n v="1"/>
    <s v="Unidad"/>
    <n v="240000"/>
    <n v="240000"/>
    <s v="$"/>
    <s v="LDL"/>
    <n v="12026"/>
    <s v="PR00384"/>
    <s v="P01022"/>
    <s v="Cumplido"/>
    <x v="0"/>
    <n v="443"/>
    <n v="1"/>
    <n v="1"/>
  </r>
  <r>
    <n v="1"/>
    <s v="Ledesma Raul"/>
    <s v="TRAB. TERMINADO"/>
    <s v="Rotativa chica linea 3"/>
    <x v="125"/>
    <x v="14"/>
    <x v="1"/>
    <s v="Ledesma Raul"/>
    <s v="TR-347"/>
    <s v="Servicio"/>
    <s v="Fabricacion de soporte de cuchilla para rotativa chica linea 3"/>
    <n v="1"/>
    <s v="Unidad"/>
    <n v="1470000"/>
    <n v="1470000"/>
    <s v="$"/>
    <s v="LDL"/>
    <n v="12026"/>
    <s v="PR00385"/>
    <s v="P01021"/>
    <s v="Cumplido"/>
    <x v="0"/>
    <n v="443"/>
    <n v="1"/>
    <n v="1"/>
  </r>
  <r>
    <n v="1"/>
    <s v="Hugo Escobar"/>
    <s v="TRAB. TERMINADO"/>
    <s v="Fripack back up linea 5"/>
    <x v="126"/>
    <x v="14"/>
    <x v="1"/>
    <s v="Ledesma Raul"/>
    <s v="TR-348"/>
    <s v="Servicio"/>
    <s v="Reemplazo de encoder y configuracion de equipo"/>
    <n v="1"/>
    <s v="Unidad"/>
    <n v="283000"/>
    <n v="283000"/>
    <s v="$"/>
    <s v="VideoJet"/>
    <s v="Firmado por Ledesma R."/>
    <s v="PR00391"/>
    <s v="P00960"/>
    <s v="Cumplido"/>
    <x v="0"/>
    <s v="Firma Ledesma R"/>
    <n v="1"/>
    <n v="1"/>
  </r>
  <r>
    <n v="1"/>
    <s v="Hugo Escobar"/>
    <s v="TRAB. TERMINADO"/>
    <s v="Hornos de linea 5"/>
    <x v="127"/>
    <x v="14"/>
    <x v="1"/>
    <s v="Ledesma Raul"/>
    <s v="TR-349"/>
    <s v="Insumo"/>
    <s v="Chapa galvanizada 1220x2440 mm (x4)_x000a_Caño de gas con accesorios (x1)_x000a_Aislante lana de vidrio (x1)"/>
    <n v="4"/>
    <s v="Unidad"/>
    <n v="65800"/>
    <n v="263200"/>
    <s v="$"/>
    <s v="LDL"/>
    <n v="12120"/>
    <s v="PR00402"/>
    <s v="P01367"/>
    <s v="Cumplido"/>
    <x v="0"/>
    <n v="448"/>
    <n v="1"/>
    <n v="1"/>
  </r>
  <r>
    <n v="1"/>
    <s v="Alejandro Beron"/>
    <s v="TRAB. TERMINADO"/>
    <s v="Apilador toyota 2008"/>
    <x v="126"/>
    <x v="14"/>
    <x v="1"/>
    <s v="Ledesma Raul"/>
    <s v="TR-350"/>
    <s v="Servicio"/>
    <s v="Reparacion de caja de direccion y calibracion en equipo"/>
    <n v="1"/>
    <s v="Unidad"/>
    <n v="780000"/>
    <n v="780000"/>
    <s v="$"/>
    <s v="ITE WAGNER"/>
    <n v="8440"/>
    <s v="PR00390"/>
    <s v="P00896"/>
    <s v="Cumplido"/>
    <x v="0"/>
    <n v="13338"/>
    <n v="1"/>
    <n v="1"/>
  </r>
  <r>
    <n v="1"/>
    <s v="Alejandro Beron"/>
    <s v="TRAB. TERMINADO"/>
    <s v="Autoelevador toyota 15"/>
    <x v="126"/>
    <x v="14"/>
    <x v="1"/>
    <s v="Ledesma Raul"/>
    <s v="TR-351"/>
    <s v="M2695MEC"/>
    <s v="Reemplazo de bomba de freno, cilindros de freno(x2), cables de freno (x2), retenes de maza (x2) y cañonera (x2), reencintado de patines (x2)_x000a_Servicio de mano de obra."/>
    <n v="1"/>
    <s v="Unidad"/>
    <n v="835"/>
    <n v="835"/>
    <s v="$"/>
    <s v="ELEVA PILAR"/>
    <n v="2602326"/>
    <s v="PR00392"/>
    <s v="P01366"/>
    <s v="Cumplido"/>
    <x v="0"/>
    <n v="18"/>
    <n v="1"/>
    <n v="1"/>
  </r>
  <r>
    <n v="1"/>
    <s v="Ledesma Raul"/>
    <s v="TRAB. TERMINADO"/>
    <s v="Horno nuevo L5"/>
    <x v="128"/>
    <x v="14"/>
    <x v="1"/>
    <s v="Ledesma Raul"/>
    <s v="TR-352"/>
    <s v="Servicio"/>
    <s v="Fabricacion de desengrasador de inoxidable"/>
    <n v="1"/>
    <s v="Unidad"/>
    <n v="1710000"/>
    <n v="1710000"/>
    <s v="$"/>
    <s v="LDL"/>
    <n v="12026"/>
    <s v="PR00403"/>
    <s v="P01368"/>
    <s v="Cumplido"/>
    <x v="0"/>
    <n v="441"/>
    <n v="1"/>
    <n v="1"/>
  </r>
  <r>
    <n v="1"/>
    <s v="Franco Paez"/>
    <s v="TRAB. TERMINADO"/>
    <s v="Horno nuevo L5"/>
    <x v="128"/>
    <x v="14"/>
    <x v="1"/>
    <s v="Ledesma Raul"/>
    <s v="TR-353"/>
    <s v="Servicio"/>
    <s v="Balanceo de turbina"/>
    <n v="1"/>
    <s v="Unidad"/>
    <n v="342000"/>
    <n v="342000"/>
    <s v="$"/>
    <s v="LDL"/>
    <n v="12026"/>
    <s v="PR00404"/>
    <s v="P01446"/>
    <s v="Cumplido"/>
    <x v="0"/>
    <n v="464"/>
    <n v="1"/>
    <n v="1"/>
  </r>
  <r>
    <n v="1"/>
    <s v="Franco Paez"/>
    <s v="TRAB. TERMINADO"/>
    <s v="Caldera de linea 5"/>
    <x v="128"/>
    <x v="14"/>
    <x v="1"/>
    <s v="Ledesma Raul"/>
    <s v="TR-354"/>
    <s v="Servicio"/>
    <s v="Reparacion de tapas de inspeccion de caldera"/>
    <n v="2"/>
    <s v="Unidad"/>
    <n v="330000"/>
    <n v="660000"/>
    <s v="$"/>
    <s v="LDL"/>
    <n v="12245"/>
    <s v="PR00405"/>
    <s v="P01450"/>
    <s v="Cumplido"/>
    <x v="0"/>
    <n v="496"/>
    <n v="1"/>
    <n v="1"/>
  </r>
  <r>
    <n v="1"/>
    <s v="Franco Paez"/>
    <s v="TRAB. TERMINADO"/>
    <s v="Cortadora nueva de linea 3"/>
    <x v="128"/>
    <x v="14"/>
    <x v="1"/>
    <s v="Ledesma Raul"/>
    <s v="TR-355"/>
    <s v="Servicio"/>
    <s v="Reparacion de brazo de movimiento de cortadora con polea y uñas nuevas"/>
    <n v="2"/>
    <s v="Unidad"/>
    <n v="1190000"/>
    <n v="2380000"/>
    <s v="$"/>
    <s v="LDL"/>
    <n v="12026"/>
    <s v="PR00406"/>
    <s v="P01455"/>
    <s v="Cumplido"/>
    <x v="0"/>
    <n v="456"/>
    <n v="1"/>
    <n v="1"/>
  </r>
  <r>
    <n v="1"/>
    <s v="Alejandro Beron"/>
    <s v="TRAB. TERMINADO"/>
    <s v="AUTOELEVADOR TOYOTA 25 B"/>
    <x v="128"/>
    <x v="14"/>
    <x v="1"/>
    <s v="Ledesma Raul"/>
    <s v="TR-356"/>
    <s v="Servicio"/>
    <s v="Servicio de torneria de ojalaes para puente trasero"/>
    <n v="1"/>
    <s v="Unidad"/>
    <n v="2420000"/>
    <n v="2420000"/>
    <s v="$"/>
    <s v="ELEVA PILAR"/>
    <n v="202126"/>
    <s v="PR00407"/>
    <s v="P00961"/>
    <s v="Cumplido"/>
    <x v="0"/>
    <n v="11"/>
    <n v="1"/>
    <n v="1"/>
  </r>
  <r>
    <n v="1"/>
    <s v="Ledesma Raul"/>
    <s v="TRAB. TERMINADO"/>
    <s v="Silo Harina"/>
    <x v="128"/>
    <x v="14"/>
    <x v="1"/>
    <s v="Ledesma Raul"/>
    <s v="TR-357"/>
    <s v="Servicio"/>
    <s v="Fabricacion de derivacion de harina debajo de silo"/>
    <n v="1"/>
    <s v="Unidad"/>
    <n v="970000"/>
    <n v="970000"/>
    <s v="$"/>
    <s v="LDL"/>
    <n v="11628"/>
    <s v="PR00408"/>
    <s v="P01562"/>
    <s v="Cumplido"/>
    <x v="0"/>
    <n v="457"/>
    <n v="1"/>
    <n v="1"/>
  </r>
  <r>
    <n v="1"/>
    <s v="Alejandro Beron"/>
    <s v="TRAB. TERMINADO"/>
    <s v="Autoelevador toyota"/>
    <x v="128"/>
    <x v="14"/>
    <x v="1"/>
    <s v="Ledesma Raul"/>
    <s v="TR-358"/>
    <s v="Insumo"/>
    <s v="Provision de bulbo de temperatura autoelevador toyota"/>
    <n v="1"/>
    <s v="Unidad"/>
    <n v="16"/>
    <n v="16"/>
    <s v="$"/>
    <s v="ELEVA PILAR"/>
    <n v="1504126"/>
    <s v="PR00409"/>
    <m/>
    <s v="Se envia solicitud a compras"/>
    <x v="2"/>
    <n v="18"/>
    <n v="1"/>
    <n v="1"/>
  </r>
  <r>
    <n v="1"/>
    <s v="Franco Paez"/>
    <s v="TRAB. TERMINADO"/>
    <s v="Silos proyectos"/>
    <x v="128"/>
    <x v="14"/>
    <x v="1"/>
    <s v="Ledesma Raul"/>
    <s v="TR-359"/>
    <s v="Insumo"/>
    <s v="Provision de acople elástico Tupac torneado y chavetero"/>
    <n v="5"/>
    <s v="Unidad"/>
    <n v="245000"/>
    <n v="1225000"/>
    <s v="$"/>
    <s v="LDL"/>
    <n v="12120"/>
    <s v="PR00410"/>
    <s v="P01569"/>
    <s v="Cumplido"/>
    <x v="0"/>
    <n v="440"/>
    <n v="1"/>
    <n v="1"/>
  </r>
  <r>
    <n v="1"/>
    <s v="Ledesma Raul"/>
    <s v="TRAB. TERMINADO"/>
    <s v="Horno nuevo L5"/>
    <x v="128"/>
    <x v="14"/>
    <x v="1"/>
    <s v="Anulado"/>
    <s v="TR-360"/>
    <s v="Servicio"/>
    <s v="Fabricacion de trampa de grasa de acero inoxidable"/>
    <n v="1"/>
    <s v="Unidad"/>
    <m/>
    <n v="0"/>
    <s v="$"/>
    <s v="duplicado con el tr-352"/>
    <m/>
    <s v="PR00411"/>
    <m/>
    <s v="Anulado"/>
    <x v="1"/>
    <n v="441"/>
    <n v="1"/>
    <n v="1"/>
  </r>
  <r>
    <n v="1"/>
    <s v="Ledesma Raul"/>
    <s v="TRAB. TERMINADO"/>
    <s v="Silos proyectos"/>
    <x v="128"/>
    <x v="14"/>
    <x v="1"/>
    <s v="Ledesma Raul"/>
    <s v="TR-361"/>
    <s v="Servicio"/>
    <s v="Pintado de estructura de sistema de aspiración"/>
    <n v="2"/>
    <s v="Unidad"/>
    <n v="195000"/>
    <n v="390000"/>
    <s v="$"/>
    <s v="LDL"/>
    <n v="12120"/>
    <s v="PR00412"/>
    <s v="P01570"/>
    <s v="Cumplido"/>
    <x v="0"/>
    <n v="455"/>
    <n v="1"/>
    <n v="1"/>
  </r>
  <r>
    <n v="1"/>
    <s v="Ledesma Raul"/>
    <s v="TRAB. TERMINADO"/>
    <s v="Silos proyectos"/>
    <x v="128"/>
    <x v="14"/>
    <x v="1"/>
    <s v="Ledesma Raul"/>
    <s v="TR-362"/>
    <s v="Servicio"/>
    <s v="Fabricacion de dosificador para esclusas _x000a_(4 con canal vibratorio largo y 1 corto)"/>
    <n v="5"/>
    <s v="Unidad"/>
    <n v="370000"/>
    <n v="1850000"/>
    <s v="$"/>
    <s v="LDL"/>
    <n v="11892"/>
    <s v="PR00413"/>
    <s v="P01571"/>
    <s v="Cumplido"/>
    <x v="0"/>
    <n v="434"/>
    <n v="1"/>
    <n v="1"/>
  </r>
  <r>
    <n v="1"/>
    <s v="Ledesma Raul"/>
    <s v="TRAB. TERMINADO"/>
    <s v="Silos proyectos"/>
    <x v="128"/>
    <x v="14"/>
    <x v="1"/>
    <s v="Ledesma Raul"/>
    <s v="TR-363"/>
    <s v="Servicio"/>
    <s v="Sistema de aspiración (armado y soldadura de 3 conjuntos)"/>
    <n v="1"/>
    <s v="Unidad"/>
    <n v="2400000"/>
    <n v="2400000"/>
    <s v="$"/>
    <s v="LDL"/>
    <n v="12120"/>
    <s v="PR00414"/>
    <s v="P01573"/>
    <s v="Cumplido"/>
    <x v="0"/>
    <n v="434"/>
    <n v="1"/>
    <n v="1"/>
  </r>
  <r>
    <n v="1"/>
    <s v="Ledesma Raul"/>
    <s v="TRAB. TERMINADO"/>
    <s v="Silos proyectos"/>
    <x v="128"/>
    <x v="14"/>
    <x v="1"/>
    <s v="Ledesma Raul"/>
    <s v="TR-364"/>
    <s v="Servicio"/>
    <s v="Piezas retiradas de cortes de precision"/>
    <n v="1"/>
    <s v="Unidad"/>
    <n v="160000"/>
    <n v="160000"/>
    <s v="$"/>
    <s v="LDL"/>
    <n v="12245"/>
    <s v="PR00415"/>
    <s v="P01900"/>
    <s v="Cumplido"/>
    <x v="0"/>
    <n v="434"/>
    <n v="1"/>
    <n v="1"/>
  </r>
  <r>
    <n v="1"/>
    <s v="Ledesma Raul"/>
    <s v="TRAB. TERMINADO"/>
    <s v="Silos proyectos"/>
    <x v="128"/>
    <x v="14"/>
    <x v="1"/>
    <s v="Ledesma Raul"/>
    <s v="TR-365"/>
    <s v="Servicio"/>
    <s v="Fabricacion de pantalon para esclusas"/>
    <n v="1"/>
    <s v="Unidad"/>
    <n v="1950000"/>
    <n v="1950000"/>
    <s v="$"/>
    <s v="LDL"/>
    <n v="11892"/>
    <s v="PR00416"/>
    <s v="P01572"/>
    <s v="Cumplido"/>
    <x v="0"/>
    <n v="439"/>
    <n v="1"/>
    <n v="1"/>
  </r>
  <r>
    <n v="1"/>
    <s v="Ledesma Raul"/>
    <s v="TRAB. TERMINADO"/>
    <s v="Montaje de silo de azúcar y estructura"/>
    <x v="128"/>
    <x v="14"/>
    <x v="1"/>
    <s v="Ledesma Raul"/>
    <s v="TR-366"/>
    <s v="Servicio"/>
    <s v="Servicio de contratacion de un tecnico mecanico (Jornadas de 9hs x 3 dias)"/>
    <n v="2"/>
    <s v="Personas"/>
    <n v="1880000"/>
    <n v="3760000"/>
    <s v="$"/>
    <s v="LDL"/>
    <n v="12245"/>
    <s v="PR00418"/>
    <s v="P01901"/>
    <s v="Cumplido"/>
    <x v="0"/>
    <n v="496"/>
    <n v="1"/>
    <n v="1"/>
  </r>
  <r>
    <n v="1"/>
    <s v="Ledesma Raul"/>
    <s v="TRAB. TERMINADO"/>
    <s v="Rotativa chica linea 3"/>
    <x v="129"/>
    <x v="14"/>
    <x v="1"/>
    <s v="Ledesma Raul"/>
    <s v="TR-367"/>
    <s v="Servicio"/>
    <s v="Fabricacion de cuchilla"/>
    <n v="1"/>
    <s v="Unidad"/>
    <n v="375000"/>
    <n v="375000"/>
    <s v="$"/>
    <s v="LDL"/>
    <n v="12120"/>
    <s v="PR00420"/>
    <s v="P01903"/>
    <s v="Cumplido"/>
    <x v="0"/>
    <n v="447"/>
    <n v="1"/>
    <n v="1"/>
  </r>
  <r>
    <n v="1"/>
    <s v="Dario Gamba"/>
    <s v="TRAB. TERMINADO"/>
    <s v="Fripack backup Tripack"/>
    <x v="130"/>
    <x v="15"/>
    <x v="1"/>
    <s v="Ledesma Raul"/>
    <s v="TR-368"/>
    <s v="Servicio"/>
    <s v="Fabricacion de indices de inoxidable 3mm"/>
    <n v="20"/>
    <s v="Unidad"/>
    <n v="20000"/>
    <n v="400000"/>
    <s v="$"/>
    <s v="LDL"/>
    <n v="11997"/>
    <s v="PR00436"/>
    <s v="P01902"/>
    <s v="Cumplido"/>
    <x v="0"/>
    <n v="484"/>
    <n v="1"/>
    <n v="1"/>
  </r>
  <r>
    <n v="1"/>
    <s v="Alejandro Beron"/>
    <s v="TRAB. TERMINADO"/>
    <s v="Remis a proveedor traccion 66"/>
    <x v="130"/>
    <x v="15"/>
    <x v="1"/>
    <s v="Ledesma Raul"/>
    <s v="TR-369"/>
    <s v="Servicio"/>
    <s v="remis desde Planta a calle 5 1750 con espera."/>
    <n v="1"/>
    <s v="Unidad"/>
    <n v="34500"/>
    <n v="34500"/>
    <s v="$"/>
    <s v="ABACAR"/>
    <s v="S/N"/>
    <s v="PR00437"/>
    <s v="P01064"/>
    <s v="Cumplido"/>
    <x v="0"/>
    <s v="Firma Beron A."/>
    <n v="1"/>
    <n v="1"/>
  </r>
  <r>
    <n v="1"/>
    <s v="Ledesma Raul"/>
    <s v="TRAB. TERMINADO"/>
    <s v="Aire acondicionado tablero linea 4"/>
    <x v="130"/>
    <x v="15"/>
    <x v="1"/>
    <s v="Ledesma Raul"/>
    <s v="TR-370"/>
    <s v="Servicio"/>
    <s v="Servicio de diagnostico y acarreo de aire acondicionado."/>
    <n v="1"/>
    <s v="Unidad"/>
    <n v="95000"/>
    <n v="95000"/>
    <s v="$"/>
    <s v="TECOLD"/>
    <n v="496"/>
    <s v="PR00438"/>
    <s v="P01066"/>
    <s v="Cumplido"/>
    <x v="0"/>
    <n v="496"/>
    <n v="1"/>
    <n v="1"/>
  </r>
  <r>
    <n v="1"/>
    <s v="Dario Gamba"/>
    <s v="TRAB. TERMINADO"/>
    <s v="MIXER LINEA 6"/>
    <x v="130"/>
    <x v="15"/>
    <x v="1"/>
    <s v="Ledesma Raul"/>
    <s v="TR-371"/>
    <s v="Servicio"/>
    <s v="Reparacion en tapas de mixer"/>
    <n v="2"/>
    <s v="Unidad"/>
    <n v="695000"/>
    <n v="1390000"/>
    <s v="$"/>
    <s v="LDL"/>
    <n v="12120"/>
    <s v="PR00439"/>
    <s v="P01904"/>
    <s v="Cumplido"/>
    <x v="0"/>
    <n v="463"/>
    <n v="1"/>
    <n v="1"/>
  </r>
  <r>
    <n v="1"/>
    <s v="Ledesma Raul"/>
    <s v="TRAB. TERMINADO"/>
    <s v="Horno Linea 5"/>
    <x v="130"/>
    <x v="15"/>
    <x v="1"/>
    <s v="Ledesma Raul"/>
    <s v="TR-372"/>
    <s v="Servicio"/>
    <s v="Chapa de acero inoxidable 200x1100x3mm"/>
    <n v="1"/>
    <s v="Unidad"/>
    <n v="110000"/>
    <n v="110000"/>
    <s v="$"/>
    <s v="LDL"/>
    <n v="12120"/>
    <s v="PR00440"/>
    <s v="P01905"/>
    <s v="Cumplido"/>
    <x v="0"/>
    <n v="466"/>
    <n v="1"/>
    <n v="1"/>
  </r>
  <r>
    <n v="1"/>
    <s v="Alejandro Beron"/>
    <s v="TRAB. TERMINADO"/>
    <s v="Unirrol 20105"/>
    <x v="131"/>
    <x v="14"/>
    <x v="1"/>
    <s v="Ledesma Raul"/>
    <s v="TR-373"/>
    <s v="Servicio"/>
    <s v="Reparacion de falla electrica en bateria de litio"/>
    <n v="1"/>
    <s v="Unidad"/>
    <n v="228000"/>
    <n v="228000"/>
    <s v="$"/>
    <s v="Unirrol"/>
    <s v="S/N"/>
    <s v="PR00433"/>
    <s v="P00997"/>
    <s v="Cumplido"/>
    <x v="0"/>
    <s v="s/n"/>
    <n v="1"/>
    <n v="1"/>
  </r>
  <r>
    <n v="1"/>
    <s v="Dario Gamba"/>
    <s v="TRAB. TERMINADO"/>
    <s v="Geiger linea 6"/>
    <x v="130"/>
    <x v="15"/>
    <x v="1"/>
    <s v="Ledesma Raul"/>
    <s v="TR-374"/>
    <s v="Servicio"/>
    <s v="Fabricacion de resortes de cierre de tapa"/>
    <n v="3"/>
    <s v="Unidad"/>
    <n v="195000"/>
    <n v="585000"/>
    <s v="$"/>
    <s v="LDL"/>
    <n v="12021"/>
    <s v="PR00441"/>
    <s v="P01906"/>
    <s v="Cumplido"/>
    <x v="0"/>
    <n v="484"/>
    <n v="1"/>
    <n v="1"/>
  </r>
  <r>
    <n v="1"/>
    <s v="Ledesma Raul"/>
    <s v="TRAB. TERMINADO"/>
    <s v="Horno nuevo L5"/>
    <x v="132"/>
    <x v="15"/>
    <x v="1"/>
    <s v="Ledesma Raul"/>
    <s v="TR-375"/>
    <s v="Servicio"/>
    <s v="Fabricacion de turbina de extraccion"/>
    <n v="1"/>
    <s v="Unidad"/>
    <n v="1650000"/>
    <n v="1650000"/>
    <s v="$"/>
    <s v="LDL"/>
    <n v="12245"/>
    <s v="PR00444"/>
    <s v="P01907"/>
    <s v="Cumplido"/>
    <x v="0"/>
    <n v="470"/>
    <n v="1"/>
    <n v="1"/>
  </r>
  <r>
    <n v="1"/>
    <s v="Dario Gamba"/>
    <s v="TRAB. TERMINADO"/>
    <s v="Amasadora L2"/>
    <x v="132"/>
    <x v="15"/>
    <x v="1"/>
    <s v="Ledesma Raul"/>
    <s v="TR-376"/>
    <s v="Servicio"/>
    <s v="Fabricacion de piñon de traccion ( triple Asa 60 Z15)"/>
    <n v="1"/>
    <s v="Unidad"/>
    <n v="260000"/>
    <n v="260000"/>
    <s v="$"/>
    <s v="LDL"/>
    <n v="12245"/>
    <s v="PR00445"/>
    <s v="P01909"/>
    <s v="Cumplido"/>
    <x v="0"/>
    <n v="470"/>
    <n v="1"/>
    <n v="1"/>
  </r>
  <r>
    <n v="1"/>
    <s v="Alejandro Beron"/>
    <s v="TRAB. TERMINADO"/>
    <s v="Sala de directorio"/>
    <x v="132"/>
    <x v="15"/>
    <x v="1"/>
    <s v="Ledesma Raul"/>
    <s v="TR-377"/>
    <s v="Servicio"/>
    <s v="Conjunto de Aisi 304 para soporte de proyector de direccion"/>
    <n v="1"/>
    <s v="Unidad"/>
    <n v="180600"/>
    <n v="180600"/>
    <s v="$"/>
    <s v="LDL"/>
    <n v="12245"/>
    <s v="PR00446"/>
    <s v="P01934"/>
    <s v="Cumplido"/>
    <x v="0"/>
    <n v="467"/>
    <n v="1"/>
    <n v="1"/>
  </r>
  <r>
    <n v="1"/>
    <s v="Franco Paez"/>
    <s v="TRAB. TERMINADO"/>
    <s v="Cortadora L1"/>
    <x v="132"/>
    <x v="15"/>
    <x v="1"/>
    <s v="Ledesma Raul"/>
    <s v="TR-378"/>
    <s v="Servicio"/>
    <s v="Fabricacion de uña y 4 pernos de traccion de lona"/>
    <n v="1"/>
    <s v="Unidad"/>
    <n v="980000"/>
    <n v="980000"/>
    <s v="$"/>
    <s v="LDL"/>
    <n v="12245"/>
    <s v="PR00447"/>
    <s v="P01935"/>
    <s v="Cumplido"/>
    <x v="0"/>
    <n v="473"/>
    <n v="1"/>
    <n v="1"/>
  </r>
  <r>
    <n v="1"/>
    <s v="Maximiliano Riera"/>
    <s v="TRAB. TERMINADO"/>
    <s v="Amasadora linea 1 y 3"/>
    <x v="133"/>
    <x v="15"/>
    <x v="1"/>
    <s v="Ledesma Raul"/>
    <s v="TR-379"/>
    <s v="Servicio"/>
    <s v="Acrílico de 3mm forrado en vinilo bajo vidrio laminado blanco"/>
    <n v="2"/>
    <s v="Unidad"/>
    <n v="180000"/>
    <n v="360000"/>
    <s v="$"/>
    <s v="Figueroa Hernan Alberto"/>
    <n v="170"/>
    <s v="PR00448"/>
    <s v="P01157"/>
    <s v="Cumplido"/>
    <x v="0"/>
    <n v="170"/>
    <n v="1"/>
    <n v="1"/>
  </r>
  <r>
    <n v="1"/>
    <s v="Dario Gamba"/>
    <s v="TRAB. TERMINADO"/>
    <s v="Mezclador de Dulce"/>
    <x v="134"/>
    <x v="15"/>
    <x v="1"/>
    <s v="Ledesma Raul"/>
    <s v="TR-380"/>
    <s v="Servicio"/>
    <s v="Mecanizado de alojamiento interno de piñon doble 5/8 Z30"/>
    <n v="1"/>
    <s v="Unidad"/>
    <n v="120000"/>
    <n v="120000"/>
    <s v="$"/>
    <s v="LDL"/>
    <n v="12245"/>
    <s v="PR00467"/>
    <s v="P01936"/>
    <s v="Cumplido"/>
    <x v="0"/>
    <n v="496"/>
    <n v="1"/>
    <n v="1"/>
  </r>
  <r>
    <n v="1"/>
    <s v="Ledesma Raul"/>
    <s v="TRAB. TERMINADO"/>
    <s v="Horno linea 7"/>
    <x v="134"/>
    <x v="15"/>
    <x v="1"/>
    <s v="Ledesma Raul"/>
    <s v="TR-381"/>
    <s v="Servicio"/>
    <s v="Fabricacion de cierre de placas de horno"/>
    <n v="4"/>
    <s v="Unidad"/>
    <n v="85200"/>
    <n v="340800"/>
    <s v="$"/>
    <s v="LDL"/>
    <n v="12245"/>
    <s v="PR00468"/>
    <s v="P01942"/>
    <s v="Cumplido"/>
    <x v="0"/>
    <n v="474"/>
    <n v="1"/>
    <n v="1"/>
  </r>
  <r>
    <n v="1"/>
    <s v="Dario Gamba"/>
    <s v="TRAB. TERMINADO"/>
    <s v="Mesa entrada heladera L7"/>
    <x v="134"/>
    <x v="15"/>
    <x v="1"/>
    <s v="Ledesma Raul"/>
    <s v="TR-382"/>
    <s v="Servicio"/>
    <s v="Reparacion de eje"/>
    <n v="1"/>
    <s v="Unidad"/>
    <n v="200000"/>
    <n v="200000"/>
    <s v="$"/>
    <s v="LDL"/>
    <n v="12245"/>
    <s v="PR00469"/>
    <s v="P01943"/>
    <s v="Cumplido"/>
    <x v="0"/>
    <n v="485"/>
    <n v="1"/>
    <n v="1"/>
  </r>
  <r>
    <n v="1"/>
    <s v="Ledesma Raul"/>
    <s v="TRAB. TERMINADO"/>
    <s v="Rebolladora linea 5"/>
    <x v="135"/>
    <x v="15"/>
    <x v="1"/>
    <s v="Ledesma Raul"/>
    <s v="TR-383"/>
    <s v="Servicio"/>
    <s v="Reparacion de equipo rebollador"/>
    <n v="1"/>
    <s v="Unidad"/>
    <n v="1900000"/>
    <n v="1900000"/>
    <s v="$"/>
    <s v="LDL"/>
    <n v="12245"/>
    <s v="PR00483"/>
    <s v="P01945"/>
    <s v="Cumplido"/>
    <x v="0"/>
    <n v="485"/>
    <n v="1"/>
    <n v="1"/>
  </r>
  <r>
    <n v="1"/>
    <s v="Ledesma Raul"/>
    <s v="TRAB. TERMINADO"/>
    <s v="Masipack linea 6"/>
    <x v="136"/>
    <x v="15"/>
    <x v="1"/>
    <s v="Ledesma Raul"/>
    <s v="TR-384"/>
    <s v="Servicio"/>
    <s v="visita tecnica de Protto para montar los modulos de cubi cub"/>
    <n v="1"/>
    <s v="Unidad"/>
    <n v="600"/>
    <n v="600"/>
    <s v="$"/>
    <s v="LDL"/>
    <s v="S/N"/>
    <s v="PR00492"/>
    <m/>
    <s v="Se envia solicitud a compras"/>
    <x v="2"/>
    <s v="Sin remito - firma ledesma raul"/>
    <n v="1"/>
    <n v="1"/>
  </r>
  <r>
    <n v="1"/>
    <s v="Franco Paez"/>
    <s v="TRAB. TERMINADO"/>
    <s v="FRIPACK 1 LINEA 4"/>
    <x v="137"/>
    <x v="15"/>
    <x v="1"/>
    <s v="Ledesma Raul"/>
    <s v="TR-385"/>
    <s v="Servicio"/>
    <s v="Fabricacion de eje para banda 10 fripack 1"/>
    <n v="1"/>
    <s v="Unidad"/>
    <n v="240000"/>
    <n v="240000"/>
    <s v="$"/>
    <s v="LDL"/>
    <n v="12245"/>
    <s v="PR00484"/>
    <s v="P01946"/>
    <s v="Cumplido"/>
    <x v="0"/>
    <n v="487"/>
    <n v="1"/>
    <n v="1"/>
  </r>
  <r>
    <n v="1"/>
    <s v="Ledesma Raul"/>
    <s v="TRAB. TERMINADO"/>
    <s v="Silo Harina"/>
    <x v="137"/>
    <x v="15"/>
    <x v="1"/>
    <s v="Ledesma Raul"/>
    <s v="TR-386"/>
    <s v="Servicio"/>
    <s v="Fabricacion de derivacion de harina debajo de silo"/>
    <n v="1"/>
    <s v="Unidad"/>
    <n v="970000"/>
    <n v="970000"/>
    <s v="$"/>
    <s v="LDL"/>
    <n v="11628"/>
    <s v="PR00485"/>
    <s v="P01949"/>
    <s v="Cumplido"/>
    <x v="0"/>
    <n v="487"/>
    <n v="1"/>
    <n v="1"/>
  </r>
  <r>
    <n v="1"/>
    <s v="Alejandro Beron"/>
    <s v="TRAB. TERMINADO"/>
    <s v="Platea de servicios"/>
    <x v="138"/>
    <x v="16"/>
    <x v="1"/>
    <s v="Barraza Alan"/>
    <s v="TR-387"/>
    <s v="Servicio"/>
    <s v="Camion de tosca para nivelar suelo fertil + mano de obra."/>
    <n v="1"/>
    <s v="Unidad"/>
    <n v="580000"/>
    <n v="580000"/>
    <s v="$"/>
    <s v="PulsePro"/>
    <n v="265279"/>
    <s v="PR00503"/>
    <s v="P01237"/>
    <s v="Cumplido"/>
    <x v="0"/>
    <s v="26-037"/>
    <n v="1"/>
    <n v="1"/>
  </r>
  <r>
    <n v="1"/>
    <s v="Ledesma Raul"/>
    <s v="TRAB. TERMINADO"/>
    <s v="Adicional para trabajos de extracciones en linea 5"/>
    <x v="139"/>
    <x v="16"/>
    <x v="1"/>
    <s v="Barraza Alan"/>
    <s v="TR-387"/>
    <s v="Servicio"/>
    <s v="Trabajos adicionales a la cañería, modificación de toma muestras en ductos de salida de la extracción_x000a_por recomendación de departamento de seguridad e Higiene, también se instalaron toma muestra en_x000a_cañería de Horno aledaños acordado por personal de mantenimiento de planta."/>
    <n v="1"/>
    <s v="Unidad"/>
    <n v="345000"/>
    <n v="345000"/>
    <s v="$"/>
    <s v="Servicios Integrados SRL"/>
    <n v="261"/>
    <s v="PR00524"/>
    <s v="P01375"/>
    <s v="Cumplido"/>
    <x v="0"/>
    <s v="sin rto"/>
    <n v="1"/>
    <n v="1"/>
  </r>
  <r>
    <n v="1"/>
    <s v="Ledesma Raul"/>
    <s v="TRAB. TERMINADO"/>
    <s v="Cabezales encintadores"/>
    <x v="139"/>
    <x v="16"/>
    <x v="1"/>
    <s v="PENDIENTE INFO"/>
    <s v="TR-389"/>
    <s v="Servicio"/>
    <s v="Mano de obra y materiales para la reparacion de los cabezales encintadores NRPA"/>
    <n v="2"/>
    <s v="Unidad"/>
    <n v="298500"/>
    <n v="597000"/>
    <s v="$"/>
    <s v="New Packaging"/>
    <n v="260604"/>
    <s v="PR00525"/>
    <m/>
    <s v="Falta remito"/>
    <x v="2"/>
    <m/>
    <n v="1"/>
    <n v="1"/>
  </r>
  <r>
    <n v="1"/>
    <s v="Ontivero Alejandro"/>
    <s v="TRAB. TERMINADO"/>
    <s v="Oficina de marcelo palacio"/>
    <x v="139"/>
    <x v="16"/>
    <x v="1"/>
    <s v="Barraza Alan"/>
    <s v="TR-390"/>
    <s v="Servicio"/>
    <s v="Servicio de mano de obra y provision de materiales para revestimiento en oficina de marcelo palacio"/>
    <n v="1"/>
    <s v="Unidad"/>
    <n v="21309186"/>
    <n v="21309186"/>
    <s v="$"/>
    <s v="Mariano Reyes"/>
    <n v="86"/>
    <s v="PR00526"/>
    <s v="P0174"/>
    <s v="Cumplido"/>
    <x v="0"/>
    <n v="18202"/>
    <n v="1"/>
    <n v="1"/>
  </r>
  <r>
    <n v="1"/>
    <s v="Ontivero Alejandro"/>
    <s v="TRAB. TERMINADO"/>
    <s v="Oficina de marcelo palacio"/>
    <x v="139"/>
    <x v="16"/>
    <x v="1"/>
    <s v="Barraza Alan"/>
    <s v="TR-391"/>
    <s v="Servicio"/>
    <s v="Provision de materiales de obra para mejora de tarquini en oficina de marcelo palacio"/>
    <n v="1"/>
    <s v="Unidad"/>
    <n v="473717"/>
    <n v="473717"/>
    <s v="$"/>
    <s v="Mariano Reyes"/>
    <n v="87"/>
    <s v="PR00526"/>
    <s v="P01369"/>
    <s v="Cumplido"/>
    <x v="0"/>
    <n v="18205"/>
    <n v="1"/>
    <n v="1"/>
  </r>
  <r>
    <n v="1"/>
    <s v="Alejandro Beron"/>
    <s v="TRAB. TERMINADO"/>
    <s v="Oficina de marcelo palacio"/>
    <x v="140"/>
    <x v="16"/>
    <x v="1"/>
    <s v="Barraza Alan"/>
    <s v="TR-392"/>
    <s v="Servicio"/>
    <s v="Provision y colocacion de cerraduras para cajonero"/>
    <n v="4"/>
    <s v="Unidad"/>
    <n v="90000"/>
    <n v="360000"/>
    <s v="$"/>
    <s v="Cerrajeria cerrachine"/>
    <n v="671"/>
    <s v="PR00548"/>
    <s v="P01995"/>
    <s v="Cumplido"/>
    <x v="0"/>
    <n v="671"/>
    <n v="1"/>
    <n v="1"/>
  </r>
  <r>
    <n v="1"/>
    <s v="Alejandro Beron"/>
    <s v="TRAB. TERMINADO"/>
    <s v="Puerta de acceso a Pañol"/>
    <x v="140"/>
    <x v="16"/>
    <x v="1"/>
    <s v="Barraza Alan"/>
    <s v="TR-393"/>
    <s v="Servicio"/>
    <s v="Provision y colocacion de 1 sistema anti panico con 5 llaves; 2 cerraduras doble perno con 5 llaves; 5 copias computadas de llave proyectos; provision de llaveros distinguidores."/>
    <n v="1"/>
    <s v="Unidad"/>
    <n v="748500"/>
    <n v="748500"/>
    <s v="$"/>
    <s v="Cerrajeria cerrachine"/>
    <n v="668"/>
    <s v="PR00549"/>
    <s v="P01445"/>
    <s v="Cumplido"/>
    <x v="0"/>
    <n v="668"/>
    <n v="1"/>
    <n v="1"/>
  </r>
  <r>
    <n v="1"/>
    <s v="Dario Gamba"/>
    <s v="TRAB. TERMINADO"/>
    <s v="Masipack linea 6"/>
    <x v="140"/>
    <x v="16"/>
    <x v="1"/>
    <s v="Barraza Alan"/>
    <s v="TR-394"/>
    <s v="Servicio"/>
    <s v="Tornillos allen guia 12 x 40 mm (6un)_x000a_tornillos allen guia 12 x 25 mm (6un)_x000a_arandelas separadoras brazo sellado (22un)_x000a_arandelas tope de tornillos (22un)_x000a_rodamiento KH 2540 PP INA (2un)"/>
    <n v="1"/>
    <s v="Unidad"/>
    <n v="240000"/>
    <n v="240000"/>
    <s v="$"/>
    <s v="LDL"/>
    <n v="12565"/>
    <s v="PR00613"/>
    <m/>
    <s v="Se envia solicitud a compras"/>
    <x v="2"/>
    <n v="538"/>
    <n v="1"/>
    <n v="1"/>
  </r>
  <r>
    <n v="1"/>
    <s v="Ledesma Raul"/>
    <s v="TRAB. TERMINADO"/>
    <s v="Montaje de silo de azucar y estructura"/>
    <x v="140"/>
    <x v="16"/>
    <x v="1"/>
    <s v="PENDIENTE INFO"/>
    <s v="TR-395"/>
    <s v="Servicio"/>
    <s v="Adicional - jornadas de trabajo de 2 (dos) mecanicos de 9 hs. durante dias habiles"/>
    <n v="1"/>
    <s v="dia"/>
    <m/>
    <n v="0"/>
    <s v="$"/>
    <s v="LDL"/>
    <m/>
    <s v="PR00550"/>
    <m/>
    <s v="Falta presupuesto"/>
    <x v="2"/>
    <n v="495"/>
    <n v="1"/>
    <n v="1"/>
  </r>
  <r>
    <n v="1"/>
    <s v="Alejandro Beron"/>
    <s v="TRAB. TERMINADO"/>
    <s v="Lona para proyectar"/>
    <x v="140"/>
    <x v="16"/>
    <x v="1"/>
    <s v="Barraza Alan"/>
    <s v="TR-396"/>
    <s v="Servicio"/>
    <s v="Lona blanca de 6x4mts, con 8 orificios en sus partes de 6 metros."/>
    <n v="1"/>
    <s v="Unidad"/>
    <n v="840000"/>
    <n v="840000"/>
    <s v="$"/>
    <s v="La fabrica de toldos"/>
    <s v="WTS AP"/>
    <s v="PR00547"/>
    <s v="P01412"/>
    <s v="Cumplido"/>
    <x v="0"/>
    <s v="sin rto_x000a_ firma beron"/>
    <n v="1"/>
    <n v="1"/>
  </r>
  <r>
    <n v="1"/>
    <s v="Dario Gamba"/>
    <s v="TRAB. TERMINADO"/>
    <s v="Desmoldeadora linea 4"/>
    <x v="141"/>
    <x v="16"/>
    <x v="1"/>
    <s v="Anulado"/>
    <s v="TR-397"/>
    <s v="Servicio"/>
    <s v="Rellenar y mecanizar acople movimiento de cilindro dosificador. Fabricar perno y embujar brazo actuador."/>
    <n v="1"/>
    <s v="Unidad"/>
    <m/>
    <n v="0"/>
    <s v="$"/>
    <s v="Duplicado con el tr-399"/>
    <m/>
    <s v="PR00588"/>
    <m/>
    <s v="Anulado"/>
    <x v="1"/>
    <m/>
    <n v="1"/>
    <n v="1"/>
  </r>
  <r>
    <n v="1"/>
    <s v="Dario Gamba"/>
    <s v="TRAB. TERMINADO"/>
    <s v="cortadora linea 6"/>
    <x v="141"/>
    <x v="16"/>
    <x v="1"/>
    <s v="PENDIENTE INFO"/>
    <s v="TR-398"/>
    <s v="Servicio"/>
    <s v="fabricacion de ejes guia para segundo corte"/>
    <n v="2"/>
    <s v="Unidad"/>
    <m/>
    <n v="0"/>
    <s v="$"/>
    <s v="LDL"/>
    <m/>
    <s v="PR00589"/>
    <m/>
    <s v="Falta presupuesto"/>
    <x v="2"/>
    <n v="500"/>
    <n v="1"/>
    <n v="1"/>
  </r>
  <r>
    <n v="1"/>
    <s v="Dario Gamba"/>
    <s v="TRAB. TERMINADO"/>
    <s v="dosificado linea 4"/>
    <x v="141"/>
    <x v="16"/>
    <x v="1"/>
    <s v="PENDIENTE INFO"/>
    <s v="TR-399"/>
    <s v="Servicio"/>
    <s v="fabricacion de eje actuador de dosificado y pernopara valvula de dosificado"/>
    <n v="1"/>
    <s v="Unidad"/>
    <m/>
    <n v="0"/>
    <s v="$"/>
    <s v="LDL"/>
    <m/>
    <s v="PR00591"/>
    <m/>
    <s v="Falta presupuesto"/>
    <x v="2"/>
    <n v="500"/>
    <n v="1"/>
    <n v="1"/>
  </r>
  <r>
    <n v="1"/>
    <s v="Dario Gamba"/>
    <s v="TRAB. TERMINADO"/>
    <s v="geiger linea 7"/>
    <x v="141"/>
    <x v="16"/>
    <x v="1"/>
    <s v="PENDIENTE INFO"/>
    <s v="TR-400"/>
    <s v="Servicio"/>
    <s v="traba de resorte para geiger de linea 7"/>
    <n v="4"/>
    <s v="Unidad"/>
    <m/>
    <n v="0"/>
    <s v="$"/>
    <s v="LDL"/>
    <m/>
    <s v="PR00592"/>
    <m/>
    <s v="Falta presupuesto"/>
    <x v="2"/>
    <n v="500"/>
    <n v="1"/>
    <n v="1"/>
  </r>
  <r>
    <n v="1"/>
    <s v="Ledesma Raul"/>
    <s v="TRAB. TERMINADO"/>
    <s v="Linea 5 Enfriador"/>
    <x v="141"/>
    <x v="16"/>
    <x v="1"/>
    <s v="Barraza Alan"/>
    <s v="TR-401"/>
    <s v="Servicio"/>
    <s v="Adicional de Jornada de trabajo de 2 tecnicos Por 9hs dia habil."/>
    <n v="1"/>
    <s v="Unidad"/>
    <n v="630000"/>
    <n v="630000"/>
    <s v="$"/>
    <s v="LDL"/>
    <s v="S/N"/>
    <s v="PR00594"/>
    <s v="P01511"/>
    <s v="Cumplido"/>
    <x v="0"/>
    <n v="495"/>
    <n v="1"/>
    <n v="1"/>
  </r>
  <r>
    <n v="1"/>
    <s v="Hugo Escobar"/>
    <s v="TRAB. TERMINADO"/>
    <s v="cortadora chica Linea 2"/>
    <x v="141"/>
    <x v="16"/>
    <x v="1"/>
    <s v="Barraza Alan"/>
    <s v="TR-402"/>
    <s v="Servicio"/>
    <s v="provision de polea A110 doble para eje 28mm"/>
    <n v="1"/>
    <s v="Unidad"/>
    <n v="140000"/>
    <n v="140000"/>
    <s v="$"/>
    <s v="LDL"/>
    <n v="12523"/>
    <s v="PR00595"/>
    <s v="P02043"/>
    <s v="Cumplido"/>
    <x v="0"/>
    <n v="503"/>
    <n v="1"/>
    <n v="1"/>
  </r>
  <r>
    <n v="1"/>
    <s v="Alejandro Beron"/>
    <s v="TRAB. TERMINADO"/>
    <s v="Portones de acceso, Planta"/>
    <x v="141"/>
    <x v="16"/>
    <x v="1"/>
    <s v="Barraza Alan"/>
    <s v="TR-403"/>
    <s v="Servicio"/>
    <s v="Provision y programacion de controles remotos, rotos, para porton vehivular y porton peatonal."/>
    <n v="5"/>
    <s v="Unidad"/>
    <n v="37500"/>
    <n v="187500"/>
    <s v="$"/>
    <s v="Cerrajeria cerrachine"/>
    <n v="675"/>
    <s v="PR00600"/>
    <s v="P02041"/>
    <s v="Cumplido"/>
    <x v="0"/>
    <n v="675"/>
    <n v="1"/>
    <n v="1"/>
  </r>
  <r>
    <n v="1"/>
    <s v="Alejandro Beron"/>
    <s v="TRAB. TERMINADO"/>
    <s v="Porton acceso vehicular CD"/>
    <x v="141"/>
    <x v="16"/>
    <x v="1"/>
    <s v="Barraza Alan"/>
    <s v="TR-404"/>
    <s v="Servicio"/>
    <s v="Reemplazo de corona en motor de porton_x000a_regulacion de cremayeras x 10unidades_x000a_incluye materiales y mano de obra"/>
    <n v="1"/>
    <s v="Unidad"/>
    <n v="762884.4"/>
    <n v="762884.4"/>
    <s v="$"/>
    <s v="TecnoAccess"/>
    <s v="3653-2026"/>
    <s v="PR00601"/>
    <s v="P01601"/>
    <s v="Cumplido"/>
    <x v="0"/>
    <n v="105"/>
    <n v="1"/>
    <n v="1"/>
  </r>
  <r>
    <n v="1"/>
    <s v="Maximiliano Riera"/>
    <s v="TRAB. TERMINADO"/>
    <s v="silo azucar"/>
    <x v="141"/>
    <x v="16"/>
    <x v="1"/>
    <s v="Barraza Alan"/>
    <s v="TR-405"/>
    <s v="Servicio"/>
    <s v="Desmontaje de cañeria existente en planta, provision de cañeria nuevo con tubos redondos 304L 50,8 x 1,5mm, uniones dobles danesas y reduccion concentrica. Curvado de tubos. Soldadura de uniones y montaje de cañeria nueva en planta."/>
    <n v="1"/>
    <s v="Unidad"/>
    <n v="4650000"/>
    <n v="4650000"/>
    <s v="$"/>
    <s v="LDL"/>
    <n v="12331"/>
    <s v="PR00602"/>
    <s v="P02044"/>
    <s v="Cumplido"/>
    <x v="0"/>
    <n v="506"/>
    <n v="1"/>
    <n v="1"/>
  </r>
  <r>
    <n v="1"/>
    <s v="Hugo Escobar"/>
    <s v="TRAB. TERMINADO"/>
    <s v="fripack L5"/>
    <x v="141"/>
    <x v="16"/>
    <x v="1"/>
    <s v="Barraza Alan"/>
    <s v="TR-406"/>
    <s v="Servicio"/>
    <s v="fabricacion de conformadores de pan dulce para fripack back up"/>
    <n v="1"/>
    <s v="Unidad"/>
    <n v="505000"/>
    <n v="505000"/>
    <s v="$"/>
    <s v="LDL"/>
    <n v="12523"/>
    <s v="PR00603"/>
    <s v="P02045"/>
    <s v="Cumplido"/>
    <x v="0"/>
    <n v="509"/>
    <n v="1"/>
    <n v="1"/>
  </r>
  <r>
    <n v="1"/>
    <s v="Hugo Escobar"/>
    <s v="TRAB. TERMINADO"/>
    <s v="bomba de dosificado L6"/>
    <x v="141"/>
    <x v="16"/>
    <x v="1"/>
    <s v="Barraza Alan"/>
    <s v="TR-407"/>
    <s v="Servicio"/>
    <s v="repracion de carcasa y eje de bomba de dosificado de masa"/>
    <n v="1"/>
    <s v="Unidad"/>
    <n v="1440000"/>
    <n v="1440000"/>
    <s v="$"/>
    <s v="LDL"/>
    <n v="12523"/>
    <s v="PR00604"/>
    <s v="P02046"/>
    <s v="Cumplido"/>
    <x v="0"/>
    <n v="504"/>
    <n v="1"/>
    <n v="1"/>
  </r>
  <r>
    <n v="1"/>
    <s v="Hugo Escobar"/>
    <s v="TRAB. TERMINADO"/>
    <s v="cortadora L2"/>
    <x v="141"/>
    <x v="16"/>
    <x v="1"/>
    <s v="Barraza Alan"/>
    <s v="TR-408"/>
    <s v="Servicio"/>
    <s v="mecanizado de polea de cortadora diametro 30mm"/>
    <n v="1"/>
    <s v="Unidad"/>
    <n v="120000"/>
    <n v="120000"/>
    <s v="$"/>
    <s v="LDL"/>
    <n v="12523"/>
    <s v="PR00605"/>
    <m/>
    <s v="Se envia solicitud a compras"/>
    <x v="2"/>
    <n v="504"/>
    <n v="1"/>
    <n v="1"/>
  </r>
  <r>
    <n v="1"/>
    <s v="Hugo Escobar"/>
    <s v="TRAB. TERMINADO"/>
    <s v="Divisora L5"/>
    <x v="142"/>
    <x v="16"/>
    <x v="1"/>
    <s v="Barraza Alan"/>
    <s v="TR-409"/>
    <s v="Servicio"/>
    <s v="Modificacion en descarga de vaselina"/>
    <n v="1"/>
    <s v="Unidad"/>
    <n v="320000"/>
    <n v="320000"/>
    <s v="$"/>
    <s v="LDL"/>
    <n v="12523"/>
    <s v="PR00608"/>
    <m/>
    <s v="Se envia solicitud a compras"/>
    <x v="2"/>
    <n v="509"/>
    <n v="1"/>
    <n v="1"/>
  </r>
  <r>
    <n v="1"/>
    <s v="Diego Sanchez"/>
    <s v="TRAB. TERMINADO"/>
    <s v="Horno 7 linea 5"/>
    <x v="142"/>
    <x v="16"/>
    <x v="1"/>
    <s v="Barraza Alan"/>
    <s v="TR-410"/>
    <s v="Servicio"/>
    <s v="Servicio de validacion al 21% - Ensayo de distribucion de temperatura en camara vacia - 160° x 01hs"/>
    <n v="1"/>
    <s v="Unidad"/>
    <n v="231924.39"/>
    <n v="231924.39"/>
    <s v="$"/>
    <s v="GUTE"/>
    <n v="970"/>
    <s v="PR00609"/>
    <m/>
    <s v="Se envia solicitud a compras"/>
    <x v="2"/>
    <n v="970"/>
    <n v="1"/>
    <n v="1"/>
  </r>
  <r>
    <n v="1"/>
    <s v="Franco Paez"/>
    <s v="TRAB. TERMINADO"/>
    <s v="Bomba de dosificado L6"/>
    <x v="143"/>
    <x v="17"/>
    <x v="1"/>
    <s v="Barraza Alan"/>
    <s v="TR-411"/>
    <s v="Servicio"/>
    <s v="Reparacion de ejes inoxidables de bomba con estriado"/>
    <n v="2"/>
    <s v="Unidad"/>
    <n v="225000"/>
    <n v="450000"/>
    <s v="$"/>
    <s v="LDL"/>
    <n v="12523"/>
    <s v="PR00646"/>
    <m/>
    <s v="Se envia solicitud a compras"/>
    <x v="2"/>
    <n v="513"/>
    <n v="1"/>
    <n v="1"/>
  </r>
  <r>
    <n v="1"/>
    <s v="Maximiliano Riera"/>
    <s v="TRAB. TERMINADO"/>
    <s v="Silo de azucar"/>
    <x v="143"/>
    <x v="17"/>
    <x v="1"/>
    <s v="Barraza Alan"/>
    <s v="TR-412"/>
    <s v="Servicio"/>
    <s v="Corte laser y plegado de tapa inoxidable para tolva de corte"/>
    <n v="1"/>
    <s v="Unidad"/>
    <n v="820000"/>
    <n v="820000"/>
    <s v="$"/>
    <s v="LDL"/>
    <n v="12523"/>
    <s v="PR00647"/>
    <m/>
    <s v="Se envia solicitud a compras"/>
    <x v="2"/>
    <n v="513"/>
    <n v="1"/>
    <n v="1"/>
  </r>
  <r>
    <n v="1"/>
    <s v="Dario Gamba"/>
    <s v="TRAB. TERMINADO"/>
    <s v="Segunda mesa de linea 4"/>
    <x v="143"/>
    <x v="17"/>
    <x v="1"/>
    <s v="Barraza Alan"/>
    <s v="TR-413"/>
    <s v="Servicio"/>
    <s v="Pegado de banda nueva"/>
    <n v="1"/>
    <s v="Unidad"/>
    <n v="732550"/>
    <n v="732550"/>
    <s v="$"/>
    <s v="BANDAX"/>
    <n v="49372"/>
    <s v="PR00648"/>
    <s v="P01567"/>
    <s v="Cumplido"/>
    <x v="0"/>
    <s v="s/n"/>
    <n v="1"/>
    <n v="1"/>
  </r>
  <r>
    <n v="1"/>
    <s v="Franco Paez"/>
    <s v="TRAB. TERMINADO"/>
    <s v="Horno de linea 1"/>
    <x v="143"/>
    <x v="17"/>
    <x v="1"/>
    <s v="Barraza Alan"/>
    <s v="TR-414"/>
    <s v="Servicio"/>
    <s v="Fabricacion de pesas para contrapesos tensores de malla metalica"/>
    <n v="6"/>
    <s v="Unidad"/>
    <n v="285000"/>
    <n v="1710000"/>
    <s v="$"/>
    <s v="LDL"/>
    <n v="12523"/>
    <s v="PR00649"/>
    <m/>
    <s v="Se envia solicitud a compras"/>
    <x v="2"/>
    <n v="509"/>
    <n v="1"/>
    <n v="1"/>
  </r>
  <r>
    <n v="1"/>
    <s v="Franco Paez"/>
    <s v="TRAB. TERMINADO"/>
    <s v="Rebolladora conica linea 5"/>
    <x v="143"/>
    <x v="17"/>
    <x v="1"/>
    <s v="Barraza Alan"/>
    <s v="TR-415"/>
    <s v="Servicio"/>
    <s v="Fabricacion de eje para harinador"/>
    <n v="1"/>
    <s v="Unidad"/>
    <n v="320000"/>
    <n v="320000"/>
    <s v="$"/>
    <s v="LDL"/>
    <n v="12523"/>
    <s v="PR00650"/>
    <m/>
    <s v="Se envia solicitud a compras"/>
    <x v="2"/>
    <n v="530"/>
    <n v="1"/>
    <n v="1"/>
  </r>
  <r>
    <n v="1"/>
    <s v="Franco Paez"/>
    <s v="TRAB. TERMINADO"/>
    <s v="Horno de linea 6"/>
    <x v="143"/>
    <x v="17"/>
    <x v="1"/>
    <s v="Barraza Alan"/>
    <s v="TR-416"/>
    <s v="Servicio"/>
    <s v="Reparacion de flautin"/>
    <n v="1"/>
    <s v="Unidad"/>
    <n v="305000"/>
    <n v="305000"/>
    <s v="$"/>
    <s v="LDL"/>
    <n v="12523"/>
    <s v="PR00651"/>
    <m/>
    <s v="Se envia solicitud a compras"/>
    <x v="2"/>
    <n v="522"/>
    <n v="1"/>
    <n v="1"/>
  </r>
  <r>
    <n v="1"/>
    <s v="Alejandro Beron"/>
    <s v="TRAB. TERMINADO"/>
    <s v="Horno de linea 6"/>
    <x v="143"/>
    <x v="17"/>
    <x v="1"/>
    <s v="Anulado"/>
    <s v="TR-417"/>
    <s v="Servicio"/>
    <s v="Traslado de zorra stacker desde el Cd a planta para desmontaje de placas"/>
    <n v="1"/>
    <s v="Unidad"/>
    <m/>
    <n v="0"/>
    <s v="$"/>
    <s v="anulado por ale beron"/>
    <m/>
    <s v="PR00652"/>
    <m/>
    <s v="Anulado"/>
    <x v="1"/>
    <m/>
    <n v="1"/>
    <n v="1"/>
  </r>
  <r>
    <n v="1"/>
    <s v="Ledesma Raul"/>
    <s v="TRAB. TERMINADO"/>
    <s v="Bowl de amasadora"/>
    <x v="143"/>
    <x v="17"/>
    <x v="1"/>
    <s v="Barraza Alan"/>
    <s v="TR-418"/>
    <s v="Servicio"/>
    <s v="Reparacion y cambio de rodamientos en bowl de amasadora"/>
    <n v="1"/>
    <s v="Unidad"/>
    <n v="720000"/>
    <n v="720000"/>
    <s v="$"/>
    <s v="LDL"/>
    <n v="12523"/>
    <s v="PR00653"/>
    <m/>
    <s v="Se envia solicitud a compras"/>
    <x v="2"/>
    <n v="510"/>
    <n v="1"/>
    <n v="1"/>
  </r>
  <r>
    <n v="1"/>
    <s v="Hugo Escobar"/>
    <s v="TRAB. TERMINADO"/>
    <s v="Divisora de linea 5"/>
    <x v="143"/>
    <x v="17"/>
    <x v="1"/>
    <s v="Barraza Alan"/>
    <s v="TR-419"/>
    <s v="Servicio"/>
    <s v="Soldado de tubos en divisora de linea 5"/>
    <n v="1"/>
    <s v="Unidad"/>
    <n v="160000"/>
    <n v="160000"/>
    <s v="$"/>
    <s v="LDL"/>
    <n v="12523"/>
    <s v="PR00654"/>
    <m/>
    <s v="Se envia solicitud a compras"/>
    <x v="2"/>
    <n v="510"/>
    <n v="1"/>
    <n v="1"/>
  </r>
  <r>
    <n v="1"/>
    <s v="Hugo Escobar"/>
    <s v="TRAB. TERMINADO"/>
    <s v="Horno de linea 6"/>
    <x v="143"/>
    <x v="17"/>
    <x v="1"/>
    <s v="Barraza Alan"/>
    <s v="TR-420"/>
    <s v="Servicio"/>
    <s v="Limpieza de piezas de planchas de horno"/>
    <n v="1"/>
    <s v="Unidad"/>
    <n v="5720000"/>
    <n v="5720000"/>
    <s v="$"/>
    <s v="LDL"/>
    <n v="12523"/>
    <s v="PR00655"/>
    <m/>
    <s v="Se envia solicitud a compras"/>
    <x v="2"/>
    <n v="514"/>
    <n v="1"/>
    <n v="1"/>
  </r>
  <r>
    <n v="1"/>
    <s v="Hugo Escobar"/>
    <s v="TRAB. TERMINADO"/>
    <s v="Horno de linea 6"/>
    <x v="143"/>
    <x v="17"/>
    <x v="1"/>
    <s v="PENDIENTE INFO"/>
    <s v="TR-421"/>
    <s v="Servicio"/>
    <s v="Fabricacion de patin guia de cadena de barredores"/>
    <n v="4"/>
    <s v="Unidad"/>
    <n v="355000"/>
    <n v="1420000"/>
    <s v="$"/>
    <s v="LDL"/>
    <n v="12523"/>
    <s v="PR00656"/>
    <s v="P02000"/>
    <s v="Falta remito"/>
    <x v="2"/>
    <m/>
    <n v="1"/>
    <n v="1"/>
  </r>
  <r>
    <n v="1"/>
    <s v="Hugo Escobar"/>
    <s v="TRAB. TERMINADO"/>
    <s v="Encremado linea 6"/>
    <x v="143"/>
    <x v="17"/>
    <x v="1"/>
    <s v="Barraza Alan"/>
    <s v="TR-422"/>
    <s v="Servicio"/>
    <s v="Rectificado de rodillo de cinta de encremado"/>
    <n v="1"/>
    <s v="Unidad"/>
    <n v="240000"/>
    <n v="240000"/>
    <s v="$"/>
    <s v="LDL"/>
    <n v="12523"/>
    <s v="PR00657"/>
    <m/>
    <s v="Se envia solicitud a compras"/>
    <x v="2"/>
    <n v="514"/>
    <n v="1"/>
    <n v="1"/>
  </r>
  <r>
    <n v="1"/>
    <s v="Hugo Escobar"/>
    <s v="TRAB. TERMINADO"/>
    <s v="Horno de linea 6"/>
    <x v="143"/>
    <x v="17"/>
    <x v="1"/>
    <s v="Barraza Alan"/>
    <s v="TR-423"/>
    <s v="Servicio"/>
    <s v="Reparacion de guia de apertura y cierre de plancha"/>
    <n v="1"/>
    <s v="Unidad"/>
    <n v="480000"/>
    <n v="480000"/>
    <s v="$"/>
    <s v="LDL"/>
    <n v="12523"/>
    <s v="PR00658"/>
    <m/>
    <s v="Se envia solicitud a compras"/>
    <x v="2"/>
    <n v="514"/>
    <n v="1"/>
    <n v="1"/>
  </r>
  <r>
    <n v="1"/>
    <s v="Ledesma Raul"/>
    <s v="TRAB. TERMINADO"/>
    <s v="Caldera de linea 5"/>
    <x v="143"/>
    <x v="17"/>
    <x v="1"/>
    <s v="Barraza Alan"/>
    <s v="TR-424"/>
    <s v="Servicio"/>
    <s v="Reparacion de tapas de fundicion para la caldera"/>
    <n v="2"/>
    <s v="Unidad"/>
    <n v="580000"/>
    <n v="1160000"/>
    <s v="$"/>
    <s v="LDL"/>
    <n v="12523"/>
    <s v="PR00659"/>
    <m/>
    <s v="Se envia solicitud a compras"/>
    <x v="2"/>
    <n v="489"/>
    <n v="1"/>
    <n v="1"/>
  </r>
  <r>
    <n v="1"/>
    <s v="Ledesma Raul"/>
    <s v="TRAB. TERMINADO"/>
    <s v="Linea 3"/>
    <x v="143"/>
    <x v="17"/>
    <x v="1"/>
    <s v="Barraza Alan"/>
    <s v="TR-425"/>
    <s v="Servicio"/>
    <s v="Fabricacion de buje de bronce para linea 3"/>
    <n v="1"/>
    <s v="Unidad"/>
    <n v="340000"/>
    <n v="340000"/>
    <s v="$"/>
    <s v="LDL"/>
    <n v="12523"/>
    <s v="PR00660"/>
    <m/>
    <s v="Se envia solicitud a compras"/>
    <x v="2"/>
    <n v="489"/>
    <n v="1"/>
    <n v="1"/>
  </r>
  <r>
    <n v="1"/>
    <s v="Ledesma Raul"/>
    <s v="TRAB. TERMINADO"/>
    <s v="Linea 5"/>
    <x v="143"/>
    <x v="17"/>
    <x v="1"/>
    <s v="Barraza Alan"/>
    <s v="TR-426"/>
    <s v="Servicio"/>
    <s v="Fabricacion de cinta transportadora de pan dulce linea 5"/>
    <n v="1"/>
    <s v="Unidad"/>
    <n v="3150000"/>
    <n v="3150000"/>
    <s v="$"/>
    <s v="LDL"/>
    <n v="12523"/>
    <s v="PR00661"/>
    <m/>
    <s v="Se envia solicitud a compras"/>
    <x v="2"/>
    <n v="511"/>
    <n v="1"/>
    <n v="1"/>
  </r>
  <r>
    <n v="1"/>
    <s v="Hugo Escobar"/>
    <s v="TRAB. TERMINADO"/>
    <s v="Linea 5 fripack"/>
    <x v="143"/>
    <x v="17"/>
    <x v="1"/>
    <s v="Barraza Alan"/>
    <s v="TR-427"/>
    <s v="Servicio"/>
    <s v="Reparacion de eje de cinta de salida de fripack"/>
    <n v="1"/>
    <s v="Unidad"/>
    <n v="240000"/>
    <n v="240000"/>
    <s v="$"/>
    <s v="LDL"/>
    <n v="12523"/>
    <s v="PR00665"/>
    <m/>
    <s v="Se envia solicitud a compras"/>
    <x v="2"/>
    <n v="514"/>
    <n v="1"/>
    <n v="1"/>
  </r>
  <r>
    <n v="1"/>
    <s v="Ledesma Raul"/>
    <s v="TRAB. TERMINADO"/>
    <s v="Cielorraso directorio"/>
    <x v="144"/>
    <x v="17"/>
    <x v="1"/>
    <s v="Barraza Alan"/>
    <s v="TR-428"/>
    <s v="Servicio"/>
    <s v="Flete por retiro de 120 placas de cielorraso desmontables. Proveedor Renew House."/>
    <n v="1"/>
    <s v="Unidad"/>
    <n v="143600"/>
    <n v="143600"/>
    <s v="$"/>
    <s v="LOS PALMAS"/>
    <s v="P01769"/>
    <s v="PR00670"/>
    <n v="55432863"/>
    <s v="Cumplido"/>
    <x v="0"/>
    <n v="55432863"/>
    <n v="1"/>
    <n v="1"/>
  </r>
  <r>
    <n v="1"/>
    <s v="Ledesma Raul"/>
    <s v="TRAB. TERMINADO"/>
    <s v="Horno"/>
    <x v="145"/>
    <x v="17"/>
    <x v="1"/>
    <s v="Barraza Alan"/>
    <s v="TR-429"/>
    <s v="Servicio"/>
    <s v="Fabricacion de ejes de plancha Largo 90 mm normalizado de planchas"/>
    <n v="5"/>
    <s v="Unidad"/>
    <n v="90000"/>
    <n v="450000"/>
    <s v="$"/>
    <s v="LDL"/>
    <n v="12523"/>
    <s v="PR00677"/>
    <m/>
    <s v="Se envia solicitud a compras"/>
    <x v="2"/>
    <n v="517"/>
    <n v="1"/>
    <n v="1"/>
  </r>
  <r>
    <n v="1"/>
    <s v="Ledesma Raul"/>
    <s v="TRAB. TERMINADO"/>
    <s v="Horno"/>
    <x v="145"/>
    <x v="17"/>
    <x v="1"/>
    <s v="Barraza Alan"/>
    <s v="TR-430"/>
    <s v="Servicio"/>
    <s v="Fabricacion de ejes de plancha Largo 50 mm normalizado de planchas"/>
    <n v="5"/>
    <s v="Unidad"/>
    <n v="85000"/>
    <n v="425000"/>
    <s v="$"/>
    <s v="LDL"/>
    <n v="12523"/>
    <s v="PR00678"/>
    <m/>
    <s v="Se envia solicitud a compras"/>
    <x v="2"/>
    <n v="517"/>
    <n v="1"/>
    <n v="1"/>
  </r>
  <r>
    <n v="1"/>
    <s v="Ledesma Raul"/>
    <s v="TRAB. TERMINADO"/>
    <s v="Horno"/>
    <x v="145"/>
    <x v="17"/>
    <x v="1"/>
    <s v="Barraza Alan"/>
    <s v="TR-431"/>
    <s v="Servicio"/>
    <s v="Fabricacion de lubricador para ruedas"/>
    <n v="2"/>
    <s v="Unidad"/>
    <n v="410000"/>
    <n v="820000"/>
    <s v="$"/>
    <s v="LDL"/>
    <n v="12523"/>
    <s v="PR00679"/>
    <m/>
    <s v="Se envia solicitud a compras"/>
    <x v="2"/>
    <n v="530"/>
    <n v="1"/>
    <n v="1"/>
  </r>
  <r>
    <n v="1"/>
    <s v="Ledesma Raul"/>
    <s v="TRAB. TERMINADO"/>
    <s v="Horno"/>
    <x v="145"/>
    <x v="17"/>
    <x v="1"/>
    <s v="Barraza Alan"/>
    <s v="TR-432"/>
    <s v="Servicio"/>
    <s v="Fabricacion de guardapolvos para rodamientos conicos"/>
    <n v="1"/>
    <s v="Unidad"/>
    <n v="800000"/>
    <n v="800000"/>
    <s v="$"/>
    <s v="LDL"/>
    <n v="12523"/>
    <s v="PR00680"/>
    <m/>
    <s v="Se envia solicitud a compras"/>
    <x v="2"/>
    <n v="514"/>
    <n v="1"/>
    <n v="1"/>
  </r>
  <r>
    <n v="1"/>
    <s v="Ledesma Raul"/>
    <s v="TRAB. TERMINADO"/>
    <s v="Horno"/>
    <x v="145"/>
    <x v="17"/>
    <x v="1"/>
    <s v="Barraza Alan"/>
    <s v="TR-433"/>
    <s v="Servicio"/>
    <s v="Reparacion de roscas en ejes de planchas"/>
    <n v="15"/>
    <s v="Unidad"/>
    <n v="60000"/>
    <n v="900000"/>
    <s v="$"/>
    <s v="LDL"/>
    <n v="12523"/>
    <s v="PR00681"/>
    <m/>
    <s v="Se envia solicitud a compras"/>
    <x v="2"/>
    <n v="516"/>
    <n v="1"/>
    <n v="1"/>
  </r>
  <r>
    <n v="1"/>
    <s v="Ledesma Raul"/>
    <s v="TRAB. TERMINADO"/>
    <s v="Horno"/>
    <x v="145"/>
    <x v="17"/>
    <x v="1"/>
    <s v="Barraza Alan"/>
    <s v="TR-434"/>
    <s v="Servicio"/>
    <s v="Fabricacion de ejes de tensor de planchas"/>
    <n v="4"/>
    <s v="Unidad"/>
    <n v="150000"/>
    <n v="600000"/>
    <s v="$"/>
    <s v="LDL"/>
    <n v="12523"/>
    <s v="PR00682"/>
    <m/>
    <s v="Se envia solicitud a compras"/>
    <x v="2"/>
    <n v="516"/>
    <n v="1"/>
    <n v="1"/>
  </r>
  <r>
    <n v="1"/>
    <s v="Hugo Escobar"/>
    <s v="TRAB. TERMINADO"/>
    <s v="Linea 3 fripack tripack"/>
    <x v="145"/>
    <x v="17"/>
    <x v="1"/>
    <s v="Barraza Alan"/>
    <s v="TR-435"/>
    <s v="Servicio"/>
    <s v="Reparacion de rodillo de cinta de salida de fripack"/>
    <n v="1"/>
    <s v="Unidad"/>
    <n v="320000"/>
    <n v="320000"/>
    <s v="$"/>
    <s v="LDL"/>
    <n v="12523"/>
    <s v="PR00684"/>
    <m/>
    <s v="Se envia solicitud a compras"/>
    <x v="2"/>
    <n v="517"/>
    <n v="1"/>
    <n v="1"/>
  </r>
  <r>
    <n v="1"/>
    <s v="Hugo Escobar"/>
    <s v="TRAB. TERMINADO"/>
    <s v="Linea 5 fripack"/>
    <x v="145"/>
    <x v="17"/>
    <x v="1"/>
    <s v="Barraza Alan"/>
    <s v="TR-436"/>
    <s v="Servicio"/>
    <s v="fabricacion de traba para bandejas de carro de pan dulce"/>
    <n v="10"/>
    <s v="Unidad"/>
    <n v="60000"/>
    <n v="600000"/>
    <s v="$"/>
    <s v="LDL"/>
    <n v="12523"/>
    <s v="PR00685"/>
    <s v="P01996"/>
    <s v="Cumplido"/>
    <x v="0"/>
    <n v="517"/>
    <n v="1"/>
    <n v="1"/>
  </r>
  <r>
    <n v="1"/>
    <s v="Ontivero Alejandro"/>
    <s v="TRAB. TERMINADO"/>
    <s v="Oficina de Julio Palacio"/>
    <x v="145"/>
    <x v="17"/>
    <x v="1"/>
    <s v="Barraza Alan"/>
    <s v="TR-437"/>
    <s v="Servicio"/>
    <s v="Provision de mano de obra y materiales para acondicionamiento general de oficina de Julio Palacio; superficie total 39m2"/>
    <n v="1"/>
    <s v="Unidad"/>
    <n v="4450000"/>
    <n v="4450000"/>
    <s v="$"/>
    <s v="Mariano Reyes"/>
    <s v="90/2026"/>
    <s v="PR00686"/>
    <s v="P01873"/>
    <s v="Cumplido"/>
    <x v="0"/>
    <n v="18250"/>
    <n v="1"/>
    <n v="1"/>
  </r>
  <r>
    <n v="1"/>
    <s v="Galarza Leandro"/>
    <s v="TRAB. TERMINADO"/>
    <s v="Materiales eléctricos para oficina de Directorio"/>
    <x v="145"/>
    <x v="17"/>
    <x v="1"/>
    <s v="Barraza Alan"/>
    <s v="TR-438"/>
    <s v="Insumo"/>
    <s v="Bastidor de lujo de policarbonato para siglo XXI y XXII - 32un_x000a_Modulo combinacion tecla doble Bauhaus - gris. - 2un_x000a_Modulo cargador USB doble A + C 220v gris 5A. - 3un_x000a_Tapa y distanciador Bauhaus gris c/ribete. - 15un_x000a_Bastidor p/tapa Bauhaus s/tornillos. - 15un_x000a_Cable unipolar 1x2,5mm verde/amarillo Plastix CF. - 100un_x000a_Modulo combinacion tecla simple Bauhaus - gris. - 4un"/>
    <n v="1"/>
    <s v="Unidad"/>
    <n v="255686.2"/>
    <n v="255686.2"/>
    <s v="$"/>
    <s v="ElectroPelba"/>
    <s v="S/N"/>
    <s v="PR00687"/>
    <s v="P01848"/>
    <s v="Cumplido"/>
    <x v="0"/>
    <n v="6466"/>
    <n v="1"/>
    <n v="1"/>
  </r>
  <r>
    <n v="1"/>
    <s v="Ledesma Raul"/>
    <s v="TRAB. TERMINADO"/>
    <s v="Masipack linea 1"/>
    <x v="145"/>
    <x v="17"/>
    <x v="1"/>
    <s v="Barraza Alan"/>
    <s v="TR-439"/>
    <s v="Servicio"/>
    <s v="Fabricacion de eje de traccion masipack linea 1"/>
    <n v="1"/>
    <s v="Unidad"/>
    <n v="320000"/>
    <n v="320000"/>
    <s v="$"/>
    <s v="LDL"/>
    <n v="12523"/>
    <s v="PR00688"/>
    <m/>
    <s v="Se envia solicitud a compras"/>
    <x v="2"/>
    <n v="512"/>
    <n v="1"/>
    <n v="1"/>
  </r>
  <r>
    <n v="1"/>
    <s v="Ledesma Raul"/>
    <s v="TRAB. TERMINADO"/>
    <s v="Horno linea 6"/>
    <x v="145"/>
    <x v="17"/>
    <x v="1"/>
    <s v="Barraza Alan"/>
    <s v="TR-440"/>
    <s v="Servicio"/>
    <s v="Fabricacion de juego de herramientas para cambio de rodamientos en horno"/>
    <n v="3"/>
    <s v="Unidad"/>
    <n v="335000"/>
    <n v="1005000"/>
    <s v="$"/>
    <s v="LDL"/>
    <n v="12523"/>
    <s v="PR00689"/>
    <m/>
    <s v="Se envia solicitud a compras"/>
    <x v="2"/>
    <n v="513"/>
    <n v="1"/>
    <n v="1"/>
  </r>
  <r>
    <m/>
    <s v="Maximiliano Riera"/>
    <s v="TRAB. TERMINADO"/>
    <s v="Tolva de azucar"/>
    <x v="146"/>
    <x v="17"/>
    <x v="1"/>
    <s v="Barraza Alan"/>
    <s v="TR-441"/>
    <s v="Servicio"/>
    <s v="Fabricacion de mangas embudo para tolva de auzcar"/>
    <n v="6"/>
    <s v="Unidad"/>
    <n v="155000"/>
    <n v="930000"/>
    <s v="$"/>
    <s v="LDL"/>
    <n v="12523"/>
    <s v="PR00690"/>
    <m/>
    <s v="Se envia solicitud a compras"/>
    <x v="2"/>
    <n v="490"/>
    <n v="1"/>
    <n v="1"/>
  </r>
  <r>
    <n v="1"/>
    <s v="Alejandro Beron"/>
    <s v="TRAB. TERMINADO"/>
    <s v="Apilador Unirrol 20105"/>
    <x v="146"/>
    <x v="17"/>
    <x v="1"/>
    <s v="Barraza Alan"/>
    <s v="TR-442"/>
    <s v="Servicio"/>
    <s v="Provision de mangueras (2un) de desplazador y arandelas (20un) de aluminio"/>
    <n v="1"/>
    <s v="Unidad"/>
    <n v="266"/>
    <n v="266"/>
    <s v="$"/>
    <s v="ELEVA PILAR"/>
    <n v="2906126"/>
    <s v="PR00691"/>
    <m/>
    <s v="Se envia solicitud a compras"/>
    <x v="2"/>
    <n v="20"/>
    <n v="1"/>
    <n v="1"/>
  </r>
  <r>
    <n v="1"/>
    <s v="Alejandro Beron"/>
    <s v="TRAB. TERMINADO"/>
    <s v="Autoelevador Toyota 25B"/>
    <x v="146"/>
    <x v="17"/>
    <x v="1"/>
    <s v="Barraza Alan"/>
    <s v="TR-443"/>
    <s v="Servicio"/>
    <s v="Provision + colocacion de bulones con tuerca y maza trasera_x000a_Provision de manguera doble para cilindro de inclinacion"/>
    <n v="1"/>
    <s v="Unidad"/>
    <n v="911"/>
    <n v="911"/>
    <s v="$"/>
    <s v="ELEVA PILAR"/>
    <n v="2906126"/>
    <s v="PR00692"/>
    <m/>
    <s v="Se envia solicitud a compras"/>
    <x v="2"/>
    <n v="20"/>
    <n v="1"/>
    <n v="1"/>
  </r>
  <r>
    <n v="1"/>
    <s v="Ledesma Raul"/>
    <s v="TRAB. TERMINADO"/>
    <s v="Geiger L6"/>
    <x v="146"/>
    <x v="17"/>
    <x v="1"/>
    <s v="Barraza Alan"/>
    <s v="TR-444"/>
    <s v="Servicio"/>
    <s v="Fabricacion de resorte tapa"/>
    <n v="2"/>
    <s v="Unidad"/>
    <n v="80000"/>
    <n v="160000"/>
    <s v="$"/>
    <s v="LDL"/>
    <n v="12523"/>
    <s v="PR00693"/>
    <m/>
    <s v="Se envia solicitud a compras"/>
    <x v="2"/>
    <n v="518"/>
    <n v="1"/>
    <n v="1"/>
  </r>
  <r>
    <n v="1"/>
    <s v="Ledesma Raul"/>
    <s v="TRAB. TERMINADO"/>
    <s v="Geiger L7"/>
    <x v="146"/>
    <x v="17"/>
    <x v="1"/>
    <s v="Barraza Alan"/>
    <s v="TR-445"/>
    <s v="Servicio"/>
    <s v="Fabricacion de resorte tapa"/>
    <n v="2"/>
    <s v="Unidad"/>
    <n v="160000"/>
    <n v="320000"/>
    <s v="$"/>
    <s v="LDL"/>
    <n v="12523"/>
    <s v="PR00694"/>
    <m/>
    <s v="Se envia solicitud a compras"/>
    <x v="2"/>
    <n v="518"/>
    <n v="1"/>
    <n v="1"/>
  </r>
  <r>
    <n v="1"/>
    <s v="Ledesma Raul"/>
    <s v="TRAB. TERMINADO"/>
    <s v="Horno L6"/>
    <x v="147"/>
    <x v="17"/>
    <x v="1"/>
    <s v="Barraza Alan"/>
    <s v="TR-446"/>
    <s v="Servicio"/>
    <s v="Arandelas De ruedas"/>
    <n v="30"/>
    <s v="Unidad"/>
    <n v="7200"/>
    <n v="216000"/>
    <s v="$"/>
    <s v="LDL"/>
    <n v="12523"/>
    <s v="PR00706"/>
    <s v="P01997"/>
    <s v="Cumplido"/>
    <x v="0"/>
    <n v="530"/>
    <n v="1"/>
    <n v="1"/>
  </r>
  <r>
    <n v="1"/>
    <s v="Ledesma Raul"/>
    <s v="TRAB. TERMINADO"/>
    <s v="caldera L5"/>
    <x v="148"/>
    <x v="17"/>
    <x v="1"/>
    <s v="Barraza Alan"/>
    <s v="TR-447"/>
    <s v="Servicio"/>
    <s v="Fabricacion de tuercas y corte de vidrio a medida"/>
    <n v="1"/>
    <s v="Unidad"/>
    <n v="245000"/>
    <n v="245000"/>
    <s v="$"/>
    <s v="LDL"/>
    <n v="12523"/>
    <s v="PR00715"/>
    <s v="P01998"/>
    <s v="Cumplido"/>
    <x v="0"/>
    <n v="522"/>
    <n v="1"/>
    <n v="1"/>
  </r>
  <r>
    <n v="1"/>
    <s v="Dario Gamba"/>
    <s v="TRAB. TERMINADO"/>
    <s v="Segunda mesa de encremado L6"/>
    <x v="148"/>
    <x v="17"/>
    <x v="1"/>
    <s v="Barraza Alan"/>
    <s v="TR-448"/>
    <s v="Servicio"/>
    <s v="Rectificado de rodillo de cinta de encremado"/>
    <n v="1"/>
    <s v="Unidad"/>
    <n v="240000"/>
    <n v="240000"/>
    <s v="$"/>
    <s v="LDL"/>
    <n v="12523"/>
    <s v="PR00716"/>
    <s v="P01999"/>
    <s v="Cumplido"/>
    <x v="0"/>
    <n v="523"/>
    <n v="1"/>
    <n v="1"/>
  </r>
  <r>
    <n v="1"/>
    <s v="Dario Gamba"/>
    <s v="TRAB. TERMINADO"/>
    <s v="Amasado L6"/>
    <x v="148"/>
    <x v="17"/>
    <x v="1"/>
    <s v="Barraza Alan"/>
    <s v="TR-449"/>
    <s v="Servicio"/>
    <s v="Fabricacion de rejillas"/>
    <n v="2"/>
    <s v="Unidad"/>
    <n v="640000"/>
    <n v="1280000"/>
    <s v="$"/>
    <s v="LDL"/>
    <n v="12523"/>
    <s v="PR00718"/>
    <m/>
    <s v="Se envia solicitud a compras"/>
    <x v="2"/>
    <n v="526"/>
    <n v="1"/>
    <n v="1"/>
  </r>
  <r>
    <n v="1"/>
    <s v="Dario Gamba"/>
    <s v="TRAB. TERMINADO"/>
    <s v="Linea 2/ Rotativa Danson"/>
    <x v="148"/>
    <x v="17"/>
    <x v="1"/>
    <s v="Barraza Alan"/>
    <s v="TR-450"/>
    <s v="Servicio"/>
    <s v="Reparacion rodillo forzador"/>
    <n v="1"/>
    <s v="Unidad"/>
    <n v="240000"/>
    <n v="240000"/>
    <s v="$"/>
    <s v="LDL"/>
    <n v="12523"/>
    <s v="PR00719"/>
    <m/>
    <s v="Se envia solicitud a compras"/>
    <x v="2"/>
    <n v="523"/>
    <n v="1"/>
    <n v="1"/>
  </r>
  <r>
    <n v="1"/>
    <s v="Ledesma Raul"/>
    <s v="TRAB. TERMINADO"/>
    <s v="Linea 3 tripack"/>
    <x v="149"/>
    <x v="17"/>
    <x v="1"/>
    <s v="Barraza Alan"/>
    <s v="TR-451"/>
    <s v="Insumo"/>
    <s v="Modulo SM-UNI-ENDOCER"/>
    <n v="1"/>
    <s v="Unidad"/>
    <n v="866835"/>
    <n v="866835"/>
    <s v="$"/>
    <s v="Euro Techniques"/>
    <n v="545"/>
    <s v="PR00697"/>
    <s v="P01847"/>
    <s v="Cumplido"/>
    <x v="0"/>
    <n v="10680"/>
    <n v="1"/>
    <n v="1"/>
  </r>
  <r>
    <n v="1"/>
    <s v="Dario Gamba"/>
    <s v="TRAB. TERMINADO"/>
    <s v="Segunda mesa de encremado L6"/>
    <x v="148"/>
    <x v="17"/>
    <x v="1"/>
    <s v="Barraza Alan"/>
    <s v="TR-452"/>
    <s v="Servicio"/>
    <s v="Fabricacion de tensor de mesa encremado"/>
    <n v="1"/>
    <s v="Unidad"/>
    <n v="330000"/>
    <n v="330000"/>
    <s v="$"/>
    <s v="LDL"/>
    <n v="12523"/>
    <s v="PR00720"/>
    <m/>
    <s v="Se envia solicitud a compras"/>
    <x v="2"/>
    <n v="523"/>
    <n v="1"/>
    <n v="1"/>
  </r>
  <r>
    <n v="1"/>
    <s v="Dario Gamba"/>
    <s v="TRAB. TERMINADO"/>
    <s v="Horno 5"/>
    <x v="148"/>
    <x v="17"/>
    <x v="1"/>
    <s v="Barraza Alan"/>
    <s v="TR-453"/>
    <s v="Servicio"/>
    <s v="Provision de aislante termico en rollo"/>
    <n v="2"/>
    <s v="Unidad"/>
    <n v="340000"/>
    <n v="680000"/>
    <s v="$"/>
    <s v="LDL"/>
    <n v="12523"/>
    <s v="PR00721"/>
    <m/>
    <s v="Se envia solicitud a compras"/>
    <x v="2"/>
    <n v="523"/>
    <n v="1"/>
    <n v="1"/>
  </r>
  <r>
    <n v="1"/>
    <s v="Dario Gamba"/>
    <s v="TRAB. TERMINADO"/>
    <s v="Masipack linea 4"/>
    <x v="148"/>
    <x v="17"/>
    <x v="1"/>
    <s v="Barraza Alan"/>
    <s v="TR-454"/>
    <s v="Servicio"/>
    <s v="Fabricacion de eje y polea dentada para masipack L4"/>
    <n v="1"/>
    <s v="Unidad"/>
    <n v="320000"/>
    <n v="320000"/>
    <s v="$"/>
    <s v="LDL"/>
    <n v="12523"/>
    <s v="PR00727"/>
    <m/>
    <s v="Se envia solicitud a compras"/>
    <x v="2"/>
    <n v="529"/>
    <n v="1"/>
    <n v="1"/>
  </r>
  <r>
    <n v="1"/>
    <s v="Dario Gamba"/>
    <s v="TRAB. TERMINADO"/>
    <s v="Fripack linea 5"/>
    <x v="148"/>
    <x v="17"/>
    <x v="1"/>
    <s v="Barraza Alan"/>
    <s v="TR-455"/>
    <s v="Servicio"/>
    <s v="Fabricacion de rodillo de traccion cinta de salida fripack L5"/>
    <n v="1"/>
    <s v="Unidad"/>
    <n v="340000"/>
    <n v="340000"/>
    <s v="$"/>
    <s v="LDL"/>
    <n v="12523"/>
    <s v="PR00722"/>
    <m/>
    <s v="Se envia solicitud a compras"/>
    <x v="2"/>
    <n v="526"/>
    <n v="1"/>
    <n v="1"/>
  </r>
  <r>
    <n v="1"/>
    <s v="Ledesma Raul"/>
    <s v="TRAB. TERMINADO"/>
    <s v="Rotativa chica linea 3"/>
    <x v="148"/>
    <x v="17"/>
    <x v="1"/>
    <s v="Barraza Alan"/>
    <s v="TR-456"/>
    <s v="M1034MEC"/>
    <s v="Fabricacion de cuchilla para rotativa chica "/>
    <n v="1"/>
    <s v="Unidad"/>
    <n v="375000"/>
    <n v="375000"/>
    <s v="$"/>
    <s v="LDL"/>
    <n v="12457"/>
    <s v="PR00723"/>
    <m/>
    <s v="Se envia solicitud a compras"/>
    <x v="2"/>
    <n v="522"/>
    <n v="1"/>
    <n v="1"/>
  </r>
  <r>
    <n v="1"/>
    <s v="Ledesma Raul"/>
    <s v="TRAB. TERMINADO"/>
    <s v="Horno L6"/>
    <x v="148"/>
    <x v="17"/>
    <x v="1"/>
    <s v="Barraza Alan"/>
    <s v="TR-457"/>
    <s v="Servicio"/>
    <s v="Fabricacion de esferas de plomo ∅5,5mm"/>
    <n v="900"/>
    <s v="Unidad"/>
    <n v="200"/>
    <n v="180000"/>
    <s v="$"/>
    <s v="LDL"/>
    <n v="12531"/>
    <s v="PR00724"/>
    <s v="P02002"/>
    <s v="Cumplido"/>
    <x v="0"/>
    <n v="522"/>
    <n v="1"/>
    <n v="1"/>
  </r>
  <r>
    <n v="1"/>
    <s v="Hugo Escobar"/>
    <s v="TRAB. TERMINADO"/>
    <s v="Linea 3 fripack tripack"/>
    <x v="150"/>
    <x v="17"/>
    <x v="1"/>
    <s v="Barraza Alan"/>
    <s v="TR-458"/>
    <s v="Servicio"/>
    <s v="Fabricacion de proteccion para cadena de indices"/>
    <n v="1"/>
    <s v="Unidad"/>
    <n v="280000"/>
    <n v="280000"/>
    <s v="$"/>
    <s v="LDL"/>
    <n v="12535"/>
    <s v="PR00730"/>
    <m/>
    <s v="Se envia solicitud a compras"/>
    <x v="2"/>
    <n v="529"/>
    <n v="1"/>
    <n v="1"/>
  </r>
  <r>
    <n v="1"/>
    <s v="Hugo Escobar"/>
    <s v="TRAB. TERMINADO"/>
    <s v="Linea 3 fripack tripack"/>
    <x v="150"/>
    <x v="17"/>
    <x v="1"/>
    <s v="Barraza Alan"/>
    <s v="TR-459"/>
    <s v="Servicio"/>
    <s v="Provision de piñon b06b 14d diametro 20mm"/>
    <n v="1"/>
    <s v="Unidad"/>
    <n v="125000"/>
    <n v="125000"/>
    <s v="$"/>
    <s v="LDL"/>
    <n v="12535"/>
    <s v="PR00731"/>
    <m/>
    <s v="Se envia solicitud a compras"/>
    <x v="2"/>
    <n v="529"/>
    <n v="1"/>
    <n v="1"/>
  </r>
  <r>
    <n v="1"/>
    <s v="Dario Gamba"/>
    <s v="TRAB. TERMINADO"/>
    <s v="Molino azucar impalpable"/>
    <x v="150"/>
    <x v="17"/>
    <x v="1"/>
    <s v="Barraza Alan"/>
    <s v="TR-460"/>
    <s v="Servicio"/>
    <s v="Reparacion/fabricacion eje traccion. Fabricar traba de tapa"/>
    <n v="1"/>
    <s v="Unidad"/>
    <n v="1320000"/>
    <n v="1320000"/>
    <s v="$"/>
    <s v="LDL"/>
    <n v="12535"/>
    <s v="PR00732"/>
    <m/>
    <s v="Se envia solicitud a compras"/>
    <x v="2"/>
    <n v="535"/>
    <n v="1"/>
    <n v="1"/>
  </r>
  <r>
    <n v="1"/>
    <s v="Ledesma Raul"/>
    <s v="TRAB. TERMINADO"/>
    <s v="Horno 1 (L5)"/>
    <x v="150"/>
    <x v="17"/>
    <x v="1"/>
    <s v="PENDIENTE INFO"/>
    <s v="TR-461"/>
    <s v="Servicio"/>
    <s v="Fabricacion chapa de inoxidable 1110 mm x 200 mm"/>
    <n v="1"/>
    <s v="Unidad"/>
    <n v="150000"/>
    <n v="150000"/>
    <s v="$"/>
    <s v="LDL"/>
    <n v="12535"/>
    <s v="PR00733"/>
    <m/>
    <s v="Se envia solicitud a compras"/>
    <x v="2"/>
    <n v="538"/>
    <n v="1"/>
    <n v="1"/>
  </r>
  <r>
    <n v="1"/>
    <s v="Ledesma Raul"/>
    <s v="TRAB. TERMINADO"/>
    <s v="Focus L7"/>
    <x v="150"/>
    <x v="17"/>
    <x v="1"/>
    <s v="Barraza Alan"/>
    <s v="TR-462"/>
    <s v="Servicio"/>
    <s v="Frabricacion de guias cadena de indices"/>
    <n v="6"/>
    <s v="Unidad"/>
    <n v="160000"/>
    <n v="960000"/>
    <s v="$"/>
    <s v="LDL"/>
    <n v="12535"/>
    <s v="PR00734"/>
    <m/>
    <s v="Se envia solicitud a compras"/>
    <x v="2"/>
    <n v="534"/>
    <n v="1"/>
    <n v="1"/>
  </r>
  <r>
    <n v="1"/>
    <s v="Ledesma Raul"/>
    <s v="TRAB. TERMINADO"/>
    <s v="Espiral L6"/>
    <x v="150"/>
    <x v="17"/>
    <x v="1"/>
    <s v="Barraza Alan"/>
    <s v="TR-463"/>
    <s v="Servicio"/>
    <s v="Fabricacion de eje y reparacion de polea"/>
    <n v="1"/>
    <s v="Unidad"/>
    <n v="400000"/>
    <n v="400000"/>
    <s v="$"/>
    <s v="LDL"/>
    <n v="12535"/>
    <s v="PR00735"/>
    <m/>
    <s v="Se envia solicitud a compras"/>
    <x v="2"/>
    <n v="534"/>
    <n v="1"/>
    <n v="1"/>
  </r>
  <r>
    <n v="1"/>
    <s v="Ledesma Raul"/>
    <s v="TRAB. TERMINADO"/>
    <s v="Cinta curva"/>
    <x v="150"/>
    <x v="17"/>
    <x v="1"/>
    <s v="Barraza Alan"/>
    <s v="TR-464"/>
    <s v="Servicio"/>
    <s v="Fabricacion de eje y piñon de traccion."/>
    <n v="1"/>
    <s v="Unidad"/>
    <n v="295000"/>
    <n v="295000"/>
    <s v="$"/>
    <s v="LDL"/>
    <n v="12535"/>
    <s v="PR00736"/>
    <m/>
    <s v="Se envia solicitud a compras"/>
    <x v="2"/>
    <n v="534"/>
    <n v="1"/>
    <n v="1"/>
  </r>
  <r>
    <n v="1"/>
    <s v="Galarza Leandro"/>
    <s v="TRAB. TERMINADO"/>
    <s v="Cerrajeria en oficinas varias"/>
    <x v="151"/>
    <x v="17"/>
    <x v="1"/>
    <s v="Barraza Alan"/>
    <s v="TR-465"/>
    <s v="Servicio"/>
    <s v="Provision y colocacion de dos (2) cerraduras tipo seguridad con tres (3) llaves c/u. Provision de cuatro (4) copias adicionales."/>
    <n v="1"/>
    <s v="Unidad"/>
    <n v="285500"/>
    <n v="285500"/>
    <s v="$"/>
    <s v="Cerrajeria cerrachine"/>
    <n v="695"/>
    <s v="PR00725"/>
    <s v="P01994"/>
    <s v="Cumplido"/>
    <x v="0"/>
    <n v="695"/>
    <n v="1"/>
    <n v="1"/>
  </r>
  <r>
    <n v="1"/>
    <s v="Ledesma Raul"/>
    <s v="TRAB. TERMINADO"/>
    <s v="Focus L7"/>
    <x v="152"/>
    <x v="17"/>
    <x v="1"/>
    <s v="Barraza Alan"/>
    <s v="TR-466"/>
    <s v="Servicio"/>
    <s v="Fabricacion de guias cadena de indices superior"/>
    <n v="1"/>
    <s v="Unidad"/>
    <n v="1120000"/>
    <n v="1120000"/>
    <s v="$"/>
    <s v="LDL"/>
    <n v="12565"/>
    <s v="PR00737"/>
    <m/>
    <s v="Se envia solicitud a compras"/>
    <x v="2"/>
    <n v="535"/>
    <n v="1"/>
    <n v="1"/>
  </r>
  <r>
    <n v="1"/>
    <s v="Galarza Leandro"/>
    <s v="TRAB. TERMINADO"/>
    <s v="Insumos de ferreteria para edilicio para cubrir con tareas de emergencia"/>
    <x v="153"/>
    <x v="17"/>
    <x v="1"/>
    <s v="Barraza Alan"/>
    <s v="TR-467"/>
    <s v="Insumo"/>
    <s v="Tornillo p/inodoro 22x70 MET_x000a_Taco nylon x unidad S 8_x000a_Fuelle conexión p/ inodoro - largo_x000a_Fuelle conexión p/ inodoro - corto_x000a_3M cinta 4910 VHB transpa. 19mm x 5M_x000a_Set destornillador 1000v 6 piezas_x000a_Broca diamantada 6mm aliafor seco_x000a_Broca diamantada 8mm aliafor seco_x000a_Broca diamantada 10mm aliafor seco_x000a_Boton deposito lateral capea cromo_x000a_Descarga flaper flush dealer 430222"/>
    <n v="1"/>
    <s v="Unidad"/>
    <n v="227372.1"/>
    <n v="227372.1"/>
    <s v="$"/>
    <s v="ABRAFER"/>
    <s v="S/N"/>
    <s v="PR00740"/>
    <s v="P02021"/>
    <s v="Cumplido"/>
    <x v="0"/>
    <n v="212422"/>
    <n v="1"/>
    <n v="1"/>
  </r>
  <r>
    <n v="1"/>
    <s v="Galarza Leandro"/>
    <s v="TRAB. TERMINADO"/>
    <s v="Materiales eléctricos de emergencia para las oficinas de Julio y Box Moment"/>
    <x v="153"/>
    <x v="17"/>
    <x v="1"/>
    <s v="PENDIENTE INFO"/>
    <s v="TR-468"/>
    <s v="Insumo"/>
    <s v="Modulo cargador USB doble A+C 220v - Gris 5A"/>
    <n v="13"/>
    <s v="Unidad"/>
    <m/>
    <n v="0"/>
    <s v="$"/>
    <s v="ElectroPelba"/>
    <m/>
    <s v="PR00742"/>
    <m/>
    <s v="Falta presupuesto"/>
    <x v="2"/>
    <n v="86102"/>
    <n v="1"/>
    <n v="1"/>
  </r>
  <r>
    <n v="1"/>
    <s v="Galarza Leandro"/>
    <s v="TRAB. TERMINADO"/>
    <s v="materiales eléctricos para las oficinas de Julio y Box Moment"/>
    <x v="153"/>
    <x v="17"/>
    <x v="1"/>
    <s v="PENDIENTE INFO"/>
    <s v="TR-469"/>
    <s v="Insumo"/>
    <s v="Mod. Toma bip. C/tierra comb. Doble - Gris"/>
    <n v="30"/>
    <s v="Unidad"/>
    <m/>
    <n v="0"/>
    <s v="$"/>
    <s v="ElectroPelba"/>
    <m/>
    <s v="PR00743"/>
    <m/>
    <s v="Falta presupuesto"/>
    <x v="2"/>
    <n v="87082"/>
    <n v="1"/>
    <n v="1"/>
  </r>
  <r>
    <n v="1"/>
    <s v="Galarza Leandro"/>
    <s v="TRAB. TERMINADO"/>
    <s v="materiales eléctricos para las oficinas de Julio y Box Moment"/>
    <x v="153"/>
    <x v="17"/>
    <x v="1"/>
    <s v="PENDIENTE INFO"/>
    <s v="TR-470"/>
    <s v="Insumo"/>
    <s v="Modulo toma C/polo a tierra - Gris_x000a_Modulo toma P/interconexion de redes Rj45 cat. 5 - Gris_x000a_Ficha con toma de tierra salida lateral grafito_x000a_Tapa siere arte plicarbonato Gris - Dist. Gris_x000a_Tapa siere arte plicarbonato Gris - Dist. Blanco"/>
    <n v="1"/>
    <s v="Unidad"/>
    <m/>
    <n v="0"/>
    <s v="$"/>
    <s v="ElectroPelba"/>
    <m/>
    <s v="PR00744"/>
    <m/>
    <s v="Falta presupuesto"/>
    <x v="2"/>
    <n v="6535"/>
    <n v="1"/>
    <n v="1"/>
  </r>
  <r>
    <n v="1"/>
    <s v="Ontivero Alejandro"/>
    <s v="TRAB. TERMINADO"/>
    <s v="Asistencia tecnica en planta"/>
    <x v="154"/>
    <x v="17"/>
    <x v="1"/>
    <s v="Barraza Alan"/>
    <s v="TR-471"/>
    <s v="Servicio"/>
    <s v="Asistencia técnica de urgencia, a pedido de planta por falla en línea de oblea por desvío en el armado."/>
    <n v="1"/>
    <s v="Unidad"/>
    <n v="1180000"/>
    <n v="1180000"/>
    <s v="$"/>
    <s v="Servicios Integrados SRL"/>
    <n v="263"/>
    <s v="PR00755"/>
    <m/>
    <s v="Se envia solicitud a compras"/>
    <x v="2"/>
    <s v="sin rto"/>
    <n v="1"/>
    <n v="1"/>
  </r>
  <r>
    <n v="1"/>
    <s v="Hugo Escobar"/>
    <s v="TRAB. TERMINADO"/>
    <s v="AEREO LINEA 7"/>
    <x v="155"/>
    <x v="18"/>
    <x v="1"/>
    <s v="Barraza Alan"/>
    <s v="TR-472"/>
    <s v="Servicio"/>
    <s v="Reparacion de eje de traccion de cinta de acumulo"/>
    <n v="1"/>
    <s v="Unidad"/>
    <n v="480000"/>
    <n v="480000"/>
    <s v="$"/>
    <s v="LDL"/>
    <n v="12565"/>
    <s v="PR00764"/>
    <m/>
    <s v="Se envia solicitud a compras"/>
    <x v="2"/>
    <n v="536"/>
    <n v="1"/>
    <n v="1"/>
  </r>
  <r>
    <n v="1"/>
    <s v="Hugo Escobar"/>
    <s v="TRAB. TERMINADO"/>
    <s v="Focus L7"/>
    <x v="155"/>
    <x v="18"/>
    <x v="1"/>
    <s v="Barraza Alan"/>
    <s v="TR-473"/>
    <s v="Servicio"/>
    <s v="Reparacion de acople de mordaza"/>
    <n v="1"/>
    <s v="Unidad"/>
    <n v="560000"/>
    <n v="560000"/>
    <s v="$"/>
    <s v="LDL"/>
    <n v="12565"/>
    <s v="PR00770"/>
    <m/>
    <s v="Se envia solicitud a compras"/>
    <x v="2"/>
    <n v="538"/>
    <n v="1"/>
    <n v="1"/>
  </r>
  <r>
    <n v="1"/>
    <s v="Hugo Escobar"/>
    <s v="TRAB. TERMINADO"/>
    <s v="Cinta curva L7"/>
    <x v="155"/>
    <x v="18"/>
    <x v="1"/>
    <s v="Barraza Alan"/>
    <s v="TR-474"/>
    <s v="Servicio"/>
    <s v="Fabricacion de eje tensor"/>
    <n v="1"/>
    <s v="Unidad"/>
    <n v="160000"/>
    <n v="160000"/>
    <s v="$"/>
    <s v="LDL"/>
    <n v="12565"/>
    <s v="PR00771"/>
    <m/>
    <s v="Se envia solicitud a compras"/>
    <x v="2"/>
    <n v="538"/>
    <n v="1"/>
    <n v="1"/>
  </r>
  <r>
    <m/>
    <m/>
    <m/>
    <m/>
    <x v="156"/>
    <x v="19"/>
    <x v="2"/>
    <m/>
    <m/>
    <m/>
    <m/>
    <m/>
    <m/>
    <m/>
    <m/>
    <m/>
    <m/>
    <m/>
    <m/>
    <m/>
    <m/>
    <x v="2"/>
    <m/>
    <m/>
    <m/>
  </r>
  <r>
    <m/>
    <m/>
    <m/>
    <m/>
    <x v="156"/>
    <x v="19"/>
    <x v="2"/>
    <m/>
    <m/>
    <m/>
    <m/>
    <m/>
    <m/>
    <m/>
    <m/>
    <m/>
    <m/>
    <m/>
    <m/>
    <m/>
    <m/>
    <x v="2"/>
    <m/>
    <m/>
    <m/>
  </r>
  <r>
    <m/>
    <m/>
    <m/>
    <m/>
    <x v="156"/>
    <x v="19"/>
    <x v="2"/>
    <m/>
    <m/>
    <m/>
    <m/>
    <m/>
    <m/>
    <m/>
    <m/>
    <m/>
    <m/>
    <m/>
    <m/>
    <m/>
    <m/>
    <x v="2"/>
    <m/>
    <m/>
    <m/>
  </r>
  <r>
    <m/>
    <m/>
    <m/>
    <m/>
    <x v="156"/>
    <x v="19"/>
    <x v="2"/>
    <m/>
    <m/>
    <m/>
    <m/>
    <m/>
    <m/>
    <m/>
    <m/>
    <m/>
    <m/>
    <m/>
    <m/>
    <m/>
    <m/>
    <x v="2"/>
    <m/>
    <m/>
    <m/>
  </r>
  <r>
    <m/>
    <m/>
    <m/>
    <m/>
    <x v="156"/>
    <x v="19"/>
    <x v="2"/>
    <m/>
    <m/>
    <m/>
    <m/>
    <m/>
    <m/>
    <m/>
    <m/>
    <m/>
    <m/>
    <m/>
    <m/>
    <m/>
    <m/>
    <x v="2"/>
    <m/>
    <m/>
    <m/>
  </r>
  <r>
    <m/>
    <m/>
    <m/>
    <m/>
    <x v="156"/>
    <x v="19"/>
    <x v="2"/>
    <m/>
    <m/>
    <m/>
    <m/>
    <m/>
    <m/>
    <m/>
    <m/>
    <m/>
    <m/>
    <m/>
    <m/>
    <m/>
    <m/>
    <x v="2"/>
    <m/>
    <m/>
    <m/>
  </r>
  <r>
    <m/>
    <m/>
    <m/>
    <m/>
    <x v="156"/>
    <x v="19"/>
    <x v="2"/>
    <m/>
    <m/>
    <m/>
    <m/>
    <m/>
    <m/>
    <m/>
    <m/>
    <m/>
    <m/>
    <m/>
    <m/>
    <m/>
    <m/>
    <x v="2"/>
    <m/>
    <m/>
    <m/>
  </r>
  <r>
    <m/>
    <m/>
    <m/>
    <m/>
    <x v="156"/>
    <x v="19"/>
    <x v="2"/>
    <m/>
    <m/>
    <m/>
    <m/>
    <m/>
    <m/>
    <m/>
    <m/>
    <m/>
    <m/>
    <m/>
    <m/>
    <m/>
    <m/>
    <x v="2"/>
    <m/>
    <m/>
    <m/>
  </r>
  <r>
    <m/>
    <m/>
    <m/>
    <m/>
    <x v="156"/>
    <x v="19"/>
    <x v="2"/>
    <m/>
    <m/>
    <m/>
    <m/>
    <m/>
    <m/>
    <m/>
    <m/>
    <m/>
    <m/>
    <m/>
    <m/>
    <m/>
    <m/>
    <x v="2"/>
    <m/>
    <m/>
    <m/>
  </r>
  <r>
    <m/>
    <m/>
    <m/>
    <m/>
    <x v="156"/>
    <x v="19"/>
    <x v="2"/>
    <m/>
    <m/>
    <m/>
    <m/>
    <m/>
    <m/>
    <m/>
    <m/>
    <m/>
    <m/>
    <m/>
    <m/>
    <m/>
    <m/>
    <x v="2"/>
    <m/>
    <m/>
    <m/>
  </r>
  <r>
    <m/>
    <m/>
    <m/>
    <m/>
    <x v="156"/>
    <x v="19"/>
    <x v="2"/>
    <m/>
    <m/>
    <m/>
    <m/>
    <m/>
    <m/>
    <m/>
    <m/>
    <m/>
    <m/>
    <m/>
    <m/>
    <m/>
    <m/>
    <x v="2"/>
    <m/>
    <m/>
    <m/>
  </r>
  <r>
    <m/>
    <m/>
    <m/>
    <m/>
    <x v="156"/>
    <x v="19"/>
    <x v="2"/>
    <m/>
    <m/>
    <m/>
    <m/>
    <m/>
    <m/>
    <m/>
    <m/>
    <m/>
    <m/>
    <m/>
    <m/>
    <m/>
    <m/>
    <x v="2"/>
    <m/>
    <m/>
    <m/>
  </r>
  <r>
    <m/>
    <m/>
    <m/>
    <m/>
    <x v="156"/>
    <x v="19"/>
    <x v="2"/>
    <m/>
    <m/>
    <m/>
    <m/>
    <m/>
    <m/>
    <m/>
    <m/>
    <m/>
    <m/>
    <m/>
    <m/>
    <m/>
    <m/>
    <x v="2"/>
    <m/>
    <m/>
    <m/>
  </r>
  <r>
    <m/>
    <m/>
    <m/>
    <m/>
    <x v="156"/>
    <x v="19"/>
    <x v="2"/>
    <m/>
    <m/>
    <m/>
    <m/>
    <m/>
    <m/>
    <m/>
    <m/>
    <m/>
    <m/>
    <m/>
    <m/>
    <m/>
    <m/>
    <x v="2"/>
    <m/>
    <m/>
    <m/>
  </r>
  <r>
    <m/>
    <m/>
    <m/>
    <m/>
    <x v="156"/>
    <x v="19"/>
    <x v="2"/>
    <m/>
    <m/>
    <m/>
    <m/>
    <m/>
    <m/>
    <m/>
    <m/>
    <m/>
    <m/>
    <m/>
    <m/>
    <m/>
    <m/>
    <x v="2"/>
    <m/>
    <m/>
    <m/>
  </r>
  <r>
    <m/>
    <m/>
    <m/>
    <m/>
    <x v="156"/>
    <x v="19"/>
    <x v="2"/>
    <m/>
    <m/>
    <m/>
    <m/>
    <m/>
    <m/>
    <m/>
    <m/>
    <m/>
    <m/>
    <m/>
    <m/>
    <m/>
    <m/>
    <x v="2"/>
    <m/>
    <m/>
    <m/>
  </r>
  <r>
    <m/>
    <m/>
    <m/>
    <m/>
    <x v="156"/>
    <x v="19"/>
    <x v="2"/>
    <m/>
    <m/>
    <m/>
    <m/>
    <m/>
    <m/>
    <m/>
    <m/>
    <m/>
    <m/>
    <m/>
    <m/>
    <m/>
    <m/>
    <x v="2"/>
    <m/>
    <m/>
    <m/>
  </r>
  <r>
    <m/>
    <m/>
    <m/>
    <m/>
    <x v="156"/>
    <x v="19"/>
    <x v="2"/>
    <m/>
    <m/>
    <m/>
    <m/>
    <m/>
    <m/>
    <m/>
    <m/>
    <m/>
    <m/>
    <m/>
    <m/>
    <m/>
    <m/>
    <x v="2"/>
    <m/>
    <m/>
    <m/>
  </r>
  <r>
    <m/>
    <m/>
    <m/>
    <m/>
    <x v="156"/>
    <x v="19"/>
    <x v="2"/>
    <m/>
    <m/>
    <m/>
    <m/>
    <m/>
    <m/>
    <m/>
    <m/>
    <m/>
    <m/>
    <m/>
    <m/>
    <m/>
    <m/>
    <x v="2"/>
    <m/>
    <m/>
    <m/>
  </r>
  <r>
    <m/>
    <m/>
    <m/>
    <m/>
    <x v="156"/>
    <x v="19"/>
    <x v="2"/>
    <m/>
    <m/>
    <m/>
    <m/>
    <m/>
    <m/>
    <m/>
    <m/>
    <m/>
    <m/>
    <m/>
    <m/>
    <m/>
    <m/>
    <x v="2"/>
    <m/>
    <m/>
    <m/>
  </r>
  <r>
    <m/>
    <m/>
    <m/>
    <m/>
    <x v="156"/>
    <x v="19"/>
    <x v="2"/>
    <m/>
    <m/>
    <m/>
    <m/>
    <m/>
    <m/>
    <m/>
    <m/>
    <m/>
    <m/>
    <m/>
    <m/>
    <m/>
    <m/>
    <x v="2"/>
    <m/>
    <m/>
    <m/>
  </r>
  <r>
    <m/>
    <m/>
    <m/>
    <m/>
    <x v="156"/>
    <x v="19"/>
    <x v="2"/>
    <m/>
    <m/>
    <m/>
    <m/>
    <m/>
    <m/>
    <m/>
    <m/>
    <m/>
    <m/>
    <m/>
    <m/>
    <m/>
    <m/>
    <x v="2"/>
    <m/>
    <m/>
    <m/>
  </r>
  <r>
    <m/>
    <m/>
    <m/>
    <m/>
    <x v="156"/>
    <x v="19"/>
    <x v="2"/>
    <m/>
    <m/>
    <m/>
    <m/>
    <m/>
    <m/>
    <m/>
    <m/>
    <m/>
    <m/>
    <m/>
    <m/>
    <m/>
    <m/>
    <x v="2"/>
    <m/>
    <m/>
    <m/>
  </r>
  <r>
    <m/>
    <m/>
    <m/>
    <m/>
    <x v="156"/>
    <x v="19"/>
    <x v="2"/>
    <m/>
    <m/>
    <m/>
    <m/>
    <m/>
    <m/>
    <m/>
    <m/>
    <m/>
    <m/>
    <m/>
    <m/>
    <m/>
    <m/>
    <x v="2"/>
    <m/>
    <m/>
    <m/>
  </r>
  <r>
    <m/>
    <m/>
    <m/>
    <m/>
    <x v="156"/>
    <x v="19"/>
    <x v="2"/>
    <m/>
    <m/>
    <m/>
    <m/>
    <m/>
    <m/>
    <m/>
    <m/>
    <m/>
    <m/>
    <m/>
    <m/>
    <m/>
    <m/>
    <x v="2"/>
    <m/>
    <m/>
    <m/>
  </r>
  <r>
    <m/>
    <m/>
    <m/>
    <m/>
    <x v="156"/>
    <x v="19"/>
    <x v="2"/>
    <m/>
    <m/>
    <m/>
    <m/>
    <m/>
    <m/>
    <m/>
    <m/>
    <m/>
    <m/>
    <m/>
    <m/>
    <m/>
    <m/>
    <x v="2"/>
    <m/>
    <m/>
    <m/>
  </r>
  <r>
    <m/>
    <m/>
    <m/>
    <m/>
    <x v="156"/>
    <x v="19"/>
    <x v="2"/>
    <m/>
    <m/>
    <m/>
    <m/>
    <m/>
    <m/>
    <m/>
    <m/>
    <m/>
    <m/>
    <m/>
    <m/>
    <m/>
    <m/>
    <x v="2"/>
    <m/>
    <m/>
    <m/>
  </r>
  <r>
    <m/>
    <m/>
    <m/>
    <m/>
    <x v="156"/>
    <x v="19"/>
    <x v="2"/>
    <m/>
    <m/>
    <m/>
    <m/>
    <m/>
    <m/>
    <m/>
    <m/>
    <m/>
    <m/>
    <m/>
    <m/>
    <m/>
    <m/>
    <x v="2"/>
    <m/>
    <m/>
    <m/>
  </r>
  <r>
    <m/>
    <m/>
    <m/>
    <m/>
    <x v="156"/>
    <x v="19"/>
    <x v="2"/>
    <m/>
    <m/>
    <m/>
    <m/>
    <m/>
    <m/>
    <m/>
    <m/>
    <m/>
    <m/>
    <m/>
    <m/>
    <m/>
    <m/>
    <x v="2"/>
    <m/>
    <m/>
    <m/>
  </r>
  <r>
    <m/>
    <m/>
    <m/>
    <m/>
    <x v="156"/>
    <x v="19"/>
    <x v="2"/>
    <m/>
    <m/>
    <m/>
    <m/>
    <m/>
    <m/>
    <m/>
    <m/>
    <m/>
    <m/>
    <m/>
    <m/>
    <m/>
    <m/>
    <x v="2"/>
    <m/>
    <m/>
    <m/>
  </r>
  <r>
    <m/>
    <m/>
    <m/>
    <m/>
    <x v="156"/>
    <x v="19"/>
    <x v="2"/>
    <m/>
    <m/>
    <m/>
    <m/>
    <m/>
    <m/>
    <m/>
    <m/>
    <m/>
    <m/>
    <m/>
    <m/>
    <m/>
    <m/>
    <x v="2"/>
    <m/>
    <m/>
    <m/>
  </r>
  <r>
    <m/>
    <m/>
    <m/>
    <m/>
    <x v="156"/>
    <x v="19"/>
    <x v="2"/>
    <m/>
    <m/>
    <m/>
    <m/>
    <m/>
    <m/>
    <m/>
    <m/>
    <m/>
    <m/>
    <m/>
    <m/>
    <m/>
    <m/>
    <x v="2"/>
    <m/>
    <m/>
    <m/>
  </r>
  <r>
    <m/>
    <m/>
    <m/>
    <m/>
    <x v="156"/>
    <x v="19"/>
    <x v="2"/>
    <m/>
    <m/>
    <m/>
    <m/>
    <m/>
    <m/>
    <m/>
    <m/>
    <m/>
    <m/>
    <m/>
    <m/>
    <m/>
    <m/>
    <x v="2"/>
    <m/>
    <m/>
    <m/>
  </r>
  <r>
    <m/>
    <m/>
    <m/>
    <m/>
    <x v="156"/>
    <x v="19"/>
    <x v="2"/>
    <m/>
    <m/>
    <m/>
    <m/>
    <m/>
    <m/>
    <m/>
    <m/>
    <m/>
    <m/>
    <m/>
    <m/>
    <m/>
    <m/>
    <x v="2"/>
    <m/>
    <m/>
    <m/>
  </r>
  <r>
    <m/>
    <m/>
    <m/>
    <m/>
    <x v="156"/>
    <x v="19"/>
    <x v="2"/>
    <m/>
    <m/>
    <m/>
    <m/>
    <m/>
    <m/>
    <m/>
    <m/>
    <m/>
    <m/>
    <m/>
    <m/>
    <m/>
    <m/>
    <x v="2"/>
    <m/>
    <m/>
    <m/>
  </r>
  <r>
    <m/>
    <m/>
    <m/>
    <m/>
    <x v="156"/>
    <x v="19"/>
    <x v="2"/>
    <m/>
    <m/>
    <m/>
    <m/>
    <m/>
    <m/>
    <m/>
    <m/>
    <m/>
    <m/>
    <m/>
    <m/>
    <m/>
    <m/>
    <x v="2"/>
    <m/>
    <m/>
    <m/>
  </r>
  <r>
    <m/>
    <m/>
    <m/>
    <m/>
    <x v="156"/>
    <x v="19"/>
    <x v="2"/>
    <m/>
    <m/>
    <m/>
    <m/>
    <m/>
    <m/>
    <m/>
    <m/>
    <m/>
    <m/>
    <m/>
    <m/>
    <m/>
    <m/>
    <x v="2"/>
    <m/>
    <m/>
    <m/>
  </r>
  <r>
    <m/>
    <m/>
    <m/>
    <m/>
    <x v="156"/>
    <x v="19"/>
    <x v="2"/>
    <m/>
    <m/>
    <m/>
    <m/>
    <m/>
    <m/>
    <m/>
    <m/>
    <m/>
    <m/>
    <m/>
    <m/>
    <m/>
    <m/>
    <x v="2"/>
    <m/>
    <m/>
    <m/>
  </r>
  <r>
    <m/>
    <m/>
    <m/>
    <m/>
    <x v="156"/>
    <x v="19"/>
    <x v="2"/>
    <m/>
    <m/>
    <m/>
    <m/>
    <m/>
    <m/>
    <m/>
    <m/>
    <m/>
    <m/>
    <m/>
    <m/>
    <m/>
    <m/>
    <x v="2"/>
    <m/>
    <m/>
    <m/>
  </r>
  <r>
    <m/>
    <m/>
    <m/>
    <m/>
    <x v="156"/>
    <x v="19"/>
    <x v="2"/>
    <m/>
    <m/>
    <m/>
    <m/>
    <m/>
    <m/>
    <m/>
    <m/>
    <m/>
    <m/>
    <m/>
    <m/>
    <m/>
    <m/>
    <x v="2"/>
    <m/>
    <m/>
    <m/>
  </r>
  <r>
    <m/>
    <m/>
    <m/>
    <m/>
    <x v="156"/>
    <x v="19"/>
    <x v="2"/>
    <m/>
    <m/>
    <m/>
    <m/>
    <m/>
    <m/>
    <m/>
    <m/>
    <m/>
    <m/>
    <m/>
    <m/>
    <m/>
    <m/>
    <x v="2"/>
    <m/>
    <m/>
    <m/>
  </r>
  <r>
    <m/>
    <m/>
    <m/>
    <m/>
    <x v="156"/>
    <x v="19"/>
    <x v="2"/>
    <m/>
    <m/>
    <m/>
    <m/>
    <m/>
    <m/>
    <m/>
    <m/>
    <m/>
    <m/>
    <m/>
    <m/>
    <m/>
    <m/>
    <x v="2"/>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4">
  <r>
    <n v="17"/>
    <s v="Maximiliano Riera"/>
    <s v="URGENTE 01"/>
    <s v="MATERIAL PARA REFORMA DE CHILLER"/>
    <d v="2025-04-25T00:00:00"/>
    <x v="0"/>
    <x v="0"/>
    <m/>
    <s v="JPS"/>
    <s v="PDP-0127"/>
    <s v="S/C"/>
    <s v="Aceite 3GS x 5Lts "/>
    <n v="5"/>
    <s v="Unidad"/>
    <n v="40020"/>
    <n v="200100"/>
    <s v="$"/>
    <s v="REFRIGERACION OMAR"/>
    <n v="100908"/>
    <d v="2025-05-05T00:00:00"/>
    <s v="MZ"/>
    <d v="2025-05-06T00:00:00"/>
    <s v="Recibido"/>
    <s v="cumplida"/>
    <x v="0"/>
    <n v="5"/>
    <n v="0"/>
    <d v="2025-05-16T00:00:00"/>
    <n v="25424"/>
    <m/>
    <n v="1"/>
    <n v="1"/>
  </r>
  <r>
    <m/>
    <s v="Maximiliano Riera"/>
    <s v="URGENTE 01"/>
    <s v="MATERIAL PARA REFORMA DE CHILLER"/>
    <d v="2025-04-25T00:00:00"/>
    <x v="0"/>
    <x v="0"/>
    <m/>
    <s v="JPS"/>
    <s v="PDP-0127"/>
    <s v="S/C"/>
    <s v="Aislacion p/caño 5/8 "/>
    <n v="3"/>
    <s v="Unidad"/>
    <n v="1200"/>
    <n v="3600"/>
    <s v="$"/>
    <s v="REFRIGERACION OMAR"/>
    <n v="100908"/>
    <d v="2025-05-05T00:00:00"/>
    <s v="MZ"/>
    <d v="2025-05-06T00:00:00"/>
    <s v="Recibido"/>
    <s v="cumplida"/>
    <x v="0"/>
    <n v="3"/>
    <n v="0"/>
    <d v="2025-05-16T00:00:00"/>
    <n v="25424"/>
    <m/>
    <m/>
    <n v="1"/>
  </r>
  <r>
    <m/>
    <s v="Maximiliano Riera"/>
    <s v="URGENTE 01"/>
    <s v="MATERIAL PARA REFORMA DE CHILLER"/>
    <d v="2025-04-25T00:00:00"/>
    <x v="0"/>
    <x v="0"/>
    <m/>
    <s v="JPS"/>
    <s v="PDP-0127"/>
    <s v="S/C"/>
    <s v="Caño 1 1/8&quot; (1 tira) (material: cobre)"/>
    <n v="1"/>
    <s v="Unidad"/>
    <n v="76128"/>
    <n v="76128"/>
    <s v="$"/>
    <s v="REFRIGERACION OMAR"/>
    <n v="100908"/>
    <d v="2025-05-05T00:00:00"/>
    <s v="MZ"/>
    <d v="2025-05-06T00:00:00"/>
    <s v="Recibido"/>
    <s v="cumplida"/>
    <x v="0"/>
    <n v="1"/>
    <n v="0"/>
    <d v="2025-05-16T00:00:00"/>
    <n v="25424"/>
    <m/>
    <m/>
    <n v="1"/>
  </r>
  <r>
    <m/>
    <s v="Maximiliano Riera"/>
    <s v="URGENTE 01"/>
    <s v="MATERIAL PARA REFORMA DE CHILLER"/>
    <d v="2025-04-25T00:00:00"/>
    <x v="0"/>
    <x v="0"/>
    <m/>
    <s v="JPS"/>
    <s v="PDP-0127"/>
    <s v="S/C"/>
    <s v="Caño 1/4&quot; (1 tira) (material: cobre)"/>
    <n v="1"/>
    <s v="Unidad"/>
    <n v="19665"/>
    <n v="19665"/>
    <s v="$"/>
    <s v="REFRIGERACION OMAR"/>
    <n v="100908"/>
    <d v="2025-05-05T00:00:00"/>
    <s v="MZ"/>
    <d v="2025-05-06T00:00:00"/>
    <s v="Recibido"/>
    <s v="cumplida"/>
    <x v="0"/>
    <n v="1"/>
    <n v="0"/>
    <d v="2025-05-16T00:00:00"/>
    <n v="25424"/>
    <m/>
    <m/>
    <n v="1"/>
  </r>
  <r>
    <m/>
    <s v="Maximiliano Riera"/>
    <s v="URGENTE 01"/>
    <s v="MATERIAL PARA REFORMA DE CHILLER"/>
    <d v="2025-04-25T00:00:00"/>
    <x v="0"/>
    <x v="0"/>
    <m/>
    <s v="JPS"/>
    <s v="PDP-0127"/>
    <s v="S/C"/>
    <s v="Cupla de reduccion de 1 3/8&quot; a 1 1/8&quot; (material: cobre)"/>
    <n v="4"/>
    <s v="Unidad"/>
    <n v="13020"/>
    <n v="52080"/>
    <s v="$"/>
    <s v="REFRIGERACION OMAR"/>
    <n v="100908"/>
    <d v="2025-05-05T00:00:00"/>
    <s v="MZ"/>
    <d v="2025-05-06T00:00:00"/>
    <s v="Recibido"/>
    <s v="cumplida"/>
    <x v="0"/>
    <n v="4"/>
    <n v="0"/>
    <d v="2025-05-16T00:00:00"/>
    <n v="25424"/>
    <m/>
    <m/>
    <n v="1"/>
  </r>
  <r>
    <m/>
    <s v="Maximiliano Riera"/>
    <s v="URGENTE 01"/>
    <s v="MATERIAL PARA REFORMA DE CHILLER"/>
    <d v="2025-04-25T00:00:00"/>
    <x v="0"/>
    <x v="0"/>
    <m/>
    <s v="JPS"/>
    <s v="PDP-0127"/>
    <s v="S/C"/>
    <s v="Cupla de reduccion de 7/8&quot; a 5/8&quot; (material: cobre)"/>
    <n v="4"/>
    <s v="Unidad"/>
    <n v="4344"/>
    <n v="17376"/>
    <s v="$"/>
    <s v="REFRIGERACION OMAR"/>
    <n v="100908"/>
    <d v="2025-05-05T00:00:00"/>
    <s v="MZ"/>
    <d v="2025-05-06T00:00:00"/>
    <s v="Recibido"/>
    <s v="cumplida"/>
    <x v="0"/>
    <n v="4"/>
    <n v="0"/>
    <d v="2025-05-16T00:00:00"/>
    <n v="25424"/>
    <m/>
    <m/>
    <n v="1"/>
  </r>
  <r>
    <m/>
    <s v="Maximiliano Riera"/>
    <s v="URGENTE 01"/>
    <s v="MATERIAL PARA REFORMA DE CHILLER"/>
    <d v="2025-04-25T00:00:00"/>
    <x v="0"/>
    <x v="0"/>
    <m/>
    <s v="JPS"/>
    <s v="PDP-0127"/>
    <s v="S/C"/>
    <s v="Curva 45° 1 1/8&quot; (material: cobre)"/>
    <n v="10"/>
    <s v="Unidad"/>
    <n v="8880"/>
    <n v="88800"/>
    <s v="$"/>
    <s v="REFRIGERACION OMAR"/>
    <n v="100908"/>
    <d v="2025-05-05T00:00:00"/>
    <s v="MZ"/>
    <d v="2025-05-06T00:00:00"/>
    <s v="Recibido"/>
    <s v="cumplida"/>
    <x v="0"/>
    <n v="10"/>
    <n v="0"/>
    <d v="2025-05-16T00:00:00"/>
    <n v="25424"/>
    <m/>
    <m/>
    <n v="1"/>
  </r>
  <r>
    <m/>
    <s v="Maximiliano Riera"/>
    <s v="URGENTE 01"/>
    <s v="MATERIAL PARA REFORMA DE CHILLER"/>
    <d v="2025-04-25T00:00:00"/>
    <x v="0"/>
    <x v="0"/>
    <m/>
    <s v="JPS"/>
    <s v="PDP-0127"/>
    <s v="S/C"/>
    <s v="Curva 90° 1 1/8&quot; (material: cobre)"/>
    <n v="8"/>
    <s v="Unidad"/>
    <n v="9516"/>
    <n v="76128"/>
    <s v="$"/>
    <s v="REFRIGERACION OMAR"/>
    <n v="100908"/>
    <d v="2025-05-05T00:00:00"/>
    <s v="MZ"/>
    <d v="2025-05-06T00:00:00"/>
    <s v="Recibido"/>
    <s v="cumplida"/>
    <x v="0"/>
    <n v="8"/>
    <n v="0"/>
    <d v="2025-05-16T00:00:00"/>
    <n v="25424"/>
    <m/>
    <m/>
    <n v="1"/>
  </r>
  <r>
    <m/>
    <s v="Maximiliano Riera"/>
    <s v="URGENTE 01"/>
    <s v="MATERIAL PARA REFORMA DE CHILLER"/>
    <d v="2025-04-25T00:00:00"/>
    <x v="0"/>
    <x v="0"/>
    <m/>
    <s v="JPS"/>
    <s v="PDP-0127"/>
    <s v="S/C"/>
    <s v="Manometro para nitrogeno (para regulacion de tubo)"/>
    <n v="1"/>
    <s v="Unidad"/>
    <n v="131052"/>
    <n v="131052"/>
    <s v="$"/>
    <s v="REFRIGERACION OMAR"/>
    <n v="100908"/>
    <d v="2025-05-05T00:00:00"/>
    <s v="MZ"/>
    <d v="2025-05-06T00:00:00"/>
    <s v="Recibido"/>
    <s v="cumplida"/>
    <x v="0"/>
    <n v="1"/>
    <n v="0"/>
    <d v="2025-05-16T00:00:00"/>
    <n v="25424"/>
    <m/>
    <m/>
    <n v="1"/>
  </r>
  <r>
    <m/>
    <s v="Maximiliano Riera"/>
    <s v="URGENTE 01"/>
    <s v="MATERIAL PARA REFORMA DE CHILLER"/>
    <d v="2025-04-25T00:00:00"/>
    <x v="0"/>
    <x v="0"/>
    <m/>
    <s v="JPS"/>
    <s v="PDP-0127"/>
    <s v="S/C"/>
    <s v="Paño protector para soldar"/>
    <n v="2"/>
    <s v="Unidad"/>
    <n v="27192"/>
    <n v="54384"/>
    <s v="$"/>
    <s v="REFRIGERACION OMAR"/>
    <n v="100908"/>
    <d v="2025-05-05T00:00:00"/>
    <s v="MZ"/>
    <d v="2025-05-06T00:00:00"/>
    <s v="Recibido"/>
    <s v="cumplida"/>
    <x v="0"/>
    <n v="2"/>
    <n v="0"/>
    <d v="2025-05-16T00:00:00"/>
    <n v="25424"/>
    <m/>
    <m/>
    <n v="1"/>
  </r>
  <r>
    <m/>
    <s v="Maximiliano Riera"/>
    <s v="URGENTE 01"/>
    <s v="MATERIAL PARA REFORMA DE CHILLER"/>
    <d v="2025-04-25T00:00:00"/>
    <x v="0"/>
    <x v="0"/>
    <m/>
    <s v="JPS"/>
    <s v="PDP-0127"/>
    <s v="S/C"/>
    <s v="Reduccion 1 1/8&quot; a 7/8&quot; (material: cobre)"/>
    <n v="2"/>
    <s v="Unidad"/>
    <n v="8952"/>
    <n v="17904"/>
    <s v="$"/>
    <s v="REFRIGERACION OMAR"/>
    <n v="100908"/>
    <d v="2025-05-05T00:00:00"/>
    <s v="MZ"/>
    <d v="2025-05-06T00:00:00"/>
    <s v="Recibido"/>
    <s v="cumplida"/>
    <x v="0"/>
    <n v="2"/>
    <n v="0"/>
    <d v="2025-05-16T00:00:00"/>
    <n v="25424"/>
    <m/>
    <m/>
    <n v="1"/>
  </r>
  <r>
    <m/>
    <s v="Maximiliano Riera"/>
    <s v="URGENTE 01"/>
    <s v="MATERIAL PARA REFORMA DE CHILLER"/>
    <d v="2025-04-25T00:00:00"/>
    <x v="0"/>
    <x v="0"/>
    <m/>
    <s v="JPS"/>
    <s v="PDP-0127"/>
    <s v="S/C"/>
    <s v="Set expansor de caños"/>
    <n v="1"/>
    <s v="Unidad"/>
    <n v="208800"/>
    <n v="208800"/>
    <s v="$"/>
    <s v="REFRIGERACION OMAR"/>
    <n v="100908"/>
    <d v="2025-05-05T00:00:00"/>
    <s v="MZ"/>
    <d v="2025-05-06T00:00:00"/>
    <s v="Recibido"/>
    <s v="cumplida"/>
    <x v="0"/>
    <n v="1"/>
    <n v="0"/>
    <d v="2025-05-16T00:00:00"/>
    <n v="25424"/>
    <m/>
    <m/>
    <n v="1"/>
  </r>
  <r>
    <m/>
    <s v="Maximiliano Riera"/>
    <s v="URGENTE 01"/>
    <s v="MATERIAL PARA REFORMA DE CHILLER"/>
    <d v="2025-04-25T00:00:00"/>
    <x v="0"/>
    <x v="0"/>
    <m/>
    <s v="JPS"/>
    <s v="PDP-0127"/>
    <s v="S/C"/>
    <s v="Tee 1 1/8&quot; (material: cobre)"/>
    <n v="5"/>
    <s v="Unidad"/>
    <n v="15624"/>
    <n v="78120"/>
    <s v="$"/>
    <s v="REFRIGERACION OMAR"/>
    <n v="100908"/>
    <d v="2025-05-05T00:00:00"/>
    <s v="MZ"/>
    <d v="2025-05-06T00:00:00"/>
    <s v="Recibido"/>
    <s v="cumplida"/>
    <x v="0"/>
    <n v="5"/>
    <n v="0"/>
    <d v="2025-05-16T00:00:00"/>
    <n v="25424"/>
    <m/>
    <m/>
    <n v="1"/>
  </r>
  <r>
    <m/>
    <s v="Maximiliano Riera"/>
    <s v="URGENTE 01"/>
    <s v="MATERIAL PARA REFORMA DE CHILLER"/>
    <d v="2025-04-25T00:00:00"/>
    <x v="0"/>
    <x v="0"/>
    <m/>
    <s v="JPS"/>
    <s v="PDP-0127"/>
    <s v="S/C"/>
    <s v="Válvula solenoide (puede ser china que imita a Danfoss), bobina 24 v dc., para conexiones 5/8&quot; flare, con sus cuplas de bronce.-"/>
    <n v="2"/>
    <s v="Unidad"/>
    <n v="159072"/>
    <n v="318144"/>
    <s v="$"/>
    <s v="REFRIGERACION OMAR"/>
    <n v="100908"/>
    <d v="2025-05-05T00:00:00"/>
    <s v="MZ"/>
    <d v="2025-05-06T00:00:00"/>
    <s v="Recibido"/>
    <s v="cumplida"/>
    <x v="0"/>
    <n v="2"/>
    <n v="0"/>
    <d v="2025-05-16T00:00:00"/>
    <n v="25424"/>
    <m/>
    <m/>
    <n v="1"/>
  </r>
  <r>
    <n v="7"/>
    <s v="Juan Zabaleta"/>
    <s v="URGENTE 01"/>
    <s v="MATERIAL PARA ESTRUCTURA DE TOLVA L5"/>
    <d v="2025-04-10T00:00:00"/>
    <x v="0"/>
    <x v="0"/>
    <m/>
    <s v="AB"/>
    <s v="PDP-0128"/>
    <s v="S/C"/>
    <s v="Angulo 1&quot; x 3/16&quot; de espesor X 6000mm"/>
    <n v="6"/>
    <s v="Unidad"/>
    <n v="26168.34"/>
    <n v="157010.04"/>
    <s v="$"/>
    <s v="ABRAFER"/>
    <n v="100687"/>
    <d v="2025-04-16T00:00:00"/>
    <s v="MZ"/>
    <d v="2025-04-17T00:00:00"/>
    <s v="Recibido"/>
    <s v="cumplida"/>
    <x v="0"/>
    <n v="6"/>
    <n v="0"/>
    <d v="2025-04-26T00:00:00"/>
    <n v="36801"/>
    <m/>
    <n v="1"/>
    <n v="1"/>
  </r>
  <r>
    <m/>
    <s v="Juan Zabaleta"/>
    <s v="URGENTE 01"/>
    <s v="MATERIAL PARA ESTRUCTURA DE TOLVA L5"/>
    <d v="2025-04-10T00:00:00"/>
    <x v="0"/>
    <x v="0"/>
    <m/>
    <s v="AB"/>
    <s v="PDP-0128"/>
    <s v="S/C"/>
    <s v="Caño estructural 80x40mm x 6000mm"/>
    <n v="2"/>
    <s v="Unidad"/>
    <n v="48021.73"/>
    <n v="96043.46"/>
    <s v="$"/>
    <s v="ABRAFER"/>
    <n v="100687"/>
    <d v="2025-04-16T00:00:00"/>
    <s v="MZ"/>
    <d v="2025-04-17T00:00:00"/>
    <s v="Recibido"/>
    <s v="cumplida"/>
    <x v="0"/>
    <n v="2"/>
    <n v="0"/>
    <d v="2025-04-26T00:00:00"/>
    <n v="36801"/>
    <m/>
    <m/>
    <n v="1"/>
  </r>
  <r>
    <m/>
    <s v="Juan Zabaleta"/>
    <s v="URGENTE 01"/>
    <s v="MATERIAL PARA ESTRUCTURA DE TOLVA L5"/>
    <d v="2025-04-10T00:00:00"/>
    <x v="0"/>
    <x v="0"/>
    <m/>
    <s v="AB"/>
    <s v="PDP-0128"/>
    <s v="S/C"/>
    <s v="Caño estructural 80x80mm x 6000mm"/>
    <n v="4"/>
    <s v="Unidad"/>
    <n v="65518.52"/>
    <n v="262074.08"/>
    <s v="$"/>
    <s v="ABRAFER"/>
    <n v="100687"/>
    <d v="2025-04-16T00:00:00"/>
    <s v="MZ"/>
    <d v="2025-04-17T00:00:00"/>
    <s v="Recibido"/>
    <s v="cumplida"/>
    <x v="0"/>
    <n v="4"/>
    <n v="0"/>
    <d v="2025-04-26T00:00:00"/>
    <n v="36801"/>
    <m/>
    <m/>
    <n v="1"/>
  </r>
  <r>
    <m/>
    <s v="Juan Zabaleta"/>
    <s v="URGENTE 01"/>
    <s v="MATERIAL PARA ESTRUCTURA DE TOLVA L5"/>
    <d v="2025-04-10T00:00:00"/>
    <x v="0"/>
    <x v="0"/>
    <m/>
    <s v="AB"/>
    <s v="PDP-0128"/>
    <s v="S/C"/>
    <s v="Perfl UPN 78x43mm x 6000mm"/>
    <n v="1"/>
    <s v="Unidad"/>
    <n v="146100.81099999999"/>
    <n v="146100.81099999999"/>
    <s v="$"/>
    <s v="ABRAFER"/>
    <n v="100687"/>
    <d v="2025-04-16T00:00:00"/>
    <s v="MZ"/>
    <d v="2025-04-17T00:00:00"/>
    <s v="Recibido"/>
    <s v="cumplida"/>
    <x v="0"/>
    <n v="1"/>
    <n v="0"/>
    <d v="2025-04-26T00:00:00"/>
    <n v="36801"/>
    <m/>
    <m/>
    <n v="1"/>
  </r>
  <r>
    <m/>
    <s v="Juan Zabaleta"/>
    <s v="URGENTE 01"/>
    <s v="MATERIAL PARA ESTRUCTURA DE TOLVA L5"/>
    <d v="2025-04-10T00:00:00"/>
    <x v="0"/>
    <x v="0"/>
    <m/>
    <s v="AB"/>
    <s v="PDP-0128"/>
    <s v="S/C"/>
    <s v="Tuerca autofrenante M12 paso 1/2&quot; x 20h"/>
    <n v="2"/>
    <s v="Unidad"/>
    <n v="112.41"/>
    <n v="224.82"/>
    <s v="$"/>
    <s v="ABRAFER"/>
    <n v="100687"/>
    <d v="2025-04-16T00:00:00"/>
    <s v="MZ"/>
    <d v="2025-04-17T00:00:00"/>
    <s v="Recibido"/>
    <s v="cumplida"/>
    <x v="0"/>
    <n v="2"/>
    <n v="0"/>
    <d v="2025-04-26T00:00:00"/>
    <n v="36801"/>
    <m/>
    <m/>
    <n v="1"/>
  </r>
  <r>
    <m/>
    <s v="Juan Zabaleta"/>
    <s v="URGENTE 01"/>
    <s v="MATERIAL PARA ESTRUCTURA DE TOLVA L5"/>
    <d v="2025-04-10T00:00:00"/>
    <x v="0"/>
    <x v="0"/>
    <m/>
    <s v="AB"/>
    <s v="PDP-0128"/>
    <s v="S/C"/>
    <s v="Tuerca M12 paso 1/2&quot; x 20h"/>
    <n v="4"/>
    <s v="Unidad"/>
    <n v="80.489999999999995"/>
    <n v="321.95999999999998"/>
    <s v="$"/>
    <s v="ABRAFER"/>
    <n v="100687"/>
    <d v="2025-04-16T00:00:00"/>
    <s v="MZ"/>
    <d v="2025-04-17T00:00:00"/>
    <s v="Recibido"/>
    <s v="cumplida"/>
    <x v="0"/>
    <n v="4"/>
    <n v="0"/>
    <d v="2025-04-26T00:00:00"/>
    <n v="36801"/>
    <m/>
    <m/>
    <n v="1"/>
  </r>
  <r>
    <m/>
    <s v="Juan Zabaleta"/>
    <s v="URGENTE 01"/>
    <s v="MATERIAL PARA ESTRUCTURA DE TOLVA L5"/>
    <d v="2025-04-10T00:00:00"/>
    <x v="0"/>
    <x v="0"/>
    <m/>
    <s v="AB"/>
    <s v="PDP-0128"/>
    <s v="S/C"/>
    <s v="Varilla roscada M12 paso 1/2&quot;x20 h SAE"/>
    <n v="2"/>
    <s v="Unidad"/>
    <n v="3216.85"/>
    <n v="6433.7"/>
    <s v="$"/>
    <s v="ABRAFER"/>
    <n v="100687"/>
    <d v="2025-04-16T00:00:00"/>
    <s v="MZ"/>
    <d v="2025-04-17T00:00:00"/>
    <s v="Recibido"/>
    <s v="cumplida"/>
    <x v="0"/>
    <n v="2"/>
    <n v="0"/>
    <d v="2025-04-26T00:00:00"/>
    <n v="36801"/>
    <m/>
    <m/>
    <n v="1"/>
  </r>
  <r>
    <n v="5"/>
    <s v="Juan Zabaleta"/>
    <s v="URGENTE 01"/>
    <s v="VALVULA PARA DESCARGA DE TOLVA DE HARINA"/>
    <d v="2025-04-10T00:00:00"/>
    <x v="0"/>
    <x v="0"/>
    <m/>
    <s v="AB"/>
    <s v="PDP-0129"/>
    <s v="S/C"/>
    <s v="Actuador Neumático Monoestable WAM CPU"/>
    <n v="1"/>
    <s v="Unidad"/>
    <n v="971040"/>
    <n v="971040"/>
    <s v="$"/>
    <s v="VIBROTECH"/>
    <n v="100891"/>
    <d v="2025-05-05T00:00:00"/>
    <s v="MZ"/>
    <d v="2025-05-06T00:00:00"/>
    <s v="Recibido"/>
    <s v="cumplida"/>
    <x v="0"/>
    <n v="1"/>
    <n v="0"/>
    <d v="2025-06-13T00:00:00"/>
    <n v="6705"/>
    <m/>
    <n v="1"/>
    <n v="1"/>
  </r>
  <r>
    <m/>
    <s v="Juan Zabaleta"/>
    <s v="URGENTE 01"/>
    <s v="VALVULA PARA DESCARGA DE TOLVA DE HARINA"/>
    <d v="2025-04-10T00:00:00"/>
    <x v="0"/>
    <x v="0"/>
    <m/>
    <s v="AB"/>
    <s v="PDP-0129"/>
    <s v="S/C"/>
    <s v="Bobina 24V 50/60Hz 5.5 W"/>
    <n v="1"/>
    <s v="Unidad"/>
    <n v="69020"/>
    <n v="69020"/>
    <s v="$"/>
    <s v="VIBROTECH"/>
    <n v="100891"/>
    <d v="2025-05-05T00:00:00"/>
    <s v="MZ"/>
    <d v="2025-05-06T00:00:00"/>
    <s v="Recibido"/>
    <s v="cumplida"/>
    <x v="0"/>
    <n v="1"/>
    <n v="0"/>
    <d v="2025-06-13T00:00:00"/>
    <n v="6705"/>
    <m/>
    <m/>
    <n v="1"/>
  </r>
  <r>
    <m/>
    <s v="Juan Zabaleta"/>
    <s v="URGENTE 01"/>
    <s v="VALVULA PARA DESCARGA DE TOLVA DE HARINA"/>
    <d v="2025-04-10T00:00:00"/>
    <x v="0"/>
    <x v="0"/>
    <m/>
    <s v="AB"/>
    <s v="PDP-0129"/>
    <s v="S/C"/>
    <s v="Cartucho redondo WAM"/>
    <n v="2"/>
    <s v="Unidad"/>
    <n v="185640"/>
    <n v="371280"/>
    <s v="$"/>
    <s v="VIBROTECH"/>
    <n v="100891"/>
    <d v="2025-05-05T00:00:00"/>
    <s v="MZ"/>
    <d v="2025-05-06T00:00:00"/>
    <s v="Recibido"/>
    <s v="cumplida"/>
    <x v="0"/>
    <n v="2"/>
    <n v="0"/>
    <d v="2025-06-13T00:00:00"/>
    <n v="6705"/>
    <m/>
    <m/>
    <n v="1"/>
  </r>
  <r>
    <m/>
    <s v="Juan Zabaleta"/>
    <s v="URGENTE 01"/>
    <s v="VALVULA PARA DESCARGA DE TOLVA DE HARINA"/>
    <d v="2025-04-10T00:00:00"/>
    <x v="0"/>
    <x v="0"/>
    <m/>
    <s v="AB"/>
    <s v="PDP-0129"/>
    <s v="S/C"/>
    <s v="Válvula mariposa de 8&quot; Brida - Brida"/>
    <n v="1"/>
    <s v="Unidad"/>
    <n v="458150"/>
    <n v="458150"/>
    <s v="$"/>
    <s v="VIBROTECH"/>
    <n v="100891"/>
    <d v="2025-05-05T00:00:00"/>
    <s v="MZ"/>
    <d v="2025-05-06T00:00:00"/>
    <s v="Recibido"/>
    <s v="cumplida"/>
    <x v="0"/>
    <n v="1"/>
    <n v="0"/>
    <d v="2025-06-13T00:00:00"/>
    <n v="6705"/>
    <m/>
    <m/>
    <n v="1"/>
  </r>
  <r>
    <m/>
    <s v="Juan Zabaleta"/>
    <s v="URGENTE 01"/>
    <s v="VALVULA PARA DESCARGA DE TOLVA DE HARINA"/>
    <d v="2025-04-10T00:00:00"/>
    <x v="0"/>
    <x v="0"/>
    <m/>
    <s v="AB"/>
    <s v="PDP-0129"/>
    <s v="S/C"/>
    <s v="Vibro Fluidificador OLI VBS1N"/>
    <n v="2"/>
    <s v="Unidad"/>
    <n v="105910"/>
    <n v="211820"/>
    <s v="$"/>
    <s v="VIBROTECH"/>
    <n v="100891"/>
    <d v="2025-05-05T00:00:00"/>
    <s v="MZ"/>
    <d v="2025-05-06T00:00:00"/>
    <s v="Recibido"/>
    <s v="cumplida"/>
    <x v="0"/>
    <n v="2"/>
    <n v="0"/>
    <d v="2025-06-13T00:00:00"/>
    <n v="6705"/>
    <m/>
    <m/>
    <n v="1"/>
  </r>
  <r>
    <n v="9"/>
    <s v="Juan Zabaleta"/>
    <s v="URGENTE 01"/>
    <s v="MATERIAL PARA CAÑERIA DE DESVIO"/>
    <d v="2025-04-10T00:00:00"/>
    <x v="0"/>
    <x v="0"/>
    <m/>
    <s v="AB"/>
    <s v="PDP-0130"/>
    <s v="S/C"/>
    <s v="COMBO DECAPANTE GEL KONNEN 2 KG. + PASIVANTE GEL KONNEN 2 KG."/>
    <n v="1"/>
    <s v="Unidad"/>
    <n v="91069.2"/>
    <n v="91069.2"/>
    <s v="$"/>
    <s v="FAMIQ"/>
    <n v="100654"/>
    <d v="2025-04-14T00:00:00"/>
    <s v="MZ"/>
    <d v="2025-04-16T00:00:00"/>
    <s v="Recibido"/>
    <s v="cumplida"/>
    <x v="0"/>
    <n v="1"/>
    <n v="0"/>
    <d v="2025-04-23T00:00:00"/>
    <n v="1486894"/>
    <m/>
    <n v="1"/>
    <n v="1"/>
  </r>
  <r>
    <m/>
    <s v="Juan Zabaleta"/>
    <s v="URGENTE 01"/>
    <s v="MATERIAL PARA CAÑERIA DE DESVIO"/>
    <d v="2025-04-10T00:00:00"/>
    <x v="0"/>
    <x v="0"/>
    <m/>
    <s v="AB"/>
    <s v="PDP-0130"/>
    <s v="S/C"/>
    <s v="ELECTRODO TUNGSTENO 2.40MM KONNEN WL15- PUNTA DORADA"/>
    <n v="10"/>
    <s v="Unidad"/>
    <n v="7111.86"/>
    <n v="71118.599999999991"/>
    <s v="$"/>
    <s v="FAMIQ"/>
    <n v="100654"/>
    <d v="2025-04-14T00:00:00"/>
    <s v="MZ"/>
    <d v="2025-04-16T00:00:00"/>
    <s v="Recibido"/>
    <s v="cumplida"/>
    <x v="0"/>
    <n v="10"/>
    <n v="0"/>
    <d v="2025-04-23T00:00:00"/>
    <n v="1486894"/>
    <m/>
    <m/>
    <n v="1"/>
  </r>
  <r>
    <m/>
    <s v="Juan Zabaleta"/>
    <s v="URGENTE 01"/>
    <s v="MATERIAL PARA CAÑERIA DE DESVIO"/>
    <d v="2025-04-10T00:00:00"/>
    <x v="0"/>
    <x v="0"/>
    <m/>
    <s v="AB"/>
    <s v="PDP-0130"/>
    <s v="S/C"/>
    <s v="JUNTA DANESA SILICONA 63.5 mm (2 1/2&quot;)"/>
    <n v="12"/>
    <s v="Unidad"/>
    <n v="2045.49"/>
    <n v="24545.88"/>
    <s v="$"/>
    <s v="FAMIQ"/>
    <n v="100654"/>
    <d v="2025-04-14T00:00:00"/>
    <s v="MZ"/>
    <d v="2025-04-16T00:00:00"/>
    <s v="Recibido"/>
    <s v="cumplida"/>
    <x v="0"/>
    <n v="12"/>
    <n v="0"/>
    <d v="2025-04-23T00:00:00"/>
    <n v="1486894"/>
    <m/>
    <m/>
    <n v="1"/>
  </r>
  <r>
    <m/>
    <s v="Juan Zabaleta"/>
    <s v="URGENTE 01"/>
    <s v="MATERIAL PARA CAÑERIA DE DESVIO"/>
    <d v="2025-04-10T00:00:00"/>
    <x v="0"/>
    <x v="0"/>
    <m/>
    <s v="AB"/>
    <s v="PDP-0130"/>
    <s v="S/C"/>
    <s v="LLAVE ARTICULADA PARA UNIÓN DOBLE 1&quot; a 1 1/2&quot; 304"/>
    <n v="1"/>
    <s v="Unidad"/>
    <n v="21795.599999999999"/>
    <n v="21795.599999999999"/>
    <s v="$"/>
    <s v="FAMIQ"/>
    <n v="100654"/>
    <d v="2025-04-14T00:00:00"/>
    <s v="MZ"/>
    <d v="2025-04-16T00:00:00"/>
    <s v="Recibido"/>
    <s v="cumplida"/>
    <x v="0"/>
    <n v="1"/>
    <n v="0"/>
    <d v="2025-04-23T00:00:00"/>
    <n v="1486894"/>
    <m/>
    <m/>
    <n v="1"/>
  </r>
  <r>
    <m/>
    <s v="Juan Zabaleta"/>
    <s v="URGENTE 01"/>
    <s v="MATERIAL PARA CAÑERIA DE DESVIO"/>
    <d v="2025-04-10T00:00:00"/>
    <x v="0"/>
    <x v="0"/>
    <m/>
    <s v="AB"/>
    <s v="PDP-0130"/>
    <s v="S/C"/>
    <s v="LLAVE ARTICULADA PARA UNIÓN DOBLE 2&quot; a 4&quot; 304"/>
    <n v="1"/>
    <s v="Unidad"/>
    <n v="35301"/>
    <n v="35301"/>
    <s v="$"/>
    <s v="FAMIQ"/>
    <n v="100654"/>
    <d v="2025-04-14T00:00:00"/>
    <s v="MZ"/>
    <d v="2025-04-16T00:00:00"/>
    <s v="Recibido"/>
    <s v="cumplida"/>
    <x v="0"/>
    <n v="1"/>
    <n v="0"/>
    <d v="2025-04-23T00:00:00"/>
    <n v="1486894"/>
    <m/>
    <m/>
    <n v="1"/>
  </r>
  <r>
    <m/>
    <s v="Juan Zabaleta"/>
    <s v="URGENTE 01"/>
    <s v="MATERIAL PARA CAÑERIA DE DESVIO"/>
    <d v="2025-04-10T00:00:00"/>
    <x v="0"/>
    <x v="0"/>
    <m/>
    <s v="AB"/>
    <s v="PDP-0130"/>
    <s v="S/C"/>
    <s v="PASTA DE RESPALDO PARA SOLDADURA KONNEN x500gr"/>
    <n v="2"/>
    <s v="Unidad"/>
    <n v="40540.800000000003"/>
    <n v="81081.600000000006"/>
    <s v="$"/>
    <s v="FAMIQ"/>
    <n v="100654"/>
    <d v="2025-04-14T00:00:00"/>
    <s v="MZ"/>
    <d v="2025-04-16T00:00:00"/>
    <s v="Se envía rq a compras"/>
    <s v="Con pendientes"/>
    <x v="1"/>
    <m/>
    <n v="-2"/>
    <m/>
    <m/>
    <m/>
    <m/>
    <n v="1"/>
  </r>
  <r>
    <m/>
    <s v="Juan Zabaleta"/>
    <s v="URGENTE 01"/>
    <s v="MATERIAL PARA CAÑERIA DE DESVIO"/>
    <d v="2025-04-10T00:00:00"/>
    <x v="0"/>
    <x v="0"/>
    <m/>
    <s v="AB"/>
    <s v="PDP-0130"/>
    <s v="S/C"/>
    <s v="REDUCCIÓN CONCÉNTRICA PARA SOLDAR PULIDO TOTAL 304L 38.1 x 25.4 x 1.5 mm"/>
    <n v="2"/>
    <s v="Unidad"/>
    <n v="7638.3"/>
    <n v="15276.6"/>
    <s v="$"/>
    <s v="FAMIQ"/>
    <n v="100654"/>
    <d v="2025-04-14T00:00:00"/>
    <s v="MZ"/>
    <d v="2025-04-16T00:00:00"/>
    <s v="Recibido"/>
    <s v="cumplida"/>
    <x v="0"/>
    <n v="2"/>
    <n v="0"/>
    <d v="2025-04-23T00:00:00"/>
    <n v="1486894"/>
    <m/>
    <m/>
    <n v="1"/>
  </r>
  <r>
    <m/>
    <s v="Juan Zabaleta"/>
    <s v="URGENTE 01"/>
    <s v="MATERIAL PARA CAÑERIA DE DESVIO"/>
    <d v="2025-04-10T00:00:00"/>
    <x v="0"/>
    <x v="0"/>
    <m/>
    <s v="AB"/>
    <s v="PDP-0130"/>
    <s v="S/C"/>
    <s v="TUBO REDONDO COSTURA LAMINADA PULIDO EXTERIOR (A-554) 304L 63.5 x 1.5 mm"/>
    <n v="24"/>
    <s v="Metros"/>
    <n v="22916.13"/>
    <n v="549987.12"/>
    <s v="$"/>
    <s v="FAMIQ"/>
    <n v="100654"/>
    <d v="2025-04-14T00:00:00"/>
    <s v="MZ"/>
    <d v="2025-04-16T00:00:00"/>
    <s v="Recibido"/>
    <s v="cumplida"/>
    <x v="0"/>
    <n v="24"/>
    <n v="0"/>
    <d v="2025-06-02T00:00:00"/>
    <n v="1494819"/>
    <m/>
    <m/>
    <n v="1"/>
  </r>
  <r>
    <m/>
    <s v="Juan Zabaleta"/>
    <s v="URGENTE 01"/>
    <s v="MATERIAL PARA CAÑERIA DE DESVIO"/>
    <d v="2025-04-10T00:00:00"/>
    <x v="0"/>
    <x v="0"/>
    <m/>
    <s v="AB"/>
    <s v="PDP-0130"/>
    <s v="S/C"/>
    <s v="UNION DOBLE DANESA PARA SOLDAR 316L 63.5 mm (2 1/2&quot;) - SIN JUNTA. TUERCA EN 304"/>
    <n v="6"/>
    <s v="Unidad"/>
    <n v="55288.5"/>
    <n v="331731"/>
    <s v="$"/>
    <s v="FAMIQ"/>
    <n v="100654"/>
    <d v="2025-04-14T00:00:00"/>
    <s v="MZ"/>
    <d v="2025-04-16T00:00:00"/>
    <s v="Recibido"/>
    <s v="cumplida"/>
    <x v="0"/>
    <n v="6"/>
    <n v="0"/>
    <d v="2025-04-23T00:00:00"/>
    <n v="1486894"/>
    <m/>
    <m/>
    <n v="1"/>
  </r>
  <r>
    <n v="13"/>
    <s v="Juan Zabaleta"/>
    <s v="URGENTE 01"/>
    <s v="VALVULA DE DESVIO HARINA L5"/>
    <d v="2025-04-10T00:00:00"/>
    <x v="0"/>
    <x v="0"/>
    <m/>
    <s v="AB"/>
    <s v="PDP-0131"/>
    <s v="S/C"/>
    <s v="VÁLVULA ESFERICA TRES PIEZAS 2.1/2&quot; "/>
    <n v="2"/>
    <s v="Unidad"/>
    <n v="460986.43"/>
    <n v="921972.86"/>
    <s v="$"/>
    <s v="SB ARGENTINA"/>
    <n v="100644"/>
    <d v="2025-04-14T00:00:00"/>
    <s v="MZ"/>
    <d v="2025-04-15T00:00:00"/>
    <s v="Se envía rq a compras"/>
    <s v="Con pendientes"/>
    <x v="0"/>
    <n v="2"/>
    <n v="0"/>
    <d v="2025-05-09T00:00:00"/>
    <s v="dijo marcos"/>
    <m/>
    <n v="1"/>
    <n v="1"/>
  </r>
  <r>
    <m/>
    <s v="Juan Zabaleta"/>
    <s v="URGENTE 01"/>
    <s v="VALVULA DE DESVIO HARINA L5"/>
    <d v="2025-04-10T00:00:00"/>
    <x v="0"/>
    <x v="0"/>
    <m/>
    <s v="AB"/>
    <s v="PDP-0131"/>
    <s v="S/C"/>
    <s v="ACTUAD DOB/EF P/VALV 3 PIEZAS 2.1/2 a 3 GNP94"/>
    <n v="2"/>
    <s v="Unidad"/>
    <n v="331220.96999999997"/>
    <n v="662441.93999999994"/>
    <s v="$"/>
    <s v="SB ARGENTINA"/>
    <n v="100644"/>
    <d v="2025-04-14T00:00:00"/>
    <s v="MZ"/>
    <d v="2025-04-15T00:00:00"/>
    <s v="Recibido"/>
    <s v="cumplida"/>
    <x v="0"/>
    <n v="2"/>
    <n v="0"/>
    <d v="2025-08-29T00:00:00"/>
    <n v="63414"/>
    <m/>
    <m/>
    <n v="1"/>
  </r>
  <r>
    <m/>
    <s v="Juan Zabaleta"/>
    <s v="URGENTE 01"/>
    <s v="VALVULA DE DESVIO HARINA L5"/>
    <d v="2025-04-10T00:00:00"/>
    <x v="0"/>
    <x v="0"/>
    <m/>
    <s v="AB"/>
    <s v="PDP-0131"/>
    <s v="S/C"/>
    <s v="LIMIT SWITCH ELECTROMECANICO 5987-02"/>
    <n v="2"/>
    <s v="Unidad"/>
    <n v="90884.25"/>
    <n v="181768.5"/>
    <s v="$"/>
    <s v="SB ARGENTINA"/>
    <n v="100644"/>
    <d v="2025-04-14T00:00:00"/>
    <s v="MZ"/>
    <d v="2025-04-15T00:00:00"/>
    <s v="Recibido"/>
    <s v="cumplida"/>
    <x v="0"/>
    <n v="2"/>
    <n v="0"/>
    <d v="2025-08-29T00:00:00"/>
    <n v="63414"/>
    <m/>
    <m/>
    <n v="1"/>
  </r>
  <r>
    <m/>
    <s v="Juan Zabaleta"/>
    <s v="URGENTE 01"/>
    <s v="VALVULA DE DESVIO HARINA L5"/>
    <d v="2025-04-10T00:00:00"/>
    <x v="0"/>
    <x v="0"/>
    <m/>
    <s v="AB"/>
    <s v="PDP-0131"/>
    <s v="S/C"/>
    <s v="NAMUR ELECTROVALVULA 24 VOLT DC"/>
    <n v="2"/>
    <s v="Unidad"/>
    <n v="64085.58"/>
    <n v="128171.16"/>
    <s v="$"/>
    <s v="SB ARGENTINA"/>
    <n v="100644"/>
    <d v="2025-04-14T00:00:00"/>
    <s v="MZ"/>
    <d v="2025-04-15T00:00:00"/>
    <s v="Recibido"/>
    <s v="cumplida"/>
    <x v="0"/>
    <n v="2"/>
    <n v="0"/>
    <d v="2025-08-29T00:00:00"/>
    <n v="63414"/>
    <m/>
    <m/>
    <n v="1"/>
  </r>
  <r>
    <m/>
    <s v="Juan Zabaleta"/>
    <s v="URGENTE 01"/>
    <s v="VALVULA DE DESVIO HARINA L5"/>
    <d v="2025-04-10T00:00:00"/>
    <x v="0"/>
    <x v="0"/>
    <m/>
    <s v="AB"/>
    <s v="PDP-0131"/>
    <s v="S/C"/>
    <s v="MEDIO NIPLE 2.1/2&quot; X 60MM"/>
    <n v="4"/>
    <s v="Unidad"/>
    <n v="28898.69"/>
    <n v="115594.76"/>
    <s v="$"/>
    <s v="SB ARGENTINA"/>
    <n v="100644"/>
    <d v="2025-04-14T00:00:00"/>
    <s v="MZ"/>
    <d v="2025-04-15T00:00:00"/>
    <s v="Recibido"/>
    <s v="cumplida"/>
    <x v="0"/>
    <n v="2"/>
    <n v="-2"/>
    <d v="2025-08-29T00:00:00"/>
    <n v="63414"/>
    <m/>
    <m/>
    <n v="1"/>
  </r>
  <r>
    <m/>
    <s v="Juan Zabaleta"/>
    <s v="URGENTE 01"/>
    <s v="VALVULA DE DESVIO HARINA L5"/>
    <d v="2025-04-10T00:00:00"/>
    <x v="0"/>
    <x v="0"/>
    <m/>
    <s v="AB"/>
    <s v="PDP-0131"/>
    <s v="S/C"/>
    <s v="RMF-Z-25 VALVULA DE PULSO DN 25 1&quot;"/>
    <n v="1"/>
    <s v="Unidad"/>
    <n v="60440"/>
    <n v="60440"/>
    <s v="$"/>
    <s v="SB ARGENTINA"/>
    <n v="100644"/>
    <d v="2025-04-14T00:00:00"/>
    <s v="MZ"/>
    <d v="2025-04-15T00:00:00"/>
    <s v="Recibido"/>
    <s v="cumplida"/>
    <x v="0"/>
    <n v="1"/>
    <n v="0"/>
    <d v="2025-05-30T00:00:00"/>
    <n v="63610"/>
    <m/>
    <m/>
    <n v="1"/>
  </r>
  <r>
    <m/>
    <s v="Juan Zabaleta"/>
    <s v="URGENTE 01"/>
    <s v="VALVULA DE DESVIO HARINA L5"/>
    <d v="2025-04-10T00:00:00"/>
    <x v="0"/>
    <x v="0"/>
    <m/>
    <s v="AB"/>
    <s v="PDP-0131"/>
    <s v="S/C"/>
    <s v="MEDIO NIPLE 1&quot; X 40MM"/>
    <n v="2"/>
    <s v="Unidad"/>
    <n v="6439.54"/>
    <n v="12879.08"/>
    <s v="$"/>
    <s v="SB ARGENTINA"/>
    <n v="100644"/>
    <d v="2025-04-14T00:00:00"/>
    <s v="MZ"/>
    <d v="2025-04-15T00:00:00"/>
    <s v="Recibido"/>
    <s v="cumplida"/>
    <x v="0"/>
    <n v="2"/>
    <n v="0"/>
    <d v="2025-08-29T00:00:00"/>
    <n v="63414"/>
    <m/>
    <m/>
    <n v="1"/>
  </r>
  <r>
    <m/>
    <s v="Juan Zabaleta"/>
    <s v="URGENTE 01"/>
    <s v="VALVULA DE DESVIO HARINA L5"/>
    <d v="2025-04-10T00:00:00"/>
    <x v="0"/>
    <x v="0"/>
    <m/>
    <s v="AB"/>
    <s v="PDP-0131"/>
    <s v="S/C"/>
    <s v="VÁLVULA ESFERICA TRES PIEZAS 3/4&quot; "/>
    <n v="3"/>
    <s v="Unidad"/>
    <n v="52209.72"/>
    <n v="156629.16"/>
    <s v="$"/>
    <s v="SB ARGENTINA"/>
    <n v="100644"/>
    <d v="2025-04-14T00:00:00"/>
    <s v="MZ"/>
    <d v="2025-04-15T00:00:00"/>
    <s v="Recibido"/>
    <s v="cumplida"/>
    <x v="0"/>
    <n v="2"/>
    <n v="-1"/>
    <d v="2025-08-29T00:00:00"/>
    <n v="63414"/>
    <m/>
    <m/>
    <n v="1"/>
  </r>
  <r>
    <m/>
    <s v="Juan Zabaleta"/>
    <s v="URGENTE 01"/>
    <s v="VALVULA DE DESVIO HARINA L5"/>
    <d v="2025-04-10T00:00:00"/>
    <x v="0"/>
    <x v="0"/>
    <m/>
    <s v="AB"/>
    <s v="PDP-0131"/>
    <s v="S/C"/>
    <s v="ACTUAD DOB/EF P/VALV 3 PIEZAS 1/2” A 1&quot; GNP14"/>
    <n v="3"/>
    <s v="Unidad"/>
    <n v="170258.86"/>
    <n v="510776.57999999996"/>
    <s v="$"/>
    <s v="SB ARGENTINA"/>
    <n v="100644"/>
    <d v="2025-04-14T00:00:00"/>
    <s v="MZ"/>
    <d v="2025-04-15T00:00:00"/>
    <s v="Recibido"/>
    <s v="cumplida"/>
    <x v="0"/>
    <n v="2"/>
    <n v="-1"/>
    <d v="2025-08-29T00:00:00"/>
    <n v="63414"/>
    <m/>
    <m/>
    <n v="1"/>
  </r>
  <r>
    <m/>
    <s v="Juan Zabaleta"/>
    <s v="URGENTE 01"/>
    <s v="VALVULA DE DESVIO HARINA L5"/>
    <d v="2025-04-10T00:00:00"/>
    <x v="0"/>
    <x v="0"/>
    <m/>
    <s v="AB"/>
    <s v="PDP-0131"/>
    <s v="S/C"/>
    <s v="LIMIT SWITCH ELECTROMECANICO"/>
    <n v="3"/>
    <s v="Unidad"/>
    <n v="90884.25"/>
    <n v="272652.75"/>
    <s v="$"/>
    <s v="SB ARGENTINA"/>
    <n v="100644"/>
    <d v="2025-04-14T00:00:00"/>
    <s v="MZ"/>
    <d v="2025-04-15T00:00:00"/>
    <s v="Recibido"/>
    <s v="cumplida"/>
    <x v="0"/>
    <n v="2"/>
    <n v="-1"/>
    <d v="2025-08-29T00:00:00"/>
    <n v="63414"/>
    <m/>
    <m/>
    <n v="1"/>
  </r>
  <r>
    <m/>
    <s v="Juan Zabaleta"/>
    <s v="URGENTE 01"/>
    <s v="VALVULA DE DESVIO HARINA L5"/>
    <d v="2025-04-10T00:00:00"/>
    <x v="0"/>
    <x v="0"/>
    <m/>
    <s v="AB"/>
    <s v="PDP-0131"/>
    <s v="S/C"/>
    <s v="NAMUR ELECTROVALVULA 24 VOLT DC"/>
    <n v="3"/>
    <s v="Unidad"/>
    <n v="64085.58"/>
    <n v="192256.74"/>
    <s v="$"/>
    <s v="SB ARGENTINA"/>
    <n v="100644"/>
    <d v="2025-04-14T00:00:00"/>
    <s v="MZ"/>
    <d v="2025-04-15T00:00:00"/>
    <s v="Recibido"/>
    <s v="cumplida"/>
    <x v="0"/>
    <n v="2"/>
    <n v="-1"/>
    <d v="2025-08-29T00:00:00"/>
    <n v="63414"/>
    <m/>
    <m/>
    <n v="1"/>
  </r>
  <r>
    <m/>
    <s v="Juan Zabaleta"/>
    <s v="URGENTE 01"/>
    <s v="VALVULA DE DESVIO HARINA L5"/>
    <d v="2025-04-10T00:00:00"/>
    <x v="0"/>
    <x v="0"/>
    <m/>
    <s v="AB"/>
    <s v="PDP-0131"/>
    <s v="S/C"/>
    <s v="MEDIO NIPLE 3/4&quot; X 40MM"/>
    <n v="6"/>
    <s v="Unidad"/>
    <n v="4710.8100000000004"/>
    <n v="28264.86"/>
    <s v="$"/>
    <s v="SB ARGENTINA"/>
    <n v="100644"/>
    <d v="2025-04-14T00:00:00"/>
    <s v="MZ"/>
    <d v="2025-04-15T00:00:00"/>
    <s v="Recibido"/>
    <s v="cumplida"/>
    <x v="0"/>
    <n v="2"/>
    <n v="-4"/>
    <d v="2025-08-29T00:00:00"/>
    <n v="63414"/>
    <m/>
    <m/>
    <n v="1"/>
  </r>
  <r>
    <n v="1"/>
    <s v="Juan Zabaleta"/>
    <s v="URGENTE 01"/>
    <s v="CERRADURA DEPARTAMENTO DE PROYECTOS"/>
    <d v="2025-04-11T00:00:00"/>
    <x v="0"/>
    <x v="0"/>
    <m/>
    <s v="JPS"/>
    <s v="PDP-0132"/>
    <s v="S/C"/>
    <s v="Cerradura Tipo Traba Electrico Robusto-destraba Al Aplicarle"/>
    <n v="2"/>
    <s v="Unidad"/>
    <n v="56347.1"/>
    <n v="112694.2"/>
    <s v="$"/>
    <s v="ABRAFER"/>
    <n v="101877"/>
    <d v="2025-07-11T00:00:00"/>
    <s v="MZ"/>
    <d v="2025-07-12T00:00:00"/>
    <s v="Recibido"/>
    <s v="cumplida"/>
    <x v="0"/>
    <n v="2"/>
    <n v="0"/>
    <d v="2025-07-22T00:00:00"/>
    <n v="40088"/>
    <m/>
    <n v="1"/>
    <n v="1"/>
  </r>
  <r>
    <n v="16"/>
    <s v="Juan Zabaleta"/>
    <s v="URGENTE 01"/>
    <s v="CORTES LASER PARA FABRICACION DE TOLVA Y FILTRO AUTOMATICO"/>
    <d v="2025-04-16T00:00:00"/>
    <x v="0"/>
    <x v="0"/>
    <m/>
    <s v="AB"/>
    <s v="PDP-0133"/>
    <s v="S/C"/>
    <s v="TOLVA PARA HARINA 1 (cono de tolva) espesor=2mm"/>
    <n v="1"/>
    <s v="Unidad"/>
    <n v="357690.2"/>
    <n v="357690.2"/>
    <s v="$"/>
    <s v="CORTES DE PRESICION"/>
    <n v="100771"/>
    <d v="2025-04-25T00:00:00"/>
    <s v="MZ"/>
    <d v="2025-04-26T00:00:00"/>
    <s v="Recibido"/>
    <s v="cumplida"/>
    <x v="0"/>
    <n v="1"/>
    <n v="0"/>
    <d v="2025-05-30T00:00:00"/>
    <n v="31856"/>
    <m/>
    <n v="1"/>
    <n v="1"/>
  </r>
  <r>
    <m/>
    <s v="Juan Zabaleta"/>
    <s v="URGENTE 01"/>
    <s v="CORTES LASER PARA FABRICACION DE TOLVA Y FILTRO AUTOMATICO"/>
    <d v="2025-04-16T00:00:00"/>
    <x v="0"/>
    <x v="0"/>
    <m/>
    <s v="AB"/>
    <s v="PDP-0133"/>
    <s v="S/C"/>
    <s v="TOLVA PARA HARINA 2 (cilindro de descarga) espesor=2mm"/>
    <n v="1"/>
    <s v="Unidad"/>
    <n v="30309.3"/>
    <n v="30309.3"/>
    <s v="$"/>
    <s v="CORTES DE PRESICION"/>
    <n v="100771"/>
    <d v="2025-04-25T00:00:00"/>
    <s v="MZ"/>
    <d v="2025-04-26T00:00:00"/>
    <s v="Recibido"/>
    <s v="cumplida"/>
    <x v="0"/>
    <n v="1"/>
    <n v="0"/>
    <d v="2025-05-30T00:00:00"/>
    <n v="31856"/>
    <m/>
    <m/>
    <n v="1"/>
  </r>
  <r>
    <m/>
    <s v="Juan Zabaleta"/>
    <s v="URGENTE 01"/>
    <s v="CORTES LASER PARA FABRICACION DE TOLVA Y FILTRO AUTOMATICO"/>
    <d v="2025-04-16T00:00:00"/>
    <x v="0"/>
    <x v="0"/>
    <m/>
    <s v="AB"/>
    <s v="PDP-0133"/>
    <s v="S/C"/>
    <s v="TOLVA HARINA PARTE 1 (cilindro de tolva parte 1) espesor=2mm"/>
    <n v="1"/>
    <s v="Unidad"/>
    <n v="87155.6"/>
    <n v="87155.6"/>
    <s v="$"/>
    <s v="CORTES DE PRESICION"/>
    <n v="100771"/>
    <d v="2025-04-25T00:00:00"/>
    <s v="MZ"/>
    <d v="2025-04-26T00:00:00"/>
    <s v="Recibido"/>
    <s v="cumplida"/>
    <x v="0"/>
    <n v="1"/>
    <n v="0"/>
    <d v="2025-05-30T00:00:00"/>
    <n v="31837"/>
    <m/>
    <m/>
    <n v="1"/>
  </r>
  <r>
    <m/>
    <s v="Juan Zabaleta"/>
    <s v="URGENTE 01"/>
    <s v="CORTES LASER PARA FABRICACION DE TOLVA Y FILTRO AUTOMATICO"/>
    <d v="2025-04-16T00:00:00"/>
    <x v="0"/>
    <x v="0"/>
    <m/>
    <s v="AB"/>
    <s v="PDP-0133"/>
    <s v="S/C"/>
    <s v="TOLVA HARINA PARTE 2 (cilindro de tolva parte 2) espesor=2mm"/>
    <n v="1"/>
    <s v="Unidad"/>
    <n v="87155.6"/>
    <n v="87155.6"/>
    <s v="$"/>
    <s v="CORTES DE PRESICION"/>
    <n v="100771"/>
    <d v="2025-04-25T00:00:00"/>
    <s v="MZ"/>
    <d v="2025-04-26T00:00:00"/>
    <s v="Recibido"/>
    <s v="cumplida"/>
    <x v="0"/>
    <n v="1"/>
    <n v="0"/>
    <d v="2025-05-30T00:00:00"/>
    <n v="31837"/>
    <m/>
    <m/>
    <n v="1"/>
  </r>
  <r>
    <m/>
    <s v="Maximiliano Riera"/>
    <s v="URGENTE 01"/>
    <s v="CORTES LASER PARA FABRICACION DE TOLVA Y FILTRO AUTOMATICO"/>
    <d v="2025-04-16T00:00:00"/>
    <x v="0"/>
    <x v="0"/>
    <m/>
    <s v="AB"/>
    <s v="PDP-0133"/>
    <s v="S/C"/>
    <s v="FILTRO AUTOMATICO 1 (cilindro/cuerpo filtro automatico) espesor=2mm"/>
    <n v="1"/>
    <s v="Unidad"/>
    <n v="105279.3"/>
    <n v="105279.3"/>
    <s v="$"/>
    <s v="CORTES DE PRESICION"/>
    <n v="100771"/>
    <d v="2025-04-25T00:00:00"/>
    <s v="MZ"/>
    <d v="2025-04-26T00:00:00"/>
    <s v="Recibido"/>
    <s v="cumplida"/>
    <x v="0"/>
    <n v="1"/>
    <n v="0"/>
    <d v="2025-05-30T00:00:00"/>
    <n v="31856"/>
    <m/>
    <m/>
    <n v="1"/>
  </r>
  <r>
    <m/>
    <s v="Maximiliano Riera"/>
    <s v="URGENTE 01"/>
    <s v="CORTES LASER PARA FABRICACION DE TOLVA Y FILTRO AUTOMATICO"/>
    <d v="2025-04-16T00:00:00"/>
    <x v="0"/>
    <x v="0"/>
    <m/>
    <s v="AB"/>
    <s v="PDP-0133"/>
    <s v="S/C"/>
    <s v="FILTRO AUTOMATICO 2 (tapa de filtro) espesor=2mm"/>
    <n v="1"/>
    <s v="Unidad"/>
    <n v="34950.300000000003"/>
    <n v="34950.300000000003"/>
    <s v="$"/>
    <s v="CORTES DE PRESICION"/>
    <n v="100771"/>
    <d v="2025-04-25T00:00:00"/>
    <s v="MZ"/>
    <d v="2025-04-26T00:00:00"/>
    <s v="Recibido"/>
    <s v="cumplida"/>
    <x v="0"/>
    <n v="1"/>
    <n v="0"/>
    <d v="2025-05-30T00:00:00"/>
    <n v="31856"/>
    <m/>
    <m/>
    <n v="1"/>
  </r>
  <r>
    <m/>
    <s v="Maximiliano Riera"/>
    <s v="URGENTE 01"/>
    <s v="CORTES LASER PARA FABRICACION DE TOLVA Y FILTRO AUTOMATICO"/>
    <d v="2025-04-16T00:00:00"/>
    <x v="0"/>
    <x v="0"/>
    <m/>
    <s v="AB"/>
    <s v="PDP-0133"/>
    <s v="S/C"/>
    <s v="FILTRO AUTOMATICO 3 (cilindro tapa de filtro) espesor=2mm"/>
    <n v="1"/>
    <s v="Unidad"/>
    <n v="49420.7"/>
    <n v="49420.7"/>
    <s v="$"/>
    <s v="CORTES DE PRESICION"/>
    <n v="100771"/>
    <d v="2025-04-25T00:00:00"/>
    <s v="MZ"/>
    <d v="2025-04-26T00:00:00"/>
    <s v="Recibido"/>
    <s v="cumplida"/>
    <x v="0"/>
    <n v="1"/>
    <n v="0"/>
    <d v="2025-05-30T00:00:00"/>
    <n v="31856"/>
    <m/>
    <m/>
    <n v="1"/>
  </r>
  <r>
    <m/>
    <s v="Maximiliano Riera"/>
    <s v="URGENTE 01"/>
    <s v="CORTES LASER PARA FABRICACION DE TOLVA Y FILTRO AUTOMATICO"/>
    <d v="2025-04-16T00:00:00"/>
    <x v="0"/>
    <x v="0"/>
    <m/>
    <s v="AB"/>
    <s v="PDP-0133"/>
    <s v="S/C"/>
    <s v="FILTRO AUTOMATICO 4 (brida para tapa de filtro) espesor=2mm"/>
    <n v="1"/>
    <s v="Unidad"/>
    <n v="32344.2"/>
    <n v="32344.2"/>
    <s v="$"/>
    <s v="CORTES DE PRESICION"/>
    <n v="100771"/>
    <d v="2025-04-25T00:00:00"/>
    <s v="MZ"/>
    <d v="2025-04-26T00:00:00"/>
    <s v="Recibido"/>
    <s v="cumplida"/>
    <x v="0"/>
    <n v="1"/>
    <n v="0"/>
    <d v="2025-05-30T00:00:00"/>
    <n v="31856"/>
    <m/>
    <m/>
    <n v="1"/>
  </r>
  <r>
    <m/>
    <s v="Maximiliano Riera"/>
    <s v="URGENTE 01"/>
    <s v="CORTES LASER PARA FABRICACION DE TOLVA Y FILTRO AUTOMATICO"/>
    <d v="2025-04-16T00:00:00"/>
    <x v="0"/>
    <x v="0"/>
    <m/>
    <s v="AB"/>
    <s v="PDP-0133"/>
    <s v="S/C"/>
    <s v="TOLVA HARINA 1 (tapa de tolva para harina) espesor=3mm"/>
    <n v="1"/>
    <s v="Unidad"/>
    <n v="247317.7"/>
    <n v="247317.7"/>
    <s v="$"/>
    <s v="CORTES DE PRESICION"/>
    <n v="100771"/>
    <d v="2025-04-25T00:00:00"/>
    <s v="MZ"/>
    <d v="2025-04-26T00:00:00"/>
    <s v="Recibido"/>
    <s v="cumplida"/>
    <x v="0"/>
    <n v="1"/>
    <n v="0"/>
    <d v="2025-05-30T00:00:00"/>
    <n v="31856"/>
    <m/>
    <m/>
    <n v="1"/>
  </r>
  <r>
    <m/>
    <s v="Maximiliano Riera"/>
    <s v="URGENTE 01"/>
    <s v="CORTES LASER PARA FABRICACION DE TOLVA Y FILTRO AUTOMATICO"/>
    <d v="2025-04-16T00:00:00"/>
    <x v="0"/>
    <x v="0"/>
    <m/>
    <s v="AB"/>
    <s v="PDP-0133"/>
    <s v="S/C"/>
    <s v="TOLVA HARINA 1 (brida de tolva) espesor=4mm"/>
    <n v="2"/>
    <s v="Unidad"/>
    <n v="31332.7"/>
    <n v="62665.4"/>
    <s v="$"/>
    <s v="CORTES DE PRESICION"/>
    <n v="100771"/>
    <d v="2025-04-25T00:00:00"/>
    <s v="MZ"/>
    <d v="2025-04-26T00:00:00"/>
    <s v="Recibido"/>
    <s v="cumplida"/>
    <x v="0"/>
    <n v="2"/>
    <n v="0"/>
    <d v="2025-05-30T00:00:00"/>
    <n v="31856"/>
    <m/>
    <m/>
    <n v="1"/>
  </r>
  <r>
    <m/>
    <s v="Maximiliano Riera"/>
    <s v="URGENTE 01"/>
    <s v="CORTES LASER PARA FABRICACION DE TOLVA Y FILTRO AUTOMATICO"/>
    <d v="2025-04-16T00:00:00"/>
    <x v="0"/>
    <x v="0"/>
    <m/>
    <s v="AB"/>
    <s v="PDP-0133"/>
    <s v="S/C"/>
    <s v="CORTE PARA FILTRO 1 (brida inferior de filtro) espesor=4mm"/>
    <n v="1"/>
    <s v="Unidad"/>
    <n v="40091.1"/>
    <n v="40091.1"/>
    <s v="$"/>
    <s v="CORTES DE PRESICION"/>
    <n v="100771"/>
    <d v="2025-04-25T00:00:00"/>
    <s v="MZ"/>
    <d v="2025-04-26T00:00:00"/>
    <s v="Recibido"/>
    <s v="cumplida"/>
    <x v="0"/>
    <n v="1"/>
    <n v="0"/>
    <d v="2025-05-30T00:00:00"/>
    <n v="31856"/>
    <m/>
    <m/>
    <n v="1"/>
  </r>
  <r>
    <m/>
    <s v="Maximiliano Riera"/>
    <s v="URGENTE 01"/>
    <s v="CORTES LASER PARA FABRICACION DE TOLVA Y FILTRO AUTOMATICO"/>
    <d v="2025-04-16T00:00:00"/>
    <x v="0"/>
    <x v="0"/>
    <m/>
    <s v="AB"/>
    <s v="PDP-0133"/>
    <s v="S/C"/>
    <s v="TANQUE ACUMULADOR 1 (lateral izquierdo) espesor=4mm"/>
    <n v="1"/>
    <s v="Unidad"/>
    <n v="7151.9"/>
    <n v="7151.9"/>
    <s v="$"/>
    <s v="CORTES DE PRESICION"/>
    <n v="100771"/>
    <d v="2025-04-25T00:00:00"/>
    <s v="MZ"/>
    <d v="2025-04-26T00:00:00"/>
    <s v="Recibido"/>
    <s v="cumplida"/>
    <x v="0"/>
    <n v="1"/>
    <n v="0"/>
    <d v="2025-05-30T00:00:00"/>
    <n v="31856"/>
    <m/>
    <m/>
    <n v="1"/>
  </r>
  <r>
    <m/>
    <s v="Maximiliano Riera"/>
    <s v="URGENTE 01"/>
    <s v="CORTES LASER PARA FABRICACION DE TOLVA Y FILTRO AUTOMATICO"/>
    <d v="2025-04-16T00:00:00"/>
    <x v="0"/>
    <x v="0"/>
    <m/>
    <s v="AB"/>
    <s v="PDP-0133"/>
    <s v="S/C"/>
    <s v="TANQUE ACUMULADOR 2 (lateral derecho) espesor=4mm"/>
    <n v="1"/>
    <s v="Unidad"/>
    <n v="4688.6000000000004"/>
    <n v="4688.6000000000004"/>
    <s v="$"/>
    <s v="CORTES DE PRESICION"/>
    <n v="100771"/>
    <d v="2025-04-25T00:00:00"/>
    <s v="MZ"/>
    <d v="2025-04-26T00:00:00"/>
    <s v="Recibido"/>
    <s v="cumplida"/>
    <x v="0"/>
    <n v="1"/>
    <n v="0"/>
    <d v="2025-05-30T00:00:00"/>
    <n v="31856"/>
    <m/>
    <m/>
    <n v="1"/>
  </r>
  <r>
    <m/>
    <s v="Maximiliano Riera"/>
    <s v="URGENTE 01"/>
    <s v="CORTES LASER PARA FABRICACION DE TOLVA Y FILTRO AUTOMATICO"/>
    <d v="2025-04-16T00:00:00"/>
    <x v="0"/>
    <x v="0"/>
    <m/>
    <s v="AB"/>
    <s v="PDP-0133"/>
    <s v="S/C"/>
    <s v="TANQUE ACUMULADOR 3 (soportes) espesor=4mm"/>
    <n v="4"/>
    <s v="Unidad"/>
    <n v="5128.8999999999996"/>
    <n v="20515.599999999999"/>
    <s v="$"/>
    <s v="CORTES DE PRESICION"/>
    <n v="100771"/>
    <d v="2025-04-25T00:00:00"/>
    <s v="MZ"/>
    <d v="2025-04-26T00:00:00"/>
    <s v="Recibido"/>
    <s v="cumplida"/>
    <x v="0"/>
    <n v="4"/>
    <n v="0"/>
    <d v="2025-05-30T00:00:00"/>
    <n v="31856"/>
    <m/>
    <m/>
    <n v="1"/>
  </r>
  <r>
    <m/>
    <s v="Maximiliano Riera"/>
    <s v="URGENTE 01"/>
    <s v="CORTES LASER PARA FABRICACION DE TOLVA Y FILTRO AUTOMATICO"/>
    <d v="2025-04-16T00:00:00"/>
    <x v="0"/>
    <x v="0"/>
    <m/>
    <s v="AB"/>
    <s v="PDP-0133"/>
    <s v="S/C"/>
    <s v="FILTRO AUTOMATICO 1 (brida superior) espesor=5mm"/>
    <n v="1"/>
    <s v="Unidad"/>
    <n v="28536.2"/>
    <n v="28536.2"/>
    <s v="$"/>
    <s v="CORTES DE PRESICION"/>
    <n v="100771"/>
    <d v="2025-04-25T00:00:00"/>
    <s v="MZ"/>
    <d v="2025-04-26T00:00:00"/>
    <s v="Recibido"/>
    <s v="cumplida"/>
    <x v="0"/>
    <n v="1"/>
    <n v="0"/>
    <d v="2025-05-30T00:00:00"/>
    <n v="31856"/>
    <m/>
    <m/>
    <n v="1"/>
  </r>
  <r>
    <m/>
    <s v="Maximiliano Riera"/>
    <s v="URGENTE 01"/>
    <s v="CORTES LASER PARA FABRICACION DE TOLVA Y FILTRO AUTOMATICO"/>
    <d v="2025-04-16T00:00:00"/>
    <x v="0"/>
    <x v="0"/>
    <m/>
    <s v="AB"/>
    <s v="PDP-0133"/>
    <s v="S/C"/>
    <s v="TANQUE ACUMULADOR DE PRESION 1 (brida) espesor=5mm"/>
    <n v="2"/>
    <s v="Unidad"/>
    <n v="12733"/>
    <n v="25466"/>
    <s v="$"/>
    <s v="CORTES DE PRESICION"/>
    <n v="100771"/>
    <d v="2025-04-25T00:00:00"/>
    <s v="MZ"/>
    <d v="2025-04-26T00:00:00"/>
    <s v="Recibido"/>
    <s v="cumplida"/>
    <x v="0"/>
    <n v="2"/>
    <n v="0"/>
    <d v="2025-05-30T00:00:00"/>
    <n v="31856"/>
    <m/>
    <m/>
    <n v="1"/>
  </r>
  <r>
    <n v="1"/>
    <s v="Maximiliano Riera"/>
    <s v="URGENTE 01"/>
    <s v="SERVIDOR IOT - PROYECTOS"/>
    <d v="2025-04-25T00:00:00"/>
    <x v="0"/>
    <x v="0"/>
    <m/>
    <s v="JPS"/>
    <s v="PDP-0134"/>
    <s v="S/C"/>
    <s v=" IOT 2050 2X10/100MBIT ETH 24VDC 16GBeMMC Ind4.0 - 2 GBits Ethernet RJ45 - DisplayPort -  2 USB 2.0 -  eMMC 16 GB - Fuente de alimentación industrial de 24 VDC"/>
    <n v="1"/>
    <s v="Unidad"/>
    <n v="728820.7"/>
    <n v="728820.7"/>
    <s v="$"/>
    <s v="LIESA"/>
    <n v="100791"/>
    <d v="2025-04-28T00:00:00"/>
    <s v="MZ"/>
    <d v="2025-04-30T00:00:00"/>
    <s v="Recibido"/>
    <s v="cumplida"/>
    <x v="0"/>
    <n v="1"/>
    <n v="0"/>
    <d v="2025-05-13T00:00:00"/>
    <n v="197078"/>
    <m/>
    <n v="1"/>
    <n v="1"/>
  </r>
  <r>
    <n v="3"/>
    <s v="Maximiliano Riera"/>
    <s v="URGENTE 01"/>
    <s v="INSUMOS PARA TAREAS EN CHILLER DE AMASADO"/>
    <d v="2025-04-28T00:00:00"/>
    <x v="0"/>
    <x v="0"/>
    <m/>
    <s v="JPS"/>
    <s v="PDP-0135"/>
    <s v="S/C"/>
    <s v="Recarga de gas Argon tubo de 7,5m³ "/>
    <n v="1"/>
    <s v="Unidad"/>
    <n v="100830"/>
    <n v="100830"/>
    <s v="$"/>
    <s v="SOLDADURAS TIGRE"/>
    <n v="101001"/>
    <d v="2025-05-08T00:00:00"/>
    <s v="MZ"/>
    <d v="2025-05-09T00:00:00"/>
    <s v="Recibido"/>
    <s v="cumplida"/>
    <x v="0"/>
    <n v="1"/>
    <n v="0"/>
    <d v="2025-05-13T00:00:00"/>
    <n v="455"/>
    <m/>
    <n v="1"/>
    <n v="1"/>
  </r>
  <r>
    <m/>
    <s v="Maximiliano Riera"/>
    <s v="URGENTE 01"/>
    <s v="INSUMOS PARA TAREAS EN CHILLER DE AMASADO"/>
    <d v="2025-04-28T00:00:00"/>
    <x v="0"/>
    <x v="0"/>
    <m/>
    <s v="JPS"/>
    <s v="PDP-0135"/>
    <s v="S/C"/>
    <s v="Recarga de gas Argon tubo de 3m³"/>
    <n v="1"/>
    <s v="Unidad"/>
    <n v="40910"/>
    <n v="40910"/>
    <s v="$"/>
    <s v="SOLDADURAS TIGRE"/>
    <s v="101001 - 101543"/>
    <d v="2025-05-08T00:00:00"/>
    <s v="MZ"/>
    <d v="2025-05-09T00:00:00"/>
    <s v="Recibido"/>
    <s v="cumplida"/>
    <x v="0"/>
    <n v="1"/>
    <n v="0"/>
    <d v="2025-07-01T00:00:00"/>
    <n v="677"/>
    <m/>
    <m/>
    <n v="1"/>
  </r>
  <r>
    <m/>
    <s v="Maximiliano Riera"/>
    <s v="URGENTE 01"/>
    <s v="INSUMOS PARA TAREAS EN CHILLER DE AMASADO"/>
    <d v="2025-04-28T00:00:00"/>
    <x v="0"/>
    <x v="0"/>
    <m/>
    <s v="JPS"/>
    <s v="PDP-0135"/>
    <s v="S/C"/>
    <s v="Recarga de gas Nitrogeno tubo de 1m³"/>
    <n v="1"/>
    <s v="Unidad"/>
    <m/>
    <n v="0"/>
    <s v="$"/>
    <m/>
    <m/>
    <m/>
    <m/>
    <m/>
    <s v="Sin req."/>
    <s v="Con pendientes"/>
    <x v="0"/>
    <m/>
    <n v="-1"/>
    <m/>
    <m/>
    <m/>
    <m/>
    <n v="1"/>
  </r>
  <r>
    <n v="1"/>
    <s v="Maximiliano Riera"/>
    <s v="URGENTE 01"/>
    <s v="INSUMOS PARA TAREAS EN CHILLER DE AMASADO"/>
    <d v="2025-05-14T00:00:00"/>
    <x v="1"/>
    <x v="0"/>
    <m/>
    <s v="JPS"/>
    <s v="PDP-0136"/>
    <s v="S/C"/>
    <s v="Recarga de gas Nitrogeno tubo de 1m³"/>
    <n v="1"/>
    <s v="Unidad"/>
    <m/>
    <n v="0"/>
    <s v="$"/>
    <m/>
    <m/>
    <m/>
    <m/>
    <m/>
    <s v="Sin req."/>
    <s v="Con pendientes"/>
    <x v="0"/>
    <m/>
    <n v="-1"/>
    <m/>
    <m/>
    <m/>
    <n v="1"/>
    <n v="1"/>
  </r>
  <r>
    <n v="1"/>
    <s v="Maximiliano Riera"/>
    <s v="URGENTE 01"/>
    <s v="PLACAS PARA PATAS DE MESAS PARA BOMBAS DE ACEITE"/>
    <d v="2025-05-15T00:00:00"/>
    <x v="1"/>
    <x v="0"/>
    <m/>
    <s v="AB"/>
    <s v="PDP-0137"/>
    <s v="S/C"/>
    <s v="CORTE LASER_x000a_patas para mesa de bomba para aceite"/>
    <n v="16"/>
    <s v="Unidad"/>
    <n v="8789.5499999999993"/>
    <n v="140632.79999999999"/>
    <s v="$"/>
    <s v="CORTES DE PRESICION"/>
    <n v="101160"/>
    <d v="2025-05-20T00:00:00"/>
    <s v="MZ"/>
    <d v="2025-05-20T00:00:00"/>
    <s v="Recibido"/>
    <s v="cumplida"/>
    <x v="0"/>
    <n v="16"/>
    <n v="0"/>
    <d v="2025-07-17T00:00:00"/>
    <n v="31989"/>
    <m/>
    <n v="1"/>
    <n v="1"/>
  </r>
  <r>
    <n v="1"/>
    <s v="Maximiliano Riera"/>
    <s v="URGENTE 01"/>
    <s v="PARA CHILLERS"/>
    <d v="2025-06-04T00:00:00"/>
    <x v="2"/>
    <x v="0"/>
    <m/>
    <s v="JPS"/>
    <s v="PDP-0138"/>
    <s v="S/C"/>
    <s v="Provision un tubo nuevo de gas Nitrogeno cargado, tubo de 6m³"/>
    <n v="1"/>
    <s v="Unidad"/>
    <n v="680400"/>
    <n v="680400"/>
    <s v="$"/>
    <s v="CHTARD NEYRA Y CIA - FERRETERIA"/>
    <n v="101539"/>
    <d v="2025-06-17T00:00:00"/>
    <s v="MZ"/>
    <d v="2025-06-19T00:00:00"/>
    <s v="Recibido"/>
    <s v="cumplida"/>
    <x v="0"/>
    <n v="1"/>
    <n v="0"/>
    <d v="2025-07-02T00:00:00"/>
    <n v="135463"/>
    <m/>
    <n v="1"/>
    <n v="1"/>
  </r>
  <r>
    <n v="7"/>
    <s v="Maximiliano Riera"/>
    <s v="URGENTE 01"/>
    <s v="CILINDRADO DE CHAPAS PARA FABRICACION DE TOLVA, FILTRO Y CAÑERIA"/>
    <d v="2025-06-03T00:00:00"/>
    <x v="2"/>
    <x v="0"/>
    <m/>
    <s v="JPS"/>
    <s v="PDP-0139"/>
    <s v="S/C"/>
    <s v="CILINDRADO DE CHAPAS PARA_x000a_FABRICACION DE TOLVA, FILTRO Y_x000a_CAÑERIA Cuerpo de tolva - "/>
    <n v="1"/>
    <s v="Unidad"/>
    <n v="210000"/>
    <n v="210000"/>
    <s v="$"/>
    <s v="COLASSO HNOS"/>
    <n v="101640"/>
    <d v="2025-06-25T00:00:00"/>
    <s v="MZ"/>
    <d v="2025-06-26T00:00:00"/>
    <s v="Recibido"/>
    <s v="cumplida"/>
    <x v="0"/>
    <n v="1"/>
    <n v="0"/>
    <d v="2025-09-15T00:00:00"/>
    <s v="Firma requi maxi riera"/>
    <m/>
    <n v="1"/>
    <n v="1"/>
  </r>
  <r>
    <m/>
    <s v="Maximiliano Riera"/>
    <s v="URGENTE 01"/>
    <s v="CILINDRADO DE CHAPAS PARA FABRICACION DE TOLVA, FILTRO Y CAÑERIA"/>
    <d v="2025-06-03T00:00:00"/>
    <x v="2"/>
    <x v="0"/>
    <m/>
    <s v="JPS"/>
    <s v="PDP-0139"/>
    <s v="S/C"/>
    <s v=" Cono para tolva"/>
    <n v="1"/>
    <s v="Unidad"/>
    <m/>
    <n v="0"/>
    <s v="$"/>
    <s v="COLASSO HNOS"/>
    <n v="101640"/>
    <d v="2025-06-25T00:00:00"/>
    <s v="MZ"/>
    <d v="2025-06-26T00:00:00"/>
    <s v="Recibido"/>
    <s v="cumplida"/>
    <x v="0"/>
    <n v="1"/>
    <n v="0"/>
    <d v="2025-09-15T00:00:00"/>
    <s v="Firma requi maxi riera"/>
    <m/>
    <m/>
    <n v="1"/>
  </r>
  <r>
    <m/>
    <s v="Maximiliano Riera"/>
    <s v="URGENTE 01"/>
    <s v="CILINDRADO DE CHAPAS PARA FABRICACION DE TOLVA, FILTRO Y CAÑERIA"/>
    <d v="2025-06-03T00:00:00"/>
    <x v="2"/>
    <x v="0"/>
    <m/>
    <s v="JPS"/>
    <s v="PDP-0139"/>
    <s v="S/C"/>
    <s v=" Cuerpo de filtro de limpieza automatico"/>
    <n v="1"/>
    <s v="Unidad"/>
    <m/>
    <n v="0"/>
    <s v="$"/>
    <s v="COLASSO HNOS"/>
    <n v="101640"/>
    <d v="2025-06-25T00:00:00"/>
    <s v="MZ"/>
    <d v="2025-06-26T00:00:00"/>
    <s v="Recibido"/>
    <s v="cumplida"/>
    <x v="0"/>
    <n v="1"/>
    <n v="0"/>
    <d v="2025-09-15T00:00:00"/>
    <s v="Firma requi maxi riera"/>
    <m/>
    <m/>
    <n v="1"/>
  </r>
  <r>
    <m/>
    <s v="Maximiliano Riera"/>
    <s v="URGENTE 01"/>
    <s v="CILINDRADO DE CHAPAS PARA FABRICACION DE TOLVA, FILTRO Y CAÑERIA"/>
    <d v="2025-06-03T00:00:00"/>
    <x v="2"/>
    <x v="0"/>
    <m/>
    <s v="JPS"/>
    <s v="PDP-0139"/>
    <s v="S/C"/>
    <s v=" Cuerpo de tapa para filtro de limpieza automatico"/>
    <n v="1"/>
    <s v="Unidad"/>
    <m/>
    <n v="0"/>
    <s v="$"/>
    <s v="COLASSO HNOS"/>
    <n v="101640"/>
    <d v="2025-06-25T00:00:00"/>
    <s v="MZ"/>
    <d v="2025-06-26T00:00:00"/>
    <s v="Recibido"/>
    <s v="cumplida"/>
    <x v="0"/>
    <n v="1"/>
    <n v="0"/>
    <d v="2025-09-15T00:00:00"/>
    <s v="Firma requi maxi riera"/>
    <m/>
    <m/>
    <n v="1"/>
  </r>
  <r>
    <m/>
    <s v="Maximiliano Riera"/>
    <s v="URGENTE 01"/>
    <s v="CILINDRADO DE CHAPAS PARA FABRICACION DE TOLVA, FILTRO Y CAÑERIA"/>
    <d v="2025-06-03T00:00:00"/>
    <x v="2"/>
    <x v="0"/>
    <m/>
    <s v="JPS"/>
    <s v="PDP-0139"/>
    <s v="S/C"/>
    <s v=" Cilindro para brida de descarga"/>
    <n v="1"/>
    <s v="Unidad"/>
    <m/>
    <n v="0"/>
    <s v="$"/>
    <s v="COLASSO HNOS"/>
    <n v="101640"/>
    <d v="2025-06-25T00:00:00"/>
    <s v="MZ"/>
    <d v="2025-06-26T00:00:00"/>
    <s v="Recibido"/>
    <s v="cumplida"/>
    <x v="0"/>
    <n v="1"/>
    <n v="0"/>
    <d v="2025-09-15T00:00:00"/>
    <s v="Firma requi maxi riera"/>
    <m/>
    <m/>
    <n v="1"/>
  </r>
  <r>
    <m/>
    <s v="Maximiliano Riera"/>
    <s v="URGENTE 01"/>
    <s v="CILINDRADO DE CHAPAS PARA FABRICACION DE TOLVA, FILTRO Y CAÑERIA"/>
    <d v="2025-06-03T00:00:00"/>
    <x v="2"/>
    <x v="0"/>
    <m/>
    <s v="JPS"/>
    <s v="PDP-0139"/>
    <s v="S/C"/>
    <s v=" Curvas a 45° radio 1000 de 63,5mm x 1,5mm de espesor"/>
    <n v="2"/>
    <s v="Unidad"/>
    <m/>
    <n v="0"/>
    <s v="$"/>
    <s v="COLASSO HNOS"/>
    <n v="101640"/>
    <d v="2025-06-25T00:00:00"/>
    <s v="MZ"/>
    <d v="2025-06-26T00:00:00"/>
    <s v="Recibido"/>
    <s v="cumplida"/>
    <x v="0"/>
    <n v="1"/>
    <n v="-1"/>
    <d v="2025-09-15T00:00:00"/>
    <s v="Firma requi maxi riera"/>
    <m/>
    <m/>
    <n v="1"/>
  </r>
  <r>
    <m/>
    <s v="Maximiliano Riera"/>
    <s v="URGENTE 01"/>
    <s v="CILINDRADO DE CHAPAS PARA FABRICACION DE TOLVA, FILTRO Y CAÑERIA"/>
    <d v="2025-06-03T00:00:00"/>
    <x v="2"/>
    <x v="0"/>
    <m/>
    <s v="JPS"/>
    <s v="PDP-0139"/>
    <s v="S/C"/>
    <s v=" Curvas a 90° radio 1000 de 63,5mm x 1,5mm de espesor"/>
    <n v="4"/>
    <s v="Unidad"/>
    <m/>
    <n v="0"/>
    <s v="$"/>
    <s v="COLASSO HNOS"/>
    <n v="101640"/>
    <d v="2025-06-25T00:00:00"/>
    <s v="MZ"/>
    <d v="2025-06-26T00:00:00"/>
    <s v="Recibido"/>
    <s v="cumplida"/>
    <x v="0"/>
    <n v="1"/>
    <n v="-3"/>
    <d v="2025-09-15T00:00:00"/>
    <s v="Firma requi maxi riera"/>
    <m/>
    <m/>
    <n v="1"/>
  </r>
  <r>
    <n v="15"/>
    <s v="Maximiliano Riera"/>
    <s v="URGENTE 01"/>
    <s v="MATERIALES PARA AGUA DEL CHILLER"/>
    <d v="2025-07-08T00:00:00"/>
    <x v="3"/>
    <x v="0"/>
    <s v="hablar con beron"/>
    <s v="AB"/>
    <s v="PDP-0140"/>
    <s v="S/C"/>
    <s v=" SELLO EBARA 3M 32-125 / 1,1"/>
    <n v="1"/>
    <s v="Unidad"/>
    <n v="291200"/>
    <n v="291200"/>
    <s v="$"/>
    <s v="SB ARGENTINA"/>
    <n v="101938"/>
    <d v="2025-07-15T00:00:00"/>
    <s v="MZ"/>
    <d v="2025-07-16T00:00:00"/>
    <s v="Se envía rq a compras"/>
    <s v="Con pendientes"/>
    <x v="1"/>
    <m/>
    <n v="-1"/>
    <m/>
    <m/>
    <m/>
    <n v="1"/>
    <n v="1"/>
  </r>
  <r>
    <m/>
    <s v="Maximiliano Riera"/>
    <s v="URGENTE 01"/>
    <s v="MATERIALES PARA AGUA DEL CHILLER"/>
    <d v="2025-07-08T00:00:00"/>
    <x v="3"/>
    <x v="0"/>
    <m/>
    <s v="AB"/>
    <s v="PDP-0140"/>
    <s v="S/C"/>
    <s v=" TUBO MACHO 63MM X 2&quot;"/>
    <n v="3"/>
    <s v="Unidad"/>
    <n v="32052.22"/>
    <n v="96156.66"/>
    <s v="$"/>
    <s v="SB ARGENTINA"/>
    <n v="101938"/>
    <d v="2025-07-15T00:00:00"/>
    <s v="MZ"/>
    <d v="2025-07-16T00:00:00"/>
    <s v="Se envía rq a compras"/>
    <s v="Con pendientes"/>
    <x v="1"/>
    <m/>
    <n v="-3"/>
    <m/>
    <m/>
    <m/>
    <m/>
    <n v="1"/>
  </r>
  <r>
    <m/>
    <s v="Maximiliano Riera"/>
    <s v="URGENTE 01"/>
    <s v="MATERIALES PARA AGUA DEL CHILLER"/>
    <d v="2025-07-08T00:00:00"/>
    <x v="3"/>
    <x v="0"/>
    <m/>
    <s v="AB"/>
    <s v="PDP-0140"/>
    <s v="S/C"/>
    <s v=" CODO 40MM"/>
    <n v="2"/>
    <s v="Unidad"/>
    <n v="1466.91"/>
    <n v="2933.82"/>
    <s v="$"/>
    <s v="SB ARGENTINA"/>
    <n v="101938"/>
    <d v="2025-07-15T00:00:00"/>
    <s v="MZ"/>
    <d v="2025-07-16T00:00:00"/>
    <s v="Se envía rq a compras"/>
    <s v="Con pendientes"/>
    <x v="1"/>
    <m/>
    <n v="-2"/>
    <m/>
    <m/>
    <m/>
    <m/>
    <n v="1"/>
  </r>
  <r>
    <m/>
    <s v="Maximiliano Riera"/>
    <s v="URGENTE 01"/>
    <s v="MATERIALES PARA AGUA DEL CHILLER"/>
    <d v="2025-07-08T00:00:00"/>
    <x v="3"/>
    <x v="0"/>
    <m/>
    <s v="AB"/>
    <s v="PDP-0140"/>
    <s v="S/C"/>
    <s v=" TUBO MACHO 50 X 1.1/2&quot;"/>
    <n v="4"/>
    <s v="Unidad"/>
    <n v="21105.82"/>
    <n v="84423.28"/>
    <s v="$"/>
    <s v="SB ARGENTINA"/>
    <n v="101938"/>
    <d v="2025-07-15T00:00:00"/>
    <s v="MZ"/>
    <d v="2025-07-16T00:00:00"/>
    <s v="Se envía rq a compras"/>
    <s v="Con pendientes"/>
    <x v="1"/>
    <m/>
    <n v="-4"/>
    <m/>
    <m/>
    <m/>
    <m/>
    <n v="1"/>
  </r>
  <r>
    <m/>
    <s v="Maximiliano Riera"/>
    <s v="URGENTE 01"/>
    <s v="MATERIALES PARA AGUA DEL CHILLER"/>
    <d v="2025-07-08T00:00:00"/>
    <x v="3"/>
    <x v="0"/>
    <m/>
    <s v="AB"/>
    <s v="PDP-0140"/>
    <s v="S/C"/>
    <s v=" BUJE PLANO 50 X 40MM"/>
    <n v="2"/>
    <s v="Unidad"/>
    <n v="3027.29"/>
    <n v="6054.58"/>
    <s v="$"/>
    <s v="SB ARGENTINA"/>
    <n v="101938"/>
    <d v="2025-07-15T00:00:00"/>
    <s v="MZ"/>
    <d v="2025-07-16T00:00:00"/>
    <s v="Se envía rq a compras"/>
    <s v="Con pendientes"/>
    <x v="1"/>
    <m/>
    <n v="-2"/>
    <m/>
    <m/>
    <m/>
    <m/>
    <n v="1"/>
  </r>
  <r>
    <m/>
    <s v="Maximiliano Riera"/>
    <s v="URGENTE 01"/>
    <s v="MATERIALES PARA AGUA DEL CHILLER"/>
    <d v="2025-07-08T00:00:00"/>
    <x v="3"/>
    <x v="0"/>
    <m/>
    <s v="AB"/>
    <s v="PDP-0140"/>
    <s v="S/C"/>
    <s v=" TUBO MACHO 40MM X 1.1/4&quot;"/>
    <n v="2"/>
    <s v="Unidad"/>
    <n v="15349.48"/>
    <n v="30698.959999999999"/>
    <s v="$"/>
    <s v="SB ARGENTINA"/>
    <n v="101938"/>
    <d v="2025-07-15T00:00:00"/>
    <s v="MZ"/>
    <d v="2025-07-16T00:00:00"/>
    <s v="Se envía rq a compras"/>
    <s v="Con pendientes"/>
    <x v="1"/>
    <m/>
    <n v="-2"/>
    <m/>
    <m/>
    <m/>
    <m/>
    <n v="1"/>
  </r>
  <r>
    <m/>
    <s v="Maximiliano Riera"/>
    <s v="URGENTE 01"/>
    <s v="MATERIALES PARA AGUA DEL CHILLER"/>
    <d v="2025-07-08T00:00:00"/>
    <x v="3"/>
    <x v="0"/>
    <m/>
    <s v="AB"/>
    <s v="PDP-0140"/>
    <s v="S/C"/>
    <s v=" TUBO HEMBRA 40 X 1.1/4&quot;"/>
    <n v="2"/>
    <s v="Unidad"/>
    <n v="11435.94"/>
    <n v="22871.88"/>
    <s v="$"/>
    <s v="SB ARGENTINA"/>
    <n v="101938"/>
    <d v="2025-07-15T00:00:00"/>
    <s v="MZ"/>
    <d v="2025-07-16T00:00:00"/>
    <s v="Se envía rq a compras"/>
    <s v="Con pendientes"/>
    <x v="1"/>
    <m/>
    <n v="-2"/>
    <m/>
    <m/>
    <m/>
    <m/>
    <n v="1"/>
  </r>
  <r>
    <m/>
    <s v="Maximiliano Riera"/>
    <s v="URGENTE 01"/>
    <s v="MATERIALES PARA AGUA DEL CHILLER"/>
    <d v="2025-07-08T00:00:00"/>
    <x v="3"/>
    <x v="0"/>
    <m/>
    <s v="AB"/>
    <s v="PDP-0140"/>
    <s v="S/C"/>
    <s v=" UNION DOBLE CON BRIDA 63MM"/>
    <n v="1"/>
    <s v="Unidad"/>
    <n v="57999.74"/>
    <n v="57999.74"/>
    <s v="$"/>
    <s v="SB ARGENTINA"/>
    <n v="101938"/>
    <d v="2025-07-15T00:00:00"/>
    <s v="MZ"/>
    <d v="2025-07-16T00:00:00"/>
    <s v="Se envía rq a compras"/>
    <s v="Con pendientes"/>
    <x v="1"/>
    <m/>
    <n v="-1"/>
    <m/>
    <m/>
    <m/>
    <m/>
    <n v="1"/>
  </r>
  <r>
    <m/>
    <s v="Maximiliano Riera"/>
    <s v="URGENTE 01"/>
    <s v="MATERIALES PARA AGUA DEL CHILLER"/>
    <d v="2025-07-08T00:00:00"/>
    <x v="3"/>
    <x v="0"/>
    <m/>
    <s v="AB"/>
    <s v="PDP-0140"/>
    <s v="S/C"/>
    <s v=" UNION DOBLE CON BRIDA 40MM"/>
    <n v="2"/>
    <s v="Unidad"/>
    <n v="42657.18"/>
    <n v="85314.36"/>
    <s v="$"/>
    <s v="SB ARGENTINA"/>
    <n v="101938"/>
    <d v="2025-07-15T00:00:00"/>
    <s v="MZ"/>
    <d v="2025-07-16T00:00:00"/>
    <s v="Se envía rq a compras"/>
    <s v="Con pendientes"/>
    <x v="1"/>
    <m/>
    <n v="-2"/>
    <m/>
    <m/>
    <m/>
    <m/>
    <n v="1"/>
  </r>
  <r>
    <m/>
    <s v="Maximiliano Riera"/>
    <s v="URGENTE 01"/>
    <s v="MATERIALES PARA AGUA DEL CHILLER"/>
    <d v="2025-07-08T00:00:00"/>
    <x v="3"/>
    <x v="0"/>
    <m/>
    <s v="AB"/>
    <s v="PDP-0140"/>
    <s v="S/C"/>
    <s v=" TEE H 1.1/4&quot; INOX 316"/>
    <n v="1"/>
    <s v="Unidad"/>
    <n v="27378.84"/>
    <n v="27378.84"/>
    <s v="$"/>
    <s v="SB ARGENTINA"/>
    <n v="101938"/>
    <d v="2025-07-15T00:00:00"/>
    <s v="MZ"/>
    <d v="2025-07-16T00:00:00"/>
    <s v="Se envía rq a compras"/>
    <s v="Con pendientes"/>
    <x v="1"/>
    <m/>
    <n v="-1"/>
    <m/>
    <m/>
    <m/>
    <m/>
    <n v="1"/>
  </r>
  <r>
    <m/>
    <s v="Maximiliano Riera"/>
    <s v="URGENTE 01"/>
    <s v="MATERIALES PARA AGUA DEL CHILLER"/>
    <d v="2025-07-08T00:00:00"/>
    <x v="3"/>
    <x v="0"/>
    <m/>
    <s v="AB"/>
    <s v="PDP-0140"/>
    <s v="S/C"/>
    <s v=" BUJE RED. 1.1/4&quot; X 1&quot;"/>
    <n v="2"/>
    <s v="Unidad"/>
    <n v="11425"/>
    <n v="22850"/>
    <s v="$"/>
    <s v="SB ARGENTINA"/>
    <n v="101938"/>
    <d v="2025-07-15T00:00:00"/>
    <s v="MZ"/>
    <d v="2025-07-16T00:00:00"/>
    <s v="Se envía rq a compras"/>
    <s v="Con pendientes"/>
    <x v="1"/>
    <m/>
    <n v="-2"/>
    <m/>
    <m/>
    <m/>
    <m/>
    <n v="1"/>
  </r>
  <r>
    <m/>
    <s v="Maximiliano Riera"/>
    <s v="URGENTE 01"/>
    <s v="MATERIALES PARA AGUA DEL CHILLER"/>
    <d v="2025-07-08T00:00:00"/>
    <x v="3"/>
    <x v="0"/>
    <m/>
    <s v="AB"/>
    <s v="PDP-0140"/>
    <s v="S/C"/>
    <s v=" MANOMETRO D63 INOX C/GLICERINA POST. 0 A 10 KG."/>
    <n v="1"/>
    <s v="Unidad"/>
    <n v="22184"/>
    <n v="22184"/>
    <s v="$"/>
    <s v="SB ARGENTINA"/>
    <n v="101938"/>
    <d v="2025-07-15T00:00:00"/>
    <s v="MZ"/>
    <d v="2025-07-16T00:00:00"/>
    <s v="Se envía rq a compras"/>
    <s v="Con pendientes"/>
    <x v="1"/>
    <m/>
    <n v="-1"/>
    <m/>
    <m/>
    <m/>
    <m/>
    <n v="1"/>
  </r>
  <r>
    <m/>
    <s v="Maximiliano Riera"/>
    <s v="URGENTE 01"/>
    <s v="MATERIALES PARA AGUA DEL CHILLER"/>
    <d v="2025-07-08T00:00:00"/>
    <x v="3"/>
    <x v="0"/>
    <m/>
    <s v="AB"/>
    <s v="PDP-0140"/>
    <s v="S/C"/>
    <s v=" PESTAÑA DIAMETRO 63 PARA TABLERO"/>
    <n v="1"/>
    <s v="Unidad"/>
    <n v="7609.53"/>
    <n v="7609.53"/>
    <s v="$"/>
    <s v="SB ARGENTINA"/>
    <n v="101938"/>
    <d v="2025-07-15T00:00:00"/>
    <s v="MZ"/>
    <d v="2025-07-16T00:00:00"/>
    <s v="Se envía rq a compras"/>
    <s v="Con pendientes"/>
    <x v="1"/>
    <m/>
    <n v="-1"/>
    <m/>
    <m/>
    <m/>
    <m/>
    <n v="1"/>
  </r>
  <r>
    <m/>
    <s v="Maximiliano Riera"/>
    <s v="URGENTE 01"/>
    <s v="MATERIALES PARA AGUA DEL CHILLER"/>
    <d v="2025-07-08T00:00:00"/>
    <x v="3"/>
    <x v="0"/>
    <m/>
    <s v="AB"/>
    <s v="PDP-0140"/>
    <s v="S/C"/>
    <s v=" FLOW PEN-LATON CAJA ALUM.IP-64 1 GE 2848 06"/>
    <n v="1"/>
    <s v="Unidad"/>
    <n v="125454"/>
    <n v="125454"/>
    <s v="$"/>
    <s v="SB ARGENTINA"/>
    <n v="101938"/>
    <d v="2025-07-15T00:00:00"/>
    <s v="MZ"/>
    <d v="2025-07-16T00:00:00"/>
    <s v="Se envía rq a compras"/>
    <s v="Con pendientes"/>
    <x v="1"/>
    <m/>
    <n v="-1"/>
    <m/>
    <m/>
    <m/>
    <m/>
    <n v="1"/>
  </r>
  <r>
    <m/>
    <s v="Maximiliano Riera"/>
    <s v="URGENTE 01"/>
    <s v="MATERIALES PARA AGUA DEL CHILLER"/>
    <d v="2025-07-08T00:00:00"/>
    <x v="3"/>
    <x v="0"/>
    <m/>
    <s v="AB"/>
    <s v="PDP-0140"/>
    <s v="S/C"/>
    <s v=" AGREGADO PARA INSTALAR EL LIMIT"/>
    <n v="1"/>
    <s v="Unidad"/>
    <m/>
    <n v="0"/>
    <s v="$"/>
    <m/>
    <m/>
    <m/>
    <m/>
    <m/>
    <s v="Sin req."/>
    <s v="Con pendientes"/>
    <x v="2"/>
    <m/>
    <n v="-1"/>
    <m/>
    <m/>
    <m/>
    <m/>
    <n v="1"/>
  </r>
  <r>
    <n v="1"/>
    <s v="Maximiliano Riera"/>
    <s v="URGENTE 01"/>
    <s v="DESECHOS DEL ANTIGUO LABORATORIO"/>
    <d v="2025-11-20T00:00:00"/>
    <x v="4"/>
    <x v="0"/>
    <n v="771073"/>
    <s v="AB"/>
    <s v="PDP-0194"/>
    <s v="S/C"/>
    <s v="Alquiler de Volquete"/>
    <n v="2"/>
    <s v="Unidad"/>
    <n v="95000"/>
    <n v="190000"/>
    <s v="$"/>
    <s v="MS GRUPO NORTE"/>
    <n v="103798"/>
    <d v="2025-11-25T00:00:00"/>
    <s v="MZ"/>
    <d v="2025-11-26T00:00:00"/>
    <s v="Recibido"/>
    <s v="cumplida"/>
    <x v="0"/>
    <n v="2"/>
    <n v="0"/>
    <s v="18/11 - 26/11"/>
    <m/>
    <m/>
    <n v="1"/>
    <n v="1"/>
  </r>
  <r>
    <n v="5"/>
    <s v="Maximiliano Riera"/>
    <s v="URGENTE 01"/>
    <s v="AMPLIACION DE POTENCIA EN LINEAS DE PRODUCCION"/>
    <d v="2025-11-20T00:00:00"/>
    <x v="4"/>
    <x v="0"/>
    <n v="476607"/>
    <s v="AB"/>
    <s v="PDP-0195"/>
    <s v="S/C"/>
    <s v="CABLE SUBTERRANEO 1X150MM2 PVC IMSA     LIESA COD:24866"/>
    <n v="75"/>
    <s v="Unidad"/>
    <n v="37715.980000000003"/>
    <n v="2828698.5000000005"/>
    <s v="$"/>
    <s v="LIESA"/>
    <n v="103816"/>
    <d v="2025-11-26T00:00:00"/>
    <s v="MZ"/>
    <d v="2025-11-28T00:00:00"/>
    <s v="Recibido"/>
    <s v="cumplida"/>
    <x v="0"/>
    <n v="75"/>
    <n v="0"/>
    <d v="2025-12-26T00:00:00"/>
    <n v="3306"/>
    <m/>
    <n v="1"/>
    <n v="1"/>
  </r>
  <r>
    <m/>
    <s v="Maximiliano Riera"/>
    <s v="URGENTE 01"/>
    <s v="AMPLIACION DE POTENCIA EN LINEAS DE PRODUCCION"/>
    <d v="2025-11-20T00:00:00"/>
    <x v="4"/>
    <x v="0"/>
    <n v="476607"/>
    <s v="AB"/>
    <s v="PDP-0195"/>
    <s v="S/C"/>
    <s v="CABLE SUBTERRANEO 1X300MM2 PVC IMSA    LIESA COD: 26757"/>
    <n v="104"/>
    <s v="Unidad"/>
    <n v="60818.91"/>
    <n v="6325166.6400000006"/>
    <s v="$"/>
    <s v="LIESA"/>
    <n v="103816"/>
    <d v="2025-11-26T00:00:00"/>
    <s v="MZ"/>
    <d v="2025-11-28T00:00:00"/>
    <s v="Recibido"/>
    <s v="cumplida"/>
    <x v="0"/>
    <n v="104"/>
    <n v="0"/>
    <d v="2025-12-26T00:00:00"/>
    <n v="3306"/>
    <m/>
    <m/>
    <n v="1"/>
  </r>
  <r>
    <m/>
    <s v="Maximiliano Riera"/>
    <s v="URGENTE 01"/>
    <s v="AMPLIACION DE POTENCIA EN LINEAS DE PRODUCCION"/>
    <d v="2025-11-20T00:00:00"/>
    <x v="4"/>
    <x v="0"/>
    <n v="476607"/>
    <s v="AB"/>
    <s v="PDP-0195"/>
    <s v="S/C"/>
    <s v="TERMINAL DE COBRE ESTAÑADO 300MM2 OJAL 5/8&quot; COD: 31454"/>
    <n v="9"/>
    <s v="Unidad"/>
    <n v="7746.84"/>
    <n v="69721.56"/>
    <s v="$"/>
    <s v="LIESA"/>
    <n v="103816"/>
    <d v="2025-11-26T00:00:00"/>
    <s v="MZ"/>
    <d v="2025-11-28T00:00:00"/>
    <s v="Recibido"/>
    <s v="cumplida"/>
    <x v="0"/>
    <n v="9"/>
    <n v="0"/>
    <s v="05/12 - 26/12"/>
    <n v="3306"/>
    <m/>
    <m/>
    <n v="1"/>
  </r>
  <r>
    <m/>
    <s v="Maximiliano Riera"/>
    <s v="URGENTE 01"/>
    <s v="AMPLIACION DE POTENCIA EN LINEAS DE PRODUCCION"/>
    <d v="2025-11-20T00:00:00"/>
    <x v="4"/>
    <x v="0"/>
    <n v="476607"/>
    <s v="AB"/>
    <s v="PDP-0195"/>
    <s v="S/C"/>
    <s v="TERMINAL DE COBRE ESTAÑADO 150MM2 OJAL 1/2&quot; COD: 3356"/>
    <n v="9"/>
    <s v="Unidad"/>
    <n v="14585.53"/>
    <n v="131269.77000000002"/>
    <s v="$"/>
    <s v="LIESA"/>
    <n v="103816"/>
    <d v="2025-11-26T00:00:00"/>
    <s v="MZ"/>
    <d v="2025-11-28T00:00:00"/>
    <s v="Recibido"/>
    <s v="cumplida"/>
    <x v="0"/>
    <n v="9"/>
    <n v="0"/>
    <d v="2025-12-05T00:00:00"/>
    <m/>
    <m/>
    <m/>
    <n v="1"/>
  </r>
  <r>
    <n v="1"/>
    <s v="Maximiliano Riera"/>
    <s v="URGENTE 01"/>
    <s v="Recarga de tubos para trabajos de soldadura"/>
    <d v="2025-11-20T00:00:00"/>
    <x v="4"/>
    <x v="0"/>
    <m/>
    <s v="AB"/>
    <s v="PDP-0196"/>
    <s v="S/C"/>
    <s v="Recarga de gas Argon tubo de 3m³"/>
    <n v="1"/>
    <s v="Unidad"/>
    <n v="46729.760000000002"/>
    <n v="46729.760000000002"/>
    <s v="$"/>
    <s v="SOLDADURAS TIGRE"/>
    <n v="104091"/>
    <d v="2025-12-10T00:00:00"/>
    <s v="LR"/>
    <d v="2025-12-10T00:00:00"/>
    <s v="Recibido"/>
    <s v="cumplida"/>
    <x v="0"/>
    <n v="1"/>
    <n v="0"/>
    <d v="2025-12-10T00:00:00"/>
    <n v="1309"/>
    <m/>
    <n v="1"/>
    <n v="1"/>
  </r>
  <r>
    <n v="1"/>
    <s v="Maximiliano Riera"/>
    <s v="URGENTE 01"/>
    <s v="DESECHOS DEL ANTIGUO LABORATORIO"/>
    <d v="2025-11-25T00:00:00"/>
    <x v="4"/>
    <x v="0"/>
    <n v="960715"/>
    <s v="JPS"/>
    <s v="PDP-0197"/>
    <s v="S/C"/>
    <s v="Alquiler de Volquete"/>
    <n v="4"/>
    <s v="Unidad"/>
    <n v="95000"/>
    <n v="380000"/>
    <s v="$"/>
    <s v="MS GRUPO NORTE"/>
    <n v="103983"/>
    <d v="2025-12-04T00:00:00"/>
    <s v="MZ"/>
    <d v="2025-12-06T00:00:00"/>
    <s v="Recibido"/>
    <s v="cumplida"/>
    <x v="0"/>
    <n v="4"/>
    <n v="0"/>
    <s v="04/12 - 10/12 - 19/12 - 05/01"/>
    <s v="(2 sin rto) + 17871 + 18229"/>
    <m/>
    <n v="1"/>
    <n v="1"/>
  </r>
  <r>
    <n v="2"/>
    <s v="Maximiliano Riera"/>
    <s v="URGENTE 01"/>
    <s v="Chapas para mejora en L3"/>
    <d v="2025-11-27T00:00:00"/>
    <x v="4"/>
    <x v="0"/>
    <n v="132829"/>
    <s v="AB"/>
    <s v="PDP-0198"/>
    <s v="S/C"/>
    <s v="PIEZA 1 ( INCLUYE PLEGADO) 2000X349mm"/>
    <n v="1"/>
    <s v="Unidad"/>
    <n v="93559.25"/>
    <n v="93559.25"/>
    <s v="$"/>
    <s v="CORTES DE PRESICION"/>
    <n v="103884"/>
    <d v="2025-12-01T00:00:00"/>
    <s v="MZ"/>
    <d v="2025-12-04T00:00:00"/>
    <s v="Recibido"/>
    <s v="cumplida"/>
    <x v="0"/>
    <n v="1"/>
    <n v="0"/>
    <d v="2026-01-07T00:00:00"/>
    <n v="33077"/>
    <m/>
    <n v="1"/>
    <n v="1"/>
  </r>
  <r>
    <m/>
    <s v="Maximiliano Riera"/>
    <s v="URGENTE 01"/>
    <s v="Chapas para mejora en L3"/>
    <d v="2025-11-27T00:00:00"/>
    <x v="4"/>
    <x v="0"/>
    <n v="132829"/>
    <s v="AB"/>
    <s v="PDP-0198"/>
    <s v="S/C"/>
    <s v="PIEZA 2 ( INCLUYE PLEGADO) 3000X349mm"/>
    <n v="8"/>
    <s v="Unidad"/>
    <n v="135346"/>
    <n v="1082768"/>
    <s v="$"/>
    <s v="CORTES DE PRESICION"/>
    <n v="103884"/>
    <d v="2025-12-01T00:00:00"/>
    <s v="MZ"/>
    <d v="2025-12-04T00:00:00"/>
    <s v="Recibido"/>
    <s v="cumplida"/>
    <x v="0"/>
    <n v="8"/>
    <n v="0"/>
    <d v="2026-01-07T00:00:00"/>
    <n v="33077"/>
    <m/>
    <m/>
    <n v="1"/>
  </r>
  <r>
    <n v="1"/>
    <s v="Maximiliano Riera"/>
    <s v="URGENTE 01"/>
    <s v="Esclusas del transporte independiente de harina y azucar"/>
    <d v="2025-11-27T00:00:00"/>
    <x v="4"/>
    <x v="0"/>
    <n v="748108"/>
    <s v="AB"/>
    <s v="PDP-0199"/>
    <s v="S/C"/>
    <s v="Motorreductor engranajes cilíndricos SEW TIPO: R37 DRN80M4 - 1Hp - 0,75Kw - 59rpm"/>
    <n v="5"/>
    <s v="Unidad"/>
    <n v="1768767.75"/>
    <n v="8843838.75"/>
    <s v="$"/>
    <s v="SEW EURODRIVE"/>
    <n v="104082"/>
    <d v="2025-12-10T00:00:00"/>
    <s v="MZ"/>
    <d v="2025-12-13T00:00:00"/>
    <s v="Recibido"/>
    <s v="cumplida"/>
    <x v="0"/>
    <n v="5"/>
    <n v="0"/>
    <d v="2025-12-23T00:00:00"/>
    <n v="181624"/>
    <m/>
    <n v="1"/>
    <n v="1"/>
  </r>
  <r>
    <n v="2"/>
    <s v="Maximiliano Riera"/>
    <s v="URGENTE 01"/>
    <s v="Recarga de tubos para trabajos de soldadura"/>
    <d v="2025-12-04T00:00:00"/>
    <x v="5"/>
    <x v="0"/>
    <n v="496592"/>
    <s v="AB"/>
    <s v="PDP-0200"/>
    <s v="S/C"/>
    <s v="Provision un tubo nuevo de gas Argon cargado, tubo de 7,5m³"/>
    <n v="1"/>
    <s v="Unidad"/>
    <n v="580000"/>
    <n v="580000"/>
    <s v="$"/>
    <s v="SOLDADURAS TIGRE"/>
    <n v="103988"/>
    <d v="2025-12-04T00:00:00"/>
    <s v="MZ"/>
    <d v="2025-12-09T00:00:00"/>
    <s v="Recibido"/>
    <s v="cumplida"/>
    <x v="0"/>
    <n v="1"/>
    <n v="0"/>
    <d v="2026-01-16T00:00:00"/>
    <n v="1415"/>
    <m/>
    <n v="1"/>
    <n v="1"/>
  </r>
  <r>
    <m/>
    <s v="Maximiliano Riera"/>
    <s v="URGENTE 01"/>
    <s v="Recarga de tubos para trabajos de soldadura"/>
    <d v="2025-12-04T00:00:00"/>
    <x v="5"/>
    <x v="0"/>
    <n v="496592"/>
    <s v="AB"/>
    <s v="PDP-0200"/>
    <s v="S/C"/>
    <s v="Recarga de gas Argon tubo de 7,5m³ "/>
    <n v="1"/>
    <s v="Unidad"/>
    <n v="99303"/>
    <n v="99303"/>
    <s v="$"/>
    <s v="SOLDADURAS TIGRE"/>
    <n v="103988"/>
    <d v="2025-12-04T00:00:00"/>
    <s v="MZ"/>
    <d v="2025-12-09T00:00:00"/>
    <s v="Recibido"/>
    <s v="cumplida"/>
    <x v="0"/>
    <n v="1"/>
    <n v="0"/>
    <d v="2025-12-10T00:00:00"/>
    <n v="1309"/>
    <m/>
    <m/>
    <n v="1"/>
  </r>
  <r>
    <n v="1"/>
    <s v="Maximiliano Riera"/>
    <s v="URGENTE 01"/>
    <s v="TABLEROS DE CALIDAD Y ENERGIA"/>
    <d v="2025-12-09T00:00:00"/>
    <x v="5"/>
    <x v="0"/>
    <s v="PR00018"/>
    <s v="AB"/>
    <s v="PDP-0201"/>
    <s v="S/C"/>
    <s v="Mano de obra y materiales por el servicio de montaje e instalacion de tableros de Calidad de Energía con Filtro Activo"/>
    <n v="3"/>
    <s v="Unidad"/>
    <n v="1485000"/>
    <n v="4455000"/>
    <s v="$"/>
    <s v="ELBIO MARCHIONE"/>
    <s v="P00017"/>
    <d v="2025-12-09T00:00:00"/>
    <s v="MZ"/>
    <d v="2025-12-10T00:00:00"/>
    <s v="Recibido"/>
    <s v="cumplida"/>
    <x v="0"/>
    <n v="3"/>
    <n v="0"/>
    <d v="2025-12-30T00:00:00"/>
    <n v="580"/>
    <m/>
    <n v="1"/>
    <n v="1"/>
  </r>
  <r>
    <n v="1"/>
    <s v="Maximiliano Riera"/>
    <s v="URGENTE 01"/>
    <s v="TAPA TOLVA HARINA"/>
    <d v="2025-12-13T00:00:00"/>
    <x v="5"/>
    <x v="0"/>
    <s v="PR00032"/>
    <s v="AB"/>
    <s v="PDP-0202"/>
    <s v="S/C"/>
    <s v="Servicio de cortes de laser de tapa de tolva harina"/>
    <n v="3"/>
    <s v="Unidad"/>
    <n v="164565.75"/>
    <n v="493697.25"/>
    <s v="$"/>
    <s v="CORTES DE PRESICION"/>
    <s v="P00117"/>
    <d v="2026-01-01T00:00:00"/>
    <s v="MZ"/>
    <d v="2026-01-01T00:00:00"/>
    <s v="Recibido"/>
    <s v="cumplida"/>
    <x v="0"/>
    <n v="3"/>
    <n v="0"/>
    <d v="2026-01-23T00:00:00"/>
    <n v="33167"/>
    <m/>
    <n v="1"/>
    <n v="1"/>
  </r>
  <r>
    <n v="2"/>
    <s v="Maximiliano Riera"/>
    <s v="URGENTE 01"/>
    <s v="TOLVA HARINA"/>
    <d v="2025-12-24T00:00:00"/>
    <x v="5"/>
    <x v="0"/>
    <s v="PR00066"/>
    <s v="AB"/>
    <s v="PDP-0203"/>
    <s v="S/C"/>
    <s v="Cartucho redondo WAM"/>
    <n v="10"/>
    <s v="Unidad"/>
    <n v="235243.75"/>
    <n v="2352437.5"/>
    <s v="$"/>
    <s v="VIBROTECH"/>
    <s v="P00425"/>
    <d v="2026-02-12T00:00:00"/>
    <s v="MZ"/>
    <d v="2026-02-14T00:00:00"/>
    <s v="Recibido"/>
    <s v="cumplida"/>
    <x v="0"/>
    <n v="10"/>
    <n v="0"/>
    <d v="2026-03-06T00:00:00"/>
    <n v="7173"/>
    <m/>
    <n v="1"/>
    <n v="1"/>
  </r>
  <r>
    <m/>
    <s v="Maximiliano Riera"/>
    <s v="URGENTE 01"/>
    <s v="TOLVA HARINA"/>
    <d v="2025-12-24T00:00:00"/>
    <x v="5"/>
    <x v="0"/>
    <s v="PR00066"/>
    <s v="AB"/>
    <s v="PDP-0203"/>
    <s v="S/C"/>
    <s v="Vibro Fluidificador OLI VBS1N"/>
    <n v="10"/>
    <s v="Unidad"/>
    <n v="108884.25"/>
    <n v="1088842.5"/>
    <s v="$"/>
    <s v="VIBROTECH"/>
    <s v="P00425"/>
    <d v="2026-02-12T00:00:00"/>
    <s v="MZ"/>
    <d v="2026-02-14T00:00:00"/>
    <s v="Recibido"/>
    <s v="cumplida"/>
    <x v="0"/>
    <n v="10"/>
    <n v="0"/>
    <d v="2026-03-06T00:00:00"/>
    <n v="7173"/>
    <m/>
    <m/>
    <n v="1"/>
  </r>
  <r>
    <n v="10"/>
    <s v="Maximiliano Riera"/>
    <s v="URGENTE 01"/>
    <s v="ESTRUCTURA DE ZARANDA"/>
    <d v="2025-12-24T00:00:00"/>
    <x v="5"/>
    <x v="0"/>
    <s v="PR00075"/>
    <s v="AB"/>
    <s v="PDP-0204"/>
    <s v="S/C"/>
    <s v=" Arandela M10 Acero Inoxidable"/>
    <n v="100"/>
    <s v="Unidad"/>
    <n v="126.88"/>
    <n v="12688"/>
    <s v="$"/>
    <s v="HER CAL"/>
    <s v="P00129"/>
    <d v="2026-01-02T00:00:00"/>
    <s v="MZ"/>
    <d v="2026-01-02T00:00:00"/>
    <s v="Recibido"/>
    <s v="cumplida"/>
    <x v="0"/>
    <n v="100"/>
    <n v="0"/>
    <d v="2026-04-09T00:00:00"/>
    <n v="41757"/>
    <m/>
    <n v="1"/>
    <n v="1"/>
  </r>
  <r>
    <m/>
    <s v="Maximiliano Riera"/>
    <s v="URGENTE 01"/>
    <s v="ESTRUCTURA DE ZARANDA"/>
    <d v="2025-12-24T00:00:00"/>
    <x v="5"/>
    <x v="0"/>
    <s v="PR00075"/>
    <s v="AB"/>
    <s v="PDP-0204"/>
    <s v="S/C"/>
    <s v=" Arandela M6 Acero Inoxidable"/>
    <n v="100"/>
    <s v="Unidad"/>
    <n v="64.8"/>
    <n v="6480"/>
    <s v="$"/>
    <s v="HER CAL"/>
    <s v="P00129"/>
    <d v="2026-01-02T00:00:00"/>
    <s v="MZ"/>
    <d v="2026-01-02T00:00:00"/>
    <s v="Recibido"/>
    <s v="cumplida"/>
    <x v="0"/>
    <n v="100"/>
    <n v="0"/>
    <d v="2026-04-09T00:00:00"/>
    <n v="41757"/>
    <m/>
    <m/>
    <n v="1"/>
  </r>
  <r>
    <m/>
    <s v="Maximiliano Riera"/>
    <s v="URGENTE 01"/>
    <s v="ESTRUCTURA DE ZARANDA"/>
    <d v="2025-12-24T00:00:00"/>
    <x v="5"/>
    <x v="0"/>
    <s v="PR00075"/>
    <s v="AB"/>
    <s v="PDP-0204"/>
    <s v="S/C"/>
    <s v=" Arandela M8 Acero Inoxidable"/>
    <n v="100"/>
    <s v="Unidad"/>
    <n v="40.35"/>
    <n v="4035"/>
    <s v="$"/>
    <s v="HER CAL"/>
    <s v="P00129"/>
    <d v="2026-01-02T00:00:00"/>
    <s v="MZ"/>
    <d v="2026-01-02T00:00:00"/>
    <s v="Recibido"/>
    <s v="cumplida"/>
    <x v="0"/>
    <n v="100"/>
    <n v="0"/>
    <d v="2026-04-09T00:00:00"/>
    <n v="41757"/>
    <m/>
    <m/>
    <n v="1"/>
  </r>
  <r>
    <m/>
    <s v="Maximiliano Riera"/>
    <s v="URGENTE 01"/>
    <s v="ESTRUCTURA DE ZARANDA"/>
    <d v="2025-12-24T00:00:00"/>
    <x v="5"/>
    <x v="0"/>
    <s v="PR00075"/>
    <s v="AB"/>
    <s v="PDP-0204"/>
    <s v="S/C"/>
    <s v=" Bulon hexagonal M10 Acero Inoxidable"/>
    <n v="100"/>
    <s v="Unidad"/>
    <n v="1102.5999999999999"/>
    <n v="110259.99999999999"/>
    <s v="$"/>
    <s v="HER CAL"/>
    <s v="P00129"/>
    <d v="2026-01-02T00:00:00"/>
    <s v="MZ"/>
    <d v="2026-01-02T00:00:00"/>
    <s v="Recibido"/>
    <s v="cumplida"/>
    <x v="0"/>
    <n v="100"/>
    <n v="0"/>
    <d v="2026-04-09T00:00:00"/>
    <n v="41757"/>
    <m/>
    <m/>
    <n v="1"/>
  </r>
  <r>
    <m/>
    <s v="Maximiliano Riera"/>
    <s v="URGENTE 01"/>
    <s v="ESTRUCTURA DE ZARANDA"/>
    <d v="2025-12-24T00:00:00"/>
    <x v="5"/>
    <x v="0"/>
    <s v="PR00075"/>
    <s v="AB"/>
    <s v="PDP-0204"/>
    <s v="S/C"/>
    <s v=" Bulon hexagonal M6 Acero Inoxidable"/>
    <n v="100"/>
    <s v="Unidad"/>
    <n v="634.25"/>
    <n v="63425"/>
    <s v="$"/>
    <s v="HER CAL"/>
    <s v="P00129"/>
    <d v="2026-01-02T00:00:00"/>
    <s v="MZ"/>
    <d v="2026-01-02T00:00:00"/>
    <s v="Recibido"/>
    <s v="cumplida"/>
    <x v="0"/>
    <n v="100"/>
    <n v="0"/>
    <d v="2026-04-09T00:00:00"/>
    <n v="41757"/>
    <m/>
    <m/>
    <n v="1"/>
  </r>
  <r>
    <m/>
    <s v="Maximiliano Riera"/>
    <s v="URGENTE 01"/>
    <s v="ESTRUCTURA DE ZARANDA"/>
    <d v="2025-12-24T00:00:00"/>
    <x v="5"/>
    <x v="0"/>
    <s v="PR00075"/>
    <s v="AB"/>
    <s v="PDP-0204"/>
    <s v="S/C"/>
    <s v=" Bulon hexagonal M8 Acero Inoxidable"/>
    <n v="100"/>
    <s v="Unidad"/>
    <n v="354.75"/>
    <n v="35475"/>
    <s v="$"/>
    <s v="HER CAL"/>
    <s v="P00129"/>
    <d v="2026-01-02T00:00:00"/>
    <s v="MZ"/>
    <d v="2026-01-02T00:00:00"/>
    <s v="Recibido"/>
    <s v="cumplida"/>
    <x v="0"/>
    <n v="100"/>
    <n v="0"/>
    <d v="2026-04-09T00:00:00"/>
    <n v="41757"/>
    <m/>
    <m/>
    <n v="1"/>
  </r>
  <r>
    <m/>
    <s v="Maximiliano Riera"/>
    <s v="URGENTE 01"/>
    <s v="ESTRUCTURA DE ZARANDA"/>
    <d v="2025-12-24T00:00:00"/>
    <x v="5"/>
    <x v="0"/>
    <s v="PR00075"/>
    <s v="AB"/>
    <s v="PDP-0204"/>
    <s v="S/C"/>
    <s v=" Perfil UPN 100mmx50mm 6mm espesor"/>
    <n v="9"/>
    <s v="Unidad"/>
    <n v="164334.76999999999"/>
    <n v="1479012.93"/>
    <s v="$"/>
    <s v="COMERCIAL CMP"/>
    <s v="P00166"/>
    <d v="2026-01-07T00:00:00"/>
    <s v="CO"/>
    <d v="2026-01-08T00:00:00"/>
    <s v="Recibido"/>
    <s v="cumplida"/>
    <x v="0"/>
    <n v="9"/>
    <n v="0"/>
    <d v="2026-04-06T00:00:00"/>
    <n v="257495"/>
    <m/>
    <m/>
    <n v="1"/>
  </r>
  <r>
    <m/>
    <s v="Maximiliano Riera"/>
    <s v="URGENTE 01"/>
    <s v="ESTRUCTURA DE ZARANDA"/>
    <d v="2025-12-24T00:00:00"/>
    <x v="5"/>
    <x v="0"/>
    <s v="PR00075"/>
    <s v="AB"/>
    <s v="PDP-0204"/>
    <s v="S/C"/>
    <s v=" Tuerca remache Acero inoxidable M10"/>
    <n v="100"/>
    <s v="Unidad"/>
    <n v="2689.01"/>
    <n v="268901"/>
    <s v="$"/>
    <s v="HER CAL"/>
    <s v="P00129"/>
    <d v="2026-01-02T00:00:00"/>
    <s v="MZ"/>
    <d v="2026-01-02T00:00:00"/>
    <s v="Recibido"/>
    <s v="cumplida"/>
    <x v="0"/>
    <n v="100"/>
    <n v="0"/>
    <s v="09/04/26 - 08/05/26"/>
    <s v="41757 - 42120"/>
    <m/>
    <m/>
    <n v="1"/>
  </r>
  <r>
    <m/>
    <s v="Maximiliano Riera"/>
    <s v="URGENTE 01"/>
    <s v="ESTRUCTURA DE ZARANDA"/>
    <d v="2025-12-24T00:00:00"/>
    <x v="5"/>
    <x v="0"/>
    <s v="PR00075"/>
    <s v="AB"/>
    <s v="PDP-0204"/>
    <s v="S/C"/>
    <s v=" Tuerca remache Acero inoxidable M6"/>
    <n v="100"/>
    <s v="Unidad"/>
    <n v="1342.75"/>
    <n v="134275"/>
    <s v="$"/>
    <s v="HER CAL"/>
    <s v="P00129"/>
    <d v="2026-01-02T00:00:00"/>
    <s v="MZ"/>
    <d v="2026-01-02T00:00:00"/>
    <s v="Recibido"/>
    <s v="cumplida"/>
    <x v="0"/>
    <n v="100"/>
    <n v="0"/>
    <d v="2026-04-09T00:00:00"/>
    <n v="41757"/>
    <m/>
    <m/>
    <n v="1"/>
  </r>
  <r>
    <m/>
    <s v="Maximiliano Riera"/>
    <s v="URGENTE 01"/>
    <s v="ESTRUCTURA DE ZARANDA"/>
    <d v="2025-12-24T00:00:00"/>
    <x v="5"/>
    <x v="0"/>
    <s v="PR00075"/>
    <s v="AB"/>
    <s v="PDP-0204"/>
    <s v="S/C"/>
    <s v="Tuerca remache Acero inoxidable M8"/>
    <n v="100"/>
    <s v="Unidad"/>
    <n v="882.72"/>
    <n v="88272"/>
    <s v="$"/>
    <s v="HER CAL"/>
    <s v="P00129"/>
    <d v="2026-01-02T00:00:00"/>
    <s v="MZ"/>
    <d v="2026-01-02T00:00:00"/>
    <s v="Recibido"/>
    <s v="cumplida"/>
    <x v="0"/>
    <n v="100"/>
    <n v="0"/>
    <d v="2026-04-09T00:00:00"/>
    <n v="41757"/>
    <m/>
    <m/>
    <n v="1"/>
  </r>
  <r>
    <n v="22"/>
    <s v="Maximiliano Riera"/>
    <s v="URGENTE 01"/>
    <s v="CORTES LASER PARA ZARANDA AZUCAR - CONJUNTO DE CONO"/>
    <d v="2025-12-26T00:00:00"/>
    <x v="5"/>
    <x v="0"/>
    <s v="PR00077"/>
    <s v="AB"/>
    <s v="PDP-0205"/>
    <s v="S/C"/>
    <s v="PIEZA 1 Acero inoxidable 304L esmerilado"/>
    <n v="1"/>
    <s v="Unidad"/>
    <n v="81671.850000000006"/>
    <n v="81671.850000000006"/>
    <s v="$"/>
    <s v="CORTES DE PRESICION"/>
    <s v="P00137"/>
    <d v="2026-01-05T00:00:00"/>
    <s v="MZ"/>
    <d v="2026-01-05T00:00:00"/>
    <s v="Orden de compras confirmada"/>
    <s v="Con pendientes"/>
    <x v="1"/>
    <m/>
    <n v="-1"/>
    <m/>
    <m/>
    <m/>
    <n v="1"/>
    <n v="1"/>
  </r>
  <r>
    <m/>
    <s v="Maximiliano Riera"/>
    <s v="URGENTE 01"/>
    <s v="CORTES LASER PARA ZARANDA AZUCAR - CONJUNTO DE CONO"/>
    <d v="2025-12-26T00:00:00"/>
    <x v="5"/>
    <x v="0"/>
    <s v="PR00077"/>
    <s v="AB"/>
    <s v="PDP-0205"/>
    <s v="S/C"/>
    <s v=" PIEZA 2 Acero inoxidable 304L esmerilado"/>
    <n v="1"/>
    <s v="Unidad"/>
    <n v="117551.85"/>
    <n v="117551.85"/>
    <s v="$"/>
    <s v="CORTES DE PRESICION"/>
    <s v="P00137"/>
    <d v="2026-01-05T00:00:00"/>
    <s v="MZ"/>
    <d v="2026-01-05T00:00:00"/>
    <s v="Orden de compras confirmada"/>
    <s v="Con pendientes"/>
    <x v="1"/>
    <m/>
    <n v="-1"/>
    <m/>
    <m/>
    <m/>
    <m/>
    <n v="1"/>
  </r>
  <r>
    <m/>
    <s v="Maximiliano Riera"/>
    <s v="URGENTE 01"/>
    <s v="CORTES LASER PARA ZARANDA AZUCAR - CONJUNTO DE CONO"/>
    <d v="2025-12-26T00:00:00"/>
    <x v="5"/>
    <x v="0"/>
    <s v="PR00077"/>
    <s v="AB"/>
    <s v="PDP-0205"/>
    <s v="S/C"/>
    <s v=" PIEZA 3 Acero inoxidable 304L esmerilado (incluye cilindrado)"/>
    <n v="1"/>
    <s v="Unidad"/>
    <n v="26685.75"/>
    <n v="26685.75"/>
    <s v="$"/>
    <s v="CORTES DE PRESICION"/>
    <s v="P00137"/>
    <d v="2026-01-05T00:00:00"/>
    <s v="MZ"/>
    <d v="2026-01-05T00:00:00"/>
    <s v="Orden de compras confirmada"/>
    <s v="Con pendientes"/>
    <x v="1"/>
    <m/>
    <n v="-1"/>
    <m/>
    <m/>
    <m/>
    <m/>
    <n v="1"/>
  </r>
  <r>
    <m/>
    <s v="Maximiliano Riera"/>
    <s v="URGENTE 01"/>
    <s v="CORTES LASER PARA ZARANDA AZUCAR - CONJUNTO DE CONO"/>
    <d v="2025-12-26T00:00:00"/>
    <x v="5"/>
    <x v="0"/>
    <s v="PR00077"/>
    <s v="AB"/>
    <s v="PDP-0205"/>
    <s v="S/C"/>
    <s v=" PIEZA 4 Acero inoxidable 304L esmerilado (incluye cilindrado)"/>
    <n v="1"/>
    <s v="Unidad"/>
    <n v="91239.85"/>
    <n v="91239.85"/>
    <s v="$"/>
    <s v="CORTES DE PRESICION"/>
    <s v="P00137"/>
    <d v="2026-01-05T00:00:00"/>
    <s v="MZ"/>
    <d v="2026-01-05T00:00:00"/>
    <s v="Orden de compras confirmada"/>
    <s v="Con pendientes"/>
    <x v="1"/>
    <m/>
    <n v="-1"/>
    <m/>
    <m/>
    <m/>
    <m/>
    <n v="1"/>
  </r>
  <r>
    <m/>
    <s v="Maximiliano Riera"/>
    <s v="URGENTE 01"/>
    <s v="CORTES LASER PARA ZARANDA AZUCAR - CONJUNTO DE CONO"/>
    <d v="2025-12-26T00:00:00"/>
    <x v="5"/>
    <x v="0"/>
    <s v="PR00077"/>
    <s v="AB"/>
    <s v="PDP-0205"/>
    <s v="S/C"/>
    <s v=" PIEZA 5 Acero inoxidable 304L esmerilado (incluye cilindrado)"/>
    <n v="1"/>
    <s v="Unidad"/>
    <n v="32232.2"/>
    <n v="32232.2"/>
    <s v="$"/>
    <s v="CORTES DE PRESICION"/>
    <s v="P00137"/>
    <d v="2026-01-05T00:00:00"/>
    <s v="MZ"/>
    <d v="2026-01-05T00:00:00"/>
    <s v="Orden de compras confirmada"/>
    <s v="Con pendientes"/>
    <x v="1"/>
    <m/>
    <n v="-1"/>
    <m/>
    <m/>
    <m/>
    <m/>
    <n v="1"/>
  </r>
  <r>
    <m/>
    <s v="Maximiliano Riera"/>
    <s v="URGENTE 01"/>
    <s v="CORTES LASER PARA ZARANDA AZUCAR - CONJUNTO DE MEDIO"/>
    <d v="2025-12-26T00:00:00"/>
    <x v="5"/>
    <x v="0"/>
    <s v="PR00079"/>
    <s v="AB"/>
    <s v="PDP-0205"/>
    <s v="S/C"/>
    <s v="PIEZA 1 Acero inoxidable 304L esmerilado"/>
    <n v="2"/>
    <s v="Unidad"/>
    <n v="108432.85"/>
    <n v="216865.7"/>
    <s v="$"/>
    <s v="CORTES DE PRESICION"/>
    <s v="P00138"/>
    <d v="2026-01-05T00:00:00"/>
    <s v="MZ"/>
    <d v="2026-01-05T00:00:00"/>
    <s v="Orden de compras confirmada"/>
    <s v="Con pendientes"/>
    <x v="1"/>
    <m/>
    <n v="-2"/>
    <m/>
    <m/>
    <m/>
    <m/>
    <n v="1"/>
  </r>
  <r>
    <m/>
    <s v="Maximiliano Riera"/>
    <s v="URGENTE 01"/>
    <s v="CORTES LASER PARA ZARANDA AZUCAR - CONJUNTO DE MEDIO"/>
    <d v="2025-12-26T00:00:00"/>
    <x v="5"/>
    <x v="0"/>
    <s v="PR00079"/>
    <s v="AB"/>
    <s v="PDP-0205"/>
    <s v="S/C"/>
    <s v="PIEZA 2 Acero inoxidable 304L esmerilado (incluye cilindrado)"/>
    <n v="1"/>
    <s v="Unidad"/>
    <n v="21154.25"/>
    <n v="21154.25"/>
    <s v="$"/>
    <s v="CORTES DE PRESICION"/>
    <s v="P00138"/>
    <d v="2026-01-05T00:00:00"/>
    <s v="MZ"/>
    <d v="2026-01-05T00:00:00"/>
    <s v="Orden de compras confirmada"/>
    <s v="Con pendientes"/>
    <x v="1"/>
    <m/>
    <n v="-1"/>
    <m/>
    <m/>
    <m/>
    <m/>
    <n v="1"/>
  </r>
  <r>
    <m/>
    <s v="Maximiliano Riera"/>
    <s v="URGENTE 01"/>
    <s v="CORTES LASER PARA ZARANDA AZUCAR - CONJUNTO DE MEDIO"/>
    <d v="2025-12-26T00:00:00"/>
    <x v="5"/>
    <x v="0"/>
    <s v="PR00079"/>
    <s v="AB"/>
    <s v="PDP-0205"/>
    <s v="S/C"/>
    <s v="PIEZA 3 Acero inoxidable 304L esmerilado (incluye cilindrado)"/>
    <n v="1"/>
    <s v="Unidad"/>
    <n v="25669.15"/>
    <n v="25669.15"/>
    <s v="$"/>
    <s v="CORTES DE PRESICION"/>
    <s v="P00138"/>
    <d v="2026-01-05T00:00:00"/>
    <s v="MZ"/>
    <d v="2026-01-05T00:00:00"/>
    <s v="Orden de compras confirmada"/>
    <s v="Con pendientes"/>
    <x v="1"/>
    <m/>
    <n v="-1"/>
    <m/>
    <m/>
    <m/>
    <m/>
    <n v="1"/>
  </r>
  <r>
    <m/>
    <s v="Maximiliano Riera"/>
    <s v="URGENTE 01"/>
    <s v="CORTES LASER PARA ZARANDA AZUCAR - CONJUNTO DE MEDIO"/>
    <d v="2025-12-26T00:00:00"/>
    <x v="5"/>
    <x v="0"/>
    <s v="PR00079"/>
    <s v="AB"/>
    <s v="PDP-0205"/>
    <s v="S/C"/>
    <s v="PIEZA 4 Acero inoxidable 304L esmerilado (incluye cilindrado)"/>
    <n v="1"/>
    <s v="Unidad"/>
    <n v="51129"/>
    <n v="51129"/>
    <s v="$"/>
    <s v="CORTES DE PRESICION"/>
    <s v="P00138"/>
    <d v="2026-01-05T00:00:00"/>
    <s v="MZ"/>
    <d v="2026-01-05T00:00:00"/>
    <s v="Orden de compras confirmada"/>
    <s v="Con pendientes"/>
    <x v="1"/>
    <m/>
    <n v="-1"/>
    <m/>
    <m/>
    <m/>
    <m/>
    <n v="1"/>
  </r>
  <r>
    <m/>
    <s v="Maximiliano Riera"/>
    <s v="URGENTE 01"/>
    <s v="CORTES LASER PARA ZARANDA AZUCAR - CONJUNTO DE PIEZAS"/>
    <d v="2025-12-26T00:00:00"/>
    <x v="5"/>
    <x v="0"/>
    <s v="PR00077"/>
    <s v="AB"/>
    <s v="PDP-0205"/>
    <s v="S/C"/>
    <s v="PIEZA 1 Acero inoxidable 304L esmerilado (incluye cilindrado)"/>
    <n v="1"/>
    <s v="Unidad"/>
    <n v="16101.15"/>
    <n v="16101.15"/>
    <s v="$"/>
    <s v="CORTES DE PRESICION"/>
    <s v="P00139"/>
    <d v="2026-01-05T00:00:00"/>
    <s v="MZ"/>
    <d v="2026-01-05T00:00:00"/>
    <s v="Orden de compras confirmada"/>
    <s v="Con pendientes"/>
    <x v="1"/>
    <m/>
    <n v="-1"/>
    <m/>
    <m/>
    <m/>
    <m/>
    <n v="1"/>
  </r>
  <r>
    <m/>
    <s v="Maximiliano Riera"/>
    <s v="URGENTE 01"/>
    <s v="CORTES LASER PARA ZARANDA AZUCAR - CONJUNTO DE PIEZAS"/>
    <d v="2025-12-26T00:00:00"/>
    <x v="5"/>
    <x v="0"/>
    <s v="PR00077"/>
    <s v="AB"/>
    <s v="PDP-0205"/>
    <s v="S/C"/>
    <s v="PIEZA 2 Acero inoxidable 304L esmerilado"/>
    <n v="2"/>
    <s v="Unidad"/>
    <n v="14008.15"/>
    <n v="28016.3"/>
    <s v="$"/>
    <s v="CORTES DE PRESICION"/>
    <s v="P00139"/>
    <d v="2026-01-05T00:00:00"/>
    <s v="MZ"/>
    <d v="2026-01-05T00:00:00"/>
    <s v="Orden de compras confirmada"/>
    <s v="Con pendientes"/>
    <x v="1"/>
    <m/>
    <n v="-2"/>
    <m/>
    <m/>
    <m/>
    <m/>
    <n v="1"/>
  </r>
  <r>
    <m/>
    <s v="Maximiliano Riera"/>
    <s v="URGENTE 01"/>
    <s v="CORTES LASER PARA ZARANDA AZUCAR - CONJUNTO DE PIEZAS"/>
    <d v="2025-12-26T00:00:00"/>
    <x v="5"/>
    <x v="0"/>
    <s v="PR00077"/>
    <s v="AB"/>
    <s v="PDP-0205"/>
    <s v="S/C"/>
    <s v="PIEZA 3 Acero inoxidable 304L esmerilado "/>
    <n v="1"/>
    <s v="Unidad"/>
    <n v="9418.5"/>
    <n v="9418.5"/>
    <s v="$"/>
    <s v="CORTES DE PRESICION"/>
    <s v="P00139"/>
    <d v="2026-01-05T00:00:00"/>
    <s v="MZ"/>
    <d v="2026-01-05T00:00:00"/>
    <s v="Orden de compras confirmada"/>
    <s v="Con pendientes"/>
    <x v="1"/>
    <m/>
    <n v="-1"/>
    <m/>
    <m/>
    <m/>
    <m/>
    <n v="1"/>
  </r>
  <r>
    <m/>
    <s v="Maximiliano Riera"/>
    <s v="URGENTE 01"/>
    <s v="CORTES LASER PARA ZARANDA AZUCAR - CONJUNTO DE PIEZAS"/>
    <d v="2025-12-26T00:00:00"/>
    <x v="5"/>
    <x v="0"/>
    <s v="PR00077"/>
    <s v="AB"/>
    <s v="PDP-0205"/>
    <s v="S/C"/>
    <s v="PIEZA 4 Acero inoxidable 304L esmerilado"/>
    <n v="10"/>
    <s v="Unidad"/>
    <n v="18981.650000000001"/>
    <n v="189816.5"/>
    <s v="$"/>
    <s v="CORTES DE PRESICION"/>
    <s v="P00139"/>
    <d v="2026-01-05T00:00:00"/>
    <s v="MZ"/>
    <d v="2026-01-05T00:00:00"/>
    <s v="Orden de compras confirmada"/>
    <s v="Con pendientes"/>
    <x v="1"/>
    <m/>
    <n v="-10"/>
    <m/>
    <m/>
    <m/>
    <m/>
    <n v="1"/>
  </r>
  <r>
    <m/>
    <s v="Maximiliano Riera"/>
    <s v="URGENTE 01"/>
    <s v="CORTES LASER PARA ZARANDA AZUCAR - CONJUNTO DE PIEZAS"/>
    <d v="2025-12-26T00:00:00"/>
    <x v="5"/>
    <x v="0"/>
    <s v="PR00077"/>
    <s v="AB"/>
    <s v="PDP-0205"/>
    <s v="S/C"/>
    <s v="PIEZA 5 Acero inoxidable 304L esmerilado (incluye plegado)"/>
    <n v="4"/>
    <s v="Unidad"/>
    <n v="13365.3"/>
    <n v="53461.2"/>
    <s v="$"/>
    <s v="CORTES DE PRESICION"/>
    <s v="P00139"/>
    <d v="2026-01-05T00:00:00"/>
    <s v="MZ"/>
    <d v="2026-01-05T00:00:00"/>
    <s v="Orden de compras confirmada"/>
    <s v="Con pendientes"/>
    <x v="1"/>
    <m/>
    <n v="-4"/>
    <m/>
    <m/>
    <m/>
    <m/>
    <n v="1"/>
  </r>
  <r>
    <m/>
    <s v="Maximiliano Riera"/>
    <s v="URGENTE 01"/>
    <s v="CORTES LASER PARA ZARANDA AZUCAR - CONJUNTO DE PIEZAS"/>
    <d v="2025-12-26T00:00:00"/>
    <x v="5"/>
    <x v="0"/>
    <s v="PR00077"/>
    <s v="AB"/>
    <s v="PDP-0205"/>
    <s v="S/C"/>
    <s v="PIEZA 6 Acero inoxidable 304L esmerilado"/>
    <n v="2"/>
    <s v="Unidad"/>
    <n v="9971.65"/>
    <n v="19943.3"/>
    <s v="$"/>
    <s v="CORTES DE PRESICION"/>
    <s v="P00139"/>
    <d v="2026-01-05T00:00:00"/>
    <s v="MZ"/>
    <d v="2026-01-05T00:00:00"/>
    <s v="Orden de compras confirmada"/>
    <s v="Con pendientes"/>
    <x v="1"/>
    <m/>
    <n v="-2"/>
    <m/>
    <m/>
    <m/>
    <m/>
    <n v="1"/>
  </r>
  <r>
    <m/>
    <s v="Maximiliano Riera"/>
    <s v="URGENTE 01"/>
    <s v="CORTES LASER PARA ZARANDA AZUCAR - CONJUNTO DE PIEZAS"/>
    <d v="2025-12-26T00:00:00"/>
    <x v="5"/>
    <x v="0"/>
    <s v="PR00077"/>
    <s v="AB"/>
    <s v="PDP-0205"/>
    <s v="S/C"/>
    <s v="PIEZA 7 Acero inoxidable 304L esmerilado "/>
    <n v="1"/>
    <s v="Unidad"/>
    <n v="13873.6"/>
    <n v="13873.6"/>
    <s v="$"/>
    <s v="CORTES DE PRESICION"/>
    <s v="P00139"/>
    <d v="2026-01-05T00:00:00"/>
    <s v="MZ"/>
    <d v="2026-01-05T00:00:00"/>
    <s v="Orden de compras confirmada"/>
    <s v="Con pendientes"/>
    <x v="1"/>
    <m/>
    <n v="-1"/>
    <m/>
    <m/>
    <m/>
    <m/>
    <n v="1"/>
  </r>
  <r>
    <m/>
    <s v="Maximiliano Riera"/>
    <s v="URGENTE 01"/>
    <s v="CORTES LASER PARA ZARANDA AZUCAR - CONJUNTO DE PIEZAS"/>
    <d v="2025-12-26T00:00:00"/>
    <x v="5"/>
    <x v="0"/>
    <s v="PR00077"/>
    <s v="AB"/>
    <s v="PDP-0205"/>
    <s v="S/C"/>
    <s v="PIEZA 8 Acero inoxidable 304L esmerilado"/>
    <n v="1"/>
    <s v="Unidad"/>
    <n v="19315.400000000001"/>
    <n v="19315.400000000001"/>
    <s v="$"/>
    <s v="CORTES DE PRESICION"/>
    <s v="P00139"/>
    <d v="2026-01-05T00:00:00"/>
    <s v="MZ"/>
    <d v="2026-01-05T00:00:00"/>
    <s v="Orden de compras confirmada"/>
    <s v="Con pendientes"/>
    <x v="1"/>
    <m/>
    <n v="-1"/>
    <m/>
    <m/>
    <m/>
    <m/>
    <n v="1"/>
  </r>
  <r>
    <m/>
    <s v="Maximiliano Riera"/>
    <s v="URGENTE 01"/>
    <s v="CORTES LASER PARA ZARANDA AZUCAR - CONJUNTO DE PIEZAS"/>
    <d v="2025-12-26T00:00:00"/>
    <x v="5"/>
    <x v="0"/>
    <s v="PR00077"/>
    <s v="AB"/>
    <s v="PDP-0205"/>
    <s v="S/C"/>
    <s v="PIEZA 9 Acero inoxidable 304L esmerilado "/>
    <n v="1"/>
    <s v="Unidad"/>
    <n v="15144.35"/>
    <n v="15144.35"/>
    <s v="$"/>
    <s v="CORTES DE PRESICION"/>
    <s v="P00139"/>
    <d v="2026-01-05T00:00:00"/>
    <s v="MZ"/>
    <d v="2026-01-05T00:00:00"/>
    <s v="Orden de compras confirmada"/>
    <s v="Con pendientes"/>
    <x v="1"/>
    <m/>
    <n v="-1"/>
    <m/>
    <m/>
    <m/>
    <m/>
    <n v="1"/>
  </r>
  <r>
    <m/>
    <s v="Maximiliano Riera"/>
    <s v="URGENTE 01"/>
    <s v="CORTES LASER PARA ZARANDA AZUCAR - CONJUNTO DE TAPA"/>
    <d v="2025-12-26T00:00:00"/>
    <x v="5"/>
    <x v="0"/>
    <s v="PR00077"/>
    <s v="AB"/>
    <s v="PDP-0205"/>
    <s v="S/C"/>
    <s v="PIEZA 1 Acero inoxidable 304L esmerilado"/>
    <n v="1"/>
    <s v="Unidad"/>
    <n v="103831.05"/>
    <n v="103831.05"/>
    <s v="$"/>
    <s v="CORTES DE PRESICION"/>
    <s v="P00142"/>
    <d v="2026-01-05T00:00:00"/>
    <s v="MZ"/>
    <d v="2026-01-05T00:00:00"/>
    <s v="Orden de compras confirmada"/>
    <s v="Con pendientes"/>
    <x v="1"/>
    <m/>
    <n v="-1"/>
    <m/>
    <m/>
    <m/>
    <m/>
    <n v="1"/>
  </r>
  <r>
    <m/>
    <s v="Maximiliano Riera"/>
    <s v="URGENTE 01"/>
    <s v="CORTES LASER PARA ZARANDA AZUCAR - CONJUNTO DE TAPA"/>
    <d v="2025-12-26T00:00:00"/>
    <x v="5"/>
    <x v="0"/>
    <s v="PR00077"/>
    <s v="AB"/>
    <s v="PDP-0205"/>
    <s v="S/C"/>
    <s v="PIEZA 2 Acero inoxidable 304L esmerilado"/>
    <n v="1"/>
    <s v="Unidad"/>
    <n v="103902.5"/>
    <n v="103902.5"/>
    <s v="$"/>
    <s v="CORTES DE PRESICION"/>
    <s v="P00142"/>
    <d v="2026-01-05T00:00:00"/>
    <s v="MZ"/>
    <d v="2026-01-05T00:00:00"/>
    <s v="Orden de compras confirmada"/>
    <s v="Con pendientes"/>
    <x v="1"/>
    <m/>
    <n v="-1"/>
    <m/>
    <m/>
    <m/>
    <m/>
    <n v="1"/>
  </r>
  <r>
    <m/>
    <s v="Maximiliano Riera"/>
    <s v="URGENTE 01"/>
    <s v="CORTES LASER PARA ZARANDA AZUCAR - CONJUNTO DE TAPA"/>
    <d v="2025-12-26T00:00:00"/>
    <x v="5"/>
    <x v="0"/>
    <s v="PR00077"/>
    <s v="AB"/>
    <s v="PDP-0205"/>
    <s v="S/C"/>
    <s v="PIEZA 3 Acero inoxidable 304L esmerilado (incluye cilindrado)"/>
    <n v="1"/>
    <s v="Unidad"/>
    <n v="60726.9"/>
    <n v="60726.9"/>
    <s v="$"/>
    <s v="CORTES DE PRESICION"/>
    <s v="P00142"/>
    <d v="2026-01-05T00:00:00"/>
    <s v="MZ"/>
    <d v="2026-01-05T00:00:00"/>
    <s v="Orden de compras confirmada"/>
    <s v="Con pendientes"/>
    <x v="1"/>
    <m/>
    <n v="-1"/>
    <m/>
    <m/>
    <m/>
    <m/>
    <n v="1"/>
  </r>
  <r>
    <m/>
    <s v="Maximiliano Riera"/>
    <s v="URGENTE 01"/>
    <s v="CORTES LASER PARA ZARANDA AZUCAR - CONJUNTO DE TAPA"/>
    <d v="2025-12-26T00:00:00"/>
    <x v="5"/>
    <x v="0"/>
    <s v="PR00077"/>
    <s v="AB"/>
    <s v="PDP-0205"/>
    <s v="S/C"/>
    <s v="PIEZA 4 Acero inoxidable 304L esmerilado (incluye cilindrado)"/>
    <n v="1"/>
    <s v="Unidad"/>
    <n v="19255.599999999999"/>
    <n v="19255.599999999999"/>
    <s v="$"/>
    <s v="CORTES DE PRESICION"/>
    <s v="P00142"/>
    <d v="2026-01-05T00:00:00"/>
    <s v="MZ"/>
    <d v="2026-01-05T00:00:00"/>
    <s v="Orden de compras confirmada"/>
    <s v="Con pendientes"/>
    <x v="1"/>
    <m/>
    <n v="-1"/>
    <m/>
    <m/>
    <m/>
    <m/>
    <n v="1"/>
  </r>
  <r>
    <n v="1"/>
    <s v="Maximiliano Riera"/>
    <s v="URGENTE 01"/>
    <s v="Tablero de potencia silo L1-L3"/>
    <d v="2025-12-26T00:00:00"/>
    <x v="5"/>
    <x v="0"/>
    <s v="PR00082"/>
    <s v="AB"/>
    <s v="PDP-0206"/>
    <s v="S/C"/>
    <s v="Armado de tablero de potencia / Silo lineas 1 y 3"/>
    <n v="1"/>
    <s v="Unidad"/>
    <n v="4212000"/>
    <n v="4212000"/>
    <s v="$"/>
    <s v="ELBIO MARCHIONE"/>
    <s v="P00270"/>
    <d v="2026-01-21T00:00:00"/>
    <s v="MZ"/>
    <d v="2026-01-26T00:00:00"/>
    <s v="Recibido"/>
    <s v="cumplida"/>
    <x v="0"/>
    <n v="1"/>
    <n v="0"/>
    <d v="2026-05-15T00:00:00"/>
    <n v="633"/>
    <m/>
    <n v="1"/>
    <n v="1"/>
  </r>
  <r>
    <n v="1"/>
    <s v="Maximiliano Riera"/>
    <s v="URGENTE 01"/>
    <s v="Tablero de amasadora L1"/>
    <d v="2025-12-26T00:00:00"/>
    <x v="5"/>
    <x v="0"/>
    <s v="PR00083"/>
    <s v="AB"/>
    <s v="PDP-0207"/>
    <s v="S/C"/>
    <s v="Armado de tablero de amasadora L1"/>
    <n v="1"/>
    <s v="Unidad"/>
    <n v="1710000"/>
    <n v="1710000"/>
    <s v="$"/>
    <s v="ELBIO MARCHIONE"/>
    <s v="P00269"/>
    <d v="2026-01-21T00:00:00"/>
    <s v="MZ"/>
    <d v="2026-01-23T00:00:00"/>
    <s v="Recibido"/>
    <s v="cumplida"/>
    <x v="0"/>
    <n v="1"/>
    <n v="0"/>
    <d v="2026-05-05T00:00:00"/>
    <n v="637"/>
    <m/>
    <n v="1"/>
    <n v="1"/>
  </r>
  <r>
    <n v="1"/>
    <s v="Maximiliano Riera"/>
    <s v="URGENTE 01"/>
    <s v="Tablero de amasadora L3"/>
    <d v="2025-12-26T00:00:00"/>
    <x v="5"/>
    <x v="0"/>
    <s v="PR00084"/>
    <s v="AB"/>
    <s v="PDP-0208"/>
    <s v="S/C"/>
    <s v="Armado de tablero de amasadora L3"/>
    <n v="1"/>
    <s v="Unidad"/>
    <n v="1710000"/>
    <n v="1710000"/>
    <s v="$"/>
    <s v="ELBIO MARCHIONE"/>
    <s v="P00268"/>
    <d v="2026-01-21T00:00:00"/>
    <s v="MZ"/>
    <d v="2026-01-21T00:00:00"/>
    <s v="Recibido"/>
    <s v="cumplida"/>
    <x v="0"/>
    <n v="1"/>
    <n v="0"/>
    <d v="2026-05-05T00:00:00"/>
    <n v="638"/>
    <m/>
    <n v="1"/>
    <n v="1"/>
  </r>
  <r>
    <n v="4"/>
    <s v="Maximiliano Riera"/>
    <s v="URGENTE 01"/>
    <s v="TANQUE ACUMULADOR DE PRESION"/>
    <d v="2026-01-02T00:00:00"/>
    <x v="6"/>
    <x v="1"/>
    <s v="PR00099"/>
    <s v="AB"/>
    <s v="PDP-0209"/>
    <s v="S/C"/>
    <s v="Corte de Base"/>
    <n v="16"/>
    <s v="Unidad"/>
    <n v="2720.85"/>
    <n v="43533.599999999999"/>
    <s v="$"/>
    <s v="CORTES DE PRESICION"/>
    <s v="P00271"/>
    <d v="2026-01-21T00:00:00"/>
    <s v="MZ"/>
    <d v="2026-01-21T00:00:00"/>
    <s v="Orden de compras confirmada"/>
    <s v="Con pendientes"/>
    <x v="1"/>
    <m/>
    <n v="-16"/>
    <m/>
    <m/>
    <m/>
    <n v="1"/>
    <n v="1"/>
  </r>
  <r>
    <m/>
    <s v="Maximiliano Riera"/>
    <s v="URGENTE 01"/>
    <s v="TANQUE ACUMULADOR DE PRESION"/>
    <d v="2026-01-02T00:00:00"/>
    <x v="6"/>
    <x v="1"/>
    <s v="PR00099"/>
    <s v="AB"/>
    <s v="PDP-0209"/>
    <s v="S/C"/>
    <s v="Corte de Lateral 1"/>
    <n v="8"/>
    <s v="Unidad"/>
    <n v="2546.25"/>
    <n v="20370"/>
    <s v="$"/>
    <s v="CORTES DE PRESICION"/>
    <s v="P00271"/>
    <d v="2026-01-21T00:00:00"/>
    <s v="MZ"/>
    <d v="2026-01-21T00:00:00"/>
    <s v="Orden de compras confirmada"/>
    <s v="Con pendientes"/>
    <x v="1"/>
    <m/>
    <n v="-8"/>
    <m/>
    <m/>
    <m/>
    <m/>
    <n v="1"/>
  </r>
  <r>
    <m/>
    <s v="Maximiliano Riera"/>
    <s v="URGENTE 01"/>
    <s v="TANQUE ACUMULADOR DE PRESION"/>
    <d v="2026-01-02T00:00:00"/>
    <x v="6"/>
    <x v="1"/>
    <s v="PR00099"/>
    <s v="AB"/>
    <s v="PDP-0209"/>
    <s v="S/C"/>
    <s v="Corte de Lateral 2"/>
    <n v="8"/>
    <s v="Unidad"/>
    <n v="2473.5"/>
    <n v="19788"/>
    <s v="$"/>
    <s v="CORTES DE PRESICION"/>
    <s v="P00271"/>
    <d v="2026-01-21T00:00:00"/>
    <s v="MZ"/>
    <d v="2026-01-21T00:00:00"/>
    <s v="Orden de compras confirmada"/>
    <s v="Con pendientes"/>
    <x v="1"/>
    <m/>
    <n v="-8"/>
    <m/>
    <m/>
    <m/>
    <m/>
    <n v="1"/>
  </r>
  <r>
    <m/>
    <s v="Maximiliano Riera"/>
    <s v="URGENTE 01"/>
    <s v="TANQUE ACUMULADOR DE PRESION"/>
    <d v="2026-01-02T00:00:00"/>
    <x v="6"/>
    <x v="1"/>
    <s v="PR00099"/>
    <s v="AB"/>
    <s v="PDP-0209"/>
    <s v="S/C"/>
    <s v="Corte de Soporte angular"/>
    <n v="32"/>
    <s v="Unidad"/>
    <n v="1018.5"/>
    <n v="32592"/>
    <s v="$"/>
    <s v="CORTES DE PRESICION"/>
    <s v="P00271"/>
    <d v="2026-01-21T00:00:00"/>
    <s v="MZ"/>
    <d v="2026-01-21T00:00:00"/>
    <s v="Orden de compras confirmada"/>
    <s v="Con pendientes"/>
    <x v="1"/>
    <m/>
    <n v="-32"/>
    <m/>
    <m/>
    <m/>
    <m/>
    <n v="1"/>
  </r>
  <r>
    <n v="7"/>
    <s v="Maximiliano Riera"/>
    <s v="URGENTE 01"/>
    <s v="Bridas y Soportes"/>
    <d v="2026-01-02T00:00:00"/>
    <x v="6"/>
    <x v="1"/>
    <s v="PR00100"/>
    <s v="AB"/>
    <s v="PDP-0210"/>
    <s v="S/C"/>
    <s v="Corte de Brida tanque aceite"/>
    <n v="8"/>
    <s v="Unidad"/>
    <n v="15737.3"/>
    <n v="125898.4"/>
    <s v="$"/>
    <s v="CORTES DE PRESICION"/>
    <s v="P00164"/>
    <d v="2026-01-07T00:00:00"/>
    <s v="MZ"/>
    <d v="2026-01-07T00:00:00"/>
    <s v="Recibido"/>
    <s v="cumplida"/>
    <x v="0"/>
    <n v="8"/>
    <n v="0"/>
    <d v="2026-02-05T00:00:00"/>
    <n v="33200"/>
    <m/>
    <n v="1"/>
    <n v="1"/>
  </r>
  <r>
    <m/>
    <s v="Maximiliano Riera"/>
    <s v="URGENTE 01"/>
    <s v="Bridas y Soportes"/>
    <d v="2026-01-02T00:00:00"/>
    <x v="6"/>
    <x v="1"/>
    <s v="PR00100"/>
    <s v="AB"/>
    <s v="PDP-0210"/>
    <s v="S/C"/>
    <s v="Corte de Soporte de patas para mesa"/>
    <n v="20"/>
    <s v="Unidad"/>
    <n v="6891.95"/>
    <n v="137839"/>
    <s v="$"/>
    <s v="CORTES DE PRESICION"/>
    <s v="P00164"/>
    <d v="2026-01-07T00:00:00"/>
    <s v="MZ"/>
    <d v="2026-01-07T00:00:00"/>
    <s v="Recibido"/>
    <s v="cumplida"/>
    <x v="0"/>
    <n v="20"/>
    <n v="0"/>
    <d v="2026-02-05T00:00:00"/>
    <n v="33200"/>
    <m/>
    <m/>
    <n v="1"/>
  </r>
  <r>
    <m/>
    <s v="Maximiliano Riera"/>
    <s v="URGENTE 01"/>
    <s v="Bridas y Soportes"/>
    <d v="2026-01-02T00:00:00"/>
    <x v="6"/>
    <x v="1"/>
    <s v="PR00100"/>
    <s v="AB"/>
    <s v="PDP-0210"/>
    <s v="S/C"/>
    <s v="Corte de Brida 1 turbina"/>
    <n v="16"/>
    <s v="Unidad"/>
    <n v="3199.3"/>
    <n v="51188.800000000003"/>
    <s v="$"/>
    <s v="CORTES DE PRESICION"/>
    <s v="P00164"/>
    <d v="2026-01-07T00:00:00"/>
    <s v="MZ"/>
    <d v="2026-01-07T00:00:00"/>
    <s v="Recibido"/>
    <s v="cumplida"/>
    <x v="0"/>
    <n v="16"/>
    <n v="0"/>
    <d v="2026-02-05T00:00:00"/>
    <n v="33200"/>
    <m/>
    <m/>
    <n v="1"/>
  </r>
  <r>
    <m/>
    <s v="Maximiliano Riera"/>
    <s v="URGENTE 01"/>
    <s v="Bridas y Soportes"/>
    <d v="2026-01-02T00:00:00"/>
    <x v="6"/>
    <x v="1"/>
    <s v="PR00100"/>
    <s v="AB"/>
    <s v="PDP-0210"/>
    <s v="S/C"/>
    <s v="Corte de Brida 2 turbina"/>
    <n v="16"/>
    <s v="Unidad"/>
    <n v="3274.05"/>
    <n v="52384.800000000003"/>
    <s v="$"/>
    <s v="CORTES DE PRESICION"/>
    <s v="P00164"/>
    <d v="2026-01-07T00:00:00"/>
    <s v="MZ"/>
    <d v="2026-01-07T00:00:00"/>
    <s v="Recibido"/>
    <s v="cumplida"/>
    <x v="0"/>
    <n v="16"/>
    <n v="0"/>
    <d v="2026-02-05T00:00:00"/>
    <n v="33200"/>
    <m/>
    <m/>
    <n v="1"/>
  </r>
  <r>
    <m/>
    <s v="Maximiliano Riera"/>
    <s v="URGENTE 01"/>
    <s v="Bridas y Soportes"/>
    <d v="2026-01-02T00:00:00"/>
    <x v="6"/>
    <x v="1"/>
    <s v="PR00100"/>
    <s v="AB"/>
    <s v="PDP-0210"/>
    <s v="S/C"/>
    <s v="Corte de Brida 3 turbina"/>
    <n v="16"/>
    <s v="Unidad"/>
    <n v="3109.6"/>
    <n v="49753.599999999999"/>
    <s v="$"/>
    <s v="CORTES DE PRESICION"/>
    <s v="P00164"/>
    <d v="2026-01-07T00:00:00"/>
    <s v="MZ"/>
    <d v="2026-01-07T00:00:00"/>
    <s v="Recibido"/>
    <s v="cumplida"/>
    <x v="0"/>
    <n v="16"/>
    <n v="0"/>
    <d v="2026-02-05T00:00:00"/>
    <n v="33200"/>
    <m/>
    <m/>
    <n v="1"/>
  </r>
  <r>
    <m/>
    <s v="Maximiliano Riera"/>
    <s v="URGENTE 01"/>
    <s v="Bridas y Soportes"/>
    <d v="2026-01-02T00:00:00"/>
    <x v="6"/>
    <x v="1"/>
    <s v="PR00100"/>
    <s v="AB"/>
    <s v="PDP-0210"/>
    <s v="S/C"/>
    <s v="Corte de Soporte para cañeria"/>
    <n v="10"/>
    <s v="Unidad"/>
    <n v="10853.7"/>
    <n v="108537"/>
    <s v="$"/>
    <s v="CORTES DE PRESICION"/>
    <s v="P00164"/>
    <d v="2026-01-07T00:00:00"/>
    <s v="MZ"/>
    <d v="2026-01-07T00:00:00"/>
    <s v="Recibido"/>
    <s v="cumplida"/>
    <x v="0"/>
    <n v="10"/>
    <n v="0"/>
    <d v="2026-02-05T00:00:00"/>
    <n v="33200"/>
    <m/>
    <m/>
    <n v="1"/>
  </r>
  <r>
    <m/>
    <s v="Maximiliano Riera"/>
    <s v="URGENTE 01"/>
    <s v="Bridas y Soportes"/>
    <d v="2026-01-02T00:00:00"/>
    <x v="6"/>
    <x v="1"/>
    <s v="PR00100"/>
    <s v="AB"/>
    <s v="PDP-0210"/>
    <s v="S/C"/>
    <s v="Corte de Union soporte"/>
    <n v="30"/>
    <s v="Unidad"/>
    <n v="1315.6"/>
    <n v="39468"/>
    <s v="$"/>
    <s v="CORTES DE PRESICION"/>
    <s v="P00164"/>
    <d v="2026-01-07T00:00:00"/>
    <s v="MZ"/>
    <d v="2026-01-07T00:00:00"/>
    <s v="Recibido"/>
    <s v="cumplida"/>
    <x v="0"/>
    <n v="30"/>
    <n v="0"/>
    <d v="2026-02-05T00:00:00"/>
    <n v="33200"/>
    <m/>
    <m/>
    <n v="1"/>
  </r>
  <r>
    <n v="3"/>
    <s v="Maximiliano Riera"/>
    <s v="URGENTE 01"/>
    <s v="Cañería de transporte de harina y azúcar"/>
    <d v="2026-01-02T00:00:00"/>
    <x v="6"/>
    <x v="1"/>
    <s v="PR00101"/>
    <s v="AB"/>
    <s v="PDP-0211"/>
    <s v="S/C"/>
    <s v="TUBO REDONDO COSTURA LAMINADA PULIDO EXTERIOR (A-554) 304L 63.5 X 2.0 MM"/>
    <n v="17"/>
    <s v="Unidad"/>
    <n v="144922.5"/>
    <n v="2463682.5"/>
    <s v="$"/>
    <s v="FAMIQ"/>
    <s v="P00416"/>
    <d v="2026-03-11T00:00:00"/>
    <s v="MZ"/>
    <d v="2026-03-11T00:00:00"/>
    <s v="Recibido"/>
    <s v="cumplida"/>
    <x v="0"/>
    <n v="17"/>
    <n v="0"/>
    <d v="2026-03-13T00:00:00"/>
    <s v="mail"/>
    <m/>
    <n v="1"/>
    <n v="1"/>
  </r>
  <r>
    <m/>
    <s v="Maximiliano Riera"/>
    <s v="URGENTE 01"/>
    <s v="Cañería de transporte de harina y azúcar"/>
    <d v="2026-01-02T00:00:00"/>
    <x v="6"/>
    <x v="1"/>
    <s v="PR00101"/>
    <s v="AB"/>
    <s v="PDP-0211"/>
    <s v="S/C"/>
    <s v="Servicio de cilindrado para curvas 90°"/>
    <n v="40"/>
    <s v="Unidad"/>
    <n v="20000"/>
    <n v="800000"/>
    <s v="$"/>
    <s v="TM SORA"/>
    <s v="P00517"/>
    <d v="2026-03-02T00:00:00"/>
    <s v="MZ"/>
    <d v="2026-03-03T00:00:00"/>
    <s v="Recibido"/>
    <s v="cumplida"/>
    <x v="0"/>
    <n v="40"/>
    <n v="0"/>
    <d v="2026-03-13T00:00:00"/>
    <n v="8609"/>
    <m/>
    <m/>
    <n v="1"/>
  </r>
  <r>
    <m/>
    <s v="Maximiliano Riera"/>
    <s v="URGENTE 01"/>
    <s v="Cañería de transporte de harina y azúcar"/>
    <d v="2026-01-02T00:00:00"/>
    <x v="6"/>
    <x v="1"/>
    <s v="PR00101"/>
    <s v="AB"/>
    <s v="PDP-0211"/>
    <s v="S/C"/>
    <s v="Servicio de cilindrado para curvas 45°"/>
    <n v="20"/>
    <s v="Unidad"/>
    <n v="15000"/>
    <n v="300000"/>
    <s v="$"/>
    <s v="TM SORA"/>
    <s v="P00517"/>
    <d v="2026-03-02T00:00:00"/>
    <s v="MZ"/>
    <d v="2026-03-03T00:00:00"/>
    <s v="Recibido"/>
    <s v="cumplida"/>
    <x v="0"/>
    <n v="20"/>
    <n v="0"/>
    <d v="2026-03-13T00:00:00"/>
    <n v="8609"/>
    <m/>
    <m/>
    <n v="1"/>
  </r>
  <r>
    <n v="11"/>
    <s v="Maximiliano Riera"/>
    <s v="URGENTE 01"/>
    <s v="Cañería de transporte independización de harina y azúcar para las líneas 1, 2, 3 y 4."/>
    <d v="2026-01-02T00:00:00"/>
    <x v="6"/>
    <x v="1"/>
    <s v="PR00102"/>
    <s v="AB"/>
    <s v="PDP-0212"/>
    <s v="S/C"/>
    <s v="TUBO REDONDO COSTURA LAMINADA PULIDO EXTERIOR (A-554) 304L 63.5 x 1.5 mm"/>
    <n v="30"/>
    <s v="Unidad"/>
    <n v="148972.92000000001"/>
    <n v="4469187.6000000006"/>
    <s v="$"/>
    <s v="FAMIQ"/>
    <s v="P00334"/>
    <d v="2026-01-30T00:00:00"/>
    <s v="MZ"/>
    <d v="2026-02-10T00:00:00"/>
    <s v="Recibido"/>
    <s v="cumplida"/>
    <x v="0"/>
    <n v="30"/>
    <n v="0"/>
    <d v="2026-02-26T00:00:00"/>
    <n v="1544815"/>
    <m/>
    <n v="1"/>
    <n v="1"/>
  </r>
  <r>
    <m/>
    <s v="Maximiliano Riera"/>
    <s v="URGENTE 01"/>
    <s v="Cañería de transporte independización de harina y azúcar para las líneas 1, 2, 3 y 4."/>
    <d v="2026-01-02T00:00:00"/>
    <x v="6"/>
    <x v="1"/>
    <s v="PR00102"/>
    <s v="AB"/>
    <s v="PDP-0212"/>
    <s v="S/C"/>
    <s v="CURVA 90° PARA SOLDAR PULIDO TOTAL 304L 63.5 x 1.5 mm"/>
    <n v="10"/>
    <s v="Unidad"/>
    <n v="16224.87"/>
    <n v="162248.70000000001"/>
    <s v="$"/>
    <s v="FAMIQ"/>
    <s v="P00334"/>
    <d v="2026-01-30T00:00:00"/>
    <s v="MZ"/>
    <d v="2026-02-10T00:00:00"/>
    <s v="Recibido"/>
    <s v="cumplida"/>
    <x v="0"/>
    <n v="10"/>
    <n v="0"/>
    <d v="2026-02-26T00:00:00"/>
    <n v="1544815"/>
    <m/>
    <m/>
    <n v="1"/>
  </r>
  <r>
    <m/>
    <s v="Maximiliano Riera"/>
    <s v="URGENTE 01"/>
    <s v="Cañería de transporte independización de harina y azúcar para las líneas 1, 2, 3 y 4."/>
    <d v="2026-01-02T00:00:00"/>
    <x v="6"/>
    <x v="1"/>
    <s v="PR00102"/>
    <s v="AB"/>
    <s v="PDP-0212"/>
    <s v="S/C"/>
    <s v="CURVA 45° PARA SOLDAR PULIDO TOTAL 304L 63.5 x 1.5 m"/>
    <n v="24"/>
    <s v="Unidad"/>
    <n v="11646.75"/>
    <n v="279522"/>
    <s v="$"/>
    <s v="FAMIQ"/>
    <s v="P00334"/>
    <d v="2026-01-30T00:00:00"/>
    <s v="MZ"/>
    <d v="2026-02-10T00:00:00"/>
    <s v="Recibido"/>
    <s v="cumplida"/>
    <x v="0"/>
    <n v="24"/>
    <n v="0"/>
    <d v="2026-02-26T00:00:00"/>
    <n v="1544815"/>
    <m/>
    <m/>
    <n v="1"/>
  </r>
  <r>
    <m/>
    <s v="Maximiliano Riera"/>
    <s v="URGENTE 01"/>
    <s v="Cañería de transporte independización de harina y azúcar para las líneas 1, 2, 3 y 4."/>
    <d v="2026-01-02T00:00:00"/>
    <x v="6"/>
    <x v="1"/>
    <s v="PR00102"/>
    <s v="AB"/>
    <s v="PDP-0212"/>
    <s v="S/C"/>
    <s v="TEE RAMAL PARA SOLDAR PULIDO TOTAL 304 63.5 x 1.5 mm"/>
    <n v="4"/>
    <s v="Unidad"/>
    <n v="55823.82"/>
    <n v="223295.28"/>
    <s v="$"/>
    <s v="FAMIQ"/>
    <s v="P00334"/>
    <d v="2026-01-30T00:00:00"/>
    <s v="MZ"/>
    <d v="2026-02-10T00:00:00"/>
    <s v="Recibido"/>
    <s v="cumplida"/>
    <x v="0"/>
    <n v="4"/>
    <n v="0"/>
    <d v="2026-02-26T00:00:00"/>
    <n v="1363147"/>
    <m/>
    <m/>
    <n v="1"/>
  </r>
  <r>
    <m/>
    <s v="Maximiliano Riera"/>
    <s v="URGENTE 01"/>
    <s v="Cañería de transporte independización de harina y azúcar para las líneas 1, 2, 3 y 4."/>
    <d v="2026-01-02T00:00:00"/>
    <x v="6"/>
    <x v="1"/>
    <s v="PR00102"/>
    <s v="AB"/>
    <s v="PDP-0212"/>
    <s v="S/C"/>
    <s v="UNION DOBLE DANESA PARA SOLDAR 304L 63.5 mm (2 1/2&quot;) - SIN JUNTA"/>
    <n v="60"/>
    <s v="Unidad"/>
    <n v="46732.03"/>
    <n v="2803921.8"/>
    <s v="$"/>
    <s v="FAMIQ"/>
    <s v="P00334"/>
    <d v="2026-01-30T00:00:00"/>
    <s v="MZ"/>
    <d v="2026-02-10T00:00:00"/>
    <s v="Recibido"/>
    <s v="cumplida"/>
    <x v="0"/>
    <n v="60"/>
    <n v="0"/>
    <d v="2026-02-26T00:00:00"/>
    <n v="1544815"/>
    <m/>
    <m/>
    <n v="1"/>
  </r>
  <r>
    <m/>
    <s v="Maximiliano Riera"/>
    <s v="URGENTE 01"/>
    <s v="Cañería de transporte independización de harina y azúcar para las líneas 1, 2, 3 y 4."/>
    <d v="2026-01-02T00:00:00"/>
    <x v="6"/>
    <x v="1"/>
    <s v="PR00102"/>
    <s v="AB"/>
    <s v="PDP-0212"/>
    <s v="S/C"/>
    <s v="JUNTA DANESA SILICONA 63.5 mm (2 1/2&quot;)"/>
    <n v="60"/>
    <s v="Unidad"/>
    <n v="1983.61"/>
    <n v="119016.59999999999"/>
    <s v="$"/>
    <s v="FAMIQ"/>
    <s v="P00334"/>
    <d v="2026-01-30T00:00:00"/>
    <s v="MZ"/>
    <d v="2026-02-10T00:00:00"/>
    <s v="Recibido"/>
    <s v="cumplida"/>
    <x v="0"/>
    <n v="60"/>
    <n v="0"/>
    <d v="2026-02-26T00:00:00"/>
    <n v="1544815"/>
    <m/>
    <m/>
    <n v="1"/>
  </r>
  <r>
    <m/>
    <s v="Maximiliano Riera"/>
    <s v="URGENTE 01"/>
    <s v="Cañería de transporte independización de harina y azúcar para las líneas 1, 2, 3 y 4."/>
    <d v="2026-01-02T00:00:00"/>
    <x v="6"/>
    <x v="1"/>
    <s v="PR00102"/>
    <s v="AB"/>
    <s v="PDP-0212"/>
    <s v="S/C"/>
    <s v="LLAVE ARTICULADA PARA UNIÓN DOBLE 1&quot; a 1 1/2&quot; 304"/>
    <n v="2"/>
    <s v="Unidad"/>
    <n v="21117.97"/>
    <n v="42235.94"/>
    <s v="$"/>
    <s v="FAMIQ"/>
    <s v="P00334"/>
    <d v="2026-01-30T00:00:00"/>
    <s v="MZ"/>
    <d v="2026-02-10T00:00:00"/>
    <s v="Recibido"/>
    <s v="cumplida"/>
    <x v="0"/>
    <n v="2"/>
    <n v="0"/>
    <d v="2026-02-26T00:00:00"/>
    <n v="1544815"/>
    <m/>
    <m/>
    <n v="1"/>
  </r>
  <r>
    <m/>
    <s v="Maximiliano Riera"/>
    <s v="URGENTE 01"/>
    <s v="Cañería de transporte independización de harina y azúcar para las líneas 1, 2, 3 y 4."/>
    <d v="2026-01-02T00:00:00"/>
    <x v="6"/>
    <x v="1"/>
    <s v="PR00102"/>
    <s v="AB"/>
    <s v="PDP-0212"/>
    <s v="S/C"/>
    <s v="LLAVE ARTICULADA PARA UNIÓN DOBLE 2&quot; a 4&quot; 304"/>
    <n v="2"/>
    <s v="Unidad"/>
    <n v="34251.699999999997"/>
    <n v="68503.399999999994"/>
    <s v="$"/>
    <s v="FAMIQ"/>
    <s v="P00334"/>
    <d v="2026-01-30T00:00:00"/>
    <s v="MZ"/>
    <d v="2026-02-10T00:00:00"/>
    <s v="Recibido"/>
    <s v="cumplida"/>
    <x v="0"/>
    <n v="2"/>
    <n v="0"/>
    <d v="2026-02-26T00:00:00"/>
    <n v="1363147"/>
    <m/>
    <m/>
    <n v="1"/>
  </r>
  <r>
    <m/>
    <s v="Maximiliano Riera"/>
    <s v="URGENTE 01"/>
    <s v="Cañería de transporte independización de harina y azúcar para las líneas 1, 2, 3 y 4."/>
    <d v="2026-01-02T00:00:00"/>
    <x v="6"/>
    <x v="1"/>
    <s v="PR00102"/>
    <s v="AB"/>
    <s v="PDP-0212"/>
    <s v="S/C"/>
    <s v="MEDIO NIPLE CON COSTURA DIN 2999 (DIN 2982) 316L 1&quot; x 100 mm"/>
    <n v="8"/>
    <s v="Unidad"/>
    <n v="14522.54"/>
    <n v="116180.32"/>
    <s v="$"/>
    <s v="FAMIQ"/>
    <s v="P00334"/>
    <d v="2026-01-30T00:00:00"/>
    <s v="MZ"/>
    <d v="2026-02-10T00:00:00"/>
    <s v="Recibido"/>
    <s v="cumplida"/>
    <x v="0"/>
    <n v="8"/>
    <n v="0"/>
    <d v="2026-02-26T00:00:00"/>
    <n v="1544815"/>
    <m/>
    <m/>
    <n v="1"/>
  </r>
  <r>
    <m/>
    <s v="Maximiliano Riera"/>
    <s v="URGENTE 01"/>
    <s v="Cañería de transporte independización de harina y azúcar para las líneas 1, 2, 3 y 4."/>
    <d v="2026-01-02T00:00:00"/>
    <x v="6"/>
    <x v="1"/>
    <s v="PR00102"/>
    <s v="AB"/>
    <s v="PDP-0212"/>
    <s v="S/C"/>
    <s v="MEDIO NIPLE CON COSTURA DIN 2999 (DIN 2982) 304L 1&quot; x 40 mm"/>
    <n v="8"/>
    <s v="Unidad"/>
    <n v="5332.6"/>
    <n v="42660.800000000003"/>
    <s v="$"/>
    <s v="FAMIQ"/>
    <s v="P00334"/>
    <d v="2026-01-30T00:00:00"/>
    <s v="MZ"/>
    <d v="2026-02-10T00:00:00"/>
    <s v="Recibido"/>
    <s v="cumplida"/>
    <x v="0"/>
    <n v="8"/>
    <n v="0"/>
    <d v="2026-02-26T00:00:00"/>
    <n v="1544815"/>
    <m/>
    <m/>
    <n v="1"/>
  </r>
  <r>
    <m/>
    <s v="Maximiliano Riera"/>
    <s v="URGENTE 01"/>
    <s v="Cañería de transporte independización de harina y azúcar para las líneas 1, 2, 3 y 4."/>
    <d v="2026-01-02T00:00:00"/>
    <x v="6"/>
    <x v="1"/>
    <s v="PR00102"/>
    <s v="AB"/>
    <s v="PDP-0212"/>
    <s v="S/C"/>
    <s v="MIRILLA TUBULAR PARA SOLDAR 316L 63.5 mm (2 1/2&quot;) Parte de Inoxpa: L180A-000660063"/>
    <n v="15"/>
    <s v="Unidad"/>
    <n v="327960.76"/>
    <n v="4919411.4000000004"/>
    <s v="$"/>
    <s v="FAMIQ"/>
    <s v="P00334"/>
    <d v="2026-01-30T00:00:00"/>
    <s v="MZ"/>
    <d v="2026-02-10T00:00:00"/>
    <s v="Recibido"/>
    <s v="cumplida"/>
    <x v="0"/>
    <n v="15"/>
    <n v="0"/>
    <d v="2026-02-26T00:00:00"/>
    <n v="1544815"/>
    <m/>
    <m/>
    <n v="1"/>
  </r>
  <r>
    <n v="1"/>
    <s v="Maximiliano Riera"/>
    <s v="URGENTE 01"/>
    <s v="Tolva de harina y azucar"/>
    <d v="2026-01-02T00:00:00"/>
    <x v="6"/>
    <x v="1"/>
    <s v="PR00103"/>
    <s v="AB"/>
    <s v="PDP-0213"/>
    <s v="S/C"/>
    <s v="Valvula esclusa P/Transversal harina material acero inoxidable (AISI 304)"/>
    <n v="3"/>
    <s v="Unidad"/>
    <m/>
    <n v="0"/>
    <s v="$"/>
    <m/>
    <m/>
    <m/>
    <m/>
    <m/>
    <s v="Sin req."/>
    <s v="Con pendientes"/>
    <x v="2"/>
    <m/>
    <n v="-3"/>
    <m/>
    <m/>
    <m/>
    <n v="1"/>
    <n v="1"/>
  </r>
  <r>
    <n v="1"/>
    <s v="Maximiliano Riera"/>
    <s v="URGENTE 01"/>
    <s v="Transporte de harina"/>
    <d v="2026-01-02T00:00:00"/>
    <x v="6"/>
    <x v="1"/>
    <s v="PR00104"/>
    <s v="AB"/>
    <s v="PDP-0214"/>
    <s v="S/C"/>
    <s v="Motorreduct engr. Cilíndricos SEW R37 DRN80M4 1Hp - 0,75Kw - 59rpm"/>
    <n v="3"/>
    <s v="Unidad"/>
    <m/>
    <n v="0"/>
    <s v="$"/>
    <m/>
    <m/>
    <m/>
    <m/>
    <m/>
    <s v="Sin req."/>
    <s v="Con pendientes"/>
    <x v="2"/>
    <m/>
    <n v="-3"/>
    <m/>
    <m/>
    <m/>
    <n v="1"/>
    <n v="1"/>
  </r>
  <r>
    <n v="3"/>
    <s v="Maximiliano Riera"/>
    <s v="URGENTE 01"/>
    <s v="Descarga de tolvas de harina y azucar"/>
    <d v="2026-01-02T00:00:00"/>
    <x v="6"/>
    <x v="1"/>
    <s v="PR00105"/>
    <s v="AB"/>
    <s v="PDP-0215"/>
    <s v="S/C"/>
    <s v="Válvula mariposa de 8&quot; Brida - Brida"/>
    <n v="4"/>
    <s v="Unidad"/>
    <n v="543077"/>
    <n v="2172308"/>
    <s v="$"/>
    <s v="VIBROTECH"/>
    <s v="P00426"/>
    <d v="2026-02-12T00:00:00"/>
    <s v="MZ"/>
    <d v="2026-03-04T00:00:00"/>
    <s v="Recibido"/>
    <s v="cumplida"/>
    <x v="0"/>
    <n v="4"/>
    <n v="0"/>
    <d v="2026-03-06T00:00:00"/>
    <n v="7174"/>
    <m/>
    <n v="1"/>
    <n v="1"/>
  </r>
  <r>
    <m/>
    <s v="Maximiliano Riera"/>
    <s v="URGENTE 01"/>
    <s v="Descarga de tolvas de harina y azucar"/>
    <d v="2026-01-02T00:00:00"/>
    <x v="6"/>
    <x v="1"/>
    <s v="PR00105"/>
    <s v="AB"/>
    <s v="PDP-0215"/>
    <s v="S/C"/>
    <s v="Actuador Neumático Monoestable WAM CPU102MV"/>
    <n v="4"/>
    <s v="Unidad"/>
    <n v="1033728.25"/>
    <n v="4134913"/>
    <s v="$"/>
    <s v="VIBROTECH"/>
    <s v="P00426"/>
    <d v="2026-02-12T00:00:00"/>
    <s v="MZ"/>
    <d v="2026-03-04T00:00:00"/>
    <s v="Recibido"/>
    <s v="cumplida"/>
    <x v="0"/>
    <n v="4"/>
    <n v="0"/>
    <d v="2026-03-06T00:00:00"/>
    <n v="7174"/>
    <m/>
    <m/>
    <n v="1"/>
  </r>
  <r>
    <m/>
    <s v="Maximiliano Riera"/>
    <s v="URGENTE 01"/>
    <s v="Descarga de tolvas de harina y azucar"/>
    <d v="2026-01-02T00:00:00"/>
    <x v="6"/>
    <x v="1"/>
    <s v="PR00105"/>
    <s v="AB"/>
    <s v="PDP-0215"/>
    <s v="S/C"/>
    <s v="Bobina 24V 50/60Hz 5.5 W"/>
    <n v="4"/>
    <s v="Unidad"/>
    <n v="68556.75"/>
    <n v="274227"/>
    <s v="$"/>
    <s v="VIBROTECH"/>
    <s v="P00426"/>
    <d v="2026-02-12T00:00:00"/>
    <s v="MZ"/>
    <d v="2026-03-04T00:00:00"/>
    <s v="Recibido"/>
    <s v="cumplida"/>
    <x v="0"/>
    <n v="4"/>
    <n v="0"/>
    <d v="2026-03-06T00:00:00"/>
    <n v="7174"/>
    <m/>
    <m/>
    <n v="1"/>
  </r>
  <r>
    <n v="1"/>
    <s v="Maximiliano Riera"/>
    <s v="URGENTE 01"/>
    <s v="Filamento para impresora 3D"/>
    <d v="2026-01-02T00:00:00"/>
    <x v="6"/>
    <x v="1"/>
    <s v="PR00106"/>
    <s v="AB"/>
    <s v="PDP-0216"/>
    <s v="S/C"/>
    <s v="Filamento Creality Cr-carbon Pla Carbono 1kg 1.75mm Negro"/>
    <n v="3"/>
    <s v="Unidad"/>
    <n v="64150"/>
    <n v="192450"/>
    <s v="$"/>
    <s v="MERCADO LIBRE"/>
    <s v="P00420"/>
    <d v="2026-02-12T00:00:00"/>
    <s v="MZ"/>
    <d v="2026-02-12T00:00:00"/>
    <s v="Recibido"/>
    <s v="cumplida"/>
    <x v="0"/>
    <n v="3"/>
    <n v="0"/>
    <d v="2026-03-03T00:00:00"/>
    <s v="sin rto"/>
    <m/>
    <n v="1"/>
    <n v="1"/>
  </r>
  <r>
    <n v="2"/>
    <s v="Maximiliano Riera"/>
    <s v="URGENTE 01"/>
    <s v="Tolvas de azucar"/>
    <d v="2026-01-02T00:00:00"/>
    <x v="6"/>
    <x v="1"/>
    <s v="PR00107"/>
    <s v="AB"/>
    <s v="PDP-0217"/>
    <s v="S/C"/>
    <s v="Cable mallado 4X0,25mm² Para celda de carga color azul"/>
    <n v="100"/>
    <s v="Metros"/>
    <n v="10360"/>
    <n v="1036000"/>
    <s v="$"/>
    <s v="IPECO"/>
    <s v="P00132"/>
    <d v="2026-01-02T00:00:00"/>
    <s v="MZ"/>
    <d v="2026-01-05T00:00:00"/>
    <s v="Recibido"/>
    <s v="cumplida"/>
    <x v="0"/>
    <n v="100"/>
    <n v="0"/>
    <d v="2026-01-21T00:00:00"/>
    <n v="9466"/>
    <m/>
    <n v="1"/>
    <n v="1"/>
  </r>
  <r>
    <m/>
    <s v="Maximiliano Riera"/>
    <s v="URGENTE 01"/>
    <s v="Tolvas de azucar"/>
    <d v="2026-01-02T00:00:00"/>
    <x v="6"/>
    <x v="1"/>
    <s v="PR00107"/>
    <s v="AB"/>
    <s v="PDP-0217"/>
    <s v="S/C"/>
    <s v="Celda de carga modelo CZC-500"/>
    <n v="4"/>
    <s v="Unidad"/>
    <n v="303400"/>
    <n v="1213600"/>
    <s v="$"/>
    <s v="IPECO"/>
    <s v="P00132"/>
    <d v="2026-01-02T00:00:00"/>
    <s v="MZ"/>
    <d v="2026-01-05T00:00:00"/>
    <s v="Recibido"/>
    <s v="cumplida"/>
    <x v="0"/>
    <n v="4"/>
    <n v="0"/>
    <d v="2026-01-21T00:00:00"/>
    <n v="9466"/>
    <m/>
    <m/>
    <n v="1"/>
  </r>
  <r>
    <n v="1"/>
    <s v="Maximiliano Riera"/>
    <s v="URGENTE 01"/>
    <s v="Valvulas de tolvas harina y azucar"/>
    <d v="2026-01-02T00:00:00"/>
    <x v="6"/>
    <x v="1"/>
    <s v="PR00108"/>
    <s v="AB"/>
    <s v="PDP-0218"/>
    <s v="S/C"/>
    <s v="TUBO FLEXIBLE PUN-8X1.25 BL (FESTO) 159666"/>
    <n v="200"/>
    <s v="Metros"/>
    <n v="2656.12"/>
    <n v="531224"/>
    <s v="$"/>
    <s v="Electro - Dos"/>
    <s v="P00126"/>
    <d v="2026-01-06T00:00:00"/>
    <s v="MZ"/>
    <d v="2026-01-06T00:00:00"/>
    <s v="Recibido"/>
    <s v="cumplida"/>
    <x v="0"/>
    <n v="300"/>
    <n v="100"/>
    <d v="2026-04-07T00:00:00"/>
    <n v="96619"/>
    <n v="77265"/>
    <n v="1"/>
    <n v="1"/>
  </r>
  <r>
    <n v="38"/>
    <s v="Maximiliano Riera"/>
    <s v="URGENTE 01"/>
    <s v="Materiales para cableado de tableros y cajas"/>
    <d v="2026-01-10T00:00:00"/>
    <x v="6"/>
    <x v="1"/>
    <s v="PR00169"/>
    <s v="AB"/>
    <s v="PDP-0219"/>
    <s v="S/C"/>
    <s v="ABRAZADERA DAISA 1&quot; ELECTRICA BC 100 L"/>
    <n v="30"/>
    <s v="Unidad"/>
    <n v="1389.6"/>
    <n v="41688"/>
    <s v="$"/>
    <s v="LIESA"/>
    <s v="P00374"/>
    <d v="2026-02-05T00:00:00"/>
    <s v="MZ"/>
    <d v="2026-02-10T00:00:00"/>
    <s v="Recibido"/>
    <s v="cumplida"/>
    <x v="0"/>
    <n v="30"/>
    <n v="0"/>
    <d v="2026-02-23T00:00:00"/>
    <n v="5143"/>
    <m/>
    <n v="1"/>
    <n v="1"/>
  </r>
  <r>
    <m/>
    <s v="Maximiliano Riera"/>
    <s v="URGENTE 01"/>
    <s v="Materiales para cableado de tableros y cajas"/>
    <d v="2026-01-10T00:00:00"/>
    <x v="6"/>
    <x v="1"/>
    <s v="PR00169"/>
    <s v="AB"/>
    <s v="PDP-0219"/>
    <s v="S/C"/>
    <s v="BORNE BSLKN DE PUESTA TIERRA 4mm P/RIEL 32-35 BSLKN-04"/>
    <n v="20"/>
    <s v="Unidad"/>
    <n v="4971.2299999999996"/>
    <n v="99424.599999999991"/>
    <s v="$"/>
    <s v="LIESA"/>
    <s v="P00374"/>
    <d v="2026-02-05T00:00:00"/>
    <s v="MZ"/>
    <d v="2026-02-10T00:00:00"/>
    <s v="Recibido"/>
    <s v="cumplida"/>
    <x v="0"/>
    <n v="20"/>
    <n v="0"/>
    <d v="2026-02-23T00:00:00"/>
    <n v="5043"/>
    <m/>
    <m/>
    <n v="1"/>
  </r>
  <r>
    <m/>
    <s v="Maximiliano Riera"/>
    <s v="URGENTE 01"/>
    <s v="Materiales para cableado de tableros y cajas"/>
    <d v="2026-01-10T00:00:00"/>
    <x v="6"/>
    <x v="1"/>
    <s v="PR00169"/>
    <s v="AB"/>
    <s v="PDP-0219"/>
    <s v="S/C"/>
    <s v="BORNE UKM UNIVERSAL DE POLIAMIDA 4 MM UKM-4-L/B1"/>
    <n v="100"/>
    <s v="Unidad"/>
    <n v="1852.8"/>
    <n v="185280"/>
    <s v="$"/>
    <s v="LIESA"/>
    <s v="P00374"/>
    <d v="2026-02-05T00:00:00"/>
    <s v="MZ"/>
    <d v="2026-02-10T00:00:00"/>
    <s v="Recibido"/>
    <s v="cumplida"/>
    <x v="0"/>
    <n v="100"/>
    <n v="0"/>
    <d v="2026-02-23T00:00:00"/>
    <n v="5143"/>
    <m/>
    <m/>
    <n v="1"/>
  </r>
  <r>
    <m/>
    <s v="Maximiliano Riera"/>
    <s v="URGENTE 01"/>
    <s v="Materiales para cableado de tableros y cajas"/>
    <d v="2026-01-10T00:00:00"/>
    <x v="6"/>
    <x v="1"/>
    <s v="PR00169"/>
    <s v="AB"/>
    <s v="PDP-0219"/>
    <s v="S/C"/>
    <s v="CABLE TIPO TALLER 3X0,75 mm² PVC IMSA JPR3000100NR"/>
    <n v="200"/>
    <s v="Metros"/>
    <n v="1129.05"/>
    <n v="225810"/>
    <s v="$"/>
    <s v="LIESA"/>
    <s v="P00374"/>
    <d v="2026-02-05T00:00:00"/>
    <s v="MZ"/>
    <d v="2026-02-10T00:00:00"/>
    <s v="Recibido"/>
    <s v="cumplida"/>
    <x v="0"/>
    <n v="200"/>
    <n v="0"/>
    <d v="2026-02-23T00:00:00"/>
    <n v="5043"/>
    <m/>
    <m/>
    <n v="1"/>
  </r>
  <r>
    <m/>
    <s v="Maximiliano Riera"/>
    <s v="URGENTE 01"/>
    <s v="Materiales para cableado de tableros y cajas"/>
    <d v="2026-01-10T00:00:00"/>
    <x v="6"/>
    <x v="1"/>
    <s v="PR00169"/>
    <s v="AB"/>
    <s v="PDP-0219"/>
    <s v="S/C"/>
    <s v="CABLE TIPO TALLER 7X1mm² ARGENPLAS T71NEMT (LIESA)"/>
    <n v="200"/>
    <s v="Metros"/>
    <m/>
    <n v="0"/>
    <s v="$"/>
    <m/>
    <m/>
    <m/>
    <m/>
    <m/>
    <s v="Sin req."/>
    <s v="Con pendientes"/>
    <x v="2"/>
    <m/>
    <n v="-200"/>
    <m/>
    <m/>
    <m/>
    <m/>
    <n v="1"/>
  </r>
  <r>
    <m/>
    <s v="Maximiliano Riera"/>
    <s v="URGENTE 01"/>
    <s v="Materiales para cableado de tableros y cajas"/>
    <d v="2026-01-10T00:00:00"/>
    <x v="6"/>
    <x v="1"/>
    <s v="PR00169"/>
    <s v="AB"/>
    <s v="PDP-0219"/>
    <s v="S/C"/>
    <s v="CABLECANAL RANURADO 30Anx30Al TIRA DE 2 MTS (SCHNEIDER ELECTRIC)"/>
    <n v="6"/>
    <s v="Unidad"/>
    <n v="7700.7"/>
    <n v="46204.2"/>
    <s v="$"/>
    <s v="LIESA"/>
    <s v="P00374"/>
    <d v="2026-02-05T00:00:00"/>
    <s v="MZ"/>
    <d v="2026-02-10T00:00:00"/>
    <s v="Recibido"/>
    <s v="cumplida"/>
    <x v="0"/>
    <n v="6"/>
    <n v="0"/>
    <d v="2026-02-23T00:00:00"/>
    <n v="5043"/>
    <m/>
    <m/>
    <n v="1"/>
  </r>
  <r>
    <m/>
    <s v="Maximiliano Riera"/>
    <s v="URGENTE 01"/>
    <s v="Materiales para cableado de tableros y cajas"/>
    <d v="2026-01-10T00:00:00"/>
    <x v="6"/>
    <x v="1"/>
    <s v="PR00169"/>
    <s v="AB"/>
    <s v="PDP-0219"/>
    <s v="S/C"/>
    <s v="CAJA ALUMINIO INYECTADO ESTANCA 250x300x125 CAP 009"/>
    <n v="4"/>
    <s v="Unidad"/>
    <n v="138467.85"/>
    <n v="553871.4"/>
    <s v="$"/>
    <s v="LIESA"/>
    <s v="P00374"/>
    <d v="2026-02-05T00:00:00"/>
    <s v="MZ"/>
    <d v="2026-02-10T00:00:00"/>
    <s v="Recibido"/>
    <s v="cumplida"/>
    <x v="0"/>
    <n v="4"/>
    <n v="0"/>
    <d v="2026-02-23T00:00:00"/>
    <n v="5043"/>
    <m/>
    <m/>
    <n v="1"/>
  </r>
  <r>
    <m/>
    <s v="Maximiliano Riera"/>
    <s v="URGENTE 01"/>
    <s v="Materiales para cableado de tableros y cajas"/>
    <d v="2026-01-10T00:00:00"/>
    <x v="6"/>
    <x v="1"/>
    <s v="PR00169"/>
    <s v="AB"/>
    <s v="PDP-0219"/>
    <s v="S/C"/>
    <s v="CAÑO FLEXIBLE ESTANCO GRIS 1/2&quot; ZOLODA LTC-110 (Rollo x 25mts)"/>
    <n v="1"/>
    <s v="Rollo"/>
    <n v="120886.25"/>
    <n v="120886.25"/>
    <s v="$"/>
    <s v="LIESA"/>
    <s v="P00374"/>
    <d v="2026-02-05T00:00:00"/>
    <s v="MZ"/>
    <d v="2026-02-10T00:00:00"/>
    <s v="Recibido"/>
    <s v="cumplida"/>
    <x v="0"/>
    <n v="1"/>
    <n v="0"/>
    <d v="2026-02-23T00:00:00"/>
    <n v="5143"/>
    <m/>
    <m/>
    <n v="1"/>
  </r>
  <r>
    <m/>
    <s v="Maximiliano Riera"/>
    <s v="URGENTE 01"/>
    <s v="Materiales para cableado de tableros y cajas"/>
    <d v="2026-01-10T00:00:00"/>
    <x v="6"/>
    <x v="1"/>
    <s v="PR00169"/>
    <s v="AB"/>
    <s v="PDP-0219"/>
    <s v="S/C"/>
    <s v="CAÑO FLEXIBLE ESTANCO GRIS 3/4&quot; ZOLODA LTC-120 (Rollo x 25mts)"/>
    <n v="1"/>
    <s v="Rollo"/>
    <n v="169719.38"/>
    <n v="169719.38"/>
    <s v="$"/>
    <s v="LIESA"/>
    <s v="P00374"/>
    <d v="2026-02-05T00:00:00"/>
    <s v="MZ"/>
    <d v="2026-02-10T00:00:00"/>
    <s v="Recibido"/>
    <s v="cumplida"/>
    <x v="0"/>
    <n v="1"/>
    <n v="0"/>
    <d v="2026-02-23T00:00:00"/>
    <n v="5043"/>
    <m/>
    <m/>
    <n v="1"/>
  </r>
  <r>
    <m/>
    <s v="Maximiliano Riera"/>
    <s v="URGENTE 01"/>
    <s v="Materiales para cableado de tableros y cajas"/>
    <d v="2026-01-10T00:00:00"/>
    <x v="6"/>
    <x v="1"/>
    <s v="PR00169"/>
    <s v="AB"/>
    <s v="PDP-0219"/>
    <s v="S/C"/>
    <s v="CAÑO GALVANIZADO DAISA 1&quot; ELECTR X TIRA 3MT KSR 100 L"/>
    <n v="16"/>
    <s v="Unidad"/>
    <n v="16298.85"/>
    <n v="260781.6"/>
    <s v="$"/>
    <s v="LIESA"/>
    <s v="P00374"/>
    <d v="2026-02-05T00:00:00"/>
    <s v="MZ"/>
    <d v="2026-02-10T00:00:00"/>
    <s v="Recibido"/>
    <s v="cumplida"/>
    <x v="0"/>
    <n v="16"/>
    <n v="0"/>
    <d v="2026-02-23T00:00:00"/>
    <n v="5043"/>
    <m/>
    <m/>
    <n v="1"/>
  </r>
  <r>
    <m/>
    <s v="Maximiliano Riera"/>
    <s v="URGENTE 01"/>
    <s v="Materiales para cableado de tableros y cajas"/>
    <d v="2026-01-10T00:00:00"/>
    <x v="6"/>
    <x v="1"/>
    <s v="PR00169"/>
    <s v="AB"/>
    <s v="PDP-0219"/>
    <s v="S/C"/>
    <s v="CONECTOR DAISA PARA CAJA STANDAR 1&quot; UCT 100 L"/>
    <n v="30"/>
    <s v="Unidad"/>
    <n v="2185.73"/>
    <n v="65571.899999999994"/>
    <s v="$"/>
    <s v="LIESA"/>
    <s v="P00374"/>
    <d v="2026-02-05T00:00:00"/>
    <s v="MZ"/>
    <d v="2026-02-10T00:00:00"/>
    <s v="Recibido"/>
    <s v="cumplida"/>
    <x v="0"/>
    <n v="30"/>
    <n v="0"/>
    <d v="2026-02-23T00:00:00"/>
    <n v="5043"/>
    <m/>
    <m/>
    <n v="1"/>
  </r>
  <r>
    <m/>
    <s v="Maximiliano Riera"/>
    <s v="URGENTE 01"/>
    <s v="Materiales para cableado de tableros y cajas"/>
    <d v="2026-01-10T00:00:00"/>
    <x v="6"/>
    <x v="1"/>
    <s v="PR00169"/>
    <s v="AB"/>
    <s v="PDP-0219"/>
    <s v="S/C"/>
    <s v="Conector Hembra 3/4&quot; 20mm Flexible 1&quot; 25mm Rígido Daisa"/>
    <n v="30"/>
    <s v="Unidad"/>
    <n v="14778.98"/>
    <n v="443369.39999999997"/>
    <s v="$"/>
    <s v="LIESA"/>
    <s v="P00374"/>
    <d v="2026-02-05T00:00:00"/>
    <s v="MZ"/>
    <d v="2026-02-10T00:00:00"/>
    <s v="Recibido"/>
    <s v="cumplida"/>
    <x v="0"/>
    <n v="30"/>
    <n v="0"/>
    <d v="2026-02-23T00:00:00"/>
    <s v="5043 - 5143"/>
    <m/>
    <m/>
    <n v="1"/>
  </r>
  <r>
    <m/>
    <s v="Maximiliano Riera"/>
    <s v="URGENTE 01"/>
    <s v="Materiales para cableado de tableros y cajas"/>
    <d v="2026-01-10T00:00:00"/>
    <x v="6"/>
    <x v="1"/>
    <s v="PR00169"/>
    <s v="AB"/>
    <s v="PDP-0219"/>
    <s v="S/C"/>
    <s v="Conector Recto P/Flexible 1/2&quot; 12,7mm Gris Argenflex"/>
    <n v="30"/>
    <s v="Unidad"/>
    <n v="3893.7809999999999"/>
    <n v="116813.43"/>
    <s v="$"/>
    <s v="LIESA"/>
    <s v="P00374"/>
    <d v="2026-02-05T00:00:00"/>
    <s v="MZ"/>
    <d v="2026-02-10T00:00:00"/>
    <s v="Recibido"/>
    <s v="cumplida"/>
    <x v="0"/>
    <n v="30"/>
    <n v="0"/>
    <d v="2026-02-23T00:00:00"/>
    <s v="5043 - 5143"/>
    <m/>
    <m/>
    <n v="1"/>
  </r>
  <r>
    <m/>
    <s v="Maximiliano Riera"/>
    <s v="URGENTE 01"/>
    <s v="Materiales para cableado de tableros y cajas"/>
    <d v="2026-01-10T00:00:00"/>
    <x v="6"/>
    <x v="1"/>
    <s v="PR00169"/>
    <s v="AB"/>
    <s v="PDP-0219"/>
    <s v="S/C"/>
    <s v="CONECTOR RECTO P/FLEXIBLE GRIS 1/2&quot; ZOLODA CRC-5332"/>
    <n v="30"/>
    <s v="Unidad"/>
    <n v="5426.9"/>
    <n v="162807"/>
    <s v="$"/>
    <s v="LIESA"/>
    <s v="P00374"/>
    <d v="2026-02-05T00:00:00"/>
    <s v="MZ"/>
    <d v="2026-02-10T00:00:00"/>
    <s v="Recibido"/>
    <s v="cumplida"/>
    <x v="0"/>
    <n v="30"/>
    <n v="0"/>
    <d v="2026-02-23T00:00:00"/>
    <s v="5043 - 5143"/>
    <m/>
    <m/>
    <n v="1"/>
  </r>
  <r>
    <m/>
    <s v="Maximiliano Riera"/>
    <s v="URGENTE 01"/>
    <s v="Materiales para cableado de tableros y cajas"/>
    <d v="2026-01-10T00:00:00"/>
    <x v="6"/>
    <x v="1"/>
    <s v="PR00169"/>
    <s v="AB"/>
    <s v="PDP-0219"/>
    <s v="S/C"/>
    <s v="CONECTOR RECTO P/FLEXIBLE GRIS 3/4&quot; ZOLODA CRC-5333"/>
    <n v="30"/>
    <s v="Unidad"/>
    <n v="8134.95"/>
    <n v="244048.5"/>
    <s v="$"/>
    <s v="LIESA"/>
    <s v="P00374"/>
    <d v="2026-02-05T00:00:00"/>
    <s v="MZ"/>
    <d v="2026-02-10T00:00:00"/>
    <s v="Recibido"/>
    <s v="cumplida"/>
    <x v="0"/>
    <n v="30"/>
    <n v="0"/>
    <d v="2026-02-23T00:00:00"/>
    <s v="5043 - 5143"/>
    <m/>
    <m/>
    <n v="1"/>
  </r>
  <r>
    <m/>
    <s v="Maximiliano Riera"/>
    <s v="URGENTE 01"/>
    <s v="Materiales para cableado de tableros y cajas"/>
    <d v="2026-01-10T00:00:00"/>
    <x v="6"/>
    <x v="1"/>
    <s v="PR00169"/>
    <s v="AB"/>
    <s v="PDP-0219"/>
    <s v="S/C"/>
    <s v="CUPLA PARA CAÑO 1&quot; EXTERIOR DAISA URT 100 L"/>
    <n v="10"/>
    <s v="Unidad"/>
    <n v="2677.88"/>
    <n v="26778.800000000003"/>
    <s v="$"/>
    <s v="LIESA"/>
    <s v="P00374"/>
    <d v="2026-02-05T00:00:00"/>
    <s v="MZ"/>
    <d v="2026-02-10T00:00:00"/>
    <s v="Recibido"/>
    <s v="cumplida"/>
    <x v="0"/>
    <n v="10"/>
    <n v="0"/>
    <d v="2026-02-23T00:00:00"/>
    <n v="5043"/>
    <m/>
    <m/>
    <n v="1"/>
  </r>
  <r>
    <m/>
    <s v="Maximiliano Riera"/>
    <s v="URGENTE 01"/>
    <s v="Materiales para cableado de tableros y cajas"/>
    <d v="2026-01-10T00:00:00"/>
    <x v="6"/>
    <x v="1"/>
    <s v="PR00169"/>
    <s v="AB"/>
    <s v="PDP-0219"/>
    <s v="S/C"/>
    <s v="CURVA GALVANIZADA DAISA 1&quot; ELECTRICO 45º KSC 45100 L"/>
    <n v="6"/>
    <s v="Unidad"/>
    <n v="2576.5500000000002"/>
    <n v="15459.300000000001"/>
    <s v="$"/>
    <s v="LIESA"/>
    <s v="P00374"/>
    <d v="2026-02-05T00:00:00"/>
    <s v="MZ"/>
    <d v="2026-02-10T00:00:00"/>
    <s v="Recibido"/>
    <s v="cumplida"/>
    <x v="0"/>
    <n v="6"/>
    <n v="0"/>
    <d v="2026-02-23T00:00:00"/>
    <n v="5043"/>
    <m/>
    <m/>
    <n v="1"/>
  </r>
  <r>
    <m/>
    <s v="Maximiliano Riera"/>
    <s v="URGENTE 01"/>
    <s v="Materiales para cableado de tableros y cajas"/>
    <d v="2026-01-10T00:00:00"/>
    <x v="6"/>
    <x v="1"/>
    <s v="PR00169"/>
    <s v="AB"/>
    <s v="PDP-0219"/>
    <s v="S/C"/>
    <s v="CURVA GALVANIZADA DAISA 1&quot; ELECTRICO 90º KSC 90100 L"/>
    <n v="10"/>
    <s v="Unidad"/>
    <n v="2576.5500000000002"/>
    <n v="25765.5"/>
    <s v="$"/>
    <s v="LIESA"/>
    <s v="P00374"/>
    <d v="2026-02-05T00:00:00"/>
    <s v="MZ"/>
    <d v="2026-02-10T00:00:00"/>
    <s v="Recibido"/>
    <s v="cumplida"/>
    <x v="0"/>
    <n v="10"/>
    <n v="0"/>
    <d v="2026-02-23T00:00:00"/>
    <n v="5043"/>
    <m/>
    <m/>
    <n v="1"/>
  </r>
  <r>
    <m/>
    <s v="Maximiliano Riera"/>
    <s v="URGENTE 01"/>
    <s v="Materiales para cableado de tableros y cajas"/>
    <d v="2026-01-10T00:00:00"/>
    <x v="6"/>
    <x v="1"/>
    <s v="PR00169"/>
    <s v="AB"/>
    <s v="PDP-0219"/>
    <s v="S/C"/>
    <s v="EXTREMO BORNERA EKN-1 DOBLE P/RIELES NS Y NS 35 EKN1"/>
    <n v="50"/>
    <s v="Unidad"/>
    <n v="1071.1500000000001"/>
    <n v="53557.500000000007"/>
    <s v="$"/>
    <s v="LIESA"/>
    <s v="P00374"/>
    <d v="2026-02-05T00:00:00"/>
    <s v="MZ"/>
    <d v="2026-02-10T00:00:00"/>
    <s v="Recibido"/>
    <s v="cumplida"/>
    <x v="0"/>
    <n v="50"/>
    <n v="0"/>
    <d v="2026-02-23T00:00:00"/>
    <n v="5043"/>
    <m/>
    <m/>
    <n v="1"/>
  </r>
  <r>
    <m/>
    <s v="Maximiliano Riera"/>
    <s v="URGENTE 01"/>
    <s v="Materiales para cableado de tableros y cajas"/>
    <d v="2026-01-10T00:00:00"/>
    <x v="6"/>
    <x v="1"/>
    <s v="PR00169"/>
    <s v="AB"/>
    <s v="PDP-0219"/>
    <s v="S/C"/>
    <s v="PEINE PCZ P/TM TRIPOLAR 63A 54P 817003"/>
    <n v="2"/>
    <s v="Unidad"/>
    <n v="70276.13"/>
    <n v="140552.26"/>
    <s v="$"/>
    <s v="LIESA"/>
    <s v="P00374"/>
    <d v="2026-02-05T00:00:00"/>
    <s v="MZ"/>
    <d v="2026-02-10T00:00:00"/>
    <s v="Recibido"/>
    <s v="cumplida"/>
    <x v="0"/>
    <n v="2"/>
    <n v="0"/>
    <d v="2026-02-23T00:00:00"/>
    <n v="5043"/>
    <m/>
    <m/>
    <n v="1"/>
  </r>
  <r>
    <m/>
    <s v="Maximiliano Riera"/>
    <s v="URGENTE 01"/>
    <s v="Materiales para cableado de tableros y cajas"/>
    <d v="2026-01-10T00:00:00"/>
    <x v="6"/>
    <x v="1"/>
    <s v="PR00169"/>
    <s v="AB"/>
    <s v="PDP-0219"/>
    <s v="S/C"/>
    <s v="PRENSACABLE DE NYLON 3/4 ELECTRICA NEGR"/>
    <n v="50"/>
    <s v="Unidad"/>
    <n v="448.73"/>
    <n v="22436.5"/>
    <s v="$"/>
    <s v="LIESA"/>
    <s v="P00374"/>
    <d v="2026-02-05T00:00:00"/>
    <s v="MZ"/>
    <d v="2026-02-10T00:00:00"/>
    <s v="Recibido"/>
    <s v="cumplida"/>
    <x v="0"/>
    <n v="50"/>
    <n v="0"/>
    <d v="2026-02-23T00:00:00"/>
    <n v="5043"/>
    <m/>
    <m/>
    <n v="1"/>
  </r>
  <r>
    <m/>
    <s v="Maximiliano Riera"/>
    <s v="URGENTE 01"/>
    <s v="Materiales para cableado de tableros y cajas"/>
    <d v="2026-01-10T00:00:00"/>
    <x v="6"/>
    <x v="1"/>
    <s v="PR00169"/>
    <s v="AB"/>
    <s v="PDP-0219"/>
    <s v="S/C"/>
    <s v="PRENSACABLE DE NYLON 7/8 ELECTRICA NEGR"/>
    <n v="30"/>
    <s v="Unidad"/>
    <n v="550.04999999999995"/>
    <n v="16501.5"/>
    <s v="$"/>
    <s v="LIESA"/>
    <s v="P00374"/>
    <d v="2026-02-05T00:00:00"/>
    <s v="MZ"/>
    <d v="2026-02-10T00:00:00"/>
    <s v="Recibido"/>
    <s v="cumplida"/>
    <x v="0"/>
    <n v="30"/>
    <n v="0"/>
    <d v="2026-02-23T00:00:00"/>
    <n v="5043"/>
    <m/>
    <m/>
    <n v="1"/>
  </r>
  <r>
    <m/>
    <s v="Maximiliano Riera"/>
    <s v="URGENTE 01"/>
    <s v="Materiales para cableado de tableros y cajas"/>
    <d v="2026-01-10T00:00:00"/>
    <x v="6"/>
    <x v="1"/>
    <s v="PR00169"/>
    <s v="AB"/>
    <s v="PDP-0219"/>
    <s v="S/C"/>
    <s v="PUNTERA TUBUAR 1MM2 ROJO LARGO 12MM (X 100U) ZE 1-12 X 1"/>
    <n v="5"/>
    <s v="Unidad"/>
    <n v="1389.6"/>
    <n v="6948"/>
    <s v="$"/>
    <s v="LIESA"/>
    <s v="P00374"/>
    <d v="2026-02-05T00:00:00"/>
    <s v="MZ"/>
    <d v="2026-02-10T00:00:00"/>
    <s v="Recibido"/>
    <s v="cumplida"/>
    <x v="0"/>
    <n v="5"/>
    <n v="0"/>
    <d v="2026-02-23T00:00:00"/>
    <n v="5043"/>
    <m/>
    <m/>
    <n v="1"/>
  </r>
  <r>
    <m/>
    <s v="Maximiliano Riera"/>
    <s v="URGENTE 01"/>
    <s v="Materiales para cableado de tableros y cajas"/>
    <d v="2026-01-10T00:00:00"/>
    <x v="6"/>
    <x v="1"/>
    <s v="PR00169"/>
    <s v="AB"/>
    <s v="PDP-0219"/>
    <s v="S/C"/>
    <s v="PUNTERA TUBUAR DOBLE 2X1MM (X BOLSA) ZTE 1-10 X 1"/>
    <n v="5"/>
    <s v="Unidad"/>
    <n v="4168.8"/>
    <n v="20844"/>
    <s v="$"/>
    <s v="LIESA"/>
    <s v="P00374"/>
    <d v="2026-02-05T00:00:00"/>
    <s v="MZ"/>
    <d v="2026-02-10T00:00:00"/>
    <s v="Recibido"/>
    <s v="cumplida"/>
    <x v="0"/>
    <n v="5"/>
    <n v="0"/>
    <d v="2026-03-02T00:00:00"/>
    <n v="5239"/>
    <m/>
    <m/>
    <n v="1"/>
  </r>
  <r>
    <m/>
    <s v="Maximiliano Riera"/>
    <s v="URGENTE 01"/>
    <s v="Materiales para cableado de tableros y cajas"/>
    <d v="2026-01-10T00:00:00"/>
    <x v="6"/>
    <x v="1"/>
    <s v="PR00169"/>
    <s v="AB"/>
    <s v="PDP-0219"/>
    <s v="S/C"/>
    <s v="RIEL DIN NS-35-7,5 2MTS. ALT: 7,5mm PERFORAD NS-35/P/2000"/>
    <n v="4"/>
    <s v="Unidad"/>
    <n v="11102.33"/>
    <n v="44409.32"/>
    <s v="$"/>
    <s v="LIESA"/>
    <s v="P00374"/>
    <d v="2026-02-05T00:00:00"/>
    <s v="MZ"/>
    <d v="2026-02-10T00:00:00"/>
    <s v="Recibido"/>
    <s v="cumplida"/>
    <x v="0"/>
    <n v="4"/>
    <n v="0"/>
    <d v="2026-02-23T00:00:00"/>
    <n v="5043"/>
    <m/>
    <m/>
    <n v="1"/>
  </r>
  <r>
    <m/>
    <s v="Maximiliano Riera"/>
    <s v="URGENTE 01"/>
    <s v="Materiales para cableado de tableros y cajas"/>
    <d v="2026-01-10T00:00:00"/>
    <x v="6"/>
    <x v="1"/>
    <s v="PR00169"/>
    <s v="AB"/>
    <s v="PDP-0219"/>
    <s v="S/C"/>
    <s v="SOPORTE INCLINADO PARA RIEL SG/S"/>
    <n v="20"/>
    <s v="Unidad"/>
    <n v="3474"/>
    <n v="69480"/>
    <s v="$"/>
    <s v="LIESA"/>
    <s v="P00374"/>
    <d v="2026-02-05T00:00:00"/>
    <s v="MZ"/>
    <d v="2026-02-10T00:00:00"/>
    <s v="Recibido"/>
    <s v="cumplida"/>
    <x v="0"/>
    <n v="20"/>
    <n v="0"/>
    <d v="2026-02-23T00:00:00"/>
    <n v="5043"/>
    <m/>
    <m/>
    <n v="1"/>
  </r>
  <r>
    <m/>
    <s v="Maximiliano Riera"/>
    <s v="URGENTE 01"/>
    <s v="Materiales para cableado de tableros y cajas"/>
    <d v="2026-01-10T00:00:00"/>
    <x v="6"/>
    <x v="1"/>
    <s v="PR00169"/>
    <s v="AB"/>
    <s v="PDP-0219"/>
    <s v="S/C"/>
    <s v="SOPORTE PLANO SG/F P/RIEL SG/F"/>
    <n v="20"/>
    <s v="Unidad"/>
    <n v="29239.5"/>
    <n v="584790"/>
    <s v="$"/>
    <s v="LIESA"/>
    <s v="P00374"/>
    <d v="2026-02-05T00:00:00"/>
    <s v="MZ"/>
    <d v="2026-02-10T00:00:00"/>
    <s v="Entrega parcial"/>
    <s v="Con pendientes"/>
    <x v="3"/>
    <n v="2"/>
    <n v="-18"/>
    <d v="2026-02-23T00:00:00"/>
    <n v="5043"/>
    <m/>
    <m/>
    <n v="1"/>
  </r>
  <r>
    <m/>
    <s v="Maximiliano Riera"/>
    <s v="URGENTE 01"/>
    <s v="Materiales para cableado de tableros y cajas"/>
    <d v="2026-01-10T00:00:00"/>
    <x v="6"/>
    <x v="1"/>
    <s v="PR00169"/>
    <s v="AB"/>
    <s v="PDP-0219"/>
    <s v="S/C"/>
    <s v="TAPA PARA BORNE UKM-4/10 D-UKM-4/10"/>
    <n v="50"/>
    <s v="Unidad"/>
    <n v="390.83"/>
    <n v="19541.5"/>
    <s v="$"/>
    <s v="LIESA"/>
    <s v="P00374"/>
    <d v="2026-02-05T00:00:00"/>
    <s v="MZ"/>
    <d v="2026-02-10T00:00:00"/>
    <s v="Recibido"/>
    <s v="cumplida"/>
    <x v="0"/>
    <n v="50"/>
    <n v="0"/>
    <d v="2026-02-23T00:00:00"/>
    <n v="5143"/>
    <m/>
    <m/>
    <n v="1"/>
  </r>
  <r>
    <m/>
    <s v="Maximiliano Riera"/>
    <s v="URGENTE 01"/>
    <s v="Materiales para cableado de tableros y cajas"/>
    <d v="2026-01-10T00:00:00"/>
    <x v="6"/>
    <x v="1"/>
    <s v="PR00169"/>
    <s v="AB"/>
    <s v="PDP-0219"/>
    <s v="S/C"/>
    <s v="TERMINAL B4 AZUL OJAL 5MM B4"/>
    <n v="500"/>
    <s v="Unidad"/>
    <m/>
    <n v="0"/>
    <s v="$"/>
    <m/>
    <m/>
    <m/>
    <m/>
    <m/>
    <s v="Sin req."/>
    <s v="Con pendientes"/>
    <x v="2"/>
    <m/>
    <n v="-500"/>
    <m/>
    <m/>
    <m/>
    <m/>
    <n v="1"/>
  </r>
  <r>
    <m/>
    <s v="Maximiliano Riera"/>
    <s v="URGENTE 01"/>
    <s v="Materiales para cableado de tableros y cajas"/>
    <d v="2026-01-10T00:00:00"/>
    <x v="6"/>
    <x v="1"/>
    <s v="PR00169"/>
    <s v="AB"/>
    <s v="PDP-0219"/>
    <s v="S/C"/>
    <s v="TERMINAL B5 AZUL OJAL 6MM B5"/>
    <n v="500"/>
    <s v="Unidad"/>
    <m/>
    <n v="0"/>
    <s v="$"/>
    <m/>
    <m/>
    <m/>
    <m/>
    <m/>
    <s v="Sin req."/>
    <s v="Con pendientes"/>
    <x v="2"/>
    <m/>
    <n v="-500"/>
    <m/>
    <m/>
    <m/>
    <m/>
    <n v="1"/>
  </r>
  <r>
    <m/>
    <s v="Maximiliano Riera"/>
    <s v="URGENTE 01"/>
    <s v="Materiales para cableado de tableros y cajas"/>
    <d v="2026-01-10T00:00:00"/>
    <x v="6"/>
    <x v="1"/>
    <s v="PR00169"/>
    <s v="AB"/>
    <s v="PDP-0219"/>
    <s v="S/C"/>
    <s v="TERMINAL B6 AZUL OJAL 8MM B6"/>
    <n v="500"/>
    <s v="Unidad"/>
    <m/>
    <n v="0"/>
    <s v="$"/>
    <m/>
    <m/>
    <m/>
    <m/>
    <m/>
    <s v="Sin req."/>
    <s v="Con pendientes"/>
    <x v="2"/>
    <m/>
    <n v="-500"/>
    <m/>
    <m/>
    <m/>
    <m/>
    <n v="1"/>
  </r>
  <r>
    <m/>
    <s v="Maximiliano Riera"/>
    <s v="URGENTE 01"/>
    <s v="Materiales para cableado de tableros y cajas"/>
    <d v="2026-01-10T00:00:00"/>
    <x v="6"/>
    <x v="1"/>
    <s v="PR00169"/>
    <s v="AB"/>
    <s v="PDP-0219"/>
    <s v="S/C"/>
    <s v="TERMINAL DE COBRE ESTAÑADO 16MM2 OJAL 3/8&quot; SCC 16/3"/>
    <n v="50"/>
    <s v="Unidad"/>
    <m/>
    <n v="0"/>
    <s v="$"/>
    <m/>
    <m/>
    <m/>
    <m/>
    <m/>
    <s v="Sin req."/>
    <s v="Con pendientes"/>
    <x v="2"/>
    <m/>
    <n v="-50"/>
    <m/>
    <m/>
    <m/>
    <m/>
    <n v="1"/>
  </r>
  <r>
    <m/>
    <s v="Maximiliano Riera"/>
    <s v="URGENTE 01"/>
    <s v="Materiales para cableado de tableros y cajas"/>
    <d v="2026-01-10T00:00:00"/>
    <x v="6"/>
    <x v="1"/>
    <s v="PR00169"/>
    <s v="AB"/>
    <s v="PDP-0219"/>
    <s v="S/C"/>
    <s v="TERMINAL DE COBRE ESTAÑADO 35MM2 OJAL 3/8&quot; SCC 35/2"/>
    <n v="50"/>
    <s v="Unidad"/>
    <m/>
    <n v="0"/>
    <s v="$"/>
    <m/>
    <m/>
    <m/>
    <m/>
    <m/>
    <s v="Sin req."/>
    <s v="Con pendientes"/>
    <x v="2"/>
    <m/>
    <n v="-50"/>
    <m/>
    <m/>
    <m/>
    <m/>
    <n v="1"/>
  </r>
  <r>
    <m/>
    <s v="Maximiliano Riera"/>
    <s v="URGENTE 01"/>
    <s v="Materiales para cableado de tableros y cajas"/>
    <d v="2026-01-10T00:00:00"/>
    <x v="6"/>
    <x v="1"/>
    <s v="PR00169"/>
    <s v="AB"/>
    <s v="PDP-0219"/>
    <s v="S/C"/>
    <s v="TUERCA 1/2&quot; ROSCA BSP - ZOLODA TR-32"/>
    <n v="60"/>
    <s v="Unidad"/>
    <n v="1158"/>
    <n v="69480"/>
    <s v="$"/>
    <s v="LIESA"/>
    <s v="P00374"/>
    <d v="2026-02-05T00:00:00"/>
    <s v="MZ"/>
    <d v="2026-02-10T00:00:00"/>
    <s v="Recibido"/>
    <s v="cumplida"/>
    <x v="0"/>
    <n v="60"/>
    <n v="0"/>
    <d v="2026-02-23T00:00:00"/>
    <s v="5199 - 5043"/>
    <m/>
    <m/>
    <n v="1"/>
  </r>
  <r>
    <m/>
    <s v="Maximiliano Riera"/>
    <s v="URGENTE 01"/>
    <s v="Materiales para cableado de tableros y cajas"/>
    <d v="2026-01-10T00:00:00"/>
    <x v="6"/>
    <x v="1"/>
    <s v="PR00169"/>
    <s v="AB"/>
    <s v="PDP-0219"/>
    <s v="S/C"/>
    <s v="TUERCA 3/4&quot; ROSCA BSP - ZOLODA TR-33"/>
    <n v="30"/>
    <s v="Unidad"/>
    <n v="1925.18"/>
    <n v="57755.4"/>
    <s v="$"/>
    <s v="LIESA"/>
    <s v="P00374"/>
    <d v="2026-02-05T00:00:00"/>
    <s v="MZ"/>
    <d v="2026-02-10T00:00:00"/>
    <s v="Recibido"/>
    <s v="cumplida"/>
    <x v="0"/>
    <n v="60"/>
    <n v="30"/>
    <d v="2026-02-23T00:00:00"/>
    <n v="5199"/>
    <m/>
    <m/>
    <n v="1"/>
  </r>
  <r>
    <m/>
    <s v="Maximiliano Riera"/>
    <s v="URGENTE 01"/>
    <s v="Materiales para cableado de tableros y cajas"/>
    <d v="2026-01-10T00:00:00"/>
    <x v="6"/>
    <x v="1"/>
    <s v="PR00169"/>
    <s v="AB"/>
    <s v="PDP-0219"/>
    <s v="S/C"/>
    <s v="TUERCA P/CONECTOR 1&quot; DAISA TCA 100"/>
    <n v="30"/>
    <s v="Unidad"/>
    <n v="1071.1500000000001"/>
    <n v="32134.500000000004"/>
    <s v="$"/>
    <s v="LIESA"/>
    <s v="P00374"/>
    <d v="2026-02-05T00:00:00"/>
    <s v="MZ"/>
    <d v="2026-02-10T00:00:00"/>
    <s v="Recibido"/>
    <s v="cumplida"/>
    <x v="0"/>
    <n v="30"/>
    <n v="0"/>
    <d v="2026-02-23T00:00:00"/>
    <n v="5043"/>
    <m/>
    <m/>
    <n v="1"/>
  </r>
  <r>
    <m/>
    <s v="Maximiliano Riera"/>
    <s v="URGENTE 01"/>
    <s v="Materiales para cableado de tableros y cajas"/>
    <d v="2026-01-10T00:00:00"/>
    <x v="6"/>
    <x v="1"/>
    <s v="PR00169"/>
    <s v="AB"/>
    <s v="PDP-0219"/>
    <s v="S/C"/>
    <s v="TUERCA P/CONECTOR 1/2&quot; DAISA TCA 50"/>
    <n v="30"/>
    <s v="Unidad"/>
    <n v="665.85"/>
    <n v="19975.5"/>
    <s v="$"/>
    <s v="LIESA"/>
    <s v="P00374"/>
    <d v="2026-02-05T00:00:00"/>
    <s v="MZ"/>
    <d v="2026-02-10T00:00:00"/>
    <s v="Recibido"/>
    <s v="cumplida"/>
    <x v="0"/>
    <n v="30"/>
    <n v="0"/>
    <d v="2026-02-23T00:00:00"/>
    <n v="5043"/>
    <m/>
    <m/>
    <n v="1"/>
  </r>
  <r>
    <m/>
    <s v="Maximiliano Riera"/>
    <s v="URGENTE 01"/>
    <s v="Materiales para cableado de tableros y cajas"/>
    <d v="2026-01-10T00:00:00"/>
    <x v="6"/>
    <x v="1"/>
    <s v="PR00169"/>
    <s v="AB"/>
    <s v="PDP-0219"/>
    <s v="S/C"/>
    <s v="TUERCA P/CONECTOR 3/4&quot; DAISA TCA 75"/>
    <n v="30"/>
    <s v="Unidad"/>
    <n v="1042.2"/>
    <n v="31266"/>
    <s v="$"/>
    <s v="LIESA"/>
    <s v="P00374"/>
    <d v="2026-02-05T00:00:00"/>
    <s v="MZ"/>
    <d v="2026-02-10T00:00:00"/>
    <s v="Recibido"/>
    <s v="cumplida"/>
    <x v="0"/>
    <n v="30"/>
    <n v="0"/>
    <d v="2026-02-23T00:00:00"/>
    <n v="5043"/>
    <m/>
    <m/>
    <n v="1"/>
  </r>
  <r>
    <n v="1"/>
    <s v="Maximiliano Riera"/>
    <s v="URGENTE 01"/>
    <s v="Estructura en linea 4"/>
    <d v="2026-01-10T00:00:00"/>
    <x v="6"/>
    <x v="1"/>
    <s v="PR00170"/>
    <s v="AB"/>
    <s v="PDP-0220"/>
    <s v="S/C"/>
    <s v="CAÑO CUADRADO PULIDO EXTERIOR (A-554) 304 80 x 80 x 2.0 mm (acero inoxidable)"/>
    <n v="18"/>
    <s v="Metros"/>
    <m/>
    <n v="0"/>
    <s v="$"/>
    <m/>
    <m/>
    <m/>
    <m/>
    <m/>
    <s v="Sin req."/>
    <s v="Con pendientes"/>
    <x v="4"/>
    <m/>
    <n v="-18"/>
    <m/>
    <m/>
    <m/>
    <n v="1"/>
    <n v="1"/>
  </r>
  <r>
    <n v="9"/>
    <s v="Maximiliano Riera"/>
    <s v="URGENTE 01"/>
    <s v="Visualización de SCADA para mantenimiento - PC INDUSTRIAL"/>
    <d v="2026-01-10T00:00:00"/>
    <x v="6"/>
    <x v="1"/>
    <s v="PR00171"/>
    <s v="AB"/>
    <s v="PDP-0221"/>
    <s v="S/C"/>
    <s v="CABLE PROFINET TP FAST CONNECT VERDE - Por metro 6XV1840-2AH10"/>
    <n v="150"/>
    <s v="Metros"/>
    <n v="7331.25"/>
    <n v="1099687.5"/>
    <s v="$"/>
    <s v="LIESA"/>
    <s v="P00331"/>
    <d v="2026-01-30T00:00:00"/>
    <s v="MZ"/>
    <d v="2026-02-26T00:00:00"/>
    <s v="Recibido"/>
    <s v="cumplida"/>
    <x v="0"/>
    <n v="150"/>
    <n v="0"/>
    <d v="2026-03-03T00:00:00"/>
    <n v="5483"/>
    <m/>
    <n v="1"/>
    <n v="1"/>
  </r>
  <r>
    <m/>
    <s v="Maximiliano Riera"/>
    <s v="URGENTE 01"/>
    <s v="Visualización de SCADA para mantenimiento - PC INDUSTRIAL"/>
    <d v="2026-01-10T00:00:00"/>
    <x v="6"/>
    <x v="1"/>
    <s v="PR00171"/>
    <s v="AB"/>
    <s v="PDP-0221"/>
    <s v="S/C"/>
    <s v="CONECTOR PROFINET RJ45 180º (x UNIDAD) 6GK1901-1BB10-2AA0"/>
    <n v="8"/>
    <s v="Unidad"/>
    <n v="62861.87"/>
    <n v="502894.96"/>
    <s v="$"/>
    <s v="LIESA"/>
    <s v="P00331"/>
    <d v="2026-01-30T00:00:00"/>
    <s v="MZ"/>
    <d v="2026-02-26T00:00:00"/>
    <s v="Recibido"/>
    <s v="cumplida"/>
    <x v="0"/>
    <n v="8"/>
    <n v="0"/>
    <d v="2026-03-03T00:00:00"/>
    <n v="5483"/>
    <m/>
    <m/>
    <n v="1"/>
  </r>
  <r>
    <m/>
    <s v="Maximiliano Riera"/>
    <s v="URGENTE 01"/>
    <s v="Visualización de SCADA para mantenimiento - PC INDUSTRIAL"/>
    <d v="2026-01-10T00:00:00"/>
    <x v="6"/>
    <x v="1"/>
    <s v="PR00171"/>
    <s v="AB"/>
    <s v="PDP-0221"/>
    <s v="S/C"/>
    <s v="FUENTE MONOF E:220V S:24VCC 5 AMP SITOP PSU8200 6EP3333-8SB00-0AY0"/>
    <n v="1"/>
    <s v="Unidad"/>
    <n v="568416.25"/>
    <n v="568416.25"/>
    <s v="$"/>
    <s v="LIESA"/>
    <s v="P00331"/>
    <d v="2026-01-30T00:00:00"/>
    <s v="MZ"/>
    <d v="2026-02-26T00:00:00"/>
    <s v="Recibido"/>
    <s v="cumplida"/>
    <x v="0"/>
    <n v="1"/>
    <n v="0"/>
    <d v="2026-03-03T00:00:00"/>
    <n v="5483"/>
    <m/>
    <m/>
    <n v="1"/>
  </r>
  <r>
    <m/>
    <s v="Maximiliano Riera"/>
    <s v="URGENTE 01"/>
    <s v="Visualización de SCADA para mantenimiento - PC INDUSTRIAL"/>
    <d v="2026-01-10T00:00:00"/>
    <x v="6"/>
    <x v="1"/>
    <s v="PR00171"/>
    <s v="AB"/>
    <s v="PDP-0221"/>
    <s v="S/C"/>
    <s v="MODULO ET200SP 16DI 24VDC BASE A0 (x UNID) 6ES7131-6BH01-0BA0"/>
    <n v="2"/>
    <s v="Unidad"/>
    <n v="204470"/>
    <n v="408940"/>
    <s v="$"/>
    <s v="LIESA"/>
    <s v="P00331"/>
    <d v="2026-01-30T00:00:00"/>
    <s v="MZ"/>
    <d v="2026-02-26T00:00:00"/>
    <s v="Recibido"/>
    <s v="cumplida"/>
    <x v="0"/>
    <n v="2"/>
    <n v="0"/>
    <d v="2026-03-03T00:00:00"/>
    <n v="5483"/>
    <m/>
    <m/>
    <n v="1"/>
  </r>
  <r>
    <m/>
    <s v="Maximiliano Riera"/>
    <s v="URGENTE 01"/>
    <s v="Visualización de SCADA para mantenimiento - PC INDUSTRIAL"/>
    <d v="2026-01-10T00:00:00"/>
    <x v="6"/>
    <x v="1"/>
    <s v="PR00171"/>
    <s v="AB"/>
    <s v="PDP-0221"/>
    <s v="S/C"/>
    <s v="MODULO ET200SP 16DO 24VDC BASE A0 (x UNID) 6ES7132-6BH01-0BA0"/>
    <n v="2"/>
    <s v="Unidad"/>
    <n v="245366.87"/>
    <n v="490733.74"/>
    <s v="$"/>
    <s v="LIESA"/>
    <s v="P00331"/>
    <d v="2026-01-30T00:00:00"/>
    <s v="MZ"/>
    <d v="2026-02-26T00:00:00"/>
    <s v="Recibido"/>
    <s v="cumplida"/>
    <x v="0"/>
    <n v="2"/>
    <n v="0"/>
    <d v="2026-03-03T00:00:00"/>
    <n v="5483"/>
    <m/>
    <m/>
    <n v="1"/>
  </r>
  <r>
    <m/>
    <s v="Maximiliano Riera"/>
    <s v="URGENTE 01"/>
    <s v="Visualización de SCADA para mantenimiento - PC INDUSTRIAL"/>
    <d v="2026-01-10T00:00:00"/>
    <x v="6"/>
    <x v="1"/>
    <s v="PR00171"/>
    <s v="AB"/>
    <s v="PDP-0221"/>
    <s v="S/C"/>
    <s v="PC QOTOM Q190P CELERON 4 CORE J1900 2Ghz"/>
    <n v="1"/>
    <s v="Unidad"/>
    <n v="836668.12"/>
    <n v="836668.12"/>
    <s v="$"/>
    <s v="LIESA"/>
    <s v="P00331"/>
    <d v="2026-01-30T00:00:00"/>
    <s v="MZ"/>
    <d v="2026-02-26T00:00:00"/>
    <s v="Recibido"/>
    <s v="cumplida"/>
    <x v="0"/>
    <n v="1"/>
    <n v="0"/>
    <d v="2026-03-03T00:00:00"/>
    <n v="5484"/>
    <m/>
    <m/>
    <n v="1"/>
  </r>
  <r>
    <m/>
    <s v="Maximiliano Riera"/>
    <s v="URGENTE 01"/>
    <s v="Visualización de SCADA para mantenimiento - PC INDUSTRIAL"/>
    <d v="2026-01-10T00:00:00"/>
    <x v="6"/>
    <x v="1"/>
    <s v="PR00171"/>
    <s v="AB"/>
    <s v="PDP-0221"/>
    <s v="M0764ELE"/>
    <s v="SWITCH SCALANCE XB116 16x10/100MBIT/S RJ45 NO ADM 6GK5116-0BA00-2AB2"/>
    <n v="1"/>
    <s v="Unidad"/>
    <n v="1417978.75"/>
    <n v="1417978.75"/>
    <s v="$"/>
    <s v="LIESA"/>
    <s v="P00331"/>
    <d v="2026-01-30T00:00:00"/>
    <s v="MZ"/>
    <d v="2026-02-26T00:00:00"/>
    <s v="Recibido"/>
    <s v="cumplida"/>
    <x v="0"/>
    <n v="1"/>
    <n v="0"/>
    <d v="2026-05-04T00:00:00"/>
    <n v="7242"/>
    <m/>
    <m/>
    <n v="1"/>
  </r>
  <r>
    <m/>
    <s v="Maximiliano Riera"/>
    <s v="URGENTE 01"/>
    <s v="Visualización de SCADA para mantenimiento - PC INDUSTRIAL"/>
    <d v="2026-01-10T00:00:00"/>
    <x v="6"/>
    <x v="1"/>
    <s v="PR00171"/>
    <s v="AB"/>
    <s v="PDP-0221"/>
    <s v="S/C"/>
    <s v="TERMINAL ET200SP A0 BLANCO CORTO - C/ALIM. 6ES7193-6BP00-0DA0"/>
    <n v="2"/>
    <s v="Unidad"/>
    <n v="35799.370000000003"/>
    <n v="71598.740000000005"/>
    <s v="$"/>
    <s v="LIESA"/>
    <s v="P00331"/>
    <d v="2026-01-30T00:00:00"/>
    <s v="MZ"/>
    <d v="2026-02-26T00:00:00"/>
    <s v="Recibido"/>
    <s v="cumplida"/>
    <x v="0"/>
    <n v="2"/>
    <n v="0"/>
    <d v="2026-03-03T00:00:00"/>
    <n v="5483"/>
    <m/>
    <m/>
    <n v="1"/>
  </r>
  <r>
    <m/>
    <s v="Maximiliano Riera"/>
    <s v="URGENTE 01"/>
    <s v="Visualización de SCADA para mantenimiento - PC INDUSTRIAL"/>
    <d v="2026-01-10T00:00:00"/>
    <x v="6"/>
    <x v="1"/>
    <s v="PR00171"/>
    <s v="AB"/>
    <s v="PDP-0221"/>
    <s v="S/C"/>
    <s v="TERMINAL ET200SP A0 GRIS CORTO 6ES7193-6BP00-0BA0"/>
    <n v="2"/>
    <s v="Unidad"/>
    <n v="66455.62"/>
    <n v="132911.24"/>
    <s v="$"/>
    <s v="LIESA"/>
    <s v="P00331"/>
    <d v="2026-01-30T00:00:00"/>
    <s v="MZ"/>
    <d v="2026-02-26T00:00:00"/>
    <s v="Recibido"/>
    <s v="cumplida"/>
    <x v="0"/>
    <n v="2"/>
    <n v="0"/>
    <d v="2026-03-03T00:00:00"/>
    <n v="5483"/>
    <m/>
    <m/>
    <n v="1"/>
  </r>
  <r>
    <n v="2"/>
    <s v="Maximiliano Riera"/>
    <s v="URGENTE 01"/>
    <s v="Zaranda y silo de azucar"/>
    <d v="2026-01-10T00:00:00"/>
    <x v="6"/>
    <x v="1"/>
    <s v="PR00172"/>
    <s v="AB"/>
    <s v="PDP-0222"/>
    <s v="S/C"/>
    <s v="Motovibrador eléctrico SVE 200/3_x000a_Fuerza centrifuga (FC) 200 Kg_x000a_RPM: 3000 - Potencia: 0.18 Kw_x000a_Alimentación: 380v 50Hz._x000a_IP 65 / ATEX: No_x000a_Marca: Visam_x000a_Origen: China_x000a_Peso: 7 Kg_x000a_No ATEX"/>
    <n v="1"/>
    <s v="Unidad"/>
    <n v="255407.5"/>
    <n v="255407.5"/>
    <s v="$"/>
    <s v="VIBROTECH"/>
    <s v="P00424"/>
    <d v="2026-02-12T00:00:00"/>
    <s v="MZ"/>
    <d v="2026-02-12T00:00:00"/>
    <s v="Recibido"/>
    <s v="cumplida"/>
    <x v="0"/>
    <n v="1"/>
    <n v="0"/>
    <d v="2026-03-06T00:00:00"/>
    <n v="7172"/>
    <m/>
    <n v="1"/>
    <n v="1"/>
  </r>
  <r>
    <m/>
    <s v="Maximiliano Riera"/>
    <s v="URGENTE 01"/>
    <s v="Zaranda y silo de azucar"/>
    <d v="2026-01-10T00:00:00"/>
    <x v="6"/>
    <x v="1"/>
    <s v="PR00172"/>
    <s v="AB"/>
    <s v="PDP-0222"/>
    <s v="S/C"/>
    <s v="Motovibrador eléctrico SVE 200/15_x000a_Fuerza centrifuga (FC) 194 Kg_x000a_RPM: 1500 - Potencia: 0.12 Kw_x000a_Alimentación: 380v 50Hz._x000a_IP 65 / ATEX: No_x000a_Marca: Visam_x000a_Origen: Italia_x000a_Peso: 11.8 Kg"/>
    <n v="1"/>
    <s v="Unidad"/>
    <n v="419406"/>
    <n v="419406"/>
    <s v="$"/>
    <s v="VIBROTECH"/>
    <s v="P00424"/>
    <d v="2026-02-12T00:00:00"/>
    <s v="MZ"/>
    <d v="2026-02-12T00:00:00"/>
    <s v="Recibido"/>
    <s v="cumplida"/>
    <x v="0"/>
    <n v="1"/>
    <n v="0"/>
    <d v="2026-03-06T00:00:00"/>
    <n v="7172"/>
    <m/>
    <m/>
    <n v="1"/>
  </r>
  <r>
    <n v="1"/>
    <s v="Maximiliano Riera"/>
    <s v="URGENTE 01"/>
    <s v="TABLEROS DE CALIDAD Y ENERGIA"/>
    <d v="2026-01-12T00:00:00"/>
    <x v="6"/>
    <x v="1"/>
    <s v="PR00152"/>
    <s v="AB"/>
    <s v="PDP-0223"/>
    <s v="S/C"/>
    <s v=" Terminal Ojal Cobre Estañado 35mm2 5/16´Lct"/>
    <n v="100"/>
    <s v="Unidad"/>
    <n v="1682.42"/>
    <n v="168242"/>
    <s v="$"/>
    <s v="NISAMAT"/>
    <s v="P00185"/>
    <d v="2026-01-08T00:00:00"/>
    <s v="LR"/>
    <d v="2026-01-08T00:00:00"/>
    <s v="Recibido"/>
    <s v="cumplida"/>
    <x v="0"/>
    <n v="100"/>
    <n v="0"/>
    <d v="2026-01-08T00:00:00"/>
    <n v="1556"/>
    <m/>
    <n v="1"/>
    <n v="1"/>
  </r>
  <r>
    <n v="2"/>
    <s v="Maximiliano Riera"/>
    <s v="URGENTE 01"/>
    <s v="Recarga de tubos para trabajos de soldadura"/>
    <d v="2026-01-12T00:00:00"/>
    <x v="6"/>
    <x v="1"/>
    <s v="PR00182"/>
    <s v="AB"/>
    <s v="PDP-0224"/>
    <s v="S/C"/>
    <s v="Recarga de gas Argon tubo de 7,5m³ "/>
    <n v="1"/>
    <s v="Unidad"/>
    <n v="109090.91"/>
    <n v="109090.91"/>
    <s v="$"/>
    <s v="SOLDADURAS TIGRE"/>
    <s v="P00297"/>
    <d v="2026-01-26T00:00:00"/>
    <s v="LR"/>
    <d v="2026-01-28T00:00:00"/>
    <s v="Recibido"/>
    <s v="cumplida"/>
    <x v="0"/>
    <n v="1"/>
    <n v="0"/>
    <d v="2026-01-26T00:00:00"/>
    <n v="1446"/>
    <m/>
    <n v="1"/>
    <n v="1"/>
  </r>
  <r>
    <m/>
    <s v="Maximiliano Riera"/>
    <s v="URGENTE 01"/>
    <s v="Recarga de tubos para trabajos de soldadura"/>
    <d v="2026-01-12T00:00:00"/>
    <x v="6"/>
    <x v="1"/>
    <s v="PR00182"/>
    <s v="AB"/>
    <s v="PDP-0224"/>
    <s v="S/C"/>
    <s v="Recarga de gas Nitrogeno, tubo de 6m³"/>
    <n v="1"/>
    <s v="Unidad"/>
    <n v="30999.38"/>
    <n v="30999.38"/>
    <s v="$"/>
    <s v="OXITEC"/>
    <s v="104539 - 104553"/>
    <d v="2026-01-26T00:00:00"/>
    <s v="LR"/>
    <d v="2026-01-26T00:00:00"/>
    <s v="Recibido"/>
    <s v="cumplida"/>
    <x v="0"/>
    <n v="1"/>
    <n v="0"/>
    <d v="2026-01-26T00:00:00"/>
    <n v="53590"/>
    <m/>
    <m/>
    <n v="1"/>
  </r>
  <r>
    <n v="6"/>
    <s v="Maximiliano Riera"/>
    <s v="URGENTE 01"/>
    <s v="Cartuchos para rotuladora"/>
    <d v="2026-01-28T00:00:00"/>
    <x v="6"/>
    <x v="1"/>
    <s v="PR00226"/>
    <s v="AB"/>
    <s v="PDP-0225"/>
    <s v="S/C"/>
    <s v=" CARTUCHO DE TUBO TERMOCONTRAIBLE 5,8MM BLACK ON WHITE 1,5M"/>
    <n v="30"/>
    <s v="Unidad"/>
    <n v="13000"/>
    <n v="390000"/>
    <s v="$"/>
    <s v="rendicion de gastos"/>
    <n v="104935"/>
    <d v="2026-03-10T00:00:00"/>
    <s v="MZ"/>
    <d v="2026-03-12T00:00:00"/>
    <s v="Recibido"/>
    <s v="cumplida"/>
    <x v="0"/>
    <n v="30"/>
    <n v="0"/>
    <d v="2026-03-19T00:00:00"/>
    <s v="sin rto"/>
    <m/>
    <n v="1"/>
    <n v="1"/>
  </r>
  <r>
    <m/>
    <s v="Maximiliano Riera"/>
    <s v="URGENTE 01"/>
    <s v="Cartuchos para rotuladora"/>
    <d v="2026-01-28T00:00:00"/>
    <x v="6"/>
    <x v="1"/>
    <s v="PR00226"/>
    <s v="AB"/>
    <s v="PDP-0225"/>
    <s v="S/C"/>
    <s v=" CARTUCHO DE TUBO TERMOCONTRAIBLE 8,8MM BLACK ON WHITE 1,5M"/>
    <n v="15"/>
    <s v="Unidad"/>
    <n v="12433.33"/>
    <n v="186499.95"/>
    <s v="$"/>
    <s v="rendicion de gastos"/>
    <s v="104935 - 104947"/>
    <d v="2026-03-10T00:00:00"/>
    <s v="MZ"/>
    <d v="2026-03-12T00:00:00"/>
    <s v="Recibido"/>
    <s v="cumplida"/>
    <x v="0"/>
    <n v="15"/>
    <n v="0"/>
    <d v="2026-03-19T00:00:00"/>
    <s v="sin rto"/>
    <m/>
    <m/>
    <n v="1"/>
  </r>
  <r>
    <m/>
    <s v="Maximiliano Riera"/>
    <s v="URGENTE 01"/>
    <s v="Cartuchos para rotuladora"/>
    <d v="2026-01-28T00:00:00"/>
    <x v="6"/>
    <x v="1"/>
    <s v="PR00226"/>
    <s v="AB"/>
    <s v="PDP-0225"/>
    <s v="S/C"/>
    <s v=" CARTUCHO DE TUBO TERMOCONTRAIBLE 11,7MM BLACK ON WHITE 1 1,5M"/>
    <n v="7"/>
    <s v="Unidad"/>
    <n v="13500"/>
    <n v="94500"/>
    <s v="$"/>
    <s v="rendicion de gastos"/>
    <n v="104935"/>
    <d v="2026-03-10T00:00:00"/>
    <s v="MZ"/>
    <d v="2026-03-12T00:00:00"/>
    <s v="Recibido"/>
    <s v="cumplida"/>
    <x v="0"/>
    <n v="7"/>
    <n v="0"/>
    <d v="2026-03-19T00:00:00"/>
    <s v="sin rto"/>
    <m/>
    <m/>
    <n v="1"/>
  </r>
  <r>
    <m/>
    <s v="Maximiliano Riera"/>
    <s v="URGENTE 01"/>
    <s v="Cartuchos para rotuladora"/>
    <d v="2026-01-28T00:00:00"/>
    <x v="6"/>
    <x v="1"/>
    <s v="PR00226"/>
    <s v="AB"/>
    <s v="PDP-0225"/>
    <s v="S/C"/>
    <s v=" CARTUCHO DE TUBO TERMOCONTRAIBLE 17,7MM BLACK ON WHITE 1,5M"/>
    <n v="7"/>
    <s v="Unidad"/>
    <n v="14000"/>
    <n v="98000"/>
    <s v="$"/>
    <s v="rendicion de gastos"/>
    <n v="104935"/>
    <d v="2026-03-10T00:00:00"/>
    <s v="MZ"/>
    <d v="2026-03-12T00:00:00"/>
    <s v="Recibido"/>
    <s v="cumplida"/>
    <x v="0"/>
    <n v="7"/>
    <n v="0"/>
    <d v="2026-03-19T00:00:00"/>
    <s v="sin rto"/>
    <m/>
    <m/>
    <n v="1"/>
  </r>
  <r>
    <m/>
    <s v="Maximiliano Riera"/>
    <s v="URGENTE 01"/>
    <s v="Cartuchos para rotuladora"/>
    <d v="2026-01-28T00:00:00"/>
    <x v="6"/>
    <x v="1"/>
    <s v="PR00226"/>
    <s v="AB"/>
    <s v="PDP-0225"/>
    <s v="S/C"/>
    <s v=" CARTUCHO DE CINTA 9MM BLACK ON WHITE 1,5M"/>
    <n v="4"/>
    <s v="Unidad"/>
    <n v="13500"/>
    <n v="54000"/>
    <s v="$"/>
    <s v="rendicion de gastos"/>
    <n v="104935"/>
    <d v="2026-03-10T00:00:00"/>
    <s v="MZ"/>
    <d v="2026-03-12T00:00:00"/>
    <s v="Recibido"/>
    <s v="cumplida"/>
    <x v="0"/>
    <n v="4"/>
    <n v="0"/>
    <d v="2026-03-19T00:00:00"/>
    <s v="sin rto"/>
    <m/>
    <m/>
    <n v="1"/>
  </r>
  <r>
    <m/>
    <s v="Maximiliano Riera"/>
    <s v="URGENTE 01"/>
    <s v="Cartuchos para rotuladora"/>
    <d v="2026-01-28T00:00:00"/>
    <x v="6"/>
    <x v="1"/>
    <s v="PR00226"/>
    <s v="AB"/>
    <s v="PDP-0225"/>
    <s v="S/C"/>
    <s v=" CARTUCHO DE CINTA 24MM BLACK ON YELLOW 1,5M"/>
    <n v="4"/>
    <s v="Unidad"/>
    <n v="10000"/>
    <n v="40000"/>
    <s v="$"/>
    <s v="rendicion de gastos"/>
    <n v="104935"/>
    <d v="2026-03-10T00:00:00"/>
    <s v="MZ"/>
    <d v="2026-03-12T00:00:00"/>
    <s v="Recibido"/>
    <s v="cumplida"/>
    <x v="0"/>
    <n v="4"/>
    <n v="0"/>
    <d v="2026-03-19T00:00:00"/>
    <s v="sin rto"/>
    <m/>
    <m/>
    <n v="1"/>
  </r>
  <r>
    <n v="3"/>
    <s v="Maximiliano Riera"/>
    <s v="URGENTE 01"/>
    <s v="Recarga de tubos para trabajos de soldadura"/>
    <d v="2026-02-04T00:00:00"/>
    <x v="7"/>
    <x v="1"/>
    <s v="PR00226"/>
    <s v="AB"/>
    <s v="PDP-0226"/>
    <s v="S/C"/>
    <s v="Recarga de gas Argon tubo de 1m³ "/>
    <n v="2"/>
    <s v="Unidad"/>
    <n v="16100"/>
    <n v="32200"/>
    <s v="$"/>
    <s v="OXITEC"/>
    <s v="104631 - 104781"/>
    <d v="2026-02-05T00:00:00"/>
    <s v="LR"/>
    <d v="2026-02-05T00:00:00"/>
    <s v="Recibido"/>
    <s v="cumplida"/>
    <x v="0"/>
    <n v="2"/>
    <n v="0"/>
    <s v="6/2/26 - 27/2/26"/>
    <s v="53887 - 54216"/>
    <m/>
    <n v="1"/>
    <n v="1"/>
  </r>
  <r>
    <m/>
    <s v="Maximiliano Riera"/>
    <s v="URGENTE 01"/>
    <s v="Recarga de tubos para trabajos de soldadura"/>
    <d v="2026-02-04T00:00:00"/>
    <x v="7"/>
    <x v="1"/>
    <s v="PR00226"/>
    <s v="AB"/>
    <s v="PDP-0226"/>
    <s v="S/C"/>
    <s v="Recarga de gas Argon tubo de 3m³ "/>
    <n v="1"/>
    <s v="Unidad"/>
    <n v="48300"/>
    <n v="48300"/>
    <s v="$"/>
    <s v="OXITEC"/>
    <n v="104631"/>
    <d v="2026-02-05T00:00:00"/>
    <s v="LR"/>
    <d v="2026-02-05T00:00:00"/>
    <s v="Recibido"/>
    <s v="cumplida"/>
    <x v="0"/>
    <n v="1"/>
    <n v="0"/>
    <d v="2026-02-06T00:00:00"/>
    <n v="53887"/>
    <m/>
    <m/>
    <n v="1"/>
  </r>
  <r>
    <m/>
    <s v="Maximiliano Riera"/>
    <s v="URGENTE 01"/>
    <s v="Recarga de tubos para trabajos de soldadura"/>
    <d v="2026-02-04T00:00:00"/>
    <x v="7"/>
    <x v="1"/>
    <s v="PR00226"/>
    <s v="AB"/>
    <s v="PDP-0226"/>
    <s v="S/C"/>
    <s v="Recarga de gas Nitrogeno tubo de 1m³"/>
    <n v="2"/>
    <s v="Unidad"/>
    <n v="4133.25"/>
    <n v="8266.5"/>
    <s v="$"/>
    <s v="OXITEC"/>
    <n v="104619"/>
    <d v="2026-02-05T00:00:00"/>
    <s v="LR"/>
    <d v="2026-02-10T00:00:00"/>
    <s v="Recibido"/>
    <s v="cumplida"/>
    <x v="0"/>
    <n v="2"/>
    <n v="0"/>
    <d v="2026-02-05T00:00:00"/>
    <n v="53847"/>
    <m/>
    <m/>
    <n v="1"/>
  </r>
  <r>
    <n v="1"/>
    <s v="Maximiliano Riera"/>
    <s v="URGENTE 01"/>
    <s v="Zaranda de azucar"/>
    <d v="2026-02-11T00:00:00"/>
    <x v="7"/>
    <x v="1"/>
    <s v="PR00251"/>
    <s v="AB"/>
    <s v="PDP-0227"/>
    <s v="S/C"/>
    <s v=" Zaranda Italiana Usada (Marcelo Vergara)"/>
    <n v="1"/>
    <s v="Unidad"/>
    <n v="10000000"/>
    <n v="10000000"/>
    <s v="$"/>
    <s v="Romanha SRL"/>
    <n v="104873"/>
    <d v="2026-03-04T00:00:00"/>
    <s v="MZ"/>
    <d v="2026-03-05T00:00:00"/>
    <s v="Recibido"/>
    <s v="cumplida"/>
    <x v="0"/>
    <n v="1"/>
    <n v="0"/>
    <d v="2026-03-05T00:00:00"/>
    <s v="sin rto"/>
    <m/>
    <n v="1"/>
    <n v="1"/>
  </r>
  <r>
    <n v="13"/>
    <s v="Maximiliano Riera"/>
    <s v="URGENTE 01"/>
    <s v="Cortes para sistema de aspiracion de azucar"/>
    <d v="2026-03-08T00:00:00"/>
    <x v="8"/>
    <x v="1"/>
    <s v="PR00275"/>
    <s v="AB"/>
    <s v="PDP-0228"/>
    <s v="S/C"/>
    <s v=" SAE 1010 esp=0.9mm - Chapa Nro.20: TAPA DE FILTRO"/>
    <n v="1"/>
    <s v="Unidad"/>
    <n v="9353.15"/>
    <n v="9353.15"/>
    <s v="$"/>
    <s v="CORTES DE PRESICION"/>
    <s v="P00622"/>
    <d v="2026-03-12T00:00:00"/>
    <s v="MZ"/>
    <d v="2026-03-12T00:00:00"/>
    <s v="Recibido"/>
    <s v="cumplida"/>
    <x v="0"/>
    <n v="1"/>
    <n v="0"/>
    <d v="2026-04-01T00:00:00"/>
    <n v="33442"/>
    <m/>
    <n v="1"/>
    <n v="1"/>
  </r>
  <r>
    <m/>
    <s v="Maximiliano Riera"/>
    <s v="URGENTE 01"/>
    <s v="Cortes para sistema de aspiracion de azucar"/>
    <d v="2026-03-08T00:00:00"/>
    <x v="8"/>
    <x v="1"/>
    <s v="PR00275"/>
    <s v="AB"/>
    <s v="PDP-0228"/>
    <s v="S/C"/>
    <s v=" SAE 1010 esp=0.9mm - Chapa Nro.20: CILINDRO TAPA DE FILTRO"/>
    <n v="1"/>
    <s v="Unidad"/>
    <n v="20404.3"/>
    <n v="20404.3"/>
    <s v="$"/>
    <s v="CORTES DE PRESICION"/>
    <s v="P00622"/>
    <d v="2026-03-12T00:00:00"/>
    <s v="MZ"/>
    <d v="2026-03-12T00:00:00"/>
    <s v="Recibido"/>
    <s v="cumplida"/>
    <x v="0"/>
    <n v="1"/>
    <n v="0"/>
    <d v="2026-04-01T00:00:00"/>
    <n v="33442"/>
    <m/>
    <m/>
    <n v="1"/>
  </r>
  <r>
    <m/>
    <s v="Maximiliano Riera"/>
    <s v="URGENTE 01"/>
    <s v="Cortes para sistema de aspiracion de azucar"/>
    <d v="2026-03-08T00:00:00"/>
    <x v="8"/>
    <x v="1"/>
    <s v="PR00275"/>
    <s v="AB"/>
    <s v="PDP-0228"/>
    <s v="S/C"/>
    <s v=" SAE 1010 esp=1/8'' (3.17mm): TAPA DE SILO"/>
    <n v="1"/>
    <s v="Unidad"/>
    <n v="94309.75"/>
    <n v="94309.75"/>
    <s v="$"/>
    <s v="CORTES DE PRESICION"/>
    <s v="P00622"/>
    <d v="2026-03-12T00:00:00"/>
    <s v="MZ"/>
    <d v="2026-03-12T00:00:00"/>
    <s v="Recibido"/>
    <s v="cumplida"/>
    <x v="0"/>
    <n v="1"/>
    <n v="0"/>
    <d v="2026-04-01T00:00:00"/>
    <n v="33442"/>
    <m/>
    <m/>
    <n v="1"/>
  </r>
  <r>
    <m/>
    <s v="Maximiliano Riera"/>
    <s v="URGENTE 01"/>
    <s v="Cortes para sistema de aspiracion de azucar"/>
    <d v="2026-03-08T00:00:00"/>
    <x v="8"/>
    <x v="1"/>
    <s v="PR00275"/>
    <s v="AB"/>
    <s v="PDP-0228"/>
    <s v="S/C"/>
    <s v=" SAE 1010 esp=1/8'' (3.17mm): tapa DE SEPARADOR CICLONICO"/>
    <n v="1"/>
    <s v="Unidad"/>
    <n v="43638.6"/>
    <n v="43638.6"/>
    <s v="$"/>
    <s v="CORTES DE PRESICION"/>
    <s v="P00622"/>
    <d v="2026-03-12T00:00:00"/>
    <s v="MZ"/>
    <d v="2026-03-12T00:00:00"/>
    <s v="Recibido"/>
    <s v="cumplida"/>
    <x v="0"/>
    <n v="1"/>
    <n v="0"/>
    <d v="2026-04-01T00:00:00"/>
    <n v="33442"/>
    <m/>
    <m/>
    <n v="1"/>
  </r>
  <r>
    <m/>
    <s v="Maximiliano Riera"/>
    <s v="URGENTE 01"/>
    <s v="Cortes para sistema de aspiracion de azucar"/>
    <d v="2026-03-08T00:00:00"/>
    <x v="8"/>
    <x v="1"/>
    <s v="PR00275"/>
    <s v="AB"/>
    <s v="PDP-0228"/>
    <s v="S/C"/>
    <s v=" SAE 1010 esp=1/8'' (3.17mm): SEPARADOR"/>
    <n v="3"/>
    <s v="Unidad"/>
    <n v="3636.55"/>
    <n v="10909.650000000001"/>
    <s v="$"/>
    <s v="CORTES DE PRESICION"/>
    <s v="P00622"/>
    <d v="2026-03-12T00:00:00"/>
    <s v="MZ"/>
    <d v="2026-03-12T00:00:00"/>
    <s v="Recibido"/>
    <s v="cumplida"/>
    <x v="0"/>
    <n v="3"/>
    <n v="0"/>
    <d v="2026-04-01T00:00:00"/>
    <n v="33442"/>
    <m/>
    <m/>
    <n v="1"/>
  </r>
  <r>
    <m/>
    <s v="Maximiliano Riera"/>
    <s v="URGENTE 01"/>
    <s v="Cortes para sistema de aspiracion de azucar"/>
    <d v="2026-03-08T00:00:00"/>
    <x v="8"/>
    <x v="1"/>
    <s v="PR00275"/>
    <s v="AB"/>
    <s v="PDP-0228"/>
    <s v="S/C"/>
    <s v=" SAE 1010 esp=1/8'' (3.17mm): TAPA DE ASPIRADOR"/>
    <n v="1"/>
    <s v="Unidad"/>
    <n v="31299.8"/>
    <n v="31299.8"/>
    <s v="$"/>
    <s v="CORTES DE PRESICION"/>
    <s v="P00622"/>
    <d v="2026-03-12T00:00:00"/>
    <s v="MZ"/>
    <d v="2026-03-12T00:00:00"/>
    <s v="Recibido"/>
    <s v="cumplida"/>
    <x v="0"/>
    <n v="1"/>
    <n v="0"/>
    <d v="2026-04-01T00:00:00"/>
    <n v="33442"/>
    <m/>
    <m/>
    <n v="1"/>
  </r>
  <r>
    <m/>
    <s v="Maximiliano Riera"/>
    <s v="URGENTE 01"/>
    <s v="Cortes para sistema de aspiracion de azucar"/>
    <d v="2026-03-08T00:00:00"/>
    <x v="8"/>
    <x v="1"/>
    <s v="PR00275"/>
    <s v="AB"/>
    <s v="PDP-0228"/>
    <s v="S/C"/>
    <s v=" SAE 1010 esp=1/8'' (3.17mm): SOPORTE DE SEPARADOR"/>
    <n v="8"/>
    <s v="Unidad"/>
    <n v="14857.5"/>
    <n v="118860"/>
    <s v="$"/>
    <s v="CORTES DE PRESICION"/>
    <s v="P00622"/>
    <d v="2026-03-12T00:00:00"/>
    <s v="MZ"/>
    <d v="2026-03-12T00:00:00"/>
    <s v="Recibido"/>
    <s v="cumplida"/>
    <x v="0"/>
    <n v="8"/>
    <n v="0"/>
    <d v="2026-04-01T00:00:00"/>
    <n v="33442"/>
    <m/>
    <m/>
    <n v="1"/>
  </r>
  <r>
    <m/>
    <s v="Maximiliano Riera"/>
    <s v="URGENTE 01"/>
    <s v="Cortes para sistema de aspiracion de azucar"/>
    <d v="2026-03-08T00:00:00"/>
    <x v="8"/>
    <x v="1"/>
    <s v="PR00275"/>
    <s v="AB"/>
    <s v="PDP-0228"/>
    <s v="S/C"/>
    <s v=" SAE 1010 esp=2.1mm - Chapa Nro.14: BRIDA INF DE ASPIRADOR"/>
    <n v="1"/>
    <s v="Unidad"/>
    <n v="15423.5"/>
    <n v="15423.5"/>
    <s v="$"/>
    <s v="CORTES DE PRESICION"/>
    <s v="P00622"/>
    <d v="2026-03-12T00:00:00"/>
    <s v="MZ"/>
    <d v="2026-03-12T00:00:00"/>
    <s v="Recibido"/>
    <s v="cumplida"/>
    <x v="0"/>
    <n v="1"/>
    <n v="0"/>
    <d v="2026-04-01T00:00:00"/>
    <n v="33442"/>
    <m/>
    <m/>
    <n v="1"/>
  </r>
  <r>
    <m/>
    <s v="Maximiliano Riera"/>
    <s v="URGENTE 01"/>
    <s v="Cortes para sistema de aspiracion de azucar"/>
    <d v="2026-03-08T00:00:00"/>
    <x v="8"/>
    <x v="1"/>
    <s v="PR00275"/>
    <s v="AB"/>
    <s v="PDP-0228"/>
    <s v="S/C"/>
    <s v=" SAE 1010 esp=2.1mm - Chapa Nro.14: BRIDA CARTUCHOS"/>
    <n v="1"/>
    <s v="Unidad"/>
    <n v="10159.700000000001"/>
    <n v="10159.700000000001"/>
    <s v="$"/>
    <s v="CORTES DE PRESICION"/>
    <s v="P00622"/>
    <d v="2026-03-12T00:00:00"/>
    <s v="MZ"/>
    <d v="2026-03-12T00:00:00"/>
    <s v="Recibido"/>
    <s v="cumplida"/>
    <x v="0"/>
    <n v="1"/>
    <n v="0"/>
    <d v="2026-04-01T00:00:00"/>
    <n v="33442"/>
    <m/>
    <m/>
    <n v="1"/>
  </r>
  <r>
    <m/>
    <s v="Maximiliano Riera"/>
    <s v="URGENTE 01"/>
    <s v="Cortes para sistema de aspiracion de azucar"/>
    <d v="2026-03-08T00:00:00"/>
    <x v="8"/>
    <x v="1"/>
    <s v="PR00275"/>
    <s v="AB"/>
    <s v="PDP-0228"/>
    <s v="S/C"/>
    <s v=" SAE 1010 esp=2.1mm - Chapa Nro.14: BRIDA SUP DE ASPIRADOR"/>
    <n v="1"/>
    <s v="Unidad"/>
    <n v="10258.75"/>
    <n v="10258.75"/>
    <s v="$"/>
    <s v="CORTES DE PRESICION"/>
    <s v="P00622"/>
    <d v="2026-03-12T00:00:00"/>
    <s v="MZ"/>
    <d v="2026-03-12T00:00:00"/>
    <s v="Recibido"/>
    <s v="cumplida"/>
    <x v="0"/>
    <n v="1"/>
    <n v="0"/>
    <d v="2026-04-01T00:00:00"/>
    <n v="33442"/>
    <m/>
    <m/>
    <n v="1"/>
  </r>
  <r>
    <m/>
    <s v="Maximiliano Riera"/>
    <s v="URGENTE 01"/>
    <s v="Cortes para sistema de aspiracion de azucar"/>
    <d v="2026-03-08T00:00:00"/>
    <x v="8"/>
    <x v="1"/>
    <s v="PR00275"/>
    <s v="AB"/>
    <s v="PDP-0228"/>
    <s v="S/C"/>
    <s v=" SAE 1010 esp=2.1mm - Chapa Nro.14: CILINDRO DE ASPIRADOR"/>
    <n v="1"/>
    <s v="Unidad"/>
    <n v="89654.399999999994"/>
    <n v="89654.399999999994"/>
    <s v="$"/>
    <s v="CORTES DE PRESICION"/>
    <s v="P00622"/>
    <d v="2026-03-12T00:00:00"/>
    <s v="MZ"/>
    <d v="2026-03-12T00:00:00"/>
    <s v="Recibido"/>
    <s v="cumplida"/>
    <x v="0"/>
    <n v="1"/>
    <n v="0"/>
    <d v="2026-04-01T00:00:00"/>
    <n v="33442"/>
    <m/>
    <m/>
    <n v="1"/>
  </r>
  <r>
    <m/>
    <s v="Maximiliano Riera"/>
    <s v="URGENTE 01"/>
    <s v="Cortes para sistema de aspiracion de azucar"/>
    <d v="2026-03-08T00:00:00"/>
    <x v="8"/>
    <x v="1"/>
    <s v="PR00275"/>
    <s v="AB"/>
    <s v="PDP-0228"/>
    <s v="S/C"/>
    <s v=" SAE 1010 esp=2.1mm - Chapa Nro.14: BRIDA DE TAPA"/>
    <n v="1"/>
    <s v="Unidad"/>
    <n v="22654.15"/>
    <n v="22654.15"/>
    <s v="$"/>
    <s v="CORTES DE PRESICION"/>
    <s v="P00622"/>
    <d v="2026-03-12T00:00:00"/>
    <s v="MZ"/>
    <d v="2026-03-12T00:00:00"/>
    <s v="Recibido"/>
    <s v="cumplida"/>
    <x v="0"/>
    <n v="1"/>
    <n v="0"/>
    <d v="2026-04-01T00:00:00"/>
    <n v="33442"/>
    <m/>
    <m/>
    <n v="1"/>
  </r>
  <r>
    <m/>
    <s v="Maximiliano Riera"/>
    <s v="URGENTE 01"/>
    <s v="Cortes para sistema de aspiracion de azucar"/>
    <d v="2026-03-08T00:00:00"/>
    <x v="8"/>
    <x v="1"/>
    <s v="PR00275"/>
    <s v="AB"/>
    <s v="PDP-0228"/>
    <s v="S/C"/>
    <s v=" SAE 1010 esp=4mm: BRIDA CAÑERIA"/>
    <n v="2"/>
    <s v="Unidad"/>
    <n v="2900.75"/>
    <n v="5801.5"/>
    <s v="$"/>
    <s v="CORTES DE PRESICION"/>
    <s v="P00622"/>
    <d v="2026-03-12T00:00:00"/>
    <s v="MZ"/>
    <d v="2026-03-12T00:00:00"/>
    <s v="Recibido"/>
    <s v="cumplida"/>
    <x v="0"/>
    <n v="2"/>
    <n v="0"/>
    <d v="2026-04-01T00:00:00"/>
    <n v="33442"/>
    <m/>
    <m/>
    <n v="1"/>
  </r>
  <r>
    <n v="1"/>
    <s v="Maximiliano Riera"/>
    <s v="URGENTE 01"/>
    <s v="Recarga de tubos para trabajos de soldadura"/>
    <d v="2026-03-08T00:00:00"/>
    <x v="8"/>
    <x v="1"/>
    <s v="PR00276"/>
    <s v="AB"/>
    <s v="PDP-0229"/>
    <s v="S/C"/>
    <s v="Recarga de gas Argon tubo de 7,5m³ "/>
    <n v="1"/>
    <s v="Unidad"/>
    <n v="109090.91"/>
    <n v="109090.91"/>
    <s v="$"/>
    <s v="SOLDADURAS TIGRE"/>
    <s v="P00652"/>
    <d v="2026-03-16T00:00:00"/>
    <s v="MZ"/>
    <d v="2026-03-16T00:00:00"/>
    <s v="Recibido"/>
    <s v="cumplida"/>
    <x v="0"/>
    <n v="1"/>
    <n v="0"/>
    <d v="2026-03-16T00:00:00"/>
    <n v="1578"/>
    <m/>
    <n v="1"/>
    <n v="1"/>
  </r>
  <r>
    <n v="5"/>
    <s v="Maximiliano Riera"/>
    <s v="URGENTE 01"/>
    <s v="Bases de esclusas para transporte transversal"/>
    <d v="2026-03-08T00:00:00"/>
    <x v="8"/>
    <x v="1"/>
    <s v="PR00277"/>
    <s v="AB"/>
    <s v="PDP-0230"/>
    <s v="S/C"/>
    <s v="AISI 304 esp=2mm - FRENTE"/>
    <n v="10"/>
    <s v="Unidad"/>
    <n v="4768.55"/>
    <n v="47685.5"/>
    <s v="$"/>
    <s v="CORTES DE PRESICION"/>
    <s v="P00621"/>
    <d v="2026-03-12T00:00:00"/>
    <s v="MZ"/>
    <d v="2026-03-12T00:00:00"/>
    <s v="Recibido"/>
    <s v="cumplida"/>
    <x v="0"/>
    <n v="10"/>
    <n v="0"/>
    <d v="2026-04-01T00:00:00"/>
    <n v="33443"/>
    <m/>
    <n v="1"/>
    <n v="1"/>
  </r>
  <r>
    <m/>
    <s v="Maximiliano Riera"/>
    <s v="URGENTE 01"/>
    <s v="Bases de esclusas para transporte transversal"/>
    <d v="2026-03-08T00:00:00"/>
    <x v="8"/>
    <x v="1"/>
    <s v="PR00277"/>
    <s v="AB"/>
    <s v="PDP-0230"/>
    <s v="S/C"/>
    <s v="AISI 304 esp=2mm - BRIDA"/>
    <n v="5"/>
    <s v="Unidad"/>
    <n v="10188"/>
    <n v="50940"/>
    <s v="$"/>
    <s v="CORTES DE PRESICION"/>
    <s v="P00621"/>
    <d v="2026-03-12T00:00:00"/>
    <s v="MZ"/>
    <d v="2026-03-12T00:00:00"/>
    <s v="Recibido"/>
    <s v="cumplida"/>
    <x v="0"/>
    <n v="5"/>
    <n v="0"/>
    <d v="2026-04-01T00:00:00"/>
    <n v="33443"/>
    <m/>
    <m/>
    <n v="1"/>
  </r>
  <r>
    <m/>
    <s v="Maximiliano Riera"/>
    <s v="URGENTE 01"/>
    <s v="Bases de esclusas para transporte transversal"/>
    <d v="2026-03-08T00:00:00"/>
    <x v="8"/>
    <x v="1"/>
    <s v="PR00277"/>
    <s v="AB"/>
    <s v="PDP-0230"/>
    <s v="S/C"/>
    <s v="AISI 304 esp=2mm - BASE (incluye plegado)"/>
    <n v="5"/>
    <s v="Unidad"/>
    <n v="10371.950000000001"/>
    <n v="51859.75"/>
    <s v="$"/>
    <s v="CORTES DE PRESICION"/>
    <s v="P00621"/>
    <d v="2026-03-12T00:00:00"/>
    <s v="MZ"/>
    <d v="2026-03-12T00:00:00"/>
    <s v="Recibido"/>
    <s v="cumplida"/>
    <x v="0"/>
    <n v="5"/>
    <n v="0"/>
    <d v="2026-04-01T00:00:00"/>
    <n v="33443"/>
    <m/>
    <m/>
    <n v="1"/>
  </r>
  <r>
    <m/>
    <s v="Maximiliano Riera"/>
    <s v="URGENTE 01"/>
    <s v="Bases de esclusas para transporte transversal"/>
    <d v="2026-03-08T00:00:00"/>
    <x v="8"/>
    <x v="1"/>
    <s v="PR00277"/>
    <s v="AB"/>
    <s v="PDP-0230"/>
    <s v="S/C"/>
    <s v="AISI 304 esp=4mm - BRIDA"/>
    <n v="5"/>
    <s v="Unidad"/>
    <n v="18847.8"/>
    <n v="94239"/>
    <s v="$"/>
    <s v="CORTES DE PRESICION"/>
    <s v="P00621"/>
    <d v="2026-03-12T00:00:00"/>
    <s v="MZ"/>
    <d v="2026-03-12T00:00:00"/>
    <s v="Recibido"/>
    <s v="cumplida"/>
    <x v="0"/>
    <n v="5"/>
    <n v="0"/>
    <d v="2026-04-01T00:00:00"/>
    <n v="33443"/>
    <m/>
    <m/>
    <n v="1"/>
  </r>
  <r>
    <m/>
    <s v="Maximiliano Riera"/>
    <s v="URGENTE 01"/>
    <s v="Bases de esclusas para transporte transversal"/>
    <d v="2026-03-08T00:00:00"/>
    <x v="8"/>
    <x v="1"/>
    <s v="PR00277"/>
    <s v="AB"/>
    <s v="PDP-0230"/>
    <s v="S/C"/>
    <s v="AISI 304 esp=5mm - SOPORTE DE PATAS"/>
    <n v="20"/>
    <s v="Unidad"/>
    <n v="6480.7"/>
    <n v="129614"/>
    <s v="$"/>
    <s v="CORTES DE PRESICION"/>
    <s v="P00621"/>
    <d v="2026-03-12T00:00:00"/>
    <s v="MZ"/>
    <d v="2026-03-12T00:00:00"/>
    <s v="Recibido"/>
    <s v="cumplida"/>
    <x v="0"/>
    <n v="20"/>
    <n v="0"/>
    <d v="2026-04-01T00:00:00"/>
    <n v="33443"/>
    <m/>
    <m/>
    <n v="1"/>
  </r>
  <r>
    <n v="1"/>
    <s v="Maximiliano Riera"/>
    <s v="URGENTE 01"/>
    <s v="Tolvas de azúcar"/>
    <d v="2026-03-12T00:00:00"/>
    <x v="8"/>
    <x v="1"/>
    <s v="PR00293"/>
    <s v="FS"/>
    <s v="PDP-0231"/>
    <s v="S/C"/>
    <s v=" PERFIL U CHICO 50 X 38 X 6MTS"/>
    <n v="3"/>
    <s v="Unidad"/>
    <n v="54664.28"/>
    <n v="163992.84"/>
    <s v="$"/>
    <s v="COMERCIAL CMP"/>
    <s v="P00699"/>
    <d v="2026-03-19T00:00:00"/>
    <s v="MZ"/>
    <d v="2026-03-19T00:00:00"/>
    <s v="Recibido"/>
    <s v="cumplida"/>
    <x v="0"/>
    <n v="3"/>
    <n v="0"/>
    <d v="2026-04-01T00:00:00"/>
    <n v="257495"/>
    <m/>
    <n v="1"/>
    <n v="1"/>
  </r>
  <r>
    <n v="1"/>
    <s v="Maximiliano Riera"/>
    <s v="NORMAL"/>
    <s v="Reles de estado solido para DOT"/>
    <d v="2026-03-16T00:00:00"/>
    <x v="8"/>
    <x v="1"/>
    <s v="PR00302"/>
    <s v="FS"/>
    <s v="PDP-0232"/>
    <s v="M1604ELE"/>
    <s v="INTERFAZ MODULAR A RELÉ TIPO 38.91 INPUT 24V CC OUTPUT CC"/>
    <n v="20"/>
    <s v="Unidad"/>
    <n v="82720.899999999994"/>
    <n v="1654418"/>
    <s v="$"/>
    <s v="NISAMAT"/>
    <s v="P00703"/>
    <d v="2026-03-20T00:00:00"/>
    <s v="MZ"/>
    <d v="2026-03-20T00:00:00"/>
    <s v="Recibido"/>
    <s v="cumplida"/>
    <x v="0"/>
    <n v="20"/>
    <n v="0"/>
    <s v="08/04/26 - 09/04/26"/>
    <s v="2870 - 2886"/>
    <s v="77356 - 77375"/>
    <n v="1"/>
    <n v="1"/>
  </r>
  <r>
    <n v="8"/>
    <s v="Maximiliano Riera"/>
    <s v="URGENTE 01"/>
    <s v="CABLEADO PARA SISTEMA DE AZUCAR INDEPENDIENTE"/>
    <d v="2026-03-17T00:00:00"/>
    <x v="8"/>
    <x v="1"/>
    <s v="PR00313"/>
    <s v="FS"/>
    <s v="PDP-0233"/>
    <s v="S/C"/>
    <s v=" GUARDAMOTOR MAGNETOTERMICO 3RV2 S00 10-16A SIEMENS"/>
    <n v="1"/>
    <s v="Unidad"/>
    <n v="125585.46"/>
    <n v="125585.46"/>
    <s v="$"/>
    <s v="LA INDUSTRIAL ELECTRICA SA (Liesa)"/>
    <s v="P00695"/>
    <d v="2026-03-19T00:00:00"/>
    <s v="MZ"/>
    <d v="2026-03-19T00:00:00"/>
    <s v="Recibido"/>
    <s v="cumplida"/>
    <x v="0"/>
    <n v="1"/>
    <n v="0"/>
    <d v="2026-03-23T00:00:00"/>
    <n v="6117"/>
    <m/>
    <n v="1"/>
    <n v="1"/>
  </r>
  <r>
    <m/>
    <s v="Maximiliano Riera"/>
    <s v="URGENTE 01"/>
    <s v="CABLEADO PARA SISTEMA DE AZUCAR INDEPENDIENTE"/>
    <d v="2026-03-17T00:00:00"/>
    <x v="8"/>
    <x v="1"/>
    <s v="PR00313"/>
    <s v="FS"/>
    <s v="PDP-0233"/>
    <s v="S/C"/>
    <s v=" CABLE MALLADO 4X0,35mm² PVC APANTALLADO"/>
    <n v="250"/>
    <s v="Metros"/>
    <n v="3303.78"/>
    <n v="825945"/>
    <s v="$"/>
    <s v="LA INDUSTRIAL ELECTRICA SA (Liesa)"/>
    <s v="P00695"/>
    <d v="2026-03-19T00:00:00"/>
    <s v="MZ"/>
    <d v="2026-03-19T00:00:00"/>
    <s v="Recibido"/>
    <s v="cumplida"/>
    <x v="0"/>
    <n v="267"/>
    <n v="17"/>
    <d v="2026-03-23T00:00:00"/>
    <n v="6117"/>
    <m/>
    <m/>
    <n v="1"/>
  </r>
  <r>
    <m/>
    <s v="Maximiliano Riera"/>
    <s v="URGENTE 01"/>
    <s v="CABLEADO PARA SISTEMA DE AZUCAR INDEPENDIENTE"/>
    <d v="2026-03-17T00:00:00"/>
    <x v="8"/>
    <x v="1"/>
    <s v="PR00313"/>
    <s v="FS"/>
    <s v="PDP-0233"/>
    <s v="S/C"/>
    <s v=" CABLE MALLADO 4X1,5mm² PVC APANTALLADO"/>
    <n v="300"/>
    <s v="Metros"/>
    <n v="6844.54"/>
    <n v="2053362"/>
    <s v="$"/>
    <s v="LA INDUSTRIAL ELECTRICA SA (Liesa)"/>
    <s v="P00695"/>
    <d v="2026-03-19T00:00:00"/>
    <s v="MZ"/>
    <d v="2026-03-19T00:00:00"/>
    <s v="Recibido"/>
    <s v="cumplida"/>
    <x v="0"/>
    <n v="300"/>
    <n v="0"/>
    <d v="2026-03-23T00:00:00"/>
    <n v="6117"/>
    <m/>
    <m/>
    <n v="1"/>
  </r>
  <r>
    <m/>
    <s v="Maximiliano Riera"/>
    <s v="URGENTE 01"/>
    <s v="CABLEADO PARA SISTEMA DE AZUCAR INDEPENDIENTE"/>
    <d v="2026-03-17T00:00:00"/>
    <x v="8"/>
    <x v="1"/>
    <s v="PR00313"/>
    <s v="FS"/>
    <s v="PDP-0233"/>
    <s v="M0035ELE"/>
    <s v=" CABLE SUBTERRANEO 4X2,5mm² PVC ARGENPLAS"/>
    <n v="300"/>
    <s v="Metros"/>
    <n v="3429.24"/>
    <n v="1028771.9999999999"/>
    <s v="$"/>
    <s v="LA INDUSTRIAL ELECTRICA SA (Liesa)"/>
    <s v="P00695"/>
    <d v="2026-03-19T00:00:00"/>
    <s v="MZ"/>
    <d v="2026-03-19T00:00:00"/>
    <s v="Recibido"/>
    <s v="cumplida"/>
    <x v="0"/>
    <n v="300"/>
    <n v="0"/>
    <d v="2026-04-01T00:00:00"/>
    <n v="6414"/>
    <m/>
    <m/>
    <n v="1"/>
  </r>
  <r>
    <m/>
    <s v="Maximiliano Riera"/>
    <s v="URGENTE 01"/>
    <s v="CABLEADO PARA SISTEMA DE AZUCAR INDEPENDIENTE"/>
    <d v="2026-03-17T00:00:00"/>
    <x v="8"/>
    <x v="1"/>
    <s v="PR00313"/>
    <s v="FS"/>
    <s v="PDP-0233"/>
    <s v="S/C"/>
    <s v=" SENSOR CAPACITIVO M40 24VCC 20mm SIEMENS"/>
    <n v="2"/>
    <s v="Unidad"/>
    <m/>
    <n v="0"/>
    <s v="$"/>
    <m/>
    <m/>
    <m/>
    <m/>
    <m/>
    <s v="Sin req."/>
    <s v="Con pendientes"/>
    <x v="2"/>
    <m/>
    <n v="-2"/>
    <m/>
    <m/>
    <m/>
    <m/>
    <n v="1"/>
  </r>
  <r>
    <m/>
    <s v="Maximiliano Riera"/>
    <s v="URGENTE 01"/>
    <s v="CABLEADO PARA SISTEMA DE AZUCAR INDEPENDIENTE"/>
    <d v="2026-03-17T00:00:00"/>
    <x v="8"/>
    <x v="1"/>
    <s v="PR00313"/>
    <s v="FS"/>
    <s v="PDP-0233"/>
    <s v="M0294ELE"/>
    <s v=" TERMINAL  OJAL B4 AZUL 5MM"/>
    <n v="100"/>
    <s v="Unidad"/>
    <n v="125.46"/>
    <n v="12546"/>
    <s v="$"/>
    <s v="LA INDUSTRIAL ELECTRICA SA (Liesa)"/>
    <s v="P00695"/>
    <d v="2026-03-19T00:00:00"/>
    <s v="MZ"/>
    <d v="2026-03-19T00:00:00"/>
    <s v="Recibido"/>
    <s v="cumplida"/>
    <x v="0"/>
    <n v="100"/>
    <n v="0"/>
    <d v="2026-03-23T00:00:00"/>
    <n v="6117"/>
    <m/>
    <m/>
    <n v="1"/>
  </r>
  <r>
    <m/>
    <s v="Maximiliano Riera"/>
    <s v="URGENTE 01"/>
    <s v="CABLEADO PARA SISTEMA DE AZUCAR INDEPENDIENTE"/>
    <d v="2026-03-17T00:00:00"/>
    <x v="8"/>
    <x v="1"/>
    <s v="PR00313"/>
    <s v="FS"/>
    <s v="PDP-0233"/>
    <s v="S/C"/>
    <s v=" TUERCA P/CONECTOR 2&quot; 50mm DAISA"/>
    <n v="30"/>
    <s v="Unidad"/>
    <n v="2885.58"/>
    <n v="86567.4"/>
    <s v="$"/>
    <s v="LA INDUSTRIAL ELECTRICA SA (Liesa)"/>
    <s v="P00695"/>
    <d v="2026-03-19T00:00:00"/>
    <s v="MZ"/>
    <d v="2026-03-19T00:00:00"/>
    <s v="Recibido"/>
    <s v="cumplida"/>
    <x v="0"/>
    <n v="30"/>
    <n v="0"/>
    <d v="2026-03-23T00:00:00"/>
    <n v="6117"/>
    <m/>
    <m/>
    <n v="1"/>
  </r>
  <r>
    <m/>
    <s v="Maximiliano Riera"/>
    <s v="URGENTE 01"/>
    <s v="CABLEADO PARA SISTEMA DE AZUCAR INDEPENDIENTE"/>
    <d v="2026-03-17T00:00:00"/>
    <x v="8"/>
    <x v="1"/>
    <s v="PR00313"/>
    <s v="FS"/>
    <s v="PDP-0233"/>
    <s v="S/C"/>
    <s v=" TUERCA P/CONECTOR 1&quot; 25mm DAISA"/>
    <n v="30"/>
    <s v="Unidad"/>
    <n v="1031.56"/>
    <n v="30946.799999999999"/>
    <s v="$"/>
    <s v="LA INDUSTRIAL ELECTRICA SA (Liesa)"/>
    <s v="P00695"/>
    <d v="2026-03-19T00:00:00"/>
    <s v="MZ"/>
    <d v="2026-03-19T00:00:00"/>
    <s v="Recibido"/>
    <s v="cumplida"/>
    <x v="0"/>
    <n v="30"/>
    <n v="0"/>
    <d v="2026-04-01T00:00:00"/>
    <n v="6264"/>
    <m/>
    <m/>
    <n v="1"/>
  </r>
  <r>
    <n v="7"/>
    <s v="Maximiliano Riera"/>
    <s v="URGENTE 01"/>
    <s v="ACCESORIOS PARA CAÑERIAS DE TRANSPORTE DE HARINAS"/>
    <d v="2026-03-17T00:00:00"/>
    <x v="8"/>
    <x v="1"/>
    <s v="PR00314"/>
    <s v="FS"/>
    <s v="PDP-0234"/>
    <s v="S/C"/>
    <s v="MEDIO NIPLE CON COSTURA DIN 2999 (DIN 2982) 316L 2 1/2&quot; x 50 mm"/>
    <n v="12"/>
    <s v="Unidad"/>
    <n v="32411.99"/>
    <n v="388943.88"/>
    <s v="$"/>
    <s v="FAMIQ"/>
    <s v="P00673"/>
    <d v="2026-03-17T00:00:00"/>
    <s v="MZ"/>
    <d v="2026-03-18T00:00:00"/>
    <s v="Recibido"/>
    <s v="cumplida"/>
    <x v="0"/>
    <n v="12"/>
    <n v="0"/>
    <d v="2026-03-23T00:00:00"/>
    <n v="1549116"/>
    <m/>
    <n v="1"/>
    <n v="1"/>
  </r>
  <r>
    <m/>
    <s v="Maximiliano Riera"/>
    <s v="URGENTE 01"/>
    <s v="ACCESORIOS PARA CAÑERIAS DE TRANSPORTE DE HARINAS"/>
    <d v="2026-03-17T00:00:00"/>
    <x v="8"/>
    <x v="1"/>
    <s v="PR00314"/>
    <s v="FS"/>
    <s v="PDP-0234"/>
    <s v="S/C"/>
    <s v="DECAPANTE GEL PARA ACERO INOXIDABLE BÖHLER® x 1kg"/>
    <n v="1"/>
    <s v="Unidad"/>
    <n v="65415.45"/>
    <n v="65415.45"/>
    <s v="$"/>
    <s v="FAMIQ"/>
    <s v="P00673"/>
    <d v="2026-03-17T00:00:00"/>
    <s v="MZ"/>
    <d v="2026-03-18T00:00:00"/>
    <s v="Recibido"/>
    <s v="cumplida"/>
    <x v="0"/>
    <n v="1"/>
    <n v="0"/>
    <d v="2026-03-23T00:00:00"/>
    <n v="1549116"/>
    <m/>
    <m/>
    <n v="1"/>
  </r>
  <r>
    <m/>
    <s v="Maximiliano Riera"/>
    <s v="URGENTE 01"/>
    <s v="ACCESORIOS PARA CAÑERIAS DE TRANSPORTE DE HARINAS"/>
    <d v="2026-03-17T00:00:00"/>
    <x v="8"/>
    <x v="1"/>
    <s v="PR00314"/>
    <s v="FS"/>
    <s v="PDP-0234"/>
    <s v="S/C"/>
    <s v="CURVA 90° PARA SOLDAR PULIDO TOTAL 304L 50.8 x 2.0 mm"/>
    <n v="5"/>
    <s v="Unidad"/>
    <n v="13258.55"/>
    <n v="66292.75"/>
    <s v="$"/>
    <s v="FAMIQ"/>
    <s v="P00673"/>
    <d v="2026-03-17T00:00:00"/>
    <s v="MZ"/>
    <d v="2026-03-18T00:00:00"/>
    <s v="Recibido"/>
    <s v="cumplida"/>
    <x v="0"/>
    <n v="5"/>
    <n v="0"/>
    <d v="2026-03-23T00:00:00"/>
    <n v="1549116"/>
    <m/>
    <m/>
    <n v="1"/>
  </r>
  <r>
    <m/>
    <s v="Maximiliano Riera"/>
    <s v="URGENTE 01"/>
    <s v="ACCESORIOS PARA CAÑERIAS DE TRANSPORTE DE HARINAS"/>
    <d v="2026-03-17T00:00:00"/>
    <x v="8"/>
    <x v="1"/>
    <s v="PR00314"/>
    <s v="FS"/>
    <s v="PDP-0234"/>
    <s v="S/C"/>
    <s v="CURVA 90° PARA SOLDAR PULIDO TOTAL 316L 38.1 x 2.0 mm"/>
    <n v="2"/>
    <s v="Unidad"/>
    <n v="11751.57"/>
    <n v="23503.14"/>
    <s v="$"/>
    <s v="FAMIQ"/>
    <s v="P00673"/>
    <d v="2026-03-17T00:00:00"/>
    <s v="MZ"/>
    <d v="2026-03-18T00:00:00"/>
    <s v="Recibido"/>
    <s v="cumplida"/>
    <x v="0"/>
    <n v="2"/>
    <n v="0"/>
    <d v="2026-03-23T00:00:00"/>
    <n v="1549116"/>
    <m/>
    <m/>
    <n v="1"/>
  </r>
  <r>
    <m/>
    <s v="Maximiliano Riera"/>
    <s v="URGENTE 01"/>
    <s v="ACCESORIOS PARA CAÑERIAS DE TRANSPORTE DE HARINAS"/>
    <d v="2026-03-17T00:00:00"/>
    <x v="8"/>
    <x v="1"/>
    <s v="PR00314"/>
    <s v="FS"/>
    <s v="PDP-0234"/>
    <s v="S/C"/>
    <s v="CURVA 45° PARA SOLDAR PULIDO TOTAL 316L 50.8 x 2.0 mm"/>
    <n v="5"/>
    <s v="Unidad"/>
    <n v="12497.28"/>
    <n v="62486.400000000001"/>
    <s v="$"/>
    <s v="FAMIQ"/>
    <s v="P00673"/>
    <d v="2026-03-17T00:00:00"/>
    <s v="MZ"/>
    <d v="2026-03-18T00:00:00"/>
    <s v="Recibido"/>
    <s v="cumplida"/>
    <x v="0"/>
    <n v="5"/>
    <n v="0"/>
    <d v="2026-03-23T00:00:00"/>
    <n v="1549116"/>
    <m/>
    <m/>
    <n v="1"/>
  </r>
  <r>
    <m/>
    <s v="Maximiliano Riera"/>
    <s v="URGENTE 01"/>
    <s v="ACCESORIOS PARA CAÑERIAS DE TRANSPORTE DE HARINAS"/>
    <d v="2026-03-17T00:00:00"/>
    <x v="8"/>
    <x v="1"/>
    <s v="PR00314"/>
    <s v="FS"/>
    <s v="PDP-0234"/>
    <s v="S/C"/>
    <s v="CURVA 45° PARA SOLDAR PULIDO TOTAL 316L 38.1 x 2.0 mm"/>
    <n v="2"/>
    <s v="Unidad"/>
    <m/>
    <n v="0"/>
    <s v="$"/>
    <m/>
    <m/>
    <m/>
    <m/>
    <m/>
    <s v="Sin req."/>
    <s v="Con pendientes"/>
    <x v="2"/>
    <m/>
    <n v="-2"/>
    <m/>
    <m/>
    <m/>
    <m/>
    <n v="1"/>
  </r>
  <r>
    <m/>
    <s v="Maximiliano Riera"/>
    <s v="URGENTE 01"/>
    <s v="ACCESORIOS PARA CAÑERIAS DE TRANSPORTE DE HARINAS"/>
    <d v="2026-03-17T00:00:00"/>
    <x v="8"/>
    <x v="1"/>
    <s v="PR00314"/>
    <s v="FS"/>
    <s v="PDP-0234"/>
    <s v="S/C"/>
    <s v="VALVULA 2 VIAS MARIPOSA MECANIZADA PARA SOLDAR MANETA INOXIDABLE 2 POSICIONES 50.8 EPDM 304L"/>
    <n v="3"/>
    <s v="Unidad"/>
    <n v="103893.54"/>
    <n v="311680.62"/>
    <s v="$"/>
    <s v="FAMIQ"/>
    <s v="P00673"/>
    <d v="2026-03-17T00:00:00"/>
    <s v="MZ"/>
    <d v="2026-03-18T00:00:00"/>
    <s v="Recibido"/>
    <s v="cumplida"/>
    <x v="0"/>
    <n v="3"/>
    <n v="0"/>
    <d v="2026-03-23T00:00:00"/>
    <n v="1549116"/>
    <m/>
    <m/>
    <n v="1"/>
  </r>
  <r>
    <n v="1"/>
    <s v="Maximiliano Riera"/>
    <s v="URGENTE 01"/>
    <s v="VIBRADORES ELECTROMAGNETICOS PARA TRANSPORTE DE AZUCAR"/>
    <d v="2026-03-17T00:00:00"/>
    <x v="8"/>
    <x v="1"/>
    <s v="PR00315"/>
    <s v="FS"/>
    <s v="PDP-0235"/>
    <s v="S/C"/>
    <s v="VIBRADOR ELECTROMAGNETICO VEM 1"/>
    <n v="4"/>
    <s v="Unidad"/>
    <n v="658360"/>
    <n v="2633440"/>
    <s v="$"/>
    <s v="VIBROTECH"/>
    <s v="P00984"/>
    <d v="2026-04-28T00:00:00"/>
    <s v="MZ"/>
    <d v="2026-05-04T00:00:00"/>
    <s v="Recibido"/>
    <s v="cumplida"/>
    <x v="0"/>
    <n v="4"/>
    <n v="0"/>
    <d v="2026-05-06T00:00:00"/>
    <n v="174"/>
    <m/>
    <n v="1"/>
    <n v="1"/>
  </r>
  <r>
    <n v="2"/>
    <s v="Maximiliano Riera"/>
    <s v="URGENTE 01"/>
    <s v="Recarga de tubos para trabajos de soldadura"/>
    <d v="2026-03-17T00:00:00"/>
    <x v="8"/>
    <x v="1"/>
    <s v="PR00316"/>
    <s v="FS"/>
    <s v="PDP-0236"/>
    <s v="S/C"/>
    <s v="Recarga de gas Argon tubo de 3m³ "/>
    <n v="1"/>
    <s v="Unidad"/>
    <n v="44297.5"/>
    <n v="44297.5"/>
    <s v="$"/>
    <s v="SOLDADURAS TIGRE"/>
    <s v="P00696"/>
    <d v="2026-03-19T00:00:00"/>
    <s v="LR"/>
    <d v="2026-03-19T00:00:00"/>
    <s v="Recibido"/>
    <s v="cumplida"/>
    <x v="0"/>
    <n v="1"/>
    <n v="0"/>
    <d v="2026-03-18T00:00:00"/>
    <n v="2643"/>
    <m/>
    <n v="1"/>
    <n v="1"/>
  </r>
  <r>
    <m/>
    <s v="Maximiliano Riera"/>
    <s v="URGENTE 01"/>
    <s v="Recarga de tubos para trabajos de soldadura"/>
    <d v="2026-03-17T00:00:00"/>
    <x v="8"/>
    <x v="1"/>
    <s v="PR00316"/>
    <s v="FS"/>
    <s v="PDP-0236"/>
    <s v="S/C"/>
    <s v="Recarga de gas Argon tubo de 7,5m³ "/>
    <n v="1"/>
    <s v="Unidad"/>
    <n v="109090.91"/>
    <n v="109090.91"/>
    <s v="$"/>
    <s v="SOLDADURAS TIGRE"/>
    <s v="P00696"/>
    <d v="2026-03-19T00:00:00"/>
    <s v="LR"/>
    <d v="2026-03-19T00:00:00"/>
    <s v="Recibido"/>
    <s v="cumplida"/>
    <x v="0"/>
    <n v="1"/>
    <n v="0"/>
    <d v="2026-03-18T00:00:00"/>
    <n v="2643"/>
    <m/>
    <m/>
    <n v="1"/>
  </r>
  <r>
    <n v="2"/>
    <s v="Maximiliano Riera"/>
    <s v="URGENTE 01"/>
    <s v="BULONES PARA CELDA DE CARGA "/>
    <d v="2026-03-20T00:00:00"/>
    <x v="8"/>
    <x v="1"/>
    <s v="PR00327"/>
    <s v="FS"/>
    <s v="PDP-0237"/>
    <s v="S/C"/>
    <s v="Tornillo cabeza hexagonal 12,7mmø x 100mm [rosca 20 G - 1/4] (h/1) WHITWORTH"/>
    <n v="16"/>
    <s v="Unidad"/>
    <n v="79.819999999999993"/>
    <n v="1277.1199999999999"/>
    <s v="$"/>
    <s v="BULONERA TORCUATO"/>
    <s v="P00704"/>
    <d v="2026-03-20T00:00:00"/>
    <s v="LR"/>
    <d v="2026-03-20T00:00:00"/>
    <s v="Recibido"/>
    <s v="cumplida"/>
    <x v="0"/>
    <n v="16"/>
    <n v="0"/>
    <d v="2026-03-20T00:00:00"/>
    <n v="263332"/>
    <m/>
    <n v="1"/>
    <n v="1"/>
  </r>
  <r>
    <m/>
    <s v="Maximiliano Riera"/>
    <s v="URGENTE 01"/>
    <s v="BULONES PARA CELDA DE CARGA "/>
    <d v="2026-03-20T00:00:00"/>
    <x v="8"/>
    <x v="1"/>
    <s v="PR00327"/>
    <s v="FS"/>
    <s v="PDP-0237"/>
    <s v="S/C"/>
    <s v="Tuerca 12,7mmø [rosca 20 - 1/4] WHITWORTH"/>
    <n v="16"/>
    <s v="Unidad"/>
    <n v="789.88"/>
    <n v="12638.08"/>
    <s v="$"/>
    <s v="BULONERA TORCUATO"/>
    <s v="P00704"/>
    <d v="2026-03-20T00:00:00"/>
    <s v="LR"/>
    <d v="2026-03-20T00:00:00"/>
    <s v="Recibido"/>
    <s v="cumplida"/>
    <x v="0"/>
    <n v="16"/>
    <n v="0"/>
    <d v="2026-03-20T00:00:00"/>
    <n v="263332"/>
    <m/>
    <m/>
    <n v="1"/>
  </r>
  <r>
    <n v="1"/>
    <s v="Maximiliano Riera"/>
    <s v="URGENTE 01"/>
    <s v="ZARANDA DE AZÚCAR"/>
    <d v="2026-03-30T00:00:00"/>
    <x v="8"/>
    <x v="1"/>
    <s v="PR00338"/>
    <s v="FS"/>
    <s v="PDP-0238"/>
    <s v="S/C"/>
    <s v="SERVICIO DE CONTRATACION DE 2 TÉCNICOS CON HERRAMIENTAS DURANTE 2 JORNADAS NORMALES"/>
    <n v="2"/>
    <s v="Unidad"/>
    <n v="630000"/>
    <n v="1260000"/>
    <s v="$"/>
    <s v="LDL"/>
    <s v="P00790"/>
    <d v="2026-04-06T00:00:00"/>
    <s v="MZ"/>
    <d v="2026-04-06T00:00:00"/>
    <s v="Recibido"/>
    <s v="cumplida"/>
    <x v="0"/>
    <n v="2"/>
    <n v="0"/>
    <d v="2026-03-28T00:00:00"/>
    <n v="416"/>
    <m/>
    <n v="1"/>
    <n v="1"/>
  </r>
  <r>
    <n v="1"/>
    <s v="Maximiliano Riera"/>
    <s v="URGENTE 01"/>
    <s v="CAÑERÍA DE TRANSPORTE DE AZÚCAR"/>
    <d v="2026-03-30T00:00:00"/>
    <x v="8"/>
    <x v="1"/>
    <s v="PR00340"/>
    <s v="FS"/>
    <s v="PDP-0239"/>
    <s v="M2316MEC"/>
    <s v="MANGUERA ASP/EXP SANITARIA Ø63MM X 1000MM X 11MM PARA TOLVA"/>
    <n v="1"/>
    <s v="Unidad"/>
    <n v="152537"/>
    <n v="152537"/>
    <s v="$"/>
    <s v="GOMAFILTRO"/>
    <s v="P00803"/>
    <d v="2026-04-06T00:00:00"/>
    <s v="MZ"/>
    <d v="2026-04-07T00:00:00"/>
    <s v="Recibido"/>
    <s v="cumplida"/>
    <x v="0"/>
    <n v="1"/>
    <n v="0"/>
    <d v="2026-04-20T00:00:00"/>
    <n v="7178"/>
    <n v="78016"/>
    <n v="1"/>
    <n v="1"/>
  </r>
  <r>
    <n v="1"/>
    <s v="Maximiliano Riera"/>
    <s v="URGENTE 01"/>
    <s v="CAÑERÍA DE TRANSPORTE DE AZÚCAR"/>
    <d v="2026-04-23T00:00:00"/>
    <x v="9"/>
    <x v="1"/>
    <s v="PR00421"/>
    <s v="FS"/>
    <s v="PDP-0239.2"/>
    <s v="S/C"/>
    <s v="MANGUERA ASP/EXP SANITARIA Ø63MM X 5000MM X 11MM PARA TOLVA"/>
    <n v="1"/>
    <s v="Unidad"/>
    <n v="765380"/>
    <n v="765380"/>
    <s v="$"/>
    <s v="GOMAFILTRO"/>
    <s v="P00963"/>
    <d v="2026-04-24T00:00:00"/>
    <s v="MZ"/>
    <d v="2026-04-29T00:00:00"/>
    <s v="Recibido"/>
    <s v="cumplida"/>
    <x v="0"/>
    <n v="1"/>
    <n v="0"/>
    <d v="2026-05-07T00:00:00"/>
    <n v="7329"/>
    <m/>
    <n v="1"/>
    <n v="1"/>
  </r>
  <r>
    <n v="3"/>
    <s v="Maximiliano Riera"/>
    <s v="URGENTE 01"/>
    <s v="PANTALON Y DOSIFICADORES PARA ESCLUSAS"/>
    <d v="2026-03-31T00:00:00"/>
    <x v="8"/>
    <x v="1"/>
    <s v="PR00342"/>
    <s v="AB"/>
    <s v="PDP-0240"/>
    <s v="S/C"/>
    <s v="Dosificador para esclusas (canal vibratorio largo)"/>
    <n v="4"/>
    <s v="Unidad"/>
    <n v="370000"/>
    <n v="1480000"/>
    <s v="$"/>
    <s v="LDL"/>
    <s v="P00915"/>
    <d v="2026-04-21T00:00:00"/>
    <s v="MZ"/>
    <m/>
    <s v="Rq en proceso de aprobacion"/>
    <s v="Con pendientes"/>
    <x v="1"/>
    <m/>
    <n v="-4"/>
    <m/>
    <m/>
    <m/>
    <n v="1"/>
    <n v="1"/>
  </r>
  <r>
    <m/>
    <s v="Maximiliano Riera"/>
    <s v="URGENTE 01"/>
    <s v="PANTALON Y DOSIFICADORES PARA ESCLUSAS"/>
    <d v="2026-03-31T00:00:00"/>
    <x v="8"/>
    <x v="1"/>
    <s v="PR00342"/>
    <s v="AB"/>
    <s v="PDP-0240"/>
    <s v="S/C"/>
    <s v="Dosificador para esclusas (canal vibratorio corto)"/>
    <n v="1"/>
    <s v="Unidad"/>
    <n v="370000"/>
    <n v="370000"/>
    <s v="$"/>
    <s v="LDL"/>
    <s v="P00915"/>
    <d v="2026-04-21T00:00:00"/>
    <s v="MZ"/>
    <m/>
    <s v="Rq en proceso de aprobacion"/>
    <s v="Con pendientes"/>
    <x v="1"/>
    <m/>
    <n v="-1"/>
    <m/>
    <m/>
    <m/>
    <m/>
    <n v="1"/>
  </r>
  <r>
    <m/>
    <s v="Maximiliano Riera"/>
    <s v="URGENTE 01"/>
    <s v="PANTALON Y DOSIFICADORES PARA ESCLUSAS"/>
    <d v="2026-03-31T00:00:00"/>
    <x v="8"/>
    <x v="1"/>
    <s v="PR00342"/>
    <s v="AB"/>
    <s v="PDP-0240"/>
    <s v="S/C"/>
    <s v="Pantalon para esclusas"/>
    <n v="1"/>
    <s v="Unidad"/>
    <n v="1950000"/>
    <n v="1950000"/>
    <s v="$"/>
    <s v="LDL"/>
    <s v="P00915"/>
    <d v="2026-04-21T00:00:00"/>
    <s v="MZ"/>
    <m/>
    <s v="Rq en proceso de aprobacion"/>
    <s v="Con pendientes"/>
    <x v="1"/>
    <m/>
    <n v="-1"/>
    <m/>
    <m/>
    <m/>
    <m/>
    <n v="1"/>
  </r>
  <r>
    <n v="7"/>
    <s v="Maximiliano Riera"/>
    <s v="URGENTE 01"/>
    <s v="MODIFICACIÓN DE CAÑERIAS DE GRASA"/>
    <d v="2026-04-01T00:00:00"/>
    <x v="9"/>
    <x v="1"/>
    <s v="PR00344"/>
    <s v="FS"/>
    <s v="PDP-0241"/>
    <s v="M2684MEC"/>
    <s v="TUBO REDONDO COSTURA LAMINADA PULIDO EXTERIOR (A-554) 304L 50,8 x 1,5mm"/>
    <n v="24"/>
    <s v="Metros"/>
    <n v="18180.7"/>
    <n v="436336.80000000005"/>
    <s v="$"/>
    <s v="FAMIQ"/>
    <s v="P00782"/>
    <d v="2026-04-01T00:00:00"/>
    <s v="MZ"/>
    <d v="2026-04-06T00:00:00"/>
    <s v="Recibido"/>
    <s v="cumplida"/>
    <x v="0"/>
    <n v="24"/>
    <n v="0"/>
    <d v="2026-04-09T00:00:00"/>
    <n v="1551862"/>
    <n v="77384"/>
    <n v="1"/>
    <n v="1"/>
  </r>
  <r>
    <m/>
    <s v="Maximiliano Riera"/>
    <s v="URGENTE 01"/>
    <s v="MODIFICACIÓN DE CAÑERIAS DE GRASA"/>
    <d v="2026-04-01T00:00:00"/>
    <x v="9"/>
    <x v="1"/>
    <s v="PR00344"/>
    <s v="FS"/>
    <s v="PDP-0241"/>
    <s v="M2685MEC"/>
    <s v="UNION DOBLE DANESA PARA SOLDAR 304L 50.8 mm (2&quot;) - SIN JUNTA"/>
    <n v="6"/>
    <s v="Unidad"/>
    <n v="38985.94"/>
    <n v="233915.64"/>
    <s v="$"/>
    <s v="FAMIQ"/>
    <s v="P00782"/>
    <d v="2026-04-01T00:00:00"/>
    <s v="MZ"/>
    <d v="2026-04-06T00:00:00"/>
    <s v="Recibido"/>
    <s v="cumplida"/>
    <x v="0"/>
    <n v="6"/>
    <n v="0"/>
    <d v="2026-04-09T00:00:00"/>
    <n v="1551862"/>
    <n v="77384"/>
    <m/>
    <n v="1"/>
  </r>
  <r>
    <m/>
    <s v="Maximiliano Riera"/>
    <s v="URGENTE 01"/>
    <s v="MODIFICACIÓN DE CAÑERIAS DE GRASA"/>
    <d v="2026-04-01T00:00:00"/>
    <x v="9"/>
    <x v="1"/>
    <s v="PR00344"/>
    <s v="FS"/>
    <s v="PDP-0241"/>
    <s v="M2187MEC"/>
    <s v="JUNTA DANESA SILICONA 50.8 mm (2&quot;)"/>
    <n v="6"/>
    <s v="Unidad"/>
    <n v="1707.07"/>
    <n v="10242.42"/>
    <s v="$"/>
    <s v="FAMIQ"/>
    <s v="P00782"/>
    <d v="2026-04-01T00:00:00"/>
    <s v="MZ"/>
    <d v="2026-04-06T00:00:00"/>
    <s v="Recibido"/>
    <s v="cumplida"/>
    <x v="0"/>
    <n v="6"/>
    <n v="0"/>
    <d v="2026-04-09T00:00:00"/>
    <n v="1551862"/>
    <n v="77384"/>
    <m/>
    <n v="1"/>
  </r>
  <r>
    <m/>
    <s v="Maximiliano Riera"/>
    <s v="URGENTE 01"/>
    <s v="MODIFICACIÓN DE CAÑERIAS DE GRASA"/>
    <d v="2026-04-01T00:00:00"/>
    <x v="9"/>
    <x v="1"/>
    <s v="PR00344"/>
    <s v="FS"/>
    <s v="PDP-0241"/>
    <s v="M2686MEC"/>
    <s v="CURVA 90° PARA SOLDAR PULIDO TOTAL 304L 50.8 x 1.5 mm"/>
    <n v="7"/>
    <s v="Unidad"/>
    <n v="11361.74"/>
    <n v="79532.179999999993"/>
    <s v="$"/>
    <s v="FAMIQ"/>
    <s v="P00782"/>
    <d v="2026-04-01T00:00:00"/>
    <s v="MZ"/>
    <d v="2026-04-06T00:00:00"/>
    <s v="Recibido"/>
    <s v="cumplida"/>
    <x v="0"/>
    <n v="7"/>
    <n v="0"/>
    <d v="2026-04-09T00:00:00"/>
    <n v="1551862"/>
    <n v="77384"/>
    <m/>
    <n v="1"/>
  </r>
  <r>
    <m/>
    <s v="Maximiliano Riera"/>
    <s v="URGENTE 01"/>
    <s v="MODIFICACIÓN DE CAÑERIAS DE GRASA"/>
    <d v="2026-04-01T00:00:00"/>
    <x v="9"/>
    <x v="1"/>
    <s v="PR00344"/>
    <s v="FS"/>
    <s v="PDP-0241"/>
    <s v="M2687MEC"/>
    <s v="TEE RAMAL PARA SOLDAR PULIDO TOTAL 304 50.8 x 1.5 mm"/>
    <n v="1"/>
    <s v="Unidad"/>
    <n v="50327.1"/>
    <n v="50327.1"/>
    <s v="$"/>
    <s v="FAMIQ"/>
    <s v="P00782"/>
    <d v="2026-04-01T00:00:00"/>
    <s v="MZ"/>
    <d v="2026-04-06T00:00:00"/>
    <s v="Recibido"/>
    <s v="cumplida"/>
    <x v="0"/>
    <n v="1"/>
    <n v="0"/>
    <d v="2026-04-09T00:00:00"/>
    <n v="1551862"/>
    <n v="77384"/>
    <m/>
    <n v="1"/>
  </r>
  <r>
    <m/>
    <s v="Maximiliano Riera"/>
    <s v="URGENTE 01"/>
    <s v="MODIFICACIÓN DE CAÑERIAS DE GRASA"/>
    <d v="2026-04-01T00:00:00"/>
    <x v="9"/>
    <x v="1"/>
    <s v="PR00344"/>
    <s v="FS"/>
    <s v="PDP-0241"/>
    <s v="M2688MEC"/>
    <s v="VALVULA 2 VIAS MARIPOSA MECANIZADA PARA SOLDAR MANETA INOXIDABLE 2 POSICIONES 50.8 EPDM 304L"/>
    <n v="2"/>
    <s v="Unidad"/>
    <n v="102220.77"/>
    <n v="204441.54"/>
    <s v="$"/>
    <s v="FAMIQ"/>
    <s v="P00782"/>
    <d v="2026-04-01T00:00:00"/>
    <s v="MZ"/>
    <d v="2026-04-06T00:00:00"/>
    <s v="Recibido"/>
    <s v="cumplida"/>
    <x v="0"/>
    <n v="2"/>
    <n v="0"/>
    <d v="2026-04-09T00:00:00"/>
    <n v="1551862"/>
    <n v="77384"/>
    <m/>
    <n v="1"/>
  </r>
  <r>
    <m/>
    <s v="Maximiliano Riera"/>
    <s v="URGENTE 01"/>
    <s v="MODIFICACIÓN DE CAÑERIAS DE GRASA"/>
    <d v="2026-04-01T00:00:00"/>
    <x v="9"/>
    <x v="1"/>
    <s v="PR00344"/>
    <s v="FS"/>
    <s v="PDP-0241"/>
    <s v="M2689MEC"/>
    <s v="CAÑO CUADRADO PULIDO EXTERIOR (A-554) 304 40 x 40 x 2.0 mm"/>
    <n v="12"/>
    <s v="Metros"/>
    <n v="21903.95"/>
    <n v="262847.40000000002"/>
    <s v="$"/>
    <s v="FAMIQ"/>
    <s v="P00782"/>
    <d v="2026-04-01T00:00:00"/>
    <s v="MZ"/>
    <d v="2026-04-06T00:00:00"/>
    <s v="Recibido"/>
    <s v="cumplida"/>
    <x v="0"/>
    <n v="12"/>
    <n v="0"/>
    <d v="2026-04-09T00:00:00"/>
    <n v="1551862"/>
    <n v="77384"/>
    <m/>
    <n v="1"/>
  </r>
  <r>
    <n v="1"/>
    <s v="Maximiliano Riera"/>
    <s v="URGENTE 01"/>
    <s v="Recarga de tubos para trabajos de soldadura"/>
    <d v="2026-04-01T00:00:00"/>
    <x v="9"/>
    <x v="1"/>
    <s v="PR00345"/>
    <s v="FS"/>
    <s v="PDP-0242"/>
    <s v="S/C"/>
    <s v="Recarga de gas Argon tubo de 7,5m³ "/>
    <n v="1"/>
    <s v="Unidad"/>
    <n v="120000"/>
    <n v="120000"/>
    <s v="$"/>
    <s v="SOLDADURAS TIGRE"/>
    <s v="P00787"/>
    <d v="2026-04-01T00:00:00"/>
    <s v="LR"/>
    <d v="2026-04-05T00:00:00"/>
    <s v="Recibido"/>
    <s v="cumplida"/>
    <x v="0"/>
    <n v="1"/>
    <n v="0"/>
    <d v="2026-04-01T00:00:00"/>
    <n v="1647"/>
    <m/>
    <n v="1"/>
    <n v="1"/>
  </r>
  <r>
    <n v="2"/>
    <s v="Maximiliano Riera"/>
    <s v="URGENTE 01"/>
    <s v="Recarga de tubos para trabajos de soldadura"/>
    <d v="2026-04-08T00:00:00"/>
    <x v="9"/>
    <x v="1"/>
    <s v="PR00366"/>
    <s v="AB"/>
    <s v="PDP-0243"/>
    <s v="S/C"/>
    <s v="Recarga de gas Atal, tubo de 6m³"/>
    <n v="1"/>
    <s v="Unidad"/>
    <n v="114545.45"/>
    <n v="114545.45"/>
    <s v="$"/>
    <s v="SOLDADURAS TIGRE"/>
    <s v="P00821"/>
    <d v="2026-04-09T00:00:00"/>
    <s v="LR"/>
    <d v="2026-04-09T00:00:00"/>
    <s v="Recibido"/>
    <s v="cumplida"/>
    <x v="0"/>
    <n v="1"/>
    <n v="0"/>
    <d v="2026-04-09T00:00:00"/>
    <n v="1670"/>
    <m/>
    <n v="1"/>
    <n v="1"/>
  </r>
  <r>
    <m/>
    <s v="Maximiliano Riera"/>
    <s v="URGENTE 01"/>
    <s v="Recarga de tubos para trabajos de soldadura"/>
    <d v="2026-04-08T00:00:00"/>
    <x v="9"/>
    <x v="1"/>
    <s v="PR00366"/>
    <s v="AB"/>
    <s v="PDP-0243"/>
    <s v="S/C"/>
    <s v="Recarga de gas Argon tubo de 7,5m³ "/>
    <n v="1"/>
    <s v="Unidad"/>
    <n v="120000"/>
    <n v="120000"/>
    <s v="$"/>
    <s v="SOLDADURAS TIGRE"/>
    <s v="P00821"/>
    <d v="2026-04-09T00:00:00"/>
    <s v="LR"/>
    <d v="2026-04-09T00:00:00"/>
    <s v="Recibido"/>
    <s v="cumplida"/>
    <x v="0"/>
    <n v="1"/>
    <n v="0"/>
    <d v="2026-04-09T00:00:00"/>
    <n v="1670"/>
    <m/>
    <m/>
    <n v="1"/>
  </r>
  <r>
    <n v="1"/>
    <s v="Maximiliano Riera"/>
    <s v="URGENTE 01"/>
    <s v="Materiales para fijación de la estructura del silo para azúcar"/>
    <d v="2026-04-10T00:00:00"/>
    <x v="9"/>
    <x v="1"/>
    <m/>
    <s v="AB"/>
    <s v="PDP-0244"/>
    <s v="S/C"/>
    <s v="BROCA QUIMICA RM20 MARCA FISCHER + varilla_x000a_BROCA QUIMICA RM16 MARCA FISCHER + varilla"/>
    <n v="1"/>
    <s v="Unidad"/>
    <m/>
    <n v="0"/>
    <s v="$"/>
    <s v="se resolvió por tr"/>
    <m/>
    <m/>
    <m/>
    <m/>
    <s v="Sin req."/>
    <s v="Con pendientes"/>
    <x v="4"/>
    <m/>
    <n v="-1"/>
    <m/>
    <m/>
    <m/>
    <n v="1"/>
    <n v="1"/>
  </r>
  <r>
    <n v="2"/>
    <s v="Maximiliano Riera"/>
    <s v="URGENTE 01"/>
    <s v="Puentes de guardamotor para tablero de potencia utilizado en independización de azúcar"/>
    <d v="2026-04-10T00:00:00"/>
    <x v="9"/>
    <x v="1"/>
    <s v="PR00371"/>
    <s v="AB"/>
    <s v="PDP-0245"/>
    <s v="S/C"/>
    <s v="Peine 63A 3 Polos P/4 Derivaciones 45mm Schneider Electric"/>
    <n v="2"/>
    <s v="Unidad"/>
    <n v="58416.800000000003"/>
    <n v="116833.60000000001"/>
    <s v="$"/>
    <s v="LIESA"/>
    <s v="P00836"/>
    <d v="2026-04-13T00:00:00"/>
    <s v="MZ"/>
    <d v="2026-04-13T00:00:00"/>
    <s v="Recibido"/>
    <s v="cumplida"/>
    <x v="0"/>
    <n v="2"/>
    <n v="0"/>
    <d v="2026-07-01T00:00:00"/>
    <n v="9096"/>
    <m/>
    <n v="1"/>
    <n v="1"/>
  </r>
  <r>
    <m/>
    <s v="Maximiliano Riera"/>
    <s v="URGENTE 01"/>
    <s v="Puentes de guardamotor para tablero de potencia utilizado en independización de azúcar"/>
    <d v="2026-04-10T00:00:00"/>
    <x v="9"/>
    <x v="1"/>
    <s v="PR00371"/>
    <s v="AB"/>
    <s v="PDP-0245"/>
    <s v="S/C"/>
    <s v="Peine 63A 3 Polos P/5 Derivaciones 45mm Schneider Electric"/>
    <n v="2"/>
    <s v="Unidad"/>
    <n v="66198.399999999994"/>
    <n v="132396.79999999999"/>
    <s v="$"/>
    <s v="LIESA"/>
    <s v="P00836"/>
    <d v="2026-04-13T00:00:00"/>
    <s v="MZ"/>
    <d v="2026-04-13T00:00:00"/>
    <s v="Orden de compras confirmada"/>
    <s v="Con pendientes"/>
    <x v="1"/>
    <m/>
    <n v="-2"/>
    <m/>
    <m/>
    <m/>
    <m/>
    <n v="1"/>
  </r>
  <r>
    <n v="1"/>
    <s v="Maximiliano Riera"/>
    <s v="URGENTE 01"/>
    <s v="Tela de fieltro"/>
    <d v="2026-04-16T00:00:00"/>
    <x v="9"/>
    <x v="1"/>
    <s v="PR00393"/>
    <s v="FS"/>
    <s v="PDP-0246"/>
    <s v="M0072BAN"/>
    <s v="TELA NO TEJIDA CHAMUSCADA TERMOFILADA,GASEADO 1 CARA, 500GRSXM2 ANCHO 2,10X50MTS"/>
    <n v="1"/>
    <s v="Unidad"/>
    <n v="1545000"/>
    <n v="1545000"/>
    <s v="$"/>
    <s v="FIELTRO POL"/>
    <s v="P01046"/>
    <d v="2026-05-06T00:00:00"/>
    <s v="MZ"/>
    <d v="2026-05-27T00:00:00"/>
    <s v="Recibido"/>
    <s v="cumplida"/>
    <x v="0"/>
    <n v="1"/>
    <n v="0"/>
    <d v="2026-06-26T00:00:00"/>
    <n v="4305"/>
    <n v="81034"/>
    <n v="1"/>
    <n v="1"/>
  </r>
  <r>
    <n v="3"/>
    <s v="Maximiliano Riera"/>
    <s v="URGENTE 01"/>
    <s v="Válvula de pulso para filtro de limpieza automático y sistema de aspiración silo de azúcar"/>
    <d v="2026-04-22T00:00:00"/>
    <x v="9"/>
    <x v="1"/>
    <s v="PR00417"/>
    <s v="FS"/>
    <s v="PDP-0247"/>
    <s v="M2694MEC"/>
    <s v="VALVULA DE PULSO RMF-Z-25 DN 25 1&quot;"/>
    <n v="4"/>
    <s v="Unidad"/>
    <n v="304808.59999999998"/>
    <n v="1219234.3999999999"/>
    <s v="$"/>
    <s v="SB ARGENTINA"/>
    <s v="P01674"/>
    <d v="2026-07-03T00:00:00"/>
    <s v="MZ"/>
    <d v="2026-07-03T00:00:00"/>
    <s v="Recibido"/>
    <s v="cumplida"/>
    <x v="0"/>
    <n v="4"/>
    <n v="0"/>
    <d v="2026-07-14T00:00:00"/>
    <n v="66937"/>
    <m/>
    <n v="1"/>
    <n v="1"/>
  </r>
  <r>
    <m/>
    <s v="Maximiliano Riera"/>
    <s v="URGENTE 01"/>
    <s v="Válvula de pulso para filtro de limpieza automático y sistema de aspiración silo de azúcar"/>
    <d v="2026-04-22T00:00:00"/>
    <x v="9"/>
    <x v="1"/>
    <s v="PR00417"/>
    <s v="FS"/>
    <s v="PDP-0247"/>
    <s v="M2912FER"/>
    <s v="MEDIO NIPLE 1&quot; X 40MM"/>
    <n v="4"/>
    <s v="Unidad"/>
    <m/>
    <n v="0"/>
    <s v="$"/>
    <m/>
    <m/>
    <m/>
    <m/>
    <m/>
    <s v="Sin req."/>
    <s v="Con pendientes"/>
    <x v="2"/>
    <m/>
    <n v="-4"/>
    <m/>
    <m/>
    <m/>
    <m/>
    <n v="1"/>
  </r>
  <r>
    <m/>
    <s v="Maximiliano Riera"/>
    <s v="URGENTE 01"/>
    <s v="Válvula de pulso para filtro de limpieza automático y sistema de aspiración silo de azúcar"/>
    <d v="2026-04-22T00:00:00"/>
    <x v="9"/>
    <x v="1"/>
    <s v="PR00417"/>
    <s v="FS"/>
    <s v="PDP-0247"/>
    <s v="M2913FER"/>
    <s v="MEDIO NIPLE 1&quot; X 100MM"/>
    <n v="4"/>
    <s v="Unidad"/>
    <m/>
    <n v="0"/>
    <s v="$"/>
    <m/>
    <m/>
    <m/>
    <m/>
    <m/>
    <s v="Sin req."/>
    <s v="Con pendientes"/>
    <x v="2"/>
    <m/>
    <n v="-4"/>
    <m/>
    <m/>
    <m/>
    <m/>
    <n v="1"/>
  </r>
  <r>
    <n v="1"/>
    <s v="Maximiliano Riera"/>
    <s v="URGENTE 01"/>
    <s v="RECARGA DE ARGON 7,5 M3"/>
    <d v="2026-04-29T00:00:00"/>
    <x v="9"/>
    <x v="1"/>
    <s v="PR00432"/>
    <s v="FS"/>
    <s v="PDP-0248"/>
    <s v="S/C"/>
    <s v="RECARGA DE TUBO DE ARGON 7,5 M3"/>
    <n v="1"/>
    <s v="Unidad"/>
    <n v="120000"/>
    <n v="120000"/>
    <s v="$"/>
    <s v="SOLDADURAS TIGRE"/>
    <s v="P01042"/>
    <d v="2026-05-05T00:00:00"/>
    <s v="LR"/>
    <d v="2026-05-05T00:00:00"/>
    <s v="Recibido"/>
    <s v="cumplida"/>
    <x v="0"/>
    <n v="1"/>
    <n v="0"/>
    <d v="2026-04-29T00:00:00"/>
    <n v="1751"/>
    <m/>
    <n v="1"/>
    <n v="1"/>
  </r>
  <r>
    <n v="1"/>
    <s v="Maximiliano Riera"/>
    <s v="URGENTE 01"/>
    <s v="MODULO SIEMENS TABLERO AMASADORA"/>
    <d v="2026-05-12T00:00:00"/>
    <x v="10"/>
    <x v="1"/>
    <s v="PR00450"/>
    <s v="FS"/>
    <s v="PDP-0249"/>
    <s v="M1611ELE"/>
    <s v="MÓDULO ET200SP 24VCC 2XRJ45 ETHERNET 32 MÓDULOS SIEMENS (6ES7155-6AA01-0BN0)"/>
    <n v="2"/>
    <s v="Unidad"/>
    <n v="599120.1"/>
    <n v="1198240.2"/>
    <s v="$"/>
    <s v="LIESA"/>
    <s v="P01087"/>
    <d v="2026-05-13T00:00:00"/>
    <s v="MZ"/>
    <d v="2026-05-13T00:00:00"/>
    <s v="Recibido"/>
    <s v="cumplida"/>
    <x v="0"/>
    <n v="2"/>
    <n v="0"/>
    <d v="2026-05-18T00:00:00"/>
    <n v="7664"/>
    <n v="79116"/>
    <n v="1"/>
    <n v="1"/>
  </r>
  <r>
    <n v="7"/>
    <s v="Maximiliano Riera"/>
    <s v="URGENTE 01"/>
    <s v="Paso de hombre del silo para azúcar"/>
    <d v="2026-05-12T00:00:00"/>
    <x v="10"/>
    <x v="1"/>
    <s v="PR00453"/>
    <s v="AB"/>
    <s v="PDP-0250"/>
    <s v="S/C"/>
    <s v="INTERIOR - SAE 1010 - esp 6.35mm"/>
    <n v="2"/>
    <s v="Unidad"/>
    <n v="9230.85"/>
    <n v="18461.7"/>
    <s v="$"/>
    <s v="CORTES DE PRESICION"/>
    <s v="P01088"/>
    <d v="2026-05-13T00:00:00"/>
    <s v="MZ"/>
    <d v="2026-05-13T00:00:00"/>
    <s v="Recibido"/>
    <s v="cumplida"/>
    <x v="0"/>
    <n v="2"/>
    <n v="0"/>
    <d v="2026-06-23T00:00:00"/>
    <n v="33799"/>
    <m/>
    <n v="1"/>
    <n v="1"/>
  </r>
  <r>
    <m/>
    <s v="Maximiliano Riera"/>
    <s v="URGENTE 01"/>
    <s v="Paso de hombre del silo para azúcar"/>
    <d v="2026-05-12T00:00:00"/>
    <x v="10"/>
    <x v="1"/>
    <s v="PR00453"/>
    <s v="AB"/>
    <s v="PDP-0250"/>
    <s v="S/C"/>
    <s v="BASE SILO - SAE 1010 - esp 3.17mm"/>
    <n v="4"/>
    <s v="Unidad"/>
    <n v="3357.95"/>
    <n v="13431.8"/>
    <s v="$"/>
    <s v="CORTES DE PRESICION"/>
    <s v="P01088"/>
    <d v="2026-05-13T00:00:00"/>
    <s v="MZ"/>
    <d v="2026-05-13T00:00:00"/>
    <s v="Recibido"/>
    <s v="cumplida"/>
    <x v="0"/>
    <n v="4"/>
    <n v="0"/>
    <d v="2026-06-23T00:00:00"/>
    <n v="33799"/>
    <m/>
    <m/>
    <n v="1"/>
  </r>
  <r>
    <m/>
    <s v="Maximiliano Riera"/>
    <s v="URGENTE 01"/>
    <s v="Paso de hombre del silo para azúcar"/>
    <d v="2026-05-12T00:00:00"/>
    <x v="10"/>
    <x v="1"/>
    <s v="PR00453"/>
    <s v="AB"/>
    <s v="PDP-0250"/>
    <s v="S/C"/>
    <s v="BASE TAPA - SAE 1010 - esp 3.17mm"/>
    <n v="4"/>
    <s v="Unidad"/>
    <n v="3217.45"/>
    <n v="12869.8"/>
    <s v="$"/>
    <s v="CORTES DE PRESICION"/>
    <s v="P01088"/>
    <d v="2026-05-13T00:00:00"/>
    <s v="MZ"/>
    <d v="2026-05-13T00:00:00"/>
    <s v="Recibido"/>
    <s v="cumplida"/>
    <x v="0"/>
    <n v="4"/>
    <n v="0"/>
    <d v="2026-06-23T00:00:00"/>
    <n v="33799"/>
    <m/>
    <m/>
    <n v="1"/>
  </r>
  <r>
    <m/>
    <s v="Maximiliano Riera"/>
    <s v="URGENTE 01"/>
    <s v="Paso de hombre del silo para azúcar"/>
    <d v="2026-05-12T00:00:00"/>
    <x v="10"/>
    <x v="1"/>
    <s v="PR00453"/>
    <s v="AB"/>
    <s v="PDP-0250"/>
    <s v="S/C"/>
    <s v="LATERAL SILO - SAE 1010 - esp 3.17mm"/>
    <n v="4"/>
    <s v="Unidad"/>
    <n v="3723.45"/>
    <n v="14893.8"/>
    <s v="$"/>
    <s v="CORTES DE PRESICION"/>
    <s v="P01088"/>
    <d v="2026-05-13T00:00:00"/>
    <s v="MZ"/>
    <d v="2026-05-13T00:00:00"/>
    <s v="Recibido"/>
    <s v="cumplida"/>
    <x v="0"/>
    <n v="4"/>
    <n v="0"/>
    <d v="2026-06-23T00:00:00"/>
    <n v="33799"/>
    <m/>
    <m/>
    <n v="1"/>
  </r>
  <r>
    <m/>
    <s v="Maximiliano Riera"/>
    <s v="URGENTE 01"/>
    <s v="Paso de hombre del silo para azúcar"/>
    <d v="2026-05-12T00:00:00"/>
    <x v="10"/>
    <x v="1"/>
    <s v="PR00453"/>
    <s v="AB"/>
    <s v="PDP-0250"/>
    <s v="S/C"/>
    <s v="LATERAL TAPA - SAE 1010 - esp 3.17mm"/>
    <n v="4"/>
    <s v="Unidad"/>
    <n v="3161.25"/>
    <n v="12645"/>
    <s v="$"/>
    <s v="CORTES DE PRESICION"/>
    <s v="P01088"/>
    <d v="2026-05-13T00:00:00"/>
    <s v="MZ"/>
    <d v="2026-05-13T00:00:00"/>
    <s v="Recibido"/>
    <s v="cumplida"/>
    <x v="0"/>
    <n v="4"/>
    <n v="0"/>
    <d v="2026-06-23T00:00:00"/>
    <n v="33799"/>
    <m/>
    <m/>
    <n v="1"/>
  </r>
  <r>
    <m/>
    <s v="Maximiliano Riera"/>
    <s v="URGENTE 01"/>
    <s v="Paso de hombre del silo para azúcar"/>
    <d v="2026-05-12T00:00:00"/>
    <x v="10"/>
    <x v="1"/>
    <s v="PR00453"/>
    <s v="AB"/>
    <s v="PDP-0250"/>
    <s v="S/C"/>
    <s v="TAPA (INCLUYE CILINDRADO) - SAE 1010 - esp 2.1mm"/>
    <n v="2"/>
    <s v="Unidad"/>
    <n v="26990.05"/>
    <n v="53980.1"/>
    <s v="$"/>
    <s v="CORTES DE PRESICION"/>
    <s v="P01088"/>
    <d v="2026-05-13T00:00:00"/>
    <s v="MZ"/>
    <d v="2026-05-13T00:00:00"/>
    <s v="Recibido"/>
    <s v="cumplida"/>
    <x v="0"/>
    <n v="2"/>
    <n v="0"/>
    <d v="2026-06-23T00:00:00"/>
    <n v="33799"/>
    <m/>
    <m/>
    <n v="1"/>
  </r>
  <r>
    <m/>
    <s v="Maximiliano Riera"/>
    <s v="URGENTE 01"/>
    <s v="Paso de hombre del silo para azúcar"/>
    <d v="2026-05-12T00:00:00"/>
    <x v="10"/>
    <x v="1"/>
    <s v="PR00453"/>
    <s v="AB"/>
    <s v="PDP-0250"/>
    <s v="S/C"/>
    <s v="EXTERIOR - SAE 1010 - esp 2.5mm"/>
    <n v="2"/>
    <s v="Unidad"/>
    <n v="4720.8"/>
    <n v="9441.6"/>
    <s v="$"/>
    <s v="CORTES DE PRESICION"/>
    <s v="P01088"/>
    <d v="2026-05-13T00:00:00"/>
    <s v="MZ"/>
    <d v="2026-05-13T00:00:00"/>
    <s v="Recibido"/>
    <s v="cumplida"/>
    <x v="0"/>
    <n v="2"/>
    <n v="0"/>
    <d v="2026-06-23T00:00:00"/>
    <n v="33799"/>
    <m/>
    <m/>
    <n v="1"/>
  </r>
  <r>
    <n v="3"/>
    <s v="Maximiliano Riera"/>
    <s v="URGENTE 01"/>
    <s v="Cortes para malla de zaranda de azúcar"/>
    <d v="2026-05-12T00:00:00"/>
    <x v="10"/>
    <x v="1"/>
    <s v="PR00454"/>
    <s v="AB"/>
    <s v="PDP-0251"/>
    <s v="S/C"/>
    <s v="BRIDA SUPERIOR ESCLUSA - AISI 304L - esp 3mm"/>
    <n v="5"/>
    <s v="Unidad"/>
    <n v="11268.1"/>
    <n v="56340.5"/>
    <s v="$"/>
    <s v="CORTES DE PRESICION"/>
    <s v="P01245"/>
    <d v="2026-06-05T00:00:00"/>
    <s v="MZ"/>
    <d v="2026-06-05T00:00:00"/>
    <s v="Recibido"/>
    <s v="cumplida"/>
    <x v="0"/>
    <n v="5"/>
    <n v="0"/>
    <d v="2026-06-23T00:00:00"/>
    <n v="33818"/>
    <m/>
    <n v="1"/>
    <n v="1"/>
  </r>
  <r>
    <m/>
    <s v="Maximiliano Riera"/>
    <s v="URGENTE 01"/>
    <s v="Cortes para malla de zaranda de azúcar"/>
    <d v="2026-05-12T00:00:00"/>
    <x v="10"/>
    <x v="1"/>
    <s v="PR00454"/>
    <s v="AB"/>
    <s v="PDP-0251"/>
    <s v="S/C"/>
    <s v="BRIDA INFERIOR - AISI 304L - esp 6mm"/>
    <n v="1"/>
    <s v="Unidad"/>
    <n v="205776.3"/>
    <n v="205776.3"/>
    <s v="$"/>
    <s v="CORTES DE PRESICION"/>
    <s v="P01245"/>
    <d v="2026-06-05T00:00:00"/>
    <s v="MZ"/>
    <d v="2026-06-05T00:00:00"/>
    <s v="Recibido"/>
    <s v="cumplida"/>
    <x v="0"/>
    <n v="1"/>
    <n v="0"/>
    <d v="2026-06-23T00:00:00"/>
    <n v="33818"/>
    <m/>
    <m/>
    <n v="1"/>
  </r>
  <r>
    <m/>
    <s v="Maximiliano Riera"/>
    <s v="URGENTE 01"/>
    <s v="Cortes para malla de zaranda de azúcar"/>
    <d v="2026-05-12T00:00:00"/>
    <x v="10"/>
    <x v="1"/>
    <s v="PR00454"/>
    <s v="AB"/>
    <s v="PDP-0251"/>
    <s v="S/C"/>
    <s v="BRIDA SUPERIOR - AISI 304L - esp 6mm"/>
    <n v="1"/>
    <s v="Unidad"/>
    <n v="205902.75"/>
    <n v="205902.75"/>
    <s v="$"/>
    <s v="CORTES DE PRESICION"/>
    <s v="P01245"/>
    <d v="2026-06-05T00:00:00"/>
    <s v="MZ"/>
    <d v="2026-06-05T00:00:00"/>
    <s v="Recibido"/>
    <s v="cumplida"/>
    <x v="0"/>
    <n v="1"/>
    <n v="0"/>
    <d v="2026-06-23T00:00:00"/>
    <n v="33818"/>
    <m/>
    <m/>
    <n v="1"/>
  </r>
  <r>
    <n v="5"/>
    <s v="Maximiliano Riera"/>
    <s v="URGENTE 01"/>
    <s v="Cortes para tolva azucar linea 5"/>
    <d v="2026-05-18T00:00:00"/>
    <x v="10"/>
    <x v="1"/>
    <s v="PR00458"/>
    <s v="AB"/>
    <s v="PDP-0252"/>
    <s v="S/C"/>
    <s v="CONO DE AZUCAR - AISI 304L - esp. 2mm"/>
    <n v="1"/>
    <s v="Unidad"/>
    <n v="323523.20000000001"/>
    <n v="323523.20000000001"/>
    <s v="$"/>
    <s v="CORTES DE PRESICION"/>
    <s v="P01213"/>
    <d v="2026-05-29T00:00:00"/>
    <s v="MZ"/>
    <d v="2026-05-30T00:00:00"/>
    <s v="Orden de compras confirmada"/>
    <s v="Con pendientes"/>
    <x v="1"/>
    <m/>
    <n v="-1"/>
    <m/>
    <m/>
    <m/>
    <n v="1"/>
    <n v="1"/>
  </r>
  <r>
    <m/>
    <s v="Maximiliano Riera"/>
    <s v="URGENTE 01"/>
    <s v="Cortes para tolva azucar linea 5"/>
    <d v="2026-05-18T00:00:00"/>
    <x v="10"/>
    <x v="1"/>
    <s v="PR00458"/>
    <s v="AB"/>
    <s v="PDP-0252"/>
    <s v="S/C"/>
    <s v="CILINDRO AZUCAR - AISI 304L - esp. 2mm"/>
    <n v="1"/>
    <s v="Unidad"/>
    <n v="103975.3"/>
    <n v="103975.3"/>
    <s v="$"/>
    <s v="CORTES DE PRESICION"/>
    <s v="P01213"/>
    <d v="2026-05-29T00:00:00"/>
    <s v="MZ"/>
    <d v="2026-05-30T00:00:00"/>
    <s v="Orden de compras confirmada"/>
    <s v="Con pendientes"/>
    <x v="1"/>
    <m/>
    <n v="-1"/>
    <m/>
    <m/>
    <m/>
    <m/>
    <n v="1"/>
  </r>
  <r>
    <m/>
    <s v="Maximiliano Riera"/>
    <s v="URGENTE 01"/>
    <s v="Cortes para tolva azucar linea 5"/>
    <d v="2026-05-18T00:00:00"/>
    <x v="10"/>
    <x v="1"/>
    <s v="PR00458"/>
    <s v="AB"/>
    <s v="PDP-0252"/>
    <s v="S/C"/>
    <s v="DEFLECTOR TOLVA AZUCAR - AISI 304L - esp. 2mm"/>
    <n v="1"/>
    <s v="Unidad"/>
    <n v="17017"/>
    <n v="17017"/>
    <s v="$"/>
    <s v="CORTES DE PRESICION"/>
    <s v="P01213"/>
    <d v="2026-05-29T00:00:00"/>
    <s v="MZ"/>
    <d v="2026-05-30T00:00:00"/>
    <s v="Orden de compras confirmada"/>
    <s v="Con pendientes"/>
    <x v="1"/>
    <m/>
    <n v="-1"/>
    <m/>
    <m/>
    <m/>
    <m/>
    <n v="1"/>
  </r>
  <r>
    <m/>
    <s v="Maximiliano Riera"/>
    <s v="URGENTE 01"/>
    <s v="Cortes para tolva azucar linea 5"/>
    <d v="2026-05-18T00:00:00"/>
    <x v="10"/>
    <x v="1"/>
    <s v="PR00458"/>
    <s v="AB"/>
    <s v="PDP-0252"/>
    <s v="S/C"/>
    <s v="TAPA - AISI 304L - esp. 3mm"/>
    <n v="1"/>
    <s v="Unidad"/>
    <n v="86000.2"/>
    <n v="86000.2"/>
    <s v="$"/>
    <s v="CORTES DE PRESICION"/>
    <s v="P01213"/>
    <d v="2026-05-29T00:00:00"/>
    <s v="MZ"/>
    <d v="2026-05-30T00:00:00"/>
    <s v="Orden de compras confirmada"/>
    <s v="Con pendientes"/>
    <x v="1"/>
    <m/>
    <n v="-1"/>
    <m/>
    <m/>
    <m/>
    <m/>
    <n v="1"/>
  </r>
  <r>
    <m/>
    <s v="Maximiliano Riera"/>
    <s v="URGENTE 01"/>
    <s v="Cortes para tolva azucar linea 5"/>
    <d v="2026-05-18T00:00:00"/>
    <x v="10"/>
    <x v="1"/>
    <s v="PR00458"/>
    <s v="AB"/>
    <s v="PDP-0252"/>
    <s v="S/C"/>
    <s v="BRIDA - AISI 304L - esp. 4mm"/>
    <n v="1"/>
    <s v="Unidad"/>
    <n v="20020"/>
    <n v="20020"/>
    <s v="$"/>
    <s v="CORTES DE PRESICION"/>
    <s v="P01213"/>
    <d v="2026-05-29T00:00:00"/>
    <s v="MZ"/>
    <d v="2026-05-30T00:00:00"/>
    <s v="Orden de compras confirmada"/>
    <s v="Con pendientes"/>
    <x v="1"/>
    <m/>
    <n v="-1"/>
    <m/>
    <m/>
    <m/>
    <m/>
    <n v="1"/>
  </r>
  <r>
    <n v="1"/>
    <s v="Maximiliano Riera"/>
    <s v="URGENTE 01"/>
    <s v="Ampliacion de memoria PLC"/>
    <d v="2026-05-20T00:00:00"/>
    <x v="10"/>
    <x v="1"/>
    <s v="PR00474"/>
    <s v="FS"/>
    <s v="PDP-0253"/>
    <s v="M1616ELE"/>
    <s v="TARJETA SMC 256MB PARA S7-1200 / S7-1500"/>
    <n v="1"/>
    <s v="Unidad"/>
    <n v="737085.14"/>
    <n v="737085.14"/>
    <s v="$"/>
    <s v="LIESA"/>
    <s v="P01134"/>
    <d v="2026-05-21T00:00:00"/>
    <s v="MZ"/>
    <d v="2026-05-21T00:00:00"/>
    <s v="Recibido"/>
    <s v="cumplida"/>
    <x v="0"/>
    <n v="1"/>
    <n v="0"/>
    <d v="2026-06-11T00:00:00"/>
    <n v="8580"/>
    <n v="80288"/>
    <n v="1"/>
    <n v="1"/>
  </r>
  <r>
    <n v="1"/>
    <s v="Maximiliano Riera"/>
    <s v="URGENTE 01"/>
    <s v="Recarga de tugo de argon"/>
    <d v="2026-05-29T00:00:00"/>
    <x v="10"/>
    <x v="1"/>
    <s v="PR00494"/>
    <s v="FS"/>
    <s v="PDP-0254"/>
    <s v="S/C"/>
    <s v="RECARGA TUBO DE ARGON 7,5 MT3"/>
    <n v="1"/>
    <s v="Unidad"/>
    <n v="120000"/>
    <n v="120000"/>
    <s v="$"/>
    <s v="SOLDADURAS TIGRE"/>
    <s v="P01223"/>
    <d v="2026-06-01T00:00:00"/>
    <s v="LR"/>
    <d v="2026-06-01T00:00:00"/>
    <s v="Recibido"/>
    <s v="cumplida"/>
    <x v="0"/>
    <n v="1"/>
    <n v="0"/>
    <d v="2026-05-29T00:00:00"/>
    <n v="3100"/>
    <m/>
    <n v="1"/>
    <n v="1"/>
  </r>
  <r>
    <n v="1"/>
    <s v="Maximiliano Riera"/>
    <s v="URGENTE 01"/>
    <s v="Linea 5 - Azucar y harina"/>
    <d v="2026-06-01T00:00:00"/>
    <x v="11"/>
    <x v="1"/>
    <s v="PR00498"/>
    <s v="AB"/>
    <s v="PDP-0255"/>
    <s v="S/C"/>
    <s v=" Armado de tablero variadores harina y azúcar"/>
    <n v="1"/>
    <s v="Unidad"/>
    <n v="3100000"/>
    <n v="3100000"/>
    <s v="$"/>
    <s v="ELBIO MARCHIONE"/>
    <s v="P01227"/>
    <d v="2026-06-01T00:00:00"/>
    <s v="MZ"/>
    <d v="2026-06-05T00:00:00"/>
    <s v="Recibido"/>
    <s v="cumplida"/>
    <x v="0"/>
    <n v="1"/>
    <n v="0"/>
    <d v="2026-06-05T00:00:00"/>
    <n v="640"/>
    <m/>
    <n v="1"/>
    <n v="1"/>
  </r>
  <r>
    <n v="9"/>
    <s v="Maximiliano Riera"/>
    <s v="URGENTE 01"/>
    <s v="Materiales de reposición a Riera"/>
    <d v="2026-06-08T00:00:00"/>
    <x v="11"/>
    <x v="1"/>
    <s v="PR00530"/>
    <s v="FS"/>
    <s v="PDP-0256"/>
    <s v="S/C"/>
    <s v="Interruptor Termomagnético 5SL33 3x10A 4,5kA Curva C Siemens"/>
    <n v="5"/>
    <s v="Unidad"/>
    <n v="18659.849999999999"/>
    <n v="93299.25"/>
    <s v="$"/>
    <s v="LIESA"/>
    <s v="P01352"/>
    <d v="2026-06-09T00:00:00"/>
    <s v="MZ"/>
    <d v="2026-06-09T00:00:00"/>
    <s v="Recibido"/>
    <s v="cumplida"/>
    <x v="0"/>
    <n v="5"/>
    <n v="0"/>
    <d v="2026-06-17T00:00:00"/>
    <n v="8583"/>
    <m/>
    <n v="1"/>
    <n v="1"/>
  </r>
  <r>
    <m/>
    <s v="Maximiliano Riera"/>
    <s v="URGENTE 01"/>
    <s v="Materiales de reposición a Riera"/>
    <d v="2026-06-08T00:00:00"/>
    <x v="11"/>
    <x v="1"/>
    <s v="PR00530"/>
    <s v="FS"/>
    <s v="PDP-0256"/>
    <s v="S/C"/>
    <s v="Interruptor Termomagnético 5SL33 3x16A 4,5kA Curva C Siemens"/>
    <n v="15"/>
    <s v="Unidad"/>
    <n v="18659.849999999999"/>
    <n v="279897.75"/>
    <s v="$"/>
    <s v="LIESA"/>
    <s v="P01352"/>
    <d v="2026-06-09T00:00:00"/>
    <s v="MZ"/>
    <d v="2026-06-09T00:00:00"/>
    <s v="Entrega parcial"/>
    <s v="Con pendientes"/>
    <x v="3"/>
    <n v="12"/>
    <n v="-3"/>
    <d v="2026-06-17T00:00:00"/>
    <n v="8583"/>
    <m/>
    <m/>
    <n v="1"/>
  </r>
  <r>
    <m/>
    <s v="Maximiliano Riera"/>
    <s v="URGENTE 01"/>
    <s v="Materiales de reposición a Riera"/>
    <d v="2026-06-08T00:00:00"/>
    <x v="11"/>
    <x v="1"/>
    <s v="PR00530"/>
    <s v="FS"/>
    <s v="PDP-0256"/>
    <s v="S/C"/>
    <s v="Interruptor Termomagnético 5SL33 3x25A 4,5kA Curva C Siemens"/>
    <n v="1"/>
    <s v="Unidad"/>
    <n v="18659.849999999999"/>
    <n v="18659.849999999999"/>
    <s v="$"/>
    <s v="LIESA"/>
    <s v="P01352"/>
    <d v="2026-06-09T00:00:00"/>
    <s v="MZ"/>
    <d v="2026-06-09T00:00:00"/>
    <s v="Orden de compras confirmada"/>
    <s v="Con pendientes"/>
    <x v="1"/>
    <m/>
    <n v="-1"/>
    <m/>
    <m/>
    <m/>
    <m/>
    <n v="1"/>
  </r>
  <r>
    <m/>
    <s v="Maximiliano Riera"/>
    <s v="URGENTE 01"/>
    <s v="Materiales de reposición a Riera"/>
    <d v="2026-06-08T00:00:00"/>
    <x v="11"/>
    <x v="1"/>
    <s v="PR00530"/>
    <s v="FS"/>
    <s v="PDP-0256"/>
    <s v="S/C"/>
    <s v="Interruptor Termomagnético 5SL33 3x2A 4,5kA Curva C Siemens"/>
    <n v="1"/>
    <s v="Unidad"/>
    <n v="23982.97"/>
    <n v="23982.97"/>
    <s v="$"/>
    <s v="LIESA"/>
    <s v="P01352"/>
    <d v="2026-06-09T00:00:00"/>
    <s v="MZ"/>
    <d v="2026-06-09T00:00:00"/>
    <s v="Recibido"/>
    <s v="cumplida"/>
    <x v="0"/>
    <n v="1"/>
    <n v="0"/>
    <d v="2026-07-10T00:00:00"/>
    <n v="9338"/>
    <m/>
    <m/>
    <n v="1"/>
  </r>
  <r>
    <m/>
    <s v="Maximiliano Riera"/>
    <s v="URGENTE 01"/>
    <s v="Materiales de reposición a Riera"/>
    <d v="2026-06-08T00:00:00"/>
    <x v="11"/>
    <x v="1"/>
    <s v="PR00530"/>
    <s v="FS"/>
    <s v="PDP-0256"/>
    <s v="S/C"/>
    <s v="Contacto Auxiliar 5SL, 5SY, 5SP 1NA + 1NC Siemens"/>
    <n v="22"/>
    <s v="Unidad"/>
    <n v="59986.36"/>
    <n v="1319699.92"/>
    <s v="$"/>
    <s v="LIESA"/>
    <s v="P01352"/>
    <d v="2026-06-09T00:00:00"/>
    <s v="MZ"/>
    <d v="2026-06-09T00:00:00"/>
    <s v="Recibido"/>
    <s v="cumplida"/>
    <x v="0"/>
    <n v="22"/>
    <n v="0"/>
    <d v="2026-06-17T00:00:00"/>
    <n v="8583"/>
    <m/>
    <m/>
    <n v="1"/>
  </r>
  <r>
    <m/>
    <s v="Maximiliano Riera"/>
    <s v="URGENTE 01"/>
    <s v="Materiales de reposición a Riera"/>
    <d v="2026-06-08T00:00:00"/>
    <x v="11"/>
    <x v="1"/>
    <s v="PR00530"/>
    <s v="FS"/>
    <s v="PDP-0256"/>
    <s v="S/C"/>
    <s v="Repartidor Tetrapolar 7/125A C/Tapa Profesional Elent"/>
    <n v="1"/>
    <s v="Unidad"/>
    <n v="23534.560000000001"/>
    <n v="23534.560000000001"/>
    <s v="$"/>
    <s v="LIESA"/>
    <s v="P01352"/>
    <d v="2026-06-09T00:00:00"/>
    <s v="MZ"/>
    <d v="2026-06-09T00:00:00"/>
    <s v="Recibido"/>
    <s v="cumplida"/>
    <x v="0"/>
    <n v="1"/>
    <n v="0"/>
    <d v="2026-06-17T00:00:00"/>
    <n v="8583"/>
    <m/>
    <m/>
    <n v="1"/>
  </r>
  <r>
    <m/>
    <s v="Maximiliano Riera"/>
    <s v="URGENTE 01"/>
    <s v="Materiales de reposición a Riera"/>
    <d v="2026-06-08T00:00:00"/>
    <x v="11"/>
    <x v="1"/>
    <s v="PR00530"/>
    <s v="FS"/>
    <s v="PDP-0256"/>
    <s v="S/C"/>
    <s v="CPU 1215C DC/DC/DC (14DI/10DO/2AI/2AO) 1xPN Alim 24VCC Siemens"/>
    <n v="1"/>
    <s v="Unidad"/>
    <n v="1526462.52"/>
    <n v="1526462.52"/>
    <s v="$"/>
    <s v="LIESA"/>
    <s v="P01352"/>
    <d v="2026-06-09T00:00:00"/>
    <s v="MZ"/>
    <d v="2026-06-09T00:00:00"/>
    <s v="Recibido"/>
    <s v="cumplida"/>
    <x v="0"/>
    <n v="1"/>
    <n v="0"/>
    <d v="2026-06-17T00:00:00"/>
    <n v="8583"/>
    <m/>
    <m/>
    <n v="1"/>
  </r>
  <r>
    <m/>
    <s v="Maximiliano Riera"/>
    <s v="URGENTE 01"/>
    <s v="Materiales de reposición a Riera"/>
    <d v="2026-06-08T00:00:00"/>
    <x v="11"/>
    <x v="1"/>
    <s v="PR00530"/>
    <s v="FS"/>
    <s v="PDP-0256"/>
    <s v="S/C"/>
    <s v="Conector RJ45 Cat. 5 Macho 2 Pares Trenzados Siemens"/>
    <n v="16"/>
    <s v="Unidad"/>
    <n v="63862.98"/>
    <n v="1021807.68"/>
    <s v="$"/>
    <s v="LIESA"/>
    <s v="P01352"/>
    <d v="2026-06-09T00:00:00"/>
    <s v="MZ"/>
    <d v="2026-06-09T00:00:00"/>
    <s v="Recibido"/>
    <s v="cumplida"/>
    <x v="0"/>
    <n v="16"/>
    <n v="0"/>
    <d v="2026-06-17T00:00:00"/>
    <n v="8583"/>
    <m/>
    <m/>
    <n v="1"/>
  </r>
  <r>
    <m/>
    <s v="Maximiliano Riera"/>
    <s v="URGENTE 01"/>
    <s v="Materiales de reposición a Riera"/>
    <d v="2026-06-08T00:00:00"/>
    <x v="11"/>
    <x v="1"/>
    <s v="PR00530"/>
    <s v="FS"/>
    <s v="PDP-0256"/>
    <s v="S/C"/>
    <s v="Cablecanal DXN Industrial Ranurado Ancho 60x60mm S/Adhesivo Tira de 2Mts Schneider Electric"/>
    <n v="10"/>
    <s v="Unidad"/>
    <n v="11152.52"/>
    <n v="111525.20000000001"/>
    <s v="$"/>
    <s v="LIESA"/>
    <s v="P01352"/>
    <d v="2026-06-09T00:00:00"/>
    <s v="MZ"/>
    <d v="2026-06-09T00:00:00"/>
    <s v="Recibido"/>
    <s v="cumplida"/>
    <x v="0"/>
    <n v="10"/>
    <n v="0"/>
    <d v="2026-06-17T00:00:00"/>
    <n v="8583"/>
    <m/>
    <m/>
    <n v="1"/>
  </r>
  <r>
    <n v="1"/>
    <s v="Maximiliano Riera"/>
    <s v="URGENTE 01"/>
    <s v="Vibradores para canales de azúcar"/>
    <d v="2026-06-08T00:00:00"/>
    <x v="11"/>
    <x v="1"/>
    <s v="PR00531"/>
    <s v="FS"/>
    <s v="PDP-0257"/>
    <s v="S/C"/>
    <s v=" Vibrador WAM Modelo MVE21 3000rpm Fc.:20kg Hp: 0,04"/>
    <n v="2"/>
    <s v="Unidad"/>
    <n v="441040"/>
    <n v="882080"/>
    <s v="$"/>
    <s v="VIBROTECH"/>
    <s v="P01496"/>
    <d v="2026-06-23T00:00:00"/>
    <s v="MZ"/>
    <d v="2026-06-25T00:00:00"/>
    <s v="Orden de compras confirmada"/>
    <s v="Con pendientes"/>
    <x v="1"/>
    <m/>
    <n v="-2"/>
    <m/>
    <m/>
    <m/>
    <n v="1"/>
    <n v="1"/>
  </r>
  <r>
    <n v="1"/>
    <s v="Maximiliano Riera"/>
    <s v="URGENTE 01"/>
    <s v="Vibradores para canales de azúcar"/>
    <d v="2026-06-17T00:00:00"/>
    <x v="11"/>
    <x v="1"/>
    <s v="PR00561"/>
    <s v="FS"/>
    <s v="PDP-0258"/>
    <s v="S/C"/>
    <s v=" Vibrador WAM Modelo MVE21 3000rpm Fc.:20kg Hp: 0,04"/>
    <n v="4"/>
    <s v="Unidad"/>
    <n v="441040"/>
    <n v="1764160"/>
    <s v="$"/>
    <s v="VIBROTECH"/>
    <s v="P01497"/>
    <d v="2026-06-23T00:00:00"/>
    <s v="MZ"/>
    <d v="2026-06-25T00:00:00"/>
    <s v="Orden de compras confirmada"/>
    <s v="Con pendientes"/>
    <x v="1"/>
    <m/>
    <n v="-4"/>
    <m/>
    <m/>
    <m/>
    <n v="1"/>
    <n v="1"/>
  </r>
  <r>
    <n v="3"/>
    <s v="Maximiliano Riera"/>
    <s v="URGENTE 01"/>
    <s v="CABLEADO PARA SISTEMA DE AZUCAR INDEPENDIENTE"/>
    <d v="2026-06-22T00:00:00"/>
    <x v="11"/>
    <x v="1"/>
    <s v="PR00582"/>
    <s v="FS"/>
    <s v="PDP-0259"/>
    <s v="M1632ELE"/>
    <s v=" CABLE MALLADO 4X1,5MM² PVC APANTALLADO"/>
    <n v="250"/>
    <s v="Unidad"/>
    <n v="7453.65"/>
    <n v="1863412.5"/>
    <s v="$"/>
    <s v="LIESA"/>
    <s v="P01520"/>
    <d v="2026-06-24T00:00:00"/>
    <s v="MZ"/>
    <d v="2026-06-25T00:00:00"/>
    <s v="Orden de compras confirmada"/>
    <s v="Con pendientes"/>
    <x v="1"/>
    <m/>
    <n v="-250"/>
    <m/>
    <m/>
    <m/>
    <n v="1"/>
    <n v="1"/>
  </r>
  <r>
    <m/>
    <s v="Maximiliano Riera"/>
    <s v="URGENTE 01"/>
    <s v="CABLEADO PARA SISTEMA DE AZUCAR INDEPENDIENTE"/>
    <d v="2026-06-22T00:00:00"/>
    <x v="11"/>
    <x v="1"/>
    <s v="PR00582"/>
    <s v="FS"/>
    <s v="PDP-0259"/>
    <s v="M0662ELE"/>
    <s v="CABLE TIPO TALLER 4 X 1,5 MM (PXML 126G)"/>
    <n v="200"/>
    <s v="Unidad"/>
    <n v="2265.3200000000002"/>
    <n v="453064.00000000006"/>
    <s v="$"/>
    <s v="LIESA"/>
    <s v="P01520"/>
    <d v="2026-06-24T00:00:00"/>
    <s v="MZ"/>
    <d v="2026-06-25T00:00:00"/>
    <s v="Recibido"/>
    <s v="cumplida"/>
    <x v="0"/>
    <n v="200"/>
    <n v="0"/>
    <d v="2026-08-01T00:00:00"/>
    <n v="9847"/>
    <n v="82544"/>
    <m/>
    <n v="1"/>
  </r>
  <r>
    <m/>
    <s v="Maximiliano Riera"/>
    <s v="URGENTE 01"/>
    <s v="CABLEADO PARA SISTEMA DE AZUCAR INDEPENDIENTE"/>
    <d v="2026-06-22T00:00:00"/>
    <x v="11"/>
    <x v="1"/>
    <s v="PR00582"/>
    <s v="FS"/>
    <s v="PDP-0259"/>
    <s v="M1633ELE"/>
    <s v=" SWITCH SCALANCE XB008 NO ADMINISTRADO 8XRJ45 10/100MBIT/S SIEMENS"/>
    <n v="1"/>
    <s v="Unidad"/>
    <n v="491020.15"/>
    <n v="491020.15"/>
    <s v="$"/>
    <s v="LIESA"/>
    <s v="P01520"/>
    <d v="2026-06-24T00:00:00"/>
    <s v="MZ"/>
    <d v="2026-06-25T00:00:00"/>
    <s v="Recibido"/>
    <s v="cumplida"/>
    <x v="0"/>
    <n v="1"/>
    <n v="0"/>
    <d v="2026-08-01T00:00:00"/>
    <n v="9784"/>
    <n v="82543"/>
    <m/>
    <n v="1"/>
  </r>
  <r>
    <n v="2"/>
    <s v="Maximiliano Riera"/>
    <s v="URGENTE 01"/>
    <s v="Insumos para soldaduras inox"/>
    <d v="2026-07-06T00:00:00"/>
    <x v="12"/>
    <x v="1"/>
    <s v="PR00638"/>
    <s v="FS"/>
    <s v="PDP-0260"/>
    <s v="S/C"/>
    <s v="Recarga de gas Argon, tubo de 7,5m³"/>
    <n v="1"/>
    <s v="Unidad"/>
    <n v="120000"/>
    <n v="120000"/>
    <s v="$"/>
    <s v="SOLDADURAS TIGRE"/>
    <s v="P01823"/>
    <d v="2026-07-16T00:00:00"/>
    <s v="MZ"/>
    <d v="2026-07-16T00:00:00"/>
    <s v="Recibido"/>
    <s v="cumplida"/>
    <x v="0"/>
    <n v="1"/>
    <n v="0"/>
    <d v="2026-07-17T00:00:00"/>
    <n v="2038"/>
    <m/>
    <n v="1"/>
    <n v="1"/>
  </r>
  <r>
    <m/>
    <s v="Maximiliano Riera"/>
    <s v="URGENTE 01"/>
    <s v="Insumos para soldaduras inox"/>
    <d v="2026-07-06T00:00:00"/>
    <x v="12"/>
    <x v="1"/>
    <s v="PR00638"/>
    <s v="FS"/>
    <s v="PDP-0260"/>
    <s v="M3005FER"/>
    <s v="ELECTRODO TUNGSTENO 2.40MM PUNTA ROJA"/>
    <n v="20"/>
    <s v="Unidad"/>
    <n v="6525"/>
    <n v="130500"/>
    <s v="$"/>
    <s v="SOLDADURAS TIGRE"/>
    <s v="P01823"/>
    <d v="2026-07-16T00:00:00"/>
    <s v="MZ"/>
    <d v="2026-07-16T00:00:00"/>
    <s v="Recibido"/>
    <s v="cumplida"/>
    <x v="0"/>
    <n v="20"/>
    <n v="0"/>
    <d v="2026-07-17T00:00:00"/>
    <n v="2038"/>
    <m/>
    <m/>
    <n v="1"/>
  </r>
  <r>
    <n v="1"/>
    <s v="Maximiliano Riera"/>
    <s v="URGENTE 01"/>
    <s v="Rollo de tela para union en fondos de silos"/>
    <d v="2026-07-09T00:00:00"/>
    <x v="12"/>
    <x v="1"/>
    <s v="PR00663"/>
    <s v="AB"/>
    <s v="PDP-0261"/>
    <s v="M0030BAN"/>
    <s v="Tela de Nylon  art. 1600/1200 (fibra poliamidica) - HPP2 = 70 - Peso 350g - Fibra Nylon 6.6 alta tenacidad_x000a_Rollo de 10mts"/>
    <n v="3"/>
    <s v="Rollo"/>
    <n v="170000"/>
    <n v="510000"/>
    <s v="$"/>
    <s v="TEXTIL ROMA"/>
    <s v="P01778"/>
    <d v="2026-07-13T00:00:00"/>
    <s v="MZ"/>
    <d v="2026-07-13T00:00:00"/>
    <s v="Recibido"/>
    <s v="cumplida"/>
    <x v="0"/>
    <n v="3"/>
    <n v="0"/>
    <d v="2026-07-30T00:00:00"/>
    <n v="13658"/>
    <n v="82477"/>
    <n v="1"/>
    <n v="1"/>
  </r>
  <r>
    <n v="3"/>
    <s v="Maximiliano Riera"/>
    <s v="URGENTE 01"/>
    <s v="MODULO DE PESAJE PARA TOLVA AZUCAR L5"/>
    <d v="2026-07-23T00:00:00"/>
    <x v="12"/>
    <x v="1"/>
    <s v="PR00709"/>
    <s v="AB"/>
    <s v="PDP-0262"/>
    <s v="M1638ELE"/>
    <s v="MODULO DE PESAJE SIWAREX WP321 ET200SP RS485"/>
    <n v="1"/>
    <s v="Unidad"/>
    <n v="1612029.48"/>
    <n v="1612029.48"/>
    <s v="$"/>
    <s v="LIESA"/>
    <s v="P02004"/>
    <d v="2026-07-28T00:00:00"/>
    <s v="MZ"/>
    <d v="2026-07-29T00:00:00"/>
    <s v="Recibido"/>
    <s v="cumplida"/>
    <x v="0"/>
    <n v="1"/>
    <n v="0"/>
    <d v="2026-08-03T00:00:00"/>
    <n v="10024"/>
    <n v="81729"/>
    <n v="1"/>
    <n v="1"/>
  </r>
  <r>
    <m/>
    <s v="Maximiliano Riera"/>
    <s v="URGENTE 01"/>
    <s v="MODULO DE PESAJE PARA TOLVA AZUCAR L5"/>
    <d v="2026-07-23T00:00:00"/>
    <x v="12"/>
    <x v="1"/>
    <s v="PR00709"/>
    <s v="AB"/>
    <s v="PDP-0262"/>
    <s v="M1424ELE"/>
    <s v="TERMINAL ET200SP A0 GRIS CORTO"/>
    <n v="1"/>
    <s v="Unidad"/>
    <n v="37604.639999999999"/>
    <n v="37604.639999999999"/>
    <s v="$"/>
    <s v="LIESA"/>
    <s v="P02004"/>
    <d v="2026-07-28T00:00:00"/>
    <s v="MZ"/>
    <d v="2026-07-29T00:00:00"/>
    <s v="Recibido"/>
    <s v="cumplida"/>
    <x v="0"/>
    <n v="1"/>
    <n v="0"/>
    <d v="2026-08-03T00:00:00"/>
    <n v="10024"/>
    <n v="81729"/>
    <m/>
    <n v="1"/>
  </r>
  <r>
    <m/>
    <s v="Maximiliano Riera"/>
    <s v="URGENTE 01"/>
    <s v="MODULO DE PESAJE PARA TOLVA AZUCAR L5"/>
    <d v="2026-07-23T00:00:00"/>
    <x v="12"/>
    <x v="1"/>
    <s v="PR00709"/>
    <s v="AB"/>
    <s v="PDP-0262"/>
    <s v="M1639ELE"/>
    <s v="BLOQUE DE CONTACTOS 3SU ACT 1 NA S/SOPORTE SIEMENS"/>
    <n v="12"/>
    <s v="Unidad"/>
    <n v="6272.43"/>
    <n v="75269.16"/>
    <s v="$"/>
    <s v="LIESA"/>
    <s v="P02004"/>
    <d v="2026-07-28T00:00:00"/>
    <s v="MZ"/>
    <d v="2026-07-29T00:00:00"/>
    <s v="Entrega parcial"/>
    <s v="Con pendientes"/>
    <x v="3"/>
    <n v="1"/>
    <n v="-11"/>
    <d v="2026-08-03T00:00:00"/>
    <n v="10024"/>
    <n v="81729"/>
    <m/>
    <n v="1"/>
  </r>
  <r>
    <n v="1"/>
    <s v="Maximiliano Riera"/>
    <s v="URGENTE 01"/>
    <s v="SENSOR DE TEMPERATURA PARA PLASTIFICADORES DE GRASA"/>
    <d v="2026-07-30T00:00:00"/>
    <x v="12"/>
    <x v="1"/>
    <s v="PR00750"/>
    <s v="FS"/>
    <s v="PDP-0263"/>
    <s v="M1641ELE"/>
    <s v="SENSOR PT100 VAINA Ø3.5X30MM CHICOTE 1000MM - PLASTIFICADORES DE GRASA"/>
    <n v="2"/>
    <s v="Unidad"/>
    <n v="60600"/>
    <n v="121200"/>
    <s v="$"/>
    <s v="RESISTENCIAS ELECTROARGENTINAS"/>
    <s v="P02058"/>
    <d v="2026-08-03T00:00:00"/>
    <s v="MZ"/>
    <d v="2026-08-03T00:00:00"/>
    <s v="Orden de compras confirmada"/>
    <s v="Con pendientes"/>
    <x v="1"/>
    <m/>
    <n v="-2"/>
    <m/>
    <m/>
    <m/>
    <n v="1"/>
    <n v="1"/>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r>
    <m/>
    <m/>
    <m/>
    <m/>
    <m/>
    <x v="13"/>
    <x v="2"/>
    <m/>
    <m/>
    <m/>
    <m/>
    <m/>
    <m/>
    <m/>
    <m/>
    <m/>
    <m/>
    <m/>
    <m/>
    <m/>
    <m/>
    <m/>
    <m/>
    <m/>
    <x v="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TablaDinámica3" cacheId="0" applyNumberFormats="0" applyBorderFormats="0" applyFontFormats="0" applyPatternFormats="0" applyAlignmentFormats="0" applyWidthHeightFormats="1" dataCaption="Valores" updatedVersion="7" minRefreshableVersion="3" useAutoFormatting="1" itemPrintTitles="1" createdVersion="8" indent="0" outline="1" outlineData="1" multipleFieldFilters="0" rowHeaderCaption="Tipo" colHeaderCaption="Mes">
  <location ref="B36:K40" firstHeaderRow="1" firstDataRow="2" firstDataCol="1" rowPageCount="1" colPageCount="1"/>
  <pivotFields count="32">
    <pivotField showAll="0"/>
    <pivotField showAll="0"/>
    <pivotField axis="axisRow" showAll="0">
      <items count="6">
        <item x="0"/>
        <item x="1"/>
        <item x="2"/>
        <item x="4"/>
        <item x="3"/>
        <item t="default"/>
      </items>
    </pivotField>
    <pivotField showAll="0"/>
    <pivotField numFmtId="14" showAll="0"/>
    <pivotField axis="axisCol" showAll="0">
      <items count="22">
        <item x="0"/>
        <item x="2"/>
        <item x="20"/>
        <item x="1"/>
        <item x="3"/>
        <item x="4"/>
        <item x="5"/>
        <item x="6"/>
        <item x="7"/>
        <item x="8"/>
        <item x="9"/>
        <item x="10"/>
        <item x="11"/>
        <item x="12"/>
        <item x="13"/>
        <item x="14"/>
        <item x="15"/>
        <item x="16"/>
        <item x="17"/>
        <item x="18"/>
        <item x="19"/>
        <item t="default"/>
      </items>
    </pivotField>
    <pivotField axis="axisPage"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2"/>
  </rowFields>
  <rowItems count="3">
    <i>
      <x/>
    </i>
    <i>
      <x v="2"/>
    </i>
    <i t="grand">
      <x/>
    </i>
  </rowItems>
  <colFields count="1">
    <field x="5"/>
  </colFields>
  <colItems count="9">
    <i>
      <x v="13"/>
    </i>
    <i>
      <x v="14"/>
    </i>
    <i>
      <x v="15"/>
    </i>
    <i>
      <x v="16"/>
    </i>
    <i>
      <x v="17"/>
    </i>
    <i>
      <x v="18"/>
    </i>
    <i>
      <x v="19"/>
    </i>
    <i>
      <x v="20"/>
    </i>
    <i t="grand">
      <x/>
    </i>
  </colItems>
  <pageFields count="1">
    <pageField fld="6" item="1" hier="-1"/>
  </pageFields>
  <dataFields count="1">
    <dataField name="Suma de Sol" fld="30" baseField="0" baseItem="0"/>
  </dataFields>
  <formats count="80">
    <format dxfId="79">
      <pivotArea type="topRight" dataOnly="0" labelOnly="1" outline="0" fieldPosition="0"/>
    </format>
    <format dxfId="78">
      <pivotArea grandRow="1" outline="0" collapsedLevelsAreSubtotals="1" fieldPosition="0"/>
    </format>
    <format dxfId="77">
      <pivotArea dataOnly="0" labelOnly="1" grandRow="1" outline="0" fieldPosition="0"/>
    </format>
    <format dxfId="76">
      <pivotArea grandRow="1" outline="0" collapsedLevelsAreSubtotals="1" fieldPosition="0"/>
    </format>
    <format dxfId="75">
      <pivotArea dataOnly="0" labelOnly="1" grandRow="1" outline="0" fieldPosition="0"/>
    </format>
    <format dxfId="74">
      <pivotArea type="origin" dataOnly="0" labelOnly="1" outline="0" fieldPosition="0"/>
    </format>
    <format dxfId="73">
      <pivotArea field="2" type="button" dataOnly="0" labelOnly="1" outline="0" axis="axisRow" fieldPosition="0"/>
    </format>
    <format dxfId="72">
      <pivotArea type="origin" dataOnly="0" labelOnly="1" outline="0" fieldPosition="0"/>
    </format>
    <format dxfId="71">
      <pivotArea field="2" type="button" dataOnly="0" labelOnly="1" outline="0" axis="axisRow" fieldPosition="0"/>
    </format>
    <format dxfId="70">
      <pivotArea dataOnly="0" labelOnly="1" grandCol="1" outline="0" fieldPosition="0"/>
    </format>
    <format dxfId="69">
      <pivotArea dataOnly="0" labelOnly="1" grandCol="1" outline="0" fieldPosition="0"/>
    </format>
    <format dxfId="68">
      <pivotArea outline="0" collapsedLevelsAreSubtotals="1" fieldPosition="0"/>
    </format>
    <format dxfId="67">
      <pivotArea dataOnly="0" labelOnly="1" grandRow="1" outline="0" fieldPosition="0"/>
    </format>
    <format dxfId="66">
      <pivotArea dataOnly="0" labelOnly="1" grandCol="1" outline="0" fieldPosition="0"/>
    </format>
    <format dxfId="65">
      <pivotArea type="origin" dataOnly="0" labelOnly="1" outline="0" fieldPosition="0"/>
    </format>
    <format dxfId="64">
      <pivotArea field="2" type="button" dataOnly="0" labelOnly="1" outline="0" axis="axisRow" fieldPosition="0"/>
    </format>
    <format dxfId="63">
      <pivotArea dataOnly="0" labelOnly="1" fieldPosition="0">
        <references count="1">
          <reference field="2" count="0"/>
        </references>
      </pivotArea>
    </format>
    <format dxfId="62">
      <pivotArea collapsedLevelsAreSubtotals="1" fieldPosition="0">
        <references count="1">
          <reference field="2" count="1">
            <x v="0"/>
          </reference>
        </references>
      </pivotArea>
    </format>
    <format dxfId="61">
      <pivotArea dataOnly="0" labelOnly="1" fieldPosition="0">
        <references count="1">
          <reference field="2" count="1">
            <x v="0"/>
          </reference>
        </references>
      </pivotArea>
    </format>
    <format dxfId="60">
      <pivotArea collapsedLevelsAreSubtotals="1" fieldPosition="0">
        <references count="1">
          <reference field="2" count="1">
            <x v="1"/>
          </reference>
        </references>
      </pivotArea>
    </format>
    <format dxfId="59">
      <pivotArea dataOnly="0" labelOnly="1" fieldPosition="0">
        <references count="1">
          <reference field="2" count="1">
            <x v="1"/>
          </reference>
        </references>
      </pivotArea>
    </format>
    <format dxfId="58">
      <pivotArea collapsedLevelsAreSubtotals="1" fieldPosition="0">
        <references count="1">
          <reference field="2" count="1">
            <x v="2"/>
          </reference>
        </references>
      </pivotArea>
    </format>
    <format dxfId="57">
      <pivotArea dataOnly="0" labelOnly="1" fieldPosition="0">
        <references count="1">
          <reference field="2" count="1">
            <x v="2"/>
          </reference>
        </references>
      </pivotArea>
    </format>
    <format dxfId="56">
      <pivotArea field="5" type="button" dataOnly="0" labelOnly="1" outline="0" axis="axisCol" fieldPosition="0"/>
    </format>
    <format dxfId="55">
      <pivotArea field="5" type="button" dataOnly="0" labelOnly="1" outline="0" axis="axisCol" fieldPosition="0"/>
    </format>
    <format dxfId="54">
      <pivotArea dataOnly="0" labelOnly="1" fieldPosition="0">
        <references count="1">
          <reference field="5" count="2">
            <x v="0"/>
            <x v="1"/>
          </reference>
        </references>
      </pivotArea>
    </format>
    <format dxfId="53">
      <pivotArea dataOnly="0" labelOnly="1" fieldPosition="0">
        <references count="1">
          <reference field="5" count="2">
            <x v="0"/>
            <x v="1"/>
          </reference>
        </references>
      </pivotArea>
    </format>
    <format dxfId="52">
      <pivotArea dataOnly="0" labelOnly="1" fieldPosition="0">
        <references count="1">
          <reference field="5" count="1">
            <x v="3"/>
          </reference>
        </references>
      </pivotArea>
    </format>
    <format dxfId="51">
      <pivotArea dataOnly="0" labelOnly="1" fieldPosition="0">
        <references count="1">
          <reference field="5" count="1">
            <x v="3"/>
          </reference>
        </references>
      </pivotArea>
    </format>
    <format dxfId="50">
      <pivotArea dataOnly="0" labelOnly="1" fieldPosition="0">
        <references count="1">
          <reference field="5" count="1">
            <x v="4"/>
          </reference>
        </references>
      </pivotArea>
    </format>
    <format dxfId="49">
      <pivotArea dataOnly="0" labelOnly="1" fieldPosition="0">
        <references count="1">
          <reference field="5" count="1">
            <x v="4"/>
          </reference>
        </references>
      </pivotArea>
    </format>
    <format dxfId="48">
      <pivotArea outline="0" collapsedLevelsAreSubtotals="1" fieldPosition="0">
        <references count="1">
          <reference field="5" count="1" selected="0">
            <x v="1"/>
          </reference>
        </references>
      </pivotArea>
    </format>
    <format dxfId="47">
      <pivotArea type="topRight" dataOnly="0" labelOnly="1" outline="0" fieldPosition="0"/>
    </format>
    <format dxfId="46">
      <pivotArea dataOnly="0" labelOnly="1" fieldPosition="0">
        <references count="1">
          <reference field="5" count="1">
            <x v="1"/>
          </reference>
        </references>
      </pivotArea>
    </format>
    <format dxfId="45">
      <pivotArea outline="0" collapsedLevelsAreSubtotals="1" fieldPosition="0">
        <references count="1">
          <reference field="5" count="1" selected="0">
            <x v="1"/>
          </reference>
        </references>
      </pivotArea>
    </format>
    <format dxfId="44">
      <pivotArea type="topRight" dataOnly="0" labelOnly="1" outline="0" fieldPosition="0"/>
    </format>
    <format dxfId="43">
      <pivotArea dataOnly="0" labelOnly="1" fieldPosition="0">
        <references count="1">
          <reference field="5" count="1">
            <x v="1"/>
          </reference>
        </references>
      </pivotArea>
    </format>
    <format dxfId="42">
      <pivotArea outline="0" collapsedLevelsAreSubtotals="1" fieldPosition="0">
        <references count="1">
          <reference field="5" count="1" selected="0">
            <x v="1"/>
          </reference>
        </references>
      </pivotArea>
    </format>
    <format dxfId="41">
      <pivotArea type="topRight" dataOnly="0" labelOnly="1" outline="0" fieldPosition="0"/>
    </format>
    <format dxfId="40">
      <pivotArea dataOnly="0" labelOnly="1" fieldPosition="0">
        <references count="1">
          <reference field="5" count="1">
            <x v="1"/>
          </reference>
        </references>
      </pivotArea>
    </format>
    <format dxfId="39">
      <pivotArea outline="0" collapsedLevelsAreSubtotals="1" fieldPosition="0">
        <references count="1">
          <reference field="5" count="1" selected="0">
            <x v="1"/>
          </reference>
        </references>
      </pivotArea>
    </format>
    <format dxfId="38">
      <pivotArea type="topRight" dataOnly="0" labelOnly="1" outline="0" fieldPosition="0"/>
    </format>
    <format dxfId="37">
      <pivotArea dataOnly="0" labelOnly="1" fieldPosition="0">
        <references count="1">
          <reference field="5" count="1">
            <x v="1"/>
          </reference>
        </references>
      </pivotArea>
    </format>
    <format dxfId="36">
      <pivotArea outline="0" collapsedLevelsAreSubtotals="1" fieldPosition="0"/>
    </format>
    <format dxfId="35">
      <pivotArea outline="0" collapsedLevelsAreSubtotals="1" fieldPosition="0"/>
    </format>
    <format dxfId="34">
      <pivotArea outline="0" collapsedLevelsAreSubtotals="1" fieldPosition="0"/>
    </format>
    <format dxfId="33">
      <pivotArea outline="0" collapsedLevelsAreSubtotals="1" fieldPosition="0"/>
    </format>
    <format dxfId="32">
      <pivotArea dataOnly="0" labelOnly="1" fieldPosition="0">
        <references count="1">
          <reference field="5" count="4">
            <x v="0"/>
            <x v="1"/>
            <x v="3"/>
            <x v="4"/>
          </reference>
        </references>
      </pivotArea>
    </format>
    <format dxfId="31">
      <pivotArea dataOnly="0" labelOnly="1" fieldPosition="0">
        <references count="1">
          <reference field="5" count="1">
            <x v="5"/>
          </reference>
        </references>
      </pivotArea>
    </format>
    <format dxfId="30">
      <pivotArea dataOnly="0" labelOnly="1" fieldPosition="0">
        <references count="1">
          <reference field="5" count="1">
            <x v="5"/>
          </reference>
        </references>
      </pivotArea>
    </format>
    <format dxfId="29">
      <pivotArea dataOnly="0" labelOnly="1" fieldPosition="0">
        <references count="1">
          <reference field="5" count="1">
            <x v="5"/>
          </reference>
        </references>
      </pivotArea>
    </format>
    <format dxfId="28">
      <pivotArea outline="0" collapsedLevelsAreSubtotals="1" fieldPosition="0">
        <references count="1">
          <reference field="5" count="2" selected="0">
            <x v="1"/>
            <x v="3"/>
          </reference>
        </references>
      </pivotArea>
    </format>
    <format dxfId="27">
      <pivotArea type="topRight" dataOnly="0" labelOnly="1" outline="0" fieldPosition="0"/>
    </format>
    <format dxfId="26">
      <pivotArea type="topRight" dataOnly="0" labelOnly="1" outline="0" fieldPosition="0"/>
    </format>
    <format dxfId="25">
      <pivotArea outline="0" collapsedLevelsAreSubtotals="1" fieldPosition="0">
        <references count="1">
          <reference field="5" count="1" selected="0">
            <x v="1"/>
          </reference>
        </references>
      </pivotArea>
    </format>
    <format dxfId="24">
      <pivotArea dataOnly="0" labelOnly="1" fieldPosition="0">
        <references count="1">
          <reference field="5" count="1">
            <x v="6"/>
          </reference>
        </references>
      </pivotArea>
    </format>
    <format dxfId="23">
      <pivotArea dataOnly="0" labelOnly="1" fieldPosition="0">
        <references count="1">
          <reference field="5" count="1">
            <x v="6"/>
          </reference>
        </references>
      </pivotArea>
    </format>
    <format dxfId="22">
      <pivotArea dataOnly="0" labelOnly="1" fieldPosition="0">
        <references count="1">
          <reference field="5" count="1">
            <x v="6"/>
          </reference>
        </references>
      </pivotArea>
    </format>
    <format dxfId="21">
      <pivotArea dataOnly="0" labelOnly="1" fieldPosition="0">
        <references count="1">
          <reference field="5" count="1">
            <x v="7"/>
          </reference>
        </references>
      </pivotArea>
    </format>
    <format dxfId="20">
      <pivotArea dataOnly="0" labelOnly="1" fieldPosition="0">
        <references count="1">
          <reference field="5" count="1">
            <x v="8"/>
          </reference>
        </references>
      </pivotArea>
    </format>
    <format dxfId="19">
      <pivotArea dataOnly="0" labelOnly="1" fieldPosition="0">
        <references count="1">
          <reference field="5" count="1">
            <x v="9"/>
          </reference>
        </references>
      </pivotArea>
    </format>
    <format dxfId="18">
      <pivotArea dataOnly="0" labelOnly="1" fieldPosition="0">
        <references count="1">
          <reference field="5" count="1">
            <x v="10"/>
          </reference>
        </references>
      </pivotArea>
    </format>
    <format dxfId="17">
      <pivotArea dataOnly="0" labelOnly="1" fieldPosition="0">
        <references count="1">
          <reference field="5" count="1">
            <x v="10"/>
          </reference>
        </references>
      </pivotArea>
    </format>
    <format dxfId="16">
      <pivotArea dataOnly="0" labelOnly="1" fieldPosition="0">
        <references count="1">
          <reference field="5" count="1">
            <x v="10"/>
          </reference>
        </references>
      </pivotArea>
    </format>
    <format dxfId="15">
      <pivotArea dataOnly="0" labelOnly="1" fieldPosition="0">
        <references count="1">
          <reference field="5" count="1">
            <x v="1"/>
          </reference>
        </references>
      </pivotArea>
    </format>
    <format dxfId="14">
      <pivotArea dataOnly="0" labelOnly="1" fieldPosition="0">
        <references count="1">
          <reference field="5" count="1">
            <x v="1"/>
          </reference>
        </references>
      </pivotArea>
    </format>
    <format dxfId="13">
      <pivotArea outline="0" collapsedLevelsAreSubtotals="1" fieldPosition="0">
        <references count="1">
          <reference field="5" count="2" selected="0">
            <x v="1"/>
            <x v="3"/>
          </reference>
        </references>
      </pivotArea>
    </format>
    <format dxfId="12">
      <pivotArea outline="0" collapsedLevelsAreSubtotals="1" fieldPosition="0">
        <references count="1">
          <reference field="5" count="2" selected="0">
            <x v="1"/>
            <x v="3"/>
          </reference>
        </references>
      </pivotArea>
    </format>
    <format dxfId="11">
      <pivotArea dataOnly="0" labelOnly="1" fieldPosition="0">
        <references count="1">
          <reference field="5" count="1">
            <x v="11"/>
          </reference>
        </references>
      </pivotArea>
    </format>
    <format dxfId="10">
      <pivotArea dataOnly="0" labelOnly="1" fieldPosition="0">
        <references count="1">
          <reference field="5" count="1">
            <x v="11"/>
          </reference>
        </references>
      </pivotArea>
    </format>
    <format dxfId="9">
      <pivotArea dataOnly="0" labelOnly="1" fieldPosition="0">
        <references count="1">
          <reference field="5" count="1">
            <x v="11"/>
          </reference>
        </references>
      </pivotArea>
    </format>
    <format dxfId="8">
      <pivotArea dataOnly="0" labelOnly="1" fieldPosition="0">
        <references count="1">
          <reference field="5" count="1">
            <x v="11"/>
          </reference>
        </references>
      </pivotArea>
    </format>
    <format dxfId="7">
      <pivotArea dataOnly="0" labelOnly="1" fieldPosition="0">
        <references count="1">
          <reference field="5" count="1">
            <x v="12"/>
          </reference>
        </references>
      </pivotArea>
    </format>
    <format dxfId="6">
      <pivotArea dataOnly="0" labelOnly="1" fieldPosition="0">
        <references count="1">
          <reference field="5" count="3">
            <x v="13"/>
            <x v="14"/>
            <x v="15"/>
          </reference>
        </references>
      </pivotArea>
    </format>
    <format dxfId="5">
      <pivotArea dataOnly="0" labelOnly="1" fieldPosition="0">
        <references count="1">
          <reference field="5" count="3">
            <x v="13"/>
            <x v="14"/>
            <x v="15"/>
          </reference>
        </references>
      </pivotArea>
    </format>
    <format dxfId="4">
      <pivotArea dataOnly="0" labelOnly="1" fieldPosition="0">
        <references count="1">
          <reference field="5" count="1">
            <x v="16"/>
          </reference>
        </references>
      </pivotArea>
    </format>
    <format dxfId="3">
      <pivotArea dataOnly="0" labelOnly="1" fieldPosition="0">
        <references count="1">
          <reference field="5" count="1">
            <x v="17"/>
          </reference>
        </references>
      </pivotArea>
    </format>
    <format dxfId="2">
      <pivotArea dataOnly="0" labelOnly="1" fieldPosition="0">
        <references count="1">
          <reference field="5" count="1">
            <x v="18"/>
          </reference>
        </references>
      </pivotArea>
    </format>
    <format dxfId="1">
      <pivotArea dataOnly="0" labelOnly="1" fieldPosition="0">
        <references count="1">
          <reference field="5" count="1">
            <x v="19"/>
          </reference>
        </references>
      </pivotArea>
    </format>
    <format dxfId="0">
      <pivotArea dataOnly="0" labelOnly="1" fieldPosition="0">
        <references count="1">
          <reference field="5" count="1">
            <x v="2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TablaDinámica2" cacheId="1" applyNumberFormats="0" applyBorderFormats="0" applyFontFormats="0" applyPatternFormats="0" applyAlignmentFormats="0" applyWidthHeightFormats="1" dataCaption="Valores" updatedVersion="7" minRefreshableVersion="3" useAutoFormatting="1" itemPrintTitles="1" createdVersion="8" indent="0" outline="1" outlineData="1" multipleFieldFilters="0" rowHeaderCaption="Estado" colHeaderCaption="Mes">
  <location ref="B25:K32" firstHeaderRow="1" firstDataRow="2" firstDataCol="1" rowPageCount="1" colPageCount="1"/>
  <pivotFields count="32">
    <pivotField showAll="0"/>
    <pivotField showAll="0"/>
    <pivotField showAll="0"/>
    <pivotField showAll="0"/>
    <pivotField numFmtId="14" showAll="0"/>
    <pivotField axis="axisCol" showAll="0" nonAutoSortDefault="1">
      <items count="22">
        <item sd="0" x="0"/>
        <item x="20"/>
        <item x="2"/>
        <item x="1"/>
        <item x="3"/>
        <item x="4"/>
        <item x="5"/>
        <item x="6"/>
        <item x="7"/>
        <item x="8"/>
        <item x="9"/>
        <item x="10"/>
        <item x="11"/>
        <item x="12"/>
        <item x="13"/>
        <item x="14"/>
        <item x="15"/>
        <item x="16"/>
        <item x="17"/>
        <item x="18"/>
        <item x="19"/>
        <item t="default"/>
      </items>
    </pivotField>
    <pivotField axis="axisPage"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n="Con requi" x="2"/>
        <item n="Cumplido" x="0"/>
        <item n="Anulado" x="1"/>
        <item n="Entrega parcial" x="4"/>
        <item n="Sin requi" x="3"/>
        <item t="default"/>
      </items>
    </pivotField>
    <pivotField showAll="0"/>
    <pivotField showAll="0"/>
    <pivotField showAll="0"/>
    <pivotField showAll="0"/>
    <pivotField showAll="0"/>
    <pivotField dataField="1" showAll="0"/>
    <pivotField showAll="0"/>
  </pivotFields>
  <rowFields count="1">
    <field x="24"/>
  </rowFields>
  <rowItems count="6">
    <i>
      <x/>
    </i>
    <i>
      <x v="1"/>
    </i>
    <i>
      <x v="2"/>
    </i>
    <i>
      <x v="3"/>
    </i>
    <i>
      <x v="4"/>
    </i>
    <i t="grand">
      <x/>
    </i>
  </rowItems>
  <colFields count="1">
    <field x="5"/>
  </colFields>
  <colItems count="9">
    <i>
      <x v="13"/>
    </i>
    <i>
      <x v="14"/>
    </i>
    <i>
      <x v="15"/>
    </i>
    <i>
      <x v="16"/>
    </i>
    <i>
      <x v="17"/>
    </i>
    <i>
      <x v="18"/>
    </i>
    <i>
      <x v="19"/>
    </i>
    <i>
      <x v="20"/>
    </i>
    <i t="grand">
      <x/>
    </i>
  </colItems>
  <pageFields count="1">
    <pageField fld="6" item="1" hier="-1"/>
  </pageFields>
  <dataFields count="1">
    <dataField name="Suma de Sol" fld="30" baseField="0" baseItem="0"/>
  </dataFields>
  <formats count="111">
    <format dxfId="190">
      <pivotArea outline="0" collapsedLevelsAreSubtotals="1" fieldPosition="0"/>
    </format>
    <format dxfId="189">
      <pivotArea field="24" type="button" dataOnly="0" labelOnly="1" outline="0" axis="axisRow" fieldPosition="0"/>
    </format>
    <format dxfId="188">
      <pivotArea dataOnly="0" labelOnly="1" fieldPosition="0">
        <references count="1">
          <reference field="24" count="0"/>
        </references>
      </pivotArea>
    </format>
    <format dxfId="187">
      <pivotArea dataOnly="0" labelOnly="1" grandRow="1" outline="0" fieldPosition="0"/>
    </format>
    <format dxfId="186">
      <pivotArea dataOnly="0" labelOnly="1" grandCol="1" outline="0" fieldPosition="0"/>
    </format>
    <format dxfId="185">
      <pivotArea grandCol="1" outline="0" collapsedLevelsAreSubtotals="1" fieldPosition="0"/>
    </format>
    <format dxfId="184">
      <pivotArea grandCol="1" outline="0" collapsedLevelsAreSubtotals="1" fieldPosition="0"/>
    </format>
    <format dxfId="183">
      <pivotArea grandCol="1" outline="0" collapsedLevelsAreSubtotals="1" fieldPosition="0"/>
    </format>
    <format dxfId="182">
      <pivotArea grandCol="1" outline="0" collapsedLevelsAreSubtotals="1" fieldPosition="0"/>
    </format>
    <format dxfId="181">
      <pivotArea type="all" dataOnly="0" outline="0" fieldPosition="0"/>
    </format>
    <format dxfId="180">
      <pivotArea outline="0" collapsedLevelsAreSubtotals="1" fieldPosition="0"/>
    </format>
    <format dxfId="179">
      <pivotArea dataOnly="0" labelOnly="1" fieldPosition="0">
        <references count="1">
          <reference field="24" count="0"/>
        </references>
      </pivotArea>
    </format>
    <format dxfId="178">
      <pivotArea type="origin" dataOnly="0" labelOnly="1" outline="0" fieldPosition="0"/>
    </format>
    <format dxfId="177">
      <pivotArea field="24" type="button" dataOnly="0" labelOnly="1" outline="0" axis="axisRow" fieldPosition="0"/>
    </format>
    <format dxfId="176">
      <pivotArea dataOnly="0" labelOnly="1" grandCol="1" outline="0" fieldPosition="0"/>
    </format>
    <format dxfId="175">
      <pivotArea grandRow="1" outline="0" collapsedLevelsAreSubtotals="1" fieldPosition="0"/>
    </format>
    <format dxfId="174">
      <pivotArea dataOnly="0" labelOnly="1" grandRow="1" outline="0" fieldPosition="0"/>
    </format>
    <format dxfId="173">
      <pivotArea grandRow="1" outline="0" collapsedLevelsAreSubtotals="1" fieldPosition="0"/>
    </format>
    <format dxfId="172">
      <pivotArea dataOnly="0" labelOnly="1" grandRow="1" outline="0" fieldPosition="0"/>
    </format>
    <format dxfId="171">
      <pivotArea field="24" type="button" dataOnly="0" labelOnly="1" outline="0" axis="axisRow" fieldPosition="0"/>
    </format>
    <format dxfId="170">
      <pivotArea dataOnly="0" labelOnly="1" grandCol="1" outline="0" fieldPosition="0"/>
    </format>
    <format dxfId="169">
      <pivotArea type="origin" dataOnly="0" labelOnly="1" outline="0" fieldPosition="0"/>
    </format>
    <format dxfId="168">
      <pivotArea grandRow="1" outline="0" collapsedLevelsAreSubtotals="1" fieldPosition="0"/>
    </format>
    <format dxfId="167">
      <pivotArea dataOnly="0" labelOnly="1" grandRow="1" outline="0" fieldPosition="0"/>
    </format>
    <format dxfId="166">
      <pivotArea field="24" type="button" dataOnly="0" labelOnly="1" outline="0" axis="axisRow" fieldPosition="0"/>
    </format>
    <format dxfId="165">
      <pivotArea dataOnly="0" labelOnly="1" grandCol="1" outline="0" fieldPosition="0"/>
    </format>
    <format dxfId="164">
      <pivotArea type="origin" dataOnly="0" labelOnly="1" outline="0" fieldPosition="0"/>
    </format>
    <format dxfId="163">
      <pivotArea type="all" dataOnly="0" outline="0" fieldPosition="0"/>
    </format>
    <format dxfId="162">
      <pivotArea grandRow="1" outline="0" collapsedLevelsAreSubtotals="1" fieldPosition="0"/>
    </format>
    <format dxfId="161">
      <pivotArea dataOnly="0" labelOnly="1" grandRow="1" outline="0" fieldPosition="0"/>
    </format>
    <format dxfId="160">
      <pivotArea type="origin" dataOnly="0" labelOnly="1" outline="0" fieldPosition="0"/>
    </format>
    <format dxfId="159">
      <pivotArea field="24" type="button" dataOnly="0" labelOnly="1" outline="0" axis="axisRow" fieldPosition="0"/>
    </format>
    <format dxfId="158">
      <pivotArea dataOnly="0" labelOnly="1" grandCol="1" outline="0" fieldPosition="0"/>
    </format>
    <format dxfId="157">
      <pivotArea type="topRight" dataOnly="0" labelOnly="1" outline="0" fieldPosition="0"/>
    </format>
    <format dxfId="156">
      <pivotArea collapsedLevelsAreSubtotals="1" fieldPosition="0">
        <references count="1">
          <reference field="24" count="1">
            <x v="0"/>
          </reference>
        </references>
      </pivotArea>
    </format>
    <format dxfId="155">
      <pivotArea dataOnly="0" labelOnly="1" fieldPosition="0">
        <references count="1">
          <reference field="24" count="1">
            <x v="0"/>
          </reference>
        </references>
      </pivotArea>
    </format>
    <format dxfId="154">
      <pivotArea collapsedLevelsAreSubtotals="1" fieldPosition="0">
        <references count="1">
          <reference field="24" count="1">
            <x v="1"/>
          </reference>
        </references>
      </pivotArea>
    </format>
    <format dxfId="153">
      <pivotArea dataOnly="0" labelOnly="1" fieldPosition="0">
        <references count="1">
          <reference field="24" count="1">
            <x v="1"/>
          </reference>
        </references>
      </pivotArea>
    </format>
    <format dxfId="152">
      <pivotArea collapsedLevelsAreSubtotals="1" fieldPosition="0">
        <references count="1">
          <reference field="24" count="1">
            <x v="2"/>
          </reference>
        </references>
      </pivotArea>
    </format>
    <format dxfId="151">
      <pivotArea dataOnly="0" labelOnly="1" fieldPosition="0">
        <references count="1">
          <reference field="24" count="1">
            <x v="2"/>
          </reference>
        </references>
      </pivotArea>
    </format>
    <format dxfId="150">
      <pivotArea outline="0" collapsedLevelsAreSubtotals="1" fieldPosition="0"/>
    </format>
    <format dxfId="149">
      <pivotArea field="24" type="button" dataOnly="0" labelOnly="1" outline="0" axis="axisRow" fieldPosition="0"/>
    </format>
    <format dxfId="148">
      <pivotArea dataOnly="0" labelOnly="1" fieldPosition="0">
        <references count="1">
          <reference field="24" count="0"/>
        </references>
      </pivotArea>
    </format>
    <format dxfId="147">
      <pivotArea dataOnly="0" labelOnly="1" grandRow="1" outline="0" fieldPosition="0"/>
    </format>
    <format dxfId="146">
      <pivotArea dataOnly="0" labelOnly="1" grandCol="1" outline="0" fieldPosition="0"/>
    </format>
    <format dxfId="145">
      <pivotArea dataOnly="0" labelOnly="1" grandRow="1" outline="0" fieldPosition="0"/>
    </format>
    <format dxfId="144">
      <pivotArea dataOnly="0" labelOnly="1" grandCol="1" outline="0" fieldPosition="0"/>
    </format>
    <format dxfId="143">
      <pivotArea dataOnly="0" labelOnly="1" grandCol="1" outline="0" fieldPosition="0"/>
    </format>
    <format dxfId="142">
      <pivotArea field="5" type="button" dataOnly="0" labelOnly="1" outline="0" axis="axisCol" fieldPosition="0"/>
    </format>
    <format dxfId="141">
      <pivotArea field="5" type="button" dataOnly="0" labelOnly="1" outline="0" axis="axisCol" fieldPosition="0"/>
    </format>
    <format dxfId="140">
      <pivotArea dataOnly="0" labelOnly="1" fieldPosition="0">
        <references count="1">
          <reference field="5" count="2">
            <x v="0"/>
            <x v="2"/>
          </reference>
        </references>
      </pivotArea>
    </format>
    <format dxfId="139">
      <pivotArea dataOnly="0" labelOnly="1" fieldPosition="0">
        <references count="1">
          <reference field="5" count="2">
            <x v="0"/>
            <x v="2"/>
          </reference>
        </references>
      </pivotArea>
    </format>
    <format dxfId="138">
      <pivotArea dataOnly="0" labelOnly="1" fieldPosition="0">
        <references count="1">
          <reference field="5" count="1">
            <x v="3"/>
          </reference>
        </references>
      </pivotArea>
    </format>
    <format dxfId="137">
      <pivotArea dataOnly="0" labelOnly="1" fieldPosition="0">
        <references count="1">
          <reference field="5" count="1">
            <x v="3"/>
          </reference>
        </references>
      </pivotArea>
    </format>
    <format dxfId="136">
      <pivotArea dataOnly="0" labelOnly="1" fieldPosition="0">
        <references count="1">
          <reference field="5" count="1">
            <x v="4"/>
          </reference>
        </references>
      </pivotArea>
    </format>
    <format dxfId="135">
      <pivotArea dataOnly="0" labelOnly="1" fieldPosition="0">
        <references count="1">
          <reference field="5" count="1">
            <x v="4"/>
          </reference>
        </references>
      </pivotArea>
    </format>
    <format dxfId="134">
      <pivotArea dataOnly="0" labelOnly="1" fieldPosition="0">
        <references count="1">
          <reference field="5" count="1">
            <x v="4"/>
          </reference>
        </references>
      </pivotArea>
    </format>
    <format dxfId="133">
      <pivotArea outline="0" collapsedLevelsAreSubtotals="1" fieldPosition="0">
        <references count="1">
          <reference field="5" count="1" selected="0">
            <x v="2"/>
          </reference>
        </references>
      </pivotArea>
    </format>
    <format dxfId="132">
      <pivotArea type="topRight" dataOnly="0" labelOnly="1" outline="0" fieldPosition="0"/>
    </format>
    <format dxfId="131">
      <pivotArea dataOnly="0" labelOnly="1" fieldPosition="0">
        <references count="1">
          <reference field="5" count="1">
            <x v="2"/>
          </reference>
        </references>
      </pivotArea>
    </format>
    <format dxfId="130">
      <pivotArea outline="0" collapsedLevelsAreSubtotals="1" fieldPosition="0">
        <references count="1">
          <reference field="5" count="1" selected="0">
            <x v="2"/>
          </reference>
        </references>
      </pivotArea>
    </format>
    <format dxfId="129">
      <pivotArea type="topRight" dataOnly="0" labelOnly="1" outline="0" fieldPosition="0"/>
    </format>
    <format dxfId="128">
      <pivotArea dataOnly="0" labelOnly="1" fieldPosition="0">
        <references count="1">
          <reference field="5" count="1">
            <x v="2"/>
          </reference>
        </references>
      </pivotArea>
    </format>
    <format dxfId="127">
      <pivotArea outline="0" collapsedLevelsAreSubtotals="1" fieldPosition="0">
        <references count="1">
          <reference field="5" count="1" selected="0">
            <x v="2"/>
          </reference>
        </references>
      </pivotArea>
    </format>
    <format dxfId="126">
      <pivotArea type="topRight" dataOnly="0" labelOnly="1" outline="0" fieldPosition="0"/>
    </format>
    <format dxfId="125">
      <pivotArea dataOnly="0" labelOnly="1" fieldPosition="0">
        <references count="1">
          <reference field="5" count="1">
            <x v="2"/>
          </reference>
        </references>
      </pivotArea>
    </format>
    <format dxfId="124">
      <pivotArea outline="0" collapsedLevelsAreSubtotals="1" fieldPosition="0">
        <references count="1">
          <reference field="5" count="1" selected="0">
            <x v="2"/>
          </reference>
        </references>
      </pivotArea>
    </format>
    <format dxfId="123">
      <pivotArea type="topRight" dataOnly="0" labelOnly="1" outline="0" fieldPosition="0"/>
    </format>
    <format dxfId="122">
      <pivotArea dataOnly="0" labelOnly="1" fieldPosition="0">
        <references count="1">
          <reference field="5" count="1">
            <x v="2"/>
          </reference>
        </references>
      </pivotArea>
    </format>
    <format dxfId="121">
      <pivotArea outline="0" collapsedLevelsAreSubtotals="1" fieldPosition="0"/>
    </format>
    <format dxfId="120">
      <pivotArea outline="0" collapsedLevelsAreSubtotals="1" fieldPosition="0"/>
    </format>
    <format dxfId="119">
      <pivotArea outline="0" collapsedLevelsAreSubtotals="1" fieldPosition="0"/>
    </format>
    <format dxfId="118">
      <pivotArea dataOnly="0" labelOnly="1" fieldPosition="0">
        <references count="1">
          <reference field="5" count="4">
            <x v="0"/>
            <x v="2"/>
            <x v="3"/>
            <x v="4"/>
          </reference>
        </references>
      </pivotArea>
    </format>
    <format dxfId="117">
      <pivotArea dataOnly="0" labelOnly="1" fieldPosition="0">
        <references count="1">
          <reference field="5" count="1">
            <x v="5"/>
          </reference>
        </references>
      </pivotArea>
    </format>
    <format dxfId="116">
      <pivotArea dataOnly="0" labelOnly="1" fieldPosition="0">
        <references count="1">
          <reference field="5" count="1">
            <x v="5"/>
          </reference>
        </references>
      </pivotArea>
    </format>
    <format dxfId="115">
      <pivotArea dataOnly="0" labelOnly="1" fieldPosition="0">
        <references count="1">
          <reference field="5" count="1">
            <x v="5"/>
          </reference>
        </references>
      </pivotArea>
    </format>
    <format dxfId="114">
      <pivotArea type="topRight" dataOnly="0" labelOnly="1" outline="0" fieldPosition="0"/>
    </format>
    <format dxfId="113">
      <pivotArea type="topRight" dataOnly="0" labelOnly="1" outline="0" fieldPosition="0"/>
    </format>
    <format dxfId="112">
      <pivotArea dataOnly="0" labelOnly="1" fieldPosition="0">
        <references count="1">
          <reference field="5" count="1">
            <x v="6"/>
          </reference>
        </references>
      </pivotArea>
    </format>
    <format dxfId="111">
      <pivotArea dataOnly="0" labelOnly="1" fieldPosition="0">
        <references count="1">
          <reference field="5" count="1">
            <x v="6"/>
          </reference>
        </references>
      </pivotArea>
    </format>
    <format dxfId="110">
      <pivotArea dataOnly="0" labelOnly="1" fieldPosition="0">
        <references count="1">
          <reference field="5" count="1">
            <x v="6"/>
          </reference>
        </references>
      </pivotArea>
    </format>
    <format dxfId="109">
      <pivotArea dataOnly="0" labelOnly="1" fieldPosition="0">
        <references count="1">
          <reference field="5" count="1">
            <x v="7"/>
          </reference>
        </references>
      </pivotArea>
    </format>
    <format dxfId="108">
      <pivotArea dataOnly="0" labelOnly="1" fieldPosition="0">
        <references count="1">
          <reference field="5" count="1">
            <x v="8"/>
          </reference>
        </references>
      </pivotArea>
    </format>
    <format dxfId="107">
      <pivotArea dataOnly="0" labelOnly="1" fieldPosition="0">
        <references count="1">
          <reference field="5" count="1">
            <x v="9"/>
          </reference>
        </references>
      </pivotArea>
    </format>
    <format dxfId="106">
      <pivotArea dataOnly="0" labelOnly="1" fieldPosition="0">
        <references count="1">
          <reference field="5" count="1">
            <x v="10"/>
          </reference>
        </references>
      </pivotArea>
    </format>
    <format dxfId="105">
      <pivotArea dataOnly="0" labelOnly="1" fieldPosition="0">
        <references count="1">
          <reference field="5" count="1">
            <x v="10"/>
          </reference>
        </references>
      </pivotArea>
    </format>
    <format dxfId="104">
      <pivotArea dataOnly="0" labelOnly="1" fieldPosition="0">
        <references count="1">
          <reference field="5" count="1">
            <x v="10"/>
          </reference>
        </references>
      </pivotArea>
    </format>
    <format dxfId="103">
      <pivotArea dataOnly="0" labelOnly="1" fieldPosition="0">
        <references count="1">
          <reference field="5" count="1">
            <x v="2"/>
          </reference>
        </references>
      </pivotArea>
    </format>
    <format dxfId="102">
      <pivotArea dataOnly="0" labelOnly="1" fieldPosition="0">
        <references count="1">
          <reference field="5" count="1">
            <x v="2"/>
          </reference>
        </references>
      </pivotArea>
    </format>
    <format dxfId="101">
      <pivotArea outline="0" collapsedLevelsAreSubtotals="1" fieldPosition="0">
        <references count="1">
          <reference field="5" count="2" selected="0">
            <x v="2"/>
            <x v="3"/>
          </reference>
        </references>
      </pivotArea>
    </format>
    <format dxfId="100">
      <pivotArea outline="0" collapsedLevelsAreSubtotals="1" fieldPosition="0">
        <references count="1">
          <reference field="5" count="2" selected="0">
            <x v="2"/>
            <x v="3"/>
          </reference>
        </references>
      </pivotArea>
    </format>
    <format dxfId="99">
      <pivotArea outline="0" collapsedLevelsAreSubtotals="1" fieldPosition="0">
        <references count="1">
          <reference field="5" count="2" selected="0">
            <x v="2"/>
            <x v="3"/>
          </reference>
        </references>
      </pivotArea>
    </format>
    <format dxfId="98">
      <pivotArea outline="0" collapsedLevelsAreSubtotals="1" fieldPosition="0">
        <references count="1">
          <reference field="5" count="2" selected="0">
            <x v="2"/>
            <x v="3"/>
          </reference>
        </references>
      </pivotArea>
    </format>
    <format dxfId="97">
      <pivotArea outline="0" collapsedLevelsAreSubtotals="1" fieldPosition="0">
        <references count="1">
          <reference field="5" count="2" selected="0">
            <x v="2"/>
            <x v="3"/>
          </reference>
        </references>
      </pivotArea>
    </format>
    <format dxfId="96">
      <pivotArea dataOnly="0" labelOnly="1" fieldPosition="0">
        <references count="1">
          <reference field="5" count="1">
            <x v="11"/>
          </reference>
        </references>
      </pivotArea>
    </format>
    <format dxfId="95">
      <pivotArea dataOnly="0" labelOnly="1" fieldPosition="0">
        <references count="1">
          <reference field="5" count="1">
            <x v="11"/>
          </reference>
        </references>
      </pivotArea>
    </format>
    <format dxfId="94">
      <pivotArea dataOnly="0" labelOnly="1" fieldPosition="0">
        <references count="1">
          <reference field="5" count="1">
            <x v="11"/>
          </reference>
        </references>
      </pivotArea>
    </format>
    <format dxfId="93">
      <pivotArea dataOnly="0" labelOnly="1" fieldPosition="0">
        <references count="1">
          <reference field="5" count="1">
            <x v="11"/>
          </reference>
        </references>
      </pivotArea>
    </format>
    <format dxfId="92">
      <pivotArea dataOnly="0" labelOnly="1" fieldPosition="0">
        <references count="1">
          <reference field="5" count="1">
            <x v="12"/>
          </reference>
        </references>
      </pivotArea>
    </format>
    <format dxfId="91">
      <pivotArea dataOnly="0" labelOnly="1" fieldPosition="0">
        <references count="1">
          <reference field="5" count="3">
            <x v="13"/>
            <x v="14"/>
            <x v="15"/>
          </reference>
        </references>
      </pivotArea>
    </format>
    <format dxfId="90">
      <pivotArea dataOnly="0" labelOnly="1" fieldPosition="0">
        <references count="1">
          <reference field="5" count="3">
            <x v="13"/>
            <x v="14"/>
            <x v="15"/>
          </reference>
        </references>
      </pivotArea>
    </format>
    <format dxfId="89">
      <pivotArea dataOnly="0" labelOnly="1" fieldPosition="0">
        <references count="1">
          <reference field="5" count="1">
            <x v="16"/>
          </reference>
        </references>
      </pivotArea>
    </format>
    <format dxfId="88">
      <pivotArea dataOnly="0" labelOnly="1" fieldPosition="0">
        <references count="1">
          <reference field="5" count="1">
            <x v="16"/>
          </reference>
        </references>
      </pivotArea>
    </format>
    <format dxfId="87">
      <pivotArea dataOnly="0" labelOnly="1" fieldPosition="0">
        <references count="1">
          <reference field="5" count="1">
            <x v="16"/>
          </reference>
        </references>
      </pivotArea>
    </format>
    <format dxfId="86">
      <pivotArea dataOnly="0" labelOnly="1" fieldPosition="0">
        <references count="1">
          <reference field="5" count="1">
            <x v="16"/>
          </reference>
        </references>
      </pivotArea>
    </format>
    <format dxfId="85">
      <pivotArea dataOnly="0" labelOnly="1" fieldPosition="0">
        <references count="1">
          <reference field="5" count="1">
            <x v="17"/>
          </reference>
        </references>
      </pivotArea>
    </format>
    <format dxfId="84">
      <pivotArea dataOnly="0" labelOnly="1" fieldPosition="0">
        <references count="1">
          <reference field="5" count="1">
            <x v="18"/>
          </reference>
        </references>
      </pivotArea>
    </format>
    <format dxfId="83">
      <pivotArea collapsedLevelsAreSubtotals="1" fieldPosition="0">
        <references count="1">
          <reference field="24" count="1">
            <x v="3"/>
          </reference>
        </references>
      </pivotArea>
    </format>
    <format dxfId="82">
      <pivotArea dataOnly="0" labelOnly="1" fieldPosition="0">
        <references count="1">
          <reference field="24" count="1">
            <x v="3"/>
          </reference>
        </references>
      </pivotArea>
    </format>
    <format dxfId="81">
      <pivotArea dataOnly="0" labelOnly="1" fieldPosition="0">
        <references count="1">
          <reference field="5" count="1">
            <x v="19"/>
          </reference>
        </references>
      </pivotArea>
    </format>
    <format dxfId="80">
      <pivotArea dataOnly="0" labelOnly="1" fieldPosition="0">
        <references count="1">
          <reference field="5" count="1">
            <x v="2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TablaDinámica1" cacheId="3" applyNumberFormats="0" applyBorderFormats="0" applyFontFormats="0" applyPatternFormats="0" applyAlignmentFormats="0" applyWidthHeightFormats="1" dataCaption="Valores" updatedVersion="7" minRefreshableVersion="3" useAutoFormatting="1" itemPrintTitles="1" createdVersion="8" indent="0" outline="1" outlineData="1" multipleFieldFilters="0" rowHeaderCaption="Estado" colHeaderCaption="Mes">
  <location ref="B49:J56" firstHeaderRow="1" firstDataRow="2" firstDataCol="1" rowPageCount="1" colPageCount="1"/>
  <pivotFields count="32">
    <pivotField showAll="0"/>
    <pivotField showAll="0"/>
    <pivotField showAll="0"/>
    <pivotField showAll="0"/>
    <pivotField numFmtId="14" showAll="0"/>
    <pivotField axis="axisCol" showAll="0" nonAutoSortDefault="1">
      <items count="16">
        <item x="13"/>
        <item x="0"/>
        <item x="1"/>
        <item x="2"/>
        <item x="3"/>
        <item x="4"/>
        <item x="5"/>
        <item m="1" x="14"/>
        <item x="6"/>
        <item x="7"/>
        <item x="8"/>
        <item x="9"/>
        <item x="10"/>
        <item x="11"/>
        <item x="12"/>
        <item t="default"/>
      </items>
    </pivotField>
    <pivotField axis="axisPage"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n="Con requi" x="1"/>
        <item n="Cumplido" x="0"/>
        <item n="Sin requi" x="2"/>
        <item n="anulado" x="4"/>
        <item n="Entrega parcial" x="3"/>
        <item t="default"/>
      </items>
    </pivotField>
    <pivotField showAll="0"/>
    <pivotField showAll="0"/>
    <pivotField showAll="0"/>
    <pivotField showAll="0"/>
    <pivotField showAll="0"/>
    <pivotField dataField="1" showAll="0"/>
    <pivotField showAll="0"/>
  </pivotFields>
  <rowFields count="1">
    <field x="24"/>
  </rowFields>
  <rowItems count="6">
    <i>
      <x/>
    </i>
    <i>
      <x v="1"/>
    </i>
    <i>
      <x v="2"/>
    </i>
    <i>
      <x v="3"/>
    </i>
    <i>
      <x v="4"/>
    </i>
    <i t="grand">
      <x/>
    </i>
  </rowItems>
  <colFields count="1">
    <field x="5"/>
  </colFields>
  <colItems count="8">
    <i>
      <x v="8"/>
    </i>
    <i>
      <x v="9"/>
    </i>
    <i>
      <x v="10"/>
    </i>
    <i>
      <x v="11"/>
    </i>
    <i>
      <x v="12"/>
    </i>
    <i>
      <x v="13"/>
    </i>
    <i>
      <x v="14"/>
    </i>
    <i t="grand">
      <x/>
    </i>
  </colItems>
  <pageFields count="1">
    <pageField fld="6" item="2" hier="-1"/>
  </pageFields>
  <dataFields count="1">
    <dataField name="Suma de Sol" fld="30" baseField="0" baseItem="0"/>
  </dataFields>
  <formats count="111">
    <format dxfId="301">
      <pivotArea outline="0" collapsedLevelsAreSubtotals="1" fieldPosition="0"/>
    </format>
    <format dxfId="300">
      <pivotArea field="24" type="button" dataOnly="0" labelOnly="1" outline="0" axis="axisRow" fieldPosition="0"/>
    </format>
    <format dxfId="299">
      <pivotArea dataOnly="0" labelOnly="1" fieldPosition="0">
        <references count="1">
          <reference field="24" count="0"/>
        </references>
      </pivotArea>
    </format>
    <format dxfId="298">
      <pivotArea dataOnly="0" labelOnly="1" grandRow="1" outline="0" fieldPosition="0"/>
    </format>
    <format dxfId="297">
      <pivotArea dataOnly="0" labelOnly="1" grandCol="1" outline="0" fieldPosition="0"/>
    </format>
    <format dxfId="296">
      <pivotArea grandCol="1" outline="0" collapsedLevelsAreSubtotals="1" fieldPosition="0"/>
    </format>
    <format dxfId="295">
      <pivotArea grandCol="1" outline="0" collapsedLevelsAreSubtotals="1" fieldPosition="0"/>
    </format>
    <format dxfId="294">
      <pivotArea grandCol="1" outline="0" collapsedLevelsAreSubtotals="1" fieldPosition="0"/>
    </format>
    <format dxfId="293">
      <pivotArea type="all" dataOnly="0" outline="0" fieldPosition="0"/>
    </format>
    <format dxfId="292">
      <pivotArea outline="0" collapsedLevelsAreSubtotals="1" fieldPosition="0"/>
    </format>
    <format dxfId="291">
      <pivotArea dataOnly="0" labelOnly="1" fieldPosition="0">
        <references count="1">
          <reference field="24" count="0"/>
        </references>
      </pivotArea>
    </format>
    <format dxfId="290">
      <pivotArea type="origin" dataOnly="0" labelOnly="1" outline="0" fieldPosition="0"/>
    </format>
    <format dxfId="289">
      <pivotArea field="24" type="button" dataOnly="0" labelOnly="1" outline="0" axis="axisRow" fieldPosition="0"/>
    </format>
    <format dxfId="288">
      <pivotArea dataOnly="0" labelOnly="1" grandCol="1" outline="0" fieldPosition="0"/>
    </format>
    <format dxfId="287">
      <pivotArea grandRow="1" outline="0" collapsedLevelsAreSubtotals="1" fieldPosition="0"/>
    </format>
    <format dxfId="286">
      <pivotArea dataOnly="0" labelOnly="1" grandRow="1" outline="0" fieldPosition="0"/>
    </format>
    <format dxfId="285">
      <pivotArea grandRow="1" outline="0" collapsedLevelsAreSubtotals="1" fieldPosition="0"/>
    </format>
    <format dxfId="284">
      <pivotArea dataOnly="0" labelOnly="1" grandRow="1" outline="0" fieldPosition="0"/>
    </format>
    <format dxfId="283">
      <pivotArea field="24" type="button" dataOnly="0" labelOnly="1" outline="0" axis="axisRow" fieldPosition="0"/>
    </format>
    <format dxfId="282">
      <pivotArea dataOnly="0" labelOnly="1" grandCol="1" outline="0" fieldPosition="0"/>
    </format>
    <format dxfId="281">
      <pivotArea type="origin" dataOnly="0" labelOnly="1" outline="0" fieldPosition="0"/>
    </format>
    <format dxfId="280">
      <pivotArea grandRow="1" outline="0" collapsedLevelsAreSubtotals="1" fieldPosition="0"/>
    </format>
    <format dxfId="279">
      <pivotArea dataOnly="0" labelOnly="1" grandRow="1" outline="0" fieldPosition="0"/>
    </format>
    <format dxfId="278">
      <pivotArea field="24" type="button" dataOnly="0" labelOnly="1" outline="0" axis="axisRow" fieldPosition="0"/>
    </format>
    <format dxfId="277">
      <pivotArea dataOnly="0" labelOnly="1" grandCol="1" outline="0" fieldPosition="0"/>
    </format>
    <format dxfId="276">
      <pivotArea type="origin" dataOnly="0" labelOnly="1" outline="0" fieldPosition="0"/>
    </format>
    <format dxfId="275">
      <pivotArea type="all" dataOnly="0" outline="0" fieldPosition="0"/>
    </format>
    <format dxfId="274">
      <pivotArea grandRow="1" outline="0" collapsedLevelsAreSubtotals="1" fieldPosition="0"/>
    </format>
    <format dxfId="273">
      <pivotArea dataOnly="0" labelOnly="1" grandRow="1" outline="0" fieldPosition="0"/>
    </format>
    <format dxfId="272">
      <pivotArea type="origin" dataOnly="0" labelOnly="1" outline="0" fieldPosition="0"/>
    </format>
    <format dxfId="271">
      <pivotArea field="24" type="button" dataOnly="0" labelOnly="1" outline="0" axis="axisRow" fieldPosition="0"/>
    </format>
    <format dxfId="270">
      <pivotArea dataOnly="0" labelOnly="1" grandCol="1" outline="0" fieldPosition="0"/>
    </format>
    <format dxfId="269">
      <pivotArea type="topRight" dataOnly="0" labelOnly="1" outline="0" fieldPosition="0"/>
    </format>
    <format dxfId="268">
      <pivotArea collapsedLevelsAreSubtotals="1" fieldPosition="0">
        <references count="1">
          <reference field="24" count="1">
            <x v="0"/>
          </reference>
        </references>
      </pivotArea>
    </format>
    <format dxfId="267">
      <pivotArea dataOnly="0" labelOnly="1" fieldPosition="0">
        <references count="1">
          <reference field="24" count="1">
            <x v="0"/>
          </reference>
        </references>
      </pivotArea>
    </format>
    <format dxfId="266">
      <pivotArea collapsedLevelsAreSubtotals="1" fieldPosition="0">
        <references count="1">
          <reference field="24" count="1">
            <x v="1"/>
          </reference>
        </references>
      </pivotArea>
    </format>
    <format dxfId="265">
      <pivotArea dataOnly="0" labelOnly="1" fieldPosition="0">
        <references count="1">
          <reference field="24" count="1">
            <x v="1"/>
          </reference>
        </references>
      </pivotArea>
    </format>
    <format dxfId="264">
      <pivotArea outline="0" collapsedLevelsAreSubtotals="1" fieldPosition="0"/>
    </format>
    <format dxfId="263">
      <pivotArea field="24" type="button" dataOnly="0" labelOnly="1" outline="0" axis="axisRow" fieldPosition="0"/>
    </format>
    <format dxfId="262">
      <pivotArea dataOnly="0" labelOnly="1" fieldPosition="0">
        <references count="1">
          <reference field="24" count="0"/>
        </references>
      </pivotArea>
    </format>
    <format dxfId="261">
      <pivotArea dataOnly="0" labelOnly="1" grandRow="1" outline="0" fieldPosition="0"/>
    </format>
    <format dxfId="260">
      <pivotArea dataOnly="0" labelOnly="1" grandCol="1" outline="0" fieldPosition="0"/>
    </format>
    <format dxfId="259">
      <pivotArea dataOnly="0" labelOnly="1" grandRow="1" outline="0" fieldPosition="0"/>
    </format>
    <format dxfId="258">
      <pivotArea dataOnly="0" labelOnly="1" grandCol="1" outline="0" fieldPosition="0"/>
    </format>
    <format dxfId="257">
      <pivotArea dataOnly="0" labelOnly="1" grandCol="1" outline="0" fieldPosition="0"/>
    </format>
    <format dxfId="256">
      <pivotArea field="5" type="button" dataOnly="0" labelOnly="1" outline="0" axis="axisCol" fieldPosition="0"/>
    </format>
    <format dxfId="255">
      <pivotArea field="5" type="button" dataOnly="0" labelOnly="1" outline="0" axis="axisCol" fieldPosition="0"/>
    </format>
    <format dxfId="254">
      <pivotArea dataOnly="0" labelOnly="1" fieldPosition="0">
        <references count="1">
          <reference field="5" count="1">
            <x v="1"/>
          </reference>
        </references>
      </pivotArea>
    </format>
    <format dxfId="253">
      <pivotArea dataOnly="0" labelOnly="1" fieldPosition="0">
        <references count="1">
          <reference field="5" count="1">
            <x v="1"/>
          </reference>
        </references>
      </pivotArea>
    </format>
    <format dxfId="252">
      <pivotArea type="origin" dataOnly="0" labelOnly="1" outline="0" fieldPosition="0"/>
    </format>
    <format dxfId="251">
      <pivotArea field="5" type="button" dataOnly="0" labelOnly="1" outline="0" axis="axisCol" fieldPosition="0"/>
    </format>
    <format dxfId="250">
      <pivotArea field="24" type="button" dataOnly="0" labelOnly="1" outline="0" axis="axisRow" fieldPosition="0"/>
    </format>
    <format dxfId="249">
      <pivotArea dataOnly="0" labelOnly="1" fieldPosition="0">
        <references count="1">
          <reference field="5" count="1">
            <x v="1"/>
          </reference>
        </references>
      </pivotArea>
    </format>
    <format dxfId="248">
      <pivotArea type="origin" dataOnly="0" labelOnly="1" outline="0" fieldPosition="0"/>
    </format>
    <format dxfId="247">
      <pivotArea field="5" type="button" dataOnly="0" labelOnly="1" outline="0" axis="axisCol" fieldPosition="0"/>
    </format>
    <format dxfId="246">
      <pivotArea field="24" type="button" dataOnly="0" labelOnly="1" outline="0" axis="axisRow" fieldPosition="0"/>
    </format>
    <format dxfId="245">
      <pivotArea dataOnly="0" labelOnly="1" fieldPosition="0">
        <references count="1">
          <reference field="5" count="1">
            <x v="1"/>
          </reference>
        </references>
      </pivotArea>
    </format>
    <format dxfId="244">
      <pivotArea dataOnly="0" labelOnly="1" grandCol="1" outline="0" fieldPosition="0"/>
    </format>
    <format dxfId="243">
      <pivotArea dataOnly="0" labelOnly="1" grandCol="1" outline="0" fieldPosition="0"/>
    </format>
    <format dxfId="242">
      <pivotArea type="origin" dataOnly="0" labelOnly="1" outline="0" fieldPosition="0"/>
    </format>
    <format dxfId="241">
      <pivotArea field="5" type="button" dataOnly="0" labelOnly="1" outline="0" axis="axisCol" fieldPosition="0"/>
    </format>
    <format dxfId="240">
      <pivotArea field="24" type="button" dataOnly="0" labelOnly="1" outline="0" axis="axisRow" fieldPosition="0"/>
    </format>
    <format dxfId="239">
      <pivotArea dataOnly="0" labelOnly="1" fieldPosition="0">
        <references count="1">
          <reference field="5" count="1">
            <x v="1"/>
          </reference>
        </references>
      </pivotArea>
    </format>
    <format dxfId="238">
      <pivotArea grandRow="1" outline="0" collapsedLevelsAreSubtotals="1" fieldPosition="0"/>
    </format>
    <format dxfId="237">
      <pivotArea dataOnly="0" labelOnly="1" grandRow="1" outline="0" fieldPosition="0"/>
    </format>
    <format dxfId="236">
      <pivotArea grandRow="1" outline="0" collapsedLevelsAreSubtotals="1" fieldPosition="0"/>
    </format>
    <format dxfId="235">
      <pivotArea dataOnly="0" labelOnly="1" grandRow="1" outline="0" fieldPosition="0"/>
    </format>
    <format dxfId="234">
      <pivotArea grandCol="1" outline="0" collapsedLevelsAreSubtotals="1" fieldPosition="0"/>
    </format>
    <format dxfId="233">
      <pivotArea type="topRight" dataOnly="0" labelOnly="1" outline="0" fieldPosition="0"/>
    </format>
    <format dxfId="232">
      <pivotArea dataOnly="0" labelOnly="1" grandCol="1" outline="0" fieldPosition="0"/>
    </format>
    <format dxfId="231">
      <pivotArea grandCol="1" outline="0" collapsedLevelsAreSubtotals="1" fieldPosition="0"/>
    </format>
    <format dxfId="230">
      <pivotArea type="topRight" dataOnly="0" labelOnly="1" outline="0" fieldPosition="0"/>
    </format>
    <format dxfId="229">
      <pivotArea dataOnly="0" labelOnly="1" grandCol="1" outline="0" fieldPosition="0"/>
    </format>
    <format dxfId="228">
      <pivotArea grandCol="1" outline="0" collapsedLevelsAreSubtotals="1" fieldPosition="0"/>
    </format>
    <format dxfId="227">
      <pivotArea type="topRight" dataOnly="0" labelOnly="1" outline="0" fieldPosition="0"/>
    </format>
    <format dxfId="226">
      <pivotArea dataOnly="0" labelOnly="1" grandCol="1" outline="0" fieldPosition="0"/>
    </format>
    <format dxfId="225">
      <pivotArea grandCol="1" outline="0" collapsedLevelsAreSubtotals="1" fieldPosition="0"/>
    </format>
    <format dxfId="224">
      <pivotArea type="topRight" dataOnly="0" labelOnly="1" outline="0" fieldPosition="0"/>
    </format>
    <format dxfId="223">
      <pivotArea dataOnly="0" labelOnly="1" grandCol="1" outline="0" fieldPosition="0"/>
    </format>
    <format dxfId="222">
      <pivotArea outline="0" collapsedLevelsAreSubtotals="1" fieldPosition="0"/>
    </format>
    <format dxfId="221">
      <pivotArea outline="0" collapsedLevelsAreSubtotals="1" fieldPosition="0"/>
    </format>
    <format dxfId="220">
      <pivotArea outline="0" collapsedLevelsAreSubtotals="1" fieldPosition="0">
        <references count="1">
          <reference field="5" count="1" selected="0">
            <x v="2"/>
          </reference>
        </references>
      </pivotArea>
    </format>
    <format dxfId="219">
      <pivotArea grandCol="1" outline="0" collapsedLevelsAreSubtotals="1" fieldPosition="0"/>
    </format>
    <format dxfId="218">
      <pivotArea type="topRight" dataOnly="0" labelOnly="1" outline="0" fieldPosition="0"/>
    </format>
    <format dxfId="217">
      <pivotArea type="topRight" dataOnly="0" labelOnly="1" outline="0" fieldPosition="0"/>
    </format>
    <format dxfId="216">
      <pivotArea grandCol="1" outline="0" collapsedLevelsAreSubtotals="1" fieldPosition="0"/>
    </format>
    <format dxfId="215">
      <pivotArea dataOnly="0" labelOnly="1" fieldPosition="0">
        <references count="1">
          <reference field="5" count="1">
            <x v="2"/>
          </reference>
        </references>
      </pivotArea>
    </format>
    <format dxfId="214">
      <pivotArea dataOnly="0" labelOnly="1" fieldPosition="0">
        <references count="1">
          <reference field="5" count="1">
            <x v="2"/>
          </reference>
        </references>
      </pivotArea>
    </format>
    <format dxfId="213">
      <pivotArea dataOnly="0" labelOnly="1" fieldPosition="0">
        <references count="1">
          <reference field="5" count="1">
            <x v="2"/>
          </reference>
        </references>
      </pivotArea>
    </format>
    <format dxfId="212">
      <pivotArea dataOnly="0" labelOnly="1" fieldPosition="0">
        <references count="1">
          <reference field="5" count="1">
            <x v="3"/>
          </reference>
        </references>
      </pivotArea>
    </format>
    <format dxfId="211">
      <pivotArea dataOnly="0" labelOnly="1" fieldPosition="0">
        <references count="1">
          <reference field="5" count="1">
            <x v="3"/>
          </reference>
        </references>
      </pivotArea>
    </format>
    <format dxfId="210">
      <pivotArea dataOnly="0" labelOnly="1" fieldPosition="0">
        <references count="1">
          <reference field="5" count="1">
            <x v="3"/>
          </reference>
        </references>
      </pivotArea>
    </format>
    <format dxfId="209">
      <pivotArea dataOnly="0" labelOnly="1" fieldPosition="0">
        <references count="1">
          <reference field="5" count="1">
            <x v="4"/>
          </reference>
        </references>
      </pivotArea>
    </format>
    <format dxfId="208">
      <pivotArea dataOnly="0" labelOnly="1" fieldPosition="0">
        <references count="1">
          <reference field="5" count="1">
            <x v="4"/>
          </reference>
        </references>
      </pivotArea>
    </format>
    <format dxfId="207">
      <pivotArea dataOnly="0" labelOnly="1" fieldPosition="0">
        <references count="1">
          <reference field="5" count="1">
            <x v="1"/>
          </reference>
        </references>
      </pivotArea>
    </format>
    <format dxfId="206">
      <pivotArea grandCol="1" outline="0" collapsedLevelsAreSubtotals="1" fieldPosition="0"/>
    </format>
    <format dxfId="205">
      <pivotArea grandCol="1" outline="0" collapsedLevelsAreSubtotals="1" fieldPosition="0"/>
    </format>
    <format dxfId="204">
      <pivotArea dataOnly="0" labelOnly="1" grandCol="1" outline="0" fieldPosition="0"/>
    </format>
    <format dxfId="203">
      <pivotArea dataOnly="0" labelOnly="1" grandCol="1" outline="0" fieldPosition="0"/>
    </format>
    <format dxfId="202">
      <pivotArea dataOnly="0" labelOnly="1" fieldPosition="0">
        <references count="1">
          <reference field="5" count="2">
            <x v="5"/>
            <x v="6"/>
          </reference>
        </references>
      </pivotArea>
    </format>
    <format dxfId="201">
      <pivotArea dataOnly="0" labelOnly="1" fieldPosition="0">
        <references count="1">
          <reference field="5" count="1">
            <x v="7"/>
          </reference>
        </references>
      </pivotArea>
    </format>
    <format dxfId="200">
      <pivotArea dataOnly="0" labelOnly="1" fieldPosition="0">
        <references count="1">
          <reference field="5" count="2">
            <x v="8"/>
            <x v="9"/>
          </reference>
        </references>
      </pivotArea>
    </format>
    <format dxfId="199">
      <pivotArea dataOnly="0" labelOnly="1" fieldPosition="0">
        <references count="1">
          <reference field="5" count="2">
            <x v="10"/>
            <x v="11"/>
          </reference>
        </references>
      </pivotArea>
    </format>
    <format dxfId="198">
      <pivotArea dataOnly="0" labelOnly="1" fieldPosition="0">
        <references count="1">
          <reference field="5" count="2">
            <x v="10"/>
            <x v="11"/>
          </reference>
        </references>
      </pivotArea>
    </format>
    <format dxfId="197">
      <pivotArea dataOnly="0" labelOnly="1" fieldPosition="0">
        <references count="1">
          <reference field="5" count="2">
            <x v="10"/>
            <x v="11"/>
          </reference>
        </references>
      </pivotArea>
    </format>
    <format dxfId="196">
      <pivotArea collapsedLevelsAreSubtotals="1" fieldPosition="0">
        <references count="1">
          <reference field="24" count="1">
            <x v="3"/>
          </reference>
        </references>
      </pivotArea>
    </format>
    <format dxfId="195">
      <pivotArea dataOnly="0" labelOnly="1" fieldPosition="0">
        <references count="1">
          <reference field="24" count="1">
            <x v="3"/>
          </reference>
        </references>
      </pivotArea>
    </format>
    <format dxfId="194">
      <pivotArea dataOnly="0" labelOnly="1" fieldPosition="0">
        <references count="1">
          <reference field="5" count="1">
            <x v="12"/>
          </reference>
        </references>
      </pivotArea>
    </format>
    <format dxfId="193">
      <pivotArea dataOnly="0" labelOnly="1" fieldPosition="0">
        <references count="1">
          <reference field="5" count="1">
            <x v="13"/>
          </reference>
        </references>
      </pivotArea>
    </format>
    <format dxfId="192">
      <pivotArea dataOnly="0" labelOnly="1" fieldPosition="0">
        <references count="1">
          <reference field="5" count="1">
            <x v="13"/>
          </reference>
        </references>
      </pivotArea>
    </format>
    <format dxfId="191">
      <pivotArea dataOnly="0" labelOnly="1" fieldPosition="0">
        <references count="1">
          <reference field="5" count="1">
            <x v="1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TablaDinámica4" cacheId="2" applyNumberFormats="0" applyBorderFormats="0" applyFontFormats="0" applyPatternFormats="0" applyAlignmentFormats="0" applyWidthHeightFormats="1" dataCaption="Valores" updatedVersion="7" minRefreshableVersion="3" useAutoFormatting="1" itemPrintTitles="1" createdVersion="8" indent="0" outline="1" outlineData="1" multipleFieldFilters="0" rowHeaderCaption="Estado" colHeaderCaption="Mes">
  <location ref="B62:K67" firstHeaderRow="1" firstDataRow="2" firstDataCol="1" rowPageCount="1" colPageCount="1"/>
  <pivotFields count="26">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367"/>
        <item t="default"/>
      </items>
    </pivotField>
    <pivotField showAll="0" nonAutoSortDefault="1">
      <items count="21">
        <item x="19"/>
        <item x="2"/>
        <item x="0"/>
        <item x="1"/>
        <item x="3"/>
        <item x="4"/>
        <item x="5"/>
        <item x="6"/>
        <item x="7"/>
        <item x="8"/>
        <item x="9"/>
        <item x="10"/>
        <item x="11"/>
        <item x="12"/>
        <item x="13"/>
        <item x="14"/>
        <item x="15"/>
        <item x="16"/>
        <item x="17"/>
        <item x="18"/>
        <item t="default"/>
      </items>
    </pivotField>
    <pivotField axis="axisPage"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n="Con requi" m="1" x="7"/>
        <item n="Cumplido" x="0"/>
        <item n="Sin requi" x="2"/>
        <item n="Anulado" x="1"/>
        <item m="1" x="6"/>
        <item m="1" x="3"/>
        <item m="1" x="5"/>
        <item m="1" x="4"/>
        <item t="default"/>
      </items>
    </pivotField>
    <pivotField showAll="0"/>
    <pivotField dataField="1" showAll="0"/>
    <pivotField showAll="0"/>
    <pivotField axis="axisCol" showAll="0">
      <items count="15">
        <item sd="0" x="0"/>
        <item n="Enero" sd="0" x="1"/>
        <item n="Febrero" sd="0" x="2"/>
        <item n="Marzo" sd="0" x="3"/>
        <item n="Abril" sd="0" x="4"/>
        <item n="Mayo" sd="0" x="5"/>
        <item n="Junio" sd="0" x="6"/>
        <item n="Julio" sd="0" x="7"/>
        <item n="Agosto" sd="0" x="8"/>
        <item n="Septiembre" sd="0" x="9"/>
        <item n="Octubre" sd="0" x="10"/>
        <item n="Noviembre" sd="0" x="11"/>
        <item n="Diciembre" sd="0" x="12"/>
        <item sd="0" x="13"/>
        <item t="default"/>
      </items>
    </pivotField>
  </pivotFields>
  <rowFields count="1">
    <field x="21"/>
  </rowFields>
  <rowItems count="4">
    <i>
      <x v="1"/>
    </i>
    <i>
      <x v="2"/>
    </i>
    <i>
      <x v="3"/>
    </i>
    <i t="grand">
      <x/>
    </i>
  </rowItems>
  <colFields count="1">
    <field x="25"/>
  </colFields>
  <colItems count="9">
    <i>
      <x v="1"/>
    </i>
    <i>
      <x v="2"/>
    </i>
    <i>
      <x v="3"/>
    </i>
    <i>
      <x v="4"/>
    </i>
    <i>
      <x v="5"/>
    </i>
    <i>
      <x v="6"/>
    </i>
    <i>
      <x v="7"/>
    </i>
    <i>
      <x v="8"/>
    </i>
    <i t="grand">
      <x/>
    </i>
  </colItems>
  <pageFields count="1">
    <pageField fld="6" item="2" hier="-1"/>
  </pageFields>
  <dataFields count="1">
    <dataField name="2026" fld="23" baseField="0" baseItem="0"/>
  </dataFields>
  <formats count="122">
    <format dxfId="423">
      <pivotArea outline="0" collapsedLevelsAreSubtotals="1" fieldPosition="0"/>
    </format>
    <format dxfId="422">
      <pivotArea field="21" type="button" dataOnly="0" labelOnly="1" outline="0" axis="axisRow" fieldPosition="0"/>
    </format>
    <format dxfId="421">
      <pivotArea dataOnly="0" labelOnly="1" fieldPosition="0">
        <references count="1">
          <reference field="21" count="0"/>
        </references>
      </pivotArea>
    </format>
    <format dxfId="420">
      <pivotArea dataOnly="0" labelOnly="1" grandRow="1" outline="0" fieldPosition="0"/>
    </format>
    <format dxfId="419">
      <pivotArea dataOnly="0" labelOnly="1" grandCol="1" outline="0" fieldPosition="0"/>
    </format>
    <format dxfId="418">
      <pivotArea grandCol="1" outline="0" collapsedLevelsAreSubtotals="1" fieldPosition="0"/>
    </format>
    <format dxfId="417">
      <pivotArea grandCol="1" outline="0" collapsedLevelsAreSubtotals="1" fieldPosition="0"/>
    </format>
    <format dxfId="416">
      <pivotArea grandCol="1" outline="0" collapsedLevelsAreSubtotals="1" fieldPosition="0"/>
    </format>
    <format dxfId="415">
      <pivotArea type="all" dataOnly="0" outline="0" fieldPosition="0"/>
    </format>
    <format dxfId="414">
      <pivotArea outline="0" collapsedLevelsAreSubtotals="1" fieldPosition="0"/>
    </format>
    <format dxfId="413">
      <pivotArea dataOnly="0" labelOnly="1" fieldPosition="0">
        <references count="1">
          <reference field="21" count="0"/>
        </references>
      </pivotArea>
    </format>
    <format dxfId="412">
      <pivotArea type="origin" dataOnly="0" labelOnly="1" outline="0" fieldPosition="0"/>
    </format>
    <format dxfId="411">
      <pivotArea field="21" type="button" dataOnly="0" labelOnly="1" outline="0" axis="axisRow" fieldPosition="0"/>
    </format>
    <format dxfId="410">
      <pivotArea dataOnly="0" labelOnly="1" grandCol="1" outline="0" fieldPosition="0"/>
    </format>
    <format dxfId="409">
      <pivotArea grandRow="1" outline="0" collapsedLevelsAreSubtotals="1" fieldPosition="0"/>
    </format>
    <format dxfId="408">
      <pivotArea dataOnly="0" labelOnly="1" grandRow="1" outline="0" fieldPosition="0"/>
    </format>
    <format dxfId="407">
      <pivotArea grandRow="1" outline="0" collapsedLevelsAreSubtotals="1" fieldPosition="0"/>
    </format>
    <format dxfId="406">
      <pivotArea dataOnly="0" labelOnly="1" grandRow="1" outline="0" fieldPosition="0"/>
    </format>
    <format dxfId="405">
      <pivotArea field="21" type="button" dataOnly="0" labelOnly="1" outline="0" axis="axisRow" fieldPosition="0"/>
    </format>
    <format dxfId="404">
      <pivotArea dataOnly="0" labelOnly="1" grandCol="1" outline="0" fieldPosition="0"/>
    </format>
    <format dxfId="403">
      <pivotArea type="origin" dataOnly="0" labelOnly="1" outline="0" fieldPosition="0"/>
    </format>
    <format dxfId="402">
      <pivotArea grandRow="1" outline="0" collapsedLevelsAreSubtotals="1" fieldPosition="0"/>
    </format>
    <format dxfId="401">
      <pivotArea dataOnly="0" labelOnly="1" grandRow="1" outline="0" fieldPosition="0"/>
    </format>
    <format dxfId="400">
      <pivotArea field="21" type="button" dataOnly="0" labelOnly="1" outline="0" axis="axisRow" fieldPosition="0"/>
    </format>
    <format dxfId="399">
      <pivotArea dataOnly="0" labelOnly="1" grandCol="1" outline="0" fieldPosition="0"/>
    </format>
    <format dxfId="398">
      <pivotArea type="origin" dataOnly="0" labelOnly="1" outline="0" fieldPosition="0"/>
    </format>
    <format dxfId="397">
      <pivotArea type="all" dataOnly="0" outline="0" fieldPosition="0"/>
    </format>
    <format dxfId="396">
      <pivotArea grandRow="1" outline="0" collapsedLevelsAreSubtotals="1" fieldPosition="0"/>
    </format>
    <format dxfId="395">
      <pivotArea dataOnly="0" labelOnly="1" grandRow="1" outline="0" fieldPosition="0"/>
    </format>
    <format dxfId="394">
      <pivotArea type="origin" dataOnly="0" labelOnly="1" outline="0" fieldPosition="0"/>
    </format>
    <format dxfId="393">
      <pivotArea field="21" type="button" dataOnly="0" labelOnly="1" outline="0" axis="axisRow" fieldPosition="0"/>
    </format>
    <format dxfId="392">
      <pivotArea dataOnly="0" labelOnly="1" grandCol="1" outline="0" fieldPosition="0"/>
    </format>
    <format dxfId="391">
      <pivotArea type="topRight" dataOnly="0" labelOnly="1" outline="0" fieldPosition="0"/>
    </format>
    <format dxfId="390">
      <pivotArea collapsedLevelsAreSubtotals="1" fieldPosition="0">
        <references count="1">
          <reference field="21" count="1">
            <x v="0"/>
          </reference>
        </references>
      </pivotArea>
    </format>
    <format dxfId="389">
      <pivotArea dataOnly="0" labelOnly="1" fieldPosition="0">
        <references count="1">
          <reference field="21" count="1">
            <x v="0"/>
          </reference>
        </references>
      </pivotArea>
    </format>
    <format dxfId="388">
      <pivotArea collapsedLevelsAreSubtotals="1" fieldPosition="0">
        <references count="1">
          <reference field="21" count="1">
            <x v="1"/>
          </reference>
        </references>
      </pivotArea>
    </format>
    <format dxfId="387">
      <pivotArea dataOnly="0" labelOnly="1" fieldPosition="0">
        <references count="1">
          <reference field="21" count="1">
            <x v="1"/>
          </reference>
        </references>
      </pivotArea>
    </format>
    <format dxfId="386">
      <pivotArea outline="0" collapsedLevelsAreSubtotals="1" fieldPosition="0"/>
    </format>
    <format dxfId="385">
      <pivotArea field="21" type="button" dataOnly="0" labelOnly="1" outline="0" axis="axisRow" fieldPosition="0"/>
    </format>
    <format dxfId="384">
      <pivotArea dataOnly="0" labelOnly="1" fieldPosition="0">
        <references count="1">
          <reference field="21" count="0"/>
        </references>
      </pivotArea>
    </format>
    <format dxfId="383">
      <pivotArea dataOnly="0" labelOnly="1" grandRow="1" outline="0" fieldPosition="0"/>
    </format>
    <format dxfId="382">
      <pivotArea dataOnly="0" labelOnly="1" grandCol="1" outline="0" fieldPosition="0"/>
    </format>
    <format dxfId="381">
      <pivotArea dataOnly="0" labelOnly="1" grandRow="1" outline="0" fieldPosition="0"/>
    </format>
    <format dxfId="380">
      <pivotArea dataOnly="0" labelOnly="1" grandCol="1" outline="0" fieldPosition="0"/>
    </format>
    <format dxfId="379">
      <pivotArea dataOnly="0" labelOnly="1" grandCol="1" outline="0" fieldPosition="0"/>
    </format>
    <format dxfId="378">
      <pivotArea field="5" type="button" dataOnly="0" labelOnly="1" outline="0"/>
    </format>
    <format dxfId="377">
      <pivotArea field="5" type="button" dataOnly="0" labelOnly="1" outline="0"/>
    </format>
    <format dxfId="376">
      <pivotArea type="origin" dataOnly="0" labelOnly="1" outline="0" fieldPosition="0"/>
    </format>
    <format dxfId="375">
      <pivotArea field="5" type="button" dataOnly="0" labelOnly="1" outline="0"/>
    </format>
    <format dxfId="374">
      <pivotArea field="21" type="button" dataOnly="0" labelOnly="1" outline="0" axis="axisRow" fieldPosition="0"/>
    </format>
    <format dxfId="373">
      <pivotArea type="origin" dataOnly="0" labelOnly="1" outline="0" fieldPosition="0"/>
    </format>
    <format dxfId="372">
      <pivotArea field="5" type="button" dataOnly="0" labelOnly="1" outline="0"/>
    </format>
    <format dxfId="371">
      <pivotArea field="21" type="button" dataOnly="0" labelOnly="1" outline="0" axis="axisRow" fieldPosition="0"/>
    </format>
    <format dxfId="370">
      <pivotArea dataOnly="0" labelOnly="1" grandCol="1" outline="0" fieldPosition="0"/>
    </format>
    <format dxfId="369">
      <pivotArea dataOnly="0" labelOnly="1" grandCol="1" outline="0" fieldPosition="0"/>
    </format>
    <format dxfId="368">
      <pivotArea type="origin" dataOnly="0" labelOnly="1" outline="0" fieldPosition="0"/>
    </format>
    <format dxfId="367">
      <pivotArea field="5" type="button" dataOnly="0" labelOnly="1" outline="0"/>
    </format>
    <format dxfId="366">
      <pivotArea field="21" type="button" dataOnly="0" labelOnly="1" outline="0" axis="axisRow" fieldPosition="0"/>
    </format>
    <format dxfId="365">
      <pivotArea grandRow="1" outline="0" collapsedLevelsAreSubtotals="1" fieldPosition="0"/>
    </format>
    <format dxfId="364">
      <pivotArea dataOnly="0" labelOnly="1" grandRow="1" outline="0" fieldPosition="0"/>
    </format>
    <format dxfId="363">
      <pivotArea grandRow="1" outline="0" collapsedLevelsAreSubtotals="1" fieldPosition="0"/>
    </format>
    <format dxfId="362">
      <pivotArea dataOnly="0" labelOnly="1" grandRow="1" outline="0" fieldPosition="0"/>
    </format>
    <format dxfId="361">
      <pivotArea grandCol="1" outline="0" collapsedLevelsAreSubtotals="1" fieldPosition="0"/>
    </format>
    <format dxfId="360">
      <pivotArea type="topRight" dataOnly="0" labelOnly="1" outline="0" fieldPosition="0"/>
    </format>
    <format dxfId="359">
      <pivotArea dataOnly="0" labelOnly="1" grandCol="1" outline="0" fieldPosition="0"/>
    </format>
    <format dxfId="358">
      <pivotArea grandCol="1" outline="0" collapsedLevelsAreSubtotals="1" fieldPosition="0"/>
    </format>
    <format dxfId="357">
      <pivotArea grandCol="1" outline="0" collapsedLevelsAreSubtotals="1" fieldPosition="0"/>
    </format>
    <format dxfId="356">
      <pivotArea type="topRight" dataOnly="0" labelOnly="1" outline="0" fieldPosition="0"/>
    </format>
    <format dxfId="355">
      <pivotArea dataOnly="0" labelOnly="1" grandCol="1" outline="0" fieldPosition="0"/>
    </format>
    <format dxfId="354">
      <pivotArea grandCol="1" outline="0" collapsedLevelsAreSubtotals="1" fieldPosition="0"/>
    </format>
    <format dxfId="353">
      <pivotArea type="topRight" dataOnly="0" labelOnly="1" outline="0" fieldPosition="0"/>
    </format>
    <format dxfId="352">
      <pivotArea dataOnly="0" labelOnly="1" grandCol="1" outline="0" fieldPosition="0"/>
    </format>
    <format dxfId="351">
      <pivotArea grandCol="1" outline="0" collapsedLevelsAreSubtotals="1" fieldPosition="0"/>
    </format>
    <format dxfId="350">
      <pivotArea grandCol="1" outline="0" collapsedLevelsAreSubtotals="1" fieldPosition="0"/>
    </format>
    <format dxfId="349">
      <pivotArea type="topRight" dataOnly="0" labelOnly="1" outline="0" fieldPosition="0"/>
    </format>
    <format dxfId="348">
      <pivotArea dataOnly="0" labelOnly="1" grandCol="1" outline="0" fieldPosition="0"/>
    </format>
    <format dxfId="347">
      <pivotArea dataOnly="0" labelOnly="1" grandCol="1" outline="0" fieldPosition="0"/>
    </format>
    <format dxfId="346">
      <pivotArea type="origin" dataOnly="0" labelOnly="1" outline="0" fieldPosition="0"/>
    </format>
    <format dxfId="345">
      <pivotArea field="5" type="button" dataOnly="0" labelOnly="1" outline="0"/>
    </format>
    <format dxfId="344">
      <pivotArea field="21" type="button" dataOnly="0" labelOnly="1" outline="0" axis="axisRow" fieldPosition="0"/>
    </format>
    <format dxfId="343">
      <pivotArea dataOnly="0" labelOnly="1" grandCol="1" outline="0" fieldPosition="0"/>
    </format>
    <format dxfId="342">
      <pivotArea grandRow="1" outline="0" collapsedLevelsAreSubtotals="1" fieldPosition="0"/>
    </format>
    <format dxfId="341">
      <pivotArea dataOnly="0" labelOnly="1" grandRow="1" outline="0" fieldPosition="0"/>
    </format>
    <format dxfId="340">
      <pivotArea outline="0" collapsedLevelsAreSubtotals="1" fieldPosition="0"/>
    </format>
    <format dxfId="339">
      <pivotArea outline="0" collapsedLevelsAreSubtotals="1" fieldPosition="0"/>
    </format>
    <format dxfId="338">
      <pivotArea dataOnly="0" labelOnly="1" fieldPosition="0">
        <references count="1">
          <reference field="25" count="3">
            <x v="2"/>
            <x v="3"/>
            <x v="4"/>
          </reference>
        </references>
      </pivotArea>
    </format>
    <format dxfId="337">
      <pivotArea field="25" type="button" dataOnly="0" labelOnly="1" outline="0" axis="axisCol" fieldPosition="0"/>
    </format>
    <format dxfId="336">
      <pivotArea dataOnly="0" labelOnly="1" fieldPosition="0">
        <references count="1">
          <reference field="25" count="1">
            <x v="3"/>
          </reference>
        </references>
      </pivotArea>
    </format>
    <format dxfId="335">
      <pivotArea dataOnly="0" labelOnly="1" fieldPosition="0">
        <references count="1">
          <reference field="25" count="1">
            <x v="3"/>
          </reference>
        </references>
      </pivotArea>
    </format>
    <format dxfId="334">
      <pivotArea dataOnly="0" labelOnly="1" fieldPosition="0">
        <references count="1">
          <reference field="25" count="2">
            <x v="2"/>
            <x v="3"/>
          </reference>
        </references>
      </pivotArea>
    </format>
    <format dxfId="333">
      <pivotArea field="25" type="button" dataOnly="0" labelOnly="1" outline="0" axis="axisCol" fieldPosition="0"/>
    </format>
    <format dxfId="332">
      <pivotArea dataOnly="0" labelOnly="1" fieldPosition="0">
        <references count="1">
          <reference field="25" count="1">
            <x v="4"/>
          </reference>
        </references>
      </pivotArea>
    </format>
    <format dxfId="331">
      <pivotArea collapsedLevelsAreSubtotals="1" fieldPosition="0">
        <references count="1">
          <reference field="21" count="1">
            <x v="3"/>
          </reference>
        </references>
      </pivotArea>
    </format>
    <format dxfId="330">
      <pivotArea dataOnly="0" labelOnly="1" fieldPosition="0">
        <references count="1">
          <reference field="21" count="1">
            <x v="3"/>
          </reference>
        </references>
      </pivotArea>
    </format>
    <format dxfId="329">
      <pivotArea dataOnly="0" labelOnly="1" fieldPosition="0">
        <references count="1">
          <reference field="25" count="1">
            <x v="5"/>
          </reference>
        </references>
      </pivotArea>
    </format>
    <format dxfId="328">
      <pivotArea dataOnly="0" labelOnly="1" fieldPosition="0">
        <references count="1">
          <reference field="25" count="1">
            <x v="5"/>
          </reference>
        </references>
      </pivotArea>
    </format>
    <format dxfId="327">
      <pivotArea outline="0" collapsedLevelsAreSubtotals="1" fieldPosition="0">
        <references count="1">
          <reference field="25" count="2" selected="0">
            <x v="3"/>
            <x v="4"/>
          </reference>
        </references>
      </pivotArea>
    </format>
    <format dxfId="326">
      <pivotArea type="topRight" dataOnly="0" labelOnly="1" outline="0" fieldPosition="0"/>
    </format>
    <format dxfId="325">
      <pivotArea dataOnly="0" labelOnly="1" fieldPosition="0">
        <references count="1">
          <reference field="25" count="1">
            <x v="4"/>
          </reference>
        </references>
      </pivotArea>
    </format>
    <format dxfId="324">
      <pivotArea dataOnly="0" labelOnly="1" fieldPosition="0">
        <references count="1">
          <reference field="25" count="1">
            <x v="5"/>
          </reference>
        </references>
      </pivotArea>
    </format>
    <format dxfId="323">
      <pivotArea dataOnly="0" labelOnly="1" fieldPosition="0">
        <references count="1">
          <reference field="25" count="1">
            <x v="6"/>
          </reference>
        </references>
      </pivotArea>
    </format>
    <format dxfId="322">
      <pivotArea dataOnly="0" labelOnly="1" fieldPosition="0">
        <references count="1">
          <reference field="25" count="1">
            <x v="6"/>
          </reference>
        </references>
      </pivotArea>
    </format>
    <format dxfId="321">
      <pivotArea dataOnly="0" labelOnly="1" fieldPosition="0">
        <references count="1">
          <reference field="25" count="1">
            <x v="6"/>
          </reference>
        </references>
      </pivotArea>
    </format>
    <format dxfId="320">
      <pivotArea dataOnly="0" labelOnly="1" fieldPosition="0">
        <references count="1">
          <reference field="25" count="1">
            <x v="7"/>
          </reference>
        </references>
      </pivotArea>
    </format>
    <format dxfId="319">
      <pivotArea dataOnly="0" labelOnly="1" fieldPosition="0">
        <references count="1">
          <reference field="25" count="1">
            <x v="7"/>
          </reference>
        </references>
      </pivotArea>
    </format>
    <format dxfId="318">
      <pivotArea dataOnly="0" labelOnly="1" fieldPosition="0">
        <references count="1">
          <reference field="25" count="1">
            <x v="8"/>
          </reference>
        </references>
      </pivotArea>
    </format>
    <format dxfId="317">
      <pivotArea dataOnly="0" labelOnly="1" fieldPosition="0">
        <references count="1">
          <reference field="25" count="1">
            <x v="8"/>
          </reference>
        </references>
      </pivotArea>
    </format>
    <format dxfId="316">
      <pivotArea dataOnly="0" labelOnly="1" fieldPosition="0">
        <references count="1">
          <reference field="25" count="1">
            <x v="9"/>
          </reference>
        </references>
      </pivotArea>
    </format>
    <format dxfId="315">
      <pivotArea dataOnly="0" labelOnly="1" fieldPosition="0">
        <references count="1">
          <reference field="25" count="1">
            <x v="10"/>
          </reference>
        </references>
      </pivotArea>
    </format>
    <format dxfId="314">
      <pivotArea dataOnly="0" labelOnly="1" fieldPosition="0">
        <references count="1">
          <reference field="25" count="2">
            <x v="9"/>
            <x v="10"/>
          </reference>
        </references>
      </pivotArea>
    </format>
    <format dxfId="313">
      <pivotArea dataOnly="0" labelOnly="1" fieldPosition="0">
        <references count="1">
          <reference field="25" count="2">
            <x v="9"/>
            <x v="10"/>
          </reference>
        </references>
      </pivotArea>
    </format>
    <format dxfId="312">
      <pivotArea dataOnly="0" labelOnly="1" fieldPosition="0">
        <references count="1">
          <reference field="25" count="1">
            <x v="2"/>
          </reference>
        </references>
      </pivotArea>
    </format>
    <format dxfId="311">
      <pivotArea outline="0" collapsedLevelsAreSubtotals="1" fieldPosition="0">
        <references count="1">
          <reference field="25" count="2" selected="0">
            <x v="3"/>
            <x v="4"/>
          </reference>
        </references>
      </pivotArea>
    </format>
    <format dxfId="310">
      <pivotArea outline="0" collapsedLevelsAreSubtotals="1" fieldPosition="0">
        <references count="1">
          <reference field="25" count="2" selected="0">
            <x v="3"/>
            <x v="4"/>
          </reference>
        </references>
      </pivotArea>
    </format>
    <format dxfId="309">
      <pivotArea dataOnly="0" labelOnly="1" fieldPosition="0">
        <references count="1">
          <reference field="25" count="1">
            <x v="11"/>
          </reference>
        </references>
      </pivotArea>
    </format>
    <format dxfId="308">
      <pivotArea dataOnly="0" labelOnly="1" fieldPosition="0">
        <references count="1">
          <reference field="25" count="1">
            <x v="11"/>
          </reference>
        </references>
      </pivotArea>
    </format>
    <format dxfId="307">
      <pivotArea dataOnly="0" labelOnly="1" fieldPosition="0">
        <references count="1">
          <reference field="25" count="1">
            <x v="12"/>
          </reference>
        </references>
      </pivotArea>
    </format>
    <format dxfId="306">
      <pivotArea dataOnly="0" labelOnly="1" fieldPosition="0">
        <references count="1">
          <reference field="25" count="4">
            <x v="9"/>
            <x v="10"/>
            <x v="11"/>
            <x v="12"/>
          </reference>
        </references>
      </pivotArea>
    </format>
    <format dxfId="305">
      <pivotArea dataOnly="0" labelOnly="1" fieldPosition="0">
        <references count="1">
          <reference field="25" count="4">
            <x v="9"/>
            <x v="10"/>
            <x v="11"/>
            <x v="12"/>
          </reference>
        </references>
      </pivotArea>
    </format>
    <format dxfId="304">
      <pivotArea dataOnly="0" labelOnly="1" fieldPosition="0">
        <references count="1">
          <reference field="25" count="1">
            <x v="1"/>
          </reference>
        </references>
      </pivotArea>
    </format>
    <format dxfId="303">
      <pivotArea dataOnly="0" labelOnly="1" fieldPosition="0">
        <references count="1">
          <reference field="25" count="1">
            <x v="1"/>
          </reference>
        </references>
      </pivotArea>
    </format>
    <format dxfId="302">
      <pivotArea dataOnly="0" labelOnly="1" fieldPosition="0">
        <references count="1">
          <reference field="25"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pilaresca.odoo.com/odoo/res.partner/18060" TargetMode="External"/><Relationship Id="rId2" Type="http://schemas.openxmlformats.org/officeDocument/2006/relationships/hyperlink" Target="https://pilaresca.odoo.com/odoo/res.partner/18060" TargetMode="External"/><Relationship Id="rId1" Type="http://schemas.openxmlformats.org/officeDocument/2006/relationships/hyperlink" Target="https://pilaresca.odoo.com/odoo/res.partner/18060" TargetMode="Externa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F802"/>
  <sheetViews>
    <sheetView topLeftCell="E1" zoomScale="70" zoomScaleNormal="70" workbookViewId="0">
      <pane ySplit="1" topLeftCell="A232" activePane="bottomLeft" state="frozen"/>
      <selection pane="bottomLeft" activeCell="A11" sqref="A2:XFD11"/>
    </sheetView>
  </sheetViews>
  <sheetFormatPr baseColWidth="10" defaultRowHeight="15" x14ac:dyDescent="0.25"/>
  <cols>
    <col min="1" max="1" width="10.5703125" bestFit="1" customWidth="1"/>
    <col min="2" max="2" width="17.42578125" customWidth="1"/>
    <col min="3" max="3" width="16.85546875" bestFit="1" customWidth="1"/>
    <col min="4" max="4" width="51" customWidth="1"/>
    <col min="5" max="8" width="11.5703125" customWidth="1"/>
    <col min="9" max="9" width="11.42578125" customWidth="1"/>
    <col min="10" max="10" width="10.140625" customWidth="1"/>
    <col min="11" max="11" width="11.7109375" customWidth="1"/>
    <col min="12" max="12" width="75.28515625" customWidth="1"/>
    <col min="13" max="13" width="7.28515625" customWidth="1"/>
    <col min="14" max="14" width="14.42578125" customWidth="1"/>
    <col min="15" max="15" width="13.7109375" customWidth="1"/>
    <col min="16" max="16" width="13.85546875" customWidth="1"/>
    <col min="17" max="17" width="6" customWidth="1"/>
    <col min="18" max="18" width="46.7109375" customWidth="1"/>
    <col min="19" max="19" width="9.28515625" style="1" customWidth="1"/>
    <col min="20" max="20" width="12.7109375" customWidth="1"/>
    <col min="21" max="21" width="8" customWidth="1"/>
    <col min="22" max="22" width="9.7109375" customWidth="1"/>
    <col min="23" max="23" width="18.28515625" style="1" customWidth="1"/>
    <col min="24" max="24" width="15" customWidth="1"/>
    <col min="25" max="25" width="9.7109375" customWidth="1"/>
    <col min="26" max="26" width="8.85546875" bestFit="1" customWidth="1"/>
    <col min="27" max="27" width="10.140625" bestFit="1" customWidth="1"/>
    <col min="28" max="28" width="13" style="1" customWidth="1"/>
    <col min="29" max="29" width="15.7109375" style="1" customWidth="1"/>
    <col min="30" max="30" width="13.7109375" style="1" customWidth="1"/>
  </cols>
  <sheetData>
    <row r="1" spans="1:32" s="8" customFormat="1" ht="70.150000000000006" customHeight="1" x14ac:dyDescent="0.25">
      <c r="A1" s="14" t="s">
        <v>107</v>
      </c>
      <c r="B1" s="12" t="s">
        <v>106</v>
      </c>
      <c r="C1" s="12" t="s">
        <v>105</v>
      </c>
      <c r="D1" s="113" t="s">
        <v>104</v>
      </c>
      <c r="E1" s="113" t="s">
        <v>103</v>
      </c>
      <c r="F1" s="14" t="s">
        <v>102</v>
      </c>
      <c r="G1" s="12" t="s">
        <v>101</v>
      </c>
      <c r="H1" s="113" t="s">
        <v>3315</v>
      </c>
      <c r="I1" s="14" t="s">
        <v>100</v>
      </c>
      <c r="J1" s="113" t="s">
        <v>99</v>
      </c>
      <c r="K1" s="113" t="s">
        <v>98</v>
      </c>
      <c r="L1" s="113" t="s">
        <v>97</v>
      </c>
      <c r="M1" s="113" t="s">
        <v>2813</v>
      </c>
      <c r="N1" s="113" t="s">
        <v>3</v>
      </c>
      <c r="O1" s="112" t="s">
        <v>95</v>
      </c>
      <c r="P1" s="110" t="s">
        <v>94</v>
      </c>
      <c r="Q1" s="12" t="s">
        <v>93</v>
      </c>
      <c r="R1" s="12" t="s">
        <v>92</v>
      </c>
      <c r="S1" s="12" t="s">
        <v>91</v>
      </c>
      <c r="T1" s="11" t="s">
        <v>90</v>
      </c>
      <c r="U1" s="12" t="s">
        <v>89</v>
      </c>
      <c r="V1" s="11" t="s">
        <v>88</v>
      </c>
      <c r="W1" s="13" t="s">
        <v>87</v>
      </c>
      <c r="X1" s="12" t="s">
        <v>86</v>
      </c>
      <c r="Y1" s="12" t="s">
        <v>85</v>
      </c>
      <c r="Z1" s="12" t="s">
        <v>84</v>
      </c>
      <c r="AA1" s="12" t="s">
        <v>83</v>
      </c>
      <c r="AB1" s="11" t="s">
        <v>82</v>
      </c>
      <c r="AC1" s="10" t="s">
        <v>81</v>
      </c>
      <c r="AD1" s="10" t="s">
        <v>80</v>
      </c>
      <c r="AE1" s="9" t="s">
        <v>79</v>
      </c>
      <c r="AF1" s="9" t="s">
        <v>78</v>
      </c>
    </row>
    <row r="2" spans="1:32" ht="37.9" customHeight="1" x14ac:dyDescent="0.25">
      <c r="A2" s="2">
        <v>1</v>
      </c>
      <c r="B2" s="2" t="s">
        <v>44</v>
      </c>
      <c r="C2" s="2" t="s">
        <v>15</v>
      </c>
      <c r="D2" s="6" t="s">
        <v>1260</v>
      </c>
      <c r="E2" s="7">
        <v>46024</v>
      </c>
      <c r="F2" s="2" t="s">
        <v>1004</v>
      </c>
      <c r="G2" s="2">
        <v>2026</v>
      </c>
      <c r="H2" s="2" t="s">
        <v>1261</v>
      </c>
      <c r="I2" s="2" t="s">
        <v>9</v>
      </c>
      <c r="J2" s="2" t="s">
        <v>1262</v>
      </c>
      <c r="K2" s="2" t="s">
        <v>4</v>
      </c>
      <c r="L2" s="6" t="s">
        <v>1263</v>
      </c>
      <c r="M2" s="2">
        <v>1</v>
      </c>
      <c r="N2" s="2" t="s">
        <v>3</v>
      </c>
      <c r="O2" s="111">
        <v>83801.649999999994</v>
      </c>
      <c r="P2" s="111">
        <f t="shared" ref="P2:P44" si="0">O2*M2</f>
        <v>83801.649999999994</v>
      </c>
      <c r="Q2" s="2" t="s">
        <v>2</v>
      </c>
      <c r="R2" s="2" t="s">
        <v>76</v>
      </c>
      <c r="S2" s="3" t="s">
        <v>1426</v>
      </c>
      <c r="T2" s="5">
        <v>46028</v>
      </c>
      <c r="U2" s="2" t="s">
        <v>45</v>
      </c>
      <c r="V2" s="5">
        <v>46028</v>
      </c>
      <c r="W2" s="3" t="s">
        <v>14</v>
      </c>
      <c r="X2" s="2" t="s">
        <v>13</v>
      </c>
      <c r="Y2" s="2">
        <v>3</v>
      </c>
      <c r="Z2" s="2">
        <v>1</v>
      </c>
      <c r="AA2" s="2">
        <f t="shared" ref="AA2:AA44" si="1">Z2-M2</f>
        <v>0</v>
      </c>
      <c r="AB2" s="4">
        <v>46028</v>
      </c>
      <c r="AC2" s="3">
        <v>1380</v>
      </c>
      <c r="AD2" s="3"/>
      <c r="AE2" s="2">
        <v>1</v>
      </c>
      <c r="AF2" s="2">
        <v>1</v>
      </c>
    </row>
    <row r="3" spans="1:32" ht="37.9" customHeight="1" x14ac:dyDescent="0.25">
      <c r="A3" s="2">
        <v>1</v>
      </c>
      <c r="B3" s="2" t="s">
        <v>53</v>
      </c>
      <c r="C3" s="2" t="s">
        <v>15</v>
      </c>
      <c r="D3" s="6" t="s">
        <v>1264</v>
      </c>
      <c r="E3" s="7">
        <v>46024</v>
      </c>
      <c r="F3" s="2" t="s">
        <v>1004</v>
      </c>
      <c r="G3" s="2">
        <v>2026</v>
      </c>
      <c r="H3" s="2" t="s">
        <v>1265</v>
      </c>
      <c r="I3" s="2" t="s">
        <v>9</v>
      </c>
      <c r="J3" s="2" t="s">
        <v>1266</v>
      </c>
      <c r="K3" s="2" t="s">
        <v>4</v>
      </c>
      <c r="L3" s="6" t="s">
        <v>1267</v>
      </c>
      <c r="M3" s="2">
        <v>1</v>
      </c>
      <c r="N3" s="2" t="s">
        <v>3</v>
      </c>
      <c r="O3" s="111"/>
      <c r="P3" s="111">
        <f t="shared" si="0"/>
        <v>0</v>
      </c>
      <c r="Q3" s="2" t="s">
        <v>2</v>
      </c>
      <c r="R3" s="2" t="s">
        <v>2046</v>
      </c>
      <c r="S3" s="3"/>
      <c r="T3" s="5"/>
      <c r="U3" s="2"/>
      <c r="V3" s="5"/>
      <c r="W3" s="3" t="s">
        <v>112</v>
      </c>
      <c r="X3" s="2" t="s">
        <v>0</v>
      </c>
      <c r="Y3" s="2">
        <v>4</v>
      </c>
      <c r="Z3" s="2"/>
      <c r="AA3" s="2">
        <f t="shared" si="1"/>
        <v>-1</v>
      </c>
      <c r="AB3" s="4"/>
      <c r="AC3" s="3"/>
      <c r="AD3" s="3"/>
      <c r="AE3" s="2">
        <v>1</v>
      </c>
      <c r="AF3" s="2">
        <v>1</v>
      </c>
    </row>
    <row r="4" spans="1:32" ht="37.9" customHeight="1" x14ac:dyDescent="0.25">
      <c r="A4" s="2">
        <v>13</v>
      </c>
      <c r="B4" s="2" t="s">
        <v>10</v>
      </c>
      <c r="C4" s="2" t="s">
        <v>15</v>
      </c>
      <c r="D4" s="6" t="s">
        <v>1268</v>
      </c>
      <c r="E4" s="7">
        <v>46024</v>
      </c>
      <c r="F4" s="2" t="s">
        <v>1004</v>
      </c>
      <c r="G4" s="2">
        <v>2026</v>
      </c>
      <c r="H4" s="2" t="s">
        <v>1269</v>
      </c>
      <c r="I4" s="2" t="s">
        <v>9</v>
      </c>
      <c r="J4" s="2" t="s">
        <v>1270</v>
      </c>
      <c r="K4" s="2" t="s">
        <v>1271</v>
      </c>
      <c r="L4" s="6" t="s">
        <v>1272</v>
      </c>
      <c r="M4" s="2">
        <v>10</v>
      </c>
      <c r="N4" s="2" t="s">
        <v>3</v>
      </c>
      <c r="O4" s="111">
        <v>183047</v>
      </c>
      <c r="P4" s="111">
        <f t="shared" si="0"/>
        <v>1830470</v>
      </c>
      <c r="Q4" s="2" t="s">
        <v>2</v>
      </c>
      <c r="R4" s="2" t="s">
        <v>1572</v>
      </c>
      <c r="S4" s="3" t="s">
        <v>1573</v>
      </c>
      <c r="T4" s="5">
        <v>46038</v>
      </c>
      <c r="U4" s="2" t="s">
        <v>12</v>
      </c>
      <c r="V4" s="5">
        <v>46038</v>
      </c>
      <c r="W4" s="3" t="s">
        <v>14</v>
      </c>
      <c r="X4" s="2" t="s">
        <v>13</v>
      </c>
      <c r="Y4" s="2">
        <v>3</v>
      </c>
      <c r="Z4" s="2">
        <v>10</v>
      </c>
      <c r="AA4" s="2">
        <f t="shared" si="1"/>
        <v>0</v>
      </c>
      <c r="AB4" s="4">
        <v>46038</v>
      </c>
      <c r="AC4" s="3">
        <v>21337</v>
      </c>
      <c r="AD4" s="3">
        <v>74332</v>
      </c>
      <c r="AE4" s="2">
        <v>1</v>
      </c>
      <c r="AF4" s="2">
        <v>1</v>
      </c>
    </row>
    <row r="5" spans="1:32" ht="37.9" customHeight="1" x14ac:dyDescent="0.25">
      <c r="A5" s="2"/>
      <c r="B5" s="2" t="s">
        <v>10</v>
      </c>
      <c r="C5" s="2" t="s">
        <v>15</v>
      </c>
      <c r="D5" s="6" t="s">
        <v>1268</v>
      </c>
      <c r="E5" s="7">
        <v>46024</v>
      </c>
      <c r="F5" s="2" t="s">
        <v>1004</v>
      </c>
      <c r="G5" s="2">
        <v>2026</v>
      </c>
      <c r="H5" s="2" t="s">
        <v>1269</v>
      </c>
      <c r="I5" s="2" t="s">
        <v>9</v>
      </c>
      <c r="J5" s="2" t="s">
        <v>1270</v>
      </c>
      <c r="K5" s="2" t="s">
        <v>1277</v>
      </c>
      <c r="L5" s="6" t="s">
        <v>1278</v>
      </c>
      <c r="M5" s="2">
        <v>12</v>
      </c>
      <c r="N5" s="2" t="s">
        <v>3</v>
      </c>
      <c r="O5" s="111">
        <v>134800</v>
      </c>
      <c r="P5" s="111">
        <f t="shared" si="0"/>
        <v>1617600</v>
      </c>
      <c r="Q5" s="2" t="s">
        <v>2</v>
      </c>
      <c r="R5" s="2" t="s">
        <v>1516</v>
      </c>
      <c r="S5" s="3" t="s">
        <v>1517</v>
      </c>
      <c r="T5" s="5">
        <v>46034</v>
      </c>
      <c r="U5" s="2" t="s">
        <v>12</v>
      </c>
      <c r="V5" s="5">
        <v>46038</v>
      </c>
      <c r="W5" s="3" t="s">
        <v>1422</v>
      </c>
      <c r="X5" s="2" t="s">
        <v>0</v>
      </c>
      <c r="Y5" s="2">
        <v>1</v>
      </c>
      <c r="Z5" s="2"/>
      <c r="AA5" s="2">
        <f t="shared" si="1"/>
        <v>-12</v>
      </c>
      <c r="AB5" s="4"/>
      <c r="AC5" s="3"/>
      <c r="AD5" s="3"/>
      <c r="AE5" s="2"/>
      <c r="AF5" s="2">
        <v>1</v>
      </c>
    </row>
    <row r="6" spans="1:32" ht="37.9" customHeight="1" x14ac:dyDescent="0.25">
      <c r="A6" s="2"/>
      <c r="B6" s="2" t="s">
        <v>10</v>
      </c>
      <c r="C6" s="2" t="s">
        <v>15</v>
      </c>
      <c r="D6" s="6" t="s">
        <v>1268</v>
      </c>
      <c r="E6" s="7">
        <v>46024</v>
      </c>
      <c r="F6" s="2" t="s">
        <v>1004</v>
      </c>
      <c r="G6" s="2">
        <v>2026</v>
      </c>
      <c r="H6" s="2" t="s">
        <v>1269</v>
      </c>
      <c r="I6" s="2" t="s">
        <v>9</v>
      </c>
      <c r="J6" s="2" t="s">
        <v>1270</v>
      </c>
      <c r="K6" s="2" t="s">
        <v>1279</v>
      </c>
      <c r="L6" s="6" t="s">
        <v>1280</v>
      </c>
      <c r="M6" s="2">
        <v>2</v>
      </c>
      <c r="N6" s="2" t="s">
        <v>3</v>
      </c>
      <c r="O6" s="111">
        <v>43500</v>
      </c>
      <c r="P6" s="111">
        <f t="shared" si="0"/>
        <v>87000</v>
      </c>
      <c r="Q6" s="2" t="s">
        <v>2</v>
      </c>
      <c r="R6" s="2" t="s">
        <v>1516</v>
      </c>
      <c r="S6" s="3" t="s">
        <v>1517</v>
      </c>
      <c r="T6" s="5">
        <v>46034</v>
      </c>
      <c r="U6" s="2" t="s">
        <v>12</v>
      </c>
      <c r="V6" s="5">
        <v>46038</v>
      </c>
      <c r="W6" s="3" t="s">
        <v>1422</v>
      </c>
      <c r="X6" s="2" t="s">
        <v>0</v>
      </c>
      <c r="Y6" s="2">
        <v>1</v>
      </c>
      <c r="Z6" s="2"/>
      <c r="AA6" s="2">
        <f t="shared" si="1"/>
        <v>-2</v>
      </c>
      <c r="AB6" s="4"/>
      <c r="AC6" s="3"/>
      <c r="AD6" s="3"/>
      <c r="AE6" s="2"/>
      <c r="AF6" s="2">
        <v>1</v>
      </c>
    </row>
    <row r="7" spans="1:32" ht="37.9" customHeight="1" x14ac:dyDescent="0.25">
      <c r="A7" s="2"/>
      <c r="B7" s="2" t="s">
        <v>10</v>
      </c>
      <c r="C7" s="2" t="s">
        <v>15</v>
      </c>
      <c r="D7" s="6" t="s">
        <v>1268</v>
      </c>
      <c r="E7" s="7">
        <v>46024</v>
      </c>
      <c r="F7" s="2" t="s">
        <v>1004</v>
      </c>
      <c r="G7" s="2">
        <v>2026</v>
      </c>
      <c r="H7" s="2" t="s">
        <v>1269</v>
      </c>
      <c r="I7" s="2" t="s">
        <v>9</v>
      </c>
      <c r="J7" s="2" t="s">
        <v>1270</v>
      </c>
      <c r="K7" s="2" t="s">
        <v>1275</v>
      </c>
      <c r="L7" s="6" t="s">
        <v>1276</v>
      </c>
      <c r="M7" s="2">
        <v>10</v>
      </c>
      <c r="N7" s="2" t="s">
        <v>3</v>
      </c>
      <c r="O7" s="111">
        <v>46980</v>
      </c>
      <c r="P7" s="111">
        <f t="shared" si="0"/>
        <v>469800</v>
      </c>
      <c r="Q7" s="2" t="s">
        <v>2</v>
      </c>
      <c r="R7" s="2" t="s">
        <v>1516</v>
      </c>
      <c r="S7" s="3" t="s">
        <v>1517</v>
      </c>
      <c r="T7" s="5">
        <v>46034</v>
      </c>
      <c r="U7" s="2" t="s">
        <v>12</v>
      </c>
      <c r="V7" s="5">
        <v>46038</v>
      </c>
      <c r="W7" s="3" t="s">
        <v>1422</v>
      </c>
      <c r="X7" s="2" t="s">
        <v>0</v>
      </c>
      <c r="Y7" s="2">
        <v>1</v>
      </c>
      <c r="Z7" s="2"/>
      <c r="AA7" s="2">
        <f t="shared" si="1"/>
        <v>-10</v>
      </c>
      <c r="AB7" s="4"/>
      <c r="AC7" s="3"/>
      <c r="AD7" s="3"/>
      <c r="AE7" s="2"/>
      <c r="AF7" s="2">
        <v>1</v>
      </c>
    </row>
    <row r="8" spans="1:32" ht="37.9" customHeight="1" x14ac:dyDescent="0.25">
      <c r="A8" s="2"/>
      <c r="B8" s="2" t="s">
        <v>10</v>
      </c>
      <c r="C8" s="2" t="s">
        <v>15</v>
      </c>
      <c r="D8" s="6" t="s">
        <v>1268</v>
      </c>
      <c r="E8" s="7">
        <v>46024</v>
      </c>
      <c r="F8" s="2" t="s">
        <v>1004</v>
      </c>
      <c r="G8" s="2">
        <v>2026</v>
      </c>
      <c r="H8" s="2" t="s">
        <v>1269</v>
      </c>
      <c r="I8" s="2" t="s">
        <v>9</v>
      </c>
      <c r="J8" s="2" t="s">
        <v>1270</v>
      </c>
      <c r="K8" s="2" t="s">
        <v>1232</v>
      </c>
      <c r="L8" s="6" t="s">
        <v>1287</v>
      </c>
      <c r="M8" s="2">
        <v>2</v>
      </c>
      <c r="N8" s="2" t="s">
        <v>3</v>
      </c>
      <c r="O8" s="111">
        <v>43159.55</v>
      </c>
      <c r="P8" s="111">
        <f t="shared" si="0"/>
        <v>86319.1</v>
      </c>
      <c r="Q8" s="2" t="s">
        <v>2</v>
      </c>
      <c r="R8" s="2" t="s">
        <v>47</v>
      </c>
      <c r="S8" s="3" t="s">
        <v>1515</v>
      </c>
      <c r="T8" s="5">
        <v>46034</v>
      </c>
      <c r="U8" s="2" t="s">
        <v>12</v>
      </c>
      <c r="V8" s="5">
        <v>46034</v>
      </c>
      <c r="W8" s="3" t="s">
        <v>14</v>
      </c>
      <c r="X8" s="2" t="s">
        <v>13</v>
      </c>
      <c r="Y8" s="2">
        <v>3</v>
      </c>
      <c r="Z8" s="2">
        <v>2</v>
      </c>
      <c r="AA8" s="2">
        <f t="shared" si="1"/>
        <v>0</v>
      </c>
      <c r="AB8" s="4">
        <v>46038</v>
      </c>
      <c r="AC8" s="3">
        <v>45859</v>
      </c>
      <c r="AD8" s="3">
        <v>74331</v>
      </c>
      <c r="AE8" s="2"/>
      <c r="AF8" s="2">
        <v>1</v>
      </c>
    </row>
    <row r="9" spans="1:32" ht="37.9" customHeight="1" x14ac:dyDescent="0.25">
      <c r="A9" s="2"/>
      <c r="B9" s="2" t="s">
        <v>10</v>
      </c>
      <c r="C9" s="2" t="s">
        <v>15</v>
      </c>
      <c r="D9" s="6" t="s">
        <v>1268</v>
      </c>
      <c r="E9" s="7">
        <v>46024</v>
      </c>
      <c r="F9" s="2" t="s">
        <v>1004</v>
      </c>
      <c r="G9" s="2">
        <v>2026</v>
      </c>
      <c r="H9" s="2" t="s">
        <v>1269</v>
      </c>
      <c r="I9" s="2" t="s">
        <v>9</v>
      </c>
      <c r="J9" s="2" t="s">
        <v>1270</v>
      </c>
      <c r="K9" s="2" t="s">
        <v>1292</v>
      </c>
      <c r="L9" s="6" t="s">
        <v>1249</v>
      </c>
      <c r="M9" s="2">
        <v>3</v>
      </c>
      <c r="N9" s="2" t="s">
        <v>3</v>
      </c>
      <c r="O9" s="111">
        <v>53721.64</v>
      </c>
      <c r="P9" s="111">
        <f t="shared" si="0"/>
        <v>161164.91999999998</v>
      </c>
      <c r="Q9" s="2" t="s">
        <v>2</v>
      </c>
      <c r="R9" s="2" t="s">
        <v>47</v>
      </c>
      <c r="S9" s="3" t="s">
        <v>1515</v>
      </c>
      <c r="T9" s="5">
        <v>46034</v>
      </c>
      <c r="U9" s="2" t="s">
        <v>12</v>
      </c>
      <c r="V9" s="5">
        <v>46034</v>
      </c>
      <c r="W9" s="3" t="s">
        <v>14</v>
      </c>
      <c r="X9" s="2" t="s">
        <v>13</v>
      </c>
      <c r="Y9" s="2">
        <v>3</v>
      </c>
      <c r="Z9" s="2">
        <v>2</v>
      </c>
      <c r="AA9" s="2">
        <f t="shared" si="1"/>
        <v>-1</v>
      </c>
      <c r="AB9" s="4">
        <v>46038</v>
      </c>
      <c r="AC9" s="3">
        <v>45859</v>
      </c>
      <c r="AD9" s="3">
        <v>74331</v>
      </c>
      <c r="AE9" s="2"/>
      <c r="AF9" s="2">
        <v>1</v>
      </c>
    </row>
    <row r="10" spans="1:32" ht="37.9" customHeight="1" x14ac:dyDescent="0.25">
      <c r="A10" s="2"/>
      <c r="B10" s="2" t="s">
        <v>10</v>
      </c>
      <c r="C10" s="2" t="s">
        <v>15</v>
      </c>
      <c r="D10" s="6" t="s">
        <v>1268</v>
      </c>
      <c r="E10" s="7">
        <v>46024</v>
      </c>
      <c r="F10" s="2" t="s">
        <v>1004</v>
      </c>
      <c r="G10" s="2">
        <v>2026</v>
      </c>
      <c r="H10" s="2" t="s">
        <v>1269</v>
      </c>
      <c r="I10" s="2" t="s">
        <v>9</v>
      </c>
      <c r="J10" s="2" t="s">
        <v>1270</v>
      </c>
      <c r="K10" s="2" t="s">
        <v>1290</v>
      </c>
      <c r="L10" s="6" t="s">
        <v>1291</v>
      </c>
      <c r="M10" s="2">
        <v>24</v>
      </c>
      <c r="N10" s="2" t="s">
        <v>3</v>
      </c>
      <c r="O10" s="111">
        <v>10150</v>
      </c>
      <c r="P10" s="111">
        <f t="shared" si="0"/>
        <v>243600</v>
      </c>
      <c r="Q10" s="2" t="s">
        <v>2</v>
      </c>
      <c r="R10" s="2" t="s">
        <v>47</v>
      </c>
      <c r="S10" s="3" t="s">
        <v>1515</v>
      </c>
      <c r="T10" s="5">
        <v>46034</v>
      </c>
      <c r="U10" s="2" t="s">
        <v>12</v>
      </c>
      <c r="V10" s="5">
        <v>46034</v>
      </c>
      <c r="W10" s="3" t="s">
        <v>14</v>
      </c>
      <c r="X10" s="2" t="s">
        <v>13</v>
      </c>
      <c r="Y10" s="2">
        <v>3</v>
      </c>
      <c r="Z10" s="2">
        <v>2</v>
      </c>
      <c r="AA10" s="2">
        <f t="shared" si="1"/>
        <v>-22</v>
      </c>
      <c r="AB10" s="4">
        <v>46038</v>
      </c>
      <c r="AC10" s="3">
        <v>45859</v>
      </c>
      <c r="AD10" s="3">
        <v>74331</v>
      </c>
      <c r="AE10" s="2"/>
      <c r="AF10" s="2">
        <v>1</v>
      </c>
    </row>
    <row r="11" spans="1:32" ht="37.9" customHeight="1" x14ac:dyDescent="0.25">
      <c r="A11" s="2"/>
      <c r="B11" s="2" t="s">
        <v>10</v>
      </c>
      <c r="C11" s="2" t="s">
        <v>15</v>
      </c>
      <c r="D11" s="6" t="s">
        <v>1268</v>
      </c>
      <c r="E11" s="7">
        <v>46024</v>
      </c>
      <c r="F11" s="2" t="s">
        <v>1004</v>
      </c>
      <c r="G11" s="2">
        <v>2026</v>
      </c>
      <c r="H11" s="2" t="s">
        <v>1269</v>
      </c>
      <c r="I11" s="2" t="s">
        <v>9</v>
      </c>
      <c r="J11" s="2" t="s">
        <v>1270</v>
      </c>
      <c r="K11" s="2" t="s">
        <v>1273</v>
      </c>
      <c r="L11" s="6" t="s">
        <v>1274</v>
      </c>
      <c r="M11" s="2">
        <v>4</v>
      </c>
      <c r="N11" s="2" t="s">
        <v>3</v>
      </c>
      <c r="O11" s="111"/>
      <c r="P11" s="111">
        <f t="shared" si="0"/>
        <v>0</v>
      </c>
      <c r="Q11" s="2" t="s">
        <v>2</v>
      </c>
      <c r="R11" s="2"/>
      <c r="S11" s="3"/>
      <c r="T11" s="5"/>
      <c r="U11" s="2"/>
      <c r="V11" s="5"/>
      <c r="W11" s="3" t="s">
        <v>1</v>
      </c>
      <c r="X11" s="2" t="s">
        <v>0</v>
      </c>
      <c r="Y11" s="2"/>
      <c r="Z11" s="2"/>
      <c r="AA11" s="2">
        <f t="shared" si="1"/>
        <v>-4</v>
      </c>
      <c r="AB11" s="4"/>
      <c r="AC11" s="3"/>
      <c r="AD11" s="3"/>
      <c r="AE11" s="2"/>
      <c r="AF11" s="2">
        <v>1</v>
      </c>
    </row>
    <row r="12" spans="1:32" ht="37.9" customHeight="1" x14ac:dyDescent="0.25">
      <c r="A12" s="2"/>
      <c r="B12" s="2" t="s">
        <v>10</v>
      </c>
      <c r="C12" s="2" t="s">
        <v>15</v>
      </c>
      <c r="D12" s="6" t="s">
        <v>1268</v>
      </c>
      <c r="E12" s="7">
        <v>46024</v>
      </c>
      <c r="F12" s="2" t="s">
        <v>1004</v>
      </c>
      <c r="G12" s="2">
        <v>2026</v>
      </c>
      <c r="H12" s="2" t="s">
        <v>1269</v>
      </c>
      <c r="I12" s="2" t="s">
        <v>9</v>
      </c>
      <c r="J12" s="2" t="s">
        <v>1270</v>
      </c>
      <c r="K12" s="2" t="s">
        <v>1285</v>
      </c>
      <c r="L12" s="6" t="s">
        <v>1286</v>
      </c>
      <c r="M12" s="2">
        <v>18</v>
      </c>
      <c r="N12" s="2" t="s">
        <v>3</v>
      </c>
      <c r="O12" s="111">
        <v>89299.199999999997</v>
      </c>
      <c r="P12" s="111">
        <f t="shared" si="0"/>
        <v>1607385.5999999999</v>
      </c>
      <c r="Q12" s="2" t="s">
        <v>2</v>
      </c>
      <c r="R12" s="2" t="s">
        <v>47</v>
      </c>
      <c r="S12" s="3" t="s">
        <v>1515</v>
      </c>
      <c r="T12" s="5">
        <v>46034</v>
      </c>
      <c r="U12" s="2" t="s">
        <v>12</v>
      </c>
      <c r="V12" s="5">
        <v>46034</v>
      </c>
      <c r="W12" s="3" t="s">
        <v>14</v>
      </c>
      <c r="X12" s="2" t="s">
        <v>13</v>
      </c>
      <c r="Y12" s="2">
        <v>3</v>
      </c>
      <c r="Z12" s="2">
        <v>18</v>
      </c>
      <c r="AA12" s="2">
        <f t="shared" si="1"/>
        <v>0</v>
      </c>
      <c r="AB12" s="4" t="s">
        <v>2077</v>
      </c>
      <c r="AC12" s="3" t="s">
        <v>2078</v>
      </c>
      <c r="AD12" s="3" t="s">
        <v>2079</v>
      </c>
      <c r="AE12" s="2"/>
      <c r="AF12" s="2">
        <v>1</v>
      </c>
    </row>
    <row r="13" spans="1:32" ht="37.9" customHeight="1" x14ac:dyDescent="0.25">
      <c r="A13" s="2"/>
      <c r="B13" s="2" t="s">
        <v>10</v>
      </c>
      <c r="C13" s="2" t="s">
        <v>15</v>
      </c>
      <c r="D13" s="6" t="s">
        <v>1268</v>
      </c>
      <c r="E13" s="7">
        <v>46024</v>
      </c>
      <c r="F13" s="2" t="s">
        <v>1004</v>
      </c>
      <c r="G13" s="2">
        <v>2026</v>
      </c>
      <c r="H13" s="2" t="s">
        <v>1269</v>
      </c>
      <c r="I13" s="2" t="s">
        <v>9</v>
      </c>
      <c r="J13" s="2" t="s">
        <v>1270</v>
      </c>
      <c r="K13" s="2" t="s">
        <v>1283</v>
      </c>
      <c r="L13" s="6" t="s">
        <v>1284</v>
      </c>
      <c r="M13" s="2">
        <v>8</v>
      </c>
      <c r="N13" s="2" t="s">
        <v>3</v>
      </c>
      <c r="O13" s="111"/>
      <c r="P13" s="111">
        <f t="shared" si="0"/>
        <v>0</v>
      </c>
      <c r="Q13" s="2" t="s">
        <v>2</v>
      </c>
      <c r="R13" s="2"/>
      <c r="S13" s="3"/>
      <c r="T13" s="5"/>
      <c r="U13" s="2"/>
      <c r="V13" s="5"/>
      <c r="W13" s="3" t="s">
        <v>1</v>
      </c>
      <c r="X13" s="2" t="s">
        <v>0</v>
      </c>
      <c r="Y13" s="2"/>
      <c r="Z13" s="2"/>
      <c r="AA13" s="2">
        <f t="shared" si="1"/>
        <v>-8</v>
      </c>
      <c r="AB13" s="4"/>
      <c r="AC13" s="3"/>
      <c r="AD13" s="3"/>
      <c r="AE13" s="2"/>
      <c r="AF13" s="2">
        <v>1</v>
      </c>
    </row>
    <row r="14" spans="1:32" ht="37.9" customHeight="1" x14ac:dyDescent="0.25">
      <c r="A14" s="2"/>
      <c r="B14" s="2" t="s">
        <v>10</v>
      </c>
      <c r="C14" s="2" t="s">
        <v>15</v>
      </c>
      <c r="D14" s="6" t="s">
        <v>1268</v>
      </c>
      <c r="E14" s="7">
        <v>46024</v>
      </c>
      <c r="F14" s="2" t="s">
        <v>1004</v>
      </c>
      <c r="G14" s="2">
        <v>2026</v>
      </c>
      <c r="H14" s="2" t="s">
        <v>1269</v>
      </c>
      <c r="I14" s="2" t="s">
        <v>9</v>
      </c>
      <c r="J14" s="2" t="s">
        <v>1270</v>
      </c>
      <c r="K14" s="2" t="s">
        <v>1293</v>
      </c>
      <c r="L14" s="6" t="s">
        <v>1294</v>
      </c>
      <c r="M14" s="2">
        <v>2</v>
      </c>
      <c r="N14" s="2" t="s">
        <v>3</v>
      </c>
      <c r="O14" s="111">
        <v>18174.54</v>
      </c>
      <c r="P14" s="111">
        <f t="shared" si="0"/>
        <v>36349.08</v>
      </c>
      <c r="Q14" s="2" t="s">
        <v>2</v>
      </c>
      <c r="R14" s="2" t="s">
        <v>47</v>
      </c>
      <c r="S14" s="3" t="s">
        <v>1515</v>
      </c>
      <c r="T14" s="5">
        <v>46034</v>
      </c>
      <c r="U14" s="2" t="s">
        <v>12</v>
      </c>
      <c r="V14" s="5">
        <v>46034</v>
      </c>
      <c r="W14" s="3" t="s">
        <v>14</v>
      </c>
      <c r="X14" s="2" t="s">
        <v>13</v>
      </c>
      <c r="Y14" s="2">
        <v>3</v>
      </c>
      <c r="Z14" s="2">
        <v>2</v>
      </c>
      <c r="AA14" s="2">
        <f t="shared" si="1"/>
        <v>0</v>
      </c>
      <c r="AB14" s="4">
        <v>46038</v>
      </c>
      <c r="AC14" s="3">
        <v>45859</v>
      </c>
      <c r="AD14" s="3">
        <v>74331</v>
      </c>
      <c r="AE14" s="2"/>
      <c r="AF14" s="2">
        <v>1</v>
      </c>
    </row>
    <row r="15" spans="1:32" ht="37.9" customHeight="1" x14ac:dyDescent="0.25">
      <c r="A15" s="2"/>
      <c r="B15" s="2" t="s">
        <v>10</v>
      </c>
      <c r="C15" s="2" t="s">
        <v>15</v>
      </c>
      <c r="D15" s="6" t="s">
        <v>1268</v>
      </c>
      <c r="E15" s="7">
        <v>46024</v>
      </c>
      <c r="F15" s="2" t="s">
        <v>1004</v>
      </c>
      <c r="G15" s="2">
        <v>2026</v>
      </c>
      <c r="H15" s="2" t="s">
        <v>1269</v>
      </c>
      <c r="I15" s="2" t="s">
        <v>9</v>
      </c>
      <c r="J15" s="2" t="s">
        <v>1270</v>
      </c>
      <c r="K15" s="2" t="s">
        <v>1281</v>
      </c>
      <c r="L15" s="6" t="s">
        <v>1282</v>
      </c>
      <c r="M15" s="2">
        <v>2</v>
      </c>
      <c r="N15" s="2" t="s">
        <v>3</v>
      </c>
      <c r="O15" s="111"/>
      <c r="P15" s="111">
        <f t="shared" si="0"/>
        <v>0</v>
      </c>
      <c r="Q15" s="2" t="s">
        <v>2</v>
      </c>
      <c r="R15" s="2"/>
      <c r="S15" s="3"/>
      <c r="T15" s="5"/>
      <c r="U15" s="2"/>
      <c r="V15" s="5"/>
      <c r="W15" s="3" t="s">
        <v>1</v>
      </c>
      <c r="X15" s="2" t="s">
        <v>0</v>
      </c>
      <c r="Y15" s="2"/>
      <c r="Z15" s="2"/>
      <c r="AA15" s="2">
        <f t="shared" si="1"/>
        <v>-2</v>
      </c>
      <c r="AB15" s="4"/>
      <c r="AC15" s="3"/>
      <c r="AD15" s="3"/>
      <c r="AE15" s="2"/>
      <c r="AF15" s="2">
        <v>1</v>
      </c>
    </row>
    <row r="16" spans="1:32" ht="37.9" customHeight="1" x14ac:dyDescent="0.25">
      <c r="A16" s="2"/>
      <c r="B16" s="2" t="s">
        <v>10</v>
      </c>
      <c r="C16" s="2" t="s">
        <v>15</v>
      </c>
      <c r="D16" s="6" t="s">
        <v>1268</v>
      </c>
      <c r="E16" s="7">
        <v>46024</v>
      </c>
      <c r="F16" s="2" t="s">
        <v>1004</v>
      </c>
      <c r="G16" s="2">
        <v>2026</v>
      </c>
      <c r="H16" s="2" t="s">
        <v>1269</v>
      </c>
      <c r="I16" s="2" t="s">
        <v>9</v>
      </c>
      <c r="J16" s="2" t="s">
        <v>1270</v>
      </c>
      <c r="K16" s="2" t="s">
        <v>1288</v>
      </c>
      <c r="L16" s="6" t="s">
        <v>1289</v>
      </c>
      <c r="M16" s="2">
        <v>2</v>
      </c>
      <c r="N16" s="2" t="s">
        <v>3</v>
      </c>
      <c r="O16" s="111">
        <v>105183</v>
      </c>
      <c r="P16" s="111">
        <f t="shared" si="0"/>
        <v>210366</v>
      </c>
      <c r="Q16" s="2" t="s">
        <v>2</v>
      </c>
      <c r="R16" s="2" t="s">
        <v>47</v>
      </c>
      <c r="S16" s="3" t="s">
        <v>1515</v>
      </c>
      <c r="T16" s="5">
        <v>46034</v>
      </c>
      <c r="U16" s="2" t="s">
        <v>12</v>
      </c>
      <c r="V16" s="5">
        <v>46034</v>
      </c>
      <c r="W16" s="3" t="s">
        <v>14</v>
      </c>
      <c r="X16" s="2" t="s">
        <v>13</v>
      </c>
      <c r="Y16" s="2">
        <v>3</v>
      </c>
      <c r="Z16" s="2">
        <v>2</v>
      </c>
      <c r="AA16" s="2">
        <f t="shared" si="1"/>
        <v>0</v>
      </c>
      <c r="AB16" s="4">
        <v>46038</v>
      </c>
      <c r="AC16" s="3">
        <v>45859</v>
      </c>
      <c r="AD16" s="3">
        <v>74331</v>
      </c>
      <c r="AE16" s="2"/>
      <c r="AF16" s="2">
        <v>1</v>
      </c>
    </row>
    <row r="17" spans="1:32" ht="37.9" customHeight="1" x14ac:dyDescent="0.25">
      <c r="A17" s="2">
        <v>1</v>
      </c>
      <c r="B17" s="2" t="s">
        <v>10</v>
      </c>
      <c r="C17" s="2" t="s">
        <v>15</v>
      </c>
      <c r="D17" s="6" t="s">
        <v>1295</v>
      </c>
      <c r="E17" s="7">
        <v>46024</v>
      </c>
      <c r="F17" s="2" t="s">
        <v>1004</v>
      </c>
      <c r="G17" s="2">
        <v>2026</v>
      </c>
      <c r="H17" s="2" t="s">
        <v>1296</v>
      </c>
      <c r="I17" s="2" t="s">
        <v>9</v>
      </c>
      <c r="J17" s="2" t="s">
        <v>1297</v>
      </c>
      <c r="K17" s="2" t="s">
        <v>4</v>
      </c>
      <c r="L17" s="6" t="s">
        <v>1298</v>
      </c>
      <c r="M17" s="2">
        <v>1</v>
      </c>
      <c r="N17" s="2" t="s">
        <v>3</v>
      </c>
      <c r="O17" s="111">
        <v>200000</v>
      </c>
      <c r="P17" s="111">
        <f t="shared" si="0"/>
        <v>200000</v>
      </c>
      <c r="Q17" s="2" t="s">
        <v>2</v>
      </c>
      <c r="R17" s="2" t="s">
        <v>1224</v>
      </c>
      <c r="S17" s="3" t="s">
        <v>1999</v>
      </c>
      <c r="T17" s="5">
        <v>46079</v>
      </c>
      <c r="U17" s="2" t="s">
        <v>12</v>
      </c>
      <c r="V17" s="5">
        <v>46083</v>
      </c>
      <c r="W17" s="3" t="s">
        <v>14</v>
      </c>
      <c r="X17" s="2" t="s">
        <v>13</v>
      </c>
      <c r="Y17" s="2">
        <v>3</v>
      </c>
      <c r="Z17" s="2">
        <v>1</v>
      </c>
      <c r="AA17" s="2">
        <f t="shared" si="1"/>
        <v>0</v>
      </c>
      <c r="AB17" s="4">
        <v>46135</v>
      </c>
      <c r="AC17" s="3" t="s">
        <v>1700</v>
      </c>
      <c r="AD17" s="3"/>
      <c r="AE17" s="2">
        <v>1</v>
      </c>
      <c r="AF17" s="2">
        <v>1</v>
      </c>
    </row>
    <row r="18" spans="1:32" ht="37.9" customHeight="1" x14ac:dyDescent="0.25">
      <c r="A18" s="2">
        <v>2</v>
      </c>
      <c r="B18" s="2" t="s">
        <v>53</v>
      </c>
      <c r="C18" s="2" t="s">
        <v>15</v>
      </c>
      <c r="D18" s="6" t="s">
        <v>1299</v>
      </c>
      <c r="E18" s="7">
        <v>46025</v>
      </c>
      <c r="F18" s="2" t="s">
        <v>1004</v>
      </c>
      <c r="G18" s="2">
        <v>2026</v>
      </c>
      <c r="H18" s="2" t="s">
        <v>1300</v>
      </c>
      <c r="I18" s="2" t="s">
        <v>9</v>
      </c>
      <c r="J18" s="2" t="s">
        <v>1301</v>
      </c>
      <c r="K18" s="2" t="s">
        <v>1302</v>
      </c>
      <c r="L18" s="6" t="s">
        <v>1303</v>
      </c>
      <c r="M18" s="2">
        <v>200</v>
      </c>
      <c r="N18" s="2" t="s">
        <v>26</v>
      </c>
      <c r="O18" s="111">
        <v>2656.12</v>
      </c>
      <c r="P18" s="111">
        <f t="shared" si="0"/>
        <v>531224</v>
      </c>
      <c r="Q18" s="2" t="s">
        <v>2</v>
      </c>
      <c r="R18" s="2" t="s">
        <v>1185</v>
      </c>
      <c r="S18" s="3" t="s">
        <v>1515</v>
      </c>
      <c r="T18" s="5">
        <v>46028</v>
      </c>
      <c r="U18" s="2" t="s">
        <v>45</v>
      </c>
      <c r="V18" s="5">
        <v>46031</v>
      </c>
      <c r="W18" s="3" t="s">
        <v>14</v>
      </c>
      <c r="X18" s="2" t="s">
        <v>13</v>
      </c>
      <c r="Y18" s="2">
        <v>3</v>
      </c>
      <c r="Z18" s="2">
        <v>250</v>
      </c>
      <c r="AA18" s="2">
        <f t="shared" si="1"/>
        <v>50</v>
      </c>
      <c r="AB18" s="4" t="s">
        <v>1648</v>
      </c>
      <c r="AC18" s="3" t="s">
        <v>1649</v>
      </c>
      <c r="AD18" s="3" t="s">
        <v>1650</v>
      </c>
      <c r="AE18" s="2">
        <v>1</v>
      </c>
      <c r="AF18" s="2">
        <v>1</v>
      </c>
    </row>
    <row r="19" spans="1:32" ht="37.9" customHeight="1" x14ac:dyDescent="0.25">
      <c r="A19" s="2"/>
      <c r="B19" s="2" t="s">
        <v>53</v>
      </c>
      <c r="C19" s="2" t="s">
        <v>15</v>
      </c>
      <c r="D19" s="6" t="s">
        <v>1299</v>
      </c>
      <c r="E19" s="7">
        <v>46025</v>
      </c>
      <c r="F19" s="2" t="s">
        <v>1004</v>
      </c>
      <c r="G19" s="2">
        <v>2026</v>
      </c>
      <c r="H19" s="2" t="s">
        <v>1300</v>
      </c>
      <c r="I19" s="2" t="s">
        <v>9</v>
      </c>
      <c r="J19" s="2" t="s">
        <v>1301</v>
      </c>
      <c r="K19" s="2" t="s">
        <v>1304</v>
      </c>
      <c r="L19" s="6" t="s">
        <v>1305</v>
      </c>
      <c r="M19" s="2">
        <v>200</v>
      </c>
      <c r="N19" s="2" t="s">
        <v>26</v>
      </c>
      <c r="O19" s="111">
        <v>1810.99</v>
      </c>
      <c r="P19" s="111">
        <f t="shared" si="0"/>
        <v>362198</v>
      </c>
      <c r="Q19" s="2" t="s">
        <v>2</v>
      </c>
      <c r="R19" s="2" t="s">
        <v>1185</v>
      </c>
      <c r="S19" s="3" t="s">
        <v>1515</v>
      </c>
      <c r="T19" s="5">
        <v>46028</v>
      </c>
      <c r="U19" s="2" t="s">
        <v>45</v>
      </c>
      <c r="V19" s="5">
        <v>46031</v>
      </c>
      <c r="W19" s="3" t="s">
        <v>14</v>
      </c>
      <c r="X19" s="2" t="s">
        <v>13</v>
      </c>
      <c r="Y19" s="2">
        <v>3</v>
      </c>
      <c r="Z19" s="2">
        <v>200</v>
      </c>
      <c r="AA19" s="2">
        <f t="shared" si="1"/>
        <v>0</v>
      </c>
      <c r="AB19" s="4" t="s">
        <v>1648</v>
      </c>
      <c r="AC19" s="3" t="s">
        <v>1649</v>
      </c>
      <c r="AD19" s="3" t="s">
        <v>1650</v>
      </c>
      <c r="AE19" s="2"/>
      <c r="AF19" s="2">
        <v>1</v>
      </c>
    </row>
    <row r="20" spans="1:32" ht="37.9" customHeight="1" x14ac:dyDescent="0.25">
      <c r="A20" s="2">
        <v>2</v>
      </c>
      <c r="B20" s="2" t="s">
        <v>1306</v>
      </c>
      <c r="C20" s="2" t="s">
        <v>7</v>
      </c>
      <c r="D20" s="6" t="s">
        <v>1307</v>
      </c>
      <c r="E20" s="7">
        <v>46029</v>
      </c>
      <c r="F20" s="2" t="s">
        <v>1004</v>
      </c>
      <c r="G20" s="2">
        <v>2026</v>
      </c>
      <c r="H20" s="2" t="s">
        <v>1143</v>
      </c>
      <c r="I20" s="2" t="s">
        <v>9</v>
      </c>
      <c r="J20" s="2" t="s">
        <v>1308</v>
      </c>
      <c r="K20" s="2" t="s">
        <v>1309</v>
      </c>
      <c r="L20" s="6" t="s">
        <v>1310</v>
      </c>
      <c r="M20" s="2">
        <v>100</v>
      </c>
      <c r="N20" s="2" t="s">
        <v>3</v>
      </c>
      <c r="O20" s="111">
        <v>7450</v>
      </c>
      <c r="P20" s="111">
        <f t="shared" si="0"/>
        <v>745000</v>
      </c>
      <c r="Q20" s="2" t="s">
        <v>2</v>
      </c>
      <c r="R20" s="2" t="s">
        <v>1519</v>
      </c>
      <c r="S20" s="3" t="s">
        <v>1520</v>
      </c>
      <c r="T20" s="5">
        <v>46037</v>
      </c>
      <c r="U20" s="2" t="s">
        <v>12</v>
      </c>
      <c r="V20" s="5">
        <v>46037</v>
      </c>
      <c r="W20" s="3" t="s">
        <v>14</v>
      </c>
      <c r="X20" s="2" t="s">
        <v>13</v>
      </c>
      <c r="Y20" s="2">
        <v>3</v>
      </c>
      <c r="Z20" s="2">
        <v>100</v>
      </c>
      <c r="AA20" s="2">
        <f t="shared" si="1"/>
        <v>0</v>
      </c>
      <c r="AB20" s="4">
        <v>46128</v>
      </c>
      <c r="AC20" s="3" t="s">
        <v>1700</v>
      </c>
      <c r="AD20" s="3"/>
      <c r="AE20" s="2">
        <v>1</v>
      </c>
      <c r="AF20" s="2">
        <v>1</v>
      </c>
    </row>
    <row r="21" spans="1:32" ht="37.9" customHeight="1" x14ac:dyDescent="0.25">
      <c r="A21" s="2"/>
      <c r="B21" s="2" t="s">
        <v>1306</v>
      </c>
      <c r="C21" s="2" t="s">
        <v>7</v>
      </c>
      <c r="D21" s="6" t="s">
        <v>1307</v>
      </c>
      <c r="E21" s="7">
        <v>46029</v>
      </c>
      <c r="F21" s="2" t="s">
        <v>1004</v>
      </c>
      <c r="G21" s="2">
        <v>2026</v>
      </c>
      <c r="H21" s="2" t="s">
        <v>1143</v>
      </c>
      <c r="I21" s="2" t="s">
        <v>9</v>
      </c>
      <c r="J21" s="2" t="s">
        <v>1308</v>
      </c>
      <c r="K21" s="2" t="s">
        <v>1311</v>
      </c>
      <c r="L21" s="6" t="s">
        <v>1312</v>
      </c>
      <c r="M21" s="2">
        <v>100</v>
      </c>
      <c r="N21" s="2" t="s">
        <v>3</v>
      </c>
      <c r="O21" s="111">
        <v>2234.8000000000002</v>
      </c>
      <c r="P21" s="111">
        <f t="shared" si="0"/>
        <v>223480.00000000003</v>
      </c>
      <c r="Q21" s="2" t="s">
        <v>2</v>
      </c>
      <c r="R21" s="2" t="s">
        <v>1519</v>
      </c>
      <c r="S21" s="3" t="s">
        <v>1520</v>
      </c>
      <c r="T21" s="5">
        <v>46037</v>
      </c>
      <c r="U21" s="2" t="s">
        <v>12</v>
      </c>
      <c r="V21" s="5">
        <v>46037</v>
      </c>
      <c r="W21" s="3" t="s">
        <v>14</v>
      </c>
      <c r="X21" s="2" t="s">
        <v>13</v>
      </c>
      <c r="Y21" s="2">
        <v>3</v>
      </c>
      <c r="Z21" s="2">
        <v>100</v>
      </c>
      <c r="AA21" s="2">
        <f t="shared" si="1"/>
        <v>0</v>
      </c>
      <c r="AB21" s="4">
        <v>46128</v>
      </c>
      <c r="AC21" s="3" t="s">
        <v>1700</v>
      </c>
      <c r="AD21" s="3"/>
      <c r="AE21" s="2"/>
      <c r="AF21" s="2">
        <v>1</v>
      </c>
    </row>
    <row r="22" spans="1:32" ht="37.9" customHeight="1" x14ac:dyDescent="0.25">
      <c r="A22" s="2">
        <v>1</v>
      </c>
      <c r="B22" s="2" t="s">
        <v>53</v>
      </c>
      <c r="C22" s="2" t="s">
        <v>15</v>
      </c>
      <c r="D22" s="6" t="s">
        <v>1321</v>
      </c>
      <c r="E22" s="7">
        <v>46029</v>
      </c>
      <c r="F22" s="2" t="s">
        <v>1004</v>
      </c>
      <c r="G22" s="2">
        <v>2026</v>
      </c>
      <c r="H22" s="2" t="s">
        <v>1320</v>
      </c>
      <c r="I22" s="2" t="s">
        <v>9</v>
      </c>
      <c r="J22" s="2" t="s">
        <v>1313</v>
      </c>
      <c r="K22" s="2" t="s">
        <v>1314</v>
      </c>
      <c r="L22" s="6" t="s">
        <v>1315</v>
      </c>
      <c r="M22" s="2">
        <v>2</v>
      </c>
      <c r="N22" s="2" t="s">
        <v>3</v>
      </c>
      <c r="O22" s="111">
        <v>37004</v>
      </c>
      <c r="P22" s="111">
        <f t="shared" si="0"/>
        <v>74008</v>
      </c>
      <c r="Q22" s="2" t="s">
        <v>2</v>
      </c>
      <c r="R22" s="2" t="s">
        <v>1184</v>
      </c>
      <c r="S22" s="3" t="s">
        <v>1405</v>
      </c>
      <c r="T22" s="5">
        <v>46030</v>
      </c>
      <c r="U22" s="2" t="s">
        <v>45</v>
      </c>
      <c r="V22" s="5">
        <v>46030</v>
      </c>
      <c r="W22" s="3" t="s">
        <v>14</v>
      </c>
      <c r="X22" s="2" t="s">
        <v>13</v>
      </c>
      <c r="Y22" s="2">
        <v>3</v>
      </c>
      <c r="Z22" s="2">
        <v>2</v>
      </c>
      <c r="AA22" s="2">
        <f t="shared" si="1"/>
        <v>0</v>
      </c>
      <c r="AB22" s="4">
        <v>46030</v>
      </c>
      <c r="AC22" s="3">
        <v>20334</v>
      </c>
      <c r="AD22" s="3">
        <v>73735</v>
      </c>
      <c r="AE22" s="2">
        <v>1</v>
      </c>
      <c r="AF22" s="2">
        <v>1</v>
      </c>
    </row>
    <row r="23" spans="1:32" ht="37.9" customHeight="1" x14ac:dyDescent="0.25">
      <c r="A23" s="2">
        <v>1</v>
      </c>
      <c r="B23" s="2" t="s">
        <v>16</v>
      </c>
      <c r="C23" s="2" t="s">
        <v>15</v>
      </c>
      <c r="D23" s="6" t="s">
        <v>1316</v>
      </c>
      <c r="E23" s="7">
        <v>46030</v>
      </c>
      <c r="F23" s="2" t="s">
        <v>1004</v>
      </c>
      <c r="G23" s="2">
        <v>2026</v>
      </c>
      <c r="H23" s="2" t="s">
        <v>1172</v>
      </c>
      <c r="I23" s="2" t="s">
        <v>9</v>
      </c>
      <c r="J23" s="2" t="s">
        <v>1317</v>
      </c>
      <c r="K23" s="2" t="s">
        <v>4</v>
      </c>
      <c r="L23" s="6" t="s">
        <v>1318</v>
      </c>
      <c r="M23" s="2">
        <v>1</v>
      </c>
      <c r="N23" s="2" t="s">
        <v>3</v>
      </c>
      <c r="O23" s="111">
        <v>497610</v>
      </c>
      <c r="P23" s="111">
        <f t="shared" si="0"/>
        <v>497610</v>
      </c>
      <c r="Q23" s="2" t="s">
        <v>2</v>
      </c>
      <c r="R23" s="2" t="s">
        <v>1253</v>
      </c>
      <c r="S23" s="3" t="s">
        <v>1725</v>
      </c>
      <c r="T23" s="5">
        <v>46050</v>
      </c>
      <c r="U23" s="2" t="s">
        <v>12</v>
      </c>
      <c r="V23" s="5">
        <v>46050</v>
      </c>
      <c r="W23" s="3" t="s">
        <v>14</v>
      </c>
      <c r="X23" s="2" t="s">
        <v>13</v>
      </c>
      <c r="Y23" s="2">
        <v>3</v>
      </c>
      <c r="Z23" s="2">
        <v>1</v>
      </c>
      <c r="AA23" s="2">
        <f t="shared" si="1"/>
        <v>0</v>
      </c>
      <c r="AB23" s="4">
        <v>46042</v>
      </c>
      <c r="AC23" s="3" t="s">
        <v>1872</v>
      </c>
      <c r="AD23" s="3"/>
      <c r="AE23" s="2">
        <v>1</v>
      </c>
      <c r="AF23" s="2">
        <v>1</v>
      </c>
    </row>
    <row r="24" spans="1:32" ht="37.9" customHeight="1" x14ac:dyDescent="0.25">
      <c r="A24" s="2">
        <v>1</v>
      </c>
      <c r="B24" s="2" t="s">
        <v>16</v>
      </c>
      <c r="C24" s="2" t="s">
        <v>15</v>
      </c>
      <c r="D24" s="6" t="s">
        <v>1362</v>
      </c>
      <c r="E24" s="7">
        <v>46030</v>
      </c>
      <c r="F24" s="2" t="s">
        <v>1004</v>
      </c>
      <c r="G24" s="2">
        <v>2026</v>
      </c>
      <c r="H24" s="2" t="s">
        <v>1363</v>
      </c>
      <c r="I24" s="2" t="s">
        <v>9</v>
      </c>
      <c r="J24" s="2" t="s">
        <v>1361</v>
      </c>
      <c r="K24" s="2" t="s">
        <v>742</v>
      </c>
      <c r="L24" s="6" t="s">
        <v>1360</v>
      </c>
      <c r="M24" s="2">
        <v>20</v>
      </c>
      <c r="N24" s="2" t="s">
        <v>26</v>
      </c>
      <c r="O24" s="111">
        <v>460625</v>
      </c>
      <c r="P24" s="111">
        <f t="shared" si="0"/>
        <v>9212500</v>
      </c>
      <c r="Q24" s="2" t="s">
        <v>2</v>
      </c>
      <c r="R24" s="2" t="s">
        <v>1640</v>
      </c>
      <c r="S24" s="3" t="s">
        <v>1641</v>
      </c>
      <c r="T24" s="5">
        <v>46041</v>
      </c>
      <c r="U24" s="2" t="s">
        <v>12</v>
      </c>
      <c r="V24" s="5">
        <v>46041</v>
      </c>
      <c r="W24" s="3" t="s">
        <v>14</v>
      </c>
      <c r="X24" s="2" t="s">
        <v>13</v>
      </c>
      <c r="Y24" s="2">
        <v>3</v>
      </c>
      <c r="Z24" s="2">
        <v>20</v>
      </c>
      <c r="AA24" s="2">
        <f t="shared" si="1"/>
        <v>0</v>
      </c>
      <c r="AB24" s="4">
        <v>46044</v>
      </c>
      <c r="AC24" s="3">
        <v>4065</v>
      </c>
      <c r="AD24" s="3"/>
      <c r="AE24" s="2">
        <v>1</v>
      </c>
      <c r="AF24" s="2">
        <v>1</v>
      </c>
    </row>
    <row r="25" spans="1:32" ht="37.9" customHeight="1" x14ac:dyDescent="0.25">
      <c r="A25" s="2">
        <v>1</v>
      </c>
      <c r="B25" s="2" t="s">
        <v>53</v>
      </c>
      <c r="C25" s="2" t="s">
        <v>15</v>
      </c>
      <c r="D25" s="6" t="s">
        <v>1367</v>
      </c>
      <c r="E25" s="7">
        <v>46030</v>
      </c>
      <c r="F25" s="2" t="s">
        <v>1004</v>
      </c>
      <c r="G25" s="2">
        <v>2026</v>
      </c>
      <c r="H25" s="2" t="s">
        <v>1368</v>
      </c>
      <c r="I25" s="2" t="s">
        <v>9</v>
      </c>
      <c r="J25" s="2" t="s">
        <v>1366</v>
      </c>
      <c r="K25" s="2" t="s">
        <v>1364</v>
      </c>
      <c r="L25" s="6" t="s">
        <v>1365</v>
      </c>
      <c r="M25" s="2">
        <v>40</v>
      </c>
      <c r="N25" s="2" t="s">
        <v>3</v>
      </c>
      <c r="O25" s="111">
        <v>8400</v>
      </c>
      <c r="P25" s="111">
        <f t="shared" si="0"/>
        <v>336000</v>
      </c>
      <c r="Q25" s="2" t="s">
        <v>2</v>
      </c>
      <c r="R25" s="2" t="s">
        <v>1184</v>
      </c>
      <c r="S25" s="3" t="s">
        <v>1427</v>
      </c>
      <c r="T25" s="5">
        <v>46031</v>
      </c>
      <c r="U25" s="2" t="s">
        <v>45</v>
      </c>
      <c r="V25" s="5">
        <v>46031</v>
      </c>
      <c r="W25" s="3" t="s">
        <v>14</v>
      </c>
      <c r="X25" s="2" t="s">
        <v>13</v>
      </c>
      <c r="Y25" s="2">
        <v>3</v>
      </c>
      <c r="Z25" s="2">
        <v>40</v>
      </c>
      <c r="AA25" s="2">
        <f t="shared" si="1"/>
        <v>0</v>
      </c>
      <c r="AB25" s="4">
        <v>46035</v>
      </c>
      <c r="AC25" s="3">
        <v>34441</v>
      </c>
      <c r="AD25" s="3">
        <v>74028</v>
      </c>
      <c r="AE25" s="2">
        <v>1</v>
      </c>
      <c r="AF25" s="2">
        <v>1</v>
      </c>
    </row>
    <row r="26" spans="1:32" ht="37.9" customHeight="1" x14ac:dyDescent="0.25">
      <c r="A26" s="2">
        <v>8</v>
      </c>
      <c r="B26" s="2" t="s">
        <v>10</v>
      </c>
      <c r="C26" s="2" t="s">
        <v>15</v>
      </c>
      <c r="D26" s="6" t="s">
        <v>1378</v>
      </c>
      <c r="E26" s="7">
        <v>46030</v>
      </c>
      <c r="F26" s="2" t="s">
        <v>1004</v>
      </c>
      <c r="G26" s="2">
        <v>2026</v>
      </c>
      <c r="H26" s="2" t="s">
        <v>1379</v>
      </c>
      <c r="I26" s="2" t="s">
        <v>9</v>
      </c>
      <c r="J26" s="2" t="s">
        <v>1377</v>
      </c>
      <c r="K26" s="2" t="s">
        <v>4</v>
      </c>
      <c r="L26" s="6" t="s">
        <v>1369</v>
      </c>
      <c r="M26" s="2">
        <v>6</v>
      </c>
      <c r="N26" s="2" t="s">
        <v>3</v>
      </c>
      <c r="O26" s="111">
        <v>49415.69</v>
      </c>
      <c r="P26" s="111">
        <f t="shared" si="0"/>
        <v>296494.14</v>
      </c>
      <c r="Q26" s="2" t="s">
        <v>2</v>
      </c>
      <c r="R26" s="2" t="s">
        <v>47</v>
      </c>
      <c r="S26" s="3" t="s">
        <v>1983</v>
      </c>
      <c r="T26" s="5">
        <v>46080</v>
      </c>
      <c r="U26" s="2" t="s">
        <v>12</v>
      </c>
      <c r="V26" s="5">
        <v>46080</v>
      </c>
      <c r="W26" s="3" t="s">
        <v>1422</v>
      </c>
      <c r="X26" s="2" t="s">
        <v>0</v>
      </c>
      <c r="Y26" s="2">
        <v>1</v>
      </c>
      <c r="Z26" s="2"/>
      <c r="AA26" s="2">
        <f t="shared" si="1"/>
        <v>-6</v>
      </c>
      <c r="AB26" s="4"/>
      <c r="AC26" s="3"/>
      <c r="AD26" s="3"/>
      <c r="AE26" s="2">
        <v>1</v>
      </c>
      <c r="AF26" s="2">
        <v>1</v>
      </c>
    </row>
    <row r="27" spans="1:32" ht="37.9" customHeight="1" x14ac:dyDescent="0.25">
      <c r="A27" s="2"/>
      <c r="B27" s="2" t="s">
        <v>10</v>
      </c>
      <c r="C27" s="2" t="s">
        <v>15</v>
      </c>
      <c r="D27" s="6" t="s">
        <v>1378</v>
      </c>
      <c r="E27" s="7">
        <v>46030</v>
      </c>
      <c r="F27" s="2" t="s">
        <v>1004</v>
      </c>
      <c r="G27" s="2">
        <v>2026</v>
      </c>
      <c r="H27" s="2" t="s">
        <v>1379</v>
      </c>
      <c r="I27" s="2" t="s">
        <v>9</v>
      </c>
      <c r="J27" s="2" t="s">
        <v>1377</v>
      </c>
      <c r="K27" s="2" t="s">
        <v>4</v>
      </c>
      <c r="L27" s="6" t="s">
        <v>1370</v>
      </c>
      <c r="M27" s="2">
        <v>12</v>
      </c>
      <c r="N27" s="2" t="s">
        <v>3</v>
      </c>
      <c r="O27" s="111">
        <v>49773.86</v>
      </c>
      <c r="P27" s="111">
        <f t="shared" si="0"/>
        <v>597286.32000000007</v>
      </c>
      <c r="Q27" s="2" t="s">
        <v>2</v>
      </c>
      <c r="R27" s="2" t="s">
        <v>47</v>
      </c>
      <c r="S27" s="3" t="s">
        <v>1983</v>
      </c>
      <c r="T27" s="5">
        <v>46080</v>
      </c>
      <c r="U27" s="2" t="s">
        <v>12</v>
      </c>
      <c r="V27" s="5">
        <v>46080</v>
      </c>
      <c r="W27" s="3" t="s">
        <v>1422</v>
      </c>
      <c r="X27" s="2" t="s">
        <v>0</v>
      </c>
      <c r="Y27" s="2">
        <v>1</v>
      </c>
      <c r="Z27" s="2"/>
      <c r="AA27" s="2">
        <f t="shared" si="1"/>
        <v>-12</v>
      </c>
      <c r="AB27" s="4"/>
      <c r="AC27" s="3"/>
      <c r="AD27" s="3"/>
      <c r="AE27" s="2"/>
      <c r="AF27" s="2">
        <v>1</v>
      </c>
    </row>
    <row r="28" spans="1:32" ht="37.9" customHeight="1" x14ac:dyDescent="0.25">
      <c r="A28" s="2"/>
      <c r="B28" s="2" t="s">
        <v>10</v>
      </c>
      <c r="C28" s="2" t="s">
        <v>15</v>
      </c>
      <c r="D28" s="6" t="s">
        <v>1378</v>
      </c>
      <c r="E28" s="7">
        <v>46030</v>
      </c>
      <c r="F28" s="2" t="s">
        <v>1004</v>
      </c>
      <c r="G28" s="2">
        <v>2026</v>
      </c>
      <c r="H28" s="2" t="s">
        <v>1379</v>
      </c>
      <c r="I28" s="2" t="s">
        <v>9</v>
      </c>
      <c r="J28" s="2" t="s">
        <v>1377</v>
      </c>
      <c r="K28" s="2" t="s">
        <v>4</v>
      </c>
      <c r="L28" s="6" t="s">
        <v>1371</v>
      </c>
      <c r="M28" s="2">
        <v>1</v>
      </c>
      <c r="N28" s="2" t="s">
        <v>3</v>
      </c>
      <c r="O28" s="111">
        <v>116276.16</v>
      </c>
      <c r="P28" s="111">
        <f t="shared" si="0"/>
        <v>116276.16</v>
      </c>
      <c r="Q28" s="2" t="s">
        <v>2</v>
      </c>
      <c r="R28" s="2" t="s">
        <v>47</v>
      </c>
      <c r="S28" s="3" t="s">
        <v>1983</v>
      </c>
      <c r="T28" s="5">
        <v>46080</v>
      </c>
      <c r="U28" s="2" t="s">
        <v>12</v>
      </c>
      <c r="V28" s="5">
        <v>46080</v>
      </c>
      <c r="W28" s="3" t="s">
        <v>1422</v>
      </c>
      <c r="X28" s="2" t="s">
        <v>0</v>
      </c>
      <c r="Y28" s="2">
        <v>1</v>
      </c>
      <c r="Z28" s="2"/>
      <c r="AA28" s="2">
        <f t="shared" si="1"/>
        <v>-1</v>
      </c>
      <c r="AB28" s="4"/>
      <c r="AC28" s="3"/>
      <c r="AD28" s="3"/>
      <c r="AE28" s="2"/>
      <c r="AF28" s="2">
        <v>1</v>
      </c>
    </row>
    <row r="29" spans="1:32" ht="37.9" customHeight="1" x14ac:dyDescent="0.25">
      <c r="A29" s="2"/>
      <c r="B29" s="2" t="s">
        <v>10</v>
      </c>
      <c r="C29" s="2" t="s">
        <v>15</v>
      </c>
      <c r="D29" s="6" t="s">
        <v>1378</v>
      </c>
      <c r="E29" s="7">
        <v>46030</v>
      </c>
      <c r="F29" s="2" t="s">
        <v>1004</v>
      </c>
      <c r="G29" s="2">
        <v>2026</v>
      </c>
      <c r="H29" s="2" t="s">
        <v>1379</v>
      </c>
      <c r="I29" s="2" t="s">
        <v>9</v>
      </c>
      <c r="J29" s="2" t="s">
        <v>1377</v>
      </c>
      <c r="K29" s="2" t="s">
        <v>4</v>
      </c>
      <c r="L29" s="6" t="s">
        <v>1372</v>
      </c>
      <c r="M29" s="2">
        <v>15</v>
      </c>
      <c r="N29" s="2" t="s">
        <v>3</v>
      </c>
      <c r="O29" s="111">
        <v>40658.35</v>
      </c>
      <c r="P29" s="111">
        <f t="shared" si="0"/>
        <v>609875.25</v>
      </c>
      <c r="Q29" s="2" t="s">
        <v>2</v>
      </c>
      <c r="R29" s="2" t="s">
        <v>47</v>
      </c>
      <c r="S29" s="3" t="s">
        <v>1983</v>
      </c>
      <c r="T29" s="5">
        <v>46080</v>
      </c>
      <c r="U29" s="2" t="s">
        <v>12</v>
      </c>
      <c r="V29" s="5">
        <v>46080</v>
      </c>
      <c r="W29" s="3" t="s">
        <v>1422</v>
      </c>
      <c r="X29" s="2" t="s">
        <v>0</v>
      </c>
      <c r="Y29" s="2">
        <v>1</v>
      </c>
      <c r="Z29" s="2"/>
      <c r="AA29" s="2">
        <f t="shared" si="1"/>
        <v>-15</v>
      </c>
      <c r="AB29" s="4"/>
      <c r="AC29" s="3"/>
      <c r="AD29" s="3"/>
      <c r="AE29" s="2"/>
      <c r="AF29" s="2">
        <v>1</v>
      </c>
    </row>
    <row r="30" spans="1:32" ht="37.9" customHeight="1" x14ac:dyDescent="0.25">
      <c r="A30" s="2"/>
      <c r="B30" s="2" t="s">
        <v>10</v>
      </c>
      <c r="C30" s="2" t="s">
        <v>15</v>
      </c>
      <c r="D30" s="6" t="s">
        <v>1378</v>
      </c>
      <c r="E30" s="7">
        <v>46030</v>
      </c>
      <c r="F30" s="2" t="s">
        <v>1004</v>
      </c>
      <c r="G30" s="2">
        <v>2026</v>
      </c>
      <c r="H30" s="2" t="s">
        <v>1379</v>
      </c>
      <c r="I30" s="2" t="s">
        <v>9</v>
      </c>
      <c r="J30" s="2" t="s">
        <v>1377</v>
      </c>
      <c r="K30" s="2" t="s">
        <v>4</v>
      </c>
      <c r="L30" s="6" t="s">
        <v>1373</v>
      </c>
      <c r="M30" s="2">
        <v>6</v>
      </c>
      <c r="N30" s="2" t="s">
        <v>3</v>
      </c>
      <c r="O30" s="111">
        <v>59599</v>
      </c>
      <c r="P30" s="111">
        <f t="shared" si="0"/>
        <v>357594</v>
      </c>
      <c r="Q30" s="2" t="s">
        <v>2</v>
      </c>
      <c r="R30" s="2" t="s">
        <v>47</v>
      </c>
      <c r="S30" s="3" t="s">
        <v>1983</v>
      </c>
      <c r="T30" s="5">
        <v>46080</v>
      </c>
      <c r="U30" s="2" t="s">
        <v>12</v>
      </c>
      <c r="V30" s="5">
        <v>46080</v>
      </c>
      <c r="W30" s="3" t="s">
        <v>14</v>
      </c>
      <c r="X30" s="2" t="s">
        <v>13</v>
      </c>
      <c r="Y30" s="2">
        <v>3</v>
      </c>
      <c r="Z30" s="2"/>
      <c r="AA30" s="2">
        <f t="shared" si="1"/>
        <v>-6</v>
      </c>
      <c r="AB30" s="4">
        <v>46220</v>
      </c>
      <c r="AC30" s="3">
        <v>51350</v>
      </c>
      <c r="AD30" s="3"/>
      <c r="AE30" s="2"/>
      <c r="AF30" s="2">
        <v>1</v>
      </c>
    </row>
    <row r="31" spans="1:32" ht="37.9" customHeight="1" x14ac:dyDescent="0.25">
      <c r="A31" s="2"/>
      <c r="B31" s="2" t="s">
        <v>10</v>
      </c>
      <c r="C31" s="2" t="s">
        <v>15</v>
      </c>
      <c r="D31" s="6" t="s">
        <v>1378</v>
      </c>
      <c r="E31" s="7">
        <v>46030</v>
      </c>
      <c r="F31" s="2" t="s">
        <v>1004</v>
      </c>
      <c r="G31" s="2">
        <v>2026</v>
      </c>
      <c r="H31" s="2" t="s">
        <v>1379</v>
      </c>
      <c r="I31" s="2" t="s">
        <v>9</v>
      </c>
      <c r="J31" s="2" t="s">
        <v>1377</v>
      </c>
      <c r="K31" s="2" t="s">
        <v>4</v>
      </c>
      <c r="L31" s="6" t="s">
        <v>1374</v>
      </c>
      <c r="M31" s="2">
        <v>6</v>
      </c>
      <c r="N31" s="2" t="s">
        <v>3</v>
      </c>
      <c r="O31" s="111">
        <v>32233.5</v>
      </c>
      <c r="P31" s="111">
        <f t="shared" si="0"/>
        <v>193401</v>
      </c>
      <c r="Q31" s="2" t="s">
        <v>2</v>
      </c>
      <c r="R31" s="2" t="s">
        <v>47</v>
      </c>
      <c r="S31" s="3" t="s">
        <v>1983</v>
      </c>
      <c r="T31" s="5">
        <v>46080</v>
      </c>
      <c r="U31" s="2" t="s">
        <v>12</v>
      </c>
      <c r="V31" s="5">
        <v>46080</v>
      </c>
      <c r="W31" s="3" t="s">
        <v>14</v>
      </c>
      <c r="X31" s="2" t="s">
        <v>13</v>
      </c>
      <c r="Y31" s="2">
        <v>3</v>
      </c>
      <c r="Z31" s="2"/>
      <c r="AA31" s="2">
        <f t="shared" si="1"/>
        <v>-6</v>
      </c>
      <c r="AB31" s="4">
        <v>46220</v>
      </c>
      <c r="AC31" s="3">
        <v>51350</v>
      </c>
      <c r="AD31" s="3"/>
      <c r="AE31" s="2"/>
      <c r="AF31" s="2">
        <v>1</v>
      </c>
    </row>
    <row r="32" spans="1:32" ht="37.9" customHeight="1" x14ac:dyDescent="0.25">
      <c r="A32" s="2"/>
      <c r="B32" s="2" t="s">
        <v>10</v>
      </c>
      <c r="C32" s="2" t="s">
        <v>15</v>
      </c>
      <c r="D32" s="6" t="s">
        <v>1378</v>
      </c>
      <c r="E32" s="7">
        <v>46030</v>
      </c>
      <c r="F32" s="2" t="s">
        <v>1004</v>
      </c>
      <c r="G32" s="2">
        <v>2026</v>
      </c>
      <c r="H32" s="2" t="s">
        <v>1379</v>
      </c>
      <c r="I32" s="2" t="s">
        <v>9</v>
      </c>
      <c r="J32" s="2" t="s">
        <v>1377</v>
      </c>
      <c r="K32" s="2" t="s">
        <v>4</v>
      </c>
      <c r="L32" s="6" t="s">
        <v>1375</v>
      </c>
      <c r="M32" s="2">
        <v>10</v>
      </c>
      <c r="N32" s="2" t="s">
        <v>3</v>
      </c>
      <c r="O32" s="111">
        <v>20087.79</v>
      </c>
      <c r="P32" s="111">
        <f t="shared" si="0"/>
        <v>200877.90000000002</v>
      </c>
      <c r="Q32" s="2" t="s">
        <v>2</v>
      </c>
      <c r="R32" s="2" t="s">
        <v>47</v>
      </c>
      <c r="S32" s="3" t="s">
        <v>1983</v>
      </c>
      <c r="T32" s="5">
        <v>46080</v>
      </c>
      <c r="U32" s="2" t="s">
        <v>12</v>
      </c>
      <c r="V32" s="5">
        <v>46080</v>
      </c>
      <c r="W32" s="3" t="s">
        <v>14</v>
      </c>
      <c r="X32" s="2" t="s">
        <v>13</v>
      </c>
      <c r="Y32" s="2">
        <v>3</v>
      </c>
      <c r="Z32" s="2"/>
      <c r="AA32" s="2">
        <f t="shared" si="1"/>
        <v>-10</v>
      </c>
      <c r="AB32" s="4">
        <v>46220</v>
      </c>
      <c r="AC32" s="3">
        <v>51350</v>
      </c>
      <c r="AD32" s="3"/>
      <c r="AE32" s="2"/>
      <c r="AF32" s="2">
        <v>1</v>
      </c>
    </row>
    <row r="33" spans="1:32" ht="37.9" customHeight="1" x14ac:dyDescent="0.25">
      <c r="A33" s="2"/>
      <c r="B33" s="2" t="s">
        <v>10</v>
      </c>
      <c r="C33" s="2" t="s">
        <v>15</v>
      </c>
      <c r="D33" s="6" t="s">
        <v>1378</v>
      </c>
      <c r="E33" s="7">
        <v>46030</v>
      </c>
      <c r="F33" s="2" t="s">
        <v>1004</v>
      </c>
      <c r="G33" s="2">
        <v>2026</v>
      </c>
      <c r="H33" s="2" t="s">
        <v>1379</v>
      </c>
      <c r="I33" s="2" t="s">
        <v>9</v>
      </c>
      <c r="J33" s="2" t="s">
        <v>1377</v>
      </c>
      <c r="K33" s="2" t="s">
        <v>4</v>
      </c>
      <c r="L33" s="6" t="s">
        <v>1376</v>
      </c>
      <c r="M33" s="2">
        <v>2</v>
      </c>
      <c r="N33" s="2" t="s">
        <v>3</v>
      </c>
      <c r="O33" s="111">
        <v>3262.5</v>
      </c>
      <c r="P33" s="111">
        <f t="shared" si="0"/>
        <v>6525</v>
      </c>
      <c r="Q33" s="2" t="s">
        <v>2</v>
      </c>
      <c r="R33" s="2" t="s">
        <v>47</v>
      </c>
      <c r="S33" s="3" t="s">
        <v>1983</v>
      </c>
      <c r="T33" s="5">
        <v>46080</v>
      </c>
      <c r="U33" s="2" t="s">
        <v>12</v>
      </c>
      <c r="V33" s="5">
        <v>46080</v>
      </c>
      <c r="W33" s="3" t="s">
        <v>14</v>
      </c>
      <c r="X33" s="2" t="s">
        <v>13</v>
      </c>
      <c r="Y33" s="2">
        <v>3</v>
      </c>
      <c r="Z33" s="2"/>
      <c r="AA33" s="2">
        <f t="shared" si="1"/>
        <v>-2</v>
      </c>
      <c r="AB33" s="4">
        <v>46220</v>
      </c>
      <c r="AC33" s="3">
        <v>51350</v>
      </c>
      <c r="AD33" s="3"/>
      <c r="AE33" s="2"/>
      <c r="AF33" s="2">
        <v>1</v>
      </c>
    </row>
    <row r="34" spans="1:32" ht="37.9" customHeight="1" x14ac:dyDescent="0.25">
      <c r="A34" s="2">
        <v>3</v>
      </c>
      <c r="B34" s="2" t="s">
        <v>10</v>
      </c>
      <c r="C34" s="2" t="s">
        <v>15</v>
      </c>
      <c r="D34" s="6" t="s">
        <v>1385</v>
      </c>
      <c r="E34" s="7">
        <v>46030</v>
      </c>
      <c r="F34" s="2" t="s">
        <v>1004</v>
      </c>
      <c r="G34" s="2">
        <v>2026</v>
      </c>
      <c r="H34" s="2" t="s">
        <v>1384</v>
      </c>
      <c r="I34" s="2" t="s">
        <v>9</v>
      </c>
      <c r="J34" s="2" t="s">
        <v>1383</v>
      </c>
      <c r="K34" s="2" t="s">
        <v>4</v>
      </c>
      <c r="L34" s="6" t="s">
        <v>1380</v>
      </c>
      <c r="M34" s="2">
        <v>1</v>
      </c>
      <c r="N34" s="2" t="s">
        <v>3</v>
      </c>
      <c r="O34" s="111">
        <v>2767600</v>
      </c>
      <c r="P34" s="111">
        <f t="shared" si="0"/>
        <v>2767600</v>
      </c>
      <c r="Q34" s="2" t="s">
        <v>2</v>
      </c>
      <c r="R34" s="2" t="s">
        <v>46</v>
      </c>
      <c r="S34" s="3" t="s">
        <v>1513</v>
      </c>
      <c r="T34" s="5">
        <v>46035</v>
      </c>
      <c r="U34" s="2" t="s">
        <v>12</v>
      </c>
      <c r="V34" s="5">
        <v>46036</v>
      </c>
      <c r="W34" s="3" t="s">
        <v>14</v>
      </c>
      <c r="X34" s="2" t="s">
        <v>13</v>
      </c>
      <c r="Y34" s="2">
        <v>3</v>
      </c>
      <c r="Z34" s="2">
        <v>1</v>
      </c>
      <c r="AA34" s="2">
        <f t="shared" si="1"/>
        <v>0</v>
      </c>
      <c r="AB34" s="4">
        <v>46038</v>
      </c>
      <c r="AC34" s="3">
        <v>26909</v>
      </c>
      <c r="AD34" s="3"/>
      <c r="AE34" s="2">
        <v>1</v>
      </c>
      <c r="AF34" s="2">
        <v>1</v>
      </c>
    </row>
    <row r="35" spans="1:32" ht="37.9" customHeight="1" x14ac:dyDescent="0.25">
      <c r="A35" s="2"/>
      <c r="B35" s="2" t="s">
        <v>10</v>
      </c>
      <c r="C35" s="2" t="s">
        <v>15</v>
      </c>
      <c r="D35" s="6" t="s">
        <v>1385</v>
      </c>
      <c r="E35" s="7">
        <v>46030</v>
      </c>
      <c r="F35" s="2" t="s">
        <v>1004</v>
      </c>
      <c r="G35" s="2">
        <v>2026</v>
      </c>
      <c r="H35" s="2" t="s">
        <v>1384</v>
      </c>
      <c r="I35" s="2" t="s">
        <v>9</v>
      </c>
      <c r="J35" s="2" t="s">
        <v>1383</v>
      </c>
      <c r="K35" s="2" t="s">
        <v>4</v>
      </c>
      <c r="L35" s="6" t="s">
        <v>1381</v>
      </c>
      <c r="M35" s="2">
        <v>1</v>
      </c>
      <c r="N35" s="2" t="s">
        <v>3</v>
      </c>
      <c r="O35" s="111">
        <v>385762</v>
      </c>
      <c r="P35" s="111">
        <f t="shared" si="0"/>
        <v>385762</v>
      </c>
      <c r="Q35" s="2" t="s">
        <v>2</v>
      </c>
      <c r="R35" s="2" t="s">
        <v>46</v>
      </c>
      <c r="S35" s="3" t="s">
        <v>1513</v>
      </c>
      <c r="T35" s="5">
        <v>46035</v>
      </c>
      <c r="U35" s="2" t="s">
        <v>12</v>
      </c>
      <c r="V35" s="5">
        <v>46036</v>
      </c>
      <c r="W35" s="3" t="s">
        <v>14</v>
      </c>
      <c r="X35" s="2" t="s">
        <v>13</v>
      </c>
      <c r="Y35" s="2">
        <v>3</v>
      </c>
      <c r="Z35" s="2">
        <v>1</v>
      </c>
      <c r="AA35" s="2">
        <f t="shared" si="1"/>
        <v>0</v>
      </c>
      <c r="AB35" s="4">
        <v>46038</v>
      </c>
      <c r="AC35" s="3">
        <v>26909</v>
      </c>
      <c r="AD35" s="3"/>
      <c r="AE35" s="2"/>
      <c r="AF35" s="2">
        <v>1</v>
      </c>
    </row>
    <row r="36" spans="1:32" ht="37.9" customHeight="1" x14ac:dyDescent="0.25">
      <c r="A36" s="2"/>
      <c r="B36" s="2" t="s">
        <v>10</v>
      </c>
      <c r="C36" s="2" t="s">
        <v>15</v>
      </c>
      <c r="D36" s="6" t="s">
        <v>1385</v>
      </c>
      <c r="E36" s="7">
        <v>46030</v>
      </c>
      <c r="F36" s="2" t="s">
        <v>1004</v>
      </c>
      <c r="G36" s="2">
        <v>2026</v>
      </c>
      <c r="H36" s="2" t="s">
        <v>1384</v>
      </c>
      <c r="I36" s="2" t="s">
        <v>9</v>
      </c>
      <c r="J36" s="2" t="s">
        <v>1383</v>
      </c>
      <c r="K36" s="2" t="s">
        <v>4</v>
      </c>
      <c r="L36" s="6" t="s">
        <v>1382</v>
      </c>
      <c r="M36" s="2">
        <v>1</v>
      </c>
      <c r="N36" s="2" t="s">
        <v>3</v>
      </c>
      <c r="O36" s="111">
        <v>8800</v>
      </c>
      <c r="P36" s="111">
        <f t="shared" si="0"/>
        <v>8800</v>
      </c>
      <c r="Q36" s="2" t="s">
        <v>2</v>
      </c>
      <c r="R36" s="2" t="s">
        <v>46</v>
      </c>
      <c r="S36" s="3" t="s">
        <v>1513</v>
      </c>
      <c r="T36" s="5">
        <v>46035</v>
      </c>
      <c r="U36" s="2" t="s">
        <v>12</v>
      </c>
      <c r="V36" s="5">
        <v>46036</v>
      </c>
      <c r="W36" s="3" t="s">
        <v>14</v>
      </c>
      <c r="X36" s="2" t="s">
        <v>13</v>
      </c>
      <c r="Y36" s="2">
        <v>3</v>
      </c>
      <c r="Z36" s="2">
        <v>1</v>
      </c>
      <c r="AA36" s="2">
        <f t="shared" si="1"/>
        <v>0</v>
      </c>
      <c r="AB36" s="4">
        <v>46038</v>
      </c>
      <c r="AC36" s="3">
        <v>26909</v>
      </c>
      <c r="AD36" s="3"/>
      <c r="AE36" s="2"/>
      <c r="AF36" s="2">
        <v>1</v>
      </c>
    </row>
    <row r="37" spans="1:32" ht="37.9" customHeight="1" x14ac:dyDescent="0.25">
      <c r="A37" s="2">
        <v>1</v>
      </c>
      <c r="B37" s="2" t="s">
        <v>16</v>
      </c>
      <c r="C37" s="2" t="s">
        <v>7</v>
      </c>
      <c r="D37" s="6" t="s">
        <v>1407</v>
      </c>
      <c r="E37" s="7">
        <v>46032</v>
      </c>
      <c r="F37" s="2" t="s">
        <v>1004</v>
      </c>
      <c r="G37" s="2">
        <v>2026</v>
      </c>
      <c r="H37" s="2" t="s">
        <v>1384</v>
      </c>
      <c r="I37" s="2" t="s">
        <v>9</v>
      </c>
      <c r="J37" s="2" t="s">
        <v>1406</v>
      </c>
      <c r="K37" s="2" t="s">
        <v>1408</v>
      </c>
      <c r="L37" s="6" t="s">
        <v>1409</v>
      </c>
      <c r="M37" s="2">
        <v>20</v>
      </c>
      <c r="N37" s="2" t="s">
        <v>3</v>
      </c>
      <c r="O37" s="111">
        <v>8500</v>
      </c>
      <c r="P37" s="111">
        <f t="shared" si="0"/>
        <v>170000</v>
      </c>
      <c r="Q37" s="2" t="s">
        <v>2</v>
      </c>
      <c r="R37" s="2" t="s">
        <v>760</v>
      </c>
      <c r="S37" s="3" t="s">
        <v>1807</v>
      </c>
      <c r="T37" s="5">
        <v>46063</v>
      </c>
      <c r="U37" s="2" t="s">
        <v>12</v>
      </c>
      <c r="V37" s="5">
        <v>46064</v>
      </c>
      <c r="W37" s="3" t="s">
        <v>1422</v>
      </c>
      <c r="X37" s="2" t="s">
        <v>0</v>
      </c>
      <c r="Y37" s="2">
        <v>1</v>
      </c>
      <c r="Z37" s="2"/>
      <c r="AA37" s="2">
        <f t="shared" si="1"/>
        <v>-20</v>
      </c>
      <c r="AB37" s="4"/>
      <c r="AC37" s="3"/>
      <c r="AD37" s="3"/>
      <c r="AE37" s="2">
        <v>1</v>
      </c>
      <c r="AF37" s="2">
        <v>1</v>
      </c>
    </row>
    <row r="38" spans="1:32" ht="37.9" customHeight="1" x14ac:dyDescent="0.25">
      <c r="A38" s="2">
        <v>1</v>
      </c>
      <c r="B38" s="2" t="s">
        <v>53</v>
      </c>
      <c r="C38" s="2" t="s">
        <v>15</v>
      </c>
      <c r="D38" s="6" t="s">
        <v>1451</v>
      </c>
      <c r="E38" s="7">
        <v>46033</v>
      </c>
      <c r="F38" s="2" t="s">
        <v>1004</v>
      </c>
      <c r="G38" s="2">
        <v>2026</v>
      </c>
      <c r="H38" s="2" t="s">
        <v>1453</v>
      </c>
      <c r="I38" s="2" t="s">
        <v>9</v>
      </c>
      <c r="J38" s="2" t="s">
        <v>1450</v>
      </c>
      <c r="K38" s="2" t="s">
        <v>4</v>
      </c>
      <c r="L38" s="6" t="s">
        <v>1452</v>
      </c>
      <c r="M38" s="2">
        <v>1</v>
      </c>
      <c r="N38" s="2" t="s">
        <v>3</v>
      </c>
      <c r="O38" s="111">
        <v>439500</v>
      </c>
      <c r="P38" s="111">
        <f t="shared" si="0"/>
        <v>439500</v>
      </c>
      <c r="Q38" s="2" t="s">
        <v>2</v>
      </c>
      <c r="R38" s="2" t="s">
        <v>1186</v>
      </c>
      <c r="S38" s="3" t="s">
        <v>1724</v>
      </c>
      <c r="T38" s="5">
        <v>46050</v>
      </c>
      <c r="U38" s="2" t="s">
        <v>12</v>
      </c>
      <c r="V38" s="5">
        <v>46051</v>
      </c>
      <c r="W38" s="3" t="s">
        <v>14</v>
      </c>
      <c r="X38" s="2" t="s">
        <v>13</v>
      </c>
      <c r="Y38" s="2">
        <v>3</v>
      </c>
      <c r="Z38" s="2">
        <v>1</v>
      </c>
      <c r="AA38" s="2">
        <f t="shared" si="1"/>
        <v>0</v>
      </c>
      <c r="AB38" s="4">
        <v>46058</v>
      </c>
      <c r="AC38" s="3">
        <v>2097</v>
      </c>
      <c r="AD38" s="3"/>
      <c r="AE38" s="2">
        <v>1</v>
      </c>
      <c r="AF38" s="2">
        <v>1</v>
      </c>
    </row>
    <row r="39" spans="1:32" ht="37.9" customHeight="1" x14ac:dyDescent="0.25">
      <c r="A39" s="2">
        <v>4</v>
      </c>
      <c r="B39" s="2" t="s">
        <v>10</v>
      </c>
      <c r="C39" s="2" t="s">
        <v>15</v>
      </c>
      <c r="D39" s="6" t="s">
        <v>1459</v>
      </c>
      <c r="E39" s="7">
        <v>46033</v>
      </c>
      <c r="F39" s="2" t="s">
        <v>1004</v>
      </c>
      <c r="G39" s="2">
        <v>2026</v>
      </c>
      <c r="H39" s="2" t="s">
        <v>1460</v>
      </c>
      <c r="I39" s="2" t="s">
        <v>9</v>
      </c>
      <c r="J39" s="2" t="s">
        <v>1458</v>
      </c>
      <c r="K39" s="2" t="s">
        <v>4</v>
      </c>
      <c r="L39" s="6" t="s">
        <v>1454</v>
      </c>
      <c r="M39" s="2">
        <v>15</v>
      </c>
      <c r="N39" s="2" t="s">
        <v>26</v>
      </c>
      <c r="O39" s="111">
        <v>16494.25</v>
      </c>
      <c r="P39" s="111">
        <f t="shared" si="0"/>
        <v>247413.75</v>
      </c>
      <c r="Q39" s="2" t="s">
        <v>2</v>
      </c>
      <c r="R39" s="2" t="s">
        <v>59</v>
      </c>
      <c r="S39" s="3" t="s">
        <v>2043</v>
      </c>
      <c r="T39" s="5">
        <v>46084</v>
      </c>
      <c r="U39" s="2" t="s">
        <v>12</v>
      </c>
      <c r="V39" s="5">
        <v>46090</v>
      </c>
      <c r="W39" s="3" t="s">
        <v>1422</v>
      </c>
      <c r="X39" s="2" t="s">
        <v>0</v>
      </c>
      <c r="Y39" s="2">
        <v>1</v>
      </c>
      <c r="Z39" s="2"/>
      <c r="AA39" s="2">
        <f t="shared" si="1"/>
        <v>-15</v>
      </c>
      <c r="AB39" s="4"/>
      <c r="AC39" s="3"/>
      <c r="AD39" s="3"/>
      <c r="AE39" s="2">
        <v>1</v>
      </c>
      <c r="AF39" s="2">
        <v>1</v>
      </c>
    </row>
    <row r="40" spans="1:32" ht="37.9" customHeight="1" x14ac:dyDescent="0.25">
      <c r="A40" s="2"/>
      <c r="B40" s="2" t="s">
        <v>10</v>
      </c>
      <c r="C40" s="2" t="s">
        <v>15</v>
      </c>
      <c r="D40" s="6" t="s">
        <v>1459</v>
      </c>
      <c r="E40" s="7">
        <v>46033</v>
      </c>
      <c r="F40" s="2" t="s">
        <v>1004</v>
      </c>
      <c r="G40" s="2">
        <v>2026</v>
      </c>
      <c r="H40" s="2" t="s">
        <v>1460</v>
      </c>
      <c r="I40" s="2" t="s">
        <v>9</v>
      </c>
      <c r="J40" s="2" t="s">
        <v>1458</v>
      </c>
      <c r="K40" s="2" t="s">
        <v>4</v>
      </c>
      <c r="L40" s="6" t="s">
        <v>1455</v>
      </c>
      <c r="M40" s="2">
        <v>5</v>
      </c>
      <c r="N40" s="2" t="s">
        <v>3</v>
      </c>
      <c r="O40" s="111">
        <v>43940.5</v>
      </c>
      <c r="P40" s="111">
        <f t="shared" si="0"/>
        <v>219702.5</v>
      </c>
      <c r="Q40" s="2" t="s">
        <v>2</v>
      </c>
      <c r="R40" s="2" t="s">
        <v>59</v>
      </c>
      <c r="S40" s="3" t="s">
        <v>2043</v>
      </c>
      <c r="T40" s="5">
        <v>46084</v>
      </c>
      <c r="U40" s="2" t="s">
        <v>12</v>
      </c>
      <c r="V40" s="5">
        <v>46090</v>
      </c>
      <c r="W40" s="3" t="s">
        <v>1422</v>
      </c>
      <c r="X40" s="2" t="s">
        <v>0</v>
      </c>
      <c r="Y40" s="2">
        <v>1</v>
      </c>
      <c r="Z40" s="2"/>
      <c r="AA40" s="2">
        <f t="shared" si="1"/>
        <v>-5</v>
      </c>
      <c r="AB40" s="4"/>
      <c r="AC40" s="3"/>
      <c r="AD40" s="3"/>
      <c r="AE40" s="2"/>
      <c r="AF40" s="2">
        <v>1</v>
      </c>
    </row>
    <row r="41" spans="1:32" ht="37.9" customHeight="1" x14ac:dyDescent="0.25">
      <c r="A41" s="2"/>
      <c r="B41" s="2" t="s">
        <v>10</v>
      </c>
      <c r="C41" s="2" t="s">
        <v>15</v>
      </c>
      <c r="D41" s="6" t="s">
        <v>1459</v>
      </c>
      <c r="E41" s="7">
        <v>46033</v>
      </c>
      <c r="F41" s="2" t="s">
        <v>1004</v>
      </c>
      <c r="G41" s="2">
        <v>2026</v>
      </c>
      <c r="H41" s="2" t="s">
        <v>1460</v>
      </c>
      <c r="I41" s="2" t="s">
        <v>9</v>
      </c>
      <c r="J41" s="2" t="s">
        <v>1458</v>
      </c>
      <c r="K41" s="2" t="s">
        <v>4</v>
      </c>
      <c r="L41" s="6" t="s">
        <v>1456</v>
      </c>
      <c r="M41" s="2">
        <v>5</v>
      </c>
      <c r="N41" s="2" t="s">
        <v>3</v>
      </c>
      <c r="O41" s="111">
        <v>29706.5</v>
      </c>
      <c r="P41" s="111">
        <f t="shared" si="0"/>
        <v>148532.5</v>
      </c>
      <c r="Q41" s="2" t="s">
        <v>2</v>
      </c>
      <c r="R41" s="2" t="s">
        <v>59</v>
      </c>
      <c r="S41" s="3" t="s">
        <v>2043</v>
      </c>
      <c r="T41" s="5">
        <v>46084</v>
      </c>
      <c r="U41" s="2" t="s">
        <v>12</v>
      </c>
      <c r="V41" s="5">
        <v>46090</v>
      </c>
      <c r="W41" s="3" t="s">
        <v>1422</v>
      </c>
      <c r="X41" s="2" t="s">
        <v>0</v>
      </c>
      <c r="Y41" s="2">
        <v>1</v>
      </c>
      <c r="Z41" s="2"/>
      <c r="AA41" s="2">
        <f t="shared" si="1"/>
        <v>-5</v>
      </c>
      <c r="AB41" s="4"/>
      <c r="AC41" s="3"/>
      <c r="AD41" s="3"/>
      <c r="AE41" s="2"/>
      <c r="AF41" s="2">
        <v>1</v>
      </c>
    </row>
    <row r="42" spans="1:32" ht="37.9" customHeight="1" x14ac:dyDescent="0.25">
      <c r="A42" s="2"/>
      <c r="B42" s="2" t="s">
        <v>10</v>
      </c>
      <c r="C42" s="2" t="s">
        <v>15</v>
      </c>
      <c r="D42" s="6" t="s">
        <v>1459</v>
      </c>
      <c r="E42" s="7">
        <v>46033</v>
      </c>
      <c r="F42" s="2" t="s">
        <v>1004</v>
      </c>
      <c r="G42" s="2">
        <v>2026</v>
      </c>
      <c r="H42" s="2" t="s">
        <v>1460</v>
      </c>
      <c r="I42" s="2" t="s">
        <v>9</v>
      </c>
      <c r="J42" s="2" t="s">
        <v>1458</v>
      </c>
      <c r="K42" s="2" t="s">
        <v>4</v>
      </c>
      <c r="L42" s="6" t="s">
        <v>1457</v>
      </c>
      <c r="M42" s="2">
        <v>5</v>
      </c>
      <c r="N42" s="2" t="s">
        <v>3</v>
      </c>
      <c r="O42" s="111">
        <v>29355.29</v>
      </c>
      <c r="P42" s="111">
        <f t="shared" si="0"/>
        <v>146776.45000000001</v>
      </c>
      <c r="Q42" s="2" t="s">
        <v>2</v>
      </c>
      <c r="R42" s="2" t="s">
        <v>59</v>
      </c>
      <c r="S42" s="3" t="s">
        <v>2043</v>
      </c>
      <c r="T42" s="5">
        <v>46084</v>
      </c>
      <c r="U42" s="2" t="s">
        <v>12</v>
      </c>
      <c r="V42" s="5">
        <v>46090</v>
      </c>
      <c r="W42" s="3" t="s">
        <v>1422</v>
      </c>
      <c r="X42" s="2" t="s">
        <v>0</v>
      </c>
      <c r="Y42" s="2">
        <v>1</v>
      </c>
      <c r="Z42" s="2"/>
      <c r="AA42" s="2">
        <f t="shared" si="1"/>
        <v>-5</v>
      </c>
      <c r="AB42" s="4"/>
      <c r="AC42" s="3"/>
      <c r="AD42" s="3"/>
      <c r="AE42" s="2"/>
      <c r="AF42" s="2">
        <v>1</v>
      </c>
    </row>
    <row r="43" spans="1:32" ht="37.9" customHeight="1" x14ac:dyDescent="0.25">
      <c r="A43" s="2">
        <v>18</v>
      </c>
      <c r="B43" s="2" t="s">
        <v>10</v>
      </c>
      <c r="C43" s="2" t="s">
        <v>15</v>
      </c>
      <c r="D43" s="6" t="s">
        <v>1461</v>
      </c>
      <c r="E43" s="7">
        <v>46033</v>
      </c>
      <c r="F43" s="2" t="s">
        <v>1004</v>
      </c>
      <c r="G43" s="2">
        <v>2026</v>
      </c>
      <c r="H43" s="2" t="s">
        <v>1462</v>
      </c>
      <c r="I43" s="2" t="s">
        <v>9</v>
      </c>
      <c r="J43" s="2" t="s">
        <v>1463</v>
      </c>
      <c r="K43" s="2" t="s">
        <v>4</v>
      </c>
      <c r="L43" s="6" t="s">
        <v>1521</v>
      </c>
      <c r="M43" s="2">
        <v>1</v>
      </c>
      <c r="N43" s="2" t="s">
        <v>3</v>
      </c>
      <c r="O43" s="111">
        <v>180471.2</v>
      </c>
      <c r="P43" s="111">
        <f t="shared" si="0"/>
        <v>180471.2</v>
      </c>
      <c r="Q43" s="2" t="s">
        <v>2</v>
      </c>
      <c r="R43" s="2" t="s">
        <v>46</v>
      </c>
      <c r="S43" s="3" t="s">
        <v>1538</v>
      </c>
      <c r="T43" s="5">
        <v>46034</v>
      </c>
      <c r="U43" s="2" t="s">
        <v>12</v>
      </c>
      <c r="V43" s="5">
        <v>46034</v>
      </c>
      <c r="W43" s="3" t="s">
        <v>14</v>
      </c>
      <c r="X43" s="2" t="s">
        <v>13</v>
      </c>
      <c r="Y43" s="2">
        <v>3</v>
      </c>
      <c r="Z43" s="2">
        <v>1</v>
      </c>
      <c r="AA43" s="2">
        <f t="shared" si="1"/>
        <v>0</v>
      </c>
      <c r="AB43" s="4">
        <v>46038</v>
      </c>
      <c r="AC43" s="3">
        <v>26906</v>
      </c>
      <c r="AD43" s="3"/>
      <c r="AE43" s="2">
        <v>1</v>
      </c>
      <c r="AF43" s="2">
        <v>1</v>
      </c>
    </row>
    <row r="44" spans="1:32" ht="37.9" customHeight="1" x14ac:dyDescent="0.25">
      <c r="A44" s="2"/>
      <c r="B44" s="2" t="s">
        <v>10</v>
      </c>
      <c r="C44" s="2" t="s">
        <v>15</v>
      </c>
      <c r="D44" s="6" t="s">
        <v>1461</v>
      </c>
      <c r="E44" s="7">
        <v>46033</v>
      </c>
      <c r="F44" s="2" t="s">
        <v>1004</v>
      </c>
      <c r="G44" s="2">
        <v>2026</v>
      </c>
      <c r="H44" s="2" t="s">
        <v>1462</v>
      </c>
      <c r="I44" s="2" t="s">
        <v>9</v>
      </c>
      <c r="J44" s="2" t="s">
        <v>1463</v>
      </c>
      <c r="K44" s="2" t="s">
        <v>4</v>
      </c>
      <c r="L44" s="6" t="s">
        <v>1522</v>
      </c>
      <c r="M44" s="2">
        <v>1</v>
      </c>
      <c r="N44" s="2" t="s">
        <v>3</v>
      </c>
      <c r="O44" s="111">
        <v>59259.199999999997</v>
      </c>
      <c r="P44" s="111">
        <f t="shared" si="0"/>
        <v>59259.199999999997</v>
      </c>
      <c r="Q44" s="2" t="s">
        <v>2</v>
      </c>
      <c r="R44" s="2" t="s">
        <v>46</v>
      </c>
      <c r="S44" s="3" t="s">
        <v>1538</v>
      </c>
      <c r="T44" s="5">
        <v>46034</v>
      </c>
      <c r="U44" s="2" t="s">
        <v>12</v>
      </c>
      <c r="V44" s="5">
        <v>46034</v>
      </c>
      <c r="W44" s="3" t="s">
        <v>14</v>
      </c>
      <c r="X44" s="2" t="s">
        <v>13</v>
      </c>
      <c r="Y44" s="2">
        <v>3</v>
      </c>
      <c r="Z44" s="2">
        <v>1</v>
      </c>
      <c r="AA44" s="2">
        <f t="shared" si="1"/>
        <v>0</v>
      </c>
      <c r="AB44" s="4">
        <v>46038</v>
      </c>
      <c r="AC44" s="3">
        <v>26906</v>
      </c>
      <c r="AD44" s="3"/>
      <c r="AE44" s="2"/>
      <c r="AF44" s="2">
        <v>1</v>
      </c>
    </row>
    <row r="45" spans="1:32" ht="37.9" customHeight="1" x14ac:dyDescent="0.25">
      <c r="A45" s="2"/>
      <c r="B45" s="2" t="s">
        <v>10</v>
      </c>
      <c r="C45" s="2" t="s">
        <v>15</v>
      </c>
      <c r="D45" s="6" t="s">
        <v>1461</v>
      </c>
      <c r="E45" s="7">
        <v>46033</v>
      </c>
      <c r="F45" s="2" t="s">
        <v>1004</v>
      </c>
      <c r="G45" s="2">
        <v>2026</v>
      </c>
      <c r="H45" s="2" t="s">
        <v>1462</v>
      </c>
      <c r="I45" s="2" t="s">
        <v>9</v>
      </c>
      <c r="J45" s="2" t="s">
        <v>1463</v>
      </c>
      <c r="K45" s="2" t="s">
        <v>4</v>
      </c>
      <c r="L45" s="6" t="s">
        <v>1523</v>
      </c>
      <c r="M45" s="2">
        <v>1</v>
      </c>
      <c r="N45" s="2" t="s">
        <v>3</v>
      </c>
      <c r="O45" s="111">
        <v>91582.399999999994</v>
      </c>
      <c r="P45" s="111">
        <f t="shared" ref="P45:P107" si="2">O45*M45</f>
        <v>91582.399999999994</v>
      </c>
      <c r="Q45" s="2" t="s">
        <v>2</v>
      </c>
      <c r="R45" s="2" t="s">
        <v>46</v>
      </c>
      <c r="S45" s="3" t="s">
        <v>1538</v>
      </c>
      <c r="T45" s="5">
        <v>46034</v>
      </c>
      <c r="U45" s="2" t="s">
        <v>12</v>
      </c>
      <c r="V45" s="5">
        <v>46034</v>
      </c>
      <c r="W45" s="3" t="s">
        <v>14</v>
      </c>
      <c r="X45" s="2" t="s">
        <v>13</v>
      </c>
      <c r="Y45" s="2">
        <v>3</v>
      </c>
      <c r="Z45" s="2">
        <v>1</v>
      </c>
      <c r="AA45" s="2">
        <f t="shared" ref="AA45:AA107" si="3">Z45-M45</f>
        <v>0</v>
      </c>
      <c r="AB45" s="4">
        <v>46038</v>
      </c>
      <c r="AC45" s="3">
        <v>26906</v>
      </c>
      <c r="AD45" s="3"/>
      <c r="AE45" s="2"/>
      <c r="AF45" s="2">
        <v>1</v>
      </c>
    </row>
    <row r="46" spans="1:32" ht="37.9" customHeight="1" x14ac:dyDescent="0.25">
      <c r="A46" s="2"/>
      <c r="B46" s="2" t="s">
        <v>10</v>
      </c>
      <c r="C46" s="2" t="s">
        <v>15</v>
      </c>
      <c r="D46" s="6" t="s">
        <v>1461</v>
      </c>
      <c r="E46" s="7">
        <v>46033</v>
      </c>
      <c r="F46" s="2" t="s">
        <v>1004</v>
      </c>
      <c r="G46" s="2">
        <v>2026</v>
      </c>
      <c r="H46" s="2" t="s">
        <v>1462</v>
      </c>
      <c r="I46" s="2" t="s">
        <v>9</v>
      </c>
      <c r="J46" s="2" t="s">
        <v>1463</v>
      </c>
      <c r="K46" s="2" t="s">
        <v>4</v>
      </c>
      <c r="L46" s="6" t="s">
        <v>1524</v>
      </c>
      <c r="M46" s="2">
        <v>2</v>
      </c>
      <c r="N46" s="2" t="s">
        <v>3</v>
      </c>
      <c r="O46" s="111"/>
      <c r="P46" s="111">
        <f t="shared" si="2"/>
        <v>0</v>
      </c>
      <c r="Q46" s="2" t="s">
        <v>2</v>
      </c>
      <c r="R46" s="2"/>
      <c r="S46" s="3"/>
      <c r="T46" s="5"/>
      <c r="U46" s="2"/>
      <c r="V46" s="5"/>
      <c r="W46" s="3" t="s">
        <v>1</v>
      </c>
      <c r="X46" s="2" t="s">
        <v>0</v>
      </c>
      <c r="Y46" s="2"/>
      <c r="Z46" s="2"/>
      <c r="AA46" s="2">
        <f t="shared" si="3"/>
        <v>-2</v>
      </c>
      <c r="AB46" s="4"/>
      <c r="AC46" s="3"/>
      <c r="AD46" s="3"/>
      <c r="AE46" s="2"/>
      <c r="AF46" s="2">
        <v>1</v>
      </c>
    </row>
    <row r="47" spans="1:32" ht="37.9" customHeight="1" x14ac:dyDescent="0.25">
      <c r="A47" s="2"/>
      <c r="B47" s="2" t="s">
        <v>10</v>
      </c>
      <c r="C47" s="2" t="s">
        <v>15</v>
      </c>
      <c r="D47" s="6" t="s">
        <v>1461</v>
      </c>
      <c r="E47" s="7">
        <v>46033</v>
      </c>
      <c r="F47" s="2" t="s">
        <v>1004</v>
      </c>
      <c r="G47" s="2">
        <v>2026</v>
      </c>
      <c r="H47" s="2" t="s">
        <v>1462</v>
      </c>
      <c r="I47" s="2" t="s">
        <v>9</v>
      </c>
      <c r="J47" s="2" t="s">
        <v>1463</v>
      </c>
      <c r="K47" s="2" t="s">
        <v>4</v>
      </c>
      <c r="L47" s="6" t="s">
        <v>1525</v>
      </c>
      <c r="M47" s="2">
        <v>5</v>
      </c>
      <c r="N47" s="2" t="s">
        <v>3</v>
      </c>
      <c r="O47" s="111">
        <v>7400</v>
      </c>
      <c r="P47" s="111">
        <f t="shared" si="2"/>
        <v>37000</v>
      </c>
      <c r="Q47" s="2" t="s">
        <v>2</v>
      </c>
      <c r="R47" s="2" t="s">
        <v>46</v>
      </c>
      <c r="S47" s="3" t="s">
        <v>1538</v>
      </c>
      <c r="T47" s="5">
        <v>46034</v>
      </c>
      <c r="U47" s="2" t="s">
        <v>12</v>
      </c>
      <c r="V47" s="5">
        <v>46034</v>
      </c>
      <c r="W47" s="3" t="s">
        <v>14</v>
      </c>
      <c r="X47" s="2" t="s">
        <v>13</v>
      </c>
      <c r="Y47" s="2">
        <v>3</v>
      </c>
      <c r="Z47" s="2">
        <v>5</v>
      </c>
      <c r="AA47" s="2">
        <f t="shared" si="3"/>
        <v>0</v>
      </c>
      <c r="AB47" s="4">
        <v>46038</v>
      </c>
      <c r="AC47" s="3">
        <v>26906</v>
      </c>
      <c r="AD47" s="3"/>
      <c r="AE47" s="2"/>
      <c r="AF47" s="2">
        <v>1</v>
      </c>
    </row>
    <row r="48" spans="1:32" ht="37.9" customHeight="1" x14ac:dyDescent="0.25">
      <c r="A48" s="2"/>
      <c r="B48" s="2" t="s">
        <v>10</v>
      </c>
      <c r="C48" s="2" t="s">
        <v>15</v>
      </c>
      <c r="D48" s="6" t="s">
        <v>1461</v>
      </c>
      <c r="E48" s="7">
        <v>46033</v>
      </c>
      <c r="F48" s="2" t="s">
        <v>1004</v>
      </c>
      <c r="G48" s="2">
        <v>2026</v>
      </c>
      <c r="H48" s="2" t="s">
        <v>1462</v>
      </c>
      <c r="I48" s="2" t="s">
        <v>9</v>
      </c>
      <c r="J48" s="2" t="s">
        <v>1463</v>
      </c>
      <c r="K48" s="2" t="s">
        <v>4</v>
      </c>
      <c r="L48" s="6" t="s">
        <v>1526</v>
      </c>
      <c r="M48" s="2">
        <v>6</v>
      </c>
      <c r="N48" s="2" t="s">
        <v>3</v>
      </c>
      <c r="O48" s="111">
        <v>2146</v>
      </c>
      <c r="P48" s="111">
        <f t="shared" si="2"/>
        <v>12876</v>
      </c>
      <c r="Q48" s="2" t="s">
        <v>2</v>
      </c>
      <c r="R48" s="2" t="s">
        <v>46</v>
      </c>
      <c r="S48" s="3" t="s">
        <v>1538</v>
      </c>
      <c r="T48" s="5">
        <v>46034</v>
      </c>
      <c r="U48" s="2" t="s">
        <v>12</v>
      </c>
      <c r="V48" s="5">
        <v>46034</v>
      </c>
      <c r="W48" s="3" t="s">
        <v>14</v>
      </c>
      <c r="X48" s="2" t="s">
        <v>13</v>
      </c>
      <c r="Y48" s="2">
        <v>3</v>
      </c>
      <c r="Z48" s="2">
        <v>6</v>
      </c>
      <c r="AA48" s="2">
        <f t="shared" si="3"/>
        <v>0</v>
      </c>
      <c r="AB48" s="4">
        <v>46038</v>
      </c>
      <c r="AC48" s="3">
        <v>26906</v>
      </c>
      <c r="AD48" s="3"/>
      <c r="AE48" s="2"/>
      <c r="AF48" s="2">
        <v>1</v>
      </c>
    </row>
    <row r="49" spans="1:32" ht="37.9" customHeight="1" x14ac:dyDescent="0.25">
      <c r="A49" s="2"/>
      <c r="B49" s="2" t="s">
        <v>10</v>
      </c>
      <c r="C49" s="2" t="s">
        <v>15</v>
      </c>
      <c r="D49" s="6" t="s">
        <v>1461</v>
      </c>
      <c r="E49" s="7">
        <v>46033</v>
      </c>
      <c r="F49" s="2" t="s">
        <v>1004</v>
      </c>
      <c r="G49" s="2">
        <v>2026</v>
      </c>
      <c r="H49" s="2" t="s">
        <v>1462</v>
      </c>
      <c r="I49" s="2" t="s">
        <v>9</v>
      </c>
      <c r="J49" s="2" t="s">
        <v>1463</v>
      </c>
      <c r="K49" s="2" t="s">
        <v>4</v>
      </c>
      <c r="L49" s="6" t="s">
        <v>1527</v>
      </c>
      <c r="M49" s="2">
        <v>5</v>
      </c>
      <c r="N49" s="2" t="s">
        <v>3</v>
      </c>
      <c r="O49" s="111">
        <v>8658</v>
      </c>
      <c r="P49" s="111">
        <f t="shared" si="2"/>
        <v>43290</v>
      </c>
      <c r="Q49" s="2" t="s">
        <v>2</v>
      </c>
      <c r="R49" s="2" t="s">
        <v>46</v>
      </c>
      <c r="S49" s="3" t="s">
        <v>1538</v>
      </c>
      <c r="T49" s="5">
        <v>46034</v>
      </c>
      <c r="U49" s="2" t="s">
        <v>12</v>
      </c>
      <c r="V49" s="5">
        <v>46034</v>
      </c>
      <c r="W49" s="3" t="s">
        <v>14</v>
      </c>
      <c r="X49" s="2" t="s">
        <v>13</v>
      </c>
      <c r="Y49" s="2">
        <v>3</v>
      </c>
      <c r="Z49" s="2">
        <v>5</v>
      </c>
      <c r="AA49" s="2">
        <f t="shared" si="3"/>
        <v>0</v>
      </c>
      <c r="AB49" s="4">
        <v>46038</v>
      </c>
      <c r="AC49" s="3">
        <v>26906</v>
      </c>
      <c r="AD49" s="3"/>
      <c r="AE49" s="2"/>
      <c r="AF49" s="2">
        <v>1</v>
      </c>
    </row>
    <row r="50" spans="1:32" ht="37.9" customHeight="1" x14ac:dyDescent="0.25">
      <c r="A50" s="2"/>
      <c r="B50" s="2" t="s">
        <v>10</v>
      </c>
      <c r="C50" s="2" t="s">
        <v>15</v>
      </c>
      <c r="D50" s="6" t="s">
        <v>1461</v>
      </c>
      <c r="E50" s="7">
        <v>46033</v>
      </c>
      <c r="F50" s="2" t="s">
        <v>1004</v>
      </c>
      <c r="G50" s="2">
        <v>2026</v>
      </c>
      <c r="H50" s="2" t="s">
        <v>1462</v>
      </c>
      <c r="I50" s="2" t="s">
        <v>9</v>
      </c>
      <c r="J50" s="2" t="s">
        <v>1463</v>
      </c>
      <c r="K50" s="2" t="s">
        <v>4</v>
      </c>
      <c r="L50" s="6" t="s">
        <v>1528</v>
      </c>
      <c r="M50" s="2">
        <v>4</v>
      </c>
      <c r="N50" s="2" t="s">
        <v>3</v>
      </c>
      <c r="O50" s="111">
        <v>1361.6</v>
      </c>
      <c r="P50" s="111">
        <f t="shared" si="2"/>
        <v>5446.4</v>
      </c>
      <c r="Q50" s="2" t="s">
        <v>2</v>
      </c>
      <c r="R50" s="2" t="s">
        <v>46</v>
      </c>
      <c r="S50" s="3" t="s">
        <v>1538</v>
      </c>
      <c r="T50" s="5">
        <v>46034</v>
      </c>
      <c r="U50" s="2" t="s">
        <v>12</v>
      </c>
      <c r="V50" s="5">
        <v>46034</v>
      </c>
      <c r="W50" s="3" t="s">
        <v>14</v>
      </c>
      <c r="X50" s="2" t="s">
        <v>13</v>
      </c>
      <c r="Y50" s="2">
        <v>3</v>
      </c>
      <c r="Z50" s="2">
        <v>4</v>
      </c>
      <c r="AA50" s="2">
        <f t="shared" si="3"/>
        <v>0</v>
      </c>
      <c r="AB50" s="4">
        <v>46038</v>
      </c>
      <c r="AC50" s="3">
        <v>26906</v>
      </c>
      <c r="AD50" s="3"/>
      <c r="AE50" s="2"/>
      <c r="AF50" s="2">
        <v>1</v>
      </c>
    </row>
    <row r="51" spans="1:32" ht="37.9" customHeight="1" x14ac:dyDescent="0.25">
      <c r="A51" s="2"/>
      <c r="B51" s="2" t="s">
        <v>10</v>
      </c>
      <c r="C51" s="2" t="s">
        <v>15</v>
      </c>
      <c r="D51" s="6" t="s">
        <v>1461</v>
      </c>
      <c r="E51" s="7">
        <v>46033</v>
      </c>
      <c r="F51" s="2" t="s">
        <v>1004</v>
      </c>
      <c r="G51" s="2">
        <v>2026</v>
      </c>
      <c r="H51" s="2" t="s">
        <v>1462</v>
      </c>
      <c r="I51" s="2" t="s">
        <v>9</v>
      </c>
      <c r="J51" s="2" t="s">
        <v>1463</v>
      </c>
      <c r="K51" s="2" t="s">
        <v>4</v>
      </c>
      <c r="L51" s="6" t="s">
        <v>1529</v>
      </c>
      <c r="M51" s="2">
        <v>6</v>
      </c>
      <c r="N51" s="2" t="s">
        <v>3</v>
      </c>
      <c r="O51" s="111">
        <v>2974.8</v>
      </c>
      <c r="P51" s="111">
        <f t="shared" si="2"/>
        <v>17848.800000000003</v>
      </c>
      <c r="Q51" s="2" t="s">
        <v>2</v>
      </c>
      <c r="R51" s="2" t="s">
        <v>46</v>
      </c>
      <c r="S51" s="3" t="s">
        <v>1538</v>
      </c>
      <c r="T51" s="5">
        <v>46034</v>
      </c>
      <c r="U51" s="2" t="s">
        <v>12</v>
      </c>
      <c r="V51" s="5">
        <v>46034</v>
      </c>
      <c r="W51" s="3" t="s">
        <v>14</v>
      </c>
      <c r="X51" s="2" t="s">
        <v>13</v>
      </c>
      <c r="Y51" s="2">
        <v>3</v>
      </c>
      <c r="Z51" s="2">
        <v>6</v>
      </c>
      <c r="AA51" s="2">
        <f t="shared" si="3"/>
        <v>0</v>
      </c>
      <c r="AB51" s="4">
        <v>46038</v>
      </c>
      <c r="AC51" s="3">
        <v>26906</v>
      </c>
      <c r="AD51" s="3"/>
      <c r="AE51" s="2"/>
      <c r="AF51" s="2">
        <v>1</v>
      </c>
    </row>
    <row r="52" spans="1:32" ht="37.9" customHeight="1" x14ac:dyDescent="0.25">
      <c r="A52" s="2"/>
      <c r="B52" s="2" t="s">
        <v>10</v>
      </c>
      <c r="C52" s="2" t="s">
        <v>15</v>
      </c>
      <c r="D52" s="6" t="s">
        <v>1461</v>
      </c>
      <c r="E52" s="7">
        <v>46033</v>
      </c>
      <c r="F52" s="2" t="s">
        <v>1004</v>
      </c>
      <c r="G52" s="2">
        <v>2026</v>
      </c>
      <c r="H52" s="2" t="s">
        <v>1462</v>
      </c>
      <c r="I52" s="2" t="s">
        <v>9</v>
      </c>
      <c r="J52" s="2" t="s">
        <v>1463</v>
      </c>
      <c r="K52" s="2" t="s">
        <v>4</v>
      </c>
      <c r="L52" s="6" t="s">
        <v>1530</v>
      </c>
      <c r="M52" s="2">
        <v>1</v>
      </c>
      <c r="N52" s="2" t="s">
        <v>3</v>
      </c>
      <c r="O52" s="111">
        <v>22999.200000000001</v>
      </c>
      <c r="P52" s="111">
        <f t="shared" si="2"/>
        <v>22999.200000000001</v>
      </c>
      <c r="Q52" s="2" t="s">
        <v>2</v>
      </c>
      <c r="R52" s="2" t="s">
        <v>46</v>
      </c>
      <c r="S52" s="3" t="s">
        <v>1538</v>
      </c>
      <c r="T52" s="5">
        <v>46034</v>
      </c>
      <c r="U52" s="2" t="s">
        <v>12</v>
      </c>
      <c r="V52" s="5">
        <v>46034</v>
      </c>
      <c r="W52" s="3" t="s">
        <v>14</v>
      </c>
      <c r="X52" s="2" t="s">
        <v>13</v>
      </c>
      <c r="Y52" s="2">
        <v>3</v>
      </c>
      <c r="Z52" s="2">
        <v>1</v>
      </c>
      <c r="AA52" s="2">
        <f t="shared" si="3"/>
        <v>0</v>
      </c>
      <c r="AB52" s="4">
        <v>46038</v>
      </c>
      <c r="AC52" s="3">
        <v>26906</v>
      </c>
      <c r="AD52" s="3"/>
      <c r="AE52" s="2"/>
      <c r="AF52" s="2">
        <v>1</v>
      </c>
    </row>
    <row r="53" spans="1:32" ht="37.9" customHeight="1" x14ac:dyDescent="0.25">
      <c r="A53" s="2"/>
      <c r="B53" s="2" t="s">
        <v>10</v>
      </c>
      <c r="C53" s="2" t="s">
        <v>15</v>
      </c>
      <c r="D53" s="6" t="s">
        <v>1461</v>
      </c>
      <c r="E53" s="7">
        <v>46033</v>
      </c>
      <c r="F53" s="2" t="s">
        <v>1004</v>
      </c>
      <c r="G53" s="2">
        <v>2026</v>
      </c>
      <c r="H53" s="2" t="s">
        <v>1462</v>
      </c>
      <c r="I53" s="2" t="s">
        <v>9</v>
      </c>
      <c r="J53" s="2" t="s">
        <v>1463</v>
      </c>
      <c r="K53" s="2" t="s">
        <v>4</v>
      </c>
      <c r="L53" s="6" t="s">
        <v>1531</v>
      </c>
      <c r="M53" s="2">
        <v>2</v>
      </c>
      <c r="N53" s="2" t="s">
        <v>3</v>
      </c>
      <c r="O53" s="111">
        <v>10700.4</v>
      </c>
      <c r="P53" s="111">
        <f t="shared" si="2"/>
        <v>21400.799999999999</v>
      </c>
      <c r="Q53" s="2" t="s">
        <v>2</v>
      </c>
      <c r="R53" s="2" t="s">
        <v>46</v>
      </c>
      <c r="S53" s="3" t="s">
        <v>1538</v>
      </c>
      <c r="T53" s="5">
        <v>46034</v>
      </c>
      <c r="U53" s="2" t="s">
        <v>12</v>
      </c>
      <c r="V53" s="5">
        <v>46034</v>
      </c>
      <c r="W53" s="3" t="s">
        <v>14</v>
      </c>
      <c r="X53" s="2" t="s">
        <v>13</v>
      </c>
      <c r="Y53" s="2">
        <v>3</v>
      </c>
      <c r="Z53" s="2">
        <v>2</v>
      </c>
      <c r="AA53" s="2">
        <f t="shared" si="3"/>
        <v>0</v>
      </c>
      <c r="AB53" s="4">
        <v>46038</v>
      </c>
      <c r="AC53" s="3">
        <v>26906</v>
      </c>
      <c r="AD53" s="3"/>
      <c r="AE53" s="2"/>
      <c r="AF53" s="2">
        <v>1</v>
      </c>
    </row>
    <row r="54" spans="1:32" ht="37.9" customHeight="1" x14ac:dyDescent="0.25">
      <c r="A54" s="2"/>
      <c r="B54" s="2" t="s">
        <v>10</v>
      </c>
      <c r="C54" s="2" t="s">
        <v>15</v>
      </c>
      <c r="D54" s="6" t="s">
        <v>1461</v>
      </c>
      <c r="E54" s="7">
        <v>46033</v>
      </c>
      <c r="F54" s="2" t="s">
        <v>1004</v>
      </c>
      <c r="G54" s="2">
        <v>2026</v>
      </c>
      <c r="H54" s="2" t="s">
        <v>1462</v>
      </c>
      <c r="I54" s="2" t="s">
        <v>9</v>
      </c>
      <c r="J54" s="2" t="s">
        <v>1463</v>
      </c>
      <c r="K54" s="2" t="s">
        <v>4</v>
      </c>
      <c r="L54" s="6" t="s">
        <v>1532</v>
      </c>
      <c r="M54" s="2">
        <v>5</v>
      </c>
      <c r="N54" s="2" t="s">
        <v>3</v>
      </c>
      <c r="O54" s="111">
        <v>2249.5</v>
      </c>
      <c r="P54" s="111">
        <f t="shared" si="2"/>
        <v>11247.5</v>
      </c>
      <c r="Q54" s="2" t="s">
        <v>2</v>
      </c>
      <c r="R54" s="2" t="s">
        <v>46</v>
      </c>
      <c r="S54" s="3" t="s">
        <v>1538</v>
      </c>
      <c r="T54" s="5">
        <v>46034</v>
      </c>
      <c r="U54" s="2" t="s">
        <v>12</v>
      </c>
      <c r="V54" s="5">
        <v>46034</v>
      </c>
      <c r="W54" s="3" t="s">
        <v>14</v>
      </c>
      <c r="X54" s="2" t="s">
        <v>13</v>
      </c>
      <c r="Y54" s="2">
        <v>3</v>
      </c>
      <c r="Z54" s="2">
        <v>5</v>
      </c>
      <c r="AA54" s="2">
        <f t="shared" si="3"/>
        <v>0</v>
      </c>
      <c r="AB54" s="4">
        <v>46038</v>
      </c>
      <c r="AC54" s="3">
        <v>26906</v>
      </c>
      <c r="AD54" s="3"/>
      <c r="AE54" s="2"/>
      <c r="AF54" s="2">
        <v>1</v>
      </c>
    </row>
    <row r="55" spans="1:32" ht="37.9" customHeight="1" x14ac:dyDescent="0.25">
      <c r="A55" s="2"/>
      <c r="B55" s="2" t="s">
        <v>10</v>
      </c>
      <c r="C55" s="2" t="s">
        <v>15</v>
      </c>
      <c r="D55" s="6" t="s">
        <v>1461</v>
      </c>
      <c r="E55" s="7">
        <v>46033</v>
      </c>
      <c r="F55" s="2" t="s">
        <v>1004</v>
      </c>
      <c r="G55" s="2">
        <v>2026</v>
      </c>
      <c r="H55" s="2" t="s">
        <v>1462</v>
      </c>
      <c r="I55" s="2" t="s">
        <v>9</v>
      </c>
      <c r="J55" s="2" t="s">
        <v>1463</v>
      </c>
      <c r="K55" s="2" t="s">
        <v>4</v>
      </c>
      <c r="L55" s="6" t="s">
        <v>1533</v>
      </c>
      <c r="M55" s="2">
        <v>10</v>
      </c>
      <c r="N55" s="2" t="s">
        <v>3</v>
      </c>
      <c r="O55" s="111">
        <v>1036</v>
      </c>
      <c r="P55" s="111">
        <f t="shared" si="2"/>
        <v>10360</v>
      </c>
      <c r="Q55" s="2" t="s">
        <v>2</v>
      </c>
      <c r="R55" s="2" t="s">
        <v>46</v>
      </c>
      <c r="S55" s="3" t="s">
        <v>1538</v>
      </c>
      <c r="T55" s="5">
        <v>46034</v>
      </c>
      <c r="U55" s="2" t="s">
        <v>12</v>
      </c>
      <c r="V55" s="5">
        <v>46034</v>
      </c>
      <c r="W55" s="3" t="s">
        <v>14</v>
      </c>
      <c r="X55" s="2" t="s">
        <v>13</v>
      </c>
      <c r="Y55" s="2">
        <v>3</v>
      </c>
      <c r="Z55" s="2">
        <v>10</v>
      </c>
      <c r="AA55" s="2">
        <f t="shared" si="3"/>
        <v>0</v>
      </c>
      <c r="AB55" s="4">
        <v>46038</v>
      </c>
      <c r="AC55" s="3">
        <v>26906</v>
      </c>
      <c r="AD55" s="3"/>
      <c r="AE55" s="2"/>
      <c r="AF55" s="2">
        <v>1</v>
      </c>
    </row>
    <row r="56" spans="1:32" ht="37.9" customHeight="1" x14ac:dyDescent="0.25">
      <c r="A56" s="2"/>
      <c r="B56" s="2" t="s">
        <v>10</v>
      </c>
      <c r="C56" s="2" t="s">
        <v>15</v>
      </c>
      <c r="D56" s="6" t="s">
        <v>1461</v>
      </c>
      <c r="E56" s="7">
        <v>46033</v>
      </c>
      <c r="F56" s="2" t="s">
        <v>1004</v>
      </c>
      <c r="G56" s="2">
        <v>2026</v>
      </c>
      <c r="H56" s="2" t="s">
        <v>1462</v>
      </c>
      <c r="I56" s="2" t="s">
        <v>9</v>
      </c>
      <c r="J56" s="2" t="s">
        <v>1463</v>
      </c>
      <c r="K56" s="2" t="s">
        <v>4</v>
      </c>
      <c r="L56" s="6" t="s">
        <v>1248</v>
      </c>
      <c r="M56" s="2">
        <v>1</v>
      </c>
      <c r="N56" s="2" t="s">
        <v>3</v>
      </c>
      <c r="O56" s="111"/>
      <c r="P56" s="111">
        <f t="shared" si="2"/>
        <v>0</v>
      </c>
      <c r="Q56" s="2" t="s">
        <v>2</v>
      </c>
      <c r="R56" s="2"/>
      <c r="S56" s="3"/>
      <c r="T56" s="5"/>
      <c r="U56" s="2"/>
      <c r="V56" s="5"/>
      <c r="W56" s="3" t="s">
        <v>1</v>
      </c>
      <c r="X56" s="2" t="s">
        <v>0</v>
      </c>
      <c r="Y56" s="2"/>
      <c r="Z56" s="2"/>
      <c r="AA56" s="2">
        <f t="shared" si="3"/>
        <v>-1</v>
      </c>
      <c r="AB56" s="4"/>
      <c r="AC56" s="3"/>
      <c r="AD56" s="3"/>
      <c r="AE56" s="2"/>
      <c r="AF56" s="2">
        <v>1</v>
      </c>
    </row>
    <row r="57" spans="1:32" ht="37.9" customHeight="1" x14ac:dyDescent="0.25">
      <c r="A57" s="2"/>
      <c r="B57" s="2" t="s">
        <v>10</v>
      </c>
      <c r="C57" s="2" t="s">
        <v>15</v>
      </c>
      <c r="D57" s="6" t="s">
        <v>1461</v>
      </c>
      <c r="E57" s="7">
        <v>46033</v>
      </c>
      <c r="F57" s="2" t="s">
        <v>1004</v>
      </c>
      <c r="G57" s="2">
        <v>2026</v>
      </c>
      <c r="H57" s="2" t="s">
        <v>1462</v>
      </c>
      <c r="I57" s="2" t="s">
        <v>9</v>
      </c>
      <c r="J57" s="2" t="s">
        <v>1463</v>
      </c>
      <c r="K57" s="2" t="s">
        <v>4</v>
      </c>
      <c r="L57" s="6" t="s">
        <v>1534</v>
      </c>
      <c r="M57" s="2">
        <v>2</v>
      </c>
      <c r="N57" s="2" t="s">
        <v>3</v>
      </c>
      <c r="O57" s="111">
        <v>22185.200000000001</v>
      </c>
      <c r="P57" s="111">
        <f t="shared" si="2"/>
        <v>44370.400000000001</v>
      </c>
      <c r="Q57" s="2" t="s">
        <v>2</v>
      </c>
      <c r="R57" s="2" t="s">
        <v>46</v>
      </c>
      <c r="S57" s="3" t="s">
        <v>1538</v>
      </c>
      <c r="T57" s="5">
        <v>46034</v>
      </c>
      <c r="U57" s="2" t="s">
        <v>12</v>
      </c>
      <c r="V57" s="5">
        <v>46034</v>
      </c>
      <c r="W57" s="3" t="s">
        <v>14</v>
      </c>
      <c r="X57" s="2" t="s">
        <v>13</v>
      </c>
      <c r="Y57" s="2">
        <v>3</v>
      </c>
      <c r="Z57" s="2">
        <v>2</v>
      </c>
      <c r="AA57" s="2">
        <f t="shared" si="3"/>
        <v>0</v>
      </c>
      <c r="AB57" s="4">
        <v>46038</v>
      </c>
      <c r="AC57" s="3">
        <v>26906</v>
      </c>
      <c r="AD57" s="3"/>
      <c r="AE57" s="2"/>
      <c r="AF57" s="2">
        <v>1</v>
      </c>
    </row>
    <row r="58" spans="1:32" ht="37.9" customHeight="1" x14ac:dyDescent="0.25">
      <c r="A58" s="2"/>
      <c r="B58" s="2" t="s">
        <v>10</v>
      </c>
      <c r="C58" s="2" t="s">
        <v>15</v>
      </c>
      <c r="D58" s="6" t="s">
        <v>1461</v>
      </c>
      <c r="E58" s="7">
        <v>46033</v>
      </c>
      <c r="F58" s="2" t="s">
        <v>1004</v>
      </c>
      <c r="G58" s="2">
        <v>2026</v>
      </c>
      <c r="H58" s="2" t="s">
        <v>1462</v>
      </c>
      <c r="I58" s="2" t="s">
        <v>9</v>
      </c>
      <c r="J58" s="2" t="s">
        <v>1463</v>
      </c>
      <c r="K58" s="2" t="s">
        <v>4</v>
      </c>
      <c r="L58" s="6" t="s">
        <v>1535</v>
      </c>
      <c r="M58" s="2">
        <v>2</v>
      </c>
      <c r="N58" s="2" t="s">
        <v>3</v>
      </c>
      <c r="O58" s="111">
        <v>41884</v>
      </c>
      <c r="P58" s="111">
        <f t="shared" si="2"/>
        <v>83768</v>
      </c>
      <c r="Q58" s="2" t="s">
        <v>2</v>
      </c>
      <c r="R58" s="2" t="s">
        <v>46</v>
      </c>
      <c r="S58" s="3" t="s">
        <v>1538</v>
      </c>
      <c r="T58" s="5">
        <v>46034</v>
      </c>
      <c r="U58" s="2" t="s">
        <v>12</v>
      </c>
      <c r="V58" s="5">
        <v>46034</v>
      </c>
      <c r="W58" s="3" t="s">
        <v>14</v>
      </c>
      <c r="X58" s="2" t="s">
        <v>13</v>
      </c>
      <c r="Y58" s="2">
        <v>3</v>
      </c>
      <c r="Z58" s="2">
        <v>2</v>
      </c>
      <c r="AA58" s="2">
        <f t="shared" si="3"/>
        <v>0</v>
      </c>
      <c r="AB58" s="4">
        <v>46038</v>
      </c>
      <c r="AC58" s="3">
        <v>26906</v>
      </c>
      <c r="AD58" s="3"/>
      <c r="AE58" s="2"/>
      <c r="AF58" s="2">
        <v>1</v>
      </c>
    </row>
    <row r="59" spans="1:32" ht="37.9" customHeight="1" x14ac:dyDescent="0.25">
      <c r="A59" s="2"/>
      <c r="B59" s="2" t="s">
        <v>10</v>
      </c>
      <c r="C59" s="2" t="s">
        <v>15</v>
      </c>
      <c r="D59" s="6" t="s">
        <v>1461</v>
      </c>
      <c r="E59" s="7">
        <v>46033</v>
      </c>
      <c r="F59" s="2" t="s">
        <v>1004</v>
      </c>
      <c r="G59" s="2">
        <v>2026</v>
      </c>
      <c r="H59" s="2" t="s">
        <v>1462</v>
      </c>
      <c r="I59" s="2" t="s">
        <v>9</v>
      </c>
      <c r="J59" s="2" t="s">
        <v>1463</v>
      </c>
      <c r="K59" s="2" t="s">
        <v>4</v>
      </c>
      <c r="L59" s="6" t="s">
        <v>1536</v>
      </c>
      <c r="M59" s="2">
        <v>1</v>
      </c>
      <c r="N59" s="2" t="s">
        <v>3</v>
      </c>
      <c r="O59" s="111">
        <v>479668</v>
      </c>
      <c r="P59" s="111">
        <f t="shared" si="2"/>
        <v>479668</v>
      </c>
      <c r="Q59" s="2" t="s">
        <v>2</v>
      </c>
      <c r="R59" s="2" t="s">
        <v>46</v>
      </c>
      <c r="S59" s="3" t="s">
        <v>1538</v>
      </c>
      <c r="T59" s="5">
        <v>46034</v>
      </c>
      <c r="U59" s="2" t="s">
        <v>12</v>
      </c>
      <c r="V59" s="5">
        <v>46034</v>
      </c>
      <c r="W59" s="3" t="s">
        <v>14</v>
      </c>
      <c r="X59" s="2" t="s">
        <v>13</v>
      </c>
      <c r="Y59" s="2">
        <v>3</v>
      </c>
      <c r="Z59" s="2">
        <v>1</v>
      </c>
      <c r="AA59" s="2">
        <f t="shared" si="3"/>
        <v>0</v>
      </c>
      <c r="AB59" s="4">
        <v>46038</v>
      </c>
      <c r="AC59" s="3">
        <v>26906</v>
      </c>
      <c r="AD59" s="3"/>
      <c r="AE59" s="2"/>
      <c r="AF59" s="2">
        <v>1</v>
      </c>
    </row>
    <row r="60" spans="1:32" ht="37.9" customHeight="1" x14ac:dyDescent="0.25">
      <c r="A60" s="2"/>
      <c r="B60" s="2" t="s">
        <v>10</v>
      </c>
      <c r="C60" s="2" t="s">
        <v>15</v>
      </c>
      <c r="D60" s="6" t="s">
        <v>1461</v>
      </c>
      <c r="E60" s="7">
        <v>46033</v>
      </c>
      <c r="F60" s="2" t="s">
        <v>1004</v>
      </c>
      <c r="G60" s="2">
        <v>2026</v>
      </c>
      <c r="H60" s="2" t="s">
        <v>1462</v>
      </c>
      <c r="I60" s="2" t="s">
        <v>9</v>
      </c>
      <c r="J60" s="2" t="s">
        <v>1463</v>
      </c>
      <c r="K60" s="2" t="s">
        <v>4</v>
      </c>
      <c r="L60" s="6" t="s">
        <v>1537</v>
      </c>
      <c r="M60" s="2">
        <v>2</v>
      </c>
      <c r="N60" s="2" t="s">
        <v>3</v>
      </c>
      <c r="O60" s="111">
        <v>144122.41</v>
      </c>
      <c r="P60" s="111">
        <f t="shared" si="2"/>
        <v>288244.82</v>
      </c>
      <c r="Q60" s="2" t="s">
        <v>2</v>
      </c>
      <c r="R60" s="2" t="s">
        <v>46</v>
      </c>
      <c r="S60" s="3" t="s">
        <v>1538</v>
      </c>
      <c r="T60" s="5">
        <v>46034</v>
      </c>
      <c r="U60" s="2" t="s">
        <v>12</v>
      </c>
      <c r="V60" s="5">
        <v>46034</v>
      </c>
      <c r="W60" s="3" t="s">
        <v>14</v>
      </c>
      <c r="X60" s="2" t="s">
        <v>13</v>
      </c>
      <c r="Y60" s="2">
        <v>3</v>
      </c>
      <c r="Z60" s="2">
        <v>2</v>
      </c>
      <c r="AA60" s="2">
        <f t="shared" si="3"/>
        <v>0</v>
      </c>
      <c r="AB60" s="4">
        <v>46038</v>
      </c>
      <c r="AC60" s="3">
        <v>26906</v>
      </c>
      <c r="AD60" s="3"/>
      <c r="AE60" s="2"/>
      <c r="AF60" s="2">
        <v>1</v>
      </c>
    </row>
    <row r="61" spans="1:32" ht="37.9" customHeight="1" x14ac:dyDescent="0.25">
      <c r="A61" s="2">
        <v>1</v>
      </c>
      <c r="B61" s="2" t="s">
        <v>10</v>
      </c>
      <c r="C61" s="2" t="s">
        <v>7</v>
      </c>
      <c r="D61" s="6" t="s">
        <v>1467</v>
      </c>
      <c r="E61" s="7">
        <v>46033</v>
      </c>
      <c r="F61" s="2" t="s">
        <v>1004</v>
      </c>
      <c r="G61" s="2">
        <v>2026</v>
      </c>
      <c r="H61" s="2" t="s">
        <v>1465</v>
      </c>
      <c r="I61" s="2" t="s">
        <v>9</v>
      </c>
      <c r="J61" s="2" t="s">
        <v>1466</v>
      </c>
      <c r="K61" s="2" t="s">
        <v>4</v>
      </c>
      <c r="L61" s="6" t="s">
        <v>1464</v>
      </c>
      <c r="M61" s="2">
        <v>1</v>
      </c>
      <c r="N61" s="2" t="s">
        <v>3</v>
      </c>
      <c r="O61" s="111"/>
      <c r="P61" s="111">
        <f t="shared" si="2"/>
        <v>0</v>
      </c>
      <c r="Q61" s="2" t="s">
        <v>2</v>
      </c>
      <c r="R61" s="2" t="s">
        <v>2355</v>
      </c>
      <c r="S61" s="3"/>
      <c r="T61" s="5"/>
      <c r="U61" s="2"/>
      <c r="V61" s="5"/>
      <c r="W61" s="3" t="s">
        <v>1</v>
      </c>
      <c r="X61" s="2" t="s">
        <v>0</v>
      </c>
      <c r="Y61" s="2">
        <v>3</v>
      </c>
      <c r="Z61" s="2"/>
      <c r="AA61" s="2">
        <f t="shared" si="3"/>
        <v>-1</v>
      </c>
      <c r="AB61" s="4"/>
      <c r="AC61" s="3"/>
      <c r="AD61" s="3"/>
      <c r="AE61" s="2">
        <v>1</v>
      </c>
      <c r="AF61" s="2">
        <v>1</v>
      </c>
    </row>
    <row r="62" spans="1:32" ht="37.9" customHeight="1" x14ac:dyDescent="0.25">
      <c r="A62" s="2">
        <v>1</v>
      </c>
      <c r="B62" s="2" t="s">
        <v>16</v>
      </c>
      <c r="C62" s="2" t="s">
        <v>15</v>
      </c>
      <c r="D62" s="6" t="s">
        <v>1264</v>
      </c>
      <c r="E62" s="7">
        <v>46034</v>
      </c>
      <c r="F62" s="2" t="s">
        <v>1004</v>
      </c>
      <c r="G62" s="2">
        <v>2026</v>
      </c>
      <c r="H62" s="2" t="s">
        <v>1482</v>
      </c>
      <c r="I62" s="2" t="s">
        <v>9</v>
      </c>
      <c r="J62" s="2" t="s">
        <v>1480</v>
      </c>
      <c r="K62" s="2" t="s">
        <v>4</v>
      </c>
      <c r="L62" s="6" t="s">
        <v>1481</v>
      </c>
      <c r="M62" s="2">
        <v>1</v>
      </c>
      <c r="N62" s="2" t="s">
        <v>3</v>
      </c>
      <c r="O62" s="111">
        <v>8613325.5500000007</v>
      </c>
      <c r="P62" s="111">
        <f t="shared" si="2"/>
        <v>8613325.5500000007</v>
      </c>
      <c r="Q62" s="2" t="s">
        <v>2</v>
      </c>
      <c r="R62" s="2" t="s">
        <v>54</v>
      </c>
      <c r="S62" s="3" t="s">
        <v>1511</v>
      </c>
      <c r="T62" s="5">
        <v>46034</v>
      </c>
      <c r="U62" s="2" t="s">
        <v>12</v>
      </c>
      <c r="V62" s="5">
        <v>46034</v>
      </c>
      <c r="W62" s="3" t="s">
        <v>14</v>
      </c>
      <c r="X62" s="2" t="s">
        <v>13</v>
      </c>
      <c r="Y62" s="2">
        <v>3</v>
      </c>
      <c r="Z62" s="2">
        <v>1</v>
      </c>
      <c r="AA62" s="2">
        <f t="shared" si="3"/>
        <v>0</v>
      </c>
      <c r="AB62" s="4">
        <v>46038</v>
      </c>
      <c r="AC62" s="3">
        <v>182122</v>
      </c>
      <c r="AD62" s="3"/>
      <c r="AE62" s="2">
        <v>1</v>
      </c>
      <c r="AF62" s="2">
        <v>1</v>
      </c>
    </row>
    <row r="63" spans="1:32" ht="37.9" customHeight="1" x14ac:dyDescent="0.25">
      <c r="A63" s="2">
        <v>3</v>
      </c>
      <c r="B63" s="2" t="s">
        <v>55</v>
      </c>
      <c r="C63" s="2" t="s">
        <v>15</v>
      </c>
      <c r="D63" s="6" t="s">
        <v>1486</v>
      </c>
      <c r="E63" s="7">
        <v>46033</v>
      </c>
      <c r="F63" s="2" t="s">
        <v>1004</v>
      </c>
      <c r="G63" s="2">
        <v>2026</v>
      </c>
      <c r="H63" s="2" t="s">
        <v>1487</v>
      </c>
      <c r="I63" s="2" t="s">
        <v>9</v>
      </c>
      <c r="J63" s="2" t="s">
        <v>1510</v>
      </c>
      <c r="K63" s="2" t="s">
        <v>4</v>
      </c>
      <c r="L63" s="6" t="s">
        <v>1452</v>
      </c>
      <c r="M63" s="2">
        <v>1</v>
      </c>
      <c r="N63" s="2" t="s">
        <v>3</v>
      </c>
      <c r="O63" s="111">
        <v>366250</v>
      </c>
      <c r="P63" s="111">
        <f t="shared" si="2"/>
        <v>366250</v>
      </c>
      <c r="Q63" s="2" t="s">
        <v>2</v>
      </c>
      <c r="R63" s="2" t="s">
        <v>1186</v>
      </c>
      <c r="S63" s="3" t="s">
        <v>1726</v>
      </c>
      <c r="T63" s="5">
        <v>46051</v>
      </c>
      <c r="U63" s="2" t="s">
        <v>12</v>
      </c>
      <c r="V63" s="5">
        <v>46051</v>
      </c>
      <c r="W63" s="3" t="s">
        <v>14</v>
      </c>
      <c r="X63" s="2" t="s">
        <v>13</v>
      </c>
      <c r="Y63" s="2">
        <v>3</v>
      </c>
      <c r="Z63" s="2">
        <v>1</v>
      </c>
      <c r="AA63" s="2">
        <f t="shared" si="3"/>
        <v>0</v>
      </c>
      <c r="AB63" s="4">
        <v>46058</v>
      </c>
      <c r="AC63" s="3">
        <v>2098</v>
      </c>
      <c r="AD63" s="3"/>
      <c r="AE63" s="2">
        <v>1</v>
      </c>
      <c r="AF63" s="2">
        <v>1</v>
      </c>
    </row>
    <row r="64" spans="1:32" ht="37.9" customHeight="1" x14ac:dyDescent="0.25">
      <c r="A64" s="2"/>
      <c r="B64" s="2" t="s">
        <v>55</v>
      </c>
      <c r="C64" s="2" t="s">
        <v>15</v>
      </c>
      <c r="D64" s="6" t="s">
        <v>1486</v>
      </c>
      <c r="E64" s="7">
        <v>46033</v>
      </c>
      <c r="F64" s="2" t="s">
        <v>1004</v>
      </c>
      <c r="G64" s="2">
        <v>2026</v>
      </c>
      <c r="H64" s="2" t="s">
        <v>1487</v>
      </c>
      <c r="I64" s="2" t="s">
        <v>9</v>
      </c>
      <c r="J64" s="2" t="s">
        <v>1510</v>
      </c>
      <c r="K64" s="2" t="s">
        <v>4</v>
      </c>
      <c r="L64" s="6" t="s">
        <v>1452</v>
      </c>
      <c r="M64" s="2">
        <v>1</v>
      </c>
      <c r="N64" s="2" t="s">
        <v>3</v>
      </c>
      <c r="O64" s="111">
        <v>483450</v>
      </c>
      <c r="P64" s="111">
        <f t="shared" si="2"/>
        <v>483450</v>
      </c>
      <c r="Q64" s="2" t="s">
        <v>2</v>
      </c>
      <c r="R64" s="2" t="s">
        <v>1186</v>
      </c>
      <c r="S64" s="3" t="s">
        <v>1726</v>
      </c>
      <c r="T64" s="5">
        <v>46051</v>
      </c>
      <c r="U64" s="2" t="s">
        <v>12</v>
      </c>
      <c r="V64" s="5">
        <v>46051</v>
      </c>
      <c r="W64" s="3" t="s">
        <v>14</v>
      </c>
      <c r="X64" s="2" t="s">
        <v>13</v>
      </c>
      <c r="Y64" s="2">
        <v>3</v>
      </c>
      <c r="Z64" s="2">
        <v>1</v>
      </c>
      <c r="AA64" s="2">
        <f t="shared" si="3"/>
        <v>0</v>
      </c>
      <c r="AB64" s="4">
        <v>46058</v>
      </c>
      <c r="AC64" s="3">
        <v>2098</v>
      </c>
      <c r="AD64" s="3"/>
      <c r="AE64" s="2"/>
      <c r="AF64" s="2">
        <v>1</v>
      </c>
    </row>
    <row r="65" spans="1:32" ht="37.9" customHeight="1" x14ac:dyDescent="0.25">
      <c r="A65" s="2"/>
      <c r="B65" s="2" t="s">
        <v>55</v>
      </c>
      <c r="C65" s="2" t="s">
        <v>15</v>
      </c>
      <c r="D65" s="6" t="s">
        <v>1486</v>
      </c>
      <c r="E65" s="7">
        <v>46033</v>
      </c>
      <c r="F65" s="2" t="s">
        <v>1004</v>
      </c>
      <c r="G65" s="2">
        <v>2026</v>
      </c>
      <c r="H65" s="2" t="s">
        <v>1487</v>
      </c>
      <c r="I65" s="2" t="s">
        <v>9</v>
      </c>
      <c r="J65" s="2" t="s">
        <v>1510</v>
      </c>
      <c r="K65" s="2" t="s">
        <v>4</v>
      </c>
      <c r="L65" s="6" t="s">
        <v>1452</v>
      </c>
      <c r="M65" s="2">
        <v>1</v>
      </c>
      <c r="N65" s="2" t="s">
        <v>3</v>
      </c>
      <c r="O65" s="111">
        <v>483450</v>
      </c>
      <c r="P65" s="111">
        <f t="shared" si="2"/>
        <v>483450</v>
      </c>
      <c r="Q65" s="2" t="s">
        <v>2</v>
      </c>
      <c r="R65" s="2" t="s">
        <v>1186</v>
      </c>
      <c r="S65" s="3" t="s">
        <v>1726</v>
      </c>
      <c r="T65" s="5">
        <v>46051</v>
      </c>
      <c r="U65" s="2" t="s">
        <v>12</v>
      </c>
      <c r="V65" s="5">
        <v>46051</v>
      </c>
      <c r="W65" s="3" t="s">
        <v>14</v>
      </c>
      <c r="X65" s="2" t="s">
        <v>13</v>
      </c>
      <c r="Y65" s="2">
        <v>3</v>
      </c>
      <c r="Z65" s="2">
        <v>1</v>
      </c>
      <c r="AA65" s="2">
        <f t="shared" si="3"/>
        <v>0</v>
      </c>
      <c r="AB65" s="4">
        <v>46058</v>
      </c>
      <c r="AC65" s="3">
        <v>2098</v>
      </c>
      <c r="AD65" s="3"/>
      <c r="AE65" s="2"/>
      <c r="AF65" s="2">
        <v>1</v>
      </c>
    </row>
    <row r="66" spans="1:32" ht="37.9" customHeight="1" x14ac:dyDescent="0.25">
      <c r="A66" s="2">
        <v>1</v>
      </c>
      <c r="B66" s="2" t="s">
        <v>10</v>
      </c>
      <c r="C66" s="2" t="s">
        <v>15</v>
      </c>
      <c r="D66" s="6" t="s">
        <v>1571</v>
      </c>
      <c r="E66" s="7">
        <v>46038</v>
      </c>
      <c r="F66" s="2" t="s">
        <v>1004</v>
      </c>
      <c r="G66" s="2">
        <v>2026</v>
      </c>
      <c r="H66" s="2" t="s">
        <v>1576</v>
      </c>
      <c r="I66" s="2" t="s">
        <v>9</v>
      </c>
      <c r="J66" s="2" t="s">
        <v>1569</v>
      </c>
      <c r="K66" s="2" t="s">
        <v>4</v>
      </c>
      <c r="L66" s="6" t="s">
        <v>1570</v>
      </c>
      <c r="M66" s="2">
        <v>12</v>
      </c>
      <c r="N66" s="2" t="s">
        <v>3</v>
      </c>
      <c r="O66" s="111">
        <v>2700</v>
      </c>
      <c r="P66" s="111">
        <f t="shared" si="2"/>
        <v>32400</v>
      </c>
      <c r="Q66" s="2" t="s">
        <v>2</v>
      </c>
      <c r="R66" s="2" t="s">
        <v>1180</v>
      </c>
      <c r="S66" s="3" t="s">
        <v>1637</v>
      </c>
      <c r="T66" s="5">
        <v>46041</v>
      </c>
      <c r="U66" s="2" t="s">
        <v>12</v>
      </c>
      <c r="V66" s="5">
        <v>46042</v>
      </c>
      <c r="W66" s="3" t="s">
        <v>14</v>
      </c>
      <c r="X66" s="2" t="s">
        <v>13</v>
      </c>
      <c r="Y66" s="2">
        <v>3</v>
      </c>
      <c r="Z66" s="2">
        <v>12</v>
      </c>
      <c r="AA66" s="2">
        <f t="shared" si="3"/>
        <v>0</v>
      </c>
      <c r="AB66" s="4">
        <v>46039</v>
      </c>
      <c r="AC66" s="3">
        <v>89243</v>
      </c>
      <c r="AD66" s="3"/>
      <c r="AE66" s="2">
        <v>1</v>
      </c>
      <c r="AF66" s="2">
        <v>1</v>
      </c>
    </row>
    <row r="67" spans="1:32" ht="37.9" customHeight="1" x14ac:dyDescent="0.25">
      <c r="A67" s="2">
        <v>1</v>
      </c>
      <c r="B67" s="2" t="s">
        <v>16</v>
      </c>
      <c r="C67" s="2" t="s">
        <v>7</v>
      </c>
      <c r="D67" s="6" t="s">
        <v>1646</v>
      </c>
      <c r="E67" s="7">
        <v>46042</v>
      </c>
      <c r="F67" s="2" t="s">
        <v>1004</v>
      </c>
      <c r="G67" s="2">
        <v>2026</v>
      </c>
      <c r="H67" s="2" t="s">
        <v>1576</v>
      </c>
      <c r="I67" s="2" t="s">
        <v>9</v>
      </c>
      <c r="J67" s="2" t="s">
        <v>1644</v>
      </c>
      <c r="K67" s="2" t="s">
        <v>1647</v>
      </c>
      <c r="L67" s="6" t="s">
        <v>1645</v>
      </c>
      <c r="M67" s="2">
        <v>4</v>
      </c>
      <c r="N67" s="2" t="s">
        <v>3</v>
      </c>
      <c r="O67" s="111">
        <v>79909.5</v>
      </c>
      <c r="P67" s="111">
        <f t="shared" si="2"/>
        <v>319638</v>
      </c>
      <c r="Q67" s="2" t="s">
        <v>2</v>
      </c>
      <c r="R67" s="2" t="s">
        <v>1207</v>
      </c>
      <c r="S67" s="3" t="s">
        <v>1727</v>
      </c>
      <c r="T67" s="5">
        <v>46044</v>
      </c>
      <c r="U67" s="2" t="s">
        <v>12</v>
      </c>
      <c r="V67" s="5">
        <v>46045</v>
      </c>
      <c r="W67" s="3" t="s">
        <v>14</v>
      </c>
      <c r="X67" s="2" t="s">
        <v>13</v>
      </c>
      <c r="Y67" s="2">
        <v>3</v>
      </c>
      <c r="Z67" s="2">
        <v>4</v>
      </c>
      <c r="AA67" s="2">
        <f t="shared" si="3"/>
        <v>0</v>
      </c>
      <c r="AB67" s="4">
        <v>46090</v>
      </c>
      <c r="AC67" s="3">
        <v>520</v>
      </c>
      <c r="AD67" s="3"/>
      <c r="AE67" s="2">
        <v>1</v>
      </c>
      <c r="AF67" s="2">
        <v>1</v>
      </c>
    </row>
    <row r="68" spans="1:32" ht="37.9" customHeight="1" x14ac:dyDescent="0.25">
      <c r="A68" s="2">
        <v>1</v>
      </c>
      <c r="B68" s="2" t="s">
        <v>10</v>
      </c>
      <c r="C68" s="2" t="s">
        <v>7</v>
      </c>
      <c r="D68" s="6" t="s">
        <v>1652</v>
      </c>
      <c r="E68" s="7">
        <v>46043</v>
      </c>
      <c r="F68" s="2" t="s">
        <v>1004</v>
      </c>
      <c r="G68" s="2">
        <v>2026</v>
      </c>
      <c r="H68" s="2" t="s">
        <v>1653</v>
      </c>
      <c r="I68" s="2" t="s">
        <v>9</v>
      </c>
      <c r="J68" s="2" t="s">
        <v>1651</v>
      </c>
      <c r="K68" s="2" t="s">
        <v>1209</v>
      </c>
      <c r="L68" s="6" t="s">
        <v>1210</v>
      </c>
      <c r="M68" s="2">
        <v>1</v>
      </c>
      <c r="N68" s="2" t="s">
        <v>3</v>
      </c>
      <c r="O68" s="111">
        <v>163638</v>
      </c>
      <c r="P68" s="111">
        <f t="shared" si="2"/>
        <v>163638</v>
      </c>
      <c r="Q68" s="2" t="s">
        <v>2</v>
      </c>
      <c r="R68" s="2" t="s">
        <v>47</v>
      </c>
      <c r="S68" s="3" t="s">
        <v>2119</v>
      </c>
      <c r="T68" s="5">
        <v>46093</v>
      </c>
      <c r="U68" s="2" t="s">
        <v>45</v>
      </c>
      <c r="V68" s="5">
        <v>46093</v>
      </c>
      <c r="W68" s="3" t="s">
        <v>14</v>
      </c>
      <c r="X68" s="2" t="s">
        <v>13</v>
      </c>
      <c r="Y68" s="2">
        <v>3</v>
      </c>
      <c r="Z68" s="2">
        <v>1</v>
      </c>
      <c r="AA68" s="2">
        <f t="shared" si="3"/>
        <v>0</v>
      </c>
      <c r="AB68" s="4">
        <v>46098</v>
      </c>
      <c r="AC68" s="3">
        <v>47529</v>
      </c>
      <c r="AD68" s="3">
        <v>76398</v>
      </c>
      <c r="AE68" s="2">
        <v>1</v>
      </c>
      <c r="AF68" s="2">
        <v>1</v>
      </c>
    </row>
    <row r="69" spans="1:32" ht="37.9" customHeight="1" x14ac:dyDescent="0.25">
      <c r="A69" s="2">
        <v>2</v>
      </c>
      <c r="B69" s="2" t="s">
        <v>2631</v>
      </c>
      <c r="C69" s="2" t="s">
        <v>15</v>
      </c>
      <c r="D69" s="6" t="s">
        <v>1299</v>
      </c>
      <c r="E69" s="7">
        <v>46048</v>
      </c>
      <c r="F69" s="2" t="s">
        <v>1004</v>
      </c>
      <c r="G69" s="2">
        <v>2026</v>
      </c>
      <c r="H69" s="2" t="s">
        <v>1671</v>
      </c>
      <c r="I69" s="2" t="s">
        <v>9</v>
      </c>
      <c r="J69" s="2" t="s">
        <v>1670</v>
      </c>
      <c r="K69" s="2" t="s">
        <v>1668</v>
      </c>
      <c r="L69" s="6" t="s">
        <v>1673</v>
      </c>
      <c r="M69" s="2">
        <v>1</v>
      </c>
      <c r="N69" s="2" t="s">
        <v>3</v>
      </c>
      <c r="O69" s="111">
        <v>677011.5</v>
      </c>
      <c r="P69" s="111">
        <f t="shared" si="2"/>
        <v>677011.5</v>
      </c>
      <c r="Q69" s="2" t="s">
        <v>2</v>
      </c>
      <c r="R69" s="2" t="s">
        <v>54</v>
      </c>
      <c r="S69" s="3" t="s">
        <v>1672</v>
      </c>
      <c r="T69" s="5">
        <v>46048</v>
      </c>
      <c r="U69" s="2" t="s">
        <v>12</v>
      </c>
      <c r="V69" s="5">
        <v>46048</v>
      </c>
      <c r="W69" s="3" t="s">
        <v>14</v>
      </c>
      <c r="X69" s="2" t="s">
        <v>13</v>
      </c>
      <c r="Y69" s="2">
        <v>3</v>
      </c>
      <c r="Z69" s="2">
        <v>1</v>
      </c>
      <c r="AA69" s="2">
        <f t="shared" si="3"/>
        <v>0</v>
      </c>
      <c r="AB69" s="4">
        <v>46049</v>
      </c>
      <c r="AC69" s="3">
        <v>182363</v>
      </c>
      <c r="AD69" s="3">
        <v>74633</v>
      </c>
      <c r="AE69" s="2">
        <v>1</v>
      </c>
      <c r="AF69" s="2">
        <v>1</v>
      </c>
    </row>
    <row r="70" spans="1:32" ht="37.9" customHeight="1" x14ac:dyDescent="0.25">
      <c r="A70" s="2"/>
      <c r="B70" s="2" t="s">
        <v>2631</v>
      </c>
      <c r="C70" s="2" t="s">
        <v>15</v>
      </c>
      <c r="D70" s="6" t="s">
        <v>1299</v>
      </c>
      <c r="E70" s="7">
        <v>46048</v>
      </c>
      <c r="F70" s="2" t="s">
        <v>1004</v>
      </c>
      <c r="G70" s="2">
        <v>2026</v>
      </c>
      <c r="H70" s="2" t="s">
        <v>1671</v>
      </c>
      <c r="I70" s="2" t="s">
        <v>9</v>
      </c>
      <c r="J70" s="2" t="s">
        <v>1670</v>
      </c>
      <c r="K70" s="2" t="s">
        <v>1669</v>
      </c>
      <c r="L70" s="6" t="s">
        <v>1674</v>
      </c>
      <c r="M70" s="2">
        <v>1</v>
      </c>
      <c r="N70" s="2" t="s">
        <v>3</v>
      </c>
      <c r="O70" s="111">
        <v>663436.55000000005</v>
      </c>
      <c r="P70" s="111">
        <f t="shared" si="2"/>
        <v>663436.55000000005</v>
      </c>
      <c r="Q70" s="2" t="s">
        <v>2</v>
      </c>
      <c r="R70" s="2" t="s">
        <v>54</v>
      </c>
      <c r="S70" s="3" t="s">
        <v>1672</v>
      </c>
      <c r="T70" s="5">
        <v>46048</v>
      </c>
      <c r="U70" s="2" t="s">
        <v>12</v>
      </c>
      <c r="V70" s="5">
        <v>46048</v>
      </c>
      <c r="W70" s="3" t="s">
        <v>14</v>
      </c>
      <c r="X70" s="2" t="s">
        <v>13</v>
      </c>
      <c r="Y70" s="2">
        <v>3</v>
      </c>
      <c r="Z70" s="2">
        <v>1</v>
      </c>
      <c r="AA70" s="2">
        <f t="shared" si="3"/>
        <v>0</v>
      </c>
      <c r="AB70" s="4">
        <v>46049</v>
      </c>
      <c r="AC70" s="3">
        <v>182363</v>
      </c>
      <c r="AD70" s="3">
        <v>74633</v>
      </c>
      <c r="AE70" s="2"/>
      <c r="AF70" s="2">
        <v>1</v>
      </c>
    </row>
    <row r="71" spans="1:32" ht="37.9" customHeight="1" x14ac:dyDescent="0.25">
      <c r="A71" s="2">
        <v>1</v>
      </c>
      <c r="B71" s="2" t="s">
        <v>2631</v>
      </c>
      <c r="C71" s="2" t="s">
        <v>7</v>
      </c>
      <c r="D71" s="6" t="s">
        <v>1691</v>
      </c>
      <c r="E71" s="7">
        <v>46049</v>
      </c>
      <c r="F71" s="2" t="s">
        <v>1004</v>
      </c>
      <c r="G71" s="2">
        <v>2026</v>
      </c>
      <c r="H71" s="2" t="s">
        <v>1782</v>
      </c>
      <c r="I71" s="2" t="s">
        <v>9</v>
      </c>
      <c r="J71" s="2" t="s">
        <v>1688</v>
      </c>
      <c r="K71" s="2" t="s">
        <v>1689</v>
      </c>
      <c r="L71" s="6" t="s">
        <v>1690</v>
      </c>
      <c r="M71" s="2">
        <v>1</v>
      </c>
      <c r="N71" s="2" t="s">
        <v>3</v>
      </c>
      <c r="O71" s="111">
        <v>393385</v>
      </c>
      <c r="P71" s="111">
        <f t="shared" si="2"/>
        <v>393385</v>
      </c>
      <c r="Q71" s="2" t="s">
        <v>2</v>
      </c>
      <c r="R71" s="2" t="s">
        <v>47</v>
      </c>
      <c r="S71" s="3" t="s">
        <v>1723</v>
      </c>
      <c r="T71" s="5">
        <v>46050</v>
      </c>
      <c r="U71" s="2" t="s">
        <v>45</v>
      </c>
      <c r="V71" s="5">
        <v>46051</v>
      </c>
      <c r="W71" s="3" t="s">
        <v>14</v>
      </c>
      <c r="X71" s="2" t="s">
        <v>13</v>
      </c>
      <c r="Y71" s="2">
        <v>3</v>
      </c>
      <c r="Z71" s="2">
        <v>1</v>
      </c>
      <c r="AA71" s="2">
        <f t="shared" si="3"/>
        <v>0</v>
      </c>
      <c r="AB71" s="4">
        <v>46052</v>
      </c>
      <c r="AC71" s="3">
        <v>46237</v>
      </c>
      <c r="AD71" s="3">
        <v>74802</v>
      </c>
      <c r="AE71" s="2">
        <v>1</v>
      </c>
      <c r="AF71" s="2">
        <v>1</v>
      </c>
    </row>
    <row r="72" spans="1:32" ht="37.9" customHeight="1" x14ac:dyDescent="0.25">
      <c r="A72" s="2">
        <v>1</v>
      </c>
      <c r="B72" s="2" t="s">
        <v>16</v>
      </c>
      <c r="C72" s="2" t="s">
        <v>15</v>
      </c>
      <c r="D72" s="6" t="s">
        <v>1238</v>
      </c>
      <c r="E72" s="7">
        <v>46050</v>
      </c>
      <c r="F72" s="2" t="s">
        <v>1004</v>
      </c>
      <c r="G72" s="2">
        <v>2026</v>
      </c>
      <c r="H72" s="2" t="s">
        <v>1783</v>
      </c>
      <c r="I72" s="2" t="s">
        <v>9</v>
      </c>
      <c r="J72" s="2" t="s">
        <v>1714</v>
      </c>
      <c r="K72" s="2" t="s">
        <v>4</v>
      </c>
      <c r="L72" s="6" t="s">
        <v>1239</v>
      </c>
      <c r="M72" s="2">
        <v>1000</v>
      </c>
      <c r="N72" s="2" t="s">
        <v>1197</v>
      </c>
      <c r="O72" s="111">
        <v>1850</v>
      </c>
      <c r="P72" s="111">
        <f t="shared" si="2"/>
        <v>1850000</v>
      </c>
      <c r="Q72" s="2" t="s">
        <v>2</v>
      </c>
      <c r="R72" s="2" t="s">
        <v>1198</v>
      </c>
      <c r="S72" s="3">
        <v>104566</v>
      </c>
      <c r="T72" s="5">
        <v>46050</v>
      </c>
      <c r="U72" s="2" t="s">
        <v>12</v>
      </c>
      <c r="V72" s="5">
        <v>46050</v>
      </c>
      <c r="W72" s="3" t="s">
        <v>14</v>
      </c>
      <c r="X72" s="2" t="s">
        <v>13</v>
      </c>
      <c r="Y72" s="2">
        <v>3</v>
      </c>
      <c r="Z72" s="2">
        <v>1000</v>
      </c>
      <c r="AA72" s="2">
        <f t="shared" si="3"/>
        <v>0</v>
      </c>
      <c r="AB72" s="4">
        <v>46057</v>
      </c>
      <c r="AC72" s="3" t="s">
        <v>1700</v>
      </c>
      <c r="AD72" s="3"/>
      <c r="AE72" s="2">
        <v>1</v>
      </c>
      <c r="AF72" s="2">
        <v>1</v>
      </c>
    </row>
    <row r="73" spans="1:32" ht="37.9" customHeight="1" x14ac:dyDescent="0.25">
      <c r="A73" s="2">
        <v>1</v>
      </c>
      <c r="B73" s="2" t="s">
        <v>10</v>
      </c>
      <c r="C73" s="2" t="s">
        <v>7</v>
      </c>
      <c r="D73" s="6" t="s">
        <v>1728</v>
      </c>
      <c r="E73" s="7">
        <v>46052</v>
      </c>
      <c r="F73" s="2" t="s">
        <v>1004</v>
      </c>
      <c r="G73" s="2">
        <v>2026</v>
      </c>
      <c r="H73" s="2" t="s">
        <v>1731</v>
      </c>
      <c r="I73" s="2" t="s">
        <v>9</v>
      </c>
      <c r="J73" s="2" t="s">
        <v>1729</v>
      </c>
      <c r="K73" s="2" t="s">
        <v>4</v>
      </c>
      <c r="L73" s="6" t="s">
        <v>1730</v>
      </c>
      <c r="M73" s="2">
        <v>1</v>
      </c>
      <c r="N73" s="2" t="s">
        <v>3</v>
      </c>
      <c r="O73" s="111">
        <v>154030</v>
      </c>
      <c r="P73" s="111">
        <f t="shared" si="2"/>
        <v>154030</v>
      </c>
      <c r="Q73" s="2" t="s">
        <v>2</v>
      </c>
      <c r="R73" s="2" t="s">
        <v>1204</v>
      </c>
      <c r="S73" s="3" t="s">
        <v>1787</v>
      </c>
      <c r="T73" s="5">
        <v>46058</v>
      </c>
      <c r="U73" s="2" t="s">
        <v>12</v>
      </c>
      <c r="V73" s="5">
        <v>46058</v>
      </c>
      <c r="W73" s="3" t="s">
        <v>14</v>
      </c>
      <c r="X73" s="2" t="s">
        <v>13</v>
      </c>
      <c r="Y73" s="2">
        <v>3</v>
      </c>
      <c r="Z73" s="2">
        <v>1</v>
      </c>
      <c r="AA73" s="2">
        <f t="shared" si="3"/>
        <v>0</v>
      </c>
      <c r="AB73" s="4">
        <v>46059</v>
      </c>
      <c r="AC73" s="3">
        <v>44846</v>
      </c>
      <c r="AD73" s="3"/>
      <c r="AE73" s="2">
        <v>1</v>
      </c>
      <c r="AF73" s="2">
        <v>1</v>
      </c>
    </row>
    <row r="74" spans="1:32" ht="37.9" customHeight="1" x14ac:dyDescent="0.25">
      <c r="A74" s="2">
        <v>2</v>
      </c>
      <c r="B74" s="2" t="s">
        <v>10</v>
      </c>
      <c r="C74" s="2" t="s">
        <v>7</v>
      </c>
      <c r="D74" s="6" t="s">
        <v>1732</v>
      </c>
      <c r="E74" s="7">
        <v>46052</v>
      </c>
      <c r="F74" s="2" t="s">
        <v>1004</v>
      </c>
      <c r="G74" s="2">
        <v>2026</v>
      </c>
      <c r="H74" s="2" t="s">
        <v>1733</v>
      </c>
      <c r="I74" s="2" t="s">
        <v>9</v>
      </c>
      <c r="J74" s="2" t="s">
        <v>1734</v>
      </c>
      <c r="K74" s="2" t="s">
        <v>4</v>
      </c>
      <c r="L74" s="6" t="s">
        <v>1742</v>
      </c>
      <c r="M74" s="2">
        <v>6</v>
      </c>
      <c r="N74" s="2" t="s">
        <v>3</v>
      </c>
      <c r="O74" s="111">
        <v>33000</v>
      </c>
      <c r="P74" s="111">
        <f t="shared" si="2"/>
        <v>198000</v>
      </c>
      <c r="Q74" s="2" t="s">
        <v>2</v>
      </c>
      <c r="R74" s="2" t="s">
        <v>1920</v>
      </c>
      <c r="S74" s="3" t="s">
        <v>1921</v>
      </c>
      <c r="T74" s="5">
        <v>46057</v>
      </c>
      <c r="U74" s="2" t="s">
        <v>45</v>
      </c>
      <c r="V74" s="5">
        <v>46072</v>
      </c>
      <c r="W74" s="3" t="s">
        <v>14</v>
      </c>
      <c r="X74" s="2" t="s">
        <v>13</v>
      </c>
      <c r="Y74" s="2">
        <v>3</v>
      </c>
      <c r="Z74" s="2">
        <v>6</v>
      </c>
      <c r="AA74" s="2">
        <f t="shared" si="3"/>
        <v>0</v>
      </c>
      <c r="AB74" s="4">
        <v>46078</v>
      </c>
      <c r="AC74" s="3">
        <v>154</v>
      </c>
      <c r="AD74" s="3"/>
      <c r="AE74" s="2">
        <v>1</v>
      </c>
      <c r="AF74" s="2">
        <v>1</v>
      </c>
    </row>
    <row r="75" spans="1:32" ht="37.9" customHeight="1" x14ac:dyDescent="0.25">
      <c r="A75" s="2"/>
      <c r="B75" s="2" t="s">
        <v>10</v>
      </c>
      <c r="C75" s="2" t="s">
        <v>7</v>
      </c>
      <c r="D75" s="6" t="s">
        <v>1732</v>
      </c>
      <c r="E75" s="7">
        <v>46052</v>
      </c>
      <c r="F75" s="2" t="s">
        <v>1004</v>
      </c>
      <c r="G75" s="2">
        <v>2026</v>
      </c>
      <c r="H75" s="2" t="s">
        <v>1733</v>
      </c>
      <c r="I75" s="2" t="s">
        <v>9</v>
      </c>
      <c r="J75" s="2" t="s">
        <v>1734</v>
      </c>
      <c r="K75" s="2" t="s">
        <v>4</v>
      </c>
      <c r="L75" s="6" t="s">
        <v>1743</v>
      </c>
      <c r="M75" s="2">
        <v>1</v>
      </c>
      <c r="N75" s="2" t="s">
        <v>3</v>
      </c>
      <c r="O75" s="111">
        <v>33000</v>
      </c>
      <c r="P75" s="111">
        <f t="shared" si="2"/>
        <v>33000</v>
      </c>
      <c r="Q75" s="2" t="s">
        <v>2</v>
      </c>
      <c r="R75" s="2" t="s">
        <v>1920</v>
      </c>
      <c r="S75" s="3" t="s">
        <v>1921</v>
      </c>
      <c r="T75" s="5">
        <v>46057</v>
      </c>
      <c r="U75" s="2" t="s">
        <v>45</v>
      </c>
      <c r="V75" s="5">
        <v>46072</v>
      </c>
      <c r="W75" s="3" t="s">
        <v>14</v>
      </c>
      <c r="X75" s="2" t="s">
        <v>13</v>
      </c>
      <c r="Y75" s="2">
        <v>3</v>
      </c>
      <c r="Z75" s="2">
        <v>6</v>
      </c>
      <c r="AA75" s="2">
        <f t="shared" si="3"/>
        <v>5</v>
      </c>
      <c r="AB75" s="4">
        <v>46078</v>
      </c>
      <c r="AC75" s="3">
        <v>154</v>
      </c>
      <c r="AD75" s="3"/>
      <c r="AE75" s="2"/>
      <c r="AF75" s="2">
        <v>1</v>
      </c>
    </row>
    <row r="76" spans="1:32" ht="37.9" customHeight="1" x14ac:dyDescent="0.25">
      <c r="A76" s="2">
        <v>7</v>
      </c>
      <c r="B76" s="2" t="s">
        <v>10</v>
      </c>
      <c r="C76" s="2" t="s">
        <v>15</v>
      </c>
      <c r="D76" s="6" t="s">
        <v>1751</v>
      </c>
      <c r="E76" s="7">
        <v>46057</v>
      </c>
      <c r="F76" s="2" t="s">
        <v>1753</v>
      </c>
      <c r="G76" s="2">
        <v>2026</v>
      </c>
      <c r="H76" s="2" t="s">
        <v>1752</v>
      </c>
      <c r="I76" s="2" t="s">
        <v>9</v>
      </c>
      <c r="J76" s="2" t="s">
        <v>1744</v>
      </c>
      <c r="K76" s="2" t="s">
        <v>4</v>
      </c>
      <c r="L76" s="6" t="s">
        <v>3306</v>
      </c>
      <c r="M76" s="2">
        <v>1000</v>
      </c>
      <c r="N76" s="2" t="s">
        <v>3</v>
      </c>
      <c r="O76" s="111">
        <v>22.42</v>
      </c>
      <c r="P76" s="111">
        <f t="shared" si="2"/>
        <v>22420</v>
      </c>
      <c r="Q76" s="2" t="s">
        <v>2</v>
      </c>
      <c r="R76" s="2" t="s">
        <v>47</v>
      </c>
      <c r="S76" s="3" t="s">
        <v>1809</v>
      </c>
      <c r="T76" s="5">
        <v>46032</v>
      </c>
      <c r="U76" s="2" t="s">
        <v>12</v>
      </c>
      <c r="V76" s="5">
        <v>46064</v>
      </c>
      <c r="W76" s="3" t="s">
        <v>14</v>
      </c>
      <c r="X76" s="2" t="s">
        <v>13</v>
      </c>
      <c r="Y76" s="2">
        <v>3</v>
      </c>
      <c r="Z76" s="2">
        <v>1000</v>
      </c>
      <c r="AA76" s="2">
        <f t="shared" si="3"/>
        <v>0</v>
      </c>
      <c r="AB76" s="4">
        <v>46073</v>
      </c>
      <c r="AC76" s="3">
        <v>46748</v>
      </c>
      <c r="AD76" s="3"/>
      <c r="AE76" s="2">
        <v>1</v>
      </c>
      <c r="AF76" s="2">
        <v>1</v>
      </c>
    </row>
    <row r="77" spans="1:32" ht="37.9" customHeight="1" x14ac:dyDescent="0.25">
      <c r="A77" s="2"/>
      <c r="B77" s="2" t="s">
        <v>10</v>
      </c>
      <c r="C77" s="2" t="s">
        <v>15</v>
      </c>
      <c r="D77" s="6" t="s">
        <v>1751</v>
      </c>
      <c r="E77" s="7">
        <v>46057</v>
      </c>
      <c r="F77" s="2" t="s">
        <v>1753</v>
      </c>
      <c r="G77" s="2">
        <v>2026</v>
      </c>
      <c r="H77" s="2" t="s">
        <v>1752</v>
      </c>
      <c r="I77" s="2" t="s">
        <v>9</v>
      </c>
      <c r="J77" s="2" t="s">
        <v>1744</v>
      </c>
      <c r="K77" s="2" t="s">
        <v>4</v>
      </c>
      <c r="L77" s="6" t="s">
        <v>1746</v>
      </c>
      <c r="M77" s="2">
        <v>150</v>
      </c>
      <c r="N77" s="2" t="s">
        <v>3</v>
      </c>
      <c r="O77" s="111">
        <v>68.400000000000006</v>
      </c>
      <c r="P77" s="111">
        <f t="shared" si="2"/>
        <v>10260</v>
      </c>
      <c r="Q77" s="2" t="s">
        <v>2</v>
      </c>
      <c r="R77" s="2" t="s">
        <v>47</v>
      </c>
      <c r="S77" s="3" t="s">
        <v>1809</v>
      </c>
      <c r="T77" s="5">
        <v>46032</v>
      </c>
      <c r="U77" s="2" t="s">
        <v>12</v>
      </c>
      <c r="V77" s="5">
        <v>46064</v>
      </c>
      <c r="W77" s="3" t="s">
        <v>14</v>
      </c>
      <c r="X77" s="2" t="s">
        <v>13</v>
      </c>
      <c r="Y77" s="2">
        <v>3</v>
      </c>
      <c r="Z77" s="2">
        <v>150</v>
      </c>
      <c r="AA77" s="2">
        <f t="shared" si="3"/>
        <v>0</v>
      </c>
      <c r="AB77" s="4">
        <v>46073</v>
      </c>
      <c r="AC77" s="3">
        <v>46748</v>
      </c>
      <c r="AD77" s="3"/>
      <c r="AE77" s="2"/>
      <c r="AF77" s="2">
        <v>1</v>
      </c>
    </row>
    <row r="78" spans="1:32" ht="37.9" customHeight="1" x14ac:dyDescent="0.25">
      <c r="A78" s="2"/>
      <c r="B78" s="2" t="s">
        <v>10</v>
      </c>
      <c r="C78" s="2" t="s">
        <v>15</v>
      </c>
      <c r="D78" s="6" t="s">
        <v>1751</v>
      </c>
      <c r="E78" s="7">
        <v>46057</v>
      </c>
      <c r="F78" s="2" t="s">
        <v>1753</v>
      </c>
      <c r="G78" s="2">
        <v>2026</v>
      </c>
      <c r="H78" s="2" t="s">
        <v>1752</v>
      </c>
      <c r="I78" s="2" t="s">
        <v>9</v>
      </c>
      <c r="J78" s="2" t="s">
        <v>1744</v>
      </c>
      <c r="K78" s="2" t="s">
        <v>4</v>
      </c>
      <c r="L78" s="6" t="s">
        <v>1747</v>
      </c>
      <c r="M78" s="2">
        <v>1</v>
      </c>
      <c r="N78" s="2" t="s">
        <v>3</v>
      </c>
      <c r="O78" s="111">
        <v>1318.38</v>
      </c>
      <c r="P78" s="111">
        <f t="shared" si="2"/>
        <v>1318.38</v>
      </c>
      <c r="Q78" s="2" t="s">
        <v>2</v>
      </c>
      <c r="R78" s="2" t="s">
        <v>47</v>
      </c>
      <c r="S78" s="3" t="s">
        <v>1809</v>
      </c>
      <c r="T78" s="5">
        <v>46032</v>
      </c>
      <c r="U78" s="2" t="s">
        <v>12</v>
      </c>
      <c r="V78" s="5">
        <v>46064</v>
      </c>
      <c r="W78" s="3" t="s">
        <v>14</v>
      </c>
      <c r="X78" s="2" t="s">
        <v>13</v>
      </c>
      <c r="Y78" s="2">
        <v>3</v>
      </c>
      <c r="Z78" s="2">
        <v>1</v>
      </c>
      <c r="AA78" s="2">
        <f t="shared" si="3"/>
        <v>0</v>
      </c>
      <c r="AB78" s="4">
        <v>46073</v>
      </c>
      <c r="AC78" s="3">
        <v>46748</v>
      </c>
      <c r="AD78" s="3"/>
      <c r="AE78" s="2"/>
      <c r="AF78" s="2">
        <v>1</v>
      </c>
    </row>
    <row r="79" spans="1:32" ht="37.9" customHeight="1" x14ac:dyDescent="0.25">
      <c r="A79" s="2"/>
      <c r="B79" s="2" t="s">
        <v>10</v>
      </c>
      <c r="C79" s="2" t="s">
        <v>15</v>
      </c>
      <c r="D79" s="6" t="s">
        <v>1751</v>
      </c>
      <c r="E79" s="7">
        <v>46057</v>
      </c>
      <c r="F79" s="2" t="s">
        <v>1753</v>
      </c>
      <c r="G79" s="2">
        <v>2026</v>
      </c>
      <c r="H79" s="2" t="s">
        <v>1752</v>
      </c>
      <c r="I79" s="2" t="s">
        <v>9</v>
      </c>
      <c r="J79" s="2" t="s">
        <v>1744</v>
      </c>
      <c r="K79" s="2" t="s">
        <v>4</v>
      </c>
      <c r="L79" s="6" t="s">
        <v>1748</v>
      </c>
      <c r="M79" s="2">
        <v>3</v>
      </c>
      <c r="N79" s="2" t="s">
        <v>3</v>
      </c>
      <c r="O79" s="111">
        <v>43699.64</v>
      </c>
      <c r="P79" s="111">
        <f t="shared" si="2"/>
        <v>131098.91999999998</v>
      </c>
      <c r="Q79" s="2" t="s">
        <v>2</v>
      </c>
      <c r="R79" s="2" t="s">
        <v>47</v>
      </c>
      <c r="S79" s="3" t="s">
        <v>1809</v>
      </c>
      <c r="T79" s="5">
        <v>46032</v>
      </c>
      <c r="U79" s="2" t="s">
        <v>12</v>
      </c>
      <c r="V79" s="5">
        <v>46064</v>
      </c>
      <c r="W79" s="3" t="s">
        <v>14</v>
      </c>
      <c r="X79" s="2" t="s">
        <v>13</v>
      </c>
      <c r="Y79" s="2">
        <v>3</v>
      </c>
      <c r="Z79" s="2">
        <v>3</v>
      </c>
      <c r="AA79" s="2">
        <f t="shared" si="3"/>
        <v>0</v>
      </c>
      <c r="AB79" s="4">
        <v>46073</v>
      </c>
      <c r="AC79" s="3">
        <v>46748</v>
      </c>
      <c r="AD79" s="3"/>
      <c r="AE79" s="2"/>
      <c r="AF79" s="2">
        <v>1</v>
      </c>
    </row>
    <row r="80" spans="1:32" ht="37.9" customHeight="1" x14ac:dyDescent="0.25">
      <c r="A80" s="2"/>
      <c r="B80" s="2" t="s">
        <v>10</v>
      </c>
      <c r="C80" s="2" t="s">
        <v>15</v>
      </c>
      <c r="D80" s="6" t="s">
        <v>1751</v>
      </c>
      <c r="E80" s="7">
        <v>46057</v>
      </c>
      <c r="F80" s="2" t="s">
        <v>1753</v>
      </c>
      <c r="G80" s="2">
        <v>2026</v>
      </c>
      <c r="H80" s="2" t="s">
        <v>1752</v>
      </c>
      <c r="I80" s="2" t="s">
        <v>9</v>
      </c>
      <c r="J80" s="2" t="s">
        <v>1744</v>
      </c>
      <c r="K80" s="2" t="s">
        <v>4</v>
      </c>
      <c r="L80" s="6" t="s">
        <v>1749</v>
      </c>
      <c r="M80" s="2">
        <v>6</v>
      </c>
      <c r="N80" s="2" t="s">
        <v>3</v>
      </c>
      <c r="O80" s="111"/>
      <c r="P80" s="111">
        <f t="shared" si="2"/>
        <v>0</v>
      </c>
      <c r="Q80" s="2" t="s">
        <v>2</v>
      </c>
      <c r="R80" s="2"/>
      <c r="S80" s="3"/>
      <c r="T80" s="5"/>
      <c r="U80" s="2"/>
      <c r="V80" s="5"/>
      <c r="W80" s="3" t="s">
        <v>1</v>
      </c>
      <c r="X80" s="2" t="s">
        <v>0</v>
      </c>
      <c r="Y80" s="2"/>
      <c r="Z80" s="2"/>
      <c r="AA80" s="2">
        <f t="shared" si="3"/>
        <v>-6</v>
      </c>
      <c r="AB80" s="4"/>
      <c r="AC80" s="3"/>
      <c r="AD80" s="3"/>
      <c r="AE80" s="2"/>
      <c r="AF80" s="2">
        <v>1</v>
      </c>
    </row>
    <row r="81" spans="1:32" ht="37.9" customHeight="1" x14ac:dyDescent="0.25">
      <c r="A81" s="2"/>
      <c r="B81" s="2" t="s">
        <v>10</v>
      </c>
      <c r="C81" s="2" t="s">
        <v>15</v>
      </c>
      <c r="D81" s="6" t="s">
        <v>1751</v>
      </c>
      <c r="E81" s="7">
        <v>46057</v>
      </c>
      <c r="F81" s="2" t="s">
        <v>1753</v>
      </c>
      <c r="G81" s="2">
        <v>2026</v>
      </c>
      <c r="H81" s="2" t="s">
        <v>1752</v>
      </c>
      <c r="I81" s="2" t="s">
        <v>9</v>
      </c>
      <c r="J81" s="2" t="s">
        <v>1744</v>
      </c>
      <c r="K81" s="2" t="s">
        <v>4</v>
      </c>
      <c r="L81" s="6" t="s">
        <v>1750</v>
      </c>
      <c r="M81" s="2">
        <v>2</v>
      </c>
      <c r="N81" s="2" t="s">
        <v>3</v>
      </c>
      <c r="O81" s="111">
        <v>55647</v>
      </c>
      <c r="P81" s="111">
        <f t="shared" si="2"/>
        <v>111294</v>
      </c>
      <c r="Q81" s="2" t="s">
        <v>2</v>
      </c>
      <c r="R81" s="2" t="s">
        <v>47</v>
      </c>
      <c r="S81" s="3" t="s">
        <v>1809</v>
      </c>
      <c r="T81" s="5">
        <v>46032</v>
      </c>
      <c r="U81" s="2" t="s">
        <v>12</v>
      </c>
      <c r="V81" s="5">
        <v>46064</v>
      </c>
      <c r="W81" s="3" t="s">
        <v>14</v>
      </c>
      <c r="X81" s="2" t="s">
        <v>13</v>
      </c>
      <c r="Y81" s="2">
        <v>3</v>
      </c>
      <c r="Z81" s="2">
        <v>2</v>
      </c>
      <c r="AA81" s="2">
        <f t="shared" si="3"/>
        <v>0</v>
      </c>
      <c r="AB81" s="4">
        <v>46073</v>
      </c>
      <c r="AC81" s="3">
        <v>46748</v>
      </c>
      <c r="AD81" s="3"/>
      <c r="AE81" s="2"/>
      <c r="AF81" s="2">
        <v>1</v>
      </c>
    </row>
    <row r="82" spans="1:32" ht="37.9" customHeight="1" x14ac:dyDescent="0.25">
      <c r="A82" s="2"/>
      <c r="B82" s="2" t="s">
        <v>10</v>
      </c>
      <c r="C82" s="2" t="s">
        <v>15</v>
      </c>
      <c r="D82" s="6" t="s">
        <v>1751</v>
      </c>
      <c r="E82" s="7">
        <v>46057</v>
      </c>
      <c r="F82" s="2" t="s">
        <v>1753</v>
      </c>
      <c r="G82" s="2">
        <v>2026</v>
      </c>
      <c r="H82" s="2" t="s">
        <v>1752</v>
      </c>
      <c r="I82" s="2" t="s">
        <v>9</v>
      </c>
      <c r="J82" s="2" t="s">
        <v>1744</v>
      </c>
      <c r="K82" s="2" t="s">
        <v>4</v>
      </c>
      <c r="L82" s="6" t="s">
        <v>1745</v>
      </c>
      <c r="M82" s="2">
        <v>4</v>
      </c>
      <c r="N82" s="2" t="s">
        <v>3</v>
      </c>
      <c r="O82" s="111">
        <v>2005.5</v>
      </c>
      <c r="P82" s="111">
        <f t="shared" si="2"/>
        <v>8022</v>
      </c>
      <c r="Q82" s="2" t="s">
        <v>2</v>
      </c>
      <c r="R82" s="2" t="s">
        <v>47</v>
      </c>
      <c r="S82" s="3" t="s">
        <v>1809</v>
      </c>
      <c r="T82" s="5">
        <v>46032</v>
      </c>
      <c r="U82" s="2" t="s">
        <v>12</v>
      </c>
      <c r="V82" s="5">
        <v>46064</v>
      </c>
      <c r="W82" s="3" t="s">
        <v>14</v>
      </c>
      <c r="X82" s="2" t="s">
        <v>13</v>
      </c>
      <c r="Y82" s="2">
        <v>3</v>
      </c>
      <c r="Z82" s="2">
        <v>4</v>
      </c>
      <c r="AA82" s="2">
        <f t="shared" si="3"/>
        <v>0</v>
      </c>
      <c r="AB82" s="4">
        <v>46073</v>
      </c>
      <c r="AC82" s="3">
        <v>46748</v>
      </c>
      <c r="AD82" s="3"/>
      <c r="AE82" s="2"/>
      <c r="AF82" s="2">
        <v>1</v>
      </c>
    </row>
    <row r="83" spans="1:32" ht="37.9" customHeight="1" x14ac:dyDescent="0.25">
      <c r="A83" s="2">
        <v>11</v>
      </c>
      <c r="B83" s="2" t="s">
        <v>10</v>
      </c>
      <c r="C83" s="2" t="s">
        <v>15</v>
      </c>
      <c r="D83" s="6" t="s">
        <v>1758</v>
      </c>
      <c r="E83" s="7">
        <v>46057</v>
      </c>
      <c r="F83" s="2" t="s">
        <v>1753</v>
      </c>
      <c r="G83" s="2">
        <v>2026</v>
      </c>
      <c r="H83" s="2" t="s">
        <v>1766</v>
      </c>
      <c r="I83" s="2" t="s">
        <v>9</v>
      </c>
      <c r="J83" s="2" t="s">
        <v>1757</v>
      </c>
      <c r="K83" s="2" t="s">
        <v>2358</v>
      </c>
      <c r="L83" s="6" t="s">
        <v>1759</v>
      </c>
      <c r="M83" s="2">
        <v>16</v>
      </c>
      <c r="N83" s="2" t="s">
        <v>3</v>
      </c>
      <c r="O83" s="111">
        <v>15729.14</v>
      </c>
      <c r="P83" s="111">
        <f t="shared" si="2"/>
        <v>251666.24</v>
      </c>
      <c r="Q83" s="2" t="s">
        <v>2</v>
      </c>
      <c r="R83" s="2" t="s">
        <v>64</v>
      </c>
      <c r="S83" s="3" t="s">
        <v>2071</v>
      </c>
      <c r="T83" s="5">
        <v>46084</v>
      </c>
      <c r="U83" s="2" t="s">
        <v>12</v>
      </c>
      <c r="V83" s="5">
        <v>46090</v>
      </c>
      <c r="W83" s="3" t="s">
        <v>14</v>
      </c>
      <c r="X83" s="2" t="s">
        <v>13</v>
      </c>
      <c r="Y83" s="2">
        <v>3</v>
      </c>
      <c r="Z83" s="2">
        <v>16</v>
      </c>
      <c r="AA83" s="2">
        <f t="shared" si="3"/>
        <v>0</v>
      </c>
      <c r="AB83" s="4">
        <v>46108</v>
      </c>
      <c r="AC83" s="3">
        <v>257147</v>
      </c>
      <c r="AD83" s="3">
        <v>76989</v>
      </c>
      <c r="AE83" s="2">
        <v>1</v>
      </c>
      <c r="AF83" s="2">
        <v>1</v>
      </c>
    </row>
    <row r="84" spans="1:32" ht="37.9" customHeight="1" x14ac:dyDescent="0.25">
      <c r="A84" s="2"/>
      <c r="B84" s="2" t="s">
        <v>10</v>
      </c>
      <c r="C84" s="2" t="s">
        <v>15</v>
      </c>
      <c r="D84" s="6" t="s">
        <v>1758</v>
      </c>
      <c r="E84" s="7">
        <v>46057</v>
      </c>
      <c r="F84" s="2" t="s">
        <v>1753</v>
      </c>
      <c r="G84" s="2">
        <v>2026</v>
      </c>
      <c r="H84" s="2" t="s">
        <v>1766</v>
      </c>
      <c r="I84" s="2" t="s">
        <v>9</v>
      </c>
      <c r="J84" s="2" t="s">
        <v>1757</v>
      </c>
      <c r="K84" s="2" t="s">
        <v>1259</v>
      </c>
      <c r="L84" s="6" t="s">
        <v>1761</v>
      </c>
      <c r="M84" s="2">
        <v>4</v>
      </c>
      <c r="N84" s="2" t="s">
        <v>3</v>
      </c>
      <c r="O84" s="111">
        <v>46711.98</v>
      </c>
      <c r="P84" s="111">
        <f t="shared" si="2"/>
        <v>186847.92</v>
      </c>
      <c r="Q84" s="2" t="s">
        <v>2</v>
      </c>
      <c r="R84" s="2" t="s">
        <v>64</v>
      </c>
      <c r="S84" s="3" t="s">
        <v>2071</v>
      </c>
      <c r="T84" s="5">
        <v>46084</v>
      </c>
      <c r="U84" s="2" t="s">
        <v>12</v>
      </c>
      <c r="V84" s="5">
        <v>46090</v>
      </c>
      <c r="W84" s="3" t="s">
        <v>14</v>
      </c>
      <c r="X84" s="2" t="s">
        <v>13</v>
      </c>
      <c r="Y84" s="2">
        <v>3</v>
      </c>
      <c r="Z84" s="2">
        <v>4</v>
      </c>
      <c r="AA84" s="2">
        <f t="shared" si="3"/>
        <v>0</v>
      </c>
      <c r="AB84" s="4">
        <v>46108</v>
      </c>
      <c r="AC84" s="3">
        <v>257147</v>
      </c>
      <c r="AD84" s="3">
        <v>76989</v>
      </c>
      <c r="AE84" s="2"/>
      <c r="AF84" s="2">
        <v>1</v>
      </c>
    </row>
    <row r="85" spans="1:32" ht="37.9" customHeight="1" x14ac:dyDescent="0.25">
      <c r="A85" s="2"/>
      <c r="B85" s="2" t="s">
        <v>10</v>
      </c>
      <c r="C85" s="2" t="s">
        <v>15</v>
      </c>
      <c r="D85" s="6" t="s">
        <v>1758</v>
      </c>
      <c r="E85" s="7">
        <v>46057</v>
      </c>
      <c r="F85" s="2" t="s">
        <v>1753</v>
      </c>
      <c r="G85" s="2">
        <v>2026</v>
      </c>
      <c r="H85" s="2" t="s">
        <v>1766</v>
      </c>
      <c r="I85" s="2" t="s">
        <v>9</v>
      </c>
      <c r="J85" s="2" t="s">
        <v>1757</v>
      </c>
      <c r="K85" s="2" t="s">
        <v>1258</v>
      </c>
      <c r="L85" s="6" t="s">
        <v>1754</v>
      </c>
      <c r="M85" s="2">
        <v>20</v>
      </c>
      <c r="N85" s="2" t="s">
        <v>3</v>
      </c>
      <c r="O85" s="111">
        <v>30728.14</v>
      </c>
      <c r="P85" s="111">
        <f t="shared" si="2"/>
        <v>614562.80000000005</v>
      </c>
      <c r="Q85" s="2" t="s">
        <v>2</v>
      </c>
      <c r="R85" s="2" t="s">
        <v>64</v>
      </c>
      <c r="S85" s="3" t="s">
        <v>2071</v>
      </c>
      <c r="T85" s="5">
        <v>46084</v>
      </c>
      <c r="U85" s="2" t="s">
        <v>12</v>
      </c>
      <c r="V85" s="5">
        <v>46090</v>
      </c>
      <c r="W85" s="3" t="s">
        <v>14</v>
      </c>
      <c r="X85" s="2" t="s">
        <v>13</v>
      </c>
      <c r="Y85" s="2">
        <v>3</v>
      </c>
      <c r="Z85" s="2">
        <v>20</v>
      </c>
      <c r="AA85" s="2">
        <f t="shared" si="3"/>
        <v>0</v>
      </c>
      <c r="AB85" s="4">
        <v>46108</v>
      </c>
      <c r="AC85" s="3">
        <v>257148</v>
      </c>
      <c r="AD85" s="3">
        <v>76990</v>
      </c>
      <c r="AE85" s="2"/>
      <c r="AF85" s="2">
        <v>1</v>
      </c>
    </row>
    <row r="86" spans="1:32" ht="37.9" customHeight="1" x14ac:dyDescent="0.25">
      <c r="A86" s="2"/>
      <c r="B86" s="2" t="s">
        <v>10</v>
      </c>
      <c r="C86" s="2" t="s">
        <v>15</v>
      </c>
      <c r="D86" s="6" t="s">
        <v>1758</v>
      </c>
      <c r="E86" s="7">
        <v>46057</v>
      </c>
      <c r="F86" s="2" t="s">
        <v>1753</v>
      </c>
      <c r="G86" s="2">
        <v>2026</v>
      </c>
      <c r="H86" s="2" t="s">
        <v>1766</v>
      </c>
      <c r="I86" s="2" t="s">
        <v>9</v>
      </c>
      <c r="J86" s="2" t="s">
        <v>1757</v>
      </c>
      <c r="K86" s="2" t="s">
        <v>1235</v>
      </c>
      <c r="L86" s="6" t="s">
        <v>1762</v>
      </c>
      <c r="M86" s="2">
        <v>5</v>
      </c>
      <c r="N86" s="2" t="s">
        <v>3</v>
      </c>
      <c r="O86" s="111">
        <v>62718.46</v>
      </c>
      <c r="P86" s="111">
        <f t="shared" si="2"/>
        <v>313592.3</v>
      </c>
      <c r="Q86" s="2" t="s">
        <v>2</v>
      </c>
      <c r="R86" s="2" t="s">
        <v>64</v>
      </c>
      <c r="S86" s="3" t="s">
        <v>2071</v>
      </c>
      <c r="T86" s="5">
        <v>46084</v>
      </c>
      <c r="U86" s="2" t="s">
        <v>12</v>
      </c>
      <c r="V86" s="5">
        <v>46090</v>
      </c>
      <c r="W86" s="3" t="s">
        <v>14</v>
      </c>
      <c r="X86" s="2" t="s">
        <v>13</v>
      </c>
      <c r="Y86" s="2">
        <v>3</v>
      </c>
      <c r="Z86" s="2">
        <v>5</v>
      </c>
      <c r="AA86" s="2">
        <f t="shared" si="3"/>
        <v>0</v>
      </c>
      <c r="AB86" s="4">
        <v>46108</v>
      </c>
      <c r="AC86" s="3">
        <v>257147</v>
      </c>
      <c r="AD86" s="3">
        <v>76989</v>
      </c>
      <c r="AE86" s="2"/>
      <c r="AF86" s="2">
        <v>1</v>
      </c>
    </row>
    <row r="87" spans="1:32" ht="37.9" customHeight="1" x14ac:dyDescent="0.25">
      <c r="A87" s="2"/>
      <c r="B87" s="2" t="s">
        <v>10</v>
      </c>
      <c r="C87" s="2" t="s">
        <v>15</v>
      </c>
      <c r="D87" s="6" t="s">
        <v>1758</v>
      </c>
      <c r="E87" s="7">
        <v>46057</v>
      </c>
      <c r="F87" s="2" t="s">
        <v>1753</v>
      </c>
      <c r="G87" s="2">
        <v>2026</v>
      </c>
      <c r="H87" s="2" t="s">
        <v>1766</v>
      </c>
      <c r="I87" s="2" t="s">
        <v>9</v>
      </c>
      <c r="J87" s="2" t="s">
        <v>1757</v>
      </c>
      <c r="K87" s="2" t="s">
        <v>2356</v>
      </c>
      <c r="L87" s="6" t="s">
        <v>1755</v>
      </c>
      <c r="M87" s="2">
        <v>12</v>
      </c>
      <c r="N87" s="2" t="s">
        <v>3</v>
      </c>
      <c r="O87" s="111">
        <v>51213.56</v>
      </c>
      <c r="P87" s="111">
        <f t="shared" si="2"/>
        <v>614562.72</v>
      </c>
      <c r="Q87" s="2" t="s">
        <v>2</v>
      </c>
      <c r="R87" s="2" t="s">
        <v>64</v>
      </c>
      <c r="S87" s="3" t="s">
        <v>2071</v>
      </c>
      <c r="T87" s="5">
        <v>46084</v>
      </c>
      <c r="U87" s="2" t="s">
        <v>12</v>
      </c>
      <c r="V87" s="5">
        <v>46090</v>
      </c>
      <c r="W87" s="3" t="s">
        <v>14</v>
      </c>
      <c r="X87" s="2" t="s">
        <v>13</v>
      </c>
      <c r="Y87" s="2">
        <v>3</v>
      </c>
      <c r="Z87" s="2">
        <v>12</v>
      </c>
      <c r="AA87" s="2">
        <f t="shared" si="3"/>
        <v>0</v>
      </c>
      <c r="AB87" s="4">
        <v>46108</v>
      </c>
      <c r="AC87" s="3">
        <v>257146</v>
      </c>
      <c r="AD87" s="3">
        <v>76988</v>
      </c>
      <c r="AE87" s="2"/>
      <c r="AF87" s="2">
        <v>1</v>
      </c>
    </row>
    <row r="88" spans="1:32" ht="37.9" customHeight="1" x14ac:dyDescent="0.25">
      <c r="A88" s="2"/>
      <c r="B88" s="2" t="s">
        <v>10</v>
      </c>
      <c r="C88" s="2" t="s">
        <v>15</v>
      </c>
      <c r="D88" s="6" t="s">
        <v>1758</v>
      </c>
      <c r="E88" s="7">
        <v>46057</v>
      </c>
      <c r="F88" s="2" t="s">
        <v>1753</v>
      </c>
      <c r="G88" s="2">
        <v>2026</v>
      </c>
      <c r="H88" s="2" t="s">
        <v>1766</v>
      </c>
      <c r="I88" s="2" t="s">
        <v>9</v>
      </c>
      <c r="J88" s="2" t="s">
        <v>1757</v>
      </c>
      <c r="K88" s="2" t="s">
        <v>2357</v>
      </c>
      <c r="L88" s="6" t="s">
        <v>1763</v>
      </c>
      <c r="M88" s="2">
        <v>16</v>
      </c>
      <c r="N88" s="2" t="s">
        <v>3</v>
      </c>
      <c r="O88" s="111">
        <v>71406.559999999998</v>
      </c>
      <c r="P88" s="111">
        <f t="shared" si="2"/>
        <v>1142504.96</v>
      </c>
      <c r="Q88" s="2" t="s">
        <v>2</v>
      </c>
      <c r="R88" s="2" t="s">
        <v>64</v>
      </c>
      <c r="S88" s="3" t="s">
        <v>2071</v>
      </c>
      <c r="T88" s="5">
        <v>46084</v>
      </c>
      <c r="U88" s="2" t="s">
        <v>12</v>
      </c>
      <c r="V88" s="5">
        <v>46090</v>
      </c>
      <c r="W88" s="3" t="s">
        <v>14</v>
      </c>
      <c r="X88" s="2" t="s">
        <v>13</v>
      </c>
      <c r="Y88" s="2">
        <v>3</v>
      </c>
      <c r="Z88" s="2">
        <v>16</v>
      </c>
      <c r="AA88" s="2">
        <f t="shared" si="3"/>
        <v>0</v>
      </c>
      <c r="AB88" s="4">
        <v>46108</v>
      </c>
      <c r="AC88" s="3">
        <v>257146</v>
      </c>
      <c r="AD88" s="3">
        <v>76988</v>
      </c>
      <c r="AE88" s="2"/>
      <c r="AF88" s="2">
        <v>1</v>
      </c>
    </row>
    <row r="89" spans="1:32" ht="37.9" customHeight="1" x14ac:dyDescent="0.25">
      <c r="A89" s="2"/>
      <c r="B89" s="2" t="s">
        <v>10</v>
      </c>
      <c r="C89" s="2" t="s">
        <v>15</v>
      </c>
      <c r="D89" s="6" t="s">
        <v>1758</v>
      </c>
      <c r="E89" s="7">
        <v>46057</v>
      </c>
      <c r="F89" s="2" t="s">
        <v>1753</v>
      </c>
      <c r="G89" s="2">
        <v>2026</v>
      </c>
      <c r="H89" s="2" t="s">
        <v>1766</v>
      </c>
      <c r="I89" s="2" t="s">
        <v>9</v>
      </c>
      <c r="J89" s="2" t="s">
        <v>1757</v>
      </c>
      <c r="K89" s="2" t="s">
        <v>2359</v>
      </c>
      <c r="L89" s="6" t="s">
        <v>1764</v>
      </c>
      <c r="M89" s="2">
        <v>24</v>
      </c>
      <c r="N89" s="2" t="s">
        <v>3</v>
      </c>
      <c r="O89" s="111">
        <v>44306.48</v>
      </c>
      <c r="P89" s="111">
        <f t="shared" si="2"/>
        <v>1063355.52</v>
      </c>
      <c r="Q89" s="2" t="s">
        <v>2</v>
      </c>
      <c r="R89" s="2" t="s">
        <v>64</v>
      </c>
      <c r="S89" s="3" t="s">
        <v>2071</v>
      </c>
      <c r="T89" s="5">
        <v>46084</v>
      </c>
      <c r="U89" s="2" t="s">
        <v>12</v>
      </c>
      <c r="V89" s="5">
        <v>46090</v>
      </c>
      <c r="W89" s="3" t="s">
        <v>14</v>
      </c>
      <c r="X89" s="2" t="s">
        <v>13</v>
      </c>
      <c r="Y89" s="2">
        <v>3</v>
      </c>
      <c r="Z89" s="2">
        <v>24</v>
      </c>
      <c r="AA89" s="2">
        <f t="shared" si="3"/>
        <v>0</v>
      </c>
      <c r="AB89" s="4">
        <v>46108</v>
      </c>
      <c r="AC89" s="3">
        <v>257147</v>
      </c>
      <c r="AD89" s="3">
        <v>76989</v>
      </c>
      <c r="AE89" s="2"/>
      <c r="AF89" s="2">
        <v>1</v>
      </c>
    </row>
    <row r="90" spans="1:32" ht="37.9" customHeight="1" x14ac:dyDescent="0.25">
      <c r="A90" s="2"/>
      <c r="B90" s="2" t="s">
        <v>10</v>
      </c>
      <c r="C90" s="2" t="s">
        <v>15</v>
      </c>
      <c r="D90" s="6" t="s">
        <v>1758</v>
      </c>
      <c r="E90" s="7">
        <v>46057</v>
      </c>
      <c r="F90" s="2" t="s">
        <v>1753</v>
      </c>
      <c r="G90" s="2">
        <v>2026</v>
      </c>
      <c r="H90" s="2" t="s">
        <v>1766</v>
      </c>
      <c r="I90" s="2" t="s">
        <v>9</v>
      </c>
      <c r="J90" s="2" t="s">
        <v>1757</v>
      </c>
      <c r="K90" s="2" t="s">
        <v>2360</v>
      </c>
      <c r="L90" s="6" t="s">
        <v>1756</v>
      </c>
      <c r="M90" s="2">
        <v>3</v>
      </c>
      <c r="N90" s="2" t="s">
        <v>3</v>
      </c>
      <c r="O90" s="111">
        <v>22617.360000000001</v>
      </c>
      <c r="P90" s="111">
        <f t="shared" si="2"/>
        <v>67852.08</v>
      </c>
      <c r="Q90" s="2" t="s">
        <v>2</v>
      </c>
      <c r="R90" s="2" t="s">
        <v>64</v>
      </c>
      <c r="S90" s="3" t="s">
        <v>2071</v>
      </c>
      <c r="T90" s="5">
        <v>46084</v>
      </c>
      <c r="U90" s="2" t="s">
        <v>12</v>
      </c>
      <c r="V90" s="5">
        <v>46090</v>
      </c>
      <c r="W90" s="3" t="s">
        <v>14</v>
      </c>
      <c r="X90" s="2" t="s">
        <v>13</v>
      </c>
      <c r="Y90" s="2">
        <v>3</v>
      </c>
      <c r="Z90" s="2">
        <v>3</v>
      </c>
      <c r="AA90" s="2">
        <f t="shared" si="3"/>
        <v>0</v>
      </c>
      <c r="AB90" s="4">
        <v>46108</v>
      </c>
      <c r="AC90" s="3">
        <v>257147</v>
      </c>
      <c r="AD90" s="3">
        <v>76989</v>
      </c>
      <c r="AE90" s="2"/>
      <c r="AF90" s="2">
        <v>1</v>
      </c>
    </row>
    <row r="91" spans="1:32" ht="37.9" customHeight="1" x14ac:dyDescent="0.25">
      <c r="A91" s="2"/>
      <c r="B91" s="2" t="s">
        <v>10</v>
      </c>
      <c r="C91" s="2" t="s">
        <v>15</v>
      </c>
      <c r="D91" s="6" t="s">
        <v>1758</v>
      </c>
      <c r="E91" s="7">
        <v>46057</v>
      </c>
      <c r="F91" s="2" t="s">
        <v>1753</v>
      </c>
      <c r="G91" s="2">
        <v>2026</v>
      </c>
      <c r="H91" s="2" t="s">
        <v>1766</v>
      </c>
      <c r="I91" s="2" t="s">
        <v>9</v>
      </c>
      <c r="J91" s="2" t="s">
        <v>1757</v>
      </c>
      <c r="K91" s="2" t="s">
        <v>2601</v>
      </c>
      <c r="L91" s="6" t="s">
        <v>2602</v>
      </c>
      <c r="M91" s="2">
        <v>300</v>
      </c>
      <c r="N91" s="2" t="s">
        <v>3</v>
      </c>
      <c r="O91" s="111"/>
      <c r="P91" s="111">
        <f t="shared" si="2"/>
        <v>0</v>
      </c>
      <c r="Q91" s="2" t="s">
        <v>2</v>
      </c>
      <c r="R91" s="2"/>
      <c r="S91" s="3"/>
      <c r="T91" s="5"/>
      <c r="U91" s="2"/>
      <c r="V91" s="5"/>
      <c r="W91" s="3" t="s">
        <v>1</v>
      </c>
      <c r="X91" s="2" t="s">
        <v>0</v>
      </c>
      <c r="Y91" s="2"/>
      <c r="Z91" s="2"/>
      <c r="AA91" s="2">
        <f t="shared" si="3"/>
        <v>-300</v>
      </c>
      <c r="AB91" s="4"/>
      <c r="AC91" s="3"/>
      <c r="AD91" s="3"/>
      <c r="AE91" s="2"/>
      <c r="AF91" s="2">
        <v>1</v>
      </c>
    </row>
    <row r="92" spans="1:32" ht="37.9" customHeight="1" x14ac:dyDescent="0.25">
      <c r="A92" s="2"/>
      <c r="B92" s="2" t="s">
        <v>10</v>
      </c>
      <c r="C92" s="2" t="s">
        <v>15</v>
      </c>
      <c r="D92" s="6" t="s">
        <v>1758</v>
      </c>
      <c r="E92" s="7">
        <v>46057</v>
      </c>
      <c r="F92" s="2" t="s">
        <v>1753</v>
      </c>
      <c r="G92" s="2">
        <v>2026</v>
      </c>
      <c r="H92" s="2" t="s">
        <v>1766</v>
      </c>
      <c r="I92" s="2" t="s">
        <v>9</v>
      </c>
      <c r="J92" s="2" t="s">
        <v>1757</v>
      </c>
      <c r="K92" s="2" t="s">
        <v>4</v>
      </c>
      <c r="L92" s="6" t="s">
        <v>1760</v>
      </c>
      <c r="M92" s="2">
        <v>12</v>
      </c>
      <c r="N92" s="2" t="s">
        <v>3</v>
      </c>
      <c r="O92" s="111"/>
      <c r="P92" s="111">
        <f t="shared" si="2"/>
        <v>0</v>
      </c>
      <c r="Q92" s="2" t="s">
        <v>2</v>
      </c>
      <c r="R92" s="2"/>
      <c r="S92" s="3"/>
      <c r="T92" s="5"/>
      <c r="U92" s="2"/>
      <c r="V92" s="5"/>
      <c r="W92" s="3" t="s">
        <v>1</v>
      </c>
      <c r="X92" s="2" t="s">
        <v>0</v>
      </c>
      <c r="Y92" s="2"/>
      <c r="Z92" s="2"/>
      <c r="AA92" s="2">
        <f t="shared" si="3"/>
        <v>-12</v>
      </c>
      <c r="AB92" s="4"/>
      <c r="AC92" s="3"/>
      <c r="AD92" s="3"/>
      <c r="AE92" s="2"/>
      <c r="AF92" s="2">
        <v>1</v>
      </c>
    </row>
    <row r="93" spans="1:32" ht="37.9" customHeight="1" x14ac:dyDescent="0.25">
      <c r="A93" s="2"/>
      <c r="B93" s="2" t="s">
        <v>10</v>
      </c>
      <c r="C93" s="2" t="s">
        <v>15</v>
      </c>
      <c r="D93" s="6" t="s">
        <v>1758</v>
      </c>
      <c r="E93" s="7">
        <v>46057</v>
      </c>
      <c r="F93" s="2" t="s">
        <v>1753</v>
      </c>
      <c r="G93" s="2">
        <v>2026</v>
      </c>
      <c r="H93" s="2" t="s">
        <v>1766</v>
      </c>
      <c r="I93" s="2" t="s">
        <v>9</v>
      </c>
      <c r="J93" s="2" t="s">
        <v>1757</v>
      </c>
      <c r="K93" s="2" t="s">
        <v>2600</v>
      </c>
      <c r="L93" s="6" t="s">
        <v>1765</v>
      </c>
      <c r="M93" s="2">
        <v>16</v>
      </c>
      <c r="N93" s="2" t="s">
        <v>3</v>
      </c>
      <c r="O93" s="111">
        <v>57300</v>
      </c>
      <c r="P93" s="111">
        <f t="shared" si="2"/>
        <v>916800</v>
      </c>
      <c r="Q93" s="2" t="s">
        <v>2</v>
      </c>
      <c r="R93" s="2" t="s">
        <v>67</v>
      </c>
      <c r="S93" s="3" t="s">
        <v>2783</v>
      </c>
      <c r="T93" s="5">
        <v>46133</v>
      </c>
      <c r="U93" s="2" t="s">
        <v>12</v>
      </c>
      <c r="V93" s="5">
        <v>46136</v>
      </c>
      <c r="W93" s="3" t="s">
        <v>14</v>
      </c>
      <c r="X93" s="2" t="s">
        <v>13</v>
      </c>
      <c r="Y93" s="2">
        <v>3</v>
      </c>
      <c r="Z93" s="2">
        <v>16</v>
      </c>
      <c r="AA93" s="2">
        <f t="shared" si="3"/>
        <v>0</v>
      </c>
      <c r="AB93" s="4">
        <v>46136</v>
      </c>
      <c r="AC93" s="3">
        <v>415</v>
      </c>
      <c r="AD93" s="3">
        <v>78025</v>
      </c>
      <c r="AE93" s="2"/>
      <c r="AF93" s="2">
        <v>1</v>
      </c>
    </row>
    <row r="94" spans="1:32" ht="37.9" customHeight="1" x14ac:dyDescent="0.25">
      <c r="A94" s="2">
        <v>3</v>
      </c>
      <c r="B94" s="2" t="s">
        <v>10</v>
      </c>
      <c r="C94" s="2" t="s">
        <v>7</v>
      </c>
      <c r="D94" s="6" t="s">
        <v>1794</v>
      </c>
      <c r="E94" s="7">
        <v>46059</v>
      </c>
      <c r="F94" s="2" t="s">
        <v>1753</v>
      </c>
      <c r="G94" s="2">
        <v>2026</v>
      </c>
      <c r="H94" s="2" t="s">
        <v>1795</v>
      </c>
      <c r="I94" s="2" t="s">
        <v>9</v>
      </c>
      <c r="J94" s="2" t="s">
        <v>1793</v>
      </c>
      <c r="K94" s="2" t="s">
        <v>4</v>
      </c>
      <c r="L94" s="6" t="s">
        <v>3307</v>
      </c>
      <c r="M94" s="2">
        <v>2</v>
      </c>
      <c r="N94" s="2" t="s">
        <v>3</v>
      </c>
      <c r="O94" s="111">
        <v>11808</v>
      </c>
      <c r="P94" s="111">
        <f t="shared" si="2"/>
        <v>23616</v>
      </c>
      <c r="Q94" s="2" t="s">
        <v>2</v>
      </c>
      <c r="R94" s="2" t="s">
        <v>1190</v>
      </c>
      <c r="S94" s="3" t="s">
        <v>1808</v>
      </c>
      <c r="T94" s="5">
        <v>46062</v>
      </c>
      <c r="U94" s="2" t="s">
        <v>12</v>
      </c>
      <c r="V94" s="5">
        <v>46064</v>
      </c>
      <c r="W94" s="3" t="s">
        <v>14</v>
      </c>
      <c r="X94" s="2" t="s">
        <v>13</v>
      </c>
      <c r="Y94" s="2">
        <v>3</v>
      </c>
      <c r="Z94" s="2">
        <v>2</v>
      </c>
      <c r="AA94" s="2">
        <f t="shared" si="3"/>
        <v>0</v>
      </c>
      <c r="AB94" s="4">
        <v>46073</v>
      </c>
      <c r="AC94" s="3">
        <v>7229</v>
      </c>
      <c r="AD94" s="3"/>
      <c r="AE94" s="2">
        <v>1</v>
      </c>
      <c r="AF94" s="2">
        <v>1</v>
      </c>
    </row>
    <row r="95" spans="1:32" ht="37.9" customHeight="1" x14ac:dyDescent="0.25">
      <c r="A95" s="2"/>
      <c r="B95" s="2" t="s">
        <v>10</v>
      </c>
      <c r="C95" s="2" t="s">
        <v>7</v>
      </c>
      <c r="D95" s="6" t="s">
        <v>1794</v>
      </c>
      <c r="E95" s="7">
        <v>46059</v>
      </c>
      <c r="F95" s="2" t="s">
        <v>1753</v>
      </c>
      <c r="G95" s="2">
        <v>2026</v>
      </c>
      <c r="H95" s="2" t="s">
        <v>1795</v>
      </c>
      <c r="I95" s="2" t="s">
        <v>9</v>
      </c>
      <c r="J95" s="2" t="s">
        <v>1793</v>
      </c>
      <c r="K95" s="2" t="s">
        <v>4</v>
      </c>
      <c r="L95" s="6" t="s">
        <v>3308</v>
      </c>
      <c r="M95" s="2">
        <v>1</v>
      </c>
      <c r="N95" s="2" t="s">
        <v>3</v>
      </c>
      <c r="O95" s="111">
        <v>21600</v>
      </c>
      <c r="P95" s="111">
        <f t="shared" si="2"/>
        <v>21600</v>
      </c>
      <c r="Q95" s="2" t="s">
        <v>2</v>
      </c>
      <c r="R95" s="2" t="s">
        <v>1190</v>
      </c>
      <c r="S95" s="3" t="s">
        <v>1808</v>
      </c>
      <c r="T95" s="5">
        <v>46062</v>
      </c>
      <c r="U95" s="2" t="s">
        <v>12</v>
      </c>
      <c r="V95" s="5">
        <v>46064</v>
      </c>
      <c r="W95" s="3" t="s">
        <v>14</v>
      </c>
      <c r="X95" s="2" t="s">
        <v>13</v>
      </c>
      <c r="Y95" s="2">
        <v>3</v>
      </c>
      <c r="Z95" s="2">
        <v>1</v>
      </c>
      <c r="AA95" s="2">
        <f t="shared" si="3"/>
        <v>0</v>
      </c>
      <c r="AB95" s="4">
        <v>46073</v>
      </c>
      <c r="AC95" s="3">
        <v>7229</v>
      </c>
      <c r="AD95" s="3"/>
      <c r="AE95" s="2"/>
      <c r="AF95" s="2">
        <v>1</v>
      </c>
    </row>
    <row r="96" spans="1:32" ht="37.9" customHeight="1" x14ac:dyDescent="0.25">
      <c r="A96" s="2"/>
      <c r="B96" s="2" t="s">
        <v>10</v>
      </c>
      <c r="C96" s="2" t="s">
        <v>7</v>
      </c>
      <c r="D96" s="6" t="s">
        <v>1794</v>
      </c>
      <c r="E96" s="7">
        <v>46059</v>
      </c>
      <c r="F96" s="2" t="s">
        <v>1753</v>
      </c>
      <c r="G96" s="2">
        <v>2026</v>
      </c>
      <c r="H96" s="2" t="s">
        <v>1795</v>
      </c>
      <c r="I96" s="2" t="s">
        <v>9</v>
      </c>
      <c r="J96" s="2" t="s">
        <v>1793</v>
      </c>
      <c r="K96" s="2" t="s">
        <v>4</v>
      </c>
      <c r="L96" s="6" t="s">
        <v>3309</v>
      </c>
      <c r="M96" s="2">
        <v>1</v>
      </c>
      <c r="N96" s="2" t="s">
        <v>3</v>
      </c>
      <c r="O96" s="111">
        <v>100800</v>
      </c>
      <c r="P96" s="111">
        <f t="shared" si="2"/>
        <v>100800</v>
      </c>
      <c r="Q96" s="2" t="s">
        <v>2</v>
      </c>
      <c r="R96" s="2" t="s">
        <v>1190</v>
      </c>
      <c r="S96" s="3" t="s">
        <v>1808</v>
      </c>
      <c r="T96" s="5">
        <v>46062</v>
      </c>
      <c r="U96" s="2" t="s">
        <v>12</v>
      </c>
      <c r="V96" s="5">
        <v>46064</v>
      </c>
      <c r="W96" s="3" t="s">
        <v>14</v>
      </c>
      <c r="X96" s="2" t="s">
        <v>13</v>
      </c>
      <c r="Y96" s="2">
        <v>3</v>
      </c>
      <c r="Z96" s="2">
        <v>1</v>
      </c>
      <c r="AA96" s="2">
        <f t="shared" si="3"/>
        <v>0</v>
      </c>
      <c r="AB96" s="4">
        <v>46073</v>
      </c>
      <c r="AC96" s="3">
        <v>7229</v>
      </c>
      <c r="AD96" s="3"/>
      <c r="AE96" s="2"/>
      <c r="AF96" s="2">
        <v>1</v>
      </c>
    </row>
    <row r="97" spans="1:32" ht="37.9" customHeight="1" x14ac:dyDescent="0.25">
      <c r="A97" s="2">
        <v>1</v>
      </c>
      <c r="B97" s="2" t="s">
        <v>1306</v>
      </c>
      <c r="C97" s="2" t="s">
        <v>7</v>
      </c>
      <c r="D97" s="6" t="s">
        <v>1797</v>
      </c>
      <c r="E97" s="7">
        <v>46062</v>
      </c>
      <c r="F97" s="2" t="s">
        <v>1753</v>
      </c>
      <c r="G97" s="2">
        <v>2026</v>
      </c>
      <c r="H97" s="2" t="s">
        <v>1798</v>
      </c>
      <c r="I97" s="2" t="s">
        <v>9</v>
      </c>
      <c r="J97" s="2" t="s">
        <v>1796</v>
      </c>
      <c r="K97" s="2" t="s">
        <v>4</v>
      </c>
      <c r="L97" s="6" t="s">
        <v>1799</v>
      </c>
      <c r="M97" s="2">
        <v>10</v>
      </c>
      <c r="N97" s="2" t="s">
        <v>3</v>
      </c>
      <c r="O97" s="111">
        <v>7500</v>
      </c>
      <c r="P97" s="111">
        <f t="shared" si="2"/>
        <v>75000</v>
      </c>
      <c r="Q97" s="2" t="s">
        <v>2</v>
      </c>
      <c r="R97" s="2" t="s">
        <v>1219</v>
      </c>
      <c r="S97" s="3" t="s">
        <v>1992</v>
      </c>
      <c r="T97" s="5">
        <v>46084</v>
      </c>
      <c r="U97" s="2" t="s">
        <v>12</v>
      </c>
      <c r="V97" s="5">
        <v>46085</v>
      </c>
      <c r="W97" s="3" t="s">
        <v>14</v>
      </c>
      <c r="X97" s="2" t="s">
        <v>13</v>
      </c>
      <c r="Y97" s="2">
        <v>3</v>
      </c>
      <c r="Z97" s="2">
        <v>10</v>
      </c>
      <c r="AA97" s="2">
        <f t="shared" si="3"/>
        <v>0</v>
      </c>
      <c r="AB97" s="4">
        <v>46127</v>
      </c>
      <c r="AC97" s="3" t="s">
        <v>1700</v>
      </c>
      <c r="AD97" s="3"/>
      <c r="AE97" s="2">
        <v>1</v>
      </c>
      <c r="AF97" s="2">
        <v>1</v>
      </c>
    </row>
    <row r="98" spans="1:32" ht="37.9" customHeight="1" x14ac:dyDescent="0.25">
      <c r="A98" s="2">
        <v>2</v>
      </c>
      <c r="B98" s="2" t="s">
        <v>1306</v>
      </c>
      <c r="C98" s="2" t="s">
        <v>7</v>
      </c>
      <c r="D98" s="6" t="s">
        <v>1216</v>
      </c>
      <c r="E98" s="7">
        <v>46064</v>
      </c>
      <c r="F98" s="2" t="s">
        <v>1753</v>
      </c>
      <c r="G98" s="2">
        <v>2026</v>
      </c>
      <c r="H98" s="2" t="s">
        <v>1813</v>
      </c>
      <c r="I98" s="2" t="s">
        <v>9</v>
      </c>
      <c r="J98" s="2" t="s">
        <v>1811</v>
      </c>
      <c r="K98" s="2" t="s">
        <v>4</v>
      </c>
      <c r="L98" s="6" t="s">
        <v>1810</v>
      </c>
      <c r="M98" s="2">
        <v>1000</v>
      </c>
      <c r="N98" s="2" t="s">
        <v>3</v>
      </c>
      <c r="O98" s="111">
        <v>109</v>
      </c>
      <c r="P98" s="111">
        <f t="shared" si="2"/>
        <v>109000</v>
      </c>
      <c r="Q98" s="2" t="s">
        <v>2</v>
      </c>
      <c r="R98" s="2" t="s">
        <v>1989</v>
      </c>
      <c r="S98" s="3" t="s">
        <v>1990</v>
      </c>
      <c r="T98" s="5">
        <v>46085</v>
      </c>
      <c r="U98" s="2" t="s">
        <v>12</v>
      </c>
      <c r="V98" s="5">
        <v>46085</v>
      </c>
      <c r="W98" s="3" t="s">
        <v>14</v>
      </c>
      <c r="X98" s="2" t="s">
        <v>13</v>
      </c>
      <c r="Y98" s="2">
        <v>3</v>
      </c>
      <c r="Z98" s="2">
        <v>1000</v>
      </c>
      <c r="AA98" s="2">
        <f t="shared" si="3"/>
        <v>0</v>
      </c>
      <c r="AB98" s="4">
        <v>46150</v>
      </c>
      <c r="AC98" s="3">
        <v>1600</v>
      </c>
      <c r="AD98" s="3"/>
      <c r="AE98" s="2">
        <v>1</v>
      </c>
      <c r="AF98" s="2">
        <v>1</v>
      </c>
    </row>
    <row r="99" spans="1:32" ht="37.9" customHeight="1" x14ac:dyDescent="0.25">
      <c r="A99" s="2"/>
      <c r="B99" s="2" t="s">
        <v>1306</v>
      </c>
      <c r="C99" s="2" t="s">
        <v>7</v>
      </c>
      <c r="D99" s="6" t="s">
        <v>1216</v>
      </c>
      <c r="E99" s="7">
        <v>46064</v>
      </c>
      <c r="F99" s="2" t="s">
        <v>1753</v>
      </c>
      <c r="G99" s="2">
        <v>2026</v>
      </c>
      <c r="H99" s="2" t="s">
        <v>1813</v>
      </c>
      <c r="I99" s="2" t="s">
        <v>9</v>
      </c>
      <c r="J99" s="2" t="s">
        <v>1811</v>
      </c>
      <c r="K99" s="2" t="s">
        <v>4</v>
      </c>
      <c r="L99" s="6" t="s">
        <v>1812</v>
      </c>
      <c r="M99" s="2">
        <v>1000</v>
      </c>
      <c r="N99" s="2" t="s">
        <v>3</v>
      </c>
      <c r="O99" s="111">
        <v>109</v>
      </c>
      <c r="P99" s="111">
        <f t="shared" si="2"/>
        <v>109000</v>
      </c>
      <c r="Q99" s="2" t="s">
        <v>2</v>
      </c>
      <c r="R99" s="2" t="s">
        <v>1989</v>
      </c>
      <c r="S99" s="3" t="s">
        <v>1990</v>
      </c>
      <c r="T99" s="5">
        <v>46085</v>
      </c>
      <c r="U99" s="2" t="s">
        <v>12</v>
      </c>
      <c r="V99" s="5">
        <v>46085</v>
      </c>
      <c r="W99" s="3" t="s">
        <v>14</v>
      </c>
      <c r="X99" s="2" t="s">
        <v>13</v>
      </c>
      <c r="Y99" s="2">
        <v>3</v>
      </c>
      <c r="Z99" s="2">
        <v>1000</v>
      </c>
      <c r="AA99" s="2">
        <f t="shared" si="3"/>
        <v>0</v>
      </c>
      <c r="AB99" s="4">
        <v>46150</v>
      </c>
      <c r="AC99" s="3">
        <v>1600</v>
      </c>
      <c r="AD99" s="3"/>
      <c r="AE99" s="2"/>
      <c r="AF99" s="2">
        <v>1</v>
      </c>
    </row>
    <row r="100" spans="1:32" ht="37.9" customHeight="1" x14ac:dyDescent="0.25">
      <c r="A100" s="2">
        <v>1</v>
      </c>
      <c r="B100" s="2" t="s">
        <v>44</v>
      </c>
      <c r="C100" s="2" t="s">
        <v>7</v>
      </c>
      <c r="D100" s="6" t="s">
        <v>1816</v>
      </c>
      <c r="E100" s="7">
        <v>46064</v>
      </c>
      <c r="F100" s="2" t="s">
        <v>1753</v>
      </c>
      <c r="G100" s="2">
        <v>2026</v>
      </c>
      <c r="H100" s="2" t="s">
        <v>1817</v>
      </c>
      <c r="I100" s="2" t="s">
        <v>9</v>
      </c>
      <c r="J100" s="2" t="s">
        <v>1815</v>
      </c>
      <c r="K100" s="2" t="s">
        <v>4</v>
      </c>
      <c r="L100" s="6" t="s">
        <v>1814</v>
      </c>
      <c r="M100" s="2">
        <v>2</v>
      </c>
      <c r="N100" s="2" t="s">
        <v>3</v>
      </c>
      <c r="O100" s="111">
        <v>355900</v>
      </c>
      <c r="P100" s="111">
        <f t="shared" si="2"/>
        <v>711800</v>
      </c>
      <c r="Q100" s="2" t="s">
        <v>2</v>
      </c>
      <c r="R100" s="2" t="s">
        <v>2316</v>
      </c>
      <c r="S100" s="3" t="s">
        <v>2317</v>
      </c>
      <c r="T100" s="5">
        <v>46094</v>
      </c>
      <c r="U100" s="2" t="s">
        <v>12</v>
      </c>
      <c r="V100" s="5">
        <v>46097</v>
      </c>
      <c r="W100" s="3" t="s">
        <v>14</v>
      </c>
      <c r="X100" s="2" t="s">
        <v>13</v>
      </c>
      <c r="Y100" s="2">
        <v>3</v>
      </c>
      <c r="Z100" s="2">
        <v>2</v>
      </c>
      <c r="AA100" s="2">
        <f t="shared" si="3"/>
        <v>0</v>
      </c>
      <c r="AB100" s="4">
        <v>46108</v>
      </c>
      <c r="AC100" s="3">
        <v>1060</v>
      </c>
      <c r="AD100" s="3"/>
      <c r="AE100" s="2">
        <v>1</v>
      </c>
      <c r="AF100" s="2">
        <v>1</v>
      </c>
    </row>
    <row r="101" spans="1:32" ht="37.9" customHeight="1" x14ac:dyDescent="0.25">
      <c r="A101" s="2">
        <v>1</v>
      </c>
      <c r="B101" s="2" t="s">
        <v>10</v>
      </c>
      <c r="C101" s="2" t="s">
        <v>7</v>
      </c>
      <c r="D101" s="6" t="s">
        <v>1819</v>
      </c>
      <c r="E101" s="7">
        <v>46064</v>
      </c>
      <c r="F101" s="2" t="s">
        <v>1753</v>
      </c>
      <c r="G101" s="2">
        <v>2026</v>
      </c>
      <c r="H101" s="2" t="s">
        <v>1821</v>
      </c>
      <c r="I101" s="2" t="s">
        <v>9</v>
      </c>
      <c r="J101" s="2" t="s">
        <v>1820</v>
      </c>
      <c r="K101" s="2" t="s">
        <v>4</v>
      </c>
      <c r="L101" s="6" t="s">
        <v>1818</v>
      </c>
      <c r="M101" s="2">
        <v>1</v>
      </c>
      <c r="N101" s="2" t="s">
        <v>3</v>
      </c>
      <c r="O101" s="111">
        <v>48440</v>
      </c>
      <c r="P101" s="111">
        <f t="shared" si="2"/>
        <v>48440</v>
      </c>
      <c r="Q101" s="2" t="s">
        <v>2</v>
      </c>
      <c r="R101" s="2" t="s">
        <v>1873</v>
      </c>
      <c r="S101" s="3" t="s">
        <v>1874</v>
      </c>
      <c r="T101" s="5">
        <v>46065</v>
      </c>
      <c r="U101" s="2" t="s">
        <v>12</v>
      </c>
      <c r="V101" s="5">
        <v>46065</v>
      </c>
      <c r="W101" s="3" t="s">
        <v>14</v>
      </c>
      <c r="X101" s="2" t="s">
        <v>13</v>
      </c>
      <c r="Y101" s="2">
        <v>3</v>
      </c>
      <c r="Z101" s="2">
        <v>1</v>
      </c>
      <c r="AA101" s="2">
        <f t="shared" si="3"/>
        <v>0</v>
      </c>
      <c r="AB101" s="4">
        <v>46132</v>
      </c>
      <c r="AC101" s="3">
        <v>52313</v>
      </c>
      <c r="AD101" s="3"/>
      <c r="AE101" s="2">
        <v>1</v>
      </c>
      <c r="AF101" s="2">
        <v>1</v>
      </c>
    </row>
    <row r="102" spans="1:32" ht="37.9" customHeight="1" x14ac:dyDescent="0.25">
      <c r="A102" s="2">
        <v>2</v>
      </c>
      <c r="B102" s="2" t="s">
        <v>10</v>
      </c>
      <c r="C102" s="2" t="s">
        <v>7</v>
      </c>
      <c r="D102" s="6" t="s">
        <v>1825</v>
      </c>
      <c r="E102" s="7">
        <v>46066</v>
      </c>
      <c r="F102" s="2" t="s">
        <v>1753</v>
      </c>
      <c r="G102" s="2">
        <v>2026</v>
      </c>
      <c r="H102" s="2" t="s">
        <v>1910</v>
      </c>
      <c r="I102" s="2" t="s">
        <v>9</v>
      </c>
      <c r="J102" s="2" t="s">
        <v>1824</v>
      </c>
      <c r="K102" s="2" t="s">
        <v>4</v>
      </c>
      <c r="L102" s="6" t="s">
        <v>1823</v>
      </c>
      <c r="M102" s="2">
        <v>1</v>
      </c>
      <c r="N102" s="2" t="s">
        <v>3</v>
      </c>
      <c r="O102" s="111">
        <v>461818.18</v>
      </c>
      <c r="P102" s="111">
        <f t="shared" si="2"/>
        <v>461818.18</v>
      </c>
      <c r="Q102" s="2" t="s">
        <v>2</v>
      </c>
      <c r="R102" s="2" t="s">
        <v>59</v>
      </c>
      <c r="S102" s="3" t="s">
        <v>1988</v>
      </c>
      <c r="T102" s="5">
        <v>46083</v>
      </c>
      <c r="U102" s="2" t="s">
        <v>12</v>
      </c>
      <c r="V102" s="5">
        <v>46083</v>
      </c>
      <c r="W102" s="3" t="s">
        <v>14</v>
      </c>
      <c r="X102" s="2" t="s">
        <v>13</v>
      </c>
      <c r="Y102" s="2">
        <v>3</v>
      </c>
      <c r="Z102" s="2">
        <v>1</v>
      </c>
      <c r="AA102" s="2">
        <f t="shared" si="3"/>
        <v>0</v>
      </c>
      <c r="AB102" s="4">
        <v>46108</v>
      </c>
      <c r="AC102" s="3">
        <v>41750</v>
      </c>
      <c r="AD102" s="3"/>
      <c r="AE102" s="2">
        <v>1</v>
      </c>
      <c r="AF102" s="2">
        <v>1</v>
      </c>
    </row>
    <row r="103" spans="1:32" ht="37.9" customHeight="1" x14ac:dyDescent="0.25">
      <c r="A103" s="2"/>
      <c r="B103" s="2" t="s">
        <v>10</v>
      </c>
      <c r="C103" s="2" t="s">
        <v>7</v>
      </c>
      <c r="D103" s="6" t="s">
        <v>1828</v>
      </c>
      <c r="E103" s="7">
        <v>46066</v>
      </c>
      <c r="F103" s="2" t="s">
        <v>1753</v>
      </c>
      <c r="G103" s="2">
        <v>2026</v>
      </c>
      <c r="H103" s="2" t="s">
        <v>1910</v>
      </c>
      <c r="I103" s="2" t="s">
        <v>9</v>
      </c>
      <c r="J103" s="2" t="s">
        <v>1824</v>
      </c>
      <c r="K103" s="2" t="s">
        <v>1822</v>
      </c>
      <c r="L103" s="6" t="s">
        <v>1827</v>
      </c>
      <c r="M103" s="2">
        <v>1</v>
      </c>
      <c r="N103" s="2" t="s">
        <v>3</v>
      </c>
      <c r="O103" s="111">
        <v>46037.5</v>
      </c>
      <c r="P103" s="111">
        <f t="shared" si="2"/>
        <v>46037.5</v>
      </c>
      <c r="Q103" s="2" t="s">
        <v>2</v>
      </c>
      <c r="R103" s="2" t="s">
        <v>59</v>
      </c>
      <c r="S103" s="3" t="s">
        <v>1988</v>
      </c>
      <c r="T103" s="5">
        <v>46083</v>
      </c>
      <c r="U103" s="2" t="s">
        <v>12</v>
      </c>
      <c r="V103" s="5">
        <v>46083</v>
      </c>
      <c r="W103" s="3" t="s">
        <v>14</v>
      </c>
      <c r="X103" s="2" t="s">
        <v>13</v>
      </c>
      <c r="Y103" s="2">
        <v>3</v>
      </c>
      <c r="Z103" s="2">
        <v>1</v>
      </c>
      <c r="AA103" s="2">
        <f t="shared" si="3"/>
        <v>0</v>
      </c>
      <c r="AB103" s="4">
        <v>46112</v>
      </c>
      <c r="AC103" s="3">
        <v>41793</v>
      </c>
      <c r="AD103" s="3">
        <v>77189</v>
      </c>
      <c r="AE103" s="2"/>
      <c r="AF103" s="2">
        <v>1</v>
      </c>
    </row>
    <row r="104" spans="1:32" ht="37.9" customHeight="1" x14ac:dyDescent="0.25">
      <c r="A104" s="2">
        <v>4</v>
      </c>
      <c r="B104" s="2" t="s">
        <v>10</v>
      </c>
      <c r="C104" s="2" t="s">
        <v>7</v>
      </c>
      <c r="D104" s="6" t="s">
        <v>1831</v>
      </c>
      <c r="E104" s="7">
        <v>46064</v>
      </c>
      <c r="F104" s="2" t="s">
        <v>1753</v>
      </c>
      <c r="G104" s="2">
        <v>2026</v>
      </c>
      <c r="H104" s="2" t="s">
        <v>1826</v>
      </c>
      <c r="I104" s="2" t="s">
        <v>9</v>
      </c>
      <c r="J104" s="2" t="s">
        <v>1830</v>
      </c>
      <c r="K104" s="2" t="s">
        <v>4</v>
      </c>
      <c r="L104" s="6" t="s">
        <v>3310</v>
      </c>
      <c r="M104" s="2">
        <v>2</v>
      </c>
      <c r="N104" s="2" t="s">
        <v>3</v>
      </c>
      <c r="O104" s="111">
        <v>110259.5</v>
      </c>
      <c r="P104" s="111">
        <f t="shared" si="2"/>
        <v>220519</v>
      </c>
      <c r="Q104" s="2" t="s">
        <v>2</v>
      </c>
      <c r="R104" s="2" t="s">
        <v>1181</v>
      </c>
      <c r="S104" s="3" t="s">
        <v>1875</v>
      </c>
      <c r="T104" s="5">
        <v>46065</v>
      </c>
      <c r="U104" s="2" t="s">
        <v>12</v>
      </c>
      <c r="V104" s="5">
        <v>46065</v>
      </c>
      <c r="W104" s="3" t="s">
        <v>14</v>
      </c>
      <c r="X104" s="2" t="s">
        <v>13</v>
      </c>
      <c r="Y104" s="2">
        <v>3</v>
      </c>
      <c r="Z104" s="2">
        <v>2</v>
      </c>
      <c r="AA104" s="2">
        <f t="shared" si="3"/>
        <v>0</v>
      </c>
      <c r="AB104" s="4">
        <v>46101</v>
      </c>
      <c r="AC104" s="3">
        <v>6378</v>
      </c>
      <c r="AD104" s="3"/>
      <c r="AE104" s="2">
        <v>1</v>
      </c>
      <c r="AF104" s="2">
        <v>1</v>
      </c>
    </row>
    <row r="105" spans="1:32" ht="37.9" customHeight="1" x14ac:dyDescent="0.25">
      <c r="A105" s="2"/>
      <c r="B105" s="2" t="s">
        <v>10</v>
      </c>
      <c r="C105" s="2" t="s">
        <v>7</v>
      </c>
      <c r="D105" s="6" t="s">
        <v>1831</v>
      </c>
      <c r="E105" s="7">
        <v>46064</v>
      </c>
      <c r="F105" s="2" t="s">
        <v>1753</v>
      </c>
      <c r="G105" s="2">
        <v>2026</v>
      </c>
      <c r="H105" s="2" t="s">
        <v>1826</v>
      </c>
      <c r="I105" s="2" t="s">
        <v>9</v>
      </c>
      <c r="J105" s="2" t="s">
        <v>1830</v>
      </c>
      <c r="K105" s="2" t="s">
        <v>4</v>
      </c>
      <c r="L105" s="6" t="s">
        <v>3311</v>
      </c>
      <c r="M105" s="2">
        <v>2</v>
      </c>
      <c r="N105" s="2" t="s">
        <v>3</v>
      </c>
      <c r="O105" s="111">
        <v>65289.26</v>
      </c>
      <c r="P105" s="111">
        <f t="shared" si="2"/>
        <v>130578.52</v>
      </c>
      <c r="Q105" s="2" t="s">
        <v>2</v>
      </c>
      <c r="R105" s="2" t="s">
        <v>1181</v>
      </c>
      <c r="S105" s="3" t="s">
        <v>1875</v>
      </c>
      <c r="T105" s="5">
        <v>46065</v>
      </c>
      <c r="U105" s="2" t="s">
        <v>12</v>
      </c>
      <c r="V105" s="5">
        <v>46065</v>
      </c>
      <c r="W105" s="3" t="s">
        <v>14</v>
      </c>
      <c r="X105" s="2" t="s">
        <v>13</v>
      </c>
      <c r="Y105" s="2">
        <v>3</v>
      </c>
      <c r="Z105" s="2">
        <v>2</v>
      </c>
      <c r="AA105" s="2">
        <f t="shared" si="3"/>
        <v>0</v>
      </c>
      <c r="AB105" s="4">
        <v>46101</v>
      </c>
      <c r="AC105" s="3">
        <v>6378</v>
      </c>
      <c r="AD105" s="3"/>
      <c r="AE105" s="2"/>
      <c r="AF105" s="2">
        <v>1</v>
      </c>
    </row>
    <row r="106" spans="1:32" ht="37.9" customHeight="1" x14ac:dyDescent="0.25">
      <c r="A106" s="2"/>
      <c r="B106" s="2" t="s">
        <v>10</v>
      </c>
      <c r="C106" s="2" t="s">
        <v>7</v>
      </c>
      <c r="D106" s="6" t="s">
        <v>1831</v>
      </c>
      <c r="E106" s="7">
        <v>46064</v>
      </c>
      <c r="F106" s="2" t="s">
        <v>1753</v>
      </c>
      <c r="G106" s="2">
        <v>2026</v>
      </c>
      <c r="H106" s="2" t="s">
        <v>1826</v>
      </c>
      <c r="I106" s="2" t="s">
        <v>9</v>
      </c>
      <c r="J106" s="2" t="s">
        <v>1830</v>
      </c>
      <c r="K106" s="2" t="s">
        <v>4</v>
      </c>
      <c r="L106" s="6" t="s">
        <v>1829</v>
      </c>
      <c r="M106" s="2">
        <v>1</v>
      </c>
      <c r="N106" s="2" t="s">
        <v>3</v>
      </c>
      <c r="O106" s="111">
        <v>216700.83</v>
      </c>
      <c r="P106" s="111">
        <f t="shared" si="2"/>
        <v>216700.83</v>
      </c>
      <c r="Q106" s="2" t="s">
        <v>2</v>
      </c>
      <c r="R106" s="2" t="s">
        <v>1181</v>
      </c>
      <c r="S106" s="3" t="s">
        <v>1875</v>
      </c>
      <c r="T106" s="5">
        <v>46065</v>
      </c>
      <c r="U106" s="2" t="s">
        <v>12</v>
      </c>
      <c r="V106" s="5">
        <v>46065</v>
      </c>
      <c r="W106" s="3" t="s">
        <v>14</v>
      </c>
      <c r="X106" s="2" t="s">
        <v>13</v>
      </c>
      <c r="Y106" s="2">
        <v>3</v>
      </c>
      <c r="Z106" s="2">
        <v>1</v>
      </c>
      <c r="AA106" s="2">
        <f t="shared" si="3"/>
        <v>0</v>
      </c>
      <c r="AB106" s="4">
        <v>46101</v>
      </c>
      <c r="AC106" s="3">
        <v>6378</v>
      </c>
      <c r="AD106" s="3"/>
      <c r="AE106" s="2"/>
      <c r="AF106" s="2">
        <v>1</v>
      </c>
    </row>
    <row r="107" spans="1:32" ht="37.9" customHeight="1" x14ac:dyDescent="0.25">
      <c r="A107" s="2"/>
      <c r="B107" s="2" t="s">
        <v>10</v>
      </c>
      <c r="C107" s="2" t="s">
        <v>7</v>
      </c>
      <c r="D107" s="6" t="s">
        <v>1831</v>
      </c>
      <c r="E107" s="7">
        <v>46064</v>
      </c>
      <c r="F107" s="2" t="s">
        <v>1753</v>
      </c>
      <c r="G107" s="2">
        <v>2026</v>
      </c>
      <c r="H107" s="2" t="s">
        <v>1826</v>
      </c>
      <c r="I107" s="2" t="s">
        <v>9</v>
      </c>
      <c r="J107" s="2" t="s">
        <v>1830</v>
      </c>
      <c r="K107" s="2" t="s">
        <v>4</v>
      </c>
      <c r="L107" s="6" t="s">
        <v>3312</v>
      </c>
      <c r="M107" s="2">
        <v>2</v>
      </c>
      <c r="N107" s="2" t="s">
        <v>3</v>
      </c>
      <c r="O107" s="111">
        <v>101764.46</v>
      </c>
      <c r="P107" s="111">
        <f t="shared" si="2"/>
        <v>203528.92</v>
      </c>
      <c r="Q107" s="2" t="s">
        <v>2</v>
      </c>
      <c r="R107" s="2" t="s">
        <v>1181</v>
      </c>
      <c r="S107" s="3" t="s">
        <v>1875</v>
      </c>
      <c r="T107" s="5">
        <v>46065</v>
      </c>
      <c r="U107" s="2" t="s">
        <v>12</v>
      </c>
      <c r="V107" s="5">
        <v>46065</v>
      </c>
      <c r="W107" s="3" t="s">
        <v>1422</v>
      </c>
      <c r="X107" s="2" t="s">
        <v>0</v>
      </c>
      <c r="Y107" s="2">
        <v>1</v>
      </c>
      <c r="Z107" s="2"/>
      <c r="AA107" s="2">
        <f t="shared" si="3"/>
        <v>-2</v>
      </c>
      <c r="AB107" s="4"/>
      <c r="AC107" s="3"/>
      <c r="AD107" s="3"/>
      <c r="AE107" s="2"/>
      <c r="AF107" s="2">
        <v>1</v>
      </c>
    </row>
    <row r="108" spans="1:32" ht="37.9" customHeight="1" x14ac:dyDescent="0.25">
      <c r="A108" s="2">
        <v>5</v>
      </c>
      <c r="B108" s="2" t="s">
        <v>10</v>
      </c>
      <c r="C108" s="2" t="s">
        <v>7</v>
      </c>
      <c r="D108" s="6" t="s">
        <v>1838</v>
      </c>
      <c r="E108" s="7">
        <v>46064</v>
      </c>
      <c r="F108" s="2" t="s">
        <v>1753</v>
      </c>
      <c r="G108" s="2">
        <v>2026</v>
      </c>
      <c r="H108" s="2" t="s">
        <v>1832</v>
      </c>
      <c r="I108" s="2" t="s">
        <v>9</v>
      </c>
      <c r="J108" s="2" t="s">
        <v>1833</v>
      </c>
      <c r="K108" s="2" t="s">
        <v>4</v>
      </c>
      <c r="L108" s="6" t="s">
        <v>1834</v>
      </c>
      <c r="M108" s="2">
        <v>5</v>
      </c>
      <c r="N108" s="2" t="s">
        <v>3</v>
      </c>
      <c r="O108" s="111">
        <v>28787.75</v>
      </c>
      <c r="P108" s="111">
        <f t="shared" ref="P108:P171" si="4">O108*M108</f>
        <v>143938.75</v>
      </c>
      <c r="Q108" s="2" t="s">
        <v>2</v>
      </c>
      <c r="R108" s="2" t="s">
        <v>59</v>
      </c>
      <c r="S108" s="3" t="s">
        <v>1991</v>
      </c>
      <c r="T108" s="5">
        <v>46084</v>
      </c>
      <c r="U108" s="2" t="s">
        <v>12</v>
      </c>
      <c r="V108" s="5">
        <v>46089</v>
      </c>
      <c r="W108" s="3" t="s">
        <v>14</v>
      </c>
      <c r="X108" s="2" t="s">
        <v>13</v>
      </c>
      <c r="Y108" s="2">
        <v>3</v>
      </c>
      <c r="Z108" s="2">
        <v>5</v>
      </c>
      <c r="AA108" s="2">
        <f t="shared" ref="AA108:AA171" si="5">Z108-M108</f>
        <v>0</v>
      </c>
      <c r="AB108" s="4" t="s">
        <v>2964</v>
      </c>
      <c r="AC108" s="3" t="s">
        <v>2965</v>
      </c>
      <c r="AD108" s="3"/>
      <c r="AE108" s="2">
        <v>1</v>
      </c>
      <c r="AF108" s="2">
        <v>1</v>
      </c>
    </row>
    <row r="109" spans="1:32" ht="37.9" customHeight="1" x14ac:dyDescent="0.25">
      <c r="A109" s="2"/>
      <c r="B109" s="2" t="s">
        <v>10</v>
      </c>
      <c r="C109" s="2" t="s">
        <v>7</v>
      </c>
      <c r="D109" s="6" t="s">
        <v>1838</v>
      </c>
      <c r="E109" s="7">
        <v>46064</v>
      </c>
      <c r="F109" s="2" t="s">
        <v>1753</v>
      </c>
      <c r="G109" s="2">
        <v>2026</v>
      </c>
      <c r="H109" s="2" t="s">
        <v>1832</v>
      </c>
      <c r="I109" s="2" t="s">
        <v>9</v>
      </c>
      <c r="J109" s="2" t="s">
        <v>1833</v>
      </c>
      <c r="K109" s="2" t="s">
        <v>4</v>
      </c>
      <c r="L109" s="6" t="s">
        <v>1835</v>
      </c>
      <c r="M109" s="2">
        <v>5</v>
      </c>
      <c r="N109" s="2" t="s">
        <v>3</v>
      </c>
      <c r="O109" s="111">
        <v>22967.65</v>
      </c>
      <c r="P109" s="111">
        <f t="shared" si="4"/>
        <v>114838.25</v>
      </c>
      <c r="Q109" s="2" t="s">
        <v>2</v>
      </c>
      <c r="R109" s="2" t="s">
        <v>59</v>
      </c>
      <c r="S109" s="3" t="s">
        <v>1991</v>
      </c>
      <c r="T109" s="5">
        <v>46084</v>
      </c>
      <c r="U109" s="2" t="s">
        <v>12</v>
      </c>
      <c r="V109" s="5">
        <v>46089</v>
      </c>
      <c r="W109" s="3" t="s">
        <v>14</v>
      </c>
      <c r="X109" s="2" t="s">
        <v>13</v>
      </c>
      <c r="Y109" s="2">
        <v>3</v>
      </c>
      <c r="Z109" s="2">
        <v>5</v>
      </c>
      <c r="AA109" s="2">
        <f t="shared" si="5"/>
        <v>0</v>
      </c>
      <c r="AB109" s="4" t="s">
        <v>2964</v>
      </c>
      <c r="AC109" s="3" t="s">
        <v>2965</v>
      </c>
      <c r="AD109" s="3"/>
      <c r="AE109" s="2"/>
      <c r="AF109" s="2">
        <v>1</v>
      </c>
    </row>
    <row r="110" spans="1:32" ht="37.9" customHeight="1" x14ac:dyDescent="0.25">
      <c r="A110" s="2"/>
      <c r="B110" s="2" t="s">
        <v>10</v>
      </c>
      <c r="C110" s="2" t="s">
        <v>7</v>
      </c>
      <c r="D110" s="6" t="s">
        <v>1838</v>
      </c>
      <c r="E110" s="7">
        <v>46064</v>
      </c>
      <c r="F110" s="2" t="s">
        <v>1753</v>
      </c>
      <c r="G110" s="2">
        <v>2026</v>
      </c>
      <c r="H110" s="2" t="s">
        <v>1832</v>
      </c>
      <c r="I110" s="2" t="s">
        <v>9</v>
      </c>
      <c r="J110" s="2" t="s">
        <v>1833</v>
      </c>
      <c r="K110" s="2" t="s">
        <v>4</v>
      </c>
      <c r="L110" s="6" t="s">
        <v>1836</v>
      </c>
      <c r="M110" s="2">
        <v>5</v>
      </c>
      <c r="N110" s="2" t="s">
        <v>3</v>
      </c>
      <c r="O110" s="111">
        <v>17270.099999999999</v>
      </c>
      <c r="P110" s="111">
        <f t="shared" si="4"/>
        <v>86350.5</v>
      </c>
      <c r="Q110" s="2" t="s">
        <v>2</v>
      </c>
      <c r="R110" s="2" t="s">
        <v>59</v>
      </c>
      <c r="S110" s="3" t="s">
        <v>1991</v>
      </c>
      <c r="T110" s="5">
        <v>46084</v>
      </c>
      <c r="U110" s="2" t="s">
        <v>12</v>
      </c>
      <c r="V110" s="5">
        <v>46089</v>
      </c>
      <c r="W110" s="3" t="s">
        <v>14</v>
      </c>
      <c r="X110" s="2" t="s">
        <v>13</v>
      </c>
      <c r="Y110" s="2">
        <v>3</v>
      </c>
      <c r="Z110" s="2">
        <v>5</v>
      </c>
      <c r="AA110" s="2">
        <f t="shared" si="5"/>
        <v>0</v>
      </c>
      <c r="AB110" s="4" t="s">
        <v>2964</v>
      </c>
      <c r="AC110" s="3" t="s">
        <v>2965</v>
      </c>
      <c r="AD110" s="3"/>
      <c r="AE110" s="2"/>
      <c r="AF110" s="2">
        <v>1</v>
      </c>
    </row>
    <row r="111" spans="1:32" ht="37.9" customHeight="1" x14ac:dyDescent="0.25">
      <c r="A111" s="2"/>
      <c r="B111" s="2" t="s">
        <v>10</v>
      </c>
      <c r="C111" s="2" t="s">
        <v>7</v>
      </c>
      <c r="D111" s="6" t="s">
        <v>1838</v>
      </c>
      <c r="E111" s="7">
        <v>46064</v>
      </c>
      <c r="F111" s="2" t="s">
        <v>1753</v>
      </c>
      <c r="G111" s="2">
        <v>2026</v>
      </c>
      <c r="H111" s="2" t="s">
        <v>1832</v>
      </c>
      <c r="I111" s="2" t="s">
        <v>9</v>
      </c>
      <c r="J111" s="2" t="s">
        <v>1833</v>
      </c>
      <c r="K111" s="2" t="s">
        <v>4</v>
      </c>
      <c r="L111" s="6" t="s">
        <v>1227</v>
      </c>
      <c r="M111" s="2">
        <v>2</v>
      </c>
      <c r="N111" s="2" t="s">
        <v>3</v>
      </c>
      <c r="O111" s="111">
        <v>109178.5</v>
      </c>
      <c r="P111" s="111">
        <f t="shared" si="4"/>
        <v>218357</v>
      </c>
      <c r="Q111" s="2" t="s">
        <v>2</v>
      </c>
      <c r="R111" s="2" t="s">
        <v>59</v>
      </c>
      <c r="S111" s="3" t="s">
        <v>1991</v>
      </c>
      <c r="T111" s="5">
        <v>46084</v>
      </c>
      <c r="U111" s="2" t="s">
        <v>12</v>
      </c>
      <c r="V111" s="5">
        <v>46089</v>
      </c>
      <c r="W111" s="3" t="s">
        <v>14</v>
      </c>
      <c r="X111" s="2" t="s">
        <v>13</v>
      </c>
      <c r="Y111" s="2">
        <v>3</v>
      </c>
      <c r="Z111" s="2">
        <v>2</v>
      </c>
      <c r="AA111" s="2">
        <f t="shared" si="5"/>
        <v>0</v>
      </c>
      <c r="AB111" s="4">
        <v>46129</v>
      </c>
      <c r="AC111" s="3">
        <v>41933</v>
      </c>
      <c r="AD111" s="3"/>
      <c r="AE111" s="2"/>
      <c r="AF111" s="2">
        <v>1</v>
      </c>
    </row>
    <row r="112" spans="1:32" ht="37.9" customHeight="1" x14ac:dyDescent="0.25">
      <c r="A112" s="2"/>
      <c r="B112" s="2" t="s">
        <v>10</v>
      </c>
      <c r="C112" s="2" t="s">
        <v>7</v>
      </c>
      <c r="D112" s="6" t="s">
        <v>1838</v>
      </c>
      <c r="E112" s="7">
        <v>46064</v>
      </c>
      <c r="F112" s="2" t="s">
        <v>1753</v>
      </c>
      <c r="G112" s="2">
        <v>2026</v>
      </c>
      <c r="H112" s="2" t="s">
        <v>1832</v>
      </c>
      <c r="I112" s="2" t="s">
        <v>9</v>
      </c>
      <c r="J112" s="2" t="s">
        <v>1833</v>
      </c>
      <c r="K112" s="2" t="s">
        <v>4</v>
      </c>
      <c r="L112" s="6" t="s">
        <v>1837</v>
      </c>
      <c r="M112" s="2">
        <v>1</v>
      </c>
      <c r="N112" s="2" t="s">
        <v>3</v>
      </c>
      <c r="O112" s="111"/>
      <c r="P112" s="111">
        <f t="shared" si="4"/>
        <v>0</v>
      </c>
      <c r="Q112" s="2" t="s">
        <v>2</v>
      </c>
      <c r="R112" s="2" t="s">
        <v>2966</v>
      </c>
      <c r="S112" s="3"/>
      <c r="T112" s="5"/>
      <c r="U112" s="2"/>
      <c r="V112" s="5"/>
      <c r="W112" s="3" t="s">
        <v>112</v>
      </c>
      <c r="X112" s="2" t="s">
        <v>0</v>
      </c>
      <c r="Y112" s="2">
        <v>4</v>
      </c>
      <c r="Z112" s="2"/>
      <c r="AA112" s="2">
        <f t="shared" si="5"/>
        <v>-1</v>
      </c>
      <c r="AB112" s="4"/>
      <c r="AC112" s="3"/>
      <c r="AD112" s="3"/>
      <c r="AE112" s="2"/>
      <c r="AF112" s="2">
        <v>1</v>
      </c>
    </row>
    <row r="113" spans="1:32" ht="37.9" customHeight="1" x14ac:dyDescent="0.25">
      <c r="A113" s="2">
        <v>2</v>
      </c>
      <c r="B113" s="2" t="s">
        <v>10</v>
      </c>
      <c r="C113" s="2" t="s">
        <v>7</v>
      </c>
      <c r="D113" s="6" t="s">
        <v>1841</v>
      </c>
      <c r="E113" s="7">
        <v>46064</v>
      </c>
      <c r="F113" s="2" t="s">
        <v>1753</v>
      </c>
      <c r="G113" s="2">
        <v>2026</v>
      </c>
      <c r="H113" s="2" t="s">
        <v>1842</v>
      </c>
      <c r="I113" s="2" t="s">
        <v>9</v>
      </c>
      <c r="J113" s="2" t="s">
        <v>1843</v>
      </c>
      <c r="K113" s="2" t="s">
        <v>2377</v>
      </c>
      <c r="L113" s="6" t="s">
        <v>1839</v>
      </c>
      <c r="M113" s="2">
        <v>6</v>
      </c>
      <c r="N113" s="2" t="s">
        <v>3</v>
      </c>
      <c r="O113" s="111"/>
      <c r="P113" s="111">
        <f t="shared" si="4"/>
        <v>0</v>
      </c>
      <c r="Q113" s="2" t="s">
        <v>2</v>
      </c>
      <c r="R113" s="2" t="s">
        <v>2379</v>
      </c>
      <c r="S113" s="3"/>
      <c r="T113" s="5"/>
      <c r="U113" s="2"/>
      <c r="V113" s="5"/>
      <c r="W113" s="3" t="s">
        <v>112</v>
      </c>
      <c r="X113" s="2" t="s">
        <v>0</v>
      </c>
      <c r="Y113" s="2">
        <v>4</v>
      </c>
      <c r="Z113" s="2"/>
      <c r="AA113" s="2">
        <f t="shared" si="5"/>
        <v>-6</v>
      </c>
      <c r="AB113" s="4"/>
      <c r="AC113" s="3"/>
      <c r="AD113" s="3"/>
      <c r="AE113" s="2">
        <v>1</v>
      </c>
      <c r="AF113" s="2">
        <v>1</v>
      </c>
    </row>
    <row r="114" spans="1:32" ht="37.9" customHeight="1" x14ac:dyDescent="0.25">
      <c r="A114" s="2"/>
      <c r="B114" s="2" t="s">
        <v>10</v>
      </c>
      <c r="C114" s="2" t="s">
        <v>7</v>
      </c>
      <c r="D114" s="6" t="s">
        <v>1841</v>
      </c>
      <c r="E114" s="7">
        <v>46064</v>
      </c>
      <c r="F114" s="2" t="s">
        <v>1753</v>
      </c>
      <c r="G114" s="2">
        <v>2026</v>
      </c>
      <c r="H114" s="2" t="s">
        <v>1842</v>
      </c>
      <c r="I114" s="2" t="s">
        <v>9</v>
      </c>
      <c r="J114" s="2" t="s">
        <v>1843</v>
      </c>
      <c r="K114" s="2" t="s">
        <v>2378</v>
      </c>
      <c r="L114" s="6" t="s">
        <v>1840</v>
      </c>
      <c r="M114" s="2">
        <v>3</v>
      </c>
      <c r="N114" s="2" t="s">
        <v>3</v>
      </c>
      <c r="O114" s="111"/>
      <c r="P114" s="111">
        <f t="shared" si="4"/>
        <v>0</v>
      </c>
      <c r="Q114" s="2" t="s">
        <v>2</v>
      </c>
      <c r="R114" s="2" t="s">
        <v>2379</v>
      </c>
      <c r="S114" s="3"/>
      <c r="T114" s="5"/>
      <c r="U114" s="2"/>
      <c r="V114" s="5"/>
      <c r="W114" s="3" t="s">
        <v>112</v>
      </c>
      <c r="X114" s="2" t="s">
        <v>0</v>
      </c>
      <c r="Y114" s="2">
        <v>4</v>
      </c>
      <c r="Z114" s="2"/>
      <c r="AA114" s="2">
        <f t="shared" si="5"/>
        <v>-3</v>
      </c>
      <c r="AB114" s="4"/>
      <c r="AC114" s="3"/>
      <c r="AD114" s="3"/>
      <c r="AE114" s="2"/>
      <c r="AF114" s="2">
        <v>1</v>
      </c>
    </row>
    <row r="115" spans="1:32" ht="37.9" customHeight="1" x14ac:dyDescent="0.25">
      <c r="A115" s="2">
        <v>2</v>
      </c>
      <c r="B115" s="2" t="s">
        <v>10</v>
      </c>
      <c r="C115" s="2" t="s">
        <v>15</v>
      </c>
      <c r="D115" s="6" t="s">
        <v>1221</v>
      </c>
      <c r="E115" s="7">
        <v>46065</v>
      </c>
      <c r="F115" s="2" t="s">
        <v>1753</v>
      </c>
      <c r="G115" s="2">
        <v>2026</v>
      </c>
      <c r="H115" s="2" t="s">
        <v>2150</v>
      </c>
      <c r="I115" s="2" t="s">
        <v>9</v>
      </c>
      <c r="J115" s="2" t="s">
        <v>1878</v>
      </c>
      <c r="K115" s="2" t="s">
        <v>1222</v>
      </c>
      <c r="L115" s="6" t="s">
        <v>1876</v>
      </c>
      <c r="M115" s="2">
        <v>3</v>
      </c>
      <c r="N115" s="2" t="s">
        <v>3</v>
      </c>
      <c r="O115" s="111">
        <v>45000</v>
      </c>
      <c r="P115" s="111">
        <f t="shared" si="4"/>
        <v>135000</v>
      </c>
      <c r="Q115" s="2" t="s">
        <v>2</v>
      </c>
      <c r="R115" s="2" t="s">
        <v>1179</v>
      </c>
      <c r="S115" s="3" t="s">
        <v>3005</v>
      </c>
      <c r="T115" s="5">
        <v>46154</v>
      </c>
      <c r="U115" s="2" t="s">
        <v>12</v>
      </c>
      <c r="V115" s="5">
        <v>46154</v>
      </c>
      <c r="W115" s="3" t="s">
        <v>1422</v>
      </c>
      <c r="X115" s="2" t="s">
        <v>0</v>
      </c>
      <c r="Y115" s="2">
        <v>1</v>
      </c>
      <c r="Z115" s="2"/>
      <c r="AA115" s="2">
        <f t="shared" si="5"/>
        <v>-3</v>
      </c>
      <c r="AB115" s="4"/>
      <c r="AC115" s="3"/>
      <c r="AD115" s="3"/>
      <c r="AE115" s="2">
        <v>1</v>
      </c>
      <c r="AF115" s="2">
        <v>1</v>
      </c>
    </row>
    <row r="116" spans="1:32" ht="37.9" customHeight="1" x14ac:dyDescent="0.25">
      <c r="A116" s="2"/>
      <c r="B116" s="2" t="s">
        <v>10</v>
      </c>
      <c r="C116" s="2" t="s">
        <v>15</v>
      </c>
      <c r="D116" s="6" t="s">
        <v>1221</v>
      </c>
      <c r="E116" s="7">
        <v>46065</v>
      </c>
      <c r="F116" s="2" t="s">
        <v>1753</v>
      </c>
      <c r="G116" s="2">
        <v>2026</v>
      </c>
      <c r="H116" s="2" t="s">
        <v>2150</v>
      </c>
      <c r="I116" s="2" t="s">
        <v>9</v>
      </c>
      <c r="J116" s="2" t="s">
        <v>1878</v>
      </c>
      <c r="K116" s="2" t="s">
        <v>1223</v>
      </c>
      <c r="L116" s="6" t="s">
        <v>1877</v>
      </c>
      <c r="M116" s="2">
        <v>1</v>
      </c>
      <c r="N116" s="2" t="s">
        <v>3</v>
      </c>
      <c r="O116" s="111">
        <v>72000</v>
      </c>
      <c r="P116" s="111">
        <f t="shared" si="4"/>
        <v>72000</v>
      </c>
      <c r="Q116" s="2" t="s">
        <v>2</v>
      </c>
      <c r="R116" s="2" t="s">
        <v>1179</v>
      </c>
      <c r="S116" s="3" t="s">
        <v>3005</v>
      </c>
      <c r="T116" s="5">
        <v>46154</v>
      </c>
      <c r="U116" s="2" t="s">
        <v>12</v>
      </c>
      <c r="V116" s="5">
        <v>46154</v>
      </c>
      <c r="W116" s="3" t="s">
        <v>1422</v>
      </c>
      <c r="X116" s="2" t="s">
        <v>0</v>
      </c>
      <c r="Y116" s="2">
        <v>1</v>
      </c>
      <c r="Z116" s="2"/>
      <c r="AA116" s="2">
        <f t="shared" si="5"/>
        <v>-1</v>
      </c>
      <c r="AB116" s="4"/>
      <c r="AC116" s="3"/>
      <c r="AD116" s="3"/>
      <c r="AE116" s="2"/>
      <c r="AF116" s="2">
        <v>1</v>
      </c>
    </row>
    <row r="117" spans="1:32" ht="37.9" customHeight="1" x14ac:dyDescent="0.25">
      <c r="A117" s="2">
        <v>1</v>
      </c>
      <c r="B117" s="2" t="s">
        <v>16</v>
      </c>
      <c r="C117" s="2" t="s">
        <v>7</v>
      </c>
      <c r="D117" s="6" t="s">
        <v>1904</v>
      </c>
      <c r="E117" s="7">
        <v>46066</v>
      </c>
      <c r="F117" s="2" t="s">
        <v>1753</v>
      </c>
      <c r="G117" s="2">
        <v>2026</v>
      </c>
      <c r="H117" s="2" t="s">
        <v>2151</v>
      </c>
      <c r="I117" s="2" t="s">
        <v>9</v>
      </c>
      <c r="J117" s="2" t="s">
        <v>1905</v>
      </c>
      <c r="K117" s="2" t="s">
        <v>1903</v>
      </c>
      <c r="L117" s="6" t="s">
        <v>1902</v>
      </c>
      <c r="M117" s="2">
        <v>20</v>
      </c>
      <c r="N117" s="2" t="s">
        <v>3</v>
      </c>
      <c r="O117" s="111">
        <v>24830</v>
      </c>
      <c r="P117" s="111">
        <f t="shared" si="4"/>
        <v>496600</v>
      </c>
      <c r="Q117" s="2" t="s">
        <v>2</v>
      </c>
      <c r="R117" s="2" t="s">
        <v>1195</v>
      </c>
      <c r="S117" s="3" t="s">
        <v>1984</v>
      </c>
      <c r="T117" s="5">
        <v>46083</v>
      </c>
      <c r="U117" s="2" t="s">
        <v>12</v>
      </c>
      <c r="V117" s="5">
        <v>46083</v>
      </c>
      <c r="W117" s="3" t="s">
        <v>14</v>
      </c>
      <c r="X117" s="2" t="s">
        <v>13</v>
      </c>
      <c r="Y117" s="2">
        <v>3</v>
      </c>
      <c r="Z117" s="2">
        <v>20</v>
      </c>
      <c r="AA117" s="2">
        <f t="shared" si="5"/>
        <v>0</v>
      </c>
      <c r="AB117" s="4">
        <v>20</v>
      </c>
      <c r="AC117" s="3">
        <v>624</v>
      </c>
      <c r="AD117" s="3">
        <v>77488</v>
      </c>
      <c r="AE117" s="2">
        <v>1</v>
      </c>
      <c r="AF117" s="2">
        <v>1</v>
      </c>
    </row>
    <row r="118" spans="1:32" ht="37.9" customHeight="1" x14ac:dyDescent="0.25">
      <c r="A118" s="2">
        <v>1</v>
      </c>
      <c r="B118" s="2" t="s">
        <v>2631</v>
      </c>
      <c r="C118" s="2" t="s">
        <v>15</v>
      </c>
      <c r="D118" s="6" t="s">
        <v>1925</v>
      </c>
      <c r="E118" s="7">
        <v>46085</v>
      </c>
      <c r="F118" s="2" t="s">
        <v>1923</v>
      </c>
      <c r="G118" s="2">
        <v>2026</v>
      </c>
      <c r="H118" s="2" t="s">
        <v>2152</v>
      </c>
      <c r="I118" s="2" t="s">
        <v>9</v>
      </c>
      <c r="J118" s="2" t="s">
        <v>1922</v>
      </c>
      <c r="K118" s="2" t="s">
        <v>4</v>
      </c>
      <c r="L118" s="6" t="s">
        <v>1924</v>
      </c>
      <c r="M118" s="2">
        <v>3</v>
      </c>
      <c r="N118" s="2" t="s">
        <v>3</v>
      </c>
      <c r="O118" s="111">
        <v>324000</v>
      </c>
      <c r="P118" s="111">
        <f t="shared" si="4"/>
        <v>972000</v>
      </c>
      <c r="Q118" s="2" t="s">
        <v>2</v>
      </c>
      <c r="R118" s="2" t="s">
        <v>2314</v>
      </c>
      <c r="S118" s="3" t="s">
        <v>2315</v>
      </c>
      <c r="T118" s="5">
        <v>46094</v>
      </c>
      <c r="U118" s="2" t="s">
        <v>12</v>
      </c>
      <c r="V118" s="5">
        <v>46097</v>
      </c>
      <c r="W118" s="3" t="s">
        <v>14</v>
      </c>
      <c r="X118" s="2" t="s">
        <v>13</v>
      </c>
      <c r="Y118" s="2">
        <v>3</v>
      </c>
      <c r="Z118" s="2">
        <v>3</v>
      </c>
      <c r="AA118" s="2">
        <f t="shared" si="5"/>
        <v>0</v>
      </c>
      <c r="AB118" s="4">
        <v>46129</v>
      </c>
      <c r="AC118" s="3" t="s">
        <v>2657</v>
      </c>
      <c r="AD118" s="3"/>
      <c r="AE118" s="2">
        <v>1</v>
      </c>
      <c r="AF118" s="2">
        <v>1</v>
      </c>
    </row>
    <row r="119" spans="1:32" ht="37.9" customHeight="1" x14ac:dyDescent="0.25">
      <c r="A119" s="2">
        <v>1</v>
      </c>
      <c r="B119" s="2" t="s">
        <v>2631</v>
      </c>
      <c r="C119" s="2" t="s">
        <v>7</v>
      </c>
      <c r="D119" s="6" t="s">
        <v>1236</v>
      </c>
      <c r="E119" s="7">
        <v>46085</v>
      </c>
      <c r="F119" s="2" t="s">
        <v>1923</v>
      </c>
      <c r="G119" s="2">
        <v>2026</v>
      </c>
      <c r="H119" s="2" t="s">
        <v>2153</v>
      </c>
      <c r="I119" s="2" t="s">
        <v>9</v>
      </c>
      <c r="J119" s="2" t="s">
        <v>1926</v>
      </c>
      <c r="K119" s="2" t="s">
        <v>4</v>
      </c>
      <c r="L119" s="6" t="s">
        <v>1927</v>
      </c>
      <c r="M119" s="2">
        <v>2</v>
      </c>
      <c r="N119" s="2" t="s">
        <v>3</v>
      </c>
      <c r="O119" s="111">
        <v>120000</v>
      </c>
      <c r="P119" s="111">
        <f t="shared" si="4"/>
        <v>240000</v>
      </c>
      <c r="Q119" s="2" t="s">
        <v>2</v>
      </c>
      <c r="R119" s="2" t="s">
        <v>1183</v>
      </c>
      <c r="S119" s="3" t="s">
        <v>2122</v>
      </c>
      <c r="T119" s="5">
        <v>46094</v>
      </c>
      <c r="U119" s="2" t="s">
        <v>12</v>
      </c>
      <c r="V119" s="5">
        <v>46094</v>
      </c>
      <c r="W119" s="3" t="s">
        <v>14</v>
      </c>
      <c r="X119" s="2" t="s">
        <v>13</v>
      </c>
      <c r="Y119" s="2">
        <v>3</v>
      </c>
      <c r="Z119" s="2">
        <v>2</v>
      </c>
      <c r="AA119" s="2">
        <f t="shared" si="5"/>
        <v>0</v>
      </c>
      <c r="AB119" s="4" t="s">
        <v>2343</v>
      </c>
      <c r="AC119" s="3" t="s">
        <v>2344</v>
      </c>
      <c r="AD119" s="3"/>
      <c r="AE119" s="2">
        <v>1</v>
      </c>
      <c r="AF119" s="2">
        <v>1</v>
      </c>
    </row>
    <row r="120" spans="1:32" ht="37.9" customHeight="1" x14ac:dyDescent="0.25">
      <c r="A120" s="2">
        <v>1</v>
      </c>
      <c r="B120" s="2" t="s">
        <v>53</v>
      </c>
      <c r="C120" s="2" t="s">
        <v>7</v>
      </c>
      <c r="D120" s="6" t="s">
        <v>1964</v>
      </c>
      <c r="E120" s="7">
        <v>46089</v>
      </c>
      <c r="F120" s="2" t="s">
        <v>1923</v>
      </c>
      <c r="G120" s="2">
        <v>2026</v>
      </c>
      <c r="H120" s="2" t="s">
        <v>2154</v>
      </c>
      <c r="I120" s="2" t="s">
        <v>9</v>
      </c>
      <c r="J120" s="2" t="s">
        <v>1963</v>
      </c>
      <c r="K120" s="2" t="s">
        <v>4</v>
      </c>
      <c r="L120" s="6" t="s">
        <v>1962</v>
      </c>
      <c r="M120" s="2">
        <v>1</v>
      </c>
      <c r="N120" s="2" t="s">
        <v>3</v>
      </c>
      <c r="O120" s="111">
        <v>390000</v>
      </c>
      <c r="P120" s="111">
        <f t="shared" si="4"/>
        <v>390000</v>
      </c>
      <c r="Q120" s="2" t="s">
        <v>2</v>
      </c>
      <c r="R120" s="2" t="s">
        <v>2316</v>
      </c>
      <c r="S120" s="3" t="s">
        <v>2764</v>
      </c>
      <c r="T120" s="5">
        <v>46134</v>
      </c>
      <c r="U120" s="2" t="s">
        <v>12</v>
      </c>
      <c r="V120" s="5">
        <v>46134</v>
      </c>
      <c r="W120" s="3" t="s">
        <v>14</v>
      </c>
      <c r="X120" s="2" t="s">
        <v>13</v>
      </c>
      <c r="Y120" s="2">
        <v>3</v>
      </c>
      <c r="Z120" s="2">
        <v>1</v>
      </c>
      <c r="AA120" s="2">
        <f t="shared" si="5"/>
        <v>0</v>
      </c>
      <c r="AB120" s="4">
        <v>46141</v>
      </c>
      <c r="AC120" s="3">
        <v>1199</v>
      </c>
      <c r="AD120" s="3"/>
      <c r="AE120" s="2">
        <v>1</v>
      </c>
      <c r="AF120" s="2">
        <v>1</v>
      </c>
    </row>
    <row r="121" spans="1:32" ht="37.9" customHeight="1" x14ac:dyDescent="0.25">
      <c r="A121" s="2">
        <v>7</v>
      </c>
      <c r="B121" s="2" t="s">
        <v>10</v>
      </c>
      <c r="C121" s="2" t="s">
        <v>7</v>
      </c>
      <c r="D121" s="6" t="s">
        <v>1246</v>
      </c>
      <c r="E121" s="7">
        <v>46089</v>
      </c>
      <c r="F121" s="2" t="s">
        <v>1923</v>
      </c>
      <c r="G121" s="2">
        <v>2026</v>
      </c>
      <c r="H121" s="2" t="s">
        <v>2155</v>
      </c>
      <c r="I121" s="2" t="s">
        <v>9</v>
      </c>
      <c r="J121" s="2" t="s">
        <v>1972</v>
      </c>
      <c r="K121" s="2" t="s">
        <v>1973</v>
      </c>
      <c r="L121" s="6" t="s">
        <v>1965</v>
      </c>
      <c r="M121" s="2">
        <v>8</v>
      </c>
      <c r="N121" s="2" t="s">
        <v>3</v>
      </c>
      <c r="O121" s="111"/>
      <c r="P121" s="111">
        <f t="shared" si="4"/>
        <v>0</v>
      </c>
      <c r="Q121" s="2" t="s">
        <v>2</v>
      </c>
      <c r="R121" s="2" t="s">
        <v>2379</v>
      </c>
      <c r="S121" s="3"/>
      <c r="T121" s="5"/>
      <c r="U121" s="2"/>
      <c r="V121" s="5"/>
      <c r="W121" s="3" t="s">
        <v>112</v>
      </c>
      <c r="X121" s="2" t="s">
        <v>0</v>
      </c>
      <c r="Y121" s="2">
        <v>4</v>
      </c>
      <c r="Z121" s="2"/>
      <c r="AA121" s="2">
        <f t="shared" si="5"/>
        <v>-8</v>
      </c>
      <c r="AB121" s="4"/>
      <c r="AC121" s="3"/>
      <c r="AD121" s="3"/>
      <c r="AE121" s="2">
        <v>1</v>
      </c>
      <c r="AF121" s="2">
        <v>1</v>
      </c>
    </row>
    <row r="122" spans="1:32" ht="37.9" customHeight="1" x14ac:dyDescent="0.25">
      <c r="A122" s="2"/>
      <c r="B122" s="2" t="s">
        <v>10</v>
      </c>
      <c r="C122" s="2" t="s">
        <v>7</v>
      </c>
      <c r="D122" s="6" t="s">
        <v>1246</v>
      </c>
      <c r="E122" s="7">
        <v>46089</v>
      </c>
      <c r="F122" s="2" t="s">
        <v>1923</v>
      </c>
      <c r="G122" s="2">
        <v>2026</v>
      </c>
      <c r="H122" s="2" t="s">
        <v>2155</v>
      </c>
      <c r="I122" s="2" t="s">
        <v>9</v>
      </c>
      <c r="J122" s="2" t="s">
        <v>1972</v>
      </c>
      <c r="K122" s="2" t="s">
        <v>1974</v>
      </c>
      <c r="L122" s="6" t="s">
        <v>1966</v>
      </c>
      <c r="M122" s="2">
        <v>3</v>
      </c>
      <c r="N122" s="2" t="s">
        <v>3</v>
      </c>
      <c r="O122" s="111"/>
      <c r="P122" s="111">
        <f t="shared" si="4"/>
        <v>0</v>
      </c>
      <c r="Q122" s="2" t="s">
        <v>2</v>
      </c>
      <c r="R122" s="2" t="s">
        <v>2379</v>
      </c>
      <c r="S122" s="3"/>
      <c r="T122" s="5"/>
      <c r="U122" s="2"/>
      <c r="V122" s="5"/>
      <c r="W122" s="3" t="s">
        <v>112</v>
      </c>
      <c r="X122" s="2" t="s">
        <v>0</v>
      </c>
      <c r="Y122" s="2">
        <v>4</v>
      </c>
      <c r="Z122" s="2"/>
      <c r="AA122" s="2">
        <f t="shared" si="5"/>
        <v>-3</v>
      </c>
      <c r="AB122" s="4"/>
      <c r="AC122" s="3"/>
      <c r="AD122" s="3"/>
      <c r="AE122" s="2"/>
      <c r="AF122" s="2">
        <v>1</v>
      </c>
    </row>
    <row r="123" spans="1:32" ht="37.9" customHeight="1" x14ac:dyDescent="0.25">
      <c r="A123" s="2"/>
      <c r="B123" s="2" t="s">
        <v>10</v>
      </c>
      <c r="C123" s="2" t="s">
        <v>7</v>
      </c>
      <c r="D123" s="6" t="s">
        <v>1246</v>
      </c>
      <c r="E123" s="7">
        <v>46089</v>
      </c>
      <c r="F123" s="2" t="s">
        <v>1923</v>
      </c>
      <c r="G123" s="2">
        <v>2026</v>
      </c>
      <c r="H123" s="2" t="s">
        <v>2155</v>
      </c>
      <c r="I123" s="2" t="s">
        <v>9</v>
      </c>
      <c r="J123" s="2" t="s">
        <v>1972</v>
      </c>
      <c r="K123" s="2" t="s">
        <v>1975</v>
      </c>
      <c r="L123" s="6" t="s">
        <v>1967</v>
      </c>
      <c r="M123" s="2">
        <v>6</v>
      </c>
      <c r="N123" s="2" t="s">
        <v>3</v>
      </c>
      <c r="O123" s="111"/>
      <c r="P123" s="111">
        <f t="shared" si="4"/>
        <v>0</v>
      </c>
      <c r="Q123" s="2" t="s">
        <v>2</v>
      </c>
      <c r="R123" s="2" t="s">
        <v>2379</v>
      </c>
      <c r="S123" s="3"/>
      <c r="T123" s="5"/>
      <c r="U123" s="2"/>
      <c r="V123" s="5"/>
      <c r="W123" s="3" t="s">
        <v>112</v>
      </c>
      <c r="X123" s="2" t="s">
        <v>0</v>
      </c>
      <c r="Y123" s="2">
        <v>4</v>
      </c>
      <c r="Z123" s="2"/>
      <c r="AA123" s="2">
        <f t="shared" si="5"/>
        <v>-6</v>
      </c>
      <c r="AB123" s="4"/>
      <c r="AC123" s="3"/>
      <c r="AD123" s="3"/>
      <c r="AE123" s="2"/>
      <c r="AF123" s="2">
        <v>1</v>
      </c>
    </row>
    <row r="124" spans="1:32" ht="37.9" customHeight="1" x14ac:dyDescent="0.25">
      <c r="A124" s="2"/>
      <c r="B124" s="2" t="s">
        <v>10</v>
      </c>
      <c r="C124" s="2" t="s">
        <v>7</v>
      </c>
      <c r="D124" s="6" t="s">
        <v>1246</v>
      </c>
      <c r="E124" s="7">
        <v>46089</v>
      </c>
      <c r="F124" s="2" t="s">
        <v>1923</v>
      </c>
      <c r="G124" s="2">
        <v>2026</v>
      </c>
      <c r="H124" s="2" t="s">
        <v>2155</v>
      </c>
      <c r="I124" s="2" t="s">
        <v>9</v>
      </c>
      <c r="J124" s="2" t="s">
        <v>1972</v>
      </c>
      <c r="K124" s="2" t="s">
        <v>1976</v>
      </c>
      <c r="L124" s="6" t="s">
        <v>1968</v>
      </c>
      <c r="M124" s="2">
        <v>2</v>
      </c>
      <c r="N124" s="2" t="s">
        <v>3</v>
      </c>
      <c r="O124" s="111"/>
      <c r="P124" s="111">
        <f t="shared" si="4"/>
        <v>0</v>
      </c>
      <c r="Q124" s="2" t="s">
        <v>2</v>
      </c>
      <c r="R124" s="2" t="s">
        <v>2379</v>
      </c>
      <c r="S124" s="3"/>
      <c r="T124" s="5"/>
      <c r="U124" s="2"/>
      <c r="V124" s="5"/>
      <c r="W124" s="3" t="s">
        <v>112</v>
      </c>
      <c r="X124" s="2" t="s">
        <v>0</v>
      </c>
      <c r="Y124" s="2">
        <v>4</v>
      </c>
      <c r="Z124" s="2"/>
      <c r="AA124" s="2">
        <f t="shared" si="5"/>
        <v>-2</v>
      </c>
      <c r="AB124" s="4"/>
      <c r="AC124" s="3"/>
      <c r="AD124" s="3"/>
      <c r="AE124" s="2"/>
      <c r="AF124" s="2">
        <v>1</v>
      </c>
    </row>
    <row r="125" spans="1:32" ht="37.9" customHeight="1" x14ac:dyDescent="0.25">
      <c r="A125" s="2"/>
      <c r="B125" s="2" t="s">
        <v>10</v>
      </c>
      <c r="C125" s="2" t="s">
        <v>7</v>
      </c>
      <c r="D125" s="6" t="s">
        <v>1246</v>
      </c>
      <c r="E125" s="7">
        <v>46089</v>
      </c>
      <c r="F125" s="2" t="s">
        <v>1923</v>
      </c>
      <c r="G125" s="2">
        <v>2026</v>
      </c>
      <c r="H125" s="2" t="s">
        <v>2155</v>
      </c>
      <c r="I125" s="2" t="s">
        <v>9</v>
      </c>
      <c r="J125" s="2" t="s">
        <v>1972</v>
      </c>
      <c r="K125" s="2" t="s">
        <v>1977</v>
      </c>
      <c r="L125" s="6" t="s">
        <v>1969</v>
      </c>
      <c r="M125" s="2">
        <v>1</v>
      </c>
      <c r="N125" s="2" t="s">
        <v>3</v>
      </c>
      <c r="O125" s="111"/>
      <c r="P125" s="111">
        <f t="shared" si="4"/>
        <v>0</v>
      </c>
      <c r="Q125" s="2" t="s">
        <v>2</v>
      </c>
      <c r="R125" s="2" t="s">
        <v>2379</v>
      </c>
      <c r="S125" s="3"/>
      <c r="T125" s="5"/>
      <c r="U125" s="2"/>
      <c r="V125" s="5"/>
      <c r="W125" s="3" t="s">
        <v>112</v>
      </c>
      <c r="X125" s="2" t="s">
        <v>0</v>
      </c>
      <c r="Y125" s="2">
        <v>4</v>
      </c>
      <c r="Z125" s="2"/>
      <c r="AA125" s="2">
        <f t="shared" si="5"/>
        <v>-1</v>
      </c>
      <c r="AB125" s="4"/>
      <c r="AC125" s="3"/>
      <c r="AD125" s="3"/>
      <c r="AE125" s="2"/>
      <c r="AF125" s="2">
        <v>1</v>
      </c>
    </row>
    <row r="126" spans="1:32" ht="37.9" customHeight="1" x14ac:dyDescent="0.25">
      <c r="A126" s="2"/>
      <c r="B126" s="2" t="s">
        <v>10</v>
      </c>
      <c r="C126" s="2" t="s">
        <v>7</v>
      </c>
      <c r="D126" s="6" t="s">
        <v>1246</v>
      </c>
      <c r="E126" s="7">
        <v>46089</v>
      </c>
      <c r="F126" s="2" t="s">
        <v>1923</v>
      </c>
      <c r="G126" s="2">
        <v>2026</v>
      </c>
      <c r="H126" s="2" t="s">
        <v>2155</v>
      </c>
      <c r="I126" s="2" t="s">
        <v>9</v>
      </c>
      <c r="J126" s="2" t="s">
        <v>1972</v>
      </c>
      <c r="K126" s="2" t="s">
        <v>1978</v>
      </c>
      <c r="L126" s="6" t="s">
        <v>1970</v>
      </c>
      <c r="M126" s="2">
        <v>1</v>
      </c>
      <c r="N126" s="2" t="s">
        <v>3</v>
      </c>
      <c r="O126" s="111"/>
      <c r="P126" s="111">
        <f t="shared" si="4"/>
        <v>0</v>
      </c>
      <c r="Q126" s="2" t="s">
        <v>2</v>
      </c>
      <c r="R126" s="2" t="s">
        <v>2379</v>
      </c>
      <c r="S126" s="3"/>
      <c r="T126" s="5"/>
      <c r="U126" s="2"/>
      <c r="V126" s="5"/>
      <c r="W126" s="3" t="s">
        <v>112</v>
      </c>
      <c r="X126" s="2" t="s">
        <v>0</v>
      </c>
      <c r="Y126" s="2">
        <v>4</v>
      </c>
      <c r="Z126" s="2"/>
      <c r="AA126" s="2">
        <f t="shared" si="5"/>
        <v>-1</v>
      </c>
      <c r="AB126" s="4"/>
      <c r="AC126" s="3"/>
      <c r="AD126" s="3"/>
      <c r="AE126" s="2"/>
      <c r="AF126" s="2">
        <v>1</v>
      </c>
    </row>
    <row r="127" spans="1:32" ht="37.9" customHeight="1" x14ac:dyDescent="0.25">
      <c r="A127" s="2"/>
      <c r="B127" s="2" t="s">
        <v>10</v>
      </c>
      <c r="C127" s="2" t="s">
        <v>7</v>
      </c>
      <c r="D127" s="6" t="s">
        <v>1246</v>
      </c>
      <c r="E127" s="7">
        <v>46089</v>
      </c>
      <c r="F127" s="2" t="s">
        <v>1923</v>
      </c>
      <c r="G127" s="2">
        <v>2026</v>
      </c>
      <c r="H127" s="2" t="s">
        <v>2155</v>
      </c>
      <c r="I127" s="2" t="s">
        <v>9</v>
      </c>
      <c r="J127" s="2" t="s">
        <v>1972</v>
      </c>
      <c r="K127" s="2" t="s">
        <v>1979</v>
      </c>
      <c r="L127" s="6" t="s">
        <v>1971</v>
      </c>
      <c r="M127" s="2">
        <v>1</v>
      </c>
      <c r="N127" s="2" t="s">
        <v>3</v>
      </c>
      <c r="O127" s="111"/>
      <c r="P127" s="111">
        <f t="shared" si="4"/>
        <v>0</v>
      </c>
      <c r="Q127" s="2" t="s">
        <v>2</v>
      </c>
      <c r="R127" s="2" t="s">
        <v>2379</v>
      </c>
      <c r="S127" s="3"/>
      <c r="T127" s="5"/>
      <c r="U127" s="2"/>
      <c r="V127" s="5"/>
      <c r="W127" s="3" t="s">
        <v>112</v>
      </c>
      <c r="X127" s="2" t="s">
        <v>0</v>
      </c>
      <c r="Y127" s="2">
        <v>4</v>
      </c>
      <c r="Z127" s="2"/>
      <c r="AA127" s="2">
        <f t="shared" si="5"/>
        <v>-1</v>
      </c>
      <c r="AB127" s="4"/>
      <c r="AC127" s="3"/>
      <c r="AD127" s="3"/>
      <c r="AE127" s="2"/>
      <c r="AF127" s="2">
        <v>1</v>
      </c>
    </row>
    <row r="128" spans="1:32" ht="37.9" customHeight="1" x14ac:dyDescent="0.25">
      <c r="A128" s="2">
        <v>1</v>
      </c>
      <c r="B128" s="2" t="s">
        <v>10</v>
      </c>
      <c r="C128" s="2" t="s">
        <v>7</v>
      </c>
      <c r="D128" s="6" t="s">
        <v>1982</v>
      </c>
      <c r="E128" s="7">
        <v>46089</v>
      </c>
      <c r="F128" s="2" t="s">
        <v>1923</v>
      </c>
      <c r="G128" s="2">
        <v>2026</v>
      </c>
      <c r="H128" s="2" t="s">
        <v>2156</v>
      </c>
      <c r="I128" s="2" t="s">
        <v>9</v>
      </c>
      <c r="J128" s="2" t="s">
        <v>1981</v>
      </c>
      <c r="K128" s="2" t="s">
        <v>4</v>
      </c>
      <c r="L128" s="6" t="s">
        <v>1980</v>
      </c>
      <c r="M128" s="2">
        <v>2</v>
      </c>
      <c r="N128" s="2" t="s">
        <v>3</v>
      </c>
      <c r="O128" s="111">
        <v>219420.2</v>
      </c>
      <c r="P128" s="111">
        <f t="shared" si="4"/>
        <v>438840.4</v>
      </c>
      <c r="Q128" s="2" t="s">
        <v>2</v>
      </c>
      <c r="R128" s="2" t="s">
        <v>59</v>
      </c>
      <c r="S128" s="3" t="s">
        <v>2844</v>
      </c>
      <c r="T128" s="5">
        <v>46140</v>
      </c>
      <c r="U128" s="2" t="s">
        <v>12</v>
      </c>
      <c r="V128" s="5">
        <v>46140</v>
      </c>
      <c r="W128" s="3" t="s">
        <v>14</v>
      </c>
      <c r="X128" s="2" t="s">
        <v>13</v>
      </c>
      <c r="Y128" s="2">
        <v>3</v>
      </c>
      <c r="Z128" s="2">
        <v>2</v>
      </c>
      <c r="AA128" s="2">
        <f t="shared" si="5"/>
        <v>0</v>
      </c>
      <c r="AB128" s="4">
        <v>46154</v>
      </c>
      <c r="AC128" s="3">
        <v>42125</v>
      </c>
      <c r="AD128" s="3"/>
      <c r="AE128" s="2">
        <v>1</v>
      </c>
      <c r="AF128" s="2">
        <v>1</v>
      </c>
    </row>
    <row r="129" spans="1:32" ht="37.9" customHeight="1" x14ac:dyDescent="0.25">
      <c r="A129" s="2">
        <v>1</v>
      </c>
      <c r="B129" s="2" t="s">
        <v>16</v>
      </c>
      <c r="C129" s="2" t="s">
        <v>15</v>
      </c>
      <c r="D129" s="6" t="s">
        <v>2030</v>
      </c>
      <c r="E129" s="7">
        <v>46090</v>
      </c>
      <c r="F129" s="2" t="s">
        <v>1923</v>
      </c>
      <c r="G129" s="2">
        <v>2026</v>
      </c>
      <c r="H129" s="2" t="s">
        <v>2157</v>
      </c>
      <c r="I129" s="2" t="s">
        <v>9</v>
      </c>
      <c r="J129" s="2" t="s">
        <v>2027</v>
      </c>
      <c r="K129" s="2" t="s">
        <v>2028</v>
      </c>
      <c r="L129" s="6" t="s">
        <v>2029</v>
      </c>
      <c r="M129" s="2">
        <v>5</v>
      </c>
      <c r="N129" s="2" t="s">
        <v>3</v>
      </c>
      <c r="O129" s="111"/>
      <c r="P129" s="111">
        <f t="shared" si="4"/>
        <v>0</v>
      </c>
      <c r="Q129" s="2" t="s">
        <v>2</v>
      </c>
      <c r="R129" s="2" t="s">
        <v>2771</v>
      </c>
      <c r="S129" s="3"/>
      <c r="T129" s="5"/>
      <c r="U129" s="2"/>
      <c r="V129" s="5"/>
      <c r="W129" s="3" t="s">
        <v>112</v>
      </c>
      <c r="X129" s="2" t="s">
        <v>0</v>
      </c>
      <c r="Y129" s="2">
        <v>4</v>
      </c>
      <c r="Z129" s="2"/>
      <c r="AA129" s="2">
        <f t="shared" si="5"/>
        <v>-5</v>
      </c>
      <c r="AB129" s="4"/>
      <c r="AC129" s="3"/>
      <c r="AD129" s="3"/>
      <c r="AE129" s="2">
        <v>1</v>
      </c>
      <c r="AF129" s="2">
        <v>1</v>
      </c>
    </row>
    <row r="130" spans="1:32" ht="37.9" customHeight="1" x14ac:dyDescent="0.25">
      <c r="A130" s="2">
        <v>1</v>
      </c>
      <c r="B130" s="2" t="s">
        <v>16</v>
      </c>
      <c r="C130" s="2" t="s">
        <v>15</v>
      </c>
      <c r="D130" s="6" t="s">
        <v>2076</v>
      </c>
      <c r="E130" s="7">
        <v>46092</v>
      </c>
      <c r="F130" s="2" t="s">
        <v>1923</v>
      </c>
      <c r="G130" s="2">
        <v>2026</v>
      </c>
      <c r="H130" s="2" t="s">
        <v>2159</v>
      </c>
      <c r="I130" s="2" t="s">
        <v>9</v>
      </c>
      <c r="J130" s="2" t="s">
        <v>2074</v>
      </c>
      <c r="K130" s="2" t="s">
        <v>4</v>
      </c>
      <c r="L130" s="6" t="s">
        <v>2075</v>
      </c>
      <c r="M130" s="2">
        <v>3</v>
      </c>
      <c r="N130" s="2" t="s">
        <v>3</v>
      </c>
      <c r="O130" s="111"/>
      <c r="P130" s="111">
        <f t="shared" si="4"/>
        <v>0</v>
      </c>
      <c r="Q130" s="2" t="s">
        <v>2</v>
      </c>
      <c r="R130" s="2" t="s">
        <v>2770</v>
      </c>
      <c r="S130" s="3"/>
      <c r="T130" s="5"/>
      <c r="U130" s="2"/>
      <c r="V130" s="5"/>
      <c r="W130" s="3" t="s">
        <v>112</v>
      </c>
      <c r="X130" s="2" t="s">
        <v>0</v>
      </c>
      <c r="Y130" s="2">
        <v>4</v>
      </c>
      <c r="Z130" s="2"/>
      <c r="AA130" s="2">
        <f t="shared" si="5"/>
        <v>-3</v>
      </c>
      <c r="AB130" s="4"/>
      <c r="AC130" s="3"/>
      <c r="AD130" s="3"/>
      <c r="AE130" s="2">
        <v>1</v>
      </c>
      <c r="AF130" s="2">
        <v>1</v>
      </c>
    </row>
    <row r="131" spans="1:32" ht="37.9" customHeight="1" x14ac:dyDescent="0.25">
      <c r="A131" s="2">
        <v>1</v>
      </c>
      <c r="B131" s="2" t="s">
        <v>10</v>
      </c>
      <c r="C131" s="2" t="s">
        <v>15</v>
      </c>
      <c r="D131" s="6" t="s">
        <v>2081</v>
      </c>
      <c r="E131" s="7">
        <v>46093</v>
      </c>
      <c r="F131" s="2" t="s">
        <v>1923</v>
      </c>
      <c r="G131" s="2">
        <v>2026</v>
      </c>
      <c r="H131" s="2" t="s">
        <v>2083</v>
      </c>
      <c r="I131" s="2" t="s">
        <v>9</v>
      </c>
      <c r="J131" s="2" t="s">
        <v>2080</v>
      </c>
      <c r="K131" s="2" t="s">
        <v>4</v>
      </c>
      <c r="L131" s="6" t="s">
        <v>3090</v>
      </c>
      <c r="M131" s="2">
        <v>1</v>
      </c>
      <c r="N131" s="2" t="s">
        <v>3</v>
      </c>
      <c r="O131" s="111">
        <v>5397674.2800000003</v>
      </c>
      <c r="P131" s="111">
        <f t="shared" si="4"/>
        <v>5397674.2800000003</v>
      </c>
      <c r="Q131" s="2" t="s">
        <v>2</v>
      </c>
      <c r="R131" s="2" t="s">
        <v>2308</v>
      </c>
      <c r="S131" s="3" t="s">
        <v>3091</v>
      </c>
      <c r="T131" s="5">
        <v>46154</v>
      </c>
      <c r="U131" s="2" t="s">
        <v>12</v>
      </c>
      <c r="V131" s="5"/>
      <c r="W131" s="3" t="s">
        <v>809</v>
      </c>
      <c r="X131" s="2" t="s">
        <v>0</v>
      </c>
      <c r="Y131" s="2">
        <v>1</v>
      </c>
      <c r="Z131" s="2"/>
      <c r="AA131" s="2">
        <f t="shared" si="5"/>
        <v>-1</v>
      </c>
      <c r="AB131" s="4"/>
      <c r="AC131" s="3"/>
      <c r="AD131" s="3"/>
      <c r="AE131" s="2">
        <v>1</v>
      </c>
      <c r="AF131" s="2">
        <v>1</v>
      </c>
    </row>
    <row r="132" spans="1:32" ht="37.9" customHeight="1" x14ac:dyDescent="0.25">
      <c r="A132" s="2">
        <v>1</v>
      </c>
      <c r="B132" s="2" t="s">
        <v>10</v>
      </c>
      <c r="C132" s="2" t="s">
        <v>15</v>
      </c>
      <c r="D132" s="6" t="s">
        <v>2087</v>
      </c>
      <c r="E132" s="7">
        <v>46093</v>
      </c>
      <c r="F132" s="2" t="s">
        <v>1923</v>
      </c>
      <c r="G132" s="2">
        <v>2026</v>
      </c>
      <c r="H132" s="2" t="s">
        <v>2086</v>
      </c>
      <c r="I132" s="2" t="s">
        <v>9</v>
      </c>
      <c r="J132" s="2" t="s">
        <v>2088</v>
      </c>
      <c r="K132" s="2" t="s">
        <v>4</v>
      </c>
      <c r="L132" s="6" t="s">
        <v>2091</v>
      </c>
      <c r="M132" s="2">
        <v>1</v>
      </c>
      <c r="N132" s="2" t="s">
        <v>3</v>
      </c>
      <c r="O132" s="111"/>
      <c r="P132" s="111">
        <f t="shared" si="4"/>
        <v>0</v>
      </c>
      <c r="Q132" s="2" t="s">
        <v>2</v>
      </c>
      <c r="R132" s="2"/>
      <c r="S132" s="3"/>
      <c r="T132" s="5"/>
      <c r="U132" s="2"/>
      <c r="V132" s="5"/>
      <c r="W132" s="3" t="s">
        <v>1</v>
      </c>
      <c r="X132" s="2" t="s">
        <v>0</v>
      </c>
      <c r="Y132" s="2"/>
      <c r="Z132" s="2"/>
      <c r="AA132" s="2">
        <f t="shared" si="5"/>
        <v>-1</v>
      </c>
      <c r="AB132" s="4"/>
      <c r="AC132" s="3"/>
      <c r="AD132" s="3"/>
      <c r="AE132" s="2">
        <v>1</v>
      </c>
      <c r="AF132" s="2">
        <v>1</v>
      </c>
    </row>
    <row r="133" spans="1:32" ht="37.9" customHeight="1" x14ac:dyDescent="0.25">
      <c r="A133" s="2">
        <v>1</v>
      </c>
      <c r="B133" s="2" t="s">
        <v>10</v>
      </c>
      <c r="C133" s="2" t="s">
        <v>15</v>
      </c>
      <c r="D133" s="6" t="s">
        <v>2092</v>
      </c>
      <c r="E133" s="7">
        <v>46093</v>
      </c>
      <c r="F133" s="2" t="s">
        <v>1923</v>
      </c>
      <c r="G133" s="2">
        <v>2026</v>
      </c>
      <c r="H133" s="2" t="s">
        <v>2093</v>
      </c>
      <c r="I133" s="2" t="s">
        <v>2082</v>
      </c>
      <c r="J133" s="2" t="s">
        <v>2089</v>
      </c>
      <c r="K133" s="2" t="s">
        <v>4</v>
      </c>
      <c r="L133" s="6" t="s">
        <v>2090</v>
      </c>
      <c r="M133" s="2">
        <v>1</v>
      </c>
      <c r="N133" s="2" t="s">
        <v>3</v>
      </c>
      <c r="O133" s="111">
        <v>24799.5</v>
      </c>
      <c r="P133" s="111">
        <f t="shared" si="4"/>
        <v>24799.5</v>
      </c>
      <c r="Q133" s="2" t="s">
        <v>2</v>
      </c>
      <c r="R133" s="2" t="s">
        <v>1694</v>
      </c>
      <c r="S133" s="3">
        <v>104951</v>
      </c>
      <c r="T133" s="5">
        <v>46093</v>
      </c>
      <c r="U133" s="2" t="s">
        <v>12</v>
      </c>
      <c r="V133" s="5">
        <v>46094</v>
      </c>
      <c r="W133" s="3" t="s">
        <v>14</v>
      </c>
      <c r="X133" s="2" t="s">
        <v>13</v>
      </c>
      <c r="Y133" s="2">
        <v>3</v>
      </c>
      <c r="Z133" s="2">
        <v>1</v>
      </c>
      <c r="AA133" s="2">
        <f t="shared" si="5"/>
        <v>0</v>
      </c>
      <c r="AB133" s="4">
        <v>46095</v>
      </c>
      <c r="AC133" s="3">
        <v>54583</v>
      </c>
      <c r="AD133" s="3"/>
      <c r="AE133" s="2">
        <v>1</v>
      </c>
      <c r="AF133" s="2">
        <v>1</v>
      </c>
    </row>
    <row r="134" spans="1:32" ht="37.9" customHeight="1" x14ac:dyDescent="0.25">
      <c r="A134" s="2">
        <v>1</v>
      </c>
      <c r="B134" s="2" t="s">
        <v>16</v>
      </c>
      <c r="C134" s="2" t="s">
        <v>15</v>
      </c>
      <c r="D134" s="6" t="s">
        <v>2108</v>
      </c>
      <c r="E134" s="7">
        <v>46093</v>
      </c>
      <c r="F134" s="2" t="s">
        <v>1923</v>
      </c>
      <c r="G134" s="2">
        <v>2026</v>
      </c>
      <c r="H134" s="2" t="s">
        <v>2096</v>
      </c>
      <c r="I134" s="2" t="s">
        <v>9</v>
      </c>
      <c r="J134" s="2" t="s">
        <v>2095</v>
      </c>
      <c r="K134" s="2" t="s">
        <v>4</v>
      </c>
      <c r="L134" s="6" t="s">
        <v>2094</v>
      </c>
      <c r="M134" s="2">
        <v>1</v>
      </c>
      <c r="N134" s="2" t="s">
        <v>3</v>
      </c>
      <c r="O134" s="111">
        <v>1650000</v>
      </c>
      <c r="P134" s="111">
        <f t="shared" si="4"/>
        <v>1650000</v>
      </c>
      <c r="Q134" s="2" t="s">
        <v>2</v>
      </c>
      <c r="R134" s="2" t="s">
        <v>1640</v>
      </c>
      <c r="S134" s="3" t="s">
        <v>3084</v>
      </c>
      <c r="T134" s="5">
        <v>46157</v>
      </c>
      <c r="U134" s="2" t="s">
        <v>12</v>
      </c>
      <c r="V134" s="5">
        <v>46162</v>
      </c>
      <c r="W134" s="3" t="s">
        <v>1422</v>
      </c>
      <c r="X134" s="2" t="s">
        <v>0</v>
      </c>
      <c r="Y134" s="2">
        <v>1</v>
      </c>
      <c r="Z134" s="2"/>
      <c r="AA134" s="2">
        <f t="shared" si="5"/>
        <v>-1</v>
      </c>
      <c r="AB134" s="4"/>
      <c r="AC134" s="3"/>
      <c r="AD134" s="3"/>
      <c r="AE134" s="2">
        <v>1</v>
      </c>
      <c r="AF134" s="2">
        <v>1</v>
      </c>
    </row>
    <row r="135" spans="1:32" ht="37.9" customHeight="1" x14ac:dyDescent="0.25">
      <c r="A135" s="2">
        <v>1</v>
      </c>
      <c r="B135" s="2" t="s">
        <v>53</v>
      </c>
      <c r="C135" s="2" t="s">
        <v>15</v>
      </c>
      <c r="D135" s="6" t="s">
        <v>2101</v>
      </c>
      <c r="E135" s="7">
        <v>46093</v>
      </c>
      <c r="F135" s="2" t="s">
        <v>1923</v>
      </c>
      <c r="G135" s="2">
        <v>2026</v>
      </c>
      <c r="H135" s="2" t="s">
        <v>2104</v>
      </c>
      <c r="I135" s="2" t="s">
        <v>2082</v>
      </c>
      <c r="J135" s="2" t="s">
        <v>2102</v>
      </c>
      <c r="K135" s="2" t="s">
        <v>4</v>
      </c>
      <c r="L135" s="6" t="s">
        <v>2103</v>
      </c>
      <c r="M135" s="2">
        <v>2</v>
      </c>
      <c r="N135" s="2" t="s">
        <v>3</v>
      </c>
      <c r="O135" s="111">
        <v>424500</v>
      </c>
      <c r="P135" s="111">
        <f t="shared" si="4"/>
        <v>849000</v>
      </c>
      <c r="Q135" s="2" t="s">
        <v>2</v>
      </c>
      <c r="R135" s="2" t="s">
        <v>1186</v>
      </c>
      <c r="S135" s="3" t="s">
        <v>2477</v>
      </c>
      <c r="T135" s="5">
        <v>46118</v>
      </c>
      <c r="U135" s="2" t="s">
        <v>12</v>
      </c>
      <c r="V135" s="5">
        <v>46119</v>
      </c>
      <c r="W135" s="3" t="s">
        <v>14</v>
      </c>
      <c r="X135" s="2" t="s">
        <v>13</v>
      </c>
      <c r="Y135" s="2">
        <v>3</v>
      </c>
      <c r="Z135" s="2">
        <v>2</v>
      </c>
      <c r="AA135" s="2">
        <f t="shared" si="5"/>
        <v>0</v>
      </c>
      <c r="AB135" s="4">
        <v>46132</v>
      </c>
      <c r="AC135" s="3">
        <v>2127</v>
      </c>
      <c r="AD135" s="3"/>
      <c r="AE135" s="2">
        <v>1</v>
      </c>
      <c r="AF135" s="2">
        <v>1</v>
      </c>
    </row>
    <row r="136" spans="1:32" ht="37.9" customHeight="1" x14ac:dyDescent="0.25">
      <c r="A136" s="2">
        <v>1</v>
      </c>
      <c r="B136" s="2" t="s">
        <v>16</v>
      </c>
      <c r="C136" s="2" t="s">
        <v>7</v>
      </c>
      <c r="D136" s="6" t="s">
        <v>2107</v>
      </c>
      <c r="E136" s="7">
        <v>46094</v>
      </c>
      <c r="F136" s="2" t="s">
        <v>1923</v>
      </c>
      <c r="G136" s="2">
        <v>2026</v>
      </c>
      <c r="H136" s="2" t="s">
        <v>2109</v>
      </c>
      <c r="I136" s="2" t="s">
        <v>2082</v>
      </c>
      <c r="J136" s="2" t="s">
        <v>2105</v>
      </c>
      <c r="K136" s="2" t="s">
        <v>4</v>
      </c>
      <c r="L136" s="6" t="s">
        <v>2106</v>
      </c>
      <c r="M136" s="2">
        <v>1</v>
      </c>
      <c r="N136" s="2" t="s">
        <v>3</v>
      </c>
      <c r="O136" s="111">
        <v>2658720</v>
      </c>
      <c r="P136" s="111">
        <f t="shared" si="4"/>
        <v>2658720</v>
      </c>
      <c r="Q136" s="2" t="s">
        <v>2</v>
      </c>
      <c r="R136" s="2" t="s">
        <v>1201</v>
      </c>
      <c r="S136" s="3" t="s">
        <v>3086</v>
      </c>
      <c r="T136" s="5">
        <v>46155</v>
      </c>
      <c r="U136" s="2" t="s">
        <v>12</v>
      </c>
      <c r="V136" s="5">
        <v>46157</v>
      </c>
      <c r="W136" s="3" t="s">
        <v>14</v>
      </c>
      <c r="X136" s="2" t="s">
        <v>13</v>
      </c>
      <c r="Y136" s="2">
        <v>3</v>
      </c>
      <c r="Z136" s="2">
        <v>1</v>
      </c>
      <c r="AA136" s="2">
        <f t="shared" si="5"/>
        <v>0</v>
      </c>
      <c r="AB136" s="4">
        <v>46168</v>
      </c>
      <c r="AC136" s="3">
        <v>3280</v>
      </c>
      <c r="AD136" s="3"/>
      <c r="AE136" s="2">
        <v>1</v>
      </c>
      <c r="AF136" s="2">
        <v>1</v>
      </c>
    </row>
    <row r="137" spans="1:32" ht="37.9" customHeight="1" x14ac:dyDescent="0.25">
      <c r="A137" s="2">
        <v>1</v>
      </c>
      <c r="B137" s="2" t="s">
        <v>10</v>
      </c>
      <c r="C137" s="2" t="s">
        <v>15</v>
      </c>
      <c r="D137" s="6" t="s">
        <v>2110</v>
      </c>
      <c r="E137" s="7">
        <v>46094</v>
      </c>
      <c r="F137" s="2" t="s">
        <v>1923</v>
      </c>
      <c r="G137" s="2">
        <v>2026</v>
      </c>
      <c r="H137" s="2" t="s">
        <v>2113</v>
      </c>
      <c r="I137" s="2" t="s">
        <v>2082</v>
      </c>
      <c r="J137" s="2" t="s">
        <v>2112</v>
      </c>
      <c r="K137" s="2" t="s">
        <v>4</v>
      </c>
      <c r="L137" s="6" t="s">
        <v>2111</v>
      </c>
      <c r="M137" s="2">
        <v>1</v>
      </c>
      <c r="N137" s="2" t="s">
        <v>3</v>
      </c>
      <c r="O137" s="111">
        <v>9991310</v>
      </c>
      <c r="P137" s="111">
        <f t="shared" si="4"/>
        <v>9991310</v>
      </c>
      <c r="Q137" s="2" t="s">
        <v>2</v>
      </c>
      <c r="R137" s="2" t="s">
        <v>2308</v>
      </c>
      <c r="S137" s="3" t="s">
        <v>2309</v>
      </c>
      <c r="T137" s="5">
        <v>46106</v>
      </c>
      <c r="U137" s="2" t="s">
        <v>12</v>
      </c>
      <c r="V137" s="5">
        <v>46107</v>
      </c>
      <c r="W137" s="3" t="s">
        <v>1422</v>
      </c>
      <c r="X137" s="2" t="s">
        <v>0</v>
      </c>
      <c r="Y137" s="2">
        <v>1</v>
      </c>
      <c r="Z137" s="2"/>
      <c r="AA137" s="2">
        <f t="shared" si="5"/>
        <v>-1</v>
      </c>
      <c r="AB137" s="4"/>
      <c r="AC137" s="3"/>
      <c r="AD137" s="3"/>
      <c r="AE137" s="2">
        <v>1</v>
      </c>
      <c r="AF137" s="2">
        <v>1</v>
      </c>
    </row>
    <row r="138" spans="1:32" ht="37.9" customHeight="1" x14ac:dyDescent="0.25">
      <c r="A138" s="2">
        <v>1</v>
      </c>
      <c r="B138" s="2" t="s">
        <v>16</v>
      </c>
      <c r="C138" s="2" t="s">
        <v>15</v>
      </c>
      <c r="D138" s="6" t="s">
        <v>2114</v>
      </c>
      <c r="E138" s="7">
        <v>46094</v>
      </c>
      <c r="F138" s="2" t="s">
        <v>1923</v>
      </c>
      <c r="G138" s="2">
        <v>2026</v>
      </c>
      <c r="H138" s="2" t="s">
        <v>2117</v>
      </c>
      <c r="I138" s="2" t="s">
        <v>9</v>
      </c>
      <c r="J138" s="2" t="s">
        <v>2115</v>
      </c>
      <c r="K138" s="2" t="s">
        <v>4</v>
      </c>
      <c r="L138" s="6" t="s">
        <v>2116</v>
      </c>
      <c r="M138" s="2">
        <v>1</v>
      </c>
      <c r="N138" s="2" t="s">
        <v>1174</v>
      </c>
      <c r="O138" s="111">
        <v>1809733.2</v>
      </c>
      <c r="P138" s="111">
        <f t="shared" si="4"/>
        <v>1809733.2</v>
      </c>
      <c r="Q138" s="2" t="s">
        <v>2</v>
      </c>
      <c r="R138" s="2" t="s">
        <v>54</v>
      </c>
      <c r="S138" s="3" t="s">
        <v>2129</v>
      </c>
      <c r="T138" s="5">
        <v>46097</v>
      </c>
      <c r="U138" s="2" t="s">
        <v>12</v>
      </c>
      <c r="V138" s="5">
        <v>46097</v>
      </c>
      <c r="W138" s="3" t="s">
        <v>14</v>
      </c>
      <c r="X138" s="2" t="s">
        <v>13</v>
      </c>
      <c r="Y138" s="2">
        <v>3</v>
      </c>
      <c r="Z138" s="2">
        <v>1</v>
      </c>
      <c r="AA138" s="2">
        <f t="shared" si="5"/>
        <v>0</v>
      </c>
      <c r="AB138" s="4">
        <v>46101</v>
      </c>
      <c r="AC138" s="3">
        <v>183713</v>
      </c>
      <c r="AD138" s="3"/>
      <c r="AE138" s="2">
        <v>1</v>
      </c>
      <c r="AF138" s="2">
        <v>1</v>
      </c>
    </row>
    <row r="139" spans="1:32" ht="37.9" customHeight="1" x14ac:dyDescent="0.25">
      <c r="A139" s="2">
        <v>1</v>
      </c>
      <c r="B139" s="2" t="s">
        <v>16</v>
      </c>
      <c r="C139" s="2" t="s">
        <v>15</v>
      </c>
      <c r="D139" s="6" t="s">
        <v>2114</v>
      </c>
      <c r="E139" s="7">
        <v>46097</v>
      </c>
      <c r="F139" s="2" t="s">
        <v>1923</v>
      </c>
      <c r="G139" s="2">
        <v>2026</v>
      </c>
      <c r="H139" s="2" t="s">
        <v>2127</v>
      </c>
      <c r="I139" s="2" t="s">
        <v>9</v>
      </c>
      <c r="J139" s="2" t="s">
        <v>2126</v>
      </c>
      <c r="K139" s="2" t="s">
        <v>4</v>
      </c>
      <c r="L139" s="6" t="s">
        <v>2128</v>
      </c>
      <c r="M139" s="2">
        <v>1</v>
      </c>
      <c r="N139" s="2" t="s">
        <v>3</v>
      </c>
      <c r="O139" s="111">
        <v>55000</v>
      </c>
      <c r="P139" s="111">
        <f t="shared" si="4"/>
        <v>55000</v>
      </c>
      <c r="Q139" s="2" t="s">
        <v>2</v>
      </c>
      <c r="R139" s="2" t="s">
        <v>2203</v>
      </c>
      <c r="S139" s="3" t="s">
        <v>2204</v>
      </c>
      <c r="T139" s="5">
        <v>46097</v>
      </c>
      <c r="U139" s="2" t="s">
        <v>12</v>
      </c>
      <c r="V139" s="5">
        <v>46097</v>
      </c>
      <c r="W139" s="3" t="s">
        <v>14</v>
      </c>
      <c r="X139" s="2" t="s">
        <v>13</v>
      </c>
      <c r="Y139" s="2">
        <v>3</v>
      </c>
      <c r="Z139" s="2">
        <v>1</v>
      </c>
      <c r="AA139" s="2">
        <f t="shared" si="5"/>
        <v>0</v>
      </c>
      <c r="AB139" s="4">
        <v>46101</v>
      </c>
      <c r="AC139" s="3" t="s">
        <v>2268</v>
      </c>
      <c r="AD139" s="3"/>
      <c r="AE139" s="2">
        <v>1</v>
      </c>
      <c r="AF139" s="2">
        <v>1</v>
      </c>
    </row>
    <row r="140" spans="1:32" ht="37.9" customHeight="1" x14ac:dyDescent="0.25">
      <c r="A140" s="2">
        <v>6</v>
      </c>
      <c r="B140" s="2" t="s">
        <v>10</v>
      </c>
      <c r="C140" s="2" t="s">
        <v>15</v>
      </c>
      <c r="D140" s="6" t="s">
        <v>2145</v>
      </c>
      <c r="E140" s="7">
        <v>46095</v>
      </c>
      <c r="F140" s="2" t="s">
        <v>1923</v>
      </c>
      <c r="G140" s="2">
        <v>2026</v>
      </c>
      <c r="H140" s="2" t="s">
        <v>2146</v>
      </c>
      <c r="I140" s="2" t="s">
        <v>2082</v>
      </c>
      <c r="J140" s="2" t="s">
        <v>2134</v>
      </c>
      <c r="K140" s="2" t="s">
        <v>2135</v>
      </c>
      <c r="L140" s="6" t="s">
        <v>2139</v>
      </c>
      <c r="M140" s="2">
        <v>10</v>
      </c>
      <c r="N140" s="2" t="s">
        <v>3</v>
      </c>
      <c r="O140" s="111">
        <v>16308.16</v>
      </c>
      <c r="P140" s="111">
        <f t="shared" si="4"/>
        <v>163081.60000000001</v>
      </c>
      <c r="Q140" s="2" t="s">
        <v>2</v>
      </c>
      <c r="R140" s="2" t="s">
        <v>47</v>
      </c>
      <c r="S140" s="3" t="s">
        <v>2305</v>
      </c>
      <c r="T140" s="5">
        <v>46106</v>
      </c>
      <c r="U140" s="2" t="s">
        <v>12</v>
      </c>
      <c r="V140" s="5">
        <v>46106</v>
      </c>
      <c r="W140" s="3" t="s">
        <v>1422</v>
      </c>
      <c r="X140" s="2" t="s">
        <v>0</v>
      </c>
      <c r="Y140" s="2">
        <v>1</v>
      </c>
      <c r="Z140" s="2"/>
      <c r="AA140" s="2">
        <f t="shared" si="5"/>
        <v>-10</v>
      </c>
      <c r="AB140" s="4"/>
      <c r="AC140" s="3"/>
      <c r="AD140" s="3"/>
      <c r="AE140" s="2">
        <v>1</v>
      </c>
      <c r="AF140" s="2">
        <v>1</v>
      </c>
    </row>
    <row r="141" spans="1:32" ht="37.9" customHeight="1" x14ac:dyDescent="0.25">
      <c r="A141" s="2"/>
      <c r="B141" s="2" t="s">
        <v>10</v>
      </c>
      <c r="C141" s="2" t="s">
        <v>15</v>
      </c>
      <c r="D141" s="6" t="s">
        <v>2145</v>
      </c>
      <c r="E141" s="7">
        <v>46095</v>
      </c>
      <c r="F141" s="2" t="s">
        <v>1923</v>
      </c>
      <c r="G141" s="2">
        <v>2026</v>
      </c>
      <c r="H141" s="2" t="s">
        <v>2146</v>
      </c>
      <c r="I141" s="2" t="s">
        <v>2082</v>
      </c>
      <c r="J141" s="2" t="s">
        <v>2134</v>
      </c>
      <c r="K141" s="2" t="s">
        <v>2136</v>
      </c>
      <c r="L141" s="6" t="s">
        <v>2140</v>
      </c>
      <c r="M141" s="2">
        <v>8</v>
      </c>
      <c r="N141" s="2" t="s">
        <v>3</v>
      </c>
      <c r="O141" s="111">
        <v>69442.559999999998</v>
      </c>
      <c r="P141" s="111">
        <f t="shared" si="4"/>
        <v>555540.47999999998</v>
      </c>
      <c r="Q141" s="2" t="s">
        <v>2</v>
      </c>
      <c r="R141" s="2" t="s">
        <v>59</v>
      </c>
      <c r="S141" s="3" t="s">
        <v>2307</v>
      </c>
      <c r="T141" s="5">
        <v>46106</v>
      </c>
      <c r="U141" s="2" t="s">
        <v>12</v>
      </c>
      <c r="V141" s="5">
        <v>46106</v>
      </c>
      <c r="W141" s="3" t="s">
        <v>14</v>
      </c>
      <c r="X141" s="2" t="s">
        <v>13</v>
      </c>
      <c r="Y141" s="2">
        <v>3</v>
      </c>
      <c r="Z141" s="2">
        <v>8</v>
      </c>
      <c r="AA141" s="2">
        <f t="shared" si="5"/>
        <v>0</v>
      </c>
      <c r="AB141" s="4">
        <v>46108</v>
      </c>
      <c r="AC141" s="3">
        <v>41748</v>
      </c>
      <c r="AD141" s="3">
        <v>76878</v>
      </c>
      <c r="AE141" s="2"/>
      <c r="AF141" s="2">
        <v>1</v>
      </c>
    </row>
    <row r="142" spans="1:32" ht="37.9" customHeight="1" x14ac:dyDescent="0.25">
      <c r="A142" s="2"/>
      <c r="B142" s="2" t="s">
        <v>10</v>
      </c>
      <c r="C142" s="2" t="s">
        <v>15</v>
      </c>
      <c r="D142" s="6" t="s">
        <v>2145</v>
      </c>
      <c r="E142" s="7">
        <v>46095</v>
      </c>
      <c r="F142" s="2" t="s">
        <v>1923</v>
      </c>
      <c r="G142" s="2">
        <v>2026</v>
      </c>
      <c r="H142" s="2" t="s">
        <v>2146</v>
      </c>
      <c r="I142" s="2" t="s">
        <v>2082</v>
      </c>
      <c r="J142" s="2" t="s">
        <v>2134</v>
      </c>
      <c r="K142" s="2" t="s">
        <v>1208</v>
      </c>
      <c r="L142" s="6" t="s">
        <v>2141</v>
      </c>
      <c r="M142" s="2">
        <v>2</v>
      </c>
      <c r="N142" s="2" t="s">
        <v>3</v>
      </c>
      <c r="O142" s="111">
        <v>8124.15</v>
      </c>
      <c r="P142" s="111">
        <f t="shared" si="4"/>
        <v>16248.3</v>
      </c>
      <c r="Q142" s="2" t="s">
        <v>2</v>
      </c>
      <c r="R142" s="2" t="s">
        <v>59</v>
      </c>
      <c r="S142" s="3" t="s">
        <v>2307</v>
      </c>
      <c r="T142" s="5">
        <v>46106</v>
      </c>
      <c r="U142" s="2" t="s">
        <v>12</v>
      </c>
      <c r="V142" s="5">
        <v>46106</v>
      </c>
      <c r="W142" s="3" t="s">
        <v>14</v>
      </c>
      <c r="X142" s="2" t="s">
        <v>13</v>
      </c>
      <c r="Y142" s="2">
        <v>3</v>
      </c>
      <c r="Z142" s="2">
        <v>2</v>
      </c>
      <c r="AA142" s="2">
        <f t="shared" si="5"/>
        <v>0</v>
      </c>
      <c r="AB142" s="4">
        <v>46108</v>
      </c>
      <c r="AC142" s="3">
        <v>41748</v>
      </c>
      <c r="AD142" s="3">
        <v>76878</v>
      </c>
      <c r="AE142" s="2"/>
      <c r="AF142" s="2">
        <v>1</v>
      </c>
    </row>
    <row r="143" spans="1:32" ht="37.9" customHeight="1" x14ac:dyDescent="0.25">
      <c r="A143" s="2"/>
      <c r="B143" s="2" t="s">
        <v>10</v>
      </c>
      <c r="C143" s="2" t="s">
        <v>15</v>
      </c>
      <c r="D143" s="6" t="s">
        <v>2145</v>
      </c>
      <c r="E143" s="7">
        <v>46095</v>
      </c>
      <c r="F143" s="2" t="s">
        <v>1923</v>
      </c>
      <c r="G143" s="2">
        <v>2026</v>
      </c>
      <c r="H143" s="2" t="s">
        <v>2146</v>
      </c>
      <c r="I143" s="2" t="s">
        <v>2082</v>
      </c>
      <c r="J143" s="2" t="s">
        <v>2134</v>
      </c>
      <c r="K143" s="2" t="s">
        <v>2137</v>
      </c>
      <c r="L143" s="6" t="s">
        <v>2142</v>
      </c>
      <c r="M143" s="2">
        <v>1</v>
      </c>
      <c r="N143" s="2" t="s">
        <v>3</v>
      </c>
      <c r="O143" s="111">
        <v>165730.66</v>
      </c>
      <c r="P143" s="111">
        <f t="shared" si="4"/>
        <v>165730.66</v>
      </c>
      <c r="Q143" s="2" t="s">
        <v>2</v>
      </c>
      <c r="R143" s="2" t="s">
        <v>59</v>
      </c>
      <c r="S143" s="3" t="s">
        <v>2307</v>
      </c>
      <c r="T143" s="5">
        <v>46106</v>
      </c>
      <c r="U143" s="2" t="s">
        <v>12</v>
      </c>
      <c r="V143" s="5">
        <v>46106</v>
      </c>
      <c r="W143" s="3" t="s">
        <v>14</v>
      </c>
      <c r="X143" s="2" t="s">
        <v>13</v>
      </c>
      <c r="Y143" s="2">
        <v>3</v>
      </c>
      <c r="Z143" s="2">
        <v>1</v>
      </c>
      <c r="AA143" s="2">
        <f t="shared" si="5"/>
        <v>0</v>
      </c>
      <c r="AB143" s="4">
        <v>46108</v>
      </c>
      <c r="AC143" s="3">
        <v>41748</v>
      </c>
      <c r="AD143" s="3">
        <v>76878</v>
      </c>
      <c r="AE143" s="2"/>
      <c r="AF143" s="2">
        <v>1</v>
      </c>
    </row>
    <row r="144" spans="1:32" ht="37.9" customHeight="1" x14ac:dyDescent="0.25">
      <c r="A144" s="2"/>
      <c r="B144" s="2" t="s">
        <v>10</v>
      </c>
      <c r="C144" s="2" t="s">
        <v>15</v>
      </c>
      <c r="D144" s="6" t="s">
        <v>2145</v>
      </c>
      <c r="E144" s="7">
        <v>46095</v>
      </c>
      <c r="F144" s="2" t="s">
        <v>1923</v>
      </c>
      <c r="G144" s="2">
        <v>2026</v>
      </c>
      <c r="H144" s="2" t="s">
        <v>2146</v>
      </c>
      <c r="I144" s="2" t="s">
        <v>2082</v>
      </c>
      <c r="J144" s="2" t="s">
        <v>2134</v>
      </c>
      <c r="K144" s="2" t="s">
        <v>1290</v>
      </c>
      <c r="L144" s="6" t="s">
        <v>2143</v>
      </c>
      <c r="M144" s="2">
        <v>6</v>
      </c>
      <c r="N144" s="2" t="s">
        <v>3</v>
      </c>
      <c r="O144" s="111">
        <v>10150</v>
      </c>
      <c r="P144" s="111">
        <f t="shared" si="4"/>
        <v>60900</v>
      </c>
      <c r="Q144" s="2" t="s">
        <v>2</v>
      </c>
      <c r="R144" s="2" t="s">
        <v>47</v>
      </c>
      <c r="S144" s="3" t="s">
        <v>2305</v>
      </c>
      <c r="T144" s="5">
        <v>46106</v>
      </c>
      <c r="U144" s="2" t="s">
        <v>12</v>
      </c>
      <c r="V144" s="5">
        <v>46106</v>
      </c>
      <c r="W144" s="3" t="s">
        <v>1422</v>
      </c>
      <c r="X144" s="2" t="s">
        <v>0</v>
      </c>
      <c r="Y144" s="2">
        <v>1</v>
      </c>
      <c r="Z144" s="2"/>
      <c r="AA144" s="2">
        <f t="shared" si="5"/>
        <v>-6</v>
      </c>
      <c r="AB144" s="4"/>
      <c r="AC144" s="3"/>
      <c r="AD144" s="3"/>
      <c r="AE144" s="2"/>
      <c r="AF144" s="2">
        <v>1</v>
      </c>
    </row>
    <row r="145" spans="1:32" ht="37.9" customHeight="1" x14ac:dyDescent="0.25">
      <c r="A145" s="2"/>
      <c r="B145" s="2" t="s">
        <v>10</v>
      </c>
      <c r="C145" s="2" t="s">
        <v>15</v>
      </c>
      <c r="D145" s="6" t="s">
        <v>2145</v>
      </c>
      <c r="E145" s="7">
        <v>46095</v>
      </c>
      <c r="F145" s="2" t="s">
        <v>1923</v>
      </c>
      <c r="G145" s="2">
        <v>2026</v>
      </c>
      <c r="H145" s="2" t="s">
        <v>2146</v>
      </c>
      <c r="I145" s="2" t="s">
        <v>2082</v>
      </c>
      <c r="J145" s="2" t="s">
        <v>2134</v>
      </c>
      <c r="K145" s="2" t="s">
        <v>2138</v>
      </c>
      <c r="L145" s="6" t="s">
        <v>2144</v>
      </c>
      <c r="M145" s="2">
        <v>3</v>
      </c>
      <c r="N145" s="2" t="s">
        <v>3</v>
      </c>
      <c r="O145" s="111">
        <v>8679.15</v>
      </c>
      <c r="P145" s="111">
        <f t="shared" si="4"/>
        <v>26037.449999999997</v>
      </c>
      <c r="Q145" s="2" t="s">
        <v>2</v>
      </c>
      <c r="R145" s="2" t="s">
        <v>47</v>
      </c>
      <c r="S145" s="3" t="s">
        <v>2305</v>
      </c>
      <c r="T145" s="5">
        <v>46106</v>
      </c>
      <c r="U145" s="2" t="s">
        <v>12</v>
      </c>
      <c r="V145" s="5">
        <v>46106</v>
      </c>
      <c r="W145" s="3" t="s">
        <v>1422</v>
      </c>
      <c r="X145" s="2" t="s">
        <v>0</v>
      </c>
      <c r="Y145" s="2">
        <v>1</v>
      </c>
      <c r="Z145" s="2"/>
      <c r="AA145" s="2">
        <f t="shared" si="5"/>
        <v>-3</v>
      </c>
      <c r="AB145" s="4"/>
      <c r="AC145" s="3"/>
      <c r="AD145" s="3"/>
      <c r="AE145" s="2"/>
      <c r="AF145" s="2">
        <v>1</v>
      </c>
    </row>
    <row r="146" spans="1:32" ht="37.9" customHeight="1" x14ac:dyDescent="0.25">
      <c r="A146" s="2">
        <v>1</v>
      </c>
      <c r="B146" s="2" t="s">
        <v>16</v>
      </c>
      <c r="C146" s="2" t="s">
        <v>7</v>
      </c>
      <c r="D146" s="6" t="s">
        <v>2147</v>
      </c>
      <c r="E146" s="7">
        <v>46097</v>
      </c>
      <c r="F146" s="2" t="s">
        <v>1923</v>
      </c>
      <c r="G146" s="2">
        <v>2026</v>
      </c>
      <c r="H146" s="2" t="s">
        <v>2149</v>
      </c>
      <c r="I146" s="2" t="s">
        <v>2082</v>
      </c>
      <c r="J146" s="2" t="s">
        <v>2148</v>
      </c>
      <c r="K146" s="2" t="s">
        <v>4</v>
      </c>
      <c r="L146" s="6" t="s">
        <v>2201</v>
      </c>
      <c r="M146" s="2">
        <v>5</v>
      </c>
      <c r="N146" s="2" t="s">
        <v>2186</v>
      </c>
      <c r="O146" s="111">
        <v>440000</v>
      </c>
      <c r="P146" s="111">
        <f t="shared" si="4"/>
        <v>2200000</v>
      </c>
      <c r="Q146" s="2" t="s">
        <v>2</v>
      </c>
      <c r="R146" s="2" t="s">
        <v>48</v>
      </c>
      <c r="S146" s="3" t="s">
        <v>2658</v>
      </c>
      <c r="T146" s="5">
        <v>46106</v>
      </c>
      <c r="U146" s="2" t="s">
        <v>12</v>
      </c>
      <c r="V146" s="5">
        <v>46121</v>
      </c>
      <c r="W146" s="3" t="s">
        <v>14</v>
      </c>
      <c r="X146" s="2" t="s">
        <v>13</v>
      </c>
      <c r="Y146" s="2">
        <v>3</v>
      </c>
      <c r="Z146" s="2">
        <v>5</v>
      </c>
      <c r="AA146" s="2">
        <f t="shared" si="5"/>
        <v>0</v>
      </c>
      <c r="AB146" s="4">
        <v>46129</v>
      </c>
      <c r="AC146" s="3" t="s">
        <v>1872</v>
      </c>
      <c r="AD146" s="3"/>
      <c r="AE146" s="2">
        <v>1</v>
      </c>
      <c r="AF146" s="2">
        <v>1</v>
      </c>
    </row>
    <row r="147" spans="1:32" ht="37.9" customHeight="1" x14ac:dyDescent="0.25">
      <c r="A147" s="2">
        <v>6</v>
      </c>
      <c r="B147" s="2" t="s">
        <v>10</v>
      </c>
      <c r="C147" s="2" t="s">
        <v>15</v>
      </c>
      <c r="D147" s="6" t="s">
        <v>2196</v>
      </c>
      <c r="E147" s="7">
        <v>46097</v>
      </c>
      <c r="F147" s="2" t="s">
        <v>1923</v>
      </c>
      <c r="G147" s="2">
        <v>2026</v>
      </c>
      <c r="H147" s="2" t="s">
        <v>2202</v>
      </c>
      <c r="I147" s="2" t="s">
        <v>9</v>
      </c>
      <c r="J147" s="2" t="s">
        <v>2195</v>
      </c>
      <c r="K147" s="2" t="s">
        <v>2193</v>
      </c>
      <c r="L147" s="6" t="s">
        <v>2200</v>
      </c>
      <c r="M147" s="2">
        <v>2</v>
      </c>
      <c r="N147" s="2" t="s">
        <v>3</v>
      </c>
      <c r="O147" s="111"/>
      <c r="P147" s="111">
        <f t="shared" si="4"/>
        <v>0</v>
      </c>
      <c r="Q147" s="2" t="s">
        <v>2</v>
      </c>
      <c r="R147" s="2"/>
      <c r="S147" s="3"/>
      <c r="T147" s="5"/>
      <c r="U147" s="2"/>
      <c r="V147" s="5"/>
      <c r="W147" s="3" t="s">
        <v>1</v>
      </c>
      <c r="X147" s="2" t="s">
        <v>0</v>
      </c>
      <c r="Y147" s="2"/>
      <c r="Z147" s="2"/>
      <c r="AA147" s="2">
        <f t="shared" si="5"/>
        <v>-2</v>
      </c>
      <c r="AB147" s="4"/>
      <c r="AC147" s="3"/>
      <c r="AD147" s="3"/>
      <c r="AE147" s="2">
        <v>1</v>
      </c>
      <c r="AF147" s="2">
        <v>1</v>
      </c>
    </row>
    <row r="148" spans="1:32" ht="37.9" customHeight="1" x14ac:dyDescent="0.25">
      <c r="A148" s="2"/>
      <c r="B148" s="2" t="s">
        <v>10</v>
      </c>
      <c r="C148" s="2" t="s">
        <v>15</v>
      </c>
      <c r="D148" s="6" t="s">
        <v>2196</v>
      </c>
      <c r="E148" s="7">
        <v>46097</v>
      </c>
      <c r="F148" s="2" t="s">
        <v>1923</v>
      </c>
      <c r="G148" s="2">
        <v>2026</v>
      </c>
      <c r="H148" s="2" t="s">
        <v>2202</v>
      </c>
      <c r="I148" s="2" t="s">
        <v>9</v>
      </c>
      <c r="J148" s="2" t="s">
        <v>2195</v>
      </c>
      <c r="K148" s="2" t="s">
        <v>2194</v>
      </c>
      <c r="L148" s="6" t="s">
        <v>2190</v>
      </c>
      <c r="M148" s="2">
        <v>2</v>
      </c>
      <c r="N148" s="2" t="s">
        <v>3</v>
      </c>
      <c r="O148" s="111"/>
      <c r="P148" s="111">
        <f t="shared" si="4"/>
        <v>0</v>
      </c>
      <c r="Q148" s="2" t="s">
        <v>2</v>
      </c>
      <c r="R148" s="2"/>
      <c r="S148" s="3"/>
      <c r="T148" s="5"/>
      <c r="U148" s="2"/>
      <c r="V148" s="5"/>
      <c r="W148" s="3" t="s">
        <v>1</v>
      </c>
      <c r="X148" s="2" t="s">
        <v>0</v>
      </c>
      <c r="Y148" s="2"/>
      <c r="Z148" s="2"/>
      <c r="AA148" s="2">
        <f t="shared" si="5"/>
        <v>-2</v>
      </c>
      <c r="AB148" s="4"/>
      <c r="AC148" s="3"/>
      <c r="AD148" s="3"/>
      <c r="AE148" s="2"/>
      <c r="AF148" s="2">
        <v>1</v>
      </c>
    </row>
    <row r="149" spans="1:32" ht="37.9" customHeight="1" x14ac:dyDescent="0.25">
      <c r="A149" s="2"/>
      <c r="B149" s="2" t="s">
        <v>10</v>
      </c>
      <c r="C149" s="2" t="s">
        <v>15</v>
      </c>
      <c r="D149" s="6" t="s">
        <v>2196</v>
      </c>
      <c r="E149" s="7">
        <v>46097</v>
      </c>
      <c r="F149" s="2" t="s">
        <v>1923</v>
      </c>
      <c r="G149" s="2">
        <v>2026</v>
      </c>
      <c r="H149" s="2" t="s">
        <v>2202</v>
      </c>
      <c r="I149" s="2" t="s">
        <v>9</v>
      </c>
      <c r="J149" s="2" t="s">
        <v>2195</v>
      </c>
      <c r="K149" s="2" t="s">
        <v>2192</v>
      </c>
      <c r="L149" s="6" t="s">
        <v>2199</v>
      </c>
      <c r="M149" s="2">
        <v>40</v>
      </c>
      <c r="N149" s="2" t="s">
        <v>3</v>
      </c>
      <c r="O149" s="111">
        <v>812.15</v>
      </c>
      <c r="P149" s="111">
        <f t="shared" si="4"/>
        <v>32486</v>
      </c>
      <c r="Q149" s="2" t="s">
        <v>2</v>
      </c>
      <c r="R149" s="2" t="s">
        <v>59</v>
      </c>
      <c r="S149" s="3" t="s">
        <v>2476</v>
      </c>
      <c r="T149" s="5">
        <v>46118</v>
      </c>
      <c r="U149" s="2" t="s">
        <v>12</v>
      </c>
      <c r="V149" s="5">
        <v>46149</v>
      </c>
      <c r="W149" s="3" t="s">
        <v>14</v>
      </c>
      <c r="X149" s="2" t="s">
        <v>13</v>
      </c>
      <c r="Y149" s="2">
        <v>3</v>
      </c>
      <c r="Z149" s="2">
        <v>40</v>
      </c>
      <c r="AA149" s="2">
        <f t="shared" si="5"/>
        <v>0</v>
      </c>
      <c r="AB149" s="4">
        <v>46129</v>
      </c>
      <c r="AC149" s="3">
        <v>41932</v>
      </c>
      <c r="AD149" s="3"/>
      <c r="AE149" s="2"/>
      <c r="AF149" s="2">
        <v>1</v>
      </c>
    </row>
    <row r="150" spans="1:32" ht="37.9" customHeight="1" x14ac:dyDescent="0.25">
      <c r="A150" s="2"/>
      <c r="B150" s="2" t="s">
        <v>10</v>
      </c>
      <c r="C150" s="2" t="s">
        <v>15</v>
      </c>
      <c r="D150" s="6" t="s">
        <v>2196</v>
      </c>
      <c r="E150" s="7">
        <v>46097</v>
      </c>
      <c r="F150" s="2" t="s">
        <v>1923</v>
      </c>
      <c r="G150" s="2">
        <v>2026</v>
      </c>
      <c r="H150" s="2" t="s">
        <v>2202</v>
      </c>
      <c r="I150" s="2" t="s">
        <v>9</v>
      </c>
      <c r="J150" s="2" t="s">
        <v>2195</v>
      </c>
      <c r="K150" s="2" t="s">
        <v>2191</v>
      </c>
      <c r="L150" s="6" t="s">
        <v>2189</v>
      </c>
      <c r="M150" s="2">
        <v>9</v>
      </c>
      <c r="N150" s="2" t="s">
        <v>3</v>
      </c>
      <c r="O150" s="111">
        <v>6154.15</v>
      </c>
      <c r="P150" s="111">
        <f t="shared" si="4"/>
        <v>55387.35</v>
      </c>
      <c r="Q150" s="2" t="s">
        <v>2</v>
      </c>
      <c r="R150" s="2" t="s">
        <v>59</v>
      </c>
      <c r="S150" s="3" t="s">
        <v>2476</v>
      </c>
      <c r="T150" s="5">
        <v>46118</v>
      </c>
      <c r="U150" s="2" t="s">
        <v>12</v>
      </c>
      <c r="V150" s="5">
        <v>46149</v>
      </c>
      <c r="W150" s="3" t="s">
        <v>14</v>
      </c>
      <c r="X150" s="2" t="s">
        <v>13</v>
      </c>
      <c r="Y150" s="2">
        <v>3</v>
      </c>
      <c r="Z150" s="2">
        <v>9</v>
      </c>
      <c r="AA150" s="2">
        <f t="shared" si="5"/>
        <v>0</v>
      </c>
      <c r="AB150" s="4">
        <v>46129</v>
      </c>
      <c r="AC150" s="3">
        <v>41932</v>
      </c>
      <c r="AD150" s="3"/>
      <c r="AE150" s="2"/>
      <c r="AF150" s="2">
        <v>1</v>
      </c>
    </row>
    <row r="151" spans="1:32" ht="37.9" customHeight="1" x14ac:dyDescent="0.25">
      <c r="A151" s="2"/>
      <c r="B151" s="2" t="s">
        <v>10</v>
      </c>
      <c r="C151" s="2" t="s">
        <v>15</v>
      </c>
      <c r="D151" s="6" t="s">
        <v>2196</v>
      </c>
      <c r="E151" s="7">
        <v>46097</v>
      </c>
      <c r="F151" s="2" t="s">
        <v>1923</v>
      </c>
      <c r="G151" s="2">
        <v>2026</v>
      </c>
      <c r="H151" s="2" t="s">
        <v>2202</v>
      </c>
      <c r="I151" s="2" t="s">
        <v>9</v>
      </c>
      <c r="J151" s="2" t="s">
        <v>2195</v>
      </c>
      <c r="K151" s="2" t="s">
        <v>4</v>
      </c>
      <c r="L151" s="6" t="s">
        <v>2197</v>
      </c>
      <c r="M151" s="2">
        <v>2</v>
      </c>
      <c r="N151" s="2" t="s">
        <v>3</v>
      </c>
      <c r="O151" s="111">
        <v>37050.5</v>
      </c>
      <c r="P151" s="111">
        <f t="shared" si="4"/>
        <v>74101</v>
      </c>
      <c r="Q151" s="2" t="s">
        <v>2</v>
      </c>
      <c r="R151" s="2" t="s">
        <v>59</v>
      </c>
      <c r="S151" s="3" t="s">
        <v>2476</v>
      </c>
      <c r="T151" s="5">
        <v>46118</v>
      </c>
      <c r="U151" s="2" t="s">
        <v>12</v>
      </c>
      <c r="V151" s="5">
        <v>46149</v>
      </c>
      <c r="W151" s="3" t="s">
        <v>14</v>
      </c>
      <c r="X151" s="2" t="s">
        <v>13</v>
      </c>
      <c r="Y151" s="2">
        <v>3</v>
      </c>
      <c r="Z151" s="2">
        <v>2</v>
      </c>
      <c r="AA151" s="2">
        <f t="shared" si="5"/>
        <v>0</v>
      </c>
      <c r="AB151" s="4">
        <v>46129</v>
      </c>
      <c r="AC151" s="3">
        <v>41932</v>
      </c>
      <c r="AD151" s="3"/>
      <c r="AE151" s="2"/>
      <c r="AF151" s="2">
        <v>1</v>
      </c>
    </row>
    <row r="152" spans="1:32" ht="37.9" customHeight="1" x14ac:dyDescent="0.25">
      <c r="A152" s="2"/>
      <c r="B152" s="2" t="s">
        <v>10</v>
      </c>
      <c r="C152" s="2" t="s">
        <v>15</v>
      </c>
      <c r="D152" s="6" t="s">
        <v>2196</v>
      </c>
      <c r="E152" s="7">
        <v>46097</v>
      </c>
      <c r="F152" s="2" t="s">
        <v>1923</v>
      </c>
      <c r="G152" s="2">
        <v>2026</v>
      </c>
      <c r="H152" s="2" t="s">
        <v>2202</v>
      </c>
      <c r="I152" s="2" t="s">
        <v>9</v>
      </c>
      <c r="J152" s="2" t="s">
        <v>2195</v>
      </c>
      <c r="K152" s="2" t="s">
        <v>4</v>
      </c>
      <c r="L152" s="6" t="s">
        <v>2198</v>
      </c>
      <c r="M152" s="2">
        <v>2</v>
      </c>
      <c r="N152" s="2" t="s">
        <v>3</v>
      </c>
      <c r="O152" s="111">
        <v>47309.08</v>
      </c>
      <c r="P152" s="111">
        <f t="shared" si="4"/>
        <v>94618.16</v>
      </c>
      <c r="Q152" s="2" t="s">
        <v>2</v>
      </c>
      <c r="R152" s="2" t="s">
        <v>59</v>
      </c>
      <c r="S152" s="3" t="s">
        <v>2476</v>
      </c>
      <c r="T152" s="5">
        <v>46118</v>
      </c>
      <c r="U152" s="2" t="s">
        <v>12</v>
      </c>
      <c r="V152" s="5">
        <v>46149</v>
      </c>
      <c r="W152" s="3" t="s">
        <v>14</v>
      </c>
      <c r="X152" s="2" t="s">
        <v>13</v>
      </c>
      <c r="Y152" s="2">
        <v>3</v>
      </c>
      <c r="Z152" s="2">
        <v>2</v>
      </c>
      <c r="AA152" s="2">
        <f t="shared" si="5"/>
        <v>0</v>
      </c>
      <c r="AB152" s="4">
        <v>46129</v>
      </c>
      <c r="AC152" s="3">
        <v>41932</v>
      </c>
      <c r="AD152" s="3"/>
      <c r="AE152" s="2"/>
      <c r="AF152" s="2">
        <v>1</v>
      </c>
    </row>
    <row r="153" spans="1:32" ht="37.9" customHeight="1" x14ac:dyDescent="0.25">
      <c r="A153" s="2">
        <v>1</v>
      </c>
      <c r="B153" s="2" t="s">
        <v>10</v>
      </c>
      <c r="C153" s="2" t="s">
        <v>15</v>
      </c>
      <c r="D153" s="6" t="s">
        <v>2237</v>
      </c>
      <c r="E153" s="7">
        <v>46099</v>
      </c>
      <c r="F153" s="2" t="s">
        <v>1923</v>
      </c>
      <c r="G153" s="2">
        <v>2026</v>
      </c>
      <c r="H153" s="2" t="s">
        <v>2236</v>
      </c>
      <c r="I153" s="2" t="s">
        <v>2082</v>
      </c>
      <c r="J153" s="2" t="s">
        <v>2238</v>
      </c>
      <c r="K153" s="2" t="s">
        <v>4</v>
      </c>
      <c r="L153" s="6" t="s">
        <v>2239</v>
      </c>
      <c r="M153" s="2">
        <v>1</v>
      </c>
      <c r="N153" s="2" t="s">
        <v>3</v>
      </c>
      <c r="O153" s="111">
        <v>105000</v>
      </c>
      <c r="P153" s="111">
        <f t="shared" si="4"/>
        <v>105000</v>
      </c>
      <c r="Q153" s="2" t="s">
        <v>2</v>
      </c>
      <c r="R153" s="2" t="s">
        <v>1205</v>
      </c>
      <c r="S153" s="3" t="s">
        <v>2488</v>
      </c>
      <c r="T153" s="5">
        <v>46118</v>
      </c>
      <c r="U153" s="2" t="s">
        <v>12</v>
      </c>
      <c r="V153" s="5">
        <v>46119</v>
      </c>
      <c r="W153" s="3" t="s">
        <v>14</v>
      </c>
      <c r="X153" s="2" t="s">
        <v>13</v>
      </c>
      <c r="Y153" s="2">
        <v>3</v>
      </c>
      <c r="Z153" s="2">
        <v>1</v>
      </c>
      <c r="AA153" s="2">
        <f t="shared" si="5"/>
        <v>0</v>
      </c>
      <c r="AB153" s="4">
        <v>46136</v>
      </c>
      <c r="AC153" s="3">
        <v>23465</v>
      </c>
      <c r="AD153" s="3"/>
      <c r="AE153" s="2">
        <v>1</v>
      </c>
      <c r="AF153" s="2">
        <v>1</v>
      </c>
    </row>
    <row r="154" spans="1:32" ht="37.9" customHeight="1" x14ac:dyDescent="0.25">
      <c r="A154" s="2">
        <v>2</v>
      </c>
      <c r="B154" s="2" t="s">
        <v>10</v>
      </c>
      <c r="C154" s="2" t="s">
        <v>15</v>
      </c>
      <c r="D154" s="6" t="s">
        <v>2246</v>
      </c>
      <c r="E154" s="7">
        <v>46099</v>
      </c>
      <c r="F154" s="2" t="s">
        <v>1923</v>
      </c>
      <c r="G154" s="2">
        <v>2026</v>
      </c>
      <c r="H154" s="2" t="s">
        <v>2272</v>
      </c>
      <c r="I154" s="2" t="s">
        <v>2082</v>
      </c>
      <c r="J154" s="2" t="s">
        <v>2247</v>
      </c>
      <c r="K154" s="2" t="s">
        <v>4</v>
      </c>
      <c r="L154" s="6" t="s">
        <v>2248</v>
      </c>
      <c r="M154" s="2">
        <v>2</v>
      </c>
      <c r="N154" s="2" t="s">
        <v>3</v>
      </c>
      <c r="O154" s="111">
        <v>40000</v>
      </c>
      <c r="P154" s="111">
        <f t="shared" si="4"/>
        <v>80000</v>
      </c>
      <c r="Q154" s="2" t="s">
        <v>2</v>
      </c>
      <c r="R154" s="2" t="s">
        <v>1178</v>
      </c>
      <c r="S154" s="3">
        <v>105019</v>
      </c>
      <c r="T154" s="5">
        <v>46101</v>
      </c>
      <c r="U154" s="2" t="s">
        <v>12</v>
      </c>
      <c r="V154" s="5">
        <v>46101</v>
      </c>
      <c r="W154" s="3" t="s">
        <v>14</v>
      </c>
      <c r="X154" s="2" t="s">
        <v>13</v>
      </c>
      <c r="Y154" s="2">
        <v>3</v>
      </c>
      <c r="Z154" s="2">
        <v>2</v>
      </c>
      <c r="AA154" s="2">
        <f t="shared" si="5"/>
        <v>0</v>
      </c>
      <c r="AB154" s="4">
        <v>46106</v>
      </c>
      <c r="AC154" s="3" t="s">
        <v>1700</v>
      </c>
      <c r="AD154" s="3"/>
      <c r="AE154" s="2">
        <v>1</v>
      </c>
      <c r="AF154" s="2">
        <v>1</v>
      </c>
    </row>
    <row r="155" spans="1:32" ht="37.9" customHeight="1" x14ac:dyDescent="0.25">
      <c r="A155" s="2"/>
      <c r="B155" s="2" t="s">
        <v>10</v>
      </c>
      <c r="C155" s="2" t="s">
        <v>15</v>
      </c>
      <c r="D155" s="6" t="s">
        <v>2246</v>
      </c>
      <c r="E155" s="7">
        <v>46099</v>
      </c>
      <c r="F155" s="2" t="s">
        <v>1923</v>
      </c>
      <c r="G155" s="2">
        <v>2026</v>
      </c>
      <c r="H155" s="2" t="s">
        <v>2272</v>
      </c>
      <c r="I155" s="2" t="s">
        <v>2082</v>
      </c>
      <c r="J155" s="2" t="s">
        <v>2247</v>
      </c>
      <c r="K155" s="2" t="s">
        <v>4</v>
      </c>
      <c r="L155" s="6" t="s">
        <v>2249</v>
      </c>
      <c r="M155" s="2">
        <v>2</v>
      </c>
      <c r="N155" s="2" t="s">
        <v>3</v>
      </c>
      <c r="O155" s="111">
        <v>25500</v>
      </c>
      <c r="P155" s="111">
        <f t="shared" si="4"/>
        <v>51000</v>
      </c>
      <c r="Q155" s="2" t="s">
        <v>2</v>
      </c>
      <c r="R155" s="2" t="s">
        <v>1178</v>
      </c>
      <c r="S155" s="3">
        <v>105019</v>
      </c>
      <c r="T155" s="5">
        <v>46101</v>
      </c>
      <c r="U155" s="2" t="s">
        <v>12</v>
      </c>
      <c r="V155" s="5">
        <v>46101</v>
      </c>
      <c r="W155" s="3" t="s">
        <v>14</v>
      </c>
      <c r="X155" s="2" t="s">
        <v>13</v>
      </c>
      <c r="Y155" s="2">
        <v>3</v>
      </c>
      <c r="Z155" s="2">
        <v>2</v>
      </c>
      <c r="AA155" s="2">
        <f t="shared" si="5"/>
        <v>0</v>
      </c>
      <c r="AB155" s="4">
        <v>46106</v>
      </c>
      <c r="AC155" s="3" t="s">
        <v>1700</v>
      </c>
      <c r="AD155" s="3"/>
      <c r="AE155" s="2"/>
      <c r="AF155" s="2">
        <v>1</v>
      </c>
    </row>
    <row r="156" spans="1:32" ht="37.9" customHeight="1" x14ac:dyDescent="0.25">
      <c r="A156" s="2">
        <v>3</v>
      </c>
      <c r="B156" s="2" t="s">
        <v>10</v>
      </c>
      <c r="C156" s="2" t="s">
        <v>15</v>
      </c>
      <c r="D156" s="6" t="s">
        <v>2251</v>
      </c>
      <c r="E156" s="7">
        <v>46100</v>
      </c>
      <c r="F156" s="2" t="s">
        <v>1923</v>
      </c>
      <c r="G156" s="2">
        <v>2026</v>
      </c>
      <c r="H156" s="2" t="s">
        <v>2626</v>
      </c>
      <c r="I156" s="2" t="s">
        <v>2082</v>
      </c>
      <c r="J156" s="2" t="s">
        <v>2250</v>
      </c>
      <c r="K156" s="2" t="s">
        <v>2252</v>
      </c>
      <c r="L156" s="6" t="s">
        <v>2253</v>
      </c>
      <c r="M156" s="2">
        <v>2</v>
      </c>
      <c r="N156" s="2" t="s">
        <v>3</v>
      </c>
      <c r="O156" s="111">
        <v>250000</v>
      </c>
      <c r="P156" s="111">
        <f t="shared" si="4"/>
        <v>500000</v>
      </c>
      <c r="Q156" s="2" t="s">
        <v>2</v>
      </c>
      <c r="R156" s="2" t="s">
        <v>630</v>
      </c>
      <c r="S156" s="3" t="s">
        <v>2519</v>
      </c>
      <c r="T156" s="5">
        <v>46121</v>
      </c>
      <c r="U156" s="2" t="s">
        <v>12</v>
      </c>
      <c r="V156" s="5">
        <v>46121</v>
      </c>
      <c r="W156" s="3" t="s">
        <v>14</v>
      </c>
      <c r="X156" s="2" t="s">
        <v>13</v>
      </c>
      <c r="Y156" s="2">
        <v>3</v>
      </c>
      <c r="Z156" s="2">
        <v>2</v>
      </c>
      <c r="AA156" s="2">
        <f t="shared" si="5"/>
        <v>0</v>
      </c>
      <c r="AB156" s="4">
        <v>46140</v>
      </c>
      <c r="AC156" s="3">
        <v>19</v>
      </c>
      <c r="AD156" s="3">
        <v>78222</v>
      </c>
      <c r="AE156" s="2">
        <v>1</v>
      </c>
      <c r="AF156" s="2">
        <v>1</v>
      </c>
    </row>
    <row r="157" spans="1:32" ht="37.9" customHeight="1" x14ac:dyDescent="0.25">
      <c r="A157" s="2"/>
      <c r="B157" s="2" t="s">
        <v>10</v>
      </c>
      <c r="C157" s="2" t="s">
        <v>15</v>
      </c>
      <c r="D157" s="6" t="s">
        <v>2251</v>
      </c>
      <c r="E157" s="7">
        <v>46100</v>
      </c>
      <c r="F157" s="2" t="s">
        <v>1923</v>
      </c>
      <c r="G157" s="2">
        <v>2026</v>
      </c>
      <c r="H157" s="2" t="s">
        <v>2626</v>
      </c>
      <c r="I157" s="2" t="s">
        <v>2082</v>
      </c>
      <c r="J157" s="2" t="s">
        <v>2250</v>
      </c>
      <c r="K157" s="2" t="s">
        <v>2254</v>
      </c>
      <c r="L157" s="6" t="s">
        <v>2255</v>
      </c>
      <c r="M157" s="2">
        <v>1</v>
      </c>
      <c r="N157" s="2" t="s">
        <v>3</v>
      </c>
      <c r="O157" s="111">
        <v>662700</v>
      </c>
      <c r="P157" s="111">
        <f t="shared" si="4"/>
        <v>662700</v>
      </c>
      <c r="Q157" s="2" t="s">
        <v>2</v>
      </c>
      <c r="R157" s="2" t="s">
        <v>1190</v>
      </c>
      <c r="S157" s="3" t="s">
        <v>2306</v>
      </c>
      <c r="T157" s="5">
        <v>46106</v>
      </c>
      <c r="U157" s="2" t="s">
        <v>12</v>
      </c>
      <c r="V157" s="5">
        <v>46106</v>
      </c>
      <c r="W157" s="3" t="s">
        <v>14</v>
      </c>
      <c r="X157" s="2" t="s">
        <v>13</v>
      </c>
      <c r="Y157" s="2">
        <v>3</v>
      </c>
      <c r="Z157" s="2">
        <v>1</v>
      </c>
      <c r="AA157" s="2">
        <f t="shared" si="5"/>
        <v>0</v>
      </c>
      <c r="AB157" s="4">
        <v>46119</v>
      </c>
      <c r="AC157" s="3">
        <v>18659</v>
      </c>
      <c r="AD157" s="3">
        <v>77296</v>
      </c>
      <c r="AE157" s="2"/>
      <c r="AF157" s="2">
        <v>1</v>
      </c>
    </row>
    <row r="158" spans="1:32" ht="37.9" customHeight="1" x14ac:dyDescent="0.25">
      <c r="A158" s="2"/>
      <c r="B158" s="2" t="s">
        <v>10</v>
      </c>
      <c r="C158" s="2" t="s">
        <v>15</v>
      </c>
      <c r="D158" s="6" t="s">
        <v>2251</v>
      </c>
      <c r="E158" s="7">
        <v>46100</v>
      </c>
      <c r="F158" s="2" t="s">
        <v>1923</v>
      </c>
      <c r="G158" s="2">
        <v>2026</v>
      </c>
      <c r="H158" s="2" t="s">
        <v>2272</v>
      </c>
      <c r="I158" s="2" t="s">
        <v>2082</v>
      </c>
      <c r="J158" s="2" t="s">
        <v>2250</v>
      </c>
      <c r="K158" s="2" t="s">
        <v>2490</v>
      </c>
      <c r="L158" s="6" t="s">
        <v>2256</v>
      </c>
      <c r="M158" s="2">
        <v>1</v>
      </c>
      <c r="N158" s="2" t="s">
        <v>3</v>
      </c>
      <c r="O158" s="111">
        <v>352500</v>
      </c>
      <c r="P158" s="111">
        <f t="shared" si="4"/>
        <v>352500</v>
      </c>
      <c r="Q158" s="2" t="s">
        <v>2</v>
      </c>
      <c r="R158" s="2" t="s">
        <v>1190</v>
      </c>
      <c r="S158" s="3" t="s">
        <v>2306</v>
      </c>
      <c r="T158" s="5">
        <v>46106</v>
      </c>
      <c r="U158" s="2" t="s">
        <v>12</v>
      </c>
      <c r="V158" s="5">
        <v>46106</v>
      </c>
      <c r="W158" s="3" t="s">
        <v>14</v>
      </c>
      <c r="X158" s="2" t="s">
        <v>13</v>
      </c>
      <c r="Y158" s="2">
        <v>3</v>
      </c>
      <c r="Z158" s="2">
        <v>1</v>
      </c>
      <c r="AA158" s="2">
        <f t="shared" si="5"/>
        <v>0</v>
      </c>
      <c r="AB158" s="4">
        <v>46119</v>
      </c>
      <c r="AC158" s="3">
        <v>18659</v>
      </c>
      <c r="AD158" s="3">
        <v>77296</v>
      </c>
      <c r="AE158" s="2"/>
      <c r="AF158" s="2">
        <v>1</v>
      </c>
    </row>
    <row r="159" spans="1:32" ht="37.9" customHeight="1" x14ac:dyDescent="0.25">
      <c r="A159" s="2">
        <v>1</v>
      </c>
      <c r="B159" s="2" t="s">
        <v>2631</v>
      </c>
      <c r="C159" s="2" t="s">
        <v>15</v>
      </c>
      <c r="D159" s="6" t="s">
        <v>2271</v>
      </c>
      <c r="E159" s="7">
        <v>46104</v>
      </c>
      <c r="F159" s="2" t="s">
        <v>1923</v>
      </c>
      <c r="G159" s="2">
        <v>2026</v>
      </c>
      <c r="H159" s="2" t="s">
        <v>2273</v>
      </c>
      <c r="I159" s="2" t="s">
        <v>9</v>
      </c>
      <c r="J159" s="2" t="s">
        <v>2270</v>
      </c>
      <c r="K159" s="2" t="s">
        <v>4</v>
      </c>
      <c r="L159" s="6" t="s">
        <v>2274</v>
      </c>
      <c r="M159" s="2">
        <v>1</v>
      </c>
      <c r="N159" s="2" t="s">
        <v>3</v>
      </c>
      <c r="O159" s="111">
        <v>5250000</v>
      </c>
      <c r="P159" s="111">
        <f t="shared" si="4"/>
        <v>5250000</v>
      </c>
      <c r="Q159" s="2" t="s">
        <v>2</v>
      </c>
      <c r="R159" s="2" t="s">
        <v>2308</v>
      </c>
      <c r="S159" s="3" t="s">
        <v>2313</v>
      </c>
      <c r="T159" s="5">
        <v>46106</v>
      </c>
      <c r="U159" s="2" t="s">
        <v>12</v>
      </c>
      <c r="V159" s="5">
        <v>46107</v>
      </c>
      <c r="W159" s="3" t="s">
        <v>1422</v>
      </c>
      <c r="X159" s="2" t="s">
        <v>0</v>
      </c>
      <c r="Y159" s="2">
        <v>1</v>
      </c>
      <c r="Z159" s="2"/>
      <c r="AA159" s="2">
        <f t="shared" si="5"/>
        <v>-1</v>
      </c>
      <c r="AB159" s="4"/>
      <c r="AC159" s="3"/>
      <c r="AD159" s="3"/>
      <c r="AE159" s="2">
        <v>1</v>
      </c>
      <c r="AF159" s="2">
        <v>1</v>
      </c>
    </row>
    <row r="160" spans="1:32" ht="37.9" customHeight="1" x14ac:dyDescent="0.25">
      <c r="A160" s="2">
        <v>5</v>
      </c>
      <c r="B160" s="2" t="s">
        <v>16</v>
      </c>
      <c r="C160" s="2" t="s">
        <v>7</v>
      </c>
      <c r="D160" s="6" t="s">
        <v>2292</v>
      </c>
      <c r="E160" s="7">
        <v>46106</v>
      </c>
      <c r="F160" s="2" t="s">
        <v>1923</v>
      </c>
      <c r="G160" s="2">
        <v>2026</v>
      </c>
      <c r="H160" s="2" t="s">
        <v>2295</v>
      </c>
      <c r="I160" s="2" t="s">
        <v>9</v>
      </c>
      <c r="J160" s="2" t="s">
        <v>2291</v>
      </c>
      <c r="K160" s="2" t="s">
        <v>2289</v>
      </c>
      <c r="L160" s="6" t="s">
        <v>2286</v>
      </c>
      <c r="M160" s="2">
        <v>2</v>
      </c>
      <c r="N160" s="2" t="s">
        <v>3</v>
      </c>
      <c r="O160" s="111">
        <v>352500</v>
      </c>
      <c r="P160" s="111">
        <f t="shared" si="4"/>
        <v>705000</v>
      </c>
      <c r="Q160" s="2" t="s">
        <v>2</v>
      </c>
      <c r="R160" s="2" t="s">
        <v>760</v>
      </c>
      <c r="S160" s="3" t="s">
        <v>2558</v>
      </c>
      <c r="T160" s="5">
        <v>46122</v>
      </c>
      <c r="U160" s="2" t="s">
        <v>12</v>
      </c>
      <c r="V160" s="5">
        <v>46134</v>
      </c>
      <c r="W160" s="3" t="s">
        <v>14</v>
      </c>
      <c r="X160" s="2" t="s">
        <v>13</v>
      </c>
      <c r="Y160" s="2">
        <v>3</v>
      </c>
      <c r="Z160" s="2">
        <v>2</v>
      </c>
      <c r="AA160" s="2">
        <f t="shared" si="5"/>
        <v>0</v>
      </c>
      <c r="AB160" s="4">
        <v>46235</v>
      </c>
      <c r="AC160" s="3">
        <v>137</v>
      </c>
      <c r="AD160" s="3">
        <v>82542</v>
      </c>
      <c r="AE160" s="2">
        <v>1</v>
      </c>
      <c r="AF160" s="2">
        <v>1</v>
      </c>
    </row>
    <row r="161" spans="1:32" ht="37.9" customHeight="1" x14ac:dyDescent="0.25">
      <c r="A161" s="2"/>
      <c r="B161" s="2" t="s">
        <v>16</v>
      </c>
      <c r="C161" s="2" t="s">
        <v>7</v>
      </c>
      <c r="D161" s="6" t="s">
        <v>2293</v>
      </c>
      <c r="E161" s="7">
        <v>46106</v>
      </c>
      <c r="F161" s="2" t="s">
        <v>1923</v>
      </c>
      <c r="G161" s="2">
        <v>2026</v>
      </c>
      <c r="H161" s="2" t="s">
        <v>2295</v>
      </c>
      <c r="I161" s="2" t="s">
        <v>9</v>
      </c>
      <c r="J161" s="2" t="s">
        <v>2291</v>
      </c>
      <c r="K161" s="2" t="s">
        <v>2287</v>
      </c>
      <c r="L161" s="6" t="s">
        <v>2285</v>
      </c>
      <c r="M161" s="2">
        <v>4</v>
      </c>
      <c r="N161" s="2" t="s">
        <v>3</v>
      </c>
      <c r="O161" s="111">
        <v>352500</v>
      </c>
      <c r="P161" s="111">
        <f t="shared" si="4"/>
        <v>1410000</v>
      </c>
      <c r="Q161" s="2" t="s">
        <v>2</v>
      </c>
      <c r="R161" s="2" t="s">
        <v>760</v>
      </c>
      <c r="S161" s="3" t="s">
        <v>2558</v>
      </c>
      <c r="T161" s="5">
        <v>46122</v>
      </c>
      <c r="U161" s="2" t="s">
        <v>12</v>
      </c>
      <c r="V161" s="5">
        <v>46134</v>
      </c>
      <c r="W161" s="3" t="s">
        <v>14</v>
      </c>
      <c r="X161" s="2" t="s">
        <v>13</v>
      </c>
      <c r="Y161" s="2">
        <v>3</v>
      </c>
      <c r="Z161" s="2">
        <v>4</v>
      </c>
      <c r="AA161" s="2">
        <f t="shared" ref="AA161:AA162" si="6">Z161-M161</f>
        <v>0</v>
      </c>
      <c r="AB161" s="4">
        <v>46235</v>
      </c>
      <c r="AC161" s="3">
        <v>137</v>
      </c>
      <c r="AD161" s="3">
        <v>82542</v>
      </c>
      <c r="AE161" s="2"/>
      <c r="AF161" s="2">
        <v>1</v>
      </c>
    </row>
    <row r="162" spans="1:32" ht="37.9" customHeight="1" x14ac:dyDescent="0.25">
      <c r="A162" s="2"/>
      <c r="B162" s="2" t="s">
        <v>16</v>
      </c>
      <c r="C162" s="2" t="s">
        <v>7</v>
      </c>
      <c r="D162" s="6" t="s">
        <v>2294</v>
      </c>
      <c r="E162" s="7">
        <v>46106</v>
      </c>
      <c r="F162" s="2" t="s">
        <v>1923</v>
      </c>
      <c r="G162" s="2">
        <v>2026</v>
      </c>
      <c r="H162" s="2" t="s">
        <v>2295</v>
      </c>
      <c r="I162" s="2" t="s">
        <v>9</v>
      </c>
      <c r="J162" s="2" t="s">
        <v>2291</v>
      </c>
      <c r="K162" s="2" t="s">
        <v>2288</v>
      </c>
      <c r="L162" s="6" t="s">
        <v>2284</v>
      </c>
      <c r="M162" s="2">
        <v>2</v>
      </c>
      <c r="N162" s="2" t="s">
        <v>3</v>
      </c>
      <c r="O162" s="111">
        <v>352500</v>
      </c>
      <c r="P162" s="111">
        <f t="shared" si="4"/>
        <v>705000</v>
      </c>
      <c r="Q162" s="2" t="s">
        <v>2</v>
      </c>
      <c r="R162" s="2" t="s">
        <v>760</v>
      </c>
      <c r="S162" s="3" t="s">
        <v>2558</v>
      </c>
      <c r="T162" s="5">
        <v>46122</v>
      </c>
      <c r="U162" s="2" t="s">
        <v>12</v>
      </c>
      <c r="V162" s="5">
        <v>46134</v>
      </c>
      <c r="W162" s="3" t="s">
        <v>14</v>
      </c>
      <c r="X162" s="2" t="s">
        <v>13</v>
      </c>
      <c r="Y162" s="2">
        <v>3</v>
      </c>
      <c r="Z162" s="2">
        <v>2</v>
      </c>
      <c r="AA162" s="2">
        <f t="shared" si="6"/>
        <v>0</v>
      </c>
      <c r="AB162" s="4">
        <v>46235</v>
      </c>
      <c r="AC162" s="3">
        <v>137</v>
      </c>
      <c r="AD162" s="3">
        <v>82542</v>
      </c>
      <c r="AE162" s="2"/>
      <c r="AF162" s="2">
        <v>1</v>
      </c>
    </row>
    <row r="163" spans="1:32" ht="37.9" customHeight="1" x14ac:dyDescent="0.25">
      <c r="A163" s="2"/>
      <c r="B163" s="2" t="s">
        <v>16</v>
      </c>
      <c r="C163" s="2" t="s">
        <v>7</v>
      </c>
      <c r="D163" s="6" t="s">
        <v>2030</v>
      </c>
      <c r="E163" s="7">
        <v>46106</v>
      </c>
      <c r="F163" s="2" t="s">
        <v>1923</v>
      </c>
      <c r="G163" s="2">
        <v>2026</v>
      </c>
      <c r="H163" s="2" t="s">
        <v>2295</v>
      </c>
      <c r="I163" s="2" t="s">
        <v>9</v>
      </c>
      <c r="J163" s="2" t="s">
        <v>2291</v>
      </c>
      <c r="K163" s="2" t="s">
        <v>2028</v>
      </c>
      <c r="L163" s="6" t="s">
        <v>2283</v>
      </c>
      <c r="M163" s="2">
        <v>6</v>
      </c>
      <c r="N163" s="2" t="s">
        <v>3</v>
      </c>
      <c r="O163" s="111">
        <v>1003920</v>
      </c>
      <c r="P163" s="111">
        <f t="shared" si="4"/>
        <v>6023520</v>
      </c>
      <c r="Q163" s="2" t="s">
        <v>2</v>
      </c>
      <c r="R163" s="2" t="s">
        <v>760</v>
      </c>
      <c r="S163" s="3" t="s">
        <v>2558</v>
      </c>
      <c r="T163" s="5">
        <v>46122</v>
      </c>
      <c r="U163" s="2" t="s">
        <v>12</v>
      </c>
      <c r="V163" s="5">
        <v>46134</v>
      </c>
      <c r="W163" s="3" t="s">
        <v>14</v>
      </c>
      <c r="X163" s="2" t="s">
        <v>13</v>
      </c>
      <c r="Y163" s="2">
        <v>3</v>
      </c>
      <c r="Z163" s="2">
        <v>6</v>
      </c>
      <c r="AA163" s="2">
        <f t="shared" si="5"/>
        <v>0</v>
      </c>
      <c r="AB163" s="4">
        <v>46157</v>
      </c>
      <c r="AC163" s="3">
        <v>135</v>
      </c>
      <c r="AD163" s="3">
        <v>79820</v>
      </c>
      <c r="AE163" s="2"/>
      <c r="AF163" s="2">
        <v>1</v>
      </c>
    </row>
    <row r="164" spans="1:32" ht="37.9" customHeight="1" x14ac:dyDescent="0.25">
      <c r="A164" s="2"/>
      <c r="B164" s="2" t="s">
        <v>16</v>
      </c>
      <c r="C164" s="2" t="s">
        <v>7</v>
      </c>
      <c r="D164" s="6" t="s">
        <v>2030</v>
      </c>
      <c r="E164" s="7">
        <v>46106</v>
      </c>
      <c r="F164" s="2" t="s">
        <v>1923</v>
      </c>
      <c r="G164" s="2">
        <v>2026</v>
      </c>
      <c r="H164" s="2" t="s">
        <v>2295</v>
      </c>
      <c r="I164" s="2" t="s">
        <v>9</v>
      </c>
      <c r="J164" s="2" t="s">
        <v>2291</v>
      </c>
      <c r="K164" s="2" t="s">
        <v>2290</v>
      </c>
      <c r="L164" s="6" t="s">
        <v>2282</v>
      </c>
      <c r="M164" s="2">
        <v>1</v>
      </c>
      <c r="N164" s="2" t="s">
        <v>3</v>
      </c>
      <c r="O164" s="111">
        <v>45120</v>
      </c>
      <c r="P164" s="111">
        <f t="shared" si="4"/>
        <v>45120</v>
      </c>
      <c r="Q164" s="2" t="s">
        <v>2</v>
      </c>
      <c r="R164" s="2" t="s">
        <v>760</v>
      </c>
      <c r="S164" s="3" t="s">
        <v>2558</v>
      </c>
      <c r="T164" s="5">
        <v>46122</v>
      </c>
      <c r="U164" s="2" t="s">
        <v>12</v>
      </c>
      <c r="V164" s="5">
        <v>46134</v>
      </c>
      <c r="W164" s="3" t="s">
        <v>14</v>
      </c>
      <c r="X164" s="2" t="s">
        <v>13</v>
      </c>
      <c r="Y164" s="2">
        <v>3</v>
      </c>
      <c r="Z164" s="2">
        <v>1</v>
      </c>
      <c r="AA164" s="2">
        <f t="shared" si="5"/>
        <v>0</v>
      </c>
      <c r="AB164" s="4">
        <v>46157</v>
      </c>
      <c r="AC164" s="3">
        <v>135</v>
      </c>
      <c r="AD164" s="3">
        <v>79820</v>
      </c>
      <c r="AE164" s="2"/>
      <c r="AF164" s="2">
        <v>1</v>
      </c>
    </row>
    <row r="165" spans="1:32" ht="37.9" customHeight="1" x14ac:dyDescent="0.25">
      <c r="A165" s="2">
        <v>6</v>
      </c>
      <c r="B165" s="2" t="s">
        <v>10</v>
      </c>
      <c r="C165" s="2" t="s">
        <v>15</v>
      </c>
      <c r="D165" s="6" t="s">
        <v>2322</v>
      </c>
      <c r="E165" s="7">
        <v>46111</v>
      </c>
      <c r="F165" s="2" t="s">
        <v>1923</v>
      </c>
      <c r="G165" s="2">
        <v>2026</v>
      </c>
      <c r="H165" s="2" t="s">
        <v>2323</v>
      </c>
      <c r="I165" s="2" t="s">
        <v>2082</v>
      </c>
      <c r="J165" s="2" t="s">
        <v>2324</v>
      </c>
      <c r="K165" s="2" t="s">
        <v>1233</v>
      </c>
      <c r="L165" s="6" t="s">
        <v>1234</v>
      </c>
      <c r="M165" s="2">
        <v>10</v>
      </c>
      <c r="N165" s="2" t="s">
        <v>3</v>
      </c>
      <c r="O165" s="111">
        <v>23375</v>
      </c>
      <c r="P165" s="111">
        <f t="shared" ref="P165:P170" si="7">O165*M165</f>
        <v>233750</v>
      </c>
      <c r="Q165" s="2" t="s">
        <v>2</v>
      </c>
      <c r="R165" s="2" t="s">
        <v>2506</v>
      </c>
      <c r="S165" s="3" t="s">
        <v>2507</v>
      </c>
      <c r="T165" s="5">
        <v>46122</v>
      </c>
      <c r="U165" s="2" t="s">
        <v>12</v>
      </c>
      <c r="V165" s="5">
        <v>46124</v>
      </c>
      <c r="W165" s="3" t="s">
        <v>14</v>
      </c>
      <c r="X165" s="2" t="s">
        <v>13</v>
      </c>
      <c r="Y165" s="2">
        <v>3</v>
      </c>
      <c r="Z165" s="2">
        <v>10</v>
      </c>
      <c r="AA165" s="2">
        <f t="shared" ref="AA165:AA169" si="8">Z165-M165</f>
        <v>0</v>
      </c>
      <c r="AB165" s="4">
        <v>46192</v>
      </c>
      <c r="AC165" s="3">
        <v>42450</v>
      </c>
      <c r="AD165" s="3">
        <v>80689</v>
      </c>
      <c r="AE165" s="2">
        <v>1</v>
      </c>
      <c r="AF165" s="2">
        <v>1</v>
      </c>
    </row>
    <row r="166" spans="1:32" ht="37.9" customHeight="1" x14ac:dyDescent="0.25">
      <c r="A166" s="2"/>
      <c r="B166" s="2" t="s">
        <v>10</v>
      </c>
      <c r="C166" s="2" t="s">
        <v>15</v>
      </c>
      <c r="D166" s="6" t="s">
        <v>2322</v>
      </c>
      <c r="E166" s="7">
        <v>46111</v>
      </c>
      <c r="F166" s="2" t="s">
        <v>1923</v>
      </c>
      <c r="G166" s="2">
        <v>2026</v>
      </c>
      <c r="H166" s="2" t="s">
        <v>2323</v>
      </c>
      <c r="I166" s="2" t="s">
        <v>2082</v>
      </c>
      <c r="J166" s="2" t="s">
        <v>2324</v>
      </c>
      <c r="K166" s="2" t="s">
        <v>2329</v>
      </c>
      <c r="L166" s="6" t="s">
        <v>2334</v>
      </c>
      <c r="M166" s="2">
        <v>4</v>
      </c>
      <c r="N166" s="2" t="s">
        <v>3</v>
      </c>
      <c r="O166" s="111">
        <v>10634</v>
      </c>
      <c r="P166" s="111">
        <f t="shared" si="7"/>
        <v>42536</v>
      </c>
      <c r="Q166" s="2" t="s">
        <v>2</v>
      </c>
      <c r="R166" s="2" t="s">
        <v>2506</v>
      </c>
      <c r="S166" s="3" t="s">
        <v>2507</v>
      </c>
      <c r="T166" s="5">
        <v>46122</v>
      </c>
      <c r="U166" s="2" t="s">
        <v>12</v>
      </c>
      <c r="V166" s="5">
        <v>46123</v>
      </c>
      <c r="W166" s="3" t="s">
        <v>14</v>
      </c>
      <c r="X166" s="2" t="s">
        <v>13</v>
      </c>
      <c r="Y166" s="2">
        <v>3</v>
      </c>
      <c r="Z166" s="2">
        <v>4</v>
      </c>
      <c r="AA166" s="2">
        <f t="shared" ref="AA166" si="9">Z166-M166</f>
        <v>0</v>
      </c>
      <c r="AB166" s="4">
        <v>46192</v>
      </c>
      <c r="AC166" s="3">
        <v>42450</v>
      </c>
      <c r="AD166" s="3">
        <v>80689</v>
      </c>
      <c r="AE166" s="2"/>
      <c r="AF166" s="2">
        <v>1</v>
      </c>
    </row>
    <row r="167" spans="1:32" ht="37.9" customHeight="1" x14ac:dyDescent="0.25">
      <c r="A167" s="2"/>
      <c r="B167" s="2" t="s">
        <v>10</v>
      </c>
      <c r="C167" s="2" t="s">
        <v>15</v>
      </c>
      <c r="D167" s="6" t="s">
        <v>2322</v>
      </c>
      <c r="E167" s="7">
        <v>46111</v>
      </c>
      <c r="F167" s="2" t="s">
        <v>1923</v>
      </c>
      <c r="G167" s="2">
        <v>2026</v>
      </c>
      <c r="H167" s="2" t="s">
        <v>2323</v>
      </c>
      <c r="I167" s="2" t="s">
        <v>2082</v>
      </c>
      <c r="J167" s="2" t="s">
        <v>2324</v>
      </c>
      <c r="K167" s="2" t="s">
        <v>2325</v>
      </c>
      <c r="L167" s="6" t="s">
        <v>2330</v>
      </c>
      <c r="M167" s="2">
        <v>1</v>
      </c>
      <c r="N167" s="2" t="s">
        <v>3</v>
      </c>
      <c r="O167" s="111">
        <v>1257399.71</v>
      </c>
      <c r="P167" s="111">
        <f t="shared" si="7"/>
        <v>1257399.71</v>
      </c>
      <c r="Q167" s="2" t="s">
        <v>2</v>
      </c>
      <c r="R167" s="2" t="s">
        <v>2506</v>
      </c>
      <c r="S167" s="3" t="s">
        <v>3132</v>
      </c>
      <c r="T167" s="5">
        <v>46162</v>
      </c>
      <c r="U167" s="2" t="s">
        <v>12</v>
      </c>
      <c r="V167" s="5">
        <v>46163</v>
      </c>
      <c r="W167" s="3" t="s">
        <v>14</v>
      </c>
      <c r="X167" s="2" t="s">
        <v>13</v>
      </c>
      <c r="Y167" s="2">
        <v>3</v>
      </c>
      <c r="Z167" s="2">
        <v>1</v>
      </c>
      <c r="AA167" s="2">
        <f t="shared" si="8"/>
        <v>0</v>
      </c>
      <c r="AB167" s="4">
        <v>46185</v>
      </c>
      <c r="AC167" s="3">
        <v>42405</v>
      </c>
      <c r="AD167" s="3">
        <v>80398</v>
      </c>
      <c r="AE167" s="2"/>
      <c r="AF167" s="2">
        <v>1</v>
      </c>
    </row>
    <row r="168" spans="1:32" ht="37.9" customHeight="1" x14ac:dyDescent="0.25">
      <c r="A168" s="2"/>
      <c r="B168" s="2" t="s">
        <v>10</v>
      </c>
      <c r="C168" s="2" t="s">
        <v>15</v>
      </c>
      <c r="D168" s="6" t="s">
        <v>2322</v>
      </c>
      <c r="E168" s="7">
        <v>46111</v>
      </c>
      <c r="F168" s="2" t="s">
        <v>1923</v>
      </c>
      <c r="G168" s="2">
        <v>2026</v>
      </c>
      <c r="H168" s="2" t="s">
        <v>2323</v>
      </c>
      <c r="I168" s="2" t="s">
        <v>2082</v>
      </c>
      <c r="J168" s="2" t="s">
        <v>2324</v>
      </c>
      <c r="K168" s="2" t="s">
        <v>2326</v>
      </c>
      <c r="L168" s="6" t="s">
        <v>2331</v>
      </c>
      <c r="M168" s="2">
        <v>15</v>
      </c>
      <c r="N168" s="2" t="s">
        <v>3</v>
      </c>
      <c r="O168" s="111">
        <v>11664</v>
      </c>
      <c r="P168" s="111">
        <f t="shared" si="7"/>
        <v>174960</v>
      </c>
      <c r="Q168" s="2" t="s">
        <v>2</v>
      </c>
      <c r="R168" s="2" t="s">
        <v>2506</v>
      </c>
      <c r="S168" s="3" t="s">
        <v>2507</v>
      </c>
      <c r="T168" s="5">
        <v>46122</v>
      </c>
      <c r="U168" s="2" t="s">
        <v>12</v>
      </c>
      <c r="V168" s="5">
        <v>46120</v>
      </c>
      <c r="W168" s="3" t="s">
        <v>14</v>
      </c>
      <c r="X168" s="2" t="s">
        <v>13</v>
      </c>
      <c r="Y168" s="2">
        <v>3</v>
      </c>
      <c r="Z168" s="2">
        <v>15</v>
      </c>
      <c r="AA168" s="2">
        <f t="shared" ref="AA168" si="10">Z168-M168</f>
        <v>0</v>
      </c>
      <c r="AB168" s="4">
        <v>46192</v>
      </c>
      <c r="AC168" s="3">
        <v>42450</v>
      </c>
      <c r="AD168" s="3">
        <v>80689</v>
      </c>
      <c r="AE168" s="2"/>
      <c r="AF168" s="2">
        <v>1</v>
      </c>
    </row>
    <row r="169" spans="1:32" ht="37.9" customHeight="1" x14ac:dyDescent="0.25">
      <c r="A169" s="2"/>
      <c r="B169" s="2" t="s">
        <v>10</v>
      </c>
      <c r="C169" s="2" t="s">
        <v>15</v>
      </c>
      <c r="D169" s="6" t="s">
        <v>2322</v>
      </c>
      <c r="E169" s="7">
        <v>46111</v>
      </c>
      <c r="F169" s="2" t="s">
        <v>1923</v>
      </c>
      <c r="G169" s="2">
        <v>2026</v>
      </c>
      <c r="H169" s="2" t="s">
        <v>2323</v>
      </c>
      <c r="I169" s="2" t="s">
        <v>2082</v>
      </c>
      <c r="J169" s="2" t="s">
        <v>2324</v>
      </c>
      <c r="K169" s="2" t="s">
        <v>2327</v>
      </c>
      <c r="L169" s="6" t="s">
        <v>2332</v>
      </c>
      <c r="M169" s="2">
        <v>3</v>
      </c>
      <c r="N169" s="2" t="s">
        <v>3</v>
      </c>
      <c r="O169" s="111">
        <v>51150</v>
      </c>
      <c r="P169" s="111">
        <f t="shared" si="7"/>
        <v>153450</v>
      </c>
      <c r="Q169" s="2" t="s">
        <v>2</v>
      </c>
      <c r="R169" s="2" t="s">
        <v>2506</v>
      </c>
      <c r="S169" s="3" t="s">
        <v>2507</v>
      </c>
      <c r="T169" s="5">
        <v>46122</v>
      </c>
      <c r="U169" s="2" t="s">
        <v>12</v>
      </c>
      <c r="V169" s="5">
        <v>46121</v>
      </c>
      <c r="W169" s="3" t="s">
        <v>14</v>
      </c>
      <c r="X169" s="2" t="s">
        <v>13</v>
      </c>
      <c r="Y169" s="2">
        <v>3</v>
      </c>
      <c r="Z169" s="2">
        <v>3</v>
      </c>
      <c r="AA169" s="2">
        <f t="shared" si="8"/>
        <v>0</v>
      </c>
      <c r="AB169" s="4">
        <v>46209</v>
      </c>
      <c r="AC169" s="3">
        <v>42580</v>
      </c>
      <c r="AD169" s="3">
        <v>81365</v>
      </c>
      <c r="AE169" s="2"/>
      <c r="AF169" s="2">
        <v>1</v>
      </c>
    </row>
    <row r="170" spans="1:32" ht="37.9" customHeight="1" x14ac:dyDescent="0.25">
      <c r="A170" s="2"/>
      <c r="B170" s="2" t="s">
        <v>10</v>
      </c>
      <c r="C170" s="2" t="s">
        <v>15</v>
      </c>
      <c r="D170" s="6" t="s">
        <v>2322</v>
      </c>
      <c r="E170" s="7">
        <v>46111</v>
      </c>
      <c r="F170" s="2" t="s">
        <v>1923</v>
      </c>
      <c r="G170" s="2">
        <v>2026</v>
      </c>
      <c r="H170" s="2" t="s">
        <v>2323</v>
      </c>
      <c r="I170" s="2" t="s">
        <v>2082</v>
      </c>
      <c r="J170" s="2" t="s">
        <v>2324</v>
      </c>
      <c r="K170" s="2" t="s">
        <v>2328</v>
      </c>
      <c r="L170" s="6" t="s">
        <v>2333</v>
      </c>
      <c r="M170" s="2">
        <v>4</v>
      </c>
      <c r="N170" s="2" t="s">
        <v>3</v>
      </c>
      <c r="O170" s="111">
        <v>34626</v>
      </c>
      <c r="P170" s="111">
        <f t="shared" si="7"/>
        <v>138504</v>
      </c>
      <c r="Q170" s="2" t="s">
        <v>2</v>
      </c>
      <c r="R170" s="2" t="s">
        <v>2506</v>
      </c>
      <c r="S170" s="3" t="s">
        <v>2507</v>
      </c>
      <c r="T170" s="5">
        <v>46122</v>
      </c>
      <c r="U170" s="2" t="s">
        <v>12</v>
      </c>
      <c r="V170" s="5">
        <v>46122</v>
      </c>
      <c r="W170" s="3" t="s">
        <v>14</v>
      </c>
      <c r="X170" s="2" t="s">
        <v>13</v>
      </c>
      <c r="Y170" s="2">
        <v>3</v>
      </c>
      <c r="Z170" s="2">
        <v>4</v>
      </c>
      <c r="AA170" s="2">
        <f t="shared" ref="AA170" si="11">Z170-M170</f>
        <v>0</v>
      </c>
      <c r="AB170" s="4">
        <v>46209</v>
      </c>
      <c r="AC170" s="3">
        <v>42580</v>
      </c>
      <c r="AD170" s="3">
        <v>81365</v>
      </c>
      <c r="AE170" s="2"/>
      <c r="AF170" s="2">
        <v>1</v>
      </c>
    </row>
    <row r="171" spans="1:32" ht="37.9" customHeight="1" x14ac:dyDescent="0.25">
      <c r="A171" s="2">
        <v>1</v>
      </c>
      <c r="B171" s="2" t="s">
        <v>16</v>
      </c>
      <c r="C171" s="2" t="s">
        <v>15</v>
      </c>
      <c r="D171" s="6" t="s">
        <v>2336</v>
      </c>
      <c r="E171" s="7">
        <v>46111</v>
      </c>
      <c r="F171" s="2" t="s">
        <v>1923</v>
      </c>
      <c r="G171" s="2">
        <v>2026</v>
      </c>
      <c r="H171" s="2" t="s">
        <v>2337</v>
      </c>
      <c r="I171" s="2" t="s">
        <v>2082</v>
      </c>
      <c r="J171" s="2" t="s">
        <v>2338</v>
      </c>
      <c r="K171" s="2" t="s">
        <v>1213</v>
      </c>
      <c r="L171" s="6" t="s">
        <v>2335</v>
      </c>
      <c r="M171" s="2">
        <v>1</v>
      </c>
      <c r="N171" s="2" t="s">
        <v>3</v>
      </c>
      <c r="O171" s="111">
        <v>5296826.0999999996</v>
      </c>
      <c r="P171" s="111">
        <f t="shared" si="4"/>
        <v>5296826.0999999996</v>
      </c>
      <c r="Q171" s="2" t="s">
        <v>2</v>
      </c>
      <c r="R171" s="2" t="s">
        <v>2504</v>
      </c>
      <c r="S171" s="3" t="s">
        <v>2505</v>
      </c>
      <c r="T171" s="5">
        <v>46120</v>
      </c>
      <c r="U171" s="2" t="s">
        <v>45</v>
      </c>
      <c r="V171" s="5">
        <v>46120</v>
      </c>
      <c r="W171" s="3" t="s">
        <v>1422</v>
      </c>
      <c r="X171" s="2" t="s">
        <v>0</v>
      </c>
      <c r="Y171" s="2">
        <v>1</v>
      </c>
      <c r="Z171" s="2"/>
      <c r="AA171" s="2">
        <f t="shared" si="5"/>
        <v>-1</v>
      </c>
      <c r="AB171" s="4"/>
      <c r="AC171" s="3"/>
      <c r="AD171" s="3"/>
      <c r="AE171" s="2">
        <v>1</v>
      </c>
      <c r="AF171" s="2">
        <v>1</v>
      </c>
    </row>
    <row r="172" spans="1:32" ht="37.9" customHeight="1" x14ac:dyDescent="0.25">
      <c r="A172" s="2">
        <v>1</v>
      </c>
      <c r="B172" s="2" t="s">
        <v>10</v>
      </c>
      <c r="C172" s="2" t="s">
        <v>15</v>
      </c>
      <c r="D172" s="6" t="s">
        <v>2342</v>
      </c>
      <c r="E172" s="7">
        <v>46111</v>
      </c>
      <c r="F172" s="2" t="s">
        <v>1923</v>
      </c>
      <c r="G172" s="2">
        <v>2026</v>
      </c>
      <c r="H172" s="2" t="s">
        <v>2339</v>
      </c>
      <c r="I172" s="2" t="s">
        <v>2082</v>
      </c>
      <c r="J172" s="2" t="s">
        <v>2340</v>
      </c>
      <c r="K172" s="2" t="s">
        <v>4</v>
      </c>
      <c r="L172" s="6" t="s">
        <v>2341</v>
      </c>
      <c r="M172" s="2">
        <v>1</v>
      </c>
      <c r="N172" s="2" t="s">
        <v>3</v>
      </c>
      <c r="O172" s="111">
        <v>267090</v>
      </c>
      <c r="P172" s="111">
        <f t="shared" ref="P172:P227" si="12">O172*M172</f>
        <v>267090</v>
      </c>
      <c r="Q172" s="2" t="s">
        <v>2</v>
      </c>
      <c r="R172" s="2" t="s">
        <v>1204</v>
      </c>
      <c r="S172" s="3" t="s">
        <v>2397</v>
      </c>
      <c r="T172" s="5">
        <v>46113</v>
      </c>
      <c r="U172" s="2" t="s">
        <v>12</v>
      </c>
      <c r="V172" s="5">
        <v>46113</v>
      </c>
      <c r="W172" s="3" t="s">
        <v>14</v>
      </c>
      <c r="X172" s="2" t="s">
        <v>13</v>
      </c>
      <c r="Y172" s="2">
        <v>3</v>
      </c>
      <c r="Z172" s="2">
        <v>1</v>
      </c>
      <c r="AA172" s="2">
        <f t="shared" ref="AA172:AA227" si="13">Z172-M172</f>
        <v>0</v>
      </c>
      <c r="AB172" s="4">
        <v>46128</v>
      </c>
      <c r="AC172" s="3">
        <v>212572</v>
      </c>
      <c r="AD172" s="3"/>
      <c r="AE172" s="2">
        <v>1</v>
      </c>
      <c r="AF172" s="2">
        <v>1</v>
      </c>
    </row>
    <row r="173" spans="1:32" ht="37.9" customHeight="1" x14ac:dyDescent="0.25">
      <c r="A173" s="2">
        <v>1</v>
      </c>
      <c r="B173" s="2" t="s">
        <v>53</v>
      </c>
      <c r="C173" s="2" t="s">
        <v>15</v>
      </c>
      <c r="D173" s="6" t="s">
        <v>2375</v>
      </c>
      <c r="E173" s="7">
        <v>46112</v>
      </c>
      <c r="F173" s="2" t="s">
        <v>1923</v>
      </c>
      <c r="G173" s="2">
        <v>2026</v>
      </c>
      <c r="H173" s="2" t="s">
        <v>2380</v>
      </c>
      <c r="I173" s="2" t="s">
        <v>9</v>
      </c>
      <c r="J173" s="2" t="s">
        <v>2376</v>
      </c>
      <c r="K173" s="2" t="s">
        <v>1193</v>
      </c>
      <c r="L173" s="6" t="s">
        <v>2374</v>
      </c>
      <c r="M173" s="2">
        <v>3</v>
      </c>
      <c r="N173" s="2" t="s">
        <v>3</v>
      </c>
      <c r="O173" s="111">
        <v>8946</v>
      </c>
      <c r="P173" s="111">
        <f t="shared" si="12"/>
        <v>26838</v>
      </c>
      <c r="Q173" s="2" t="s">
        <v>2</v>
      </c>
      <c r="R173" s="2" t="s">
        <v>1194</v>
      </c>
      <c r="S173" s="3" t="s">
        <v>2396</v>
      </c>
      <c r="T173" s="5">
        <v>46113</v>
      </c>
      <c r="U173" s="2" t="s">
        <v>12</v>
      </c>
      <c r="V173" s="5">
        <v>46113</v>
      </c>
      <c r="W173" s="3" t="s">
        <v>14</v>
      </c>
      <c r="X173" s="2" t="s">
        <v>13</v>
      </c>
      <c r="Y173" s="2">
        <v>3</v>
      </c>
      <c r="Z173" s="2">
        <v>3</v>
      </c>
      <c r="AA173" s="2">
        <f t="shared" si="13"/>
        <v>0</v>
      </c>
      <c r="AB173" s="4">
        <v>46147</v>
      </c>
      <c r="AC173" s="3">
        <v>146961</v>
      </c>
      <c r="AD173" s="3">
        <v>78487</v>
      </c>
      <c r="AE173" s="2">
        <v>1</v>
      </c>
      <c r="AF173" s="2">
        <v>1</v>
      </c>
    </row>
    <row r="174" spans="1:32" ht="37.9" customHeight="1" x14ac:dyDescent="0.25">
      <c r="A174" s="2">
        <v>1</v>
      </c>
      <c r="B174" s="2" t="s">
        <v>53</v>
      </c>
      <c r="C174" s="2" t="s">
        <v>15</v>
      </c>
      <c r="D174" s="6" t="s">
        <v>2402</v>
      </c>
      <c r="E174" s="7">
        <v>46118</v>
      </c>
      <c r="F174" s="2" t="s">
        <v>2381</v>
      </c>
      <c r="G174" s="2">
        <v>2026</v>
      </c>
      <c r="H174" s="2" t="s">
        <v>2403</v>
      </c>
      <c r="I174" s="2" t="s">
        <v>2082</v>
      </c>
      <c r="J174" s="2" t="s">
        <v>2401</v>
      </c>
      <c r="K174" s="2" t="s">
        <v>2205</v>
      </c>
      <c r="L174" s="6" t="s">
        <v>2428</v>
      </c>
      <c r="M174" s="2">
        <v>10</v>
      </c>
      <c r="N174" s="2" t="s">
        <v>3</v>
      </c>
      <c r="O174" s="111">
        <v>82720.899999999994</v>
      </c>
      <c r="P174" s="111">
        <f t="shared" si="12"/>
        <v>827209</v>
      </c>
      <c r="Q174" s="2" t="s">
        <v>2</v>
      </c>
      <c r="R174" s="2" t="s">
        <v>1423</v>
      </c>
      <c r="S174" s="3" t="s">
        <v>2489</v>
      </c>
      <c r="T174" s="5">
        <v>46118</v>
      </c>
      <c r="U174" s="2" t="s">
        <v>45</v>
      </c>
      <c r="V174" s="5">
        <v>46119</v>
      </c>
      <c r="W174" s="3" t="s">
        <v>14</v>
      </c>
      <c r="X174" s="2" t="s">
        <v>13</v>
      </c>
      <c r="Y174" s="2">
        <v>3</v>
      </c>
      <c r="Z174" s="2">
        <v>10</v>
      </c>
      <c r="AA174" s="2">
        <f t="shared" si="13"/>
        <v>0</v>
      </c>
      <c r="AB174" s="4" t="s">
        <v>2596</v>
      </c>
      <c r="AC174" s="3" t="s">
        <v>2597</v>
      </c>
      <c r="AD174" s="3" t="s">
        <v>2598</v>
      </c>
      <c r="AE174" s="2">
        <v>1</v>
      </c>
      <c r="AF174" s="2">
        <v>1</v>
      </c>
    </row>
    <row r="175" spans="1:32" ht="37.9" customHeight="1" x14ac:dyDescent="0.25">
      <c r="A175" s="2">
        <v>4</v>
      </c>
      <c r="B175" s="2" t="s">
        <v>10</v>
      </c>
      <c r="C175" s="2" t="s">
        <v>15</v>
      </c>
      <c r="D175" s="6" t="s">
        <v>2406</v>
      </c>
      <c r="E175" s="7">
        <v>46118</v>
      </c>
      <c r="F175" s="2" t="s">
        <v>2381</v>
      </c>
      <c r="G175" s="2">
        <v>2026</v>
      </c>
      <c r="H175" s="2" t="s">
        <v>2408</v>
      </c>
      <c r="I175" s="2" t="s">
        <v>2082</v>
      </c>
      <c r="J175" s="2" t="s">
        <v>2407</v>
      </c>
      <c r="K175" s="2" t="s">
        <v>4</v>
      </c>
      <c r="L175" s="6" t="s">
        <v>2429</v>
      </c>
      <c r="M175" s="2">
        <v>1</v>
      </c>
      <c r="N175" s="2" t="s">
        <v>367</v>
      </c>
      <c r="O175" s="111">
        <v>600000</v>
      </c>
      <c r="P175" s="111">
        <f t="shared" si="12"/>
        <v>600000</v>
      </c>
      <c r="Q175" s="2" t="s">
        <v>2</v>
      </c>
      <c r="R175" s="2" t="s">
        <v>2520</v>
      </c>
      <c r="S175" s="3" t="s">
        <v>2521</v>
      </c>
      <c r="T175" s="5">
        <v>46121</v>
      </c>
      <c r="U175" s="2" t="s">
        <v>45</v>
      </c>
      <c r="V175" s="5">
        <v>46126</v>
      </c>
      <c r="W175" s="3" t="s">
        <v>14</v>
      </c>
      <c r="X175" s="2" t="s">
        <v>13</v>
      </c>
      <c r="Y175" s="2">
        <v>3</v>
      </c>
      <c r="Z175" s="2">
        <v>1</v>
      </c>
      <c r="AA175" s="2">
        <f t="shared" si="13"/>
        <v>0</v>
      </c>
      <c r="AB175" s="4">
        <v>46135</v>
      </c>
      <c r="AC175" s="3">
        <v>13556</v>
      </c>
      <c r="AD175" s="3"/>
      <c r="AE175" s="2">
        <v>1</v>
      </c>
      <c r="AF175" s="2">
        <v>1</v>
      </c>
    </row>
    <row r="176" spans="1:32" ht="37.9" customHeight="1" x14ac:dyDescent="0.25">
      <c r="A176" s="2"/>
      <c r="B176" s="2" t="s">
        <v>10</v>
      </c>
      <c r="C176" s="2" t="s">
        <v>15</v>
      </c>
      <c r="D176" s="6" t="s">
        <v>2406</v>
      </c>
      <c r="E176" s="7">
        <v>46118</v>
      </c>
      <c r="F176" s="2" t="s">
        <v>2381</v>
      </c>
      <c r="G176" s="2">
        <v>2026</v>
      </c>
      <c r="H176" s="2" t="s">
        <v>2408</v>
      </c>
      <c r="I176" s="2" t="s">
        <v>2082</v>
      </c>
      <c r="J176" s="2" t="s">
        <v>2407</v>
      </c>
      <c r="K176" s="2" t="s">
        <v>4</v>
      </c>
      <c r="L176" s="6" t="s">
        <v>2430</v>
      </c>
      <c r="M176" s="2">
        <v>1</v>
      </c>
      <c r="N176" s="2" t="s">
        <v>367</v>
      </c>
      <c r="O176" s="111">
        <v>200000</v>
      </c>
      <c r="P176" s="111">
        <f t="shared" si="12"/>
        <v>200000</v>
      </c>
      <c r="Q176" s="2" t="s">
        <v>2</v>
      </c>
      <c r="R176" s="2" t="s">
        <v>2520</v>
      </c>
      <c r="S176" s="3" t="s">
        <v>2521</v>
      </c>
      <c r="T176" s="5">
        <v>46121</v>
      </c>
      <c r="U176" s="2" t="s">
        <v>45</v>
      </c>
      <c r="V176" s="5">
        <v>46126</v>
      </c>
      <c r="W176" s="3" t="s">
        <v>14</v>
      </c>
      <c r="X176" s="2" t="s">
        <v>13</v>
      </c>
      <c r="Y176" s="2">
        <v>3</v>
      </c>
      <c r="Z176" s="2">
        <v>1</v>
      </c>
      <c r="AA176" s="2">
        <f t="shared" si="13"/>
        <v>0</v>
      </c>
      <c r="AB176" s="4">
        <v>46135</v>
      </c>
      <c r="AC176" s="3">
        <v>13556</v>
      </c>
      <c r="AD176" s="3"/>
      <c r="AE176" s="2"/>
      <c r="AF176" s="2">
        <v>1</v>
      </c>
    </row>
    <row r="177" spans="1:32" ht="37.9" customHeight="1" x14ac:dyDescent="0.25">
      <c r="A177" s="2"/>
      <c r="B177" s="2" t="s">
        <v>10</v>
      </c>
      <c r="C177" s="2" t="s">
        <v>15</v>
      </c>
      <c r="D177" s="6" t="s">
        <v>2406</v>
      </c>
      <c r="E177" s="7">
        <v>46118</v>
      </c>
      <c r="F177" s="2" t="s">
        <v>2381</v>
      </c>
      <c r="G177" s="2">
        <v>2026</v>
      </c>
      <c r="H177" s="2" t="s">
        <v>2408</v>
      </c>
      <c r="I177" s="2" t="s">
        <v>2082</v>
      </c>
      <c r="J177" s="2" t="s">
        <v>2407</v>
      </c>
      <c r="K177" s="2" t="s">
        <v>1214</v>
      </c>
      <c r="L177" s="6" t="s">
        <v>2431</v>
      </c>
      <c r="M177" s="2">
        <v>5</v>
      </c>
      <c r="N177" s="2" t="s">
        <v>3</v>
      </c>
      <c r="O177" s="111">
        <v>80000</v>
      </c>
      <c r="P177" s="111">
        <f t="shared" si="12"/>
        <v>400000</v>
      </c>
      <c r="Q177" s="2" t="s">
        <v>2</v>
      </c>
      <c r="R177" s="2" t="s">
        <v>2520</v>
      </c>
      <c r="S177" s="3" t="s">
        <v>2599</v>
      </c>
      <c r="T177" s="5">
        <v>46125</v>
      </c>
      <c r="U177" s="2" t="s">
        <v>45</v>
      </c>
      <c r="V177" s="5">
        <v>46126</v>
      </c>
      <c r="W177" s="3" t="s">
        <v>14</v>
      </c>
      <c r="X177" s="2" t="s">
        <v>13</v>
      </c>
      <c r="Y177" s="2">
        <v>3</v>
      </c>
      <c r="Z177" s="2">
        <v>5</v>
      </c>
      <c r="AA177" s="2">
        <f t="shared" si="13"/>
        <v>0</v>
      </c>
      <c r="AB177" s="4">
        <v>46135</v>
      </c>
      <c r="AC177" s="3">
        <v>13555</v>
      </c>
      <c r="AD177" s="3">
        <v>78210</v>
      </c>
      <c r="AE177" s="2"/>
      <c r="AF177" s="2">
        <v>1</v>
      </c>
    </row>
    <row r="178" spans="1:32" ht="37.9" customHeight="1" x14ac:dyDescent="0.25">
      <c r="A178" s="2"/>
      <c r="B178" s="2" t="s">
        <v>10</v>
      </c>
      <c r="C178" s="2" t="s">
        <v>15</v>
      </c>
      <c r="D178" s="6" t="s">
        <v>2406</v>
      </c>
      <c r="E178" s="7">
        <v>46118</v>
      </c>
      <c r="F178" s="2" t="s">
        <v>2381</v>
      </c>
      <c r="G178" s="2">
        <v>2026</v>
      </c>
      <c r="H178" s="2" t="s">
        <v>2408</v>
      </c>
      <c r="I178" s="2" t="s">
        <v>2082</v>
      </c>
      <c r="J178" s="2" t="s">
        <v>2407</v>
      </c>
      <c r="K178" s="2" t="s">
        <v>4</v>
      </c>
      <c r="L178" s="6" t="s">
        <v>2432</v>
      </c>
      <c r="M178" s="2">
        <v>1</v>
      </c>
      <c r="N178" s="2" t="s">
        <v>3</v>
      </c>
      <c r="O178" s="111">
        <v>120000</v>
      </c>
      <c r="P178" s="111">
        <f t="shared" si="12"/>
        <v>120000</v>
      </c>
      <c r="Q178" s="2" t="s">
        <v>2</v>
      </c>
      <c r="R178" s="2" t="s">
        <v>1183</v>
      </c>
      <c r="S178" s="3" t="s">
        <v>2779</v>
      </c>
      <c r="T178" s="5">
        <v>46135</v>
      </c>
      <c r="U178" s="2" t="s">
        <v>12</v>
      </c>
      <c r="V178" s="5">
        <v>46135</v>
      </c>
      <c r="W178" s="3" t="s">
        <v>14</v>
      </c>
      <c r="X178" s="2" t="s">
        <v>13</v>
      </c>
      <c r="Y178" s="2">
        <v>3</v>
      </c>
      <c r="Z178" s="2">
        <v>1</v>
      </c>
      <c r="AA178" s="2">
        <f t="shared" si="13"/>
        <v>0</v>
      </c>
      <c r="AB178" s="4">
        <v>46137</v>
      </c>
      <c r="AC178" s="3">
        <v>21595</v>
      </c>
      <c r="AD178" s="3"/>
      <c r="AE178" s="2"/>
      <c r="AF178" s="2">
        <v>1</v>
      </c>
    </row>
    <row r="179" spans="1:32" ht="37.9" customHeight="1" x14ac:dyDescent="0.25">
      <c r="A179" s="2">
        <v>1</v>
      </c>
      <c r="B179" s="2" t="s">
        <v>10</v>
      </c>
      <c r="C179" s="2" t="s">
        <v>7</v>
      </c>
      <c r="D179" s="6" t="s">
        <v>2410</v>
      </c>
      <c r="E179" s="7">
        <v>46118</v>
      </c>
      <c r="F179" s="2" t="s">
        <v>2381</v>
      </c>
      <c r="G179" s="2">
        <v>2026</v>
      </c>
      <c r="H179" s="2" t="s">
        <v>2411</v>
      </c>
      <c r="I179" s="2" t="s">
        <v>2082</v>
      </c>
      <c r="J179" s="2" t="s">
        <v>2409</v>
      </c>
      <c r="K179" s="2" t="s">
        <v>4</v>
      </c>
      <c r="L179" s="6" t="s">
        <v>2432</v>
      </c>
      <c r="M179" s="2">
        <v>2</v>
      </c>
      <c r="N179" s="2" t="s">
        <v>3</v>
      </c>
      <c r="O179" s="111">
        <v>120000</v>
      </c>
      <c r="P179" s="111">
        <f t="shared" si="12"/>
        <v>240000</v>
      </c>
      <c r="Q179" s="2" t="s">
        <v>2</v>
      </c>
      <c r="R179" s="2" t="s">
        <v>1183</v>
      </c>
      <c r="S179" s="3" t="s">
        <v>2485</v>
      </c>
      <c r="T179" s="5">
        <v>46119</v>
      </c>
      <c r="U179" s="2" t="s">
        <v>12</v>
      </c>
      <c r="V179" s="5">
        <v>46119</v>
      </c>
      <c r="W179" s="3" t="s">
        <v>14</v>
      </c>
      <c r="X179" s="2" t="s">
        <v>13</v>
      </c>
      <c r="Y179" s="2">
        <v>3</v>
      </c>
      <c r="Z179" s="2">
        <v>2</v>
      </c>
      <c r="AA179" s="2">
        <f t="shared" si="13"/>
        <v>0</v>
      </c>
      <c r="AB179" s="4" t="s">
        <v>2956</v>
      </c>
      <c r="AC179" s="3" t="s">
        <v>2957</v>
      </c>
      <c r="AD179" s="3"/>
      <c r="AE179" s="2">
        <v>1</v>
      </c>
      <c r="AF179" s="2">
        <v>1</v>
      </c>
    </row>
    <row r="180" spans="1:32" ht="37.9" customHeight="1" x14ac:dyDescent="0.25">
      <c r="A180" s="2">
        <v>3</v>
      </c>
      <c r="B180" s="2" t="s">
        <v>10</v>
      </c>
      <c r="C180" s="2" t="s">
        <v>15</v>
      </c>
      <c r="D180" s="6" t="s">
        <v>2416</v>
      </c>
      <c r="E180" s="7">
        <v>46118</v>
      </c>
      <c r="F180" s="2" t="s">
        <v>2381</v>
      </c>
      <c r="G180" s="2">
        <v>2026</v>
      </c>
      <c r="H180" s="2" t="s">
        <v>2423</v>
      </c>
      <c r="I180" s="2" t="s">
        <v>9</v>
      </c>
      <c r="J180" s="2" t="s">
        <v>2417</v>
      </c>
      <c r="K180" s="2" t="s">
        <v>2412</v>
      </c>
      <c r="L180" s="6" t="s">
        <v>2433</v>
      </c>
      <c r="M180" s="2">
        <v>1</v>
      </c>
      <c r="N180" s="2" t="s">
        <v>3</v>
      </c>
      <c r="O180" s="111">
        <v>522683.72</v>
      </c>
      <c r="P180" s="111">
        <f t="shared" si="12"/>
        <v>522683.72</v>
      </c>
      <c r="Q180" s="2" t="s">
        <v>2</v>
      </c>
      <c r="R180" s="2" t="s">
        <v>59</v>
      </c>
      <c r="S180" s="3" t="s">
        <v>2557</v>
      </c>
      <c r="T180" s="5">
        <v>46121</v>
      </c>
      <c r="U180" s="2" t="s">
        <v>12</v>
      </c>
      <c r="V180" s="5">
        <v>46121</v>
      </c>
      <c r="W180" s="3" t="s">
        <v>14</v>
      </c>
      <c r="X180" s="2" t="s">
        <v>13</v>
      </c>
      <c r="Y180" s="2">
        <v>3</v>
      </c>
      <c r="Z180" s="2">
        <v>1</v>
      </c>
      <c r="AA180" s="2">
        <f t="shared" si="13"/>
        <v>0</v>
      </c>
      <c r="AB180" s="4">
        <v>46154</v>
      </c>
      <c r="AC180" s="3">
        <v>42126</v>
      </c>
      <c r="AD180" s="3">
        <v>78874</v>
      </c>
      <c r="AE180" s="2">
        <v>1</v>
      </c>
      <c r="AF180" s="2">
        <v>1</v>
      </c>
    </row>
    <row r="181" spans="1:32" ht="37.9" customHeight="1" x14ac:dyDescent="0.25">
      <c r="A181" s="2"/>
      <c r="B181" s="2" t="s">
        <v>10</v>
      </c>
      <c r="C181" s="2" t="s">
        <v>15</v>
      </c>
      <c r="D181" s="6" t="s">
        <v>2416</v>
      </c>
      <c r="E181" s="7">
        <v>46118</v>
      </c>
      <c r="F181" s="2" t="s">
        <v>2381</v>
      </c>
      <c r="G181" s="2">
        <v>2026</v>
      </c>
      <c r="H181" s="2" t="s">
        <v>2423</v>
      </c>
      <c r="I181" s="2" t="s">
        <v>9</v>
      </c>
      <c r="J181" s="2" t="s">
        <v>2417</v>
      </c>
      <c r="K181" s="2" t="s">
        <v>2413</v>
      </c>
      <c r="L181" s="6" t="s">
        <v>2414</v>
      </c>
      <c r="M181" s="2">
        <v>25</v>
      </c>
      <c r="N181" s="2" t="s">
        <v>3</v>
      </c>
      <c r="O181" s="111">
        <v>1209.8399999999999</v>
      </c>
      <c r="P181" s="111">
        <f t="shared" si="12"/>
        <v>30245.999999999996</v>
      </c>
      <c r="Q181" s="2" t="s">
        <v>2</v>
      </c>
      <c r="R181" s="2" t="s">
        <v>59</v>
      </c>
      <c r="S181" s="3" t="s">
        <v>2556</v>
      </c>
      <c r="T181" s="5">
        <v>46122</v>
      </c>
      <c r="U181" s="2" t="s">
        <v>12</v>
      </c>
      <c r="V181" s="5">
        <v>46122</v>
      </c>
      <c r="W181" s="3" t="s">
        <v>14</v>
      </c>
      <c r="X181" s="2" t="s">
        <v>13</v>
      </c>
      <c r="Y181" s="2">
        <v>3</v>
      </c>
      <c r="Z181" s="2">
        <v>25</v>
      </c>
      <c r="AA181" s="2">
        <f t="shared" si="13"/>
        <v>0</v>
      </c>
      <c r="AB181" s="4">
        <v>46142</v>
      </c>
      <c r="AC181" s="3">
        <v>42031</v>
      </c>
      <c r="AD181" s="3">
        <v>78281</v>
      </c>
      <c r="AE181" s="2"/>
      <c r="AF181" s="2">
        <v>1</v>
      </c>
    </row>
    <row r="182" spans="1:32" ht="37.9" customHeight="1" x14ac:dyDescent="0.25">
      <c r="A182" s="2"/>
      <c r="B182" s="2" t="s">
        <v>10</v>
      </c>
      <c r="C182" s="2" t="s">
        <v>15</v>
      </c>
      <c r="D182" s="6" t="s">
        <v>2416</v>
      </c>
      <c r="E182" s="7">
        <v>46118</v>
      </c>
      <c r="F182" s="2" t="s">
        <v>2381</v>
      </c>
      <c r="G182" s="2">
        <v>2026</v>
      </c>
      <c r="H182" s="2" t="s">
        <v>2423</v>
      </c>
      <c r="I182" s="2" t="s">
        <v>9</v>
      </c>
      <c r="J182" s="2" t="s">
        <v>2417</v>
      </c>
      <c r="K182" s="2" t="s">
        <v>2415</v>
      </c>
      <c r="L182" s="6" t="s">
        <v>2434</v>
      </c>
      <c r="M182" s="2">
        <v>1</v>
      </c>
      <c r="N182" s="2" t="s">
        <v>3</v>
      </c>
      <c r="O182" s="111">
        <v>50105.45</v>
      </c>
      <c r="P182" s="111">
        <f t="shared" si="12"/>
        <v>50105.45</v>
      </c>
      <c r="Q182" s="2" t="s">
        <v>2</v>
      </c>
      <c r="R182" s="2" t="s">
        <v>59</v>
      </c>
      <c r="S182" s="3" t="s">
        <v>2557</v>
      </c>
      <c r="T182" s="5">
        <v>46121</v>
      </c>
      <c r="U182" s="2" t="s">
        <v>12</v>
      </c>
      <c r="V182" s="5">
        <v>46121</v>
      </c>
      <c r="W182" s="3" t="s">
        <v>14</v>
      </c>
      <c r="X182" s="2" t="s">
        <v>13</v>
      </c>
      <c r="Y182" s="2">
        <v>3</v>
      </c>
      <c r="Z182" s="2">
        <v>1</v>
      </c>
      <c r="AA182" s="2">
        <f t="shared" si="13"/>
        <v>0</v>
      </c>
      <c r="AB182" s="4">
        <v>46154</v>
      </c>
      <c r="AC182" s="3">
        <v>42126</v>
      </c>
      <c r="AD182" s="3">
        <v>78874</v>
      </c>
      <c r="AE182" s="2"/>
      <c r="AF182" s="2">
        <v>1</v>
      </c>
    </row>
    <row r="183" spans="1:32" ht="37.9" customHeight="1" x14ac:dyDescent="0.25">
      <c r="A183" s="2">
        <v>4</v>
      </c>
      <c r="B183" s="2" t="s">
        <v>10</v>
      </c>
      <c r="C183" s="2" t="s">
        <v>7</v>
      </c>
      <c r="D183" s="6" t="s">
        <v>2420</v>
      </c>
      <c r="E183" s="7">
        <v>46118</v>
      </c>
      <c r="F183" s="2" t="s">
        <v>2381</v>
      </c>
      <c r="G183" s="2">
        <v>2026</v>
      </c>
      <c r="H183" s="2" t="s">
        <v>2422</v>
      </c>
      <c r="I183" s="2" t="s">
        <v>2082</v>
      </c>
      <c r="J183" s="2" t="s">
        <v>2421</v>
      </c>
      <c r="K183" s="2" t="s">
        <v>2359</v>
      </c>
      <c r="L183" s="6" t="s">
        <v>1764</v>
      </c>
      <c r="M183" s="2">
        <v>6</v>
      </c>
      <c r="N183" s="2" t="s">
        <v>3</v>
      </c>
      <c r="O183" s="111"/>
      <c r="P183" s="111">
        <f t="shared" si="12"/>
        <v>0</v>
      </c>
      <c r="Q183" s="2" t="s">
        <v>2</v>
      </c>
      <c r="R183" s="2"/>
      <c r="S183" s="3"/>
      <c r="T183" s="5"/>
      <c r="U183" s="2"/>
      <c r="V183" s="5"/>
      <c r="W183" s="3" t="s">
        <v>1</v>
      </c>
      <c r="X183" s="2" t="s">
        <v>0</v>
      </c>
      <c r="Y183" s="2"/>
      <c r="Z183" s="2"/>
      <c r="AA183" s="2">
        <f t="shared" si="13"/>
        <v>-6</v>
      </c>
      <c r="AB183" s="4"/>
      <c r="AC183" s="3"/>
      <c r="AD183" s="3"/>
      <c r="AE183" s="2">
        <v>1</v>
      </c>
      <c r="AF183" s="2">
        <v>1</v>
      </c>
    </row>
    <row r="184" spans="1:32" ht="37.9" customHeight="1" x14ac:dyDescent="0.25">
      <c r="A184" s="2"/>
      <c r="B184" s="2" t="s">
        <v>10</v>
      </c>
      <c r="C184" s="2" t="s">
        <v>7</v>
      </c>
      <c r="D184" s="6" t="s">
        <v>2420</v>
      </c>
      <c r="E184" s="7">
        <v>46118</v>
      </c>
      <c r="F184" s="2" t="s">
        <v>2381</v>
      </c>
      <c r="G184" s="2">
        <v>2026</v>
      </c>
      <c r="H184" s="2" t="s">
        <v>2422</v>
      </c>
      <c r="I184" s="2" t="s">
        <v>2082</v>
      </c>
      <c r="J184" s="2" t="s">
        <v>2421</v>
      </c>
      <c r="K184" s="2" t="s">
        <v>2358</v>
      </c>
      <c r="L184" s="6" t="s">
        <v>1759</v>
      </c>
      <c r="M184" s="2">
        <v>9</v>
      </c>
      <c r="N184" s="2" t="s">
        <v>3</v>
      </c>
      <c r="O184" s="111"/>
      <c r="P184" s="111">
        <f t="shared" si="12"/>
        <v>0</v>
      </c>
      <c r="Q184" s="2" t="s">
        <v>2</v>
      </c>
      <c r="R184" s="2"/>
      <c r="S184" s="3"/>
      <c r="T184" s="5"/>
      <c r="U184" s="2"/>
      <c r="V184" s="5"/>
      <c r="W184" s="3" t="s">
        <v>1</v>
      </c>
      <c r="X184" s="2" t="s">
        <v>0</v>
      </c>
      <c r="Y184" s="2"/>
      <c r="Z184" s="2"/>
      <c r="AA184" s="2">
        <f t="shared" si="13"/>
        <v>-9</v>
      </c>
      <c r="AB184" s="4"/>
      <c r="AC184" s="3"/>
      <c r="AD184" s="3"/>
      <c r="AE184" s="2"/>
      <c r="AF184" s="2">
        <v>1</v>
      </c>
    </row>
    <row r="185" spans="1:32" ht="37.9" customHeight="1" x14ac:dyDescent="0.25">
      <c r="A185" s="2"/>
      <c r="B185" s="2" t="s">
        <v>10</v>
      </c>
      <c r="C185" s="2" t="s">
        <v>7</v>
      </c>
      <c r="D185" s="6" t="s">
        <v>2420</v>
      </c>
      <c r="E185" s="7">
        <v>46118</v>
      </c>
      <c r="F185" s="2" t="s">
        <v>2381</v>
      </c>
      <c r="G185" s="2">
        <v>2026</v>
      </c>
      <c r="H185" s="2" t="s">
        <v>2422</v>
      </c>
      <c r="I185" s="2" t="s">
        <v>2082</v>
      </c>
      <c r="J185" s="2" t="s">
        <v>2421</v>
      </c>
      <c r="K185" s="2" t="s">
        <v>2360</v>
      </c>
      <c r="L185" s="6" t="s">
        <v>1756</v>
      </c>
      <c r="M185" s="2">
        <v>4</v>
      </c>
      <c r="N185" s="2" t="s">
        <v>3</v>
      </c>
      <c r="O185" s="111"/>
      <c r="P185" s="111">
        <f t="shared" si="12"/>
        <v>0</v>
      </c>
      <c r="Q185" s="2" t="s">
        <v>2</v>
      </c>
      <c r="R185" s="2"/>
      <c r="S185" s="3"/>
      <c r="T185" s="5"/>
      <c r="U185" s="2"/>
      <c r="V185" s="5"/>
      <c r="W185" s="3" t="s">
        <v>1</v>
      </c>
      <c r="X185" s="2" t="s">
        <v>0</v>
      </c>
      <c r="Y185" s="2"/>
      <c r="Z185" s="2"/>
      <c r="AA185" s="2">
        <f t="shared" si="13"/>
        <v>-4</v>
      </c>
      <c r="AB185" s="4"/>
      <c r="AC185" s="3"/>
      <c r="AD185" s="3"/>
      <c r="AE185" s="2"/>
      <c r="AF185" s="2">
        <v>1</v>
      </c>
    </row>
    <row r="186" spans="1:32" ht="37.9" customHeight="1" x14ac:dyDescent="0.25">
      <c r="A186" s="2"/>
      <c r="B186" s="2" t="s">
        <v>10</v>
      </c>
      <c r="C186" s="2" t="s">
        <v>7</v>
      </c>
      <c r="D186" s="6" t="s">
        <v>2420</v>
      </c>
      <c r="E186" s="7">
        <v>46118</v>
      </c>
      <c r="F186" s="2" t="s">
        <v>2381</v>
      </c>
      <c r="G186" s="2">
        <v>2026</v>
      </c>
      <c r="H186" s="2" t="s">
        <v>2422</v>
      </c>
      <c r="I186" s="2" t="s">
        <v>2082</v>
      </c>
      <c r="J186" s="2" t="s">
        <v>2421</v>
      </c>
      <c r="K186" s="2" t="s">
        <v>2418</v>
      </c>
      <c r="L186" s="6" t="s">
        <v>2419</v>
      </c>
      <c r="M186" s="2">
        <v>2</v>
      </c>
      <c r="N186" s="2" t="s">
        <v>3</v>
      </c>
      <c r="O186" s="111"/>
      <c r="P186" s="111">
        <f t="shared" si="12"/>
        <v>0</v>
      </c>
      <c r="Q186" s="2" t="s">
        <v>2</v>
      </c>
      <c r="R186" s="2"/>
      <c r="S186" s="3"/>
      <c r="T186" s="5"/>
      <c r="U186" s="2"/>
      <c r="V186" s="5"/>
      <c r="W186" s="3" t="s">
        <v>1</v>
      </c>
      <c r="X186" s="2" t="s">
        <v>0</v>
      </c>
      <c r="Y186" s="2"/>
      <c r="Z186" s="2"/>
      <c r="AA186" s="2">
        <f t="shared" si="13"/>
        <v>-2</v>
      </c>
      <c r="AB186" s="4"/>
      <c r="AC186" s="3"/>
      <c r="AD186" s="3"/>
      <c r="AE186" s="2"/>
      <c r="AF186" s="2">
        <v>1</v>
      </c>
    </row>
    <row r="187" spans="1:32" ht="37.9" customHeight="1" x14ac:dyDescent="0.25">
      <c r="A187" s="2">
        <v>1</v>
      </c>
      <c r="B187" s="2" t="s">
        <v>10</v>
      </c>
      <c r="C187" s="2" t="s">
        <v>7</v>
      </c>
      <c r="D187" s="6" t="s">
        <v>2425</v>
      </c>
      <c r="E187" s="7">
        <v>46118</v>
      </c>
      <c r="F187" s="2" t="s">
        <v>2381</v>
      </c>
      <c r="G187" s="2">
        <v>2026</v>
      </c>
      <c r="H187" s="2" t="s">
        <v>2427</v>
      </c>
      <c r="I187" s="2" t="s">
        <v>9</v>
      </c>
      <c r="J187" s="2" t="s">
        <v>2426</v>
      </c>
      <c r="K187" s="2" t="s">
        <v>2424</v>
      </c>
      <c r="L187" s="6" t="s">
        <v>2435</v>
      </c>
      <c r="M187" s="2">
        <v>2</v>
      </c>
      <c r="N187" s="2" t="s">
        <v>3</v>
      </c>
      <c r="O187" s="111"/>
      <c r="P187" s="111">
        <f t="shared" si="12"/>
        <v>0</v>
      </c>
      <c r="Q187" s="2" t="s">
        <v>2</v>
      </c>
      <c r="R187" s="2"/>
      <c r="S187" s="3"/>
      <c r="T187" s="5"/>
      <c r="U187" s="2"/>
      <c r="V187" s="5"/>
      <c r="W187" s="3" t="s">
        <v>1</v>
      </c>
      <c r="X187" s="2" t="s">
        <v>0</v>
      </c>
      <c r="Y187" s="2"/>
      <c r="Z187" s="2"/>
      <c r="AA187" s="2">
        <f t="shared" si="13"/>
        <v>-2</v>
      </c>
      <c r="AB187" s="4"/>
      <c r="AC187" s="3"/>
      <c r="AD187" s="3"/>
      <c r="AE187" s="2">
        <v>1</v>
      </c>
      <c r="AF187" s="2">
        <v>1</v>
      </c>
    </row>
    <row r="188" spans="1:32" ht="37.9" customHeight="1" x14ac:dyDescent="0.25">
      <c r="A188" s="2">
        <v>1</v>
      </c>
      <c r="B188" s="2" t="s">
        <v>16</v>
      </c>
      <c r="C188" s="2" t="s">
        <v>15</v>
      </c>
      <c r="D188" s="6" t="s">
        <v>2483</v>
      </c>
      <c r="E188" s="7">
        <v>46120</v>
      </c>
      <c r="F188" s="2" t="s">
        <v>2381</v>
      </c>
      <c r="G188" s="2">
        <v>2026</v>
      </c>
      <c r="H188" s="2" t="s">
        <v>2480</v>
      </c>
      <c r="I188" s="2" t="s">
        <v>2082</v>
      </c>
      <c r="J188" s="2" t="s">
        <v>2478</v>
      </c>
      <c r="K188" s="2" t="s">
        <v>4</v>
      </c>
      <c r="L188" s="6" t="s">
        <v>3272</v>
      </c>
      <c r="M188" s="2">
        <v>1</v>
      </c>
      <c r="N188" s="2" t="s">
        <v>3</v>
      </c>
      <c r="O188" s="111">
        <v>200000</v>
      </c>
      <c r="P188" s="111">
        <f t="shared" si="12"/>
        <v>200000</v>
      </c>
      <c r="Q188" s="2" t="s">
        <v>2</v>
      </c>
      <c r="R188" s="2" t="s">
        <v>1237</v>
      </c>
      <c r="S188" s="3" t="s">
        <v>2552</v>
      </c>
      <c r="T188" s="5">
        <v>46122</v>
      </c>
      <c r="U188" s="2" t="s">
        <v>12</v>
      </c>
      <c r="V188" s="5">
        <v>46122</v>
      </c>
      <c r="W188" s="3" t="s">
        <v>1422</v>
      </c>
      <c r="X188" s="2" t="s">
        <v>0</v>
      </c>
      <c r="Y188" s="2">
        <v>1</v>
      </c>
      <c r="Z188" s="2"/>
      <c r="AA188" s="2">
        <f t="shared" si="13"/>
        <v>-1</v>
      </c>
      <c r="AB188" s="4"/>
      <c r="AC188" s="3"/>
      <c r="AD188" s="3"/>
      <c r="AE188" s="2">
        <v>1</v>
      </c>
      <c r="AF188" s="2">
        <v>1</v>
      </c>
    </row>
    <row r="189" spans="1:32" ht="37.9" customHeight="1" x14ac:dyDescent="0.25">
      <c r="A189" s="2">
        <v>1</v>
      </c>
      <c r="B189" s="2" t="s">
        <v>16</v>
      </c>
      <c r="C189" s="2" t="s">
        <v>15</v>
      </c>
      <c r="D189" s="6" t="s">
        <v>2482</v>
      </c>
      <c r="E189" s="7">
        <v>46120</v>
      </c>
      <c r="F189" s="2" t="s">
        <v>2381</v>
      </c>
      <c r="G189" s="2">
        <v>2026</v>
      </c>
      <c r="H189" s="2" t="s">
        <v>2481</v>
      </c>
      <c r="I189" s="2" t="s">
        <v>2082</v>
      </c>
      <c r="J189" s="2" t="s">
        <v>2479</v>
      </c>
      <c r="K189" s="2" t="s">
        <v>4</v>
      </c>
      <c r="L189" s="6" t="s">
        <v>2484</v>
      </c>
      <c r="M189" s="2">
        <v>1</v>
      </c>
      <c r="N189" s="2" t="s">
        <v>3</v>
      </c>
      <c r="O189" s="111">
        <v>2180000</v>
      </c>
      <c r="P189" s="111">
        <f t="shared" si="12"/>
        <v>2180000</v>
      </c>
      <c r="Q189" s="2" t="s">
        <v>2</v>
      </c>
      <c r="R189" s="2" t="s">
        <v>2553</v>
      </c>
      <c r="S189" s="3" t="s">
        <v>2554</v>
      </c>
      <c r="T189" s="5">
        <v>46122</v>
      </c>
      <c r="U189" s="2" t="s">
        <v>12</v>
      </c>
      <c r="V189" s="5">
        <v>46126</v>
      </c>
      <c r="W189" s="3" t="s">
        <v>14</v>
      </c>
      <c r="X189" s="2" t="s">
        <v>13</v>
      </c>
      <c r="Y189" s="2">
        <v>3</v>
      </c>
      <c r="Z189" s="2">
        <v>1</v>
      </c>
      <c r="AA189" s="2">
        <f t="shared" si="13"/>
        <v>0</v>
      </c>
      <c r="AB189" s="4">
        <v>46184</v>
      </c>
      <c r="AC189" s="3">
        <v>122</v>
      </c>
      <c r="AD189" s="3"/>
      <c r="AE189" s="2">
        <v>1</v>
      </c>
      <c r="AF189" s="2">
        <v>1</v>
      </c>
    </row>
    <row r="190" spans="1:32" ht="37.9" customHeight="1" x14ac:dyDescent="0.25">
      <c r="A190" s="2">
        <v>1</v>
      </c>
      <c r="B190" s="2" t="s">
        <v>55</v>
      </c>
      <c r="C190" s="2" t="s">
        <v>7</v>
      </c>
      <c r="D190" s="6" t="s">
        <v>2502</v>
      </c>
      <c r="E190" s="7">
        <v>46120</v>
      </c>
      <c r="F190" s="2" t="s">
        <v>2381</v>
      </c>
      <c r="G190" s="2">
        <v>2026</v>
      </c>
      <c r="H190" s="2" t="s">
        <v>2503</v>
      </c>
      <c r="I190" s="2" t="s">
        <v>9</v>
      </c>
      <c r="J190" s="2" t="s">
        <v>2500</v>
      </c>
      <c r="K190" s="2" t="s">
        <v>4</v>
      </c>
      <c r="L190" s="6" t="s">
        <v>2501</v>
      </c>
      <c r="M190" s="2">
        <v>1</v>
      </c>
      <c r="N190" s="2" t="s">
        <v>3</v>
      </c>
      <c r="O190" s="111">
        <v>34950.5</v>
      </c>
      <c r="P190" s="111">
        <f t="shared" si="12"/>
        <v>34950.5</v>
      </c>
      <c r="Q190" s="2" t="s">
        <v>2</v>
      </c>
      <c r="R190" s="2" t="s">
        <v>3204</v>
      </c>
      <c r="S190" s="3" t="s">
        <v>3081</v>
      </c>
      <c r="T190" s="5">
        <v>46155</v>
      </c>
      <c r="U190" s="2" t="s">
        <v>12</v>
      </c>
      <c r="V190" s="5">
        <v>46156</v>
      </c>
      <c r="W190" s="3" t="s">
        <v>14</v>
      </c>
      <c r="X190" s="2" t="s">
        <v>13</v>
      </c>
      <c r="Y190" s="2">
        <v>3</v>
      </c>
      <c r="Z190" s="2">
        <v>1</v>
      </c>
      <c r="AA190" s="2">
        <f t="shared" si="13"/>
        <v>0</v>
      </c>
      <c r="AB190" s="4">
        <v>46190</v>
      </c>
      <c r="AC190" s="3">
        <v>7758</v>
      </c>
      <c r="AD190" s="3"/>
      <c r="AE190" s="2">
        <v>1</v>
      </c>
      <c r="AF190" s="2">
        <v>1</v>
      </c>
    </row>
    <row r="191" spans="1:32" ht="37.9" customHeight="1" x14ac:dyDescent="0.25">
      <c r="A191" s="2">
        <v>1</v>
      </c>
      <c r="B191" s="2" t="s">
        <v>2529</v>
      </c>
      <c r="C191" s="2" t="s">
        <v>7</v>
      </c>
      <c r="D191" s="6" t="s">
        <v>2530</v>
      </c>
      <c r="E191" s="7">
        <v>46122</v>
      </c>
      <c r="F191" s="2" t="s">
        <v>2381</v>
      </c>
      <c r="G191" s="2">
        <v>2026</v>
      </c>
      <c r="H191" s="2" t="s">
        <v>2534</v>
      </c>
      <c r="I191" s="2" t="s">
        <v>9</v>
      </c>
      <c r="J191" s="2" t="s">
        <v>2531</v>
      </c>
      <c r="K191" s="2" t="s">
        <v>2758</v>
      </c>
      <c r="L191" s="6" t="s">
        <v>2533</v>
      </c>
      <c r="M191" s="2">
        <v>3</v>
      </c>
      <c r="N191" s="2" t="s">
        <v>3</v>
      </c>
      <c r="O191" s="111">
        <v>64699</v>
      </c>
      <c r="P191" s="111">
        <f t="shared" si="12"/>
        <v>194097</v>
      </c>
      <c r="Q191" s="2" t="s">
        <v>2</v>
      </c>
      <c r="R191" s="2" t="s">
        <v>47</v>
      </c>
      <c r="S191" s="3" t="s">
        <v>2759</v>
      </c>
      <c r="T191" s="5">
        <v>46133</v>
      </c>
      <c r="U191" s="2" t="s">
        <v>12</v>
      </c>
      <c r="V191" s="5">
        <v>46133</v>
      </c>
      <c r="W191" s="3" t="s">
        <v>14</v>
      </c>
      <c r="X191" s="2" t="s">
        <v>13</v>
      </c>
      <c r="Y191" s="2">
        <v>3</v>
      </c>
      <c r="Z191" s="2">
        <v>3</v>
      </c>
      <c r="AA191" s="2">
        <f t="shared" si="13"/>
        <v>0</v>
      </c>
      <c r="AB191" s="4">
        <v>46147</v>
      </c>
      <c r="AC191" s="3">
        <v>48958</v>
      </c>
      <c r="AD191" s="3">
        <v>78492</v>
      </c>
      <c r="AE191" s="2">
        <v>1</v>
      </c>
      <c r="AF191" s="2">
        <v>1</v>
      </c>
    </row>
    <row r="192" spans="1:32" ht="37.9" customHeight="1" x14ac:dyDescent="0.25">
      <c r="A192" s="2">
        <v>7</v>
      </c>
      <c r="B192" s="2" t="s">
        <v>10</v>
      </c>
      <c r="C192" s="2" t="s">
        <v>15</v>
      </c>
      <c r="D192" s="6" t="s">
        <v>2551</v>
      </c>
      <c r="E192" s="7">
        <v>46125</v>
      </c>
      <c r="F192" s="2" t="s">
        <v>2381</v>
      </c>
      <c r="G192" s="2">
        <v>2026</v>
      </c>
      <c r="H192" s="2" t="s">
        <v>2559</v>
      </c>
      <c r="I192" s="2" t="s">
        <v>9</v>
      </c>
      <c r="J192" s="2" t="s">
        <v>2550</v>
      </c>
      <c r="K192" s="2" t="s">
        <v>2549</v>
      </c>
      <c r="L192" s="6" t="s">
        <v>2547</v>
      </c>
      <c r="M192" s="2">
        <v>1</v>
      </c>
      <c r="N192" s="2" t="s">
        <v>3</v>
      </c>
      <c r="O192" s="111">
        <v>41323.26</v>
      </c>
      <c r="P192" s="111">
        <f t="shared" ref="P192:P198" si="14">O192*M192</f>
        <v>41323.26</v>
      </c>
      <c r="Q192" s="2" t="s">
        <v>2</v>
      </c>
      <c r="R192" s="2" t="s">
        <v>59</v>
      </c>
      <c r="S192" s="3" t="s">
        <v>2879</v>
      </c>
      <c r="T192" s="5">
        <v>46132</v>
      </c>
      <c r="U192" s="2" t="s">
        <v>12</v>
      </c>
      <c r="V192" s="5"/>
      <c r="W192" s="3" t="s">
        <v>809</v>
      </c>
      <c r="X192" s="2" t="s">
        <v>0</v>
      </c>
      <c r="Y192" s="2">
        <v>1</v>
      </c>
      <c r="Z192" s="2"/>
      <c r="AA192" s="2">
        <f t="shared" si="13"/>
        <v>-1</v>
      </c>
      <c r="AB192" s="4"/>
      <c r="AC192" s="3"/>
      <c r="AD192" s="3"/>
      <c r="AE192" s="2">
        <v>1</v>
      </c>
      <c r="AF192" s="2">
        <v>1</v>
      </c>
    </row>
    <row r="193" spans="1:32" ht="37.9" customHeight="1" x14ac:dyDescent="0.25">
      <c r="A193" s="2"/>
      <c r="B193" s="2" t="s">
        <v>10</v>
      </c>
      <c r="C193" s="2" t="s">
        <v>15</v>
      </c>
      <c r="D193" s="6" t="s">
        <v>2551</v>
      </c>
      <c r="E193" s="7">
        <v>46125</v>
      </c>
      <c r="F193" s="2" t="s">
        <v>2381</v>
      </c>
      <c r="G193" s="2">
        <v>2026</v>
      </c>
      <c r="H193" s="2" t="s">
        <v>2559</v>
      </c>
      <c r="I193" s="2" t="s">
        <v>9</v>
      </c>
      <c r="J193" s="2" t="s">
        <v>2550</v>
      </c>
      <c r="K193" s="2" t="s">
        <v>1233</v>
      </c>
      <c r="L193" s="6" t="s">
        <v>2548</v>
      </c>
      <c r="M193" s="2">
        <v>6</v>
      </c>
      <c r="N193" s="2" t="s">
        <v>3</v>
      </c>
      <c r="O193" s="111">
        <v>14086.85</v>
      </c>
      <c r="P193" s="111">
        <f t="shared" si="14"/>
        <v>84521.1</v>
      </c>
      <c r="Q193" s="2" t="s">
        <v>2</v>
      </c>
      <c r="R193" s="2" t="s">
        <v>59</v>
      </c>
      <c r="S193" s="3" t="s">
        <v>2879</v>
      </c>
      <c r="T193" s="5">
        <v>46132</v>
      </c>
      <c r="U193" s="2" t="s">
        <v>12</v>
      </c>
      <c r="V193" s="5"/>
      <c r="W193" s="3" t="s">
        <v>809</v>
      </c>
      <c r="X193" s="2" t="s">
        <v>0</v>
      </c>
      <c r="Y193" s="2">
        <v>1</v>
      </c>
      <c r="Z193" s="2"/>
      <c r="AA193" s="2">
        <f t="shared" si="13"/>
        <v>-6</v>
      </c>
      <c r="AB193" s="4"/>
      <c r="AC193" s="3"/>
      <c r="AD193" s="3"/>
      <c r="AE193" s="2"/>
      <c r="AF193" s="2">
        <v>1</v>
      </c>
    </row>
    <row r="194" spans="1:32" ht="37.9" customHeight="1" x14ac:dyDescent="0.25">
      <c r="A194" s="2"/>
      <c r="B194" s="2" t="s">
        <v>10</v>
      </c>
      <c r="C194" s="2" t="s">
        <v>15</v>
      </c>
      <c r="D194" s="6" t="s">
        <v>2551</v>
      </c>
      <c r="E194" s="7">
        <v>46125</v>
      </c>
      <c r="F194" s="2" t="s">
        <v>2381</v>
      </c>
      <c r="G194" s="2">
        <v>2026</v>
      </c>
      <c r="H194" s="2" t="s">
        <v>2559</v>
      </c>
      <c r="I194" s="2" t="s">
        <v>9</v>
      </c>
      <c r="J194" s="2" t="s">
        <v>2550</v>
      </c>
      <c r="K194" s="2" t="s">
        <v>1258</v>
      </c>
      <c r="L194" s="6" t="s">
        <v>1754</v>
      </c>
      <c r="M194" s="2">
        <v>4</v>
      </c>
      <c r="N194" s="2" t="s">
        <v>3</v>
      </c>
      <c r="O194" s="111"/>
      <c r="P194" s="111">
        <f t="shared" si="14"/>
        <v>0</v>
      </c>
      <c r="Q194" s="2" t="s">
        <v>2</v>
      </c>
      <c r="R194" s="2"/>
      <c r="S194" s="3"/>
      <c r="T194" s="5"/>
      <c r="U194" s="2"/>
      <c r="V194" s="5"/>
      <c r="W194" s="3" t="s">
        <v>1</v>
      </c>
      <c r="X194" s="2" t="s">
        <v>0</v>
      </c>
      <c r="Y194" s="2">
        <v>4</v>
      </c>
      <c r="Z194" s="2"/>
      <c r="AA194" s="2">
        <f t="shared" si="13"/>
        <v>-4</v>
      </c>
      <c r="AB194" s="4"/>
      <c r="AC194" s="3"/>
      <c r="AD194" s="3"/>
      <c r="AE194" s="2"/>
      <c r="AF194" s="2">
        <v>1</v>
      </c>
    </row>
    <row r="195" spans="1:32" ht="37.9" customHeight="1" x14ac:dyDescent="0.25">
      <c r="A195" s="2"/>
      <c r="B195" s="2" t="s">
        <v>10</v>
      </c>
      <c r="C195" s="2" t="s">
        <v>15</v>
      </c>
      <c r="D195" s="6" t="s">
        <v>2551</v>
      </c>
      <c r="E195" s="7">
        <v>46125</v>
      </c>
      <c r="F195" s="2" t="s">
        <v>2381</v>
      </c>
      <c r="G195" s="2">
        <v>2026</v>
      </c>
      <c r="H195" s="2" t="s">
        <v>2559</v>
      </c>
      <c r="I195" s="2" t="s">
        <v>9</v>
      </c>
      <c r="J195" s="2" t="s">
        <v>2550</v>
      </c>
      <c r="K195" s="2" t="s">
        <v>1254</v>
      </c>
      <c r="L195" s="6" t="s">
        <v>2555</v>
      </c>
      <c r="M195" s="2">
        <v>1</v>
      </c>
      <c r="N195" s="2" t="s">
        <v>3</v>
      </c>
      <c r="O195" s="111">
        <v>43563.55</v>
      </c>
      <c r="P195" s="111">
        <f t="shared" si="14"/>
        <v>43563.55</v>
      </c>
      <c r="Q195" s="2" t="s">
        <v>2</v>
      </c>
      <c r="R195" s="2" t="s">
        <v>59</v>
      </c>
      <c r="S195" s="3" t="s">
        <v>2879</v>
      </c>
      <c r="T195" s="5">
        <v>46132</v>
      </c>
      <c r="U195" s="2" t="s">
        <v>12</v>
      </c>
      <c r="V195" s="5"/>
      <c r="W195" s="3" t="s">
        <v>809</v>
      </c>
      <c r="X195" s="2" t="s">
        <v>0</v>
      </c>
      <c r="Y195" s="2">
        <v>1</v>
      </c>
      <c r="Z195" s="2"/>
      <c r="AA195" s="2">
        <f t="shared" si="13"/>
        <v>-1</v>
      </c>
      <c r="AB195" s="4"/>
      <c r="AC195" s="3"/>
      <c r="AD195" s="3"/>
      <c r="AE195" s="2"/>
      <c r="AF195" s="2">
        <v>1</v>
      </c>
    </row>
    <row r="196" spans="1:32" ht="37.9" customHeight="1" x14ac:dyDescent="0.25">
      <c r="A196" s="2"/>
      <c r="B196" s="2" t="s">
        <v>10</v>
      </c>
      <c r="C196" s="2" t="s">
        <v>15</v>
      </c>
      <c r="D196" s="6" t="s">
        <v>2551</v>
      </c>
      <c r="E196" s="7">
        <v>46125</v>
      </c>
      <c r="F196" s="2" t="s">
        <v>2381</v>
      </c>
      <c r="G196" s="2">
        <v>2026</v>
      </c>
      <c r="H196" s="2" t="s">
        <v>2559</v>
      </c>
      <c r="I196" s="2" t="s">
        <v>9</v>
      </c>
      <c r="J196" s="2" t="s">
        <v>2550</v>
      </c>
      <c r="K196" s="2" t="s">
        <v>2542</v>
      </c>
      <c r="L196" s="6" t="s">
        <v>2541</v>
      </c>
      <c r="M196" s="2">
        <v>1</v>
      </c>
      <c r="N196" s="2" t="s">
        <v>3</v>
      </c>
      <c r="O196" s="111"/>
      <c r="P196" s="111">
        <f t="shared" si="14"/>
        <v>0</v>
      </c>
      <c r="Q196" s="2" t="s">
        <v>2</v>
      </c>
      <c r="R196" s="2"/>
      <c r="S196" s="3"/>
      <c r="T196" s="5"/>
      <c r="U196" s="2"/>
      <c r="V196" s="5"/>
      <c r="W196" s="3" t="s">
        <v>1</v>
      </c>
      <c r="X196" s="2" t="s">
        <v>0</v>
      </c>
      <c r="Y196" s="2">
        <v>4</v>
      </c>
      <c r="Z196" s="2"/>
      <c r="AA196" s="2">
        <f t="shared" si="13"/>
        <v>-1</v>
      </c>
      <c r="AB196" s="4"/>
      <c r="AC196" s="3"/>
      <c r="AD196" s="3"/>
      <c r="AE196" s="2"/>
      <c r="AF196" s="2">
        <v>1</v>
      </c>
    </row>
    <row r="197" spans="1:32" ht="37.9" customHeight="1" x14ac:dyDescent="0.25">
      <c r="A197" s="2"/>
      <c r="B197" s="2" t="s">
        <v>10</v>
      </c>
      <c r="C197" s="2" t="s">
        <v>15</v>
      </c>
      <c r="D197" s="6" t="s">
        <v>2551</v>
      </c>
      <c r="E197" s="7">
        <v>46125</v>
      </c>
      <c r="F197" s="2" t="s">
        <v>2381</v>
      </c>
      <c r="G197" s="2">
        <v>2026</v>
      </c>
      <c r="H197" s="2" t="s">
        <v>2559</v>
      </c>
      <c r="I197" s="2" t="s">
        <v>9</v>
      </c>
      <c r="J197" s="2" t="s">
        <v>2550</v>
      </c>
      <c r="K197" s="2" t="s">
        <v>2543</v>
      </c>
      <c r="L197" s="6" t="s">
        <v>2545</v>
      </c>
      <c r="M197" s="2">
        <v>1</v>
      </c>
      <c r="N197" s="2" t="s">
        <v>3</v>
      </c>
      <c r="O197" s="111"/>
      <c r="P197" s="111">
        <f t="shared" si="14"/>
        <v>0</v>
      </c>
      <c r="Q197" s="2" t="s">
        <v>2</v>
      </c>
      <c r="R197" s="2"/>
      <c r="S197" s="3"/>
      <c r="T197" s="5"/>
      <c r="U197" s="2"/>
      <c r="V197" s="5"/>
      <c r="W197" s="3" t="s">
        <v>1</v>
      </c>
      <c r="X197" s="2" t="s">
        <v>0</v>
      </c>
      <c r="Y197" s="2">
        <v>4</v>
      </c>
      <c r="Z197" s="2"/>
      <c r="AA197" s="2">
        <f t="shared" si="13"/>
        <v>-1</v>
      </c>
      <c r="AB197" s="4"/>
      <c r="AC197" s="3"/>
      <c r="AD197" s="3"/>
      <c r="AE197" s="2"/>
      <c r="AF197" s="2">
        <v>1</v>
      </c>
    </row>
    <row r="198" spans="1:32" ht="37.9" customHeight="1" x14ac:dyDescent="0.25">
      <c r="A198" s="2"/>
      <c r="B198" s="2" t="s">
        <v>10</v>
      </c>
      <c r="C198" s="2" t="s">
        <v>15</v>
      </c>
      <c r="D198" s="6" t="s">
        <v>2551</v>
      </c>
      <c r="E198" s="7">
        <v>46125</v>
      </c>
      <c r="F198" s="2" t="s">
        <v>2381</v>
      </c>
      <c r="G198" s="2">
        <v>2026</v>
      </c>
      <c r="H198" s="2" t="s">
        <v>2559</v>
      </c>
      <c r="I198" s="2" t="s">
        <v>9</v>
      </c>
      <c r="J198" s="2" t="s">
        <v>2550</v>
      </c>
      <c r="K198" s="2" t="s">
        <v>2544</v>
      </c>
      <c r="L198" s="6" t="s">
        <v>2546</v>
      </c>
      <c r="M198" s="2">
        <v>12</v>
      </c>
      <c r="N198" s="2" t="s">
        <v>3</v>
      </c>
      <c r="O198" s="111">
        <v>2860.5</v>
      </c>
      <c r="P198" s="111">
        <f t="shared" si="14"/>
        <v>34326</v>
      </c>
      <c r="Q198" s="2" t="s">
        <v>2</v>
      </c>
      <c r="R198" s="2" t="s">
        <v>59</v>
      </c>
      <c r="S198" s="3" t="s">
        <v>2879</v>
      </c>
      <c r="T198" s="5">
        <v>46132</v>
      </c>
      <c r="U198" s="2" t="s">
        <v>12</v>
      </c>
      <c r="V198" s="5"/>
      <c r="W198" s="3" t="s">
        <v>809</v>
      </c>
      <c r="X198" s="2" t="s">
        <v>0</v>
      </c>
      <c r="Y198" s="2">
        <v>1</v>
      </c>
      <c r="Z198" s="2"/>
      <c r="AA198" s="2">
        <f t="shared" si="13"/>
        <v>-12</v>
      </c>
      <c r="AB198" s="4"/>
      <c r="AC198" s="3"/>
      <c r="AD198" s="3"/>
      <c r="AE198" s="2"/>
      <c r="AF198" s="2">
        <v>1</v>
      </c>
    </row>
    <row r="199" spans="1:32" ht="37.9" customHeight="1" x14ac:dyDescent="0.25">
      <c r="A199" s="2">
        <v>1</v>
      </c>
      <c r="B199" s="2" t="s">
        <v>44</v>
      </c>
      <c r="C199" s="2" t="s">
        <v>15</v>
      </c>
      <c r="D199" s="6" t="s">
        <v>1628</v>
      </c>
      <c r="E199" s="7">
        <v>46125</v>
      </c>
      <c r="F199" s="2" t="s">
        <v>2381</v>
      </c>
      <c r="G199" s="2">
        <v>2026</v>
      </c>
      <c r="H199" s="2" t="s">
        <v>2560</v>
      </c>
      <c r="I199" s="2" t="s">
        <v>9</v>
      </c>
      <c r="J199" s="2" t="s">
        <v>2561</v>
      </c>
      <c r="K199" s="2" t="s">
        <v>4</v>
      </c>
      <c r="L199" s="6" t="s">
        <v>2652</v>
      </c>
      <c r="M199" s="2">
        <v>1</v>
      </c>
      <c r="N199" s="2" t="s">
        <v>3</v>
      </c>
      <c r="O199" s="111">
        <v>468600</v>
      </c>
      <c r="P199" s="111">
        <f t="shared" si="12"/>
        <v>468600</v>
      </c>
      <c r="Q199" s="2" t="s">
        <v>2</v>
      </c>
      <c r="R199" s="2" t="s">
        <v>1186</v>
      </c>
      <c r="S199" s="3" t="s">
        <v>3082</v>
      </c>
      <c r="T199" s="5">
        <v>46160</v>
      </c>
      <c r="U199" s="2" t="s">
        <v>12</v>
      </c>
      <c r="V199" s="5">
        <v>46160</v>
      </c>
      <c r="W199" s="3" t="s">
        <v>14</v>
      </c>
      <c r="X199" s="2" t="s">
        <v>13</v>
      </c>
      <c r="Y199" s="2">
        <v>3</v>
      </c>
      <c r="Z199" s="2">
        <v>1</v>
      </c>
      <c r="AA199" s="2">
        <f t="shared" si="13"/>
        <v>0</v>
      </c>
      <c r="AB199" s="4">
        <v>46160</v>
      </c>
      <c r="AC199" s="3">
        <v>2156</v>
      </c>
      <c r="AD199" s="3"/>
      <c r="AE199" s="2">
        <v>1</v>
      </c>
      <c r="AF199" s="2">
        <v>1</v>
      </c>
    </row>
    <row r="200" spans="1:32" ht="37.9" customHeight="1" x14ac:dyDescent="0.25">
      <c r="A200" s="2">
        <v>1</v>
      </c>
      <c r="B200" s="2" t="s">
        <v>16</v>
      </c>
      <c r="C200" s="2" t="s">
        <v>15</v>
      </c>
      <c r="D200" s="6" t="s">
        <v>2147</v>
      </c>
      <c r="E200" s="7">
        <v>46125</v>
      </c>
      <c r="F200" s="2" t="s">
        <v>2381</v>
      </c>
      <c r="G200" s="2">
        <v>2026</v>
      </c>
      <c r="H200" s="2" t="s">
        <v>2563</v>
      </c>
      <c r="I200" s="2" t="s">
        <v>9</v>
      </c>
      <c r="J200" s="2" t="s">
        <v>2562</v>
      </c>
      <c r="K200" s="2" t="s">
        <v>4</v>
      </c>
      <c r="L200" s="6" t="s">
        <v>2201</v>
      </c>
      <c r="M200" s="2">
        <v>3</v>
      </c>
      <c r="N200" s="2" t="s">
        <v>2186</v>
      </c>
      <c r="O200" s="111">
        <v>440000</v>
      </c>
      <c r="P200" s="111">
        <f t="shared" si="12"/>
        <v>1320000</v>
      </c>
      <c r="Q200" s="2" t="s">
        <v>2</v>
      </c>
      <c r="R200" s="2" t="s">
        <v>48</v>
      </c>
      <c r="S200" s="3" t="s">
        <v>2649</v>
      </c>
      <c r="T200" s="5">
        <v>46127</v>
      </c>
      <c r="U200" s="2" t="s">
        <v>12</v>
      </c>
      <c r="V200" s="5">
        <v>46127</v>
      </c>
      <c r="W200" s="3" t="s">
        <v>14</v>
      </c>
      <c r="X200" s="2" t="s">
        <v>13</v>
      </c>
      <c r="Y200" s="2">
        <v>3</v>
      </c>
      <c r="Z200" s="2">
        <v>3</v>
      </c>
      <c r="AA200" s="2">
        <f t="shared" si="13"/>
        <v>0</v>
      </c>
      <c r="AB200" s="4">
        <v>46129</v>
      </c>
      <c r="AC200" s="3" t="s">
        <v>1872</v>
      </c>
      <c r="AD200" s="3"/>
      <c r="AE200" s="2">
        <v>1</v>
      </c>
      <c r="AF200" s="2">
        <v>1</v>
      </c>
    </row>
    <row r="201" spans="1:32" ht="37.9" customHeight="1" x14ac:dyDescent="0.25">
      <c r="A201" s="2">
        <v>5</v>
      </c>
      <c r="B201" s="2" t="s">
        <v>10</v>
      </c>
      <c r="C201" s="2" t="s">
        <v>7</v>
      </c>
      <c r="D201" s="6" t="s">
        <v>2610</v>
      </c>
      <c r="E201" s="7">
        <v>46126</v>
      </c>
      <c r="F201" s="2" t="s">
        <v>2381</v>
      </c>
      <c r="G201" s="2">
        <v>2026</v>
      </c>
      <c r="H201" s="2" t="s">
        <v>2612</v>
      </c>
      <c r="I201" s="2" t="s">
        <v>9</v>
      </c>
      <c r="J201" s="2" t="s">
        <v>2611</v>
      </c>
      <c r="K201" s="2" t="s">
        <v>2609</v>
      </c>
      <c r="L201" s="6" t="s">
        <v>2604</v>
      </c>
      <c r="M201" s="2">
        <v>4</v>
      </c>
      <c r="N201" s="2" t="s">
        <v>3</v>
      </c>
      <c r="O201" s="111"/>
      <c r="P201" s="111">
        <f t="shared" si="12"/>
        <v>0</v>
      </c>
      <c r="Q201" s="2" t="s">
        <v>2</v>
      </c>
      <c r="R201" s="2"/>
      <c r="S201" s="3"/>
      <c r="T201" s="5"/>
      <c r="U201" s="2"/>
      <c r="V201" s="5"/>
      <c r="W201" s="3" t="s">
        <v>1</v>
      </c>
      <c r="X201" s="2" t="s">
        <v>0</v>
      </c>
      <c r="Y201" s="2"/>
      <c r="Z201" s="2"/>
      <c r="AA201" s="2">
        <f t="shared" si="13"/>
        <v>-4</v>
      </c>
      <c r="AB201" s="4"/>
      <c r="AC201" s="3"/>
      <c r="AD201" s="3"/>
      <c r="AE201" s="2">
        <v>1</v>
      </c>
      <c r="AF201" s="2">
        <v>1</v>
      </c>
    </row>
    <row r="202" spans="1:32" ht="37.9" customHeight="1" x14ac:dyDescent="0.25">
      <c r="A202" s="2"/>
      <c r="B202" s="2" t="s">
        <v>10</v>
      </c>
      <c r="C202" s="2" t="s">
        <v>7</v>
      </c>
      <c r="D202" s="6" t="s">
        <v>2610</v>
      </c>
      <c r="E202" s="7">
        <v>46126</v>
      </c>
      <c r="F202" s="2" t="s">
        <v>2381</v>
      </c>
      <c r="G202" s="2">
        <v>2026</v>
      </c>
      <c r="H202" s="2" t="s">
        <v>2612</v>
      </c>
      <c r="I202" s="2" t="s">
        <v>9</v>
      </c>
      <c r="J202" s="2" t="s">
        <v>2611</v>
      </c>
      <c r="K202" s="2" t="s">
        <v>2608</v>
      </c>
      <c r="L202" s="6" t="s">
        <v>2603</v>
      </c>
      <c r="M202" s="2">
        <v>4</v>
      </c>
      <c r="N202" s="2" t="s">
        <v>3</v>
      </c>
      <c r="O202" s="111">
        <v>32000</v>
      </c>
      <c r="P202" s="111">
        <f t="shared" si="12"/>
        <v>128000</v>
      </c>
      <c r="Q202" s="2" t="s">
        <v>2</v>
      </c>
      <c r="R202" s="2" t="s">
        <v>1175</v>
      </c>
      <c r="S202" s="3" t="s">
        <v>2845</v>
      </c>
      <c r="T202" s="5">
        <v>46133</v>
      </c>
      <c r="U202" s="2" t="s">
        <v>12</v>
      </c>
      <c r="V202" s="5">
        <v>46133</v>
      </c>
      <c r="W202" s="3" t="s">
        <v>14</v>
      </c>
      <c r="X202" s="2" t="s">
        <v>13</v>
      </c>
      <c r="Y202" s="2">
        <v>3</v>
      </c>
      <c r="Z202" s="2">
        <v>4</v>
      </c>
      <c r="AA202" s="2">
        <f t="shared" si="13"/>
        <v>0</v>
      </c>
      <c r="AB202" s="4">
        <v>46154</v>
      </c>
      <c r="AC202" s="3">
        <v>500</v>
      </c>
      <c r="AD202" s="3"/>
      <c r="AE202" s="2"/>
      <c r="AF202" s="2">
        <v>1</v>
      </c>
    </row>
    <row r="203" spans="1:32" ht="37.9" customHeight="1" x14ac:dyDescent="0.25">
      <c r="A203" s="2"/>
      <c r="B203" s="2" t="s">
        <v>10</v>
      </c>
      <c r="C203" s="2" t="s">
        <v>7</v>
      </c>
      <c r="D203" s="6" t="s">
        <v>2610</v>
      </c>
      <c r="E203" s="7">
        <v>46126</v>
      </c>
      <c r="F203" s="2" t="s">
        <v>2381</v>
      </c>
      <c r="G203" s="2">
        <v>2026</v>
      </c>
      <c r="H203" s="2" t="s">
        <v>2612</v>
      </c>
      <c r="I203" s="2" t="s">
        <v>9</v>
      </c>
      <c r="J203" s="2" t="s">
        <v>2611</v>
      </c>
      <c r="K203" s="2" t="s">
        <v>2607</v>
      </c>
      <c r="L203" s="6" t="s">
        <v>2651</v>
      </c>
      <c r="M203" s="2">
        <v>2</v>
      </c>
      <c r="N203" s="2" t="s">
        <v>3</v>
      </c>
      <c r="O203" s="111">
        <v>93000</v>
      </c>
      <c r="P203" s="111">
        <f t="shared" si="12"/>
        <v>186000</v>
      </c>
      <c r="Q203" s="2" t="s">
        <v>2</v>
      </c>
      <c r="R203" s="2" t="s">
        <v>1175</v>
      </c>
      <c r="S203" s="3" t="s">
        <v>2845</v>
      </c>
      <c r="T203" s="5">
        <v>46133</v>
      </c>
      <c r="U203" s="2" t="s">
        <v>12</v>
      </c>
      <c r="V203" s="5">
        <v>46133</v>
      </c>
      <c r="W203" s="3" t="s">
        <v>14</v>
      </c>
      <c r="X203" s="2" t="s">
        <v>13</v>
      </c>
      <c r="Y203" s="2">
        <v>3</v>
      </c>
      <c r="Z203" s="2">
        <v>2</v>
      </c>
      <c r="AA203" s="2">
        <f t="shared" si="13"/>
        <v>0</v>
      </c>
      <c r="AB203" s="4">
        <v>46154</v>
      </c>
      <c r="AC203" s="3">
        <v>500</v>
      </c>
      <c r="AD203" s="3"/>
      <c r="AE203" s="2"/>
      <c r="AF203" s="2">
        <v>1</v>
      </c>
    </row>
    <row r="204" spans="1:32" ht="37.9" customHeight="1" x14ac:dyDescent="0.25">
      <c r="A204" s="2"/>
      <c r="B204" s="2" t="s">
        <v>10</v>
      </c>
      <c r="C204" s="2" t="s">
        <v>7</v>
      </c>
      <c r="D204" s="6" t="s">
        <v>2610</v>
      </c>
      <c r="E204" s="7">
        <v>46126</v>
      </c>
      <c r="F204" s="2" t="s">
        <v>2381</v>
      </c>
      <c r="G204" s="2">
        <v>2026</v>
      </c>
      <c r="H204" s="2" t="s">
        <v>2612</v>
      </c>
      <c r="I204" s="2" t="s">
        <v>9</v>
      </c>
      <c r="J204" s="2" t="s">
        <v>2611</v>
      </c>
      <c r="K204" s="2" t="s">
        <v>1206</v>
      </c>
      <c r="L204" s="6" t="s">
        <v>2605</v>
      </c>
      <c r="M204" s="2">
        <v>1</v>
      </c>
      <c r="N204" s="2" t="s">
        <v>3</v>
      </c>
      <c r="O204" s="111">
        <v>27000</v>
      </c>
      <c r="P204" s="111">
        <f t="shared" si="12"/>
        <v>27000</v>
      </c>
      <c r="Q204" s="2" t="s">
        <v>2</v>
      </c>
      <c r="R204" s="2" t="s">
        <v>1175</v>
      </c>
      <c r="S204" s="3" t="s">
        <v>2845</v>
      </c>
      <c r="T204" s="5">
        <v>46133</v>
      </c>
      <c r="U204" s="2" t="s">
        <v>12</v>
      </c>
      <c r="V204" s="5">
        <v>46133</v>
      </c>
      <c r="W204" s="3" t="s">
        <v>14</v>
      </c>
      <c r="X204" s="2" t="s">
        <v>13</v>
      </c>
      <c r="Y204" s="2">
        <v>3</v>
      </c>
      <c r="Z204" s="2">
        <v>1</v>
      </c>
      <c r="AA204" s="2">
        <f t="shared" si="13"/>
        <v>0</v>
      </c>
      <c r="AB204" s="4">
        <v>46154</v>
      </c>
      <c r="AC204" s="3">
        <v>500</v>
      </c>
      <c r="AD204" s="3"/>
      <c r="AE204" s="2"/>
      <c r="AF204" s="2">
        <v>1</v>
      </c>
    </row>
    <row r="205" spans="1:32" ht="37.9" customHeight="1" x14ac:dyDescent="0.25">
      <c r="A205" s="2"/>
      <c r="B205" s="2" t="s">
        <v>10</v>
      </c>
      <c r="C205" s="2" t="s">
        <v>7</v>
      </c>
      <c r="D205" s="6" t="s">
        <v>2610</v>
      </c>
      <c r="E205" s="7">
        <v>46126</v>
      </c>
      <c r="F205" s="2" t="s">
        <v>2381</v>
      </c>
      <c r="G205" s="2">
        <v>2026</v>
      </c>
      <c r="H205" s="2" t="s">
        <v>2612</v>
      </c>
      <c r="I205" s="2" t="s">
        <v>9</v>
      </c>
      <c r="J205" s="2" t="s">
        <v>2611</v>
      </c>
      <c r="K205" s="2" t="s">
        <v>2606</v>
      </c>
      <c r="L205" s="6" t="s">
        <v>2650</v>
      </c>
      <c r="M205" s="2">
        <v>2</v>
      </c>
      <c r="N205" s="2" t="s">
        <v>3</v>
      </c>
      <c r="O205" s="111"/>
      <c r="P205" s="111">
        <f t="shared" si="12"/>
        <v>0</v>
      </c>
      <c r="Q205" s="2" t="s">
        <v>2</v>
      </c>
      <c r="R205" s="2"/>
      <c r="S205" s="3"/>
      <c r="T205" s="5"/>
      <c r="U205" s="2"/>
      <c r="V205" s="5"/>
      <c r="W205" s="3" t="s">
        <v>1</v>
      </c>
      <c r="X205" s="2" t="s">
        <v>0</v>
      </c>
      <c r="Y205" s="2"/>
      <c r="Z205" s="2"/>
      <c r="AA205" s="2">
        <f t="shared" si="13"/>
        <v>-2</v>
      </c>
      <c r="AB205" s="4"/>
      <c r="AC205" s="3"/>
      <c r="AD205" s="3"/>
      <c r="AE205" s="2"/>
      <c r="AF205" s="2">
        <v>1</v>
      </c>
    </row>
    <row r="206" spans="1:32" ht="37.9" customHeight="1" x14ac:dyDescent="0.25">
      <c r="A206" s="2">
        <v>5</v>
      </c>
      <c r="B206" s="2" t="s">
        <v>10</v>
      </c>
      <c r="C206" s="2" t="s">
        <v>15</v>
      </c>
      <c r="D206" s="6" t="s">
        <v>2613</v>
      </c>
      <c r="E206" s="7">
        <v>46127</v>
      </c>
      <c r="F206" s="2" t="s">
        <v>2381</v>
      </c>
      <c r="G206" s="2">
        <v>2026</v>
      </c>
      <c r="H206" s="2" t="s">
        <v>2614</v>
      </c>
      <c r="I206" s="2" t="s">
        <v>2082</v>
      </c>
      <c r="J206" s="2" t="s">
        <v>2615</v>
      </c>
      <c r="K206" s="2" t="s">
        <v>2137</v>
      </c>
      <c r="L206" s="6" t="s">
        <v>2619</v>
      </c>
      <c r="M206" s="2">
        <v>2</v>
      </c>
      <c r="N206" s="2" t="s">
        <v>3</v>
      </c>
      <c r="O206" s="111">
        <v>69025.42</v>
      </c>
      <c r="P206" s="111">
        <f t="shared" si="12"/>
        <v>138050.84</v>
      </c>
      <c r="Q206" s="2" t="s">
        <v>2</v>
      </c>
      <c r="R206" s="2" t="s">
        <v>59</v>
      </c>
      <c r="S206" s="3" t="s">
        <v>2878</v>
      </c>
      <c r="T206" s="5">
        <v>46132</v>
      </c>
      <c r="U206" s="2" t="s">
        <v>12</v>
      </c>
      <c r="V206" s="5">
        <v>46133</v>
      </c>
      <c r="W206" s="3" t="s">
        <v>14</v>
      </c>
      <c r="X206" s="2" t="s">
        <v>13</v>
      </c>
      <c r="Y206" s="2">
        <v>3</v>
      </c>
      <c r="Z206" s="2">
        <v>2</v>
      </c>
      <c r="AA206" s="2">
        <f t="shared" si="13"/>
        <v>0</v>
      </c>
      <c r="AB206" s="4">
        <v>46142</v>
      </c>
      <c r="AC206" s="3">
        <v>42048</v>
      </c>
      <c r="AD206" s="3">
        <v>78284</v>
      </c>
      <c r="AE206" s="2">
        <v>1</v>
      </c>
      <c r="AF206" s="2">
        <v>1</v>
      </c>
    </row>
    <row r="207" spans="1:32" ht="37.9" customHeight="1" x14ac:dyDescent="0.25">
      <c r="A207" s="2"/>
      <c r="B207" s="2" t="s">
        <v>10</v>
      </c>
      <c r="C207" s="2" t="s">
        <v>15</v>
      </c>
      <c r="D207" s="6" t="s">
        <v>2613</v>
      </c>
      <c r="E207" s="7">
        <v>46127</v>
      </c>
      <c r="F207" s="2" t="s">
        <v>2381</v>
      </c>
      <c r="G207" s="2">
        <v>2026</v>
      </c>
      <c r="H207" s="2" t="s">
        <v>2614</v>
      </c>
      <c r="I207" s="2" t="s">
        <v>2082</v>
      </c>
      <c r="J207" s="2" t="s">
        <v>2615</v>
      </c>
      <c r="K207" s="2" t="s">
        <v>2616</v>
      </c>
      <c r="L207" s="6" t="s">
        <v>2620</v>
      </c>
      <c r="M207" s="2">
        <v>3</v>
      </c>
      <c r="N207" s="2" t="s">
        <v>3</v>
      </c>
      <c r="O207" s="111">
        <v>536.25</v>
      </c>
      <c r="P207" s="111">
        <f t="shared" si="12"/>
        <v>1608.75</v>
      </c>
      <c r="Q207" s="2" t="s">
        <v>2</v>
      </c>
      <c r="R207" s="2" t="s">
        <v>59</v>
      </c>
      <c r="S207" s="3" t="s">
        <v>2878</v>
      </c>
      <c r="T207" s="5">
        <v>46132</v>
      </c>
      <c r="U207" s="2" t="s">
        <v>12</v>
      </c>
      <c r="V207" s="5">
        <v>46133</v>
      </c>
      <c r="W207" s="3" t="s">
        <v>14</v>
      </c>
      <c r="X207" s="2" t="s">
        <v>13</v>
      </c>
      <c r="Y207" s="2">
        <v>3</v>
      </c>
      <c r="Z207" s="2">
        <v>3</v>
      </c>
      <c r="AA207" s="2">
        <f t="shared" si="13"/>
        <v>0</v>
      </c>
      <c r="AB207" s="4">
        <v>46142</v>
      </c>
      <c r="AC207" s="3">
        <v>42048</v>
      </c>
      <c r="AD207" s="3">
        <v>78284</v>
      </c>
      <c r="AE207" s="2"/>
      <c r="AF207" s="2">
        <v>1</v>
      </c>
    </row>
    <row r="208" spans="1:32" ht="37.9" customHeight="1" x14ac:dyDescent="0.25">
      <c r="A208" s="2"/>
      <c r="B208" s="2" t="s">
        <v>10</v>
      </c>
      <c r="C208" s="2" t="s">
        <v>15</v>
      </c>
      <c r="D208" s="6" t="s">
        <v>2613</v>
      </c>
      <c r="E208" s="7">
        <v>46127</v>
      </c>
      <c r="F208" s="2" t="s">
        <v>2381</v>
      </c>
      <c r="G208" s="2">
        <v>2026</v>
      </c>
      <c r="H208" s="2" t="s">
        <v>2614</v>
      </c>
      <c r="I208" s="2" t="s">
        <v>2082</v>
      </c>
      <c r="J208" s="2" t="s">
        <v>2615</v>
      </c>
      <c r="K208" s="2" t="s">
        <v>1212</v>
      </c>
      <c r="L208" s="6" t="s">
        <v>2141</v>
      </c>
      <c r="M208" s="2">
        <v>4</v>
      </c>
      <c r="N208" s="2" t="s">
        <v>3</v>
      </c>
      <c r="O208" s="111">
        <v>11974.56</v>
      </c>
      <c r="P208" s="111">
        <f t="shared" si="12"/>
        <v>47898.239999999998</v>
      </c>
      <c r="Q208" s="2" t="s">
        <v>2</v>
      </c>
      <c r="R208" s="2" t="s">
        <v>59</v>
      </c>
      <c r="S208" s="3" t="s">
        <v>2878</v>
      </c>
      <c r="T208" s="5">
        <v>46132</v>
      </c>
      <c r="U208" s="2" t="s">
        <v>12</v>
      </c>
      <c r="V208" s="5">
        <v>46133</v>
      </c>
      <c r="W208" s="3" t="s">
        <v>14</v>
      </c>
      <c r="X208" s="2" t="s">
        <v>13</v>
      </c>
      <c r="Y208" s="2">
        <v>3</v>
      </c>
      <c r="Z208" s="2">
        <v>4</v>
      </c>
      <c r="AA208" s="2">
        <f t="shared" si="13"/>
        <v>0</v>
      </c>
      <c r="AB208" s="4">
        <v>46142</v>
      </c>
      <c r="AC208" s="3">
        <v>42048</v>
      </c>
      <c r="AD208" s="3">
        <v>78284</v>
      </c>
      <c r="AE208" s="2"/>
      <c r="AF208" s="2">
        <v>1</v>
      </c>
    </row>
    <row r="209" spans="1:32" ht="37.9" customHeight="1" x14ac:dyDescent="0.25">
      <c r="A209" s="2"/>
      <c r="B209" s="2" t="s">
        <v>10</v>
      </c>
      <c r="C209" s="2" t="s">
        <v>15</v>
      </c>
      <c r="D209" s="6" t="s">
        <v>2613</v>
      </c>
      <c r="E209" s="7">
        <v>46127</v>
      </c>
      <c r="F209" s="2" t="s">
        <v>2381</v>
      </c>
      <c r="G209" s="2">
        <v>2026</v>
      </c>
      <c r="H209" s="2" t="s">
        <v>2614</v>
      </c>
      <c r="I209" s="2" t="s">
        <v>2082</v>
      </c>
      <c r="J209" s="2" t="s">
        <v>2615</v>
      </c>
      <c r="K209" s="2" t="s">
        <v>2617</v>
      </c>
      <c r="L209" s="6" t="s">
        <v>2691</v>
      </c>
      <c r="M209" s="2">
        <v>8</v>
      </c>
      <c r="N209" s="2" t="s">
        <v>3</v>
      </c>
      <c r="O209" s="111">
        <v>13525.5</v>
      </c>
      <c r="P209" s="111">
        <f t="shared" si="12"/>
        <v>108204</v>
      </c>
      <c r="Q209" s="2" t="s">
        <v>2</v>
      </c>
      <c r="R209" s="2" t="s">
        <v>59</v>
      </c>
      <c r="S209" s="3" t="s">
        <v>2878</v>
      </c>
      <c r="T209" s="5">
        <v>46132</v>
      </c>
      <c r="U209" s="2" t="s">
        <v>12</v>
      </c>
      <c r="V209" s="5">
        <v>46133</v>
      </c>
      <c r="W209" s="3" t="s">
        <v>14</v>
      </c>
      <c r="X209" s="2" t="s">
        <v>13</v>
      </c>
      <c r="Y209" s="2">
        <v>3</v>
      </c>
      <c r="Z209" s="2">
        <v>8</v>
      </c>
      <c r="AA209" s="2">
        <f t="shared" si="13"/>
        <v>0</v>
      </c>
      <c r="AB209" s="4">
        <v>46142</v>
      </c>
      <c r="AC209" s="3">
        <v>42048</v>
      </c>
      <c r="AD209" s="3">
        <v>78284</v>
      </c>
      <c r="AE209" s="2"/>
      <c r="AF209" s="2">
        <v>1</v>
      </c>
    </row>
    <row r="210" spans="1:32" ht="37.9" customHeight="1" x14ac:dyDescent="0.25">
      <c r="A210" s="2"/>
      <c r="B210" s="2" t="s">
        <v>10</v>
      </c>
      <c r="C210" s="2" t="s">
        <v>15</v>
      </c>
      <c r="D210" s="6" t="s">
        <v>2613</v>
      </c>
      <c r="E210" s="7">
        <v>46127</v>
      </c>
      <c r="F210" s="2" t="s">
        <v>2381</v>
      </c>
      <c r="G210" s="2">
        <v>2026</v>
      </c>
      <c r="H210" s="2" t="s">
        <v>2614</v>
      </c>
      <c r="I210" s="2" t="s">
        <v>2082</v>
      </c>
      <c r="J210" s="2" t="s">
        <v>2615</v>
      </c>
      <c r="K210" s="2" t="s">
        <v>2618</v>
      </c>
      <c r="L210" s="6" t="s">
        <v>2621</v>
      </c>
      <c r="M210" s="2">
        <v>4</v>
      </c>
      <c r="N210" s="2" t="s">
        <v>3</v>
      </c>
      <c r="O210" s="111">
        <v>15591.25</v>
      </c>
      <c r="P210" s="111">
        <f t="shared" si="12"/>
        <v>62365</v>
      </c>
      <c r="Q210" s="2" t="s">
        <v>2</v>
      </c>
      <c r="R210" s="2" t="s">
        <v>59</v>
      </c>
      <c r="S210" s="3" t="s">
        <v>2878</v>
      </c>
      <c r="T210" s="5">
        <v>46132</v>
      </c>
      <c r="U210" s="2" t="s">
        <v>12</v>
      </c>
      <c r="V210" s="5">
        <v>46133</v>
      </c>
      <c r="W210" s="3" t="s">
        <v>14</v>
      </c>
      <c r="X210" s="2" t="s">
        <v>13</v>
      </c>
      <c r="Y210" s="2">
        <v>3</v>
      </c>
      <c r="Z210" s="2">
        <v>4</v>
      </c>
      <c r="AA210" s="2">
        <f t="shared" si="13"/>
        <v>0</v>
      </c>
      <c r="AB210" s="4">
        <v>46142</v>
      </c>
      <c r="AC210" s="3">
        <v>42048</v>
      </c>
      <c r="AD210" s="3">
        <v>78284</v>
      </c>
      <c r="AE210" s="2"/>
      <c r="AF210" s="2">
        <v>1</v>
      </c>
    </row>
    <row r="211" spans="1:32" ht="37.9" customHeight="1" x14ac:dyDescent="0.25">
      <c r="A211" s="2">
        <v>1</v>
      </c>
      <c r="B211" s="2" t="s">
        <v>10</v>
      </c>
      <c r="C211" s="2" t="s">
        <v>15</v>
      </c>
      <c r="D211" s="6" t="s">
        <v>2622</v>
      </c>
      <c r="E211" s="7">
        <v>46127</v>
      </c>
      <c r="F211" s="2" t="s">
        <v>2381</v>
      </c>
      <c r="G211" s="2">
        <v>2026</v>
      </c>
      <c r="H211" s="2" t="s">
        <v>2623</v>
      </c>
      <c r="I211" s="2" t="s">
        <v>2082</v>
      </c>
      <c r="J211" s="2" t="s">
        <v>2624</v>
      </c>
      <c r="K211" s="2" t="s">
        <v>4</v>
      </c>
      <c r="L211" s="6" t="s">
        <v>2625</v>
      </c>
      <c r="M211" s="2">
        <v>2</v>
      </c>
      <c r="N211" s="2" t="s">
        <v>3</v>
      </c>
      <c r="O211" s="111"/>
      <c r="P211" s="111">
        <f t="shared" si="12"/>
        <v>0</v>
      </c>
      <c r="Q211" s="2" t="s">
        <v>2</v>
      </c>
      <c r="R211" s="2"/>
      <c r="S211" s="3"/>
      <c r="T211" s="5"/>
      <c r="U211" s="2"/>
      <c r="V211" s="5"/>
      <c r="W211" s="3" t="s">
        <v>1</v>
      </c>
      <c r="X211" s="2" t="s">
        <v>0</v>
      </c>
      <c r="Y211" s="2"/>
      <c r="Z211" s="2"/>
      <c r="AA211" s="2">
        <f t="shared" si="13"/>
        <v>-2</v>
      </c>
      <c r="AB211" s="4"/>
      <c r="AC211" s="3"/>
      <c r="AD211" s="3"/>
      <c r="AE211" s="2">
        <v>1</v>
      </c>
      <c r="AF211" s="2">
        <v>1</v>
      </c>
    </row>
    <row r="212" spans="1:32" ht="37.9" customHeight="1" x14ac:dyDescent="0.25">
      <c r="A212" s="2">
        <v>1</v>
      </c>
      <c r="B212" s="2" t="s">
        <v>2631</v>
      </c>
      <c r="C212" s="2" t="s">
        <v>15</v>
      </c>
      <c r="D212" s="6" t="s">
        <v>2653</v>
      </c>
      <c r="E212" s="7">
        <v>46128</v>
      </c>
      <c r="F212" s="2" t="s">
        <v>2381</v>
      </c>
      <c r="G212" s="2">
        <v>2026</v>
      </c>
      <c r="H212" s="2" t="s">
        <v>2655</v>
      </c>
      <c r="I212" s="2" t="s">
        <v>9</v>
      </c>
      <c r="J212" s="2" t="s">
        <v>2654</v>
      </c>
      <c r="K212" s="2" t="s">
        <v>4</v>
      </c>
      <c r="L212" s="6" t="s">
        <v>3313</v>
      </c>
      <c r="M212" s="2">
        <v>1</v>
      </c>
      <c r="N212" s="2" t="s">
        <v>3</v>
      </c>
      <c r="O212" s="111">
        <v>6660840</v>
      </c>
      <c r="P212" s="111">
        <f t="shared" si="12"/>
        <v>6660840</v>
      </c>
      <c r="Q212" s="2" t="s">
        <v>2</v>
      </c>
      <c r="R212" s="2" t="s">
        <v>1226</v>
      </c>
      <c r="S212" s="3" t="s">
        <v>2765</v>
      </c>
      <c r="T212" s="5">
        <v>46134</v>
      </c>
      <c r="U212" s="2" t="s">
        <v>12</v>
      </c>
      <c r="V212" s="5">
        <v>46134</v>
      </c>
      <c r="W212" s="3" t="s">
        <v>14</v>
      </c>
      <c r="X212" s="2" t="s">
        <v>13</v>
      </c>
      <c r="Y212" s="2">
        <v>3</v>
      </c>
      <c r="Z212" s="2">
        <v>1</v>
      </c>
      <c r="AA212" s="2">
        <f t="shared" si="13"/>
        <v>0</v>
      </c>
      <c r="AB212" s="4">
        <v>46170</v>
      </c>
      <c r="AC212" s="3">
        <v>18139</v>
      </c>
      <c r="AD212" s="3"/>
      <c r="AE212" s="2">
        <v>1</v>
      </c>
      <c r="AF212" s="2">
        <v>1</v>
      </c>
    </row>
    <row r="213" spans="1:32" ht="37.9" customHeight="1" x14ac:dyDescent="0.25">
      <c r="A213" s="2">
        <v>1</v>
      </c>
      <c r="B213" s="2" t="s">
        <v>44</v>
      </c>
      <c r="C213" s="2" t="s">
        <v>15</v>
      </c>
      <c r="D213" s="6" t="s">
        <v>2661</v>
      </c>
      <c r="E213" s="7">
        <v>46132</v>
      </c>
      <c r="F213" s="2" t="s">
        <v>2381</v>
      </c>
      <c r="G213" s="2">
        <v>2026</v>
      </c>
      <c r="H213" s="2" t="s">
        <v>2663</v>
      </c>
      <c r="I213" s="2" t="s">
        <v>9</v>
      </c>
      <c r="J213" s="2" t="s">
        <v>2660</v>
      </c>
      <c r="K213" s="2" t="s">
        <v>4</v>
      </c>
      <c r="L213" s="6" t="s">
        <v>2662</v>
      </c>
      <c r="M213" s="2">
        <v>1</v>
      </c>
      <c r="N213" s="2" t="s">
        <v>3</v>
      </c>
      <c r="O213" s="111"/>
      <c r="P213" s="111">
        <f t="shared" si="12"/>
        <v>0</v>
      </c>
      <c r="Q213" s="2" t="s">
        <v>2</v>
      </c>
      <c r="R213" s="2"/>
      <c r="S213" s="3"/>
      <c r="T213" s="5"/>
      <c r="U213" s="2"/>
      <c r="V213" s="5"/>
      <c r="W213" s="3" t="s">
        <v>1</v>
      </c>
      <c r="X213" s="2" t="s">
        <v>0</v>
      </c>
      <c r="Y213" s="2"/>
      <c r="Z213" s="2"/>
      <c r="AA213" s="2">
        <f t="shared" si="13"/>
        <v>-1</v>
      </c>
      <c r="AB213" s="4"/>
      <c r="AC213" s="3"/>
      <c r="AD213" s="3"/>
      <c r="AE213" s="2">
        <v>1</v>
      </c>
      <c r="AF213" s="2">
        <v>1</v>
      </c>
    </row>
    <row r="214" spans="1:32" ht="37.9" customHeight="1" x14ac:dyDescent="0.25">
      <c r="A214" s="2">
        <v>4</v>
      </c>
      <c r="B214" s="2" t="s">
        <v>10</v>
      </c>
      <c r="C214" s="2" t="s">
        <v>15</v>
      </c>
      <c r="D214" s="6" t="s">
        <v>2668</v>
      </c>
      <c r="E214" s="7">
        <v>46133</v>
      </c>
      <c r="F214" s="2" t="s">
        <v>2381</v>
      </c>
      <c r="G214" s="2">
        <v>2026</v>
      </c>
      <c r="H214" s="2" t="s">
        <v>2674</v>
      </c>
      <c r="I214" s="2" t="s">
        <v>2082</v>
      </c>
      <c r="J214" s="2" t="s">
        <v>2667</v>
      </c>
      <c r="K214" s="2" t="s">
        <v>4</v>
      </c>
      <c r="L214" s="6" t="s">
        <v>2664</v>
      </c>
      <c r="M214" s="2">
        <v>1</v>
      </c>
      <c r="N214" s="2" t="s">
        <v>3</v>
      </c>
      <c r="O214" s="111">
        <v>260000</v>
      </c>
      <c r="P214" s="111">
        <f t="shared" si="12"/>
        <v>260000</v>
      </c>
      <c r="Q214" s="2" t="s">
        <v>2</v>
      </c>
      <c r="R214" s="2" t="s">
        <v>3268</v>
      </c>
      <c r="S214" s="3" t="s">
        <v>3269</v>
      </c>
      <c r="T214" s="5">
        <v>46174</v>
      </c>
      <c r="U214" s="2" t="s">
        <v>12</v>
      </c>
      <c r="V214" s="5">
        <v>46175</v>
      </c>
      <c r="W214" s="3" t="s">
        <v>1422</v>
      </c>
      <c r="X214" s="2" t="s">
        <v>0</v>
      </c>
      <c r="Y214" s="2">
        <v>1</v>
      </c>
      <c r="Z214" s="2"/>
      <c r="AA214" s="2">
        <f t="shared" si="13"/>
        <v>-1</v>
      </c>
      <c r="AB214" s="4"/>
      <c r="AC214" s="3"/>
      <c r="AD214" s="3"/>
      <c r="AE214" s="2">
        <v>1</v>
      </c>
      <c r="AF214" s="2">
        <v>1</v>
      </c>
    </row>
    <row r="215" spans="1:32" ht="37.9" customHeight="1" x14ac:dyDescent="0.25">
      <c r="A215" s="2"/>
      <c r="B215" s="2" t="s">
        <v>10</v>
      </c>
      <c r="C215" s="2" t="s">
        <v>15</v>
      </c>
      <c r="D215" s="6" t="s">
        <v>2668</v>
      </c>
      <c r="E215" s="7">
        <v>46133</v>
      </c>
      <c r="F215" s="2" t="s">
        <v>2381</v>
      </c>
      <c r="G215" s="2">
        <v>2026</v>
      </c>
      <c r="H215" s="2" t="s">
        <v>2674</v>
      </c>
      <c r="I215" s="2" t="s">
        <v>2082</v>
      </c>
      <c r="J215" s="2" t="s">
        <v>2667</v>
      </c>
      <c r="K215" s="2" t="s">
        <v>4</v>
      </c>
      <c r="L215" s="6" t="s">
        <v>2665</v>
      </c>
      <c r="M215" s="2">
        <v>1</v>
      </c>
      <c r="N215" s="2" t="s">
        <v>3</v>
      </c>
      <c r="O215" s="111">
        <v>260000</v>
      </c>
      <c r="P215" s="111">
        <f t="shared" si="12"/>
        <v>260000</v>
      </c>
      <c r="Q215" s="2" t="s">
        <v>2</v>
      </c>
      <c r="R215" s="2" t="s">
        <v>3268</v>
      </c>
      <c r="S215" s="3" t="s">
        <v>3269</v>
      </c>
      <c r="T215" s="5">
        <v>46174</v>
      </c>
      <c r="U215" s="2" t="s">
        <v>12</v>
      </c>
      <c r="V215" s="5">
        <v>46175</v>
      </c>
      <c r="W215" s="3" t="s">
        <v>1422</v>
      </c>
      <c r="X215" s="2" t="s">
        <v>0</v>
      </c>
      <c r="Y215" s="2">
        <v>1</v>
      </c>
      <c r="Z215" s="2"/>
      <c r="AA215" s="2">
        <f t="shared" si="13"/>
        <v>-1</v>
      </c>
      <c r="AB215" s="4"/>
      <c r="AC215" s="3"/>
      <c r="AD215" s="3"/>
      <c r="AE215" s="2"/>
      <c r="AF215" s="2">
        <v>1</v>
      </c>
    </row>
    <row r="216" spans="1:32" ht="37.9" customHeight="1" x14ac:dyDescent="0.25">
      <c r="A216" s="2"/>
      <c r="B216" s="2" t="s">
        <v>10</v>
      </c>
      <c r="C216" s="2" t="s">
        <v>15</v>
      </c>
      <c r="D216" s="6" t="s">
        <v>2668</v>
      </c>
      <c r="E216" s="7">
        <v>46133</v>
      </c>
      <c r="F216" s="2" t="s">
        <v>2381</v>
      </c>
      <c r="G216" s="2">
        <v>2026</v>
      </c>
      <c r="H216" s="2" t="s">
        <v>2674</v>
      </c>
      <c r="I216" s="2" t="s">
        <v>2082</v>
      </c>
      <c r="J216" s="2" t="s">
        <v>2667</v>
      </c>
      <c r="K216" s="2" t="s">
        <v>4</v>
      </c>
      <c r="L216" s="6" t="s">
        <v>3043</v>
      </c>
      <c r="M216" s="2">
        <v>1</v>
      </c>
      <c r="N216" s="2" t="s">
        <v>3</v>
      </c>
      <c r="O216" s="111">
        <v>290000</v>
      </c>
      <c r="P216" s="111">
        <f t="shared" si="12"/>
        <v>290000</v>
      </c>
      <c r="Q216" s="2" t="s">
        <v>2</v>
      </c>
      <c r="R216" s="2" t="s">
        <v>3268</v>
      </c>
      <c r="S216" s="3" t="s">
        <v>3269</v>
      </c>
      <c r="T216" s="5">
        <v>46174</v>
      </c>
      <c r="U216" s="2" t="s">
        <v>12</v>
      </c>
      <c r="V216" s="5">
        <v>46175</v>
      </c>
      <c r="W216" s="3" t="s">
        <v>1422</v>
      </c>
      <c r="X216" s="2" t="s">
        <v>0</v>
      </c>
      <c r="Y216" s="2">
        <v>1</v>
      </c>
      <c r="Z216" s="2"/>
      <c r="AA216" s="2">
        <f t="shared" si="13"/>
        <v>-1</v>
      </c>
      <c r="AB216" s="4"/>
      <c r="AC216" s="3"/>
      <c r="AD216" s="3"/>
      <c r="AE216" s="2"/>
      <c r="AF216" s="2">
        <v>1</v>
      </c>
    </row>
    <row r="217" spans="1:32" ht="37.9" customHeight="1" x14ac:dyDescent="0.25">
      <c r="A217" s="2"/>
      <c r="B217" s="2" t="s">
        <v>10</v>
      </c>
      <c r="C217" s="2" t="s">
        <v>15</v>
      </c>
      <c r="D217" s="6" t="s">
        <v>2668</v>
      </c>
      <c r="E217" s="7">
        <v>46133</v>
      </c>
      <c r="F217" s="2" t="s">
        <v>2381</v>
      </c>
      <c r="G217" s="2">
        <v>2026</v>
      </c>
      <c r="H217" s="2" t="s">
        <v>2674</v>
      </c>
      <c r="I217" s="2" t="s">
        <v>2082</v>
      </c>
      <c r="J217" s="2" t="s">
        <v>2667</v>
      </c>
      <c r="K217" s="2" t="s">
        <v>4</v>
      </c>
      <c r="L217" s="6" t="s">
        <v>2666</v>
      </c>
      <c r="M217" s="2">
        <v>1</v>
      </c>
      <c r="N217" s="2" t="s">
        <v>3</v>
      </c>
      <c r="O217" s="111">
        <v>50000</v>
      </c>
      <c r="P217" s="111">
        <f t="shared" si="12"/>
        <v>50000</v>
      </c>
      <c r="Q217" s="2" t="s">
        <v>2</v>
      </c>
      <c r="R217" s="2" t="s">
        <v>1224</v>
      </c>
      <c r="S217" s="3" t="s">
        <v>3243</v>
      </c>
      <c r="T217" s="5">
        <v>46169</v>
      </c>
      <c r="U217" s="2" t="s">
        <v>12</v>
      </c>
      <c r="V217" s="5">
        <v>46170</v>
      </c>
      <c r="W217" s="3" t="s">
        <v>1422</v>
      </c>
      <c r="X217" s="2" t="s">
        <v>0</v>
      </c>
      <c r="Y217" s="2">
        <v>1</v>
      </c>
      <c r="Z217" s="2"/>
      <c r="AA217" s="2">
        <f t="shared" si="13"/>
        <v>-1</v>
      </c>
      <c r="AB217" s="4"/>
      <c r="AC217" s="3"/>
      <c r="AD217" s="3"/>
      <c r="AE217" s="2"/>
      <c r="AF217" s="2">
        <v>1</v>
      </c>
    </row>
    <row r="218" spans="1:32" ht="37.9" customHeight="1" x14ac:dyDescent="0.25">
      <c r="A218" s="2">
        <v>4</v>
      </c>
      <c r="B218" s="2" t="s">
        <v>10</v>
      </c>
      <c r="C218" s="2" t="s">
        <v>15</v>
      </c>
      <c r="D218" s="6" t="s">
        <v>2668</v>
      </c>
      <c r="E218" s="7">
        <v>46133</v>
      </c>
      <c r="F218" s="2" t="s">
        <v>2381</v>
      </c>
      <c r="G218" s="2">
        <v>2026</v>
      </c>
      <c r="H218" s="2" t="s">
        <v>2675</v>
      </c>
      <c r="I218" s="2" t="s">
        <v>2082</v>
      </c>
      <c r="J218" s="2" t="s">
        <v>2673</v>
      </c>
      <c r="K218" s="2" t="s">
        <v>2671</v>
      </c>
      <c r="L218" s="6" t="s">
        <v>2669</v>
      </c>
      <c r="M218" s="2">
        <v>1</v>
      </c>
      <c r="N218" s="2" t="s">
        <v>3</v>
      </c>
      <c r="O218" s="111">
        <v>85000</v>
      </c>
      <c r="P218" s="111">
        <f t="shared" si="12"/>
        <v>85000</v>
      </c>
      <c r="Q218" s="2" t="s">
        <v>2</v>
      </c>
      <c r="R218" s="2" t="s">
        <v>1181</v>
      </c>
      <c r="S218" s="3" t="s">
        <v>2817</v>
      </c>
      <c r="T218" s="5">
        <v>46134</v>
      </c>
      <c r="U218" s="2" t="s">
        <v>12</v>
      </c>
      <c r="V218" s="5">
        <v>46136</v>
      </c>
      <c r="W218" s="3" t="s">
        <v>14</v>
      </c>
      <c r="X218" s="2" t="s">
        <v>13</v>
      </c>
      <c r="Y218" s="2">
        <v>3</v>
      </c>
      <c r="Z218" s="2">
        <v>1</v>
      </c>
      <c r="AA218" s="2">
        <f t="shared" si="13"/>
        <v>0</v>
      </c>
      <c r="AB218" s="4">
        <v>46136</v>
      </c>
      <c r="AC218" s="3">
        <v>6467</v>
      </c>
      <c r="AD218" s="3">
        <v>78117</v>
      </c>
      <c r="AE218" s="2">
        <v>1</v>
      </c>
      <c r="AF218" s="2">
        <v>1</v>
      </c>
    </row>
    <row r="219" spans="1:32" ht="37.9" customHeight="1" x14ac:dyDescent="0.25">
      <c r="A219" s="2"/>
      <c r="B219" s="2" t="s">
        <v>10</v>
      </c>
      <c r="C219" s="2" t="s">
        <v>15</v>
      </c>
      <c r="D219" s="6" t="s">
        <v>2668</v>
      </c>
      <c r="E219" s="7">
        <v>46133</v>
      </c>
      <c r="F219" s="2" t="s">
        <v>2381</v>
      </c>
      <c r="G219" s="2">
        <v>2026</v>
      </c>
      <c r="H219" s="2" t="s">
        <v>2675</v>
      </c>
      <c r="I219" s="2" t="s">
        <v>2082</v>
      </c>
      <c r="J219" s="2" t="s">
        <v>2673</v>
      </c>
      <c r="K219" s="2" t="s">
        <v>1233</v>
      </c>
      <c r="L219" s="6" t="s">
        <v>1234</v>
      </c>
      <c r="M219" s="2">
        <v>25</v>
      </c>
      <c r="N219" s="2" t="s">
        <v>3</v>
      </c>
      <c r="O219" s="111">
        <v>20661.16</v>
      </c>
      <c r="P219" s="111">
        <f t="shared" si="12"/>
        <v>516529</v>
      </c>
      <c r="Q219" s="2" t="s">
        <v>2</v>
      </c>
      <c r="R219" s="2" t="s">
        <v>1181</v>
      </c>
      <c r="S219" s="3" t="s">
        <v>2817</v>
      </c>
      <c r="T219" s="5">
        <v>46134</v>
      </c>
      <c r="U219" s="2" t="s">
        <v>12</v>
      </c>
      <c r="V219" s="5">
        <v>46136</v>
      </c>
      <c r="W219" s="3" t="s">
        <v>1422</v>
      </c>
      <c r="X219" s="2" t="s">
        <v>0</v>
      </c>
      <c r="Y219" s="2">
        <v>1</v>
      </c>
      <c r="Z219" s="2"/>
      <c r="AA219" s="2">
        <f t="shared" si="13"/>
        <v>-25</v>
      </c>
      <c r="AB219" s="4"/>
      <c r="AC219" s="3"/>
      <c r="AD219" s="3"/>
      <c r="AE219" s="2"/>
      <c r="AF219" s="2">
        <v>1</v>
      </c>
    </row>
    <row r="220" spans="1:32" ht="37.9" customHeight="1" x14ac:dyDescent="0.25">
      <c r="A220" s="2"/>
      <c r="B220" s="2" t="s">
        <v>10</v>
      </c>
      <c r="C220" s="2" t="s">
        <v>15</v>
      </c>
      <c r="D220" s="6" t="s">
        <v>2668</v>
      </c>
      <c r="E220" s="7">
        <v>46133</v>
      </c>
      <c r="F220" s="2" t="s">
        <v>2381</v>
      </c>
      <c r="G220" s="2">
        <v>2026</v>
      </c>
      <c r="H220" s="2" t="s">
        <v>2675</v>
      </c>
      <c r="I220" s="2" t="s">
        <v>2082</v>
      </c>
      <c r="J220" s="2" t="s">
        <v>2673</v>
      </c>
      <c r="K220" s="2" t="s">
        <v>2672</v>
      </c>
      <c r="L220" s="6" t="s">
        <v>2670</v>
      </c>
      <c r="M220" s="2">
        <v>4</v>
      </c>
      <c r="N220" s="2" t="s">
        <v>3</v>
      </c>
      <c r="O220" s="111">
        <v>6475.21</v>
      </c>
      <c r="P220" s="111">
        <f t="shared" si="12"/>
        <v>25900.84</v>
      </c>
      <c r="Q220" s="2" t="s">
        <v>2</v>
      </c>
      <c r="R220" s="2" t="s">
        <v>1181</v>
      </c>
      <c r="S220" s="3" t="s">
        <v>2817</v>
      </c>
      <c r="T220" s="5">
        <v>46134</v>
      </c>
      <c r="U220" s="2" t="s">
        <v>12</v>
      </c>
      <c r="V220" s="5">
        <v>46136</v>
      </c>
      <c r="W220" s="3" t="s">
        <v>14</v>
      </c>
      <c r="X220" s="2" t="s">
        <v>13</v>
      </c>
      <c r="Y220" s="2">
        <v>3</v>
      </c>
      <c r="Z220" s="2">
        <v>4</v>
      </c>
      <c r="AA220" s="2">
        <f t="shared" si="13"/>
        <v>0</v>
      </c>
      <c r="AB220" s="4">
        <v>46136</v>
      </c>
      <c r="AC220" s="3">
        <v>6467</v>
      </c>
      <c r="AD220" s="3">
        <v>78117</v>
      </c>
      <c r="AE220" s="2"/>
      <c r="AF220" s="2">
        <v>1</v>
      </c>
    </row>
    <row r="221" spans="1:32" ht="37.9" customHeight="1" x14ac:dyDescent="0.25">
      <c r="A221" s="2"/>
      <c r="B221" s="2" t="s">
        <v>10</v>
      </c>
      <c r="C221" s="2" t="s">
        <v>15</v>
      </c>
      <c r="D221" s="6" t="s">
        <v>2668</v>
      </c>
      <c r="E221" s="7">
        <v>46133</v>
      </c>
      <c r="F221" s="2" t="s">
        <v>2381</v>
      </c>
      <c r="G221" s="2">
        <v>2026</v>
      </c>
      <c r="H221" s="2" t="s">
        <v>2675</v>
      </c>
      <c r="I221" s="2" t="s">
        <v>2082</v>
      </c>
      <c r="J221" s="2" t="s">
        <v>2673</v>
      </c>
      <c r="K221" s="2" t="s">
        <v>2818</v>
      </c>
      <c r="L221" s="6" t="s">
        <v>2690</v>
      </c>
      <c r="M221" s="2">
        <v>4</v>
      </c>
      <c r="N221" s="2" t="s">
        <v>3</v>
      </c>
      <c r="O221" s="111">
        <v>76611.570000000007</v>
      </c>
      <c r="P221" s="111">
        <f t="shared" si="12"/>
        <v>306446.28000000003</v>
      </c>
      <c r="Q221" s="2" t="s">
        <v>2</v>
      </c>
      <c r="R221" s="2" t="s">
        <v>1181</v>
      </c>
      <c r="S221" s="3" t="s">
        <v>2817</v>
      </c>
      <c r="T221" s="5">
        <v>46134</v>
      </c>
      <c r="U221" s="2" t="s">
        <v>12</v>
      </c>
      <c r="V221" s="5">
        <v>46136</v>
      </c>
      <c r="W221" s="3" t="s">
        <v>14</v>
      </c>
      <c r="X221" s="2" t="s">
        <v>13</v>
      </c>
      <c r="Y221" s="2">
        <v>3</v>
      </c>
      <c r="Z221" s="2">
        <v>4</v>
      </c>
      <c r="AA221" s="2">
        <f t="shared" si="13"/>
        <v>0</v>
      </c>
      <c r="AB221" s="4">
        <v>46136</v>
      </c>
      <c r="AC221" s="3">
        <v>6467</v>
      </c>
      <c r="AD221" s="3">
        <v>78117</v>
      </c>
      <c r="AE221" s="2"/>
      <c r="AF221" s="2">
        <v>1</v>
      </c>
    </row>
    <row r="222" spans="1:32" ht="37.9" customHeight="1" x14ac:dyDescent="0.25">
      <c r="A222" s="2">
        <v>1</v>
      </c>
      <c r="B222" s="2" t="s">
        <v>53</v>
      </c>
      <c r="C222" s="2" t="s">
        <v>15</v>
      </c>
      <c r="D222" s="6" t="s">
        <v>2689</v>
      </c>
      <c r="E222" s="7">
        <v>46133</v>
      </c>
      <c r="F222" s="2" t="s">
        <v>2381</v>
      </c>
      <c r="G222" s="2">
        <v>2026</v>
      </c>
      <c r="H222" s="2" t="s">
        <v>2680</v>
      </c>
      <c r="I222" s="2" t="s">
        <v>2082</v>
      </c>
      <c r="J222" s="2" t="s">
        <v>2677</v>
      </c>
      <c r="K222" s="2" t="s">
        <v>2659</v>
      </c>
      <c r="L222" s="6" t="s">
        <v>2676</v>
      </c>
      <c r="M222" s="2">
        <v>1</v>
      </c>
      <c r="N222" s="2" t="s">
        <v>3</v>
      </c>
      <c r="O222" s="111">
        <v>2350670</v>
      </c>
      <c r="P222" s="111">
        <f t="shared" si="12"/>
        <v>2350670</v>
      </c>
      <c r="Q222" s="2" t="s">
        <v>2</v>
      </c>
      <c r="R222" s="2" t="s">
        <v>54</v>
      </c>
      <c r="S222" s="3" t="s">
        <v>2780</v>
      </c>
      <c r="T222" s="5">
        <v>46134</v>
      </c>
      <c r="U222" s="2" t="s">
        <v>12</v>
      </c>
      <c r="V222" s="5">
        <v>46136</v>
      </c>
      <c r="W222" s="3" t="s">
        <v>14</v>
      </c>
      <c r="X222" s="2" t="s">
        <v>13</v>
      </c>
      <c r="Y222" s="2">
        <v>3</v>
      </c>
      <c r="Z222" s="2">
        <v>1</v>
      </c>
      <c r="AA222" s="2">
        <f t="shared" si="13"/>
        <v>0</v>
      </c>
      <c r="AB222" s="4">
        <v>46148</v>
      </c>
      <c r="AC222" s="3">
        <v>184684</v>
      </c>
      <c r="AD222" s="3">
        <v>78886</v>
      </c>
      <c r="AE222" s="2">
        <v>1</v>
      </c>
      <c r="AF222" s="2">
        <v>1</v>
      </c>
    </row>
    <row r="223" spans="1:32" ht="37.9" customHeight="1" x14ac:dyDescent="0.25">
      <c r="A223" s="2">
        <v>1</v>
      </c>
      <c r="B223" s="2" t="s">
        <v>53</v>
      </c>
      <c r="C223" s="2" t="s">
        <v>15</v>
      </c>
      <c r="D223" s="6" t="s">
        <v>2688</v>
      </c>
      <c r="E223" s="7">
        <v>46133</v>
      </c>
      <c r="F223" s="2" t="s">
        <v>2381</v>
      </c>
      <c r="G223" s="2">
        <v>2026</v>
      </c>
      <c r="H223" s="2" t="s">
        <v>2681</v>
      </c>
      <c r="I223" s="2" t="s">
        <v>2082</v>
      </c>
      <c r="J223" s="2" t="s">
        <v>2678</v>
      </c>
      <c r="K223" s="2" t="s">
        <v>2683</v>
      </c>
      <c r="L223" s="6" t="s">
        <v>2684</v>
      </c>
      <c r="M223" s="2">
        <v>2</v>
      </c>
      <c r="N223" s="2" t="s">
        <v>3</v>
      </c>
      <c r="O223" s="111">
        <v>129681.5</v>
      </c>
      <c r="P223" s="111">
        <f t="shared" si="12"/>
        <v>259363</v>
      </c>
      <c r="Q223" s="2" t="s">
        <v>2</v>
      </c>
      <c r="R223" s="2" t="s">
        <v>19</v>
      </c>
      <c r="S223" s="3" t="s">
        <v>2877</v>
      </c>
      <c r="T223" s="5">
        <v>46133</v>
      </c>
      <c r="U223" s="2" t="s">
        <v>12</v>
      </c>
      <c r="V223" s="5">
        <v>46133</v>
      </c>
      <c r="W223" s="3" t="s">
        <v>14</v>
      </c>
      <c r="X223" s="2" t="s">
        <v>13</v>
      </c>
      <c r="Y223" s="2">
        <v>3</v>
      </c>
      <c r="Z223" s="2">
        <v>2</v>
      </c>
      <c r="AA223" s="2">
        <f t="shared" si="13"/>
        <v>0</v>
      </c>
      <c r="AB223" s="4">
        <v>46148</v>
      </c>
      <c r="AC223" s="3">
        <v>66356</v>
      </c>
      <c r="AD223" s="3">
        <v>78571</v>
      </c>
      <c r="AE223" s="2">
        <v>1</v>
      </c>
      <c r="AF223" s="2">
        <v>1</v>
      </c>
    </row>
    <row r="224" spans="1:32" ht="37.9" customHeight="1" x14ac:dyDescent="0.25">
      <c r="A224" s="2">
        <v>1</v>
      </c>
      <c r="B224" s="2" t="s">
        <v>44</v>
      </c>
      <c r="C224" s="2" t="s">
        <v>15</v>
      </c>
      <c r="D224" s="6" t="s">
        <v>2686</v>
      </c>
      <c r="E224" s="7">
        <v>46133</v>
      </c>
      <c r="F224" s="2" t="s">
        <v>2381</v>
      </c>
      <c r="G224" s="2">
        <v>2026</v>
      </c>
      <c r="H224" s="2" t="s">
        <v>2682</v>
      </c>
      <c r="I224" s="2" t="s">
        <v>2082</v>
      </c>
      <c r="J224" s="2" t="s">
        <v>2679</v>
      </c>
      <c r="K224" s="2" t="s">
        <v>2685</v>
      </c>
      <c r="L224" s="6" t="s">
        <v>2687</v>
      </c>
      <c r="M224" s="2">
        <v>1</v>
      </c>
      <c r="N224" s="2" t="s">
        <v>3</v>
      </c>
      <c r="O224" s="111">
        <v>10440</v>
      </c>
      <c r="P224" s="111">
        <f t="shared" si="12"/>
        <v>10440</v>
      </c>
      <c r="Q224" s="2" t="s">
        <v>2</v>
      </c>
      <c r="R224" s="2" t="s">
        <v>47</v>
      </c>
      <c r="S224" s="3" t="s">
        <v>2816</v>
      </c>
      <c r="T224" s="5">
        <v>46133</v>
      </c>
      <c r="U224" s="2" t="s">
        <v>12</v>
      </c>
      <c r="V224" s="5">
        <v>46133</v>
      </c>
      <c r="W224" s="3" t="s">
        <v>14</v>
      </c>
      <c r="X224" s="2" t="s">
        <v>13</v>
      </c>
      <c r="Y224" s="2">
        <v>3</v>
      </c>
      <c r="Z224" s="2">
        <v>1</v>
      </c>
      <c r="AA224" s="2">
        <f t="shared" si="13"/>
        <v>0</v>
      </c>
      <c r="AB224" s="4">
        <v>46136</v>
      </c>
      <c r="AC224" s="3">
        <v>48643</v>
      </c>
      <c r="AD224" s="3">
        <v>78045</v>
      </c>
      <c r="AE224" s="2">
        <v>1</v>
      </c>
      <c r="AF224" s="2">
        <v>1</v>
      </c>
    </row>
    <row r="225" spans="1:32" ht="37.9" customHeight="1" x14ac:dyDescent="0.25">
      <c r="A225" s="2">
        <v>2</v>
      </c>
      <c r="B225" s="2" t="s">
        <v>1306</v>
      </c>
      <c r="C225" s="2" t="s">
        <v>7</v>
      </c>
      <c r="D225" s="6" t="s">
        <v>2777</v>
      </c>
      <c r="E225" s="7">
        <v>46135</v>
      </c>
      <c r="F225" s="2" t="s">
        <v>2381</v>
      </c>
      <c r="G225" s="2">
        <v>2026</v>
      </c>
      <c r="H225" s="2" t="s">
        <v>2751</v>
      </c>
      <c r="I225" s="2" t="s">
        <v>2082</v>
      </c>
      <c r="J225" s="2" t="s">
        <v>2778</v>
      </c>
      <c r="K225" s="2" t="s">
        <v>4</v>
      </c>
      <c r="L225" s="6" t="s">
        <v>2775</v>
      </c>
      <c r="M225" s="2">
        <v>1</v>
      </c>
      <c r="N225" s="2" t="s">
        <v>3</v>
      </c>
      <c r="O225" s="111">
        <v>96250</v>
      </c>
      <c r="P225" s="111">
        <f t="shared" si="12"/>
        <v>96250</v>
      </c>
      <c r="Q225" s="2" t="s">
        <v>2</v>
      </c>
      <c r="R225" s="2" t="s">
        <v>57</v>
      </c>
      <c r="S225" s="3" t="s">
        <v>3087</v>
      </c>
      <c r="T225" s="5">
        <v>46155</v>
      </c>
      <c r="U225" s="2" t="s">
        <v>12</v>
      </c>
      <c r="V225" s="5">
        <v>46157</v>
      </c>
      <c r="W225" s="3" t="s">
        <v>14</v>
      </c>
      <c r="X225" s="2" t="s">
        <v>13</v>
      </c>
      <c r="Y225" s="2">
        <v>3</v>
      </c>
      <c r="Z225" s="2">
        <v>1</v>
      </c>
      <c r="AA225" s="2">
        <f t="shared" si="13"/>
        <v>0</v>
      </c>
      <c r="AB225" s="4">
        <v>46151</v>
      </c>
      <c r="AC225" s="3">
        <v>476</v>
      </c>
      <c r="AD225" s="3"/>
      <c r="AE225" s="2">
        <v>1</v>
      </c>
      <c r="AF225" s="2">
        <v>1</v>
      </c>
    </row>
    <row r="226" spans="1:32" ht="37.9" customHeight="1" x14ac:dyDescent="0.25">
      <c r="A226" s="2"/>
      <c r="B226" s="2" t="s">
        <v>1306</v>
      </c>
      <c r="C226" s="2" t="s">
        <v>7</v>
      </c>
      <c r="D226" s="6" t="s">
        <v>2777</v>
      </c>
      <c r="E226" s="7">
        <v>46135</v>
      </c>
      <c r="F226" s="2" t="s">
        <v>2381</v>
      </c>
      <c r="G226" s="2">
        <v>2026</v>
      </c>
      <c r="H226" s="2" t="s">
        <v>2751</v>
      </c>
      <c r="I226" s="2" t="s">
        <v>2082</v>
      </c>
      <c r="J226" s="2" t="s">
        <v>2778</v>
      </c>
      <c r="K226" s="2" t="s">
        <v>4</v>
      </c>
      <c r="L226" s="6" t="s">
        <v>2776</v>
      </c>
      <c r="M226" s="2">
        <v>3</v>
      </c>
      <c r="N226" s="2" t="s">
        <v>3</v>
      </c>
      <c r="O226" s="111">
        <v>96250</v>
      </c>
      <c r="P226" s="111">
        <f t="shared" si="12"/>
        <v>288750</v>
      </c>
      <c r="Q226" s="2" t="s">
        <v>2</v>
      </c>
      <c r="R226" s="2" t="s">
        <v>57</v>
      </c>
      <c r="S226" s="3" t="s">
        <v>3087</v>
      </c>
      <c r="T226" s="5">
        <v>46155</v>
      </c>
      <c r="U226" s="2" t="s">
        <v>12</v>
      </c>
      <c r="V226" s="5">
        <v>46157</v>
      </c>
      <c r="W226" s="3" t="s">
        <v>14</v>
      </c>
      <c r="X226" s="2" t="s">
        <v>13</v>
      </c>
      <c r="Y226" s="2">
        <v>3</v>
      </c>
      <c r="Z226" s="2">
        <v>3</v>
      </c>
      <c r="AA226" s="2">
        <f t="shared" si="13"/>
        <v>0</v>
      </c>
      <c r="AB226" s="4">
        <v>46151</v>
      </c>
      <c r="AC226" s="3">
        <v>476</v>
      </c>
      <c r="AD226" s="3"/>
      <c r="AE226" s="2"/>
      <c r="AF226" s="2">
        <v>1</v>
      </c>
    </row>
    <row r="227" spans="1:32" ht="37.9" customHeight="1" x14ac:dyDescent="0.25">
      <c r="A227" s="2">
        <v>2</v>
      </c>
      <c r="B227" s="2" t="s">
        <v>10</v>
      </c>
      <c r="C227" s="2" t="s">
        <v>15</v>
      </c>
      <c r="D227" s="6" t="s">
        <v>2787</v>
      </c>
      <c r="E227" s="7">
        <v>46136</v>
      </c>
      <c r="F227" s="2" t="s">
        <v>2381</v>
      </c>
      <c r="G227" s="2">
        <v>2026</v>
      </c>
      <c r="H227" s="2" t="s">
        <v>2788</v>
      </c>
      <c r="I227" s="2" t="s">
        <v>2082</v>
      </c>
      <c r="J227" s="2" t="s">
        <v>2784</v>
      </c>
      <c r="K227" s="2" t="s">
        <v>4</v>
      </c>
      <c r="L227" s="6" t="s">
        <v>1927</v>
      </c>
      <c r="M227" s="2">
        <v>2</v>
      </c>
      <c r="N227" s="2" t="s">
        <v>3</v>
      </c>
      <c r="O227" s="111">
        <v>120000</v>
      </c>
      <c r="P227" s="111">
        <f t="shared" si="12"/>
        <v>240000</v>
      </c>
      <c r="Q227" s="2" t="s">
        <v>2</v>
      </c>
      <c r="R227" s="2" t="s">
        <v>1183</v>
      </c>
      <c r="S227" s="3" t="s">
        <v>2843</v>
      </c>
      <c r="T227" s="5">
        <v>46136</v>
      </c>
      <c r="U227" s="2" t="s">
        <v>12</v>
      </c>
      <c r="V227" s="5">
        <v>46136</v>
      </c>
      <c r="W227" s="3" t="s">
        <v>14</v>
      </c>
      <c r="X227" s="2" t="s">
        <v>13</v>
      </c>
      <c r="Y227" s="2">
        <v>3</v>
      </c>
      <c r="Z227" s="2">
        <f>1+1</f>
        <v>2</v>
      </c>
      <c r="AA227" s="2">
        <f t="shared" si="13"/>
        <v>0</v>
      </c>
      <c r="AB227" s="4" t="s">
        <v>3511</v>
      </c>
      <c r="AC227" s="3" t="s">
        <v>3512</v>
      </c>
      <c r="AD227" s="3"/>
      <c r="AE227" s="2">
        <v>1</v>
      </c>
      <c r="AF227" s="2">
        <v>1</v>
      </c>
    </row>
    <row r="228" spans="1:32" ht="37.9" customHeight="1" x14ac:dyDescent="0.25">
      <c r="A228" s="2"/>
      <c r="B228" s="2" t="s">
        <v>10</v>
      </c>
      <c r="C228" s="2" t="s">
        <v>15</v>
      </c>
      <c r="D228" s="6" t="s">
        <v>2787</v>
      </c>
      <c r="E228" s="7">
        <v>46136</v>
      </c>
      <c r="F228" s="2" t="s">
        <v>2381</v>
      </c>
      <c r="G228" s="2">
        <v>2026</v>
      </c>
      <c r="H228" s="2" t="s">
        <v>2788</v>
      </c>
      <c r="I228" s="2" t="s">
        <v>2082</v>
      </c>
      <c r="J228" s="2" t="s">
        <v>2784</v>
      </c>
      <c r="K228" s="2" t="s">
        <v>4</v>
      </c>
      <c r="L228" s="6" t="s">
        <v>1927</v>
      </c>
      <c r="M228" s="2">
        <v>2</v>
      </c>
      <c r="N228" s="2" t="s">
        <v>3</v>
      </c>
      <c r="O228" s="111">
        <v>140000</v>
      </c>
      <c r="P228" s="111">
        <f t="shared" ref="P228:P236" si="15">O228*M228</f>
        <v>280000</v>
      </c>
      <c r="Q228" s="2" t="s">
        <v>2</v>
      </c>
      <c r="R228" s="2" t="s">
        <v>4041</v>
      </c>
      <c r="S228" s="3" t="s">
        <v>4042</v>
      </c>
      <c r="T228" s="5">
        <v>46223</v>
      </c>
      <c r="U228" s="2" t="s">
        <v>45</v>
      </c>
      <c r="V228" s="5">
        <v>46223</v>
      </c>
      <c r="W228" s="3" t="s">
        <v>14</v>
      </c>
      <c r="X228" s="2" t="s">
        <v>13</v>
      </c>
      <c r="Y228" s="2">
        <v>3</v>
      </c>
      <c r="Z228" s="2">
        <f>1+1</f>
        <v>2</v>
      </c>
      <c r="AA228" s="2">
        <f t="shared" ref="AA228:AA270" si="16">Z228-M228</f>
        <v>0</v>
      </c>
      <c r="AB228" s="4" t="s">
        <v>4043</v>
      </c>
      <c r="AC228" s="107" t="s">
        <v>4044</v>
      </c>
      <c r="AD228" s="3"/>
      <c r="AE228" s="2">
        <v>1</v>
      </c>
      <c r="AF228" s="2">
        <v>1</v>
      </c>
    </row>
    <row r="229" spans="1:32" ht="37.9" customHeight="1" x14ac:dyDescent="0.25">
      <c r="A229" s="2">
        <v>1</v>
      </c>
      <c r="B229" s="2" t="s">
        <v>53</v>
      </c>
      <c r="C229" s="2" t="s">
        <v>15</v>
      </c>
      <c r="D229" s="6" t="s">
        <v>2791</v>
      </c>
      <c r="E229" s="7">
        <v>46136</v>
      </c>
      <c r="F229" s="2" t="s">
        <v>2381</v>
      </c>
      <c r="G229" s="2">
        <v>2026</v>
      </c>
      <c r="H229" s="2" t="s">
        <v>2792</v>
      </c>
      <c r="I229" s="2" t="s">
        <v>2082</v>
      </c>
      <c r="J229" s="2" t="s">
        <v>2785</v>
      </c>
      <c r="K229" s="2" t="s">
        <v>2789</v>
      </c>
      <c r="L229" s="6" t="s">
        <v>2790</v>
      </c>
      <c r="M229" s="2">
        <v>1</v>
      </c>
      <c r="N229" s="2" t="s">
        <v>3</v>
      </c>
      <c r="O229" s="111">
        <v>587186.6</v>
      </c>
      <c r="P229" s="111">
        <f t="shared" si="15"/>
        <v>587186.6</v>
      </c>
      <c r="Q229" s="2" t="s">
        <v>2</v>
      </c>
      <c r="R229" s="2" t="s">
        <v>2875</v>
      </c>
      <c r="S229" s="3" t="s">
        <v>2876</v>
      </c>
      <c r="T229" s="5">
        <v>46141</v>
      </c>
      <c r="U229" s="2" t="s">
        <v>45</v>
      </c>
      <c r="V229" s="5">
        <v>46141</v>
      </c>
      <c r="W229" s="3" t="s">
        <v>14</v>
      </c>
      <c r="X229" s="2" t="s">
        <v>13</v>
      </c>
      <c r="Y229" s="2">
        <v>3</v>
      </c>
      <c r="Z229" s="2">
        <v>1</v>
      </c>
      <c r="AA229" s="2">
        <f t="shared" si="16"/>
        <v>0</v>
      </c>
      <c r="AB229" s="4">
        <v>46178</v>
      </c>
      <c r="AC229" s="3">
        <v>1198</v>
      </c>
      <c r="AD229" s="3">
        <v>80020</v>
      </c>
      <c r="AE229" s="2">
        <v>1</v>
      </c>
      <c r="AF229" s="2">
        <v>1</v>
      </c>
    </row>
    <row r="230" spans="1:32" ht="37.9" customHeight="1" x14ac:dyDescent="0.25">
      <c r="A230" s="2">
        <v>7</v>
      </c>
      <c r="B230" s="2" t="s">
        <v>10</v>
      </c>
      <c r="C230" s="2" t="s">
        <v>15</v>
      </c>
      <c r="D230" s="6" t="s">
        <v>2794</v>
      </c>
      <c r="E230" s="7">
        <v>46136</v>
      </c>
      <c r="F230" s="2" t="s">
        <v>2381</v>
      </c>
      <c r="G230" s="2">
        <v>2026</v>
      </c>
      <c r="H230" s="2" t="s">
        <v>2793</v>
      </c>
      <c r="I230" s="2" t="s">
        <v>2082</v>
      </c>
      <c r="J230" s="2" t="s">
        <v>2786</v>
      </c>
      <c r="K230" s="2" t="s">
        <v>2543</v>
      </c>
      <c r="L230" s="6" t="s">
        <v>2545</v>
      </c>
      <c r="M230" s="2">
        <v>2</v>
      </c>
      <c r="N230" s="2" t="s">
        <v>3</v>
      </c>
      <c r="O230" s="111">
        <v>139293.79</v>
      </c>
      <c r="P230" s="111">
        <f t="shared" si="15"/>
        <v>278587.58</v>
      </c>
      <c r="Q230" s="2" t="s">
        <v>2</v>
      </c>
      <c r="R230" s="2" t="s">
        <v>47</v>
      </c>
      <c r="S230" s="3" t="s">
        <v>3134</v>
      </c>
      <c r="T230" s="5">
        <v>46160</v>
      </c>
      <c r="U230" s="2" t="s">
        <v>12</v>
      </c>
      <c r="V230" s="5">
        <v>46160</v>
      </c>
      <c r="W230" s="3" t="s">
        <v>14</v>
      </c>
      <c r="X230" s="2" t="s">
        <v>13</v>
      </c>
      <c r="Y230" s="2">
        <v>3</v>
      </c>
      <c r="Z230" s="2">
        <v>1</v>
      </c>
      <c r="AA230" s="2">
        <f t="shared" si="16"/>
        <v>-1</v>
      </c>
      <c r="AB230" s="4">
        <v>46192</v>
      </c>
      <c r="AC230" s="3">
        <v>50319</v>
      </c>
      <c r="AD230" s="3">
        <v>80694</v>
      </c>
      <c r="AE230" s="2">
        <v>1</v>
      </c>
      <c r="AF230" s="2">
        <v>1</v>
      </c>
    </row>
    <row r="231" spans="1:32" ht="37.9" customHeight="1" x14ac:dyDescent="0.25">
      <c r="A231" s="2"/>
      <c r="B231" s="2" t="s">
        <v>10</v>
      </c>
      <c r="C231" s="2" t="s">
        <v>15</v>
      </c>
      <c r="D231" s="6" t="s">
        <v>2794</v>
      </c>
      <c r="E231" s="7">
        <v>46136</v>
      </c>
      <c r="F231" s="2" t="s">
        <v>2381</v>
      </c>
      <c r="G231" s="2">
        <v>2026</v>
      </c>
      <c r="H231" s="2" t="s">
        <v>2793</v>
      </c>
      <c r="I231" s="2" t="s">
        <v>2082</v>
      </c>
      <c r="J231" s="2" t="s">
        <v>2786</v>
      </c>
      <c r="K231" s="2" t="s">
        <v>2544</v>
      </c>
      <c r="L231" s="6" t="s">
        <v>2795</v>
      </c>
      <c r="M231" s="2">
        <v>6</v>
      </c>
      <c r="N231" s="2" t="s">
        <v>3</v>
      </c>
      <c r="O231" s="111"/>
      <c r="P231" s="111">
        <f t="shared" si="15"/>
        <v>0</v>
      </c>
      <c r="Q231" s="2" t="s">
        <v>2</v>
      </c>
      <c r="R231" s="2"/>
      <c r="S231" s="3"/>
      <c r="T231" s="5"/>
      <c r="U231" s="2"/>
      <c r="V231" s="5"/>
      <c r="W231" s="3" t="s">
        <v>1</v>
      </c>
      <c r="X231" s="2" t="s">
        <v>0</v>
      </c>
      <c r="Y231" s="2"/>
      <c r="Z231" s="2"/>
      <c r="AA231" s="2">
        <f t="shared" si="16"/>
        <v>-6</v>
      </c>
      <c r="AB231" s="4"/>
      <c r="AC231" s="3"/>
      <c r="AD231" s="3"/>
      <c r="AE231" s="2"/>
      <c r="AF231" s="2">
        <v>1</v>
      </c>
    </row>
    <row r="232" spans="1:32" ht="37.9" customHeight="1" x14ac:dyDescent="0.25">
      <c r="A232" s="2"/>
      <c r="B232" s="2" t="s">
        <v>10</v>
      </c>
      <c r="C232" s="2" t="s">
        <v>15</v>
      </c>
      <c r="D232" s="6" t="s">
        <v>2794</v>
      </c>
      <c r="E232" s="7">
        <v>46136</v>
      </c>
      <c r="F232" s="2" t="s">
        <v>2381</v>
      </c>
      <c r="G232" s="2">
        <v>2026</v>
      </c>
      <c r="H232" s="2" t="s">
        <v>2793</v>
      </c>
      <c r="I232" s="2" t="s">
        <v>2082</v>
      </c>
      <c r="J232" s="2" t="s">
        <v>2786</v>
      </c>
      <c r="K232" s="2" t="s">
        <v>1258</v>
      </c>
      <c r="L232" s="6" t="s">
        <v>2796</v>
      </c>
      <c r="M232" s="2">
        <v>2</v>
      </c>
      <c r="N232" s="2" t="s">
        <v>3</v>
      </c>
      <c r="O232" s="111">
        <v>65100</v>
      </c>
      <c r="P232" s="111">
        <f t="shared" si="15"/>
        <v>130200</v>
      </c>
      <c r="Q232" s="2" t="s">
        <v>2</v>
      </c>
      <c r="R232" s="2" t="s">
        <v>47</v>
      </c>
      <c r="S232" s="3" t="s">
        <v>3134</v>
      </c>
      <c r="T232" s="5">
        <v>46160</v>
      </c>
      <c r="U232" s="2" t="s">
        <v>12</v>
      </c>
      <c r="V232" s="5">
        <v>46160</v>
      </c>
      <c r="W232" s="3" t="s">
        <v>1422</v>
      </c>
      <c r="X232" s="2" t="s">
        <v>0</v>
      </c>
      <c r="Y232" s="2">
        <v>1</v>
      </c>
      <c r="Z232" s="2"/>
      <c r="AA232" s="2">
        <f t="shared" si="16"/>
        <v>-2</v>
      </c>
      <c r="AB232" s="4"/>
      <c r="AC232" s="3"/>
      <c r="AD232" s="3"/>
      <c r="AE232" s="2"/>
      <c r="AF232" s="2">
        <v>1</v>
      </c>
    </row>
    <row r="233" spans="1:32" ht="37.9" customHeight="1" x14ac:dyDescent="0.25">
      <c r="A233" s="2"/>
      <c r="B233" s="2" t="s">
        <v>10</v>
      </c>
      <c r="C233" s="2" t="s">
        <v>15</v>
      </c>
      <c r="D233" s="6" t="s">
        <v>2794</v>
      </c>
      <c r="E233" s="7">
        <v>46136</v>
      </c>
      <c r="F233" s="2" t="s">
        <v>2381</v>
      </c>
      <c r="G233" s="2">
        <v>2026</v>
      </c>
      <c r="H233" s="2" t="s">
        <v>2793</v>
      </c>
      <c r="I233" s="2" t="s">
        <v>2082</v>
      </c>
      <c r="J233" s="2" t="s">
        <v>2786</v>
      </c>
      <c r="K233" s="2" t="s">
        <v>2797</v>
      </c>
      <c r="L233" s="6" t="s">
        <v>2798</v>
      </c>
      <c r="M233" s="2">
        <v>2</v>
      </c>
      <c r="N233" s="2" t="s">
        <v>3</v>
      </c>
      <c r="O233" s="111">
        <v>13085.92</v>
      </c>
      <c r="P233" s="111">
        <f t="shared" si="15"/>
        <v>26171.84</v>
      </c>
      <c r="Q233" s="2" t="s">
        <v>2</v>
      </c>
      <c r="R233" s="2" t="s">
        <v>47</v>
      </c>
      <c r="S233" s="3" t="s">
        <v>3134</v>
      </c>
      <c r="T233" s="5">
        <v>46160</v>
      </c>
      <c r="U233" s="2" t="s">
        <v>12</v>
      </c>
      <c r="V233" s="5">
        <v>46160</v>
      </c>
      <c r="W233" s="3" t="s">
        <v>14</v>
      </c>
      <c r="X233" s="2" t="s">
        <v>13</v>
      </c>
      <c r="Y233" s="2">
        <v>3</v>
      </c>
      <c r="Z233" s="2">
        <v>2</v>
      </c>
      <c r="AA233" s="2">
        <f t="shared" si="16"/>
        <v>0</v>
      </c>
      <c r="AB233" s="4">
        <v>46192</v>
      </c>
      <c r="AC233" s="3">
        <v>50319</v>
      </c>
      <c r="AD233" s="3">
        <v>80694</v>
      </c>
      <c r="AE233" s="2"/>
      <c r="AF233" s="2">
        <v>1</v>
      </c>
    </row>
    <row r="234" spans="1:32" ht="37.9" customHeight="1" x14ac:dyDescent="0.25">
      <c r="A234" s="2"/>
      <c r="B234" s="2" t="s">
        <v>10</v>
      </c>
      <c r="C234" s="2" t="s">
        <v>15</v>
      </c>
      <c r="D234" s="6" t="s">
        <v>2794</v>
      </c>
      <c r="E234" s="7">
        <v>46136</v>
      </c>
      <c r="F234" s="2" t="s">
        <v>2381</v>
      </c>
      <c r="G234" s="2">
        <v>2026</v>
      </c>
      <c r="H234" s="2" t="s">
        <v>2793</v>
      </c>
      <c r="I234" s="2" t="s">
        <v>2082</v>
      </c>
      <c r="J234" s="2" t="s">
        <v>2786</v>
      </c>
      <c r="K234" s="2" t="s">
        <v>4</v>
      </c>
      <c r="L234" s="6" t="s">
        <v>2799</v>
      </c>
      <c r="M234" s="2">
        <v>1</v>
      </c>
      <c r="N234" s="2" t="s">
        <v>3</v>
      </c>
      <c r="O234" s="111"/>
      <c r="P234" s="111">
        <f t="shared" si="15"/>
        <v>0</v>
      </c>
      <c r="Q234" s="2" t="s">
        <v>2</v>
      </c>
      <c r="R234" s="2"/>
      <c r="S234" s="3"/>
      <c r="T234" s="5"/>
      <c r="U234" s="2"/>
      <c r="V234" s="5"/>
      <c r="W234" s="3" t="s">
        <v>1</v>
      </c>
      <c r="X234" s="2" t="s">
        <v>0</v>
      </c>
      <c r="Y234" s="2"/>
      <c r="Z234" s="2"/>
      <c r="AA234" s="2">
        <f t="shared" si="16"/>
        <v>-1</v>
      </c>
      <c r="AB234" s="4"/>
      <c r="AC234" s="3"/>
      <c r="AD234" s="3"/>
      <c r="AE234" s="2"/>
      <c r="AF234" s="2">
        <v>1</v>
      </c>
    </row>
    <row r="235" spans="1:32" ht="37.9" customHeight="1" x14ac:dyDescent="0.25">
      <c r="A235" s="2"/>
      <c r="B235" s="2" t="s">
        <v>10</v>
      </c>
      <c r="C235" s="2" t="s">
        <v>15</v>
      </c>
      <c r="D235" s="6" t="s">
        <v>2794</v>
      </c>
      <c r="E235" s="7">
        <v>46136</v>
      </c>
      <c r="F235" s="2" t="s">
        <v>2381</v>
      </c>
      <c r="G235" s="2">
        <v>2026</v>
      </c>
      <c r="H235" s="2" t="s">
        <v>2793</v>
      </c>
      <c r="I235" s="2" t="s">
        <v>2082</v>
      </c>
      <c r="J235" s="2" t="s">
        <v>2786</v>
      </c>
      <c r="K235" s="2" t="s">
        <v>4</v>
      </c>
      <c r="L235" s="6" t="s">
        <v>2800</v>
      </c>
      <c r="M235" s="2">
        <v>1</v>
      </c>
      <c r="N235" s="2" t="s">
        <v>3</v>
      </c>
      <c r="O235" s="111"/>
      <c r="P235" s="111">
        <f t="shared" si="15"/>
        <v>0</v>
      </c>
      <c r="Q235" s="2" t="s">
        <v>2</v>
      </c>
      <c r="R235" s="2"/>
      <c r="S235" s="3"/>
      <c r="T235" s="5"/>
      <c r="U235" s="2"/>
      <c r="V235" s="5"/>
      <c r="W235" s="3" t="s">
        <v>1</v>
      </c>
      <c r="X235" s="2" t="s">
        <v>0</v>
      </c>
      <c r="Y235" s="2"/>
      <c r="Z235" s="2"/>
      <c r="AA235" s="2">
        <f t="shared" si="16"/>
        <v>-1</v>
      </c>
      <c r="AB235" s="4"/>
      <c r="AC235" s="3"/>
      <c r="AD235" s="3"/>
      <c r="AE235" s="2"/>
      <c r="AF235" s="2">
        <v>1</v>
      </c>
    </row>
    <row r="236" spans="1:32" ht="37.9" customHeight="1" x14ac:dyDescent="0.25">
      <c r="A236" s="2"/>
      <c r="B236" s="2" t="s">
        <v>10</v>
      </c>
      <c r="C236" s="2" t="s">
        <v>15</v>
      </c>
      <c r="D236" s="6" t="s">
        <v>2794</v>
      </c>
      <c r="E236" s="7">
        <v>46136</v>
      </c>
      <c r="F236" s="2" t="s">
        <v>2381</v>
      </c>
      <c r="G236" s="2">
        <v>2026</v>
      </c>
      <c r="H236" s="2" t="s">
        <v>2793</v>
      </c>
      <c r="I236" s="2" t="s">
        <v>2082</v>
      </c>
      <c r="J236" s="2" t="s">
        <v>2786</v>
      </c>
      <c r="K236" s="2" t="s">
        <v>4118</v>
      </c>
      <c r="L236" s="6" t="s">
        <v>2801</v>
      </c>
      <c r="M236" s="2">
        <v>1</v>
      </c>
      <c r="N236" s="2" t="s">
        <v>3</v>
      </c>
      <c r="O236" s="111">
        <v>12314.88</v>
      </c>
      <c r="P236" s="111">
        <f t="shared" si="15"/>
        <v>12314.88</v>
      </c>
      <c r="Q236" s="2" t="s">
        <v>2</v>
      </c>
      <c r="R236" s="2" t="s">
        <v>47</v>
      </c>
      <c r="S236" s="3" t="s">
        <v>3134</v>
      </c>
      <c r="T236" s="5">
        <v>46160</v>
      </c>
      <c r="U236" s="2" t="s">
        <v>12</v>
      </c>
      <c r="V236" s="5">
        <v>46160</v>
      </c>
      <c r="W236" s="3" t="s">
        <v>14</v>
      </c>
      <c r="X236" s="2" t="s">
        <v>13</v>
      </c>
      <c r="Y236" s="2">
        <v>3</v>
      </c>
      <c r="Z236" s="2">
        <v>1</v>
      </c>
      <c r="AA236" s="2">
        <f t="shared" si="16"/>
        <v>0</v>
      </c>
      <c r="AB236" s="4">
        <v>46192</v>
      </c>
      <c r="AC236" s="3">
        <v>50319</v>
      </c>
      <c r="AD236" s="3">
        <v>80694</v>
      </c>
      <c r="AE236" s="2"/>
      <c r="AF236" s="2">
        <v>1</v>
      </c>
    </row>
    <row r="237" spans="1:32" ht="37.9" customHeight="1" x14ac:dyDescent="0.25">
      <c r="A237" s="2">
        <v>1</v>
      </c>
      <c r="B237" s="2" t="s">
        <v>10</v>
      </c>
      <c r="C237" s="2" t="s">
        <v>15</v>
      </c>
      <c r="D237" s="6" t="s">
        <v>2803</v>
      </c>
      <c r="E237" s="7">
        <v>46137</v>
      </c>
      <c r="F237" s="2" t="s">
        <v>2381</v>
      </c>
      <c r="G237" s="2">
        <v>2026</v>
      </c>
      <c r="H237" s="2" t="s">
        <v>2804</v>
      </c>
      <c r="I237" s="2" t="s">
        <v>2082</v>
      </c>
      <c r="J237" s="2" t="s">
        <v>2805</v>
      </c>
      <c r="K237" s="2" t="s">
        <v>4</v>
      </c>
      <c r="L237" s="6" t="s">
        <v>2802</v>
      </c>
      <c r="M237" s="2">
        <v>4</v>
      </c>
      <c r="N237" s="2" t="s">
        <v>3</v>
      </c>
      <c r="O237" s="111">
        <v>120000</v>
      </c>
      <c r="P237" s="111">
        <f t="shared" ref="P237" si="17">O237*M237</f>
        <v>480000</v>
      </c>
      <c r="Q237" s="2" t="s">
        <v>2</v>
      </c>
      <c r="R237" s="2" t="s">
        <v>2975</v>
      </c>
      <c r="S237" s="3" t="s">
        <v>2976</v>
      </c>
      <c r="T237" s="5">
        <v>46149</v>
      </c>
      <c r="U237" s="2" t="s">
        <v>12</v>
      </c>
      <c r="V237" s="5">
        <v>46149</v>
      </c>
      <c r="W237" s="3" t="s">
        <v>1422</v>
      </c>
      <c r="X237" s="2" t="s">
        <v>0</v>
      </c>
      <c r="Y237" s="2">
        <v>1</v>
      </c>
      <c r="Z237" s="2">
        <v>4</v>
      </c>
      <c r="AA237" s="2">
        <f t="shared" si="16"/>
        <v>0</v>
      </c>
      <c r="AB237" s="4">
        <v>46154</v>
      </c>
      <c r="AC237" s="3" t="s">
        <v>3449</v>
      </c>
      <c r="AD237" s="3"/>
      <c r="AE237" s="2">
        <v>1</v>
      </c>
      <c r="AF237" s="2">
        <v>1</v>
      </c>
    </row>
    <row r="238" spans="1:32" ht="37.9" customHeight="1" x14ac:dyDescent="0.25">
      <c r="A238" s="2">
        <v>1</v>
      </c>
      <c r="B238" s="2" t="s">
        <v>10</v>
      </c>
      <c r="C238" s="2" t="s">
        <v>15</v>
      </c>
      <c r="D238" s="6" t="s">
        <v>2864</v>
      </c>
      <c r="E238" s="7">
        <v>46137</v>
      </c>
      <c r="F238" s="2" t="s">
        <v>2381</v>
      </c>
      <c r="G238" s="2">
        <v>2026</v>
      </c>
      <c r="H238" s="2" t="s">
        <v>2807</v>
      </c>
      <c r="I238" s="2" t="s">
        <v>2082</v>
      </c>
      <c r="J238" s="2" t="s">
        <v>2808</v>
      </c>
      <c r="K238" s="2" t="s">
        <v>4</v>
      </c>
      <c r="L238" s="6" t="s">
        <v>2806</v>
      </c>
      <c r="M238" s="2">
        <v>1</v>
      </c>
      <c r="N238" s="2" t="s">
        <v>3</v>
      </c>
      <c r="O238" s="111">
        <v>240000</v>
      </c>
      <c r="P238" s="111">
        <f t="shared" ref="P238" si="18">O238*M238</f>
        <v>240000</v>
      </c>
      <c r="Q238" s="2" t="s">
        <v>2</v>
      </c>
      <c r="R238" s="2" t="s">
        <v>57</v>
      </c>
      <c r="S238" s="3" t="s">
        <v>2874</v>
      </c>
      <c r="T238" s="5">
        <v>46140</v>
      </c>
      <c r="U238" s="2" t="s">
        <v>12</v>
      </c>
      <c r="V238" s="5">
        <v>46140</v>
      </c>
      <c r="W238" s="3" t="s">
        <v>14</v>
      </c>
      <c r="X238" s="2" t="s">
        <v>13</v>
      </c>
      <c r="Y238" s="2">
        <v>3</v>
      </c>
      <c r="Z238" s="2">
        <v>1</v>
      </c>
      <c r="AA238" s="2">
        <f t="shared" si="16"/>
        <v>0</v>
      </c>
      <c r="AB238" s="4">
        <v>46175</v>
      </c>
      <c r="AC238" s="3">
        <v>491</v>
      </c>
      <c r="AD238" s="3"/>
      <c r="AE238" s="2">
        <v>1</v>
      </c>
      <c r="AF238" s="2">
        <v>1</v>
      </c>
    </row>
    <row r="239" spans="1:32" ht="37.9" customHeight="1" x14ac:dyDescent="0.25">
      <c r="A239" s="2">
        <v>1</v>
      </c>
      <c r="B239" s="2" t="s">
        <v>10</v>
      </c>
      <c r="C239" s="2" t="s">
        <v>15</v>
      </c>
      <c r="D239" s="6" t="s">
        <v>2812</v>
      </c>
      <c r="E239" s="7">
        <v>46137</v>
      </c>
      <c r="F239" s="2" t="s">
        <v>2381</v>
      </c>
      <c r="G239" s="2">
        <v>2026</v>
      </c>
      <c r="H239" s="2" t="s">
        <v>2810</v>
      </c>
      <c r="I239" s="2" t="s">
        <v>2082</v>
      </c>
      <c r="J239" s="2" t="s">
        <v>2809</v>
      </c>
      <c r="K239" s="2" t="s">
        <v>4</v>
      </c>
      <c r="L239" s="6" t="s">
        <v>2811</v>
      </c>
      <c r="M239" s="2">
        <v>1</v>
      </c>
      <c r="N239" s="2" t="s">
        <v>3</v>
      </c>
      <c r="O239" s="111">
        <v>1765000</v>
      </c>
      <c r="P239" s="111">
        <f t="shared" ref="P239" si="19">O239*M239</f>
        <v>1765000</v>
      </c>
      <c r="Q239" s="2" t="s">
        <v>2</v>
      </c>
      <c r="R239" s="2" t="s">
        <v>1226</v>
      </c>
      <c r="S239" s="3" t="s">
        <v>3085</v>
      </c>
      <c r="T239" s="5">
        <v>46157</v>
      </c>
      <c r="U239" s="2" t="s">
        <v>12</v>
      </c>
      <c r="V239" s="5">
        <v>46161</v>
      </c>
      <c r="W239" s="3" t="s">
        <v>14</v>
      </c>
      <c r="X239" s="2" t="s">
        <v>13</v>
      </c>
      <c r="Y239" s="2">
        <v>3</v>
      </c>
      <c r="Z239" s="2">
        <v>1</v>
      </c>
      <c r="AA239" s="2">
        <f t="shared" si="16"/>
        <v>0</v>
      </c>
      <c r="AB239" s="4">
        <v>46169</v>
      </c>
      <c r="AC239" s="3">
        <v>18148</v>
      </c>
      <c r="AD239" s="3"/>
      <c r="AE239" s="2">
        <v>1</v>
      </c>
      <c r="AF239" s="2">
        <v>1</v>
      </c>
    </row>
    <row r="240" spans="1:32" ht="37.9" customHeight="1" x14ac:dyDescent="0.25">
      <c r="A240" s="2">
        <v>2</v>
      </c>
      <c r="B240" s="2" t="s">
        <v>44</v>
      </c>
      <c r="C240" s="2" t="s">
        <v>15</v>
      </c>
      <c r="D240" s="6" t="s">
        <v>2850</v>
      </c>
      <c r="E240" s="7">
        <v>46139</v>
      </c>
      <c r="F240" s="2" t="s">
        <v>2381</v>
      </c>
      <c r="G240" s="2">
        <v>2026</v>
      </c>
      <c r="H240" s="2" t="s">
        <v>2851</v>
      </c>
      <c r="I240" s="2" t="s">
        <v>2082</v>
      </c>
      <c r="J240" s="2" t="s">
        <v>2849</v>
      </c>
      <c r="K240" s="2" t="s">
        <v>2846</v>
      </c>
      <c r="L240" s="6" t="s">
        <v>2865</v>
      </c>
      <c r="M240" s="2">
        <v>6</v>
      </c>
      <c r="N240" s="2" t="s">
        <v>3</v>
      </c>
      <c r="O240" s="111">
        <v>41735.519999999997</v>
      </c>
      <c r="P240" s="111">
        <f t="shared" ref="P240" si="20">O240*M240</f>
        <v>250413.12</v>
      </c>
      <c r="Q240" s="2" t="s">
        <v>2</v>
      </c>
      <c r="R240" s="2" t="s">
        <v>1217</v>
      </c>
      <c r="S240" s="3" t="s">
        <v>2873</v>
      </c>
      <c r="T240" s="5">
        <v>46140</v>
      </c>
      <c r="U240" s="2" t="s">
        <v>12</v>
      </c>
      <c r="V240" s="5">
        <v>46140</v>
      </c>
      <c r="W240" s="3" t="s">
        <v>14</v>
      </c>
      <c r="X240" s="2" t="s">
        <v>13</v>
      </c>
      <c r="Y240" s="2">
        <v>3</v>
      </c>
      <c r="Z240" s="2">
        <v>6</v>
      </c>
      <c r="AA240" s="2">
        <f t="shared" si="16"/>
        <v>0</v>
      </c>
      <c r="AB240" s="4">
        <v>46141</v>
      </c>
      <c r="AC240" s="3">
        <v>1748</v>
      </c>
      <c r="AD240" s="3">
        <v>78228</v>
      </c>
      <c r="AE240" s="2">
        <v>1</v>
      </c>
      <c r="AF240" s="2">
        <v>1</v>
      </c>
    </row>
    <row r="241" spans="1:32" ht="37.9" customHeight="1" x14ac:dyDescent="0.25">
      <c r="A241" s="2"/>
      <c r="B241" s="2" t="s">
        <v>44</v>
      </c>
      <c r="C241" s="2" t="s">
        <v>15</v>
      </c>
      <c r="D241" s="6" t="s">
        <v>2850</v>
      </c>
      <c r="E241" s="7">
        <v>46139</v>
      </c>
      <c r="F241" s="2" t="s">
        <v>2381</v>
      </c>
      <c r="G241" s="2">
        <v>2026</v>
      </c>
      <c r="H241" s="2" t="s">
        <v>2851</v>
      </c>
      <c r="I241" s="2" t="s">
        <v>2082</v>
      </c>
      <c r="J241" s="2" t="s">
        <v>2849</v>
      </c>
      <c r="K241" s="2" t="s">
        <v>2847</v>
      </c>
      <c r="L241" s="6" t="s">
        <v>2848</v>
      </c>
      <c r="M241" s="2">
        <v>5</v>
      </c>
      <c r="N241" s="2" t="s">
        <v>3</v>
      </c>
      <c r="O241" s="111"/>
      <c r="P241" s="111">
        <f t="shared" ref="P241" si="21">O241*M241</f>
        <v>0</v>
      </c>
      <c r="Q241" s="2" t="s">
        <v>2</v>
      </c>
      <c r="R241" s="2"/>
      <c r="S241" s="3"/>
      <c r="T241" s="5"/>
      <c r="U241" s="2"/>
      <c r="V241" s="5"/>
      <c r="W241" s="3" t="s">
        <v>1</v>
      </c>
      <c r="X241" s="2" t="s">
        <v>0</v>
      </c>
      <c r="Y241" s="2"/>
      <c r="Z241" s="2"/>
      <c r="AA241" s="2">
        <f t="shared" si="16"/>
        <v>-5</v>
      </c>
      <c r="AB241" s="4"/>
      <c r="AC241" s="3"/>
      <c r="AD241" s="3"/>
      <c r="AE241" s="2"/>
      <c r="AF241" s="2">
        <v>1</v>
      </c>
    </row>
    <row r="242" spans="1:32" ht="37.9" customHeight="1" x14ac:dyDescent="0.25">
      <c r="A242" s="2">
        <v>1</v>
      </c>
      <c r="B242" s="2" t="s">
        <v>16</v>
      </c>
      <c r="C242" s="2" t="s">
        <v>15</v>
      </c>
      <c r="D242" s="6" t="s">
        <v>2855</v>
      </c>
      <c r="E242" s="7">
        <v>46139</v>
      </c>
      <c r="F242" s="2" t="s">
        <v>2381</v>
      </c>
      <c r="G242" s="2">
        <v>2026</v>
      </c>
      <c r="H242" s="2" t="s">
        <v>2860</v>
      </c>
      <c r="I242" s="2" t="s">
        <v>9</v>
      </c>
      <c r="J242" s="2" t="s">
        <v>2853</v>
      </c>
      <c r="K242" s="2" t="s">
        <v>4</v>
      </c>
      <c r="L242" s="6" t="s">
        <v>2852</v>
      </c>
      <c r="M242" s="2">
        <v>7</v>
      </c>
      <c r="N242" s="2" t="s">
        <v>3</v>
      </c>
      <c r="O242" s="111">
        <v>135000</v>
      </c>
      <c r="P242" s="111">
        <f t="shared" ref="P242" si="22">O242*M242</f>
        <v>945000</v>
      </c>
      <c r="Q242" s="2" t="s">
        <v>2</v>
      </c>
      <c r="R242" s="2" t="s">
        <v>1179</v>
      </c>
      <c r="S242" s="3" t="s">
        <v>2872</v>
      </c>
      <c r="T242" s="5">
        <v>46139</v>
      </c>
      <c r="U242" s="2" t="s">
        <v>12</v>
      </c>
      <c r="V242" s="5">
        <v>46140</v>
      </c>
      <c r="W242" s="3" t="s">
        <v>14</v>
      </c>
      <c r="X242" s="2" t="s">
        <v>13</v>
      </c>
      <c r="Y242" s="2">
        <v>3</v>
      </c>
      <c r="Z242" s="2">
        <v>7</v>
      </c>
      <c r="AA242" s="2">
        <f t="shared" si="16"/>
        <v>0</v>
      </c>
      <c r="AB242" s="4">
        <v>46142</v>
      </c>
      <c r="AC242" s="3" t="s">
        <v>1700</v>
      </c>
      <c r="AD242" s="3"/>
      <c r="AE242" s="2">
        <v>1</v>
      </c>
      <c r="AF242" s="2">
        <v>1</v>
      </c>
    </row>
    <row r="243" spans="1:32" ht="37.9" customHeight="1" x14ac:dyDescent="0.25">
      <c r="A243" s="2">
        <v>1</v>
      </c>
      <c r="B243" s="2" t="s">
        <v>53</v>
      </c>
      <c r="C243" s="2" t="s">
        <v>15</v>
      </c>
      <c r="D243" s="6" t="s">
        <v>2858</v>
      </c>
      <c r="E243" s="7">
        <v>46141</v>
      </c>
      <c r="F243" s="2" t="s">
        <v>2381</v>
      </c>
      <c r="G243" s="2">
        <v>2026</v>
      </c>
      <c r="H243" s="2" t="s">
        <v>2854</v>
      </c>
      <c r="I243" s="2" t="s">
        <v>2082</v>
      </c>
      <c r="J243" s="2" t="s">
        <v>2856</v>
      </c>
      <c r="K243" s="2" t="s">
        <v>2857</v>
      </c>
      <c r="L243" s="6" t="s">
        <v>2866</v>
      </c>
      <c r="M243" s="2">
        <v>2</v>
      </c>
      <c r="N243" s="2" t="s">
        <v>3</v>
      </c>
      <c r="O243" s="111">
        <v>400293.4</v>
      </c>
      <c r="P243" s="111">
        <f t="shared" ref="P243" si="23">O243*M243</f>
        <v>800586.8</v>
      </c>
      <c r="Q243" s="2" t="s">
        <v>2</v>
      </c>
      <c r="R243" s="2" t="s">
        <v>1423</v>
      </c>
      <c r="S243" s="3" t="s">
        <v>3448</v>
      </c>
      <c r="T243" s="5">
        <v>46153</v>
      </c>
      <c r="U243" s="2" t="s">
        <v>12</v>
      </c>
      <c r="V243" s="5">
        <v>46154</v>
      </c>
      <c r="W243" s="3" t="s">
        <v>1422</v>
      </c>
      <c r="X243" s="2" t="s">
        <v>0</v>
      </c>
      <c r="Y243" s="2">
        <v>1</v>
      </c>
      <c r="Z243" s="2"/>
      <c r="AA243" s="2">
        <f t="shared" si="16"/>
        <v>-2</v>
      </c>
      <c r="AB243" s="4"/>
      <c r="AC243" s="3"/>
      <c r="AD243" s="3"/>
      <c r="AE243" s="2">
        <v>1</v>
      </c>
      <c r="AF243" s="2">
        <v>1</v>
      </c>
    </row>
    <row r="244" spans="1:32" ht="37.9" customHeight="1" x14ac:dyDescent="0.25">
      <c r="A244" s="2">
        <v>2</v>
      </c>
      <c r="B244" s="2" t="s">
        <v>10</v>
      </c>
      <c r="C244" s="2" t="s">
        <v>15</v>
      </c>
      <c r="D244" s="6" t="s">
        <v>2869</v>
      </c>
      <c r="E244" s="7">
        <v>46141</v>
      </c>
      <c r="F244" s="2" t="s">
        <v>2381</v>
      </c>
      <c r="G244" s="2">
        <v>2026</v>
      </c>
      <c r="H244" s="2" t="s">
        <v>2871</v>
      </c>
      <c r="I244" s="2" t="s">
        <v>9</v>
      </c>
      <c r="J244" s="2" t="s">
        <v>2870</v>
      </c>
      <c r="K244" s="2" t="s">
        <v>4</v>
      </c>
      <c r="L244" s="6" t="s">
        <v>2867</v>
      </c>
      <c r="M244" s="2">
        <v>1</v>
      </c>
      <c r="N244" s="2" t="s">
        <v>3</v>
      </c>
      <c r="O244" s="111">
        <v>40000</v>
      </c>
      <c r="P244" s="111">
        <f t="shared" ref="P244" si="24">O244*M244</f>
        <v>40000</v>
      </c>
      <c r="Q244" s="2" t="s">
        <v>2</v>
      </c>
      <c r="R244" s="2" t="s">
        <v>1224</v>
      </c>
      <c r="S244" s="3" t="s">
        <v>2926</v>
      </c>
      <c r="T244" s="5">
        <v>46142</v>
      </c>
      <c r="U244" s="2" t="s">
        <v>12</v>
      </c>
      <c r="V244" s="5">
        <v>46142</v>
      </c>
      <c r="W244" s="3" t="s">
        <v>14</v>
      </c>
      <c r="X244" s="2" t="s">
        <v>13</v>
      </c>
      <c r="Y244" s="2">
        <v>3</v>
      </c>
      <c r="Z244" s="2">
        <v>1</v>
      </c>
      <c r="AA244" s="2">
        <f t="shared" si="16"/>
        <v>0</v>
      </c>
      <c r="AB244" s="4">
        <v>46142</v>
      </c>
      <c r="AC244" s="3" t="s">
        <v>1700</v>
      </c>
      <c r="AD244" s="3"/>
      <c r="AE244" s="2">
        <v>1</v>
      </c>
      <c r="AF244" s="2">
        <v>1</v>
      </c>
    </row>
    <row r="245" spans="1:32" ht="37.9" customHeight="1" x14ac:dyDescent="0.25">
      <c r="A245" s="2"/>
      <c r="B245" s="2" t="s">
        <v>10</v>
      </c>
      <c r="C245" s="2" t="s">
        <v>15</v>
      </c>
      <c r="D245" s="6" t="s">
        <v>2869</v>
      </c>
      <c r="E245" s="7">
        <v>46141</v>
      </c>
      <c r="F245" s="2" t="s">
        <v>2381</v>
      </c>
      <c r="G245" s="2">
        <v>2026</v>
      </c>
      <c r="H245" s="2" t="s">
        <v>2871</v>
      </c>
      <c r="I245" s="2" t="s">
        <v>9</v>
      </c>
      <c r="J245" s="2" t="s">
        <v>2870</v>
      </c>
      <c r="K245" s="2" t="s">
        <v>4</v>
      </c>
      <c r="L245" s="6" t="s">
        <v>2868</v>
      </c>
      <c r="M245" s="2">
        <v>1</v>
      </c>
      <c r="N245" s="2" t="s">
        <v>3</v>
      </c>
      <c r="O245" s="111">
        <v>40000</v>
      </c>
      <c r="P245" s="111">
        <f t="shared" ref="P245" si="25">O245*M245</f>
        <v>40000</v>
      </c>
      <c r="Q245" s="2" t="s">
        <v>2</v>
      </c>
      <c r="R245" s="2" t="s">
        <v>1224</v>
      </c>
      <c r="S245" s="3" t="s">
        <v>2926</v>
      </c>
      <c r="T245" s="5">
        <v>46142</v>
      </c>
      <c r="U245" s="2" t="s">
        <v>12</v>
      </c>
      <c r="V245" s="5">
        <v>46142</v>
      </c>
      <c r="W245" s="3" t="s">
        <v>14</v>
      </c>
      <c r="X245" s="2" t="s">
        <v>13</v>
      </c>
      <c r="Y245" s="2">
        <v>3</v>
      </c>
      <c r="Z245" s="2">
        <v>1</v>
      </c>
      <c r="AA245" s="2">
        <f t="shared" si="16"/>
        <v>0</v>
      </c>
      <c r="AB245" s="4">
        <v>46142</v>
      </c>
      <c r="AC245" s="3" t="s">
        <v>1700</v>
      </c>
      <c r="AD245" s="3"/>
      <c r="AE245" s="2"/>
      <c r="AF245" s="2">
        <v>1</v>
      </c>
    </row>
    <row r="246" spans="1:32" ht="37.9" customHeight="1" x14ac:dyDescent="0.25">
      <c r="A246" s="2">
        <v>1</v>
      </c>
      <c r="B246" s="2" t="s">
        <v>10</v>
      </c>
      <c r="C246" s="2" t="s">
        <v>15</v>
      </c>
      <c r="D246" s="6" t="s">
        <v>2921</v>
      </c>
      <c r="E246" s="7">
        <v>46142</v>
      </c>
      <c r="F246" s="2" t="s">
        <v>2381</v>
      </c>
      <c r="G246" s="2">
        <v>2026</v>
      </c>
      <c r="H246" s="2" t="s">
        <v>2922</v>
      </c>
      <c r="I246" s="2" t="s">
        <v>2082</v>
      </c>
      <c r="J246" s="2" t="s">
        <v>2919</v>
      </c>
      <c r="K246" s="2" t="s">
        <v>4</v>
      </c>
      <c r="L246" s="6" t="s">
        <v>2920</v>
      </c>
      <c r="M246" s="2">
        <v>2</v>
      </c>
      <c r="N246" s="2" t="s">
        <v>3</v>
      </c>
      <c r="O246" s="111">
        <v>47500</v>
      </c>
      <c r="P246" s="111">
        <f t="shared" ref="P246" si="26">O246*M246</f>
        <v>95000</v>
      </c>
      <c r="Q246" s="2" t="s">
        <v>2</v>
      </c>
      <c r="R246" s="2" t="s">
        <v>1215</v>
      </c>
      <c r="S246" s="3" t="s">
        <v>3693</v>
      </c>
      <c r="T246" s="5">
        <v>46177</v>
      </c>
      <c r="U246" s="2" t="s">
        <v>45</v>
      </c>
      <c r="V246" s="5">
        <v>46184</v>
      </c>
      <c r="W246" s="3" t="s">
        <v>14</v>
      </c>
      <c r="X246" s="2" t="s">
        <v>13</v>
      </c>
      <c r="Y246" s="2">
        <v>3</v>
      </c>
      <c r="Z246" s="2">
        <v>2</v>
      </c>
      <c r="AA246" s="2">
        <f t="shared" si="16"/>
        <v>0</v>
      </c>
      <c r="AB246" s="4">
        <v>46146</v>
      </c>
      <c r="AC246" s="3" t="s">
        <v>1700</v>
      </c>
      <c r="AD246" s="3"/>
      <c r="AE246" s="2">
        <v>1</v>
      </c>
      <c r="AF246" s="2">
        <v>1</v>
      </c>
    </row>
    <row r="247" spans="1:32" ht="37.9" customHeight="1" x14ac:dyDescent="0.25">
      <c r="A247" s="2">
        <v>1</v>
      </c>
      <c r="B247" s="2" t="s">
        <v>10</v>
      </c>
      <c r="C247" s="2" t="s">
        <v>7</v>
      </c>
      <c r="D247" s="6" t="s">
        <v>2923</v>
      </c>
      <c r="E247" s="7">
        <v>46144</v>
      </c>
      <c r="F247" s="2" t="s">
        <v>2894</v>
      </c>
      <c r="G247" s="2">
        <v>2026</v>
      </c>
      <c r="H247" s="2" t="s">
        <v>2925</v>
      </c>
      <c r="I247" s="2" t="s">
        <v>9</v>
      </c>
      <c r="J247" s="2" t="s">
        <v>2924</v>
      </c>
      <c r="K247" s="2" t="s">
        <v>4</v>
      </c>
      <c r="L247" s="6" t="s">
        <v>3045</v>
      </c>
      <c r="M247" s="2">
        <v>1</v>
      </c>
      <c r="N247" s="2" t="s">
        <v>3</v>
      </c>
      <c r="O247" s="111">
        <v>1948100</v>
      </c>
      <c r="P247" s="111">
        <f t="shared" ref="P247" si="27">O247*M247</f>
        <v>1948100</v>
      </c>
      <c r="Q247" s="2" t="s">
        <v>2</v>
      </c>
      <c r="R247" s="2" t="s">
        <v>2308</v>
      </c>
      <c r="S247" s="3" t="s">
        <v>2952</v>
      </c>
      <c r="T247" s="5">
        <v>46148</v>
      </c>
      <c r="U247" s="2" t="s">
        <v>12</v>
      </c>
      <c r="V247" s="5">
        <v>46148</v>
      </c>
      <c r="W247" s="3" t="s">
        <v>14</v>
      </c>
      <c r="X247" s="2" t="s">
        <v>13</v>
      </c>
      <c r="Y247" s="2">
        <v>3</v>
      </c>
      <c r="Z247" s="2">
        <v>1</v>
      </c>
      <c r="AA247" s="2">
        <f t="shared" si="16"/>
        <v>0</v>
      </c>
      <c r="AB247" s="4">
        <v>46153</v>
      </c>
      <c r="AC247" s="3" t="s">
        <v>3110</v>
      </c>
      <c r="AD247" s="3"/>
      <c r="AE247" s="2">
        <v>1</v>
      </c>
      <c r="AF247" s="2">
        <v>1</v>
      </c>
    </row>
    <row r="248" spans="1:32" ht="37.9" customHeight="1" x14ac:dyDescent="0.25">
      <c r="A248" s="2">
        <v>1</v>
      </c>
      <c r="B248" s="2" t="s">
        <v>16</v>
      </c>
      <c r="C248" s="2" t="s">
        <v>15</v>
      </c>
      <c r="D248" s="6" t="s">
        <v>2064</v>
      </c>
      <c r="E248" s="7">
        <v>46148</v>
      </c>
      <c r="F248" s="2" t="s">
        <v>2894</v>
      </c>
      <c r="G248" s="2">
        <v>2026</v>
      </c>
      <c r="H248" s="2" t="s">
        <v>2950</v>
      </c>
      <c r="I248" s="2" t="s">
        <v>9</v>
      </c>
      <c r="J248" s="2" t="s">
        <v>2948</v>
      </c>
      <c r="K248" s="2" t="s">
        <v>4</v>
      </c>
      <c r="L248" s="6" t="s">
        <v>2949</v>
      </c>
      <c r="M248" s="2">
        <v>1</v>
      </c>
      <c r="N248" s="2" t="s">
        <v>3</v>
      </c>
      <c r="O248" s="111">
        <v>2180000</v>
      </c>
      <c r="P248" s="111">
        <f t="shared" ref="P248" si="28">O248*M248</f>
        <v>2180000</v>
      </c>
      <c r="Q248" s="2" t="s">
        <v>2</v>
      </c>
      <c r="R248" s="2" t="s">
        <v>1640</v>
      </c>
      <c r="S248" s="3" t="s">
        <v>2961</v>
      </c>
      <c r="T248" s="5">
        <v>46148</v>
      </c>
      <c r="U248" s="2" t="s">
        <v>12</v>
      </c>
      <c r="V248" s="5">
        <v>46150</v>
      </c>
      <c r="W248" s="3" t="s">
        <v>14</v>
      </c>
      <c r="X248" s="2" t="s">
        <v>13</v>
      </c>
      <c r="Y248" s="2">
        <v>3</v>
      </c>
      <c r="Z248" s="2">
        <v>1</v>
      </c>
      <c r="AA248" s="2">
        <f t="shared" si="16"/>
        <v>0</v>
      </c>
      <c r="AB248" s="4">
        <v>46157</v>
      </c>
      <c r="AC248" s="3">
        <v>4192</v>
      </c>
      <c r="AD248" s="3"/>
      <c r="AE248" s="2">
        <v>1</v>
      </c>
      <c r="AF248" s="2">
        <v>1</v>
      </c>
    </row>
    <row r="249" spans="1:32" ht="37.9" customHeight="1" x14ac:dyDescent="0.25">
      <c r="A249" s="2">
        <v>1</v>
      </c>
      <c r="B249" s="2" t="s">
        <v>16</v>
      </c>
      <c r="C249" s="2" t="s">
        <v>15</v>
      </c>
      <c r="D249" s="6" t="s">
        <v>2967</v>
      </c>
      <c r="E249" s="7">
        <v>46154</v>
      </c>
      <c r="F249" s="2" t="s">
        <v>2894</v>
      </c>
      <c r="G249" s="2">
        <v>2026</v>
      </c>
      <c r="H249" s="2" t="s">
        <v>2968</v>
      </c>
      <c r="I249" s="2" t="s">
        <v>2082</v>
      </c>
      <c r="J249" s="2" t="s">
        <v>2969</v>
      </c>
      <c r="K249" s="2" t="s">
        <v>4</v>
      </c>
      <c r="L249" s="6" t="s">
        <v>2970</v>
      </c>
      <c r="M249" s="2">
        <v>1</v>
      </c>
      <c r="N249" s="2" t="s">
        <v>3</v>
      </c>
      <c r="O249" s="111">
        <v>440000</v>
      </c>
      <c r="P249" s="111">
        <f t="shared" ref="P249" si="29">O249*M249</f>
        <v>440000</v>
      </c>
      <c r="Q249" s="2" t="s">
        <v>2</v>
      </c>
      <c r="R249" s="2" t="s">
        <v>1182</v>
      </c>
      <c r="S249" s="3" t="s">
        <v>3088</v>
      </c>
      <c r="T249" s="5">
        <v>46155</v>
      </c>
      <c r="U249" s="2" t="s">
        <v>12</v>
      </c>
      <c r="V249" s="5">
        <v>46157</v>
      </c>
      <c r="W249" s="3" t="s">
        <v>14</v>
      </c>
      <c r="X249" s="2" t="s">
        <v>13</v>
      </c>
      <c r="Y249" s="2">
        <v>3</v>
      </c>
      <c r="Z249" s="2">
        <v>1</v>
      </c>
      <c r="AA249" s="2">
        <f t="shared" si="16"/>
        <v>0</v>
      </c>
      <c r="AB249" s="4">
        <v>46171</v>
      </c>
      <c r="AC249" s="3">
        <v>2633</v>
      </c>
      <c r="AD249" s="3"/>
      <c r="AE249" s="2">
        <v>1</v>
      </c>
      <c r="AF249" s="2">
        <v>1</v>
      </c>
    </row>
    <row r="250" spans="1:32" ht="37.9" customHeight="1" x14ac:dyDescent="0.25">
      <c r="A250" s="2">
        <v>5</v>
      </c>
      <c r="B250" s="2" t="s">
        <v>16</v>
      </c>
      <c r="C250" s="2" t="s">
        <v>15</v>
      </c>
      <c r="D250" s="6" t="s">
        <v>2987</v>
      </c>
      <c r="E250" s="7">
        <v>46154</v>
      </c>
      <c r="F250" s="2" t="s">
        <v>2894</v>
      </c>
      <c r="G250" s="2">
        <v>2026</v>
      </c>
      <c r="H250" s="2" t="s">
        <v>2988</v>
      </c>
      <c r="I250" s="2" t="s">
        <v>9</v>
      </c>
      <c r="J250" s="2" t="s">
        <v>2977</v>
      </c>
      <c r="K250" s="2" t="s">
        <v>2978</v>
      </c>
      <c r="L250" s="6" t="s">
        <v>2979</v>
      </c>
      <c r="M250" s="2">
        <v>1</v>
      </c>
      <c r="N250" s="2" t="s">
        <v>3</v>
      </c>
      <c r="O250" s="111"/>
      <c r="P250" s="111">
        <f t="shared" ref="P250" si="30">O250*M250</f>
        <v>0</v>
      </c>
      <c r="Q250" s="2" t="s">
        <v>2</v>
      </c>
      <c r="R250" s="2"/>
      <c r="S250" s="3"/>
      <c r="T250" s="5"/>
      <c r="U250" s="2"/>
      <c r="V250" s="5"/>
      <c r="W250" s="3" t="s">
        <v>1</v>
      </c>
      <c r="X250" s="2" t="s">
        <v>0</v>
      </c>
      <c r="Y250" s="2"/>
      <c r="Z250" s="2"/>
      <c r="AA250" s="2">
        <f t="shared" si="16"/>
        <v>-1</v>
      </c>
      <c r="AB250" s="4"/>
      <c r="AC250" s="3"/>
      <c r="AD250" s="3"/>
      <c r="AE250" s="2">
        <v>1</v>
      </c>
      <c r="AF250" s="2">
        <v>1</v>
      </c>
    </row>
    <row r="251" spans="1:32" ht="37.9" customHeight="1" x14ac:dyDescent="0.25">
      <c r="A251" s="2"/>
      <c r="B251" s="2" t="s">
        <v>16</v>
      </c>
      <c r="C251" s="2" t="s">
        <v>15</v>
      </c>
      <c r="D251" s="6" t="s">
        <v>2987</v>
      </c>
      <c r="E251" s="7">
        <v>46154</v>
      </c>
      <c r="F251" s="2" t="s">
        <v>2894</v>
      </c>
      <c r="G251" s="2">
        <v>2026</v>
      </c>
      <c r="H251" s="2" t="s">
        <v>2988</v>
      </c>
      <c r="I251" s="2" t="s">
        <v>9</v>
      </c>
      <c r="J251" s="2" t="s">
        <v>2977</v>
      </c>
      <c r="K251" s="2" t="s">
        <v>2980</v>
      </c>
      <c r="L251" s="6" t="s">
        <v>2981</v>
      </c>
      <c r="M251" s="2">
        <v>1</v>
      </c>
      <c r="N251" s="2" t="s">
        <v>3</v>
      </c>
      <c r="O251" s="111"/>
      <c r="P251" s="111">
        <f t="shared" ref="P251" si="31">O251*M251</f>
        <v>0</v>
      </c>
      <c r="Q251" s="2" t="s">
        <v>2</v>
      </c>
      <c r="R251" s="2"/>
      <c r="S251" s="3"/>
      <c r="T251" s="5"/>
      <c r="U251" s="2"/>
      <c r="V251" s="5"/>
      <c r="W251" s="3" t="s">
        <v>1</v>
      </c>
      <c r="X251" s="2" t="s">
        <v>0</v>
      </c>
      <c r="Y251" s="2"/>
      <c r="Z251" s="2"/>
      <c r="AA251" s="2">
        <f t="shared" si="16"/>
        <v>-1</v>
      </c>
      <c r="AB251" s="4"/>
      <c r="AC251" s="3"/>
      <c r="AD251" s="3"/>
      <c r="AE251" s="2"/>
      <c r="AF251" s="2">
        <v>1</v>
      </c>
    </row>
    <row r="252" spans="1:32" ht="37.9" customHeight="1" x14ac:dyDescent="0.25">
      <c r="A252" s="2"/>
      <c r="B252" s="2" t="s">
        <v>16</v>
      </c>
      <c r="C252" s="2" t="s">
        <v>15</v>
      </c>
      <c r="D252" s="6" t="s">
        <v>2987</v>
      </c>
      <c r="E252" s="7">
        <v>46154</v>
      </c>
      <c r="F252" s="2" t="s">
        <v>2894</v>
      </c>
      <c r="G252" s="2">
        <v>2026</v>
      </c>
      <c r="H252" s="2" t="s">
        <v>2988</v>
      </c>
      <c r="I252" s="2" t="s">
        <v>9</v>
      </c>
      <c r="J252" s="2" t="s">
        <v>2977</v>
      </c>
      <c r="K252" s="2" t="s">
        <v>2982</v>
      </c>
      <c r="L252" s="6" t="s">
        <v>2983</v>
      </c>
      <c r="M252" s="2">
        <v>1</v>
      </c>
      <c r="N252" s="2" t="s">
        <v>3</v>
      </c>
      <c r="O252" s="111"/>
      <c r="P252" s="111">
        <f t="shared" ref="P252" si="32">O252*M252</f>
        <v>0</v>
      </c>
      <c r="Q252" s="2" t="s">
        <v>2</v>
      </c>
      <c r="R252" s="2"/>
      <c r="S252" s="3"/>
      <c r="T252" s="5"/>
      <c r="U252" s="2"/>
      <c r="V252" s="5"/>
      <c r="W252" s="3" t="s">
        <v>1</v>
      </c>
      <c r="X252" s="2" t="s">
        <v>0</v>
      </c>
      <c r="Y252" s="2"/>
      <c r="Z252" s="2"/>
      <c r="AA252" s="2">
        <f t="shared" si="16"/>
        <v>-1</v>
      </c>
      <c r="AB252" s="4"/>
      <c r="AC252" s="3"/>
      <c r="AD252" s="3"/>
      <c r="AE252" s="2"/>
      <c r="AF252" s="2">
        <v>1</v>
      </c>
    </row>
    <row r="253" spans="1:32" ht="37.9" customHeight="1" x14ac:dyDescent="0.25">
      <c r="A253" s="2"/>
      <c r="B253" s="2" t="s">
        <v>16</v>
      </c>
      <c r="C253" s="2" t="s">
        <v>15</v>
      </c>
      <c r="D253" s="6" t="s">
        <v>2987</v>
      </c>
      <c r="E253" s="7">
        <v>46154</v>
      </c>
      <c r="F253" s="2" t="s">
        <v>2894</v>
      </c>
      <c r="G253" s="2">
        <v>2026</v>
      </c>
      <c r="H253" s="2" t="s">
        <v>2988</v>
      </c>
      <c r="I253" s="2" t="s">
        <v>9</v>
      </c>
      <c r="J253" s="2" t="s">
        <v>2977</v>
      </c>
      <c r="K253" s="2" t="s">
        <v>2984</v>
      </c>
      <c r="L253" s="6" t="s">
        <v>2985</v>
      </c>
      <c r="M253" s="2">
        <v>1</v>
      </c>
      <c r="N253" s="2" t="s">
        <v>3</v>
      </c>
      <c r="O253" s="111"/>
      <c r="P253" s="111">
        <f t="shared" ref="P253" si="33">O253*M253</f>
        <v>0</v>
      </c>
      <c r="Q253" s="2" t="s">
        <v>2</v>
      </c>
      <c r="R253" s="2"/>
      <c r="S253" s="3"/>
      <c r="T253" s="5"/>
      <c r="U253" s="2"/>
      <c r="V253" s="5"/>
      <c r="W253" s="3" t="s">
        <v>1</v>
      </c>
      <c r="X253" s="2" t="s">
        <v>0</v>
      </c>
      <c r="Y253" s="2"/>
      <c r="Z253" s="2"/>
      <c r="AA253" s="2">
        <f t="shared" si="16"/>
        <v>-1</v>
      </c>
      <c r="AB253" s="4"/>
      <c r="AC253" s="3"/>
      <c r="AD253" s="3"/>
      <c r="AE253" s="2"/>
      <c r="AF253" s="2">
        <v>1</v>
      </c>
    </row>
    <row r="254" spans="1:32" ht="37.9" customHeight="1" x14ac:dyDescent="0.25">
      <c r="A254" s="2"/>
      <c r="B254" s="2" t="s">
        <v>16</v>
      </c>
      <c r="C254" s="2" t="s">
        <v>15</v>
      </c>
      <c r="D254" s="6" t="s">
        <v>2987</v>
      </c>
      <c r="E254" s="7">
        <v>46154</v>
      </c>
      <c r="F254" s="2" t="s">
        <v>2894</v>
      </c>
      <c r="G254" s="2">
        <v>2026</v>
      </c>
      <c r="H254" s="2" t="s">
        <v>2988</v>
      </c>
      <c r="I254" s="2" t="s">
        <v>9</v>
      </c>
      <c r="J254" s="2" t="s">
        <v>2977</v>
      </c>
      <c r="K254" s="2" t="s">
        <v>4</v>
      </c>
      <c r="L254" s="6" t="s">
        <v>2986</v>
      </c>
      <c r="M254" s="2">
        <v>1</v>
      </c>
      <c r="N254" s="2" t="s">
        <v>3</v>
      </c>
      <c r="O254" s="111"/>
      <c r="P254" s="111">
        <f t="shared" ref="P254" si="34">O254*M254</f>
        <v>0</v>
      </c>
      <c r="Q254" s="2" t="s">
        <v>2</v>
      </c>
      <c r="R254" s="2"/>
      <c r="S254" s="3"/>
      <c r="T254" s="5"/>
      <c r="U254" s="2"/>
      <c r="V254" s="5"/>
      <c r="W254" s="3" t="s">
        <v>1</v>
      </c>
      <c r="X254" s="2" t="s">
        <v>0</v>
      </c>
      <c r="Y254" s="2"/>
      <c r="Z254" s="2"/>
      <c r="AA254" s="2">
        <f t="shared" si="16"/>
        <v>-1</v>
      </c>
      <c r="AB254" s="4"/>
      <c r="AC254" s="3"/>
      <c r="AD254" s="3"/>
      <c r="AE254" s="2"/>
      <c r="AF254" s="2">
        <v>1</v>
      </c>
    </row>
    <row r="255" spans="1:32" ht="37.9" customHeight="1" x14ac:dyDescent="0.25">
      <c r="A255" s="2">
        <v>3</v>
      </c>
      <c r="B255" s="2" t="s">
        <v>44</v>
      </c>
      <c r="C255" s="2" t="s">
        <v>15</v>
      </c>
      <c r="D255" s="6" t="s">
        <v>3014</v>
      </c>
      <c r="E255" s="7">
        <v>46155</v>
      </c>
      <c r="F255" s="2" t="s">
        <v>2894</v>
      </c>
      <c r="G255" s="2">
        <v>2026</v>
      </c>
      <c r="H255" s="2" t="s">
        <v>3013</v>
      </c>
      <c r="I255" s="2" t="s">
        <v>9</v>
      </c>
      <c r="J255" s="2" t="s">
        <v>3007</v>
      </c>
      <c r="K255" s="2" t="s">
        <v>3008</v>
      </c>
      <c r="L255" s="6" t="s">
        <v>3009</v>
      </c>
      <c r="M255" s="2">
        <v>35</v>
      </c>
      <c r="N255" s="2" t="s">
        <v>3</v>
      </c>
      <c r="O255" s="111">
        <v>6428.55</v>
      </c>
      <c r="P255" s="111">
        <f t="shared" ref="P255" si="35">O255*M255</f>
        <v>224999.25</v>
      </c>
      <c r="Q255" s="2" t="s">
        <v>2</v>
      </c>
      <c r="R255" s="2" t="s">
        <v>3278</v>
      </c>
      <c r="S255" s="3" t="s">
        <v>3279</v>
      </c>
      <c r="T255" s="5">
        <v>46174</v>
      </c>
      <c r="U255" s="2" t="s">
        <v>12</v>
      </c>
      <c r="V255" s="5">
        <v>46174</v>
      </c>
      <c r="W255" s="3" t="s">
        <v>14</v>
      </c>
      <c r="X255" s="2" t="s">
        <v>13</v>
      </c>
      <c r="Y255" s="2">
        <v>3</v>
      </c>
      <c r="Z255" s="2">
        <v>35</v>
      </c>
      <c r="AA255" s="2">
        <f t="shared" si="16"/>
        <v>0</v>
      </c>
      <c r="AB255" s="4">
        <v>46177</v>
      </c>
      <c r="AC255" s="3">
        <v>83236</v>
      </c>
      <c r="AD255" s="3"/>
      <c r="AE255" s="2">
        <v>1</v>
      </c>
      <c r="AF255" s="2">
        <v>1</v>
      </c>
    </row>
    <row r="256" spans="1:32" ht="37.9" customHeight="1" x14ac:dyDescent="0.25">
      <c r="A256" s="2"/>
      <c r="B256" s="2" t="s">
        <v>44</v>
      </c>
      <c r="C256" s="2" t="s">
        <v>15</v>
      </c>
      <c r="D256" s="6" t="s">
        <v>3014</v>
      </c>
      <c r="E256" s="7">
        <v>46155</v>
      </c>
      <c r="F256" s="2" t="s">
        <v>2894</v>
      </c>
      <c r="G256" s="2">
        <v>2026</v>
      </c>
      <c r="H256" s="2" t="s">
        <v>3013</v>
      </c>
      <c r="I256" s="2" t="s">
        <v>9</v>
      </c>
      <c r="J256" s="2" t="s">
        <v>3007</v>
      </c>
      <c r="K256" s="2" t="s">
        <v>3011</v>
      </c>
      <c r="L256" s="6" t="s">
        <v>3010</v>
      </c>
      <c r="M256" s="2">
        <v>3</v>
      </c>
      <c r="N256" s="2" t="s">
        <v>3</v>
      </c>
      <c r="O256" s="111">
        <v>104171.2</v>
      </c>
      <c r="P256" s="111">
        <f t="shared" ref="P256" si="36">O256*M256</f>
        <v>312513.59999999998</v>
      </c>
      <c r="Q256" s="2" t="s">
        <v>2</v>
      </c>
      <c r="R256" s="2" t="s">
        <v>1194</v>
      </c>
      <c r="S256" s="3" t="s">
        <v>3083</v>
      </c>
      <c r="T256" s="5">
        <v>46157</v>
      </c>
      <c r="U256" s="2" t="s">
        <v>12</v>
      </c>
      <c r="V256" s="5">
        <v>46160</v>
      </c>
      <c r="W256" s="3" t="s">
        <v>14</v>
      </c>
      <c r="X256" s="2" t="s">
        <v>13</v>
      </c>
      <c r="Y256" s="2">
        <v>3</v>
      </c>
      <c r="Z256" s="2">
        <v>3</v>
      </c>
      <c r="AA256" s="2">
        <f t="shared" si="16"/>
        <v>0</v>
      </c>
      <c r="AB256" s="4">
        <v>46163</v>
      </c>
      <c r="AC256" s="3">
        <v>147377</v>
      </c>
      <c r="AD256" s="3"/>
      <c r="AE256" s="2"/>
      <c r="AF256" s="2">
        <v>1</v>
      </c>
    </row>
    <row r="257" spans="1:32" ht="37.9" customHeight="1" x14ac:dyDescent="0.25">
      <c r="A257" s="2"/>
      <c r="B257" s="2" t="s">
        <v>44</v>
      </c>
      <c r="C257" s="2" t="s">
        <v>15</v>
      </c>
      <c r="D257" s="6" t="s">
        <v>3014</v>
      </c>
      <c r="E257" s="7">
        <v>46155</v>
      </c>
      <c r="F257" s="2" t="s">
        <v>2894</v>
      </c>
      <c r="G257" s="2">
        <v>2026</v>
      </c>
      <c r="H257" s="2" t="s">
        <v>3013</v>
      </c>
      <c r="I257" s="2" t="s">
        <v>9</v>
      </c>
      <c r="J257" s="2" t="s">
        <v>3007</v>
      </c>
      <c r="K257" s="2" t="s">
        <v>3012</v>
      </c>
      <c r="L257" s="6" t="s">
        <v>3006</v>
      </c>
      <c r="M257" s="2">
        <v>3</v>
      </c>
      <c r="N257" s="2" t="s">
        <v>3</v>
      </c>
      <c r="O257" s="111">
        <v>699321.6</v>
      </c>
      <c r="P257" s="111">
        <f t="shared" ref="P257" si="37">O257*M257</f>
        <v>2097964.7999999998</v>
      </c>
      <c r="Q257" s="2" t="s">
        <v>2</v>
      </c>
      <c r="R257" s="2" t="s">
        <v>1194</v>
      </c>
      <c r="S257" s="3" t="s">
        <v>3083</v>
      </c>
      <c r="T257" s="5">
        <v>46157</v>
      </c>
      <c r="U257" s="2" t="s">
        <v>12</v>
      </c>
      <c r="V257" s="5">
        <v>46160</v>
      </c>
      <c r="W257" s="3" t="s">
        <v>14</v>
      </c>
      <c r="X257" s="2" t="s">
        <v>13</v>
      </c>
      <c r="Y257" s="2">
        <v>3</v>
      </c>
      <c r="Z257" s="2">
        <v>3</v>
      </c>
      <c r="AA257" s="2">
        <f t="shared" si="16"/>
        <v>0</v>
      </c>
      <c r="AB257" s="4">
        <v>46163</v>
      </c>
      <c r="AC257" s="3">
        <v>147377</v>
      </c>
      <c r="AD257" s="3"/>
      <c r="AE257" s="2"/>
      <c r="AF257" s="2">
        <v>1</v>
      </c>
    </row>
    <row r="258" spans="1:32" ht="37.9" customHeight="1" x14ac:dyDescent="0.25">
      <c r="A258" s="2">
        <v>9</v>
      </c>
      <c r="B258" s="2" t="s">
        <v>10</v>
      </c>
      <c r="C258" s="2" t="s">
        <v>7</v>
      </c>
      <c r="D258" s="6" t="s">
        <v>3015</v>
      </c>
      <c r="E258" s="7">
        <v>46156</v>
      </c>
      <c r="F258" s="2" t="s">
        <v>2894</v>
      </c>
      <c r="G258" s="2">
        <v>2026</v>
      </c>
      <c r="H258" s="2" t="s">
        <v>3016</v>
      </c>
      <c r="I258" s="2" t="s">
        <v>2082</v>
      </c>
      <c r="J258" s="2" t="s">
        <v>3017</v>
      </c>
      <c r="K258" s="2" t="s">
        <v>3018</v>
      </c>
      <c r="L258" s="6" t="s">
        <v>3027</v>
      </c>
      <c r="M258" s="2">
        <v>12</v>
      </c>
      <c r="N258" s="2" t="s">
        <v>3</v>
      </c>
      <c r="O258" s="111">
        <v>18656.439999999999</v>
      </c>
      <c r="P258" s="111">
        <f t="shared" ref="P258" si="38">O258*M258</f>
        <v>223877.27999999997</v>
      </c>
      <c r="Q258" s="2" t="s">
        <v>2</v>
      </c>
      <c r="R258" s="2" t="s">
        <v>3278</v>
      </c>
      <c r="S258" s="3" t="s">
        <v>3281</v>
      </c>
      <c r="T258" s="5">
        <v>46174</v>
      </c>
      <c r="U258" s="2" t="s">
        <v>12</v>
      </c>
      <c r="V258" s="5">
        <v>46175</v>
      </c>
      <c r="W258" s="3" t="s">
        <v>14</v>
      </c>
      <c r="X258" s="2" t="s">
        <v>13</v>
      </c>
      <c r="Y258" s="2">
        <v>3</v>
      </c>
      <c r="Z258" s="2">
        <v>12</v>
      </c>
      <c r="AA258" s="2">
        <f t="shared" si="16"/>
        <v>0</v>
      </c>
      <c r="AB258" s="4">
        <v>46177</v>
      </c>
      <c r="AC258" s="3">
        <v>83229</v>
      </c>
      <c r="AD258" s="3">
        <v>79981</v>
      </c>
      <c r="AE258" s="2">
        <v>1</v>
      </c>
      <c r="AF258" s="2">
        <v>1</v>
      </c>
    </row>
    <row r="259" spans="1:32" ht="37.9" customHeight="1" x14ac:dyDescent="0.25">
      <c r="A259" s="2"/>
      <c r="B259" s="2" t="s">
        <v>10</v>
      </c>
      <c r="C259" s="2" t="s">
        <v>7</v>
      </c>
      <c r="D259" s="6" t="s">
        <v>3015</v>
      </c>
      <c r="E259" s="7">
        <v>46156</v>
      </c>
      <c r="F259" s="2" t="s">
        <v>2894</v>
      </c>
      <c r="G259" s="2">
        <v>2026</v>
      </c>
      <c r="H259" s="2" t="s">
        <v>3016</v>
      </c>
      <c r="I259" s="2" t="s">
        <v>2082</v>
      </c>
      <c r="J259" s="2" t="s">
        <v>3017</v>
      </c>
      <c r="K259" s="2" t="s">
        <v>3019</v>
      </c>
      <c r="L259" s="6" t="s">
        <v>3028</v>
      </c>
      <c r="M259" s="2">
        <v>10</v>
      </c>
      <c r="N259" s="2" t="s">
        <v>3</v>
      </c>
      <c r="O259" s="111">
        <v>1789.31</v>
      </c>
      <c r="P259" s="111">
        <f t="shared" ref="P259" si="39">O259*M259</f>
        <v>17893.099999999999</v>
      </c>
      <c r="Q259" s="2" t="s">
        <v>2</v>
      </c>
      <c r="R259" s="2" t="s">
        <v>3278</v>
      </c>
      <c r="S259" s="3" t="s">
        <v>3281</v>
      </c>
      <c r="T259" s="5">
        <v>46174</v>
      </c>
      <c r="U259" s="2" t="s">
        <v>12</v>
      </c>
      <c r="V259" s="5">
        <v>46175</v>
      </c>
      <c r="W259" s="3" t="s">
        <v>14</v>
      </c>
      <c r="X259" s="2" t="s">
        <v>13</v>
      </c>
      <c r="Y259" s="2">
        <v>3</v>
      </c>
      <c r="Z259" s="2">
        <v>10</v>
      </c>
      <c r="AA259" s="2">
        <f t="shared" si="16"/>
        <v>0</v>
      </c>
      <c r="AB259" s="4">
        <v>46177</v>
      </c>
      <c r="AC259" s="3">
        <v>83229</v>
      </c>
      <c r="AD259" s="3">
        <v>79981</v>
      </c>
      <c r="AE259" s="2"/>
      <c r="AF259" s="2">
        <v>1</v>
      </c>
    </row>
    <row r="260" spans="1:32" ht="37.9" customHeight="1" x14ac:dyDescent="0.25">
      <c r="A260" s="2"/>
      <c r="B260" s="2" t="s">
        <v>10</v>
      </c>
      <c r="C260" s="2" t="s">
        <v>7</v>
      </c>
      <c r="D260" s="6" t="s">
        <v>3015</v>
      </c>
      <c r="E260" s="7">
        <v>46156</v>
      </c>
      <c r="F260" s="2" t="s">
        <v>2894</v>
      </c>
      <c r="G260" s="2">
        <v>2026</v>
      </c>
      <c r="H260" s="2" t="s">
        <v>3016</v>
      </c>
      <c r="I260" s="2" t="s">
        <v>2082</v>
      </c>
      <c r="J260" s="2" t="s">
        <v>3017</v>
      </c>
      <c r="K260" s="2" t="s">
        <v>3020</v>
      </c>
      <c r="L260" s="6" t="s">
        <v>3029</v>
      </c>
      <c r="M260" s="2">
        <v>3</v>
      </c>
      <c r="N260" s="2" t="s">
        <v>3</v>
      </c>
      <c r="O260" s="111">
        <v>127086.96</v>
      </c>
      <c r="P260" s="111">
        <f t="shared" ref="P260" si="40">O260*M260</f>
        <v>381260.88</v>
      </c>
      <c r="Q260" s="2" t="s">
        <v>2</v>
      </c>
      <c r="R260" s="2" t="s">
        <v>3278</v>
      </c>
      <c r="S260" s="3" t="s">
        <v>3281</v>
      </c>
      <c r="T260" s="5">
        <v>46174</v>
      </c>
      <c r="U260" s="2" t="s">
        <v>12</v>
      </c>
      <c r="V260" s="5">
        <v>46175</v>
      </c>
      <c r="W260" s="3" t="s">
        <v>14</v>
      </c>
      <c r="X260" s="2" t="s">
        <v>13</v>
      </c>
      <c r="Y260" s="2">
        <v>3</v>
      </c>
      <c r="Z260" s="2">
        <v>3</v>
      </c>
      <c r="AA260" s="2">
        <f t="shared" si="16"/>
        <v>0</v>
      </c>
      <c r="AB260" s="4">
        <v>46177</v>
      </c>
      <c r="AC260" s="3">
        <v>83229</v>
      </c>
      <c r="AD260" s="3">
        <v>79981</v>
      </c>
      <c r="AE260" s="2"/>
      <c r="AF260" s="2">
        <v>1</v>
      </c>
    </row>
    <row r="261" spans="1:32" ht="37.9" customHeight="1" x14ac:dyDescent="0.25">
      <c r="A261" s="2"/>
      <c r="B261" s="2" t="s">
        <v>10</v>
      </c>
      <c r="C261" s="2" t="s">
        <v>7</v>
      </c>
      <c r="D261" s="6" t="s">
        <v>3015</v>
      </c>
      <c r="E261" s="7">
        <v>46156</v>
      </c>
      <c r="F261" s="2" t="s">
        <v>2894</v>
      </c>
      <c r="G261" s="2">
        <v>2026</v>
      </c>
      <c r="H261" s="2" t="s">
        <v>3016</v>
      </c>
      <c r="I261" s="2" t="s">
        <v>2082</v>
      </c>
      <c r="J261" s="2" t="s">
        <v>3017</v>
      </c>
      <c r="K261" s="2" t="s">
        <v>3021</v>
      </c>
      <c r="L261" s="6" t="s">
        <v>3030</v>
      </c>
      <c r="M261" s="2">
        <v>5</v>
      </c>
      <c r="N261" s="2" t="s">
        <v>3</v>
      </c>
      <c r="O261" s="111">
        <v>2892.43</v>
      </c>
      <c r="P261" s="111">
        <f t="shared" ref="P261" si="41">O261*M261</f>
        <v>14462.15</v>
      </c>
      <c r="Q261" s="2" t="s">
        <v>2</v>
      </c>
      <c r="R261" s="2" t="s">
        <v>3278</v>
      </c>
      <c r="S261" s="3" t="s">
        <v>3281</v>
      </c>
      <c r="T261" s="5">
        <v>46174</v>
      </c>
      <c r="U261" s="2" t="s">
        <v>12</v>
      </c>
      <c r="V261" s="5">
        <v>46175</v>
      </c>
      <c r="W261" s="3" t="s">
        <v>14</v>
      </c>
      <c r="X261" s="2" t="s">
        <v>13</v>
      </c>
      <c r="Y261" s="2">
        <v>3</v>
      </c>
      <c r="Z261" s="2">
        <v>5</v>
      </c>
      <c r="AA261" s="2">
        <f t="shared" si="16"/>
        <v>0</v>
      </c>
      <c r="AB261" s="4">
        <v>46177</v>
      </c>
      <c r="AC261" s="3">
        <v>83229</v>
      </c>
      <c r="AD261" s="3">
        <v>79981</v>
      </c>
      <c r="AE261" s="2"/>
      <c r="AF261" s="2">
        <v>1</v>
      </c>
    </row>
    <row r="262" spans="1:32" ht="37.9" customHeight="1" x14ac:dyDescent="0.25">
      <c r="A262" s="2"/>
      <c r="B262" s="2" t="s">
        <v>10</v>
      </c>
      <c r="C262" s="2" t="s">
        <v>7</v>
      </c>
      <c r="D262" s="6" t="s">
        <v>3015</v>
      </c>
      <c r="E262" s="7">
        <v>46156</v>
      </c>
      <c r="F262" s="2" t="s">
        <v>2894</v>
      </c>
      <c r="G262" s="2">
        <v>2026</v>
      </c>
      <c r="H262" s="2" t="s">
        <v>3016</v>
      </c>
      <c r="I262" s="2" t="s">
        <v>2082</v>
      </c>
      <c r="J262" s="2" t="s">
        <v>3017</v>
      </c>
      <c r="K262" s="2" t="s">
        <v>3022</v>
      </c>
      <c r="L262" s="6" t="s">
        <v>3031</v>
      </c>
      <c r="M262" s="2">
        <v>5</v>
      </c>
      <c r="N262" s="2" t="s">
        <v>3</v>
      </c>
      <c r="O262" s="111">
        <v>1805.61</v>
      </c>
      <c r="P262" s="111">
        <f t="shared" ref="P262:P302" si="42">O262*M262</f>
        <v>9028.0499999999993</v>
      </c>
      <c r="Q262" s="2" t="s">
        <v>2</v>
      </c>
      <c r="R262" s="2" t="s">
        <v>3278</v>
      </c>
      <c r="S262" s="3" t="s">
        <v>3281</v>
      </c>
      <c r="T262" s="5">
        <v>46174</v>
      </c>
      <c r="U262" s="2" t="s">
        <v>12</v>
      </c>
      <c r="V262" s="5">
        <v>46175</v>
      </c>
      <c r="W262" s="3" t="s">
        <v>14</v>
      </c>
      <c r="X262" s="2" t="s">
        <v>13</v>
      </c>
      <c r="Y262" s="2">
        <v>3</v>
      </c>
      <c r="Z262" s="2">
        <v>5</v>
      </c>
      <c r="AA262" s="2">
        <f t="shared" si="16"/>
        <v>0</v>
      </c>
      <c r="AB262" s="4">
        <v>46177</v>
      </c>
      <c r="AC262" s="3">
        <v>83229</v>
      </c>
      <c r="AD262" s="3">
        <v>79981</v>
      </c>
      <c r="AE262" s="2"/>
      <c r="AF262" s="2">
        <v>1</v>
      </c>
    </row>
    <row r="263" spans="1:32" ht="37.9" customHeight="1" x14ac:dyDescent="0.25">
      <c r="A263" s="2"/>
      <c r="B263" s="2" t="s">
        <v>10</v>
      </c>
      <c r="C263" s="2" t="s">
        <v>7</v>
      </c>
      <c r="D263" s="6" t="s">
        <v>3015</v>
      </c>
      <c r="E263" s="7">
        <v>46156</v>
      </c>
      <c r="F263" s="2" t="s">
        <v>2894</v>
      </c>
      <c r="G263" s="2">
        <v>2026</v>
      </c>
      <c r="H263" s="2" t="s">
        <v>3016</v>
      </c>
      <c r="I263" s="2" t="s">
        <v>2082</v>
      </c>
      <c r="J263" s="2" t="s">
        <v>3017</v>
      </c>
      <c r="K263" s="2" t="s">
        <v>3023</v>
      </c>
      <c r="L263" s="6" t="s">
        <v>3032</v>
      </c>
      <c r="M263" s="2">
        <v>5</v>
      </c>
      <c r="N263" s="2" t="s">
        <v>3</v>
      </c>
      <c r="O263" s="111">
        <v>2892.43</v>
      </c>
      <c r="P263" s="111">
        <f t="shared" si="42"/>
        <v>14462.15</v>
      </c>
      <c r="Q263" s="2" t="s">
        <v>2</v>
      </c>
      <c r="R263" s="2" t="s">
        <v>3278</v>
      </c>
      <c r="S263" s="3" t="s">
        <v>3281</v>
      </c>
      <c r="T263" s="5">
        <v>46174</v>
      </c>
      <c r="U263" s="2" t="s">
        <v>12</v>
      </c>
      <c r="V263" s="5">
        <v>46175</v>
      </c>
      <c r="W263" s="3" t="s">
        <v>14</v>
      </c>
      <c r="X263" s="2" t="s">
        <v>13</v>
      </c>
      <c r="Y263" s="2">
        <v>3</v>
      </c>
      <c r="Z263" s="2">
        <v>5</v>
      </c>
      <c r="AA263" s="2">
        <f t="shared" si="16"/>
        <v>0</v>
      </c>
      <c r="AB263" s="4">
        <v>46177</v>
      </c>
      <c r="AC263" s="3">
        <v>83229</v>
      </c>
      <c r="AD263" s="3">
        <v>79981</v>
      </c>
      <c r="AE263" s="2"/>
      <c r="AF263" s="2">
        <v>1</v>
      </c>
    </row>
    <row r="264" spans="1:32" ht="37.9" customHeight="1" x14ac:dyDescent="0.25">
      <c r="A264" s="2"/>
      <c r="B264" s="2" t="s">
        <v>10</v>
      </c>
      <c r="C264" s="2" t="s">
        <v>7</v>
      </c>
      <c r="D264" s="6" t="s">
        <v>3015</v>
      </c>
      <c r="E264" s="7">
        <v>46156</v>
      </c>
      <c r="F264" s="2" t="s">
        <v>2894</v>
      </c>
      <c r="G264" s="2">
        <v>2026</v>
      </c>
      <c r="H264" s="2" t="s">
        <v>3016</v>
      </c>
      <c r="I264" s="2" t="s">
        <v>2082</v>
      </c>
      <c r="J264" s="2" t="s">
        <v>3017</v>
      </c>
      <c r="K264" s="2" t="s">
        <v>3024</v>
      </c>
      <c r="L264" s="6" t="s">
        <v>3033</v>
      </c>
      <c r="M264" s="2">
        <v>5</v>
      </c>
      <c r="N264" s="2" t="s">
        <v>3</v>
      </c>
      <c r="O264" s="111">
        <v>1805.61</v>
      </c>
      <c r="P264" s="111">
        <f t="shared" si="42"/>
        <v>9028.0499999999993</v>
      </c>
      <c r="Q264" s="2" t="s">
        <v>2</v>
      </c>
      <c r="R264" s="2" t="s">
        <v>3278</v>
      </c>
      <c r="S264" s="3" t="s">
        <v>3281</v>
      </c>
      <c r="T264" s="5">
        <v>46174</v>
      </c>
      <c r="U264" s="2" t="s">
        <v>12</v>
      </c>
      <c r="V264" s="5">
        <v>46175</v>
      </c>
      <c r="W264" s="3" t="s">
        <v>14</v>
      </c>
      <c r="X264" s="2" t="s">
        <v>13</v>
      </c>
      <c r="Y264" s="2">
        <v>3</v>
      </c>
      <c r="Z264" s="2">
        <v>5</v>
      </c>
      <c r="AA264" s="2">
        <f t="shared" si="16"/>
        <v>0</v>
      </c>
      <c r="AB264" s="4">
        <v>46177</v>
      </c>
      <c r="AC264" s="3">
        <v>83229</v>
      </c>
      <c r="AD264" s="3">
        <v>79981</v>
      </c>
      <c r="AE264" s="2"/>
      <c r="AF264" s="2">
        <v>1</v>
      </c>
    </row>
    <row r="265" spans="1:32" ht="37.9" customHeight="1" x14ac:dyDescent="0.25">
      <c r="A265" s="2"/>
      <c r="B265" s="2" t="s">
        <v>10</v>
      </c>
      <c r="C265" s="2" t="s">
        <v>7</v>
      </c>
      <c r="D265" s="6" t="s">
        <v>3015</v>
      </c>
      <c r="E265" s="7">
        <v>46156</v>
      </c>
      <c r="F265" s="2" t="s">
        <v>2894</v>
      </c>
      <c r="G265" s="2">
        <v>2026</v>
      </c>
      <c r="H265" s="2" t="s">
        <v>3016</v>
      </c>
      <c r="I265" s="2" t="s">
        <v>2082</v>
      </c>
      <c r="J265" s="2" t="s">
        <v>3017</v>
      </c>
      <c r="K265" s="2" t="s">
        <v>3025</v>
      </c>
      <c r="L265" s="6" t="s">
        <v>3034</v>
      </c>
      <c r="M265" s="2">
        <v>100</v>
      </c>
      <c r="N265" s="2" t="s">
        <v>3</v>
      </c>
      <c r="O265" s="111">
        <v>550.28</v>
      </c>
      <c r="P265" s="111">
        <f t="shared" si="42"/>
        <v>55028</v>
      </c>
      <c r="Q265" s="2" t="s">
        <v>2</v>
      </c>
      <c r="R265" s="2" t="s">
        <v>3278</v>
      </c>
      <c r="S265" s="3" t="s">
        <v>3281</v>
      </c>
      <c r="T265" s="5">
        <v>46174</v>
      </c>
      <c r="U265" s="2" t="s">
        <v>12</v>
      </c>
      <c r="V265" s="5">
        <v>46175</v>
      </c>
      <c r="W265" s="3" t="s">
        <v>14</v>
      </c>
      <c r="X265" s="2" t="s">
        <v>13</v>
      </c>
      <c r="Y265" s="2">
        <v>3</v>
      </c>
      <c r="Z265" s="2">
        <v>100</v>
      </c>
      <c r="AA265" s="2">
        <f t="shared" si="16"/>
        <v>0</v>
      </c>
      <c r="AB265" s="4">
        <v>46177</v>
      </c>
      <c r="AC265" s="3">
        <v>83229</v>
      </c>
      <c r="AD265" s="3">
        <v>79981</v>
      </c>
      <c r="AE265" s="2"/>
      <c r="AF265" s="2">
        <v>1</v>
      </c>
    </row>
    <row r="266" spans="1:32" ht="37.9" customHeight="1" x14ac:dyDescent="0.25">
      <c r="A266" s="2"/>
      <c r="B266" s="2" t="s">
        <v>10</v>
      </c>
      <c r="C266" s="2" t="s">
        <v>7</v>
      </c>
      <c r="D266" s="6" t="s">
        <v>3015</v>
      </c>
      <c r="E266" s="7">
        <v>46156</v>
      </c>
      <c r="F266" s="2" t="s">
        <v>2894</v>
      </c>
      <c r="G266" s="2">
        <v>2026</v>
      </c>
      <c r="H266" s="2" t="s">
        <v>3016</v>
      </c>
      <c r="I266" s="2" t="s">
        <v>2082</v>
      </c>
      <c r="J266" s="2" t="s">
        <v>3017</v>
      </c>
      <c r="K266" s="2" t="s">
        <v>3026</v>
      </c>
      <c r="L266" s="6" t="s">
        <v>3035</v>
      </c>
      <c r="M266" s="2">
        <v>100</v>
      </c>
      <c r="N266" s="2" t="s">
        <v>3</v>
      </c>
      <c r="O266" s="111">
        <v>550.28</v>
      </c>
      <c r="P266" s="111">
        <f t="shared" si="42"/>
        <v>55028</v>
      </c>
      <c r="Q266" s="2" t="s">
        <v>2</v>
      </c>
      <c r="R266" s="2" t="s">
        <v>3278</v>
      </c>
      <c r="S266" s="3" t="s">
        <v>3281</v>
      </c>
      <c r="T266" s="5">
        <v>46174</v>
      </c>
      <c r="U266" s="2" t="s">
        <v>12</v>
      </c>
      <c r="V266" s="5">
        <v>46175</v>
      </c>
      <c r="W266" s="3" t="s">
        <v>14</v>
      </c>
      <c r="X266" s="2" t="s">
        <v>13</v>
      </c>
      <c r="Y266" s="2">
        <v>3</v>
      </c>
      <c r="Z266" s="2">
        <v>100</v>
      </c>
      <c r="AA266" s="2">
        <f t="shared" si="16"/>
        <v>0</v>
      </c>
      <c r="AB266" s="4">
        <v>46177</v>
      </c>
      <c r="AC266" s="3">
        <v>83229</v>
      </c>
      <c r="AD266" s="3">
        <v>79981</v>
      </c>
      <c r="AE266" s="2"/>
      <c r="AF266" s="2">
        <v>1</v>
      </c>
    </row>
    <row r="267" spans="1:32" ht="37.9" customHeight="1" x14ac:dyDescent="0.25">
      <c r="A267" s="2">
        <v>4</v>
      </c>
      <c r="B267" s="2" t="s">
        <v>10</v>
      </c>
      <c r="C267" s="2" t="s">
        <v>7</v>
      </c>
      <c r="D267" s="6" t="s">
        <v>3038</v>
      </c>
      <c r="E267" s="7">
        <v>46156</v>
      </c>
      <c r="F267" s="2" t="s">
        <v>2894</v>
      </c>
      <c r="G267" s="2">
        <v>2026</v>
      </c>
      <c r="H267" s="2" t="s">
        <v>3036</v>
      </c>
      <c r="I267" s="2" t="s">
        <v>2082</v>
      </c>
      <c r="J267" s="2" t="s">
        <v>3037</v>
      </c>
      <c r="K267" s="2" t="s">
        <v>3039</v>
      </c>
      <c r="L267" s="6" t="s">
        <v>3040</v>
      </c>
      <c r="M267" s="2">
        <v>16</v>
      </c>
      <c r="N267" s="2" t="s">
        <v>3</v>
      </c>
      <c r="O267" s="111"/>
      <c r="P267" s="111">
        <f t="shared" si="42"/>
        <v>0</v>
      </c>
      <c r="Q267" s="2" t="s">
        <v>2</v>
      </c>
      <c r="R267" s="2"/>
      <c r="S267" s="3"/>
      <c r="T267" s="5"/>
      <c r="U267" s="2"/>
      <c r="V267" s="5"/>
      <c r="W267" s="3" t="s">
        <v>1</v>
      </c>
      <c r="X267" s="2" t="s">
        <v>0</v>
      </c>
      <c r="Y267" s="2"/>
      <c r="Z267" s="2"/>
      <c r="AA267" s="2">
        <f t="shared" si="16"/>
        <v>-16</v>
      </c>
      <c r="AB267" s="4"/>
      <c r="AC267" s="3"/>
      <c r="AD267" s="3"/>
      <c r="AE267" s="2">
        <v>1</v>
      </c>
      <c r="AF267" s="2">
        <v>1</v>
      </c>
    </row>
    <row r="268" spans="1:32" ht="37.9" customHeight="1" x14ac:dyDescent="0.25">
      <c r="A268" s="2"/>
      <c r="B268" s="2" t="s">
        <v>10</v>
      </c>
      <c r="C268" s="2" t="s">
        <v>7</v>
      </c>
      <c r="D268" s="6" t="s">
        <v>3038</v>
      </c>
      <c r="E268" s="7">
        <v>46156</v>
      </c>
      <c r="F268" s="2" t="s">
        <v>2894</v>
      </c>
      <c r="G268" s="2">
        <v>2026</v>
      </c>
      <c r="H268" s="2" t="s">
        <v>3036</v>
      </c>
      <c r="I268" s="2" t="s">
        <v>2082</v>
      </c>
      <c r="J268" s="2" t="s">
        <v>3037</v>
      </c>
      <c r="K268" s="2" t="s">
        <v>3041</v>
      </c>
      <c r="L268" s="6" t="s">
        <v>3042</v>
      </c>
      <c r="M268" s="2">
        <v>2</v>
      </c>
      <c r="N268" s="2" t="s">
        <v>3</v>
      </c>
      <c r="O268" s="111"/>
      <c r="P268" s="111">
        <f t="shared" si="42"/>
        <v>0</v>
      </c>
      <c r="Q268" s="2" t="s">
        <v>2</v>
      </c>
      <c r="R268" s="2"/>
      <c r="S268" s="3"/>
      <c r="T268" s="5"/>
      <c r="U268" s="2"/>
      <c r="V268" s="5"/>
      <c r="W268" s="3" t="s">
        <v>1</v>
      </c>
      <c r="X268" s="2" t="s">
        <v>0</v>
      </c>
      <c r="Y268" s="2"/>
      <c r="Z268" s="2"/>
      <c r="AA268" s="2">
        <f t="shared" si="16"/>
        <v>-2</v>
      </c>
      <c r="AB268" s="4"/>
      <c r="AC268" s="3"/>
      <c r="AD268" s="3"/>
      <c r="AE268" s="2"/>
      <c r="AF268" s="2">
        <v>1</v>
      </c>
    </row>
    <row r="269" spans="1:32" ht="37.9" customHeight="1" x14ac:dyDescent="0.25">
      <c r="A269" s="2"/>
      <c r="B269" s="2" t="s">
        <v>10</v>
      </c>
      <c r="C269" s="2" t="s">
        <v>7</v>
      </c>
      <c r="D269" s="6" t="s">
        <v>3038</v>
      </c>
      <c r="E269" s="7">
        <v>46156</v>
      </c>
      <c r="F269" s="2" t="s">
        <v>2894</v>
      </c>
      <c r="G269" s="2">
        <v>2026</v>
      </c>
      <c r="H269" s="2" t="s">
        <v>3036</v>
      </c>
      <c r="I269" s="2" t="s">
        <v>2082</v>
      </c>
      <c r="J269" s="2" t="s">
        <v>3037</v>
      </c>
      <c r="K269" s="2" t="s">
        <v>4</v>
      </c>
      <c r="L269" s="6" t="s">
        <v>3111</v>
      </c>
      <c r="M269" s="2">
        <v>3</v>
      </c>
      <c r="N269" s="2" t="s">
        <v>3</v>
      </c>
      <c r="O269" s="111">
        <v>193942.5</v>
      </c>
      <c r="P269" s="111">
        <f t="shared" si="42"/>
        <v>581827.5</v>
      </c>
      <c r="Q269" s="2" t="s">
        <v>2</v>
      </c>
      <c r="R269" s="2" t="s">
        <v>3204</v>
      </c>
      <c r="S269" s="3" t="s">
        <v>3209</v>
      </c>
      <c r="T269" s="5">
        <v>46168</v>
      </c>
      <c r="U269" s="2" t="s">
        <v>12</v>
      </c>
      <c r="V269" s="5">
        <v>46168</v>
      </c>
      <c r="W269" s="3" t="s">
        <v>14</v>
      </c>
      <c r="X269" s="2" t="s">
        <v>13</v>
      </c>
      <c r="Y269" s="2">
        <v>3</v>
      </c>
      <c r="Z269" s="2">
        <v>3</v>
      </c>
      <c r="AA269" s="2">
        <f t="shared" si="16"/>
        <v>0</v>
      </c>
      <c r="AB269" s="4">
        <v>46190</v>
      </c>
      <c r="AC269" s="3">
        <v>7759</v>
      </c>
      <c r="AD269" s="3"/>
      <c r="AE269" s="2"/>
      <c r="AF269" s="2">
        <v>1</v>
      </c>
    </row>
    <row r="270" spans="1:32" ht="37.9" customHeight="1" x14ac:dyDescent="0.25">
      <c r="A270" s="2"/>
      <c r="B270" s="2" t="s">
        <v>10</v>
      </c>
      <c r="C270" s="2" t="s">
        <v>7</v>
      </c>
      <c r="D270" s="6" t="s">
        <v>3038</v>
      </c>
      <c r="E270" s="7">
        <v>46156</v>
      </c>
      <c r="F270" s="2" t="s">
        <v>2894</v>
      </c>
      <c r="G270" s="2">
        <v>2026</v>
      </c>
      <c r="H270" s="2" t="s">
        <v>3036</v>
      </c>
      <c r="I270" s="2" t="s">
        <v>2082</v>
      </c>
      <c r="J270" s="2" t="s">
        <v>3037</v>
      </c>
      <c r="K270" s="2" t="s">
        <v>4</v>
      </c>
      <c r="L270" s="6" t="s">
        <v>3112</v>
      </c>
      <c r="M270" s="2">
        <v>1</v>
      </c>
      <c r="N270" s="2" t="s">
        <v>3</v>
      </c>
      <c r="O270" s="111">
        <v>68970</v>
      </c>
      <c r="P270" s="111">
        <f t="shared" si="42"/>
        <v>68970</v>
      </c>
      <c r="Q270" s="2" t="s">
        <v>2</v>
      </c>
      <c r="R270" s="2" t="s">
        <v>3204</v>
      </c>
      <c r="S270" s="3" t="s">
        <v>3209</v>
      </c>
      <c r="T270" s="5">
        <v>46168</v>
      </c>
      <c r="U270" s="2" t="s">
        <v>12</v>
      </c>
      <c r="V270" s="5">
        <v>46168</v>
      </c>
      <c r="W270" s="3" t="s">
        <v>14</v>
      </c>
      <c r="X270" s="2" t="s">
        <v>13</v>
      </c>
      <c r="Y270" s="2">
        <v>3</v>
      </c>
      <c r="Z270" s="2">
        <v>1</v>
      </c>
      <c r="AA270" s="2">
        <f t="shared" si="16"/>
        <v>0</v>
      </c>
      <c r="AB270" s="4">
        <v>46190</v>
      </c>
      <c r="AC270" s="3">
        <v>7759</v>
      </c>
      <c r="AD270" s="3"/>
      <c r="AE270" s="2"/>
      <c r="AF270" s="2">
        <v>1</v>
      </c>
    </row>
    <row r="271" spans="1:32" ht="37.9" customHeight="1" x14ac:dyDescent="0.25">
      <c r="A271" s="2">
        <v>5</v>
      </c>
      <c r="B271" s="2" t="s">
        <v>16</v>
      </c>
      <c r="C271" s="2" t="s">
        <v>7</v>
      </c>
      <c r="D271" s="6" t="s">
        <v>3061</v>
      </c>
      <c r="E271" s="7">
        <v>46160</v>
      </c>
      <c r="F271" s="2" t="s">
        <v>2894</v>
      </c>
      <c r="G271" s="2">
        <v>2026</v>
      </c>
      <c r="H271" s="2" t="s">
        <v>3060</v>
      </c>
      <c r="I271" s="2" t="s">
        <v>9</v>
      </c>
      <c r="J271" s="2" t="s">
        <v>3046</v>
      </c>
      <c r="K271" s="2">
        <v>18282</v>
      </c>
      <c r="L271" s="6" t="s">
        <v>3063</v>
      </c>
      <c r="M271" s="2">
        <v>1</v>
      </c>
      <c r="N271" s="2" t="s">
        <v>3</v>
      </c>
      <c r="O271" s="111">
        <v>145100</v>
      </c>
      <c r="P271" s="111">
        <f t="shared" si="42"/>
        <v>145100</v>
      </c>
      <c r="Q271" s="2" t="s">
        <v>2</v>
      </c>
      <c r="R271" s="2" t="s">
        <v>4255</v>
      </c>
      <c r="S271" s="3" t="s">
        <v>4256</v>
      </c>
      <c r="T271" s="5">
        <v>46233</v>
      </c>
      <c r="U271" s="2" t="s">
        <v>12</v>
      </c>
      <c r="V271" s="5">
        <v>46233</v>
      </c>
      <c r="W271" s="3" t="s">
        <v>1422</v>
      </c>
      <c r="X271" s="2" t="s">
        <v>0</v>
      </c>
      <c r="Y271" s="2">
        <v>1</v>
      </c>
      <c r="Z271" s="2"/>
      <c r="AA271" s="2">
        <f t="shared" ref="AA271" si="43">Z271-M271</f>
        <v>-1</v>
      </c>
      <c r="AB271" s="4"/>
      <c r="AC271" s="3"/>
      <c r="AD271" s="3"/>
      <c r="AE271" s="2">
        <v>1</v>
      </c>
      <c r="AF271" s="2">
        <v>1</v>
      </c>
    </row>
    <row r="272" spans="1:32" ht="37.9" customHeight="1" x14ac:dyDescent="0.25">
      <c r="A272" s="2"/>
      <c r="B272" s="2" t="s">
        <v>16</v>
      </c>
      <c r="C272" s="2" t="s">
        <v>7</v>
      </c>
      <c r="D272" s="6" t="s">
        <v>3061</v>
      </c>
      <c r="E272" s="7">
        <v>46160</v>
      </c>
      <c r="F272" s="2" t="s">
        <v>2894</v>
      </c>
      <c r="G272" s="2">
        <v>2026</v>
      </c>
      <c r="H272" s="2" t="s">
        <v>3060</v>
      </c>
      <c r="I272" s="2" t="s">
        <v>9</v>
      </c>
      <c r="J272" s="2" t="s">
        <v>3046</v>
      </c>
      <c r="K272" s="2">
        <v>18284</v>
      </c>
      <c r="L272" s="6" t="s">
        <v>3064</v>
      </c>
      <c r="M272" s="2">
        <v>1</v>
      </c>
      <c r="N272" s="2" t="s">
        <v>3</v>
      </c>
      <c r="O272" s="111">
        <v>135600</v>
      </c>
      <c r="P272" s="111">
        <f t="shared" si="42"/>
        <v>135600</v>
      </c>
      <c r="Q272" s="2" t="s">
        <v>2</v>
      </c>
      <c r="R272" s="2" t="s">
        <v>4255</v>
      </c>
      <c r="S272" s="3" t="s">
        <v>4256</v>
      </c>
      <c r="T272" s="5">
        <v>46233</v>
      </c>
      <c r="U272" s="2" t="s">
        <v>12</v>
      </c>
      <c r="V272" s="5">
        <v>46233</v>
      </c>
      <c r="W272" s="3" t="s">
        <v>1422</v>
      </c>
      <c r="X272" s="2" t="s">
        <v>0</v>
      </c>
      <c r="Y272" s="2">
        <v>1</v>
      </c>
      <c r="Z272" s="2"/>
      <c r="AA272" s="2">
        <f t="shared" ref="AA272" si="44">Z272-M272</f>
        <v>-1</v>
      </c>
      <c r="AB272" s="4"/>
      <c r="AC272" s="3"/>
      <c r="AD272" s="3"/>
      <c r="AE272" s="2"/>
      <c r="AF272" s="2">
        <v>1</v>
      </c>
    </row>
    <row r="273" spans="1:32" ht="37.9" customHeight="1" x14ac:dyDescent="0.25">
      <c r="A273" s="2"/>
      <c r="B273" s="2" t="s">
        <v>16</v>
      </c>
      <c r="C273" s="2" t="s">
        <v>7</v>
      </c>
      <c r="D273" s="6" t="s">
        <v>3061</v>
      </c>
      <c r="E273" s="7">
        <v>46160</v>
      </c>
      <c r="F273" s="2" t="s">
        <v>2894</v>
      </c>
      <c r="G273" s="2">
        <v>2026</v>
      </c>
      <c r="H273" s="2" t="s">
        <v>3060</v>
      </c>
      <c r="I273" s="2" t="s">
        <v>9</v>
      </c>
      <c r="J273" s="2" t="s">
        <v>3046</v>
      </c>
      <c r="K273" s="2">
        <v>18285</v>
      </c>
      <c r="L273" s="6" t="s">
        <v>3065</v>
      </c>
      <c r="M273" s="2">
        <v>2</v>
      </c>
      <c r="N273" s="2" t="s">
        <v>3</v>
      </c>
      <c r="O273" s="111">
        <v>135600</v>
      </c>
      <c r="P273" s="111">
        <f t="shared" si="42"/>
        <v>271200</v>
      </c>
      <c r="Q273" s="2" t="s">
        <v>2</v>
      </c>
      <c r="R273" s="2" t="s">
        <v>4255</v>
      </c>
      <c r="S273" s="3" t="s">
        <v>4256</v>
      </c>
      <c r="T273" s="5">
        <v>46233</v>
      </c>
      <c r="U273" s="2" t="s">
        <v>12</v>
      </c>
      <c r="V273" s="5">
        <v>46233</v>
      </c>
      <c r="W273" s="3" t="s">
        <v>1422</v>
      </c>
      <c r="X273" s="2" t="s">
        <v>0</v>
      </c>
      <c r="Y273" s="2">
        <v>1</v>
      </c>
      <c r="Z273" s="2"/>
      <c r="AA273" s="2">
        <f t="shared" ref="AA273" si="45">Z273-M273</f>
        <v>-2</v>
      </c>
      <c r="AB273" s="4"/>
      <c r="AC273" s="3"/>
      <c r="AD273" s="3"/>
      <c r="AE273" s="2"/>
      <c r="AF273" s="2">
        <v>1</v>
      </c>
    </row>
    <row r="274" spans="1:32" ht="37.9" customHeight="1" x14ac:dyDescent="0.25">
      <c r="A274" s="2"/>
      <c r="B274" s="2" t="s">
        <v>16</v>
      </c>
      <c r="C274" s="2" t="s">
        <v>7</v>
      </c>
      <c r="D274" s="6" t="s">
        <v>3061</v>
      </c>
      <c r="E274" s="7">
        <v>46160</v>
      </c>
      <c r="F274" s="2" t="s">
        <v>2894</v>
      </c>
      <c r="G274" s="2">
        <v>2026</v>
      </c>
      <c r="H274" s="2" t="s">
        <v>3060</v>
      </c>
      <c r="I274" s="2" t="s">
        <v>9</v>
      </c>
      <c r="J274" s="2" t="s">
        <v>3046</v>
      </c>
      <c r="K274" s="2">
        <v>18286</v>
      </c>
      <c r="L274" s="6" t="s">
        <v>3066</v>
      </c>
      <c r="M274" s="2">
        <v>1</v>
      </c>
      <c r="N274" s="2" t="s">
        <v>3</v>
      </c>
      <c r="O274" s="111">
        <v>135600</v>
      </c>
      <c r="P274" s="111">
        <f t="shared" si="42"/>
        <v>135600</v>
      </c>
      <c r="Q274" s="2" t="s">
        <v>2</v>
      </c>
      <c r="R274" s="2" t="s">
        <v>4255</v>
      </c>
      <c r="S274" s="3" t="s">
        <v>4256</v>
      </c>
      <c r="T274" s="5">
        <v>46233</v>
      </c>
      <c r="U274" s="2" t="s">
        <v>12</v>
      </c>
      <c r="V274" s="5">
        <v>46233</v>
      </c>
      <c r="W274" s="3" t="s">
        <v>1422</v>
      </c>
      <c r="X274" s="2" t="s">
        <v>0</v>
      </c>
      <c r="Y274" s="2">
        <v>1</v>
      </c>
      <c r="Z274" s="2"/>
      <c r="AA274" s="2">
        <f t="shared" ref="AA274" si="46">Z274-M274</f>
        <v>-1</v>
      </c>
      <c r="AB274" s="4"/>
      <c r="AC274" s="3"/>
      <c r="AD274" s="3"/>
      <c r="AE274" s="2"/>
      <c r="AF274" s="2">
        <v>1</v>
      </c>
    </row>
    <row r="275" spans="1:32" ht="37.9" customHeight="1" x14ac:dyDescent="0.25">
      <c r="A275" s="2"/>
      <c r="B275" s="2" t="s">
        <v>16</v>
      </c>
      <c r="C275" s="2" t="s">
        <v>7</v>
      </c>
      <c r="D275" s="6" t="s">
        <v>3061</v>
      </c>
      <c r="E275" s="7">
        <v>46160</v>
      </c>
      <c r="F275" s="2" t="s">
        <v>2894</v>
      </c>
      <c r="G275" s="2">
        <v>2026</v>
      </c>
      <c r="H275" s="2" t="s">
        <v>3060</v>
      </c>
      <c r="I275" s="2" t="s">
        <v>9</v>
      </c>
      <c r="J275" s="2" t="s">
        <v>3046</v>
      </c>
      <c r="K275" s="2">
        <v>18287</v>
      </c>
      <c r="L275" s="6" t="s">
        <v>3067</v>
      </c>
      <c r="M275" s="2">
        <v>1</v>
      </c>
      <c r="N275" s="2" t="s">
        <v>3</v>
      </c>
      <c r="O275" s="111">
        <v>135600</v>
      </c>
      <c r="P275" s="111">
        <f t="shared" si="42"/>
        <v>135600</v>
      </c>
      <c r="Q275" s="2" t="s">
        <v>2</v>
      </c>
      <c r="R275" s="2" t="s">
        <v>4255</v>
      </c>
      <c r="S275" s="3" t="s">
        <v>4256</v>
      </c>
      <c r="T275" s="5">
        <v>46233</v>
      </c>
      <c r="U275" s="2" t="s">
        <v>12</v>
      </c>
      <c r="V275" s="5">
        <v>46233</v>
      </c>
      <c r="W275" s="3" t="s">
        <v>1422</v>
      </c>
      <c r="X275" s="2" t="s">
        <v>0</v>
      </c>
      <c r="Y275" s="2">
        <v>1</v>
      </c>
      <c r="Z275" s="2"/>
      <c r="AA275" s="2">
        <f t="shared" ref="AA275:AA335" si="47">Z275-M275</f>
        <v>-1</v>
      </c>
      <c r="AB275" s="4"/>
      <c r="AC275" s="3"/>
      <c r="AD275" s="3"/>
      <c r="AE275" s="2"/>
      <c r="AF275" s="2">
        <v>1</v>
      </c>
    </row>
    <row r="276" spans="1:32" ht="37.9" customHeight="1" x14ac:dyDescent="0.25">
      <c r="A276" s="2">
        <v>1</v>
      </c>
      <c r="B276" s="2" t="s">
        <v>16</v>
      </c>
      <c r="C276" s="2" t="s">
        <v>7</v>
      </c>
      <c r="D276" s="6" t="s">
        <v>3062</v>
      </c>
      <c r="E276" s="7">
        <v>46160</v>
      </c>
      <c r="F276" s="2" t="s">
        <v>2894</v>
      </c>
      <c r="G276" s="2">
        <v>2026</v>
      </c>
      <c r="H276" s="2" t="s">
        <v>3056</v>
      </c>
      <c r="I276" s="2" t="s">
        <v>2082</v>
      </c>
      <c r="J276" s="2" t="s">
        <v>3047</v>
      </c>
      <c r="K276" s="2" t="s">
        <v>4</v>
      </c>
      <c r="L276" s="6" t="s">
        <v>3590</v>
      </c>
      <c r="M276" s="2">
        <v>1</v>
      </c>
      <c r="N276" s="2" t="s">
        <v>3</v>
      </c>
      <c r="O276" s="111">
        <v>522000</v>
      </c>
      <c r="P276" s="111">
        <f t="shared" si="42"/>
        <v>522000</v>
      </c>
      <c r="Q276" s="2" t="s">
        <v>2</v>
      </c>
      <c r="R276" s="2" t="s">
        <v>2553</v>
      </c>
      <c r="S276" s="3" t="s">
        <v>3263</v>
      </c>
      <c r="T276" s="5">
        <v>46171</v>
      </c>
      <c r="U276" s="2" t="s">
        <v>12</v>
      </c>
      <c r="V276" s="5">
        <v>46171</v>
      </c>
      <c r="W276" s="3" t="s">
        <v>14</v>
      </c>
      <c r="X276" s="2" t="s">
        <v>13</v>
      </c>
      <c r="Y276" s="2">
        <v>3</v>
      </c>
      <c r="Z276" s="2">
        <v>1</v>
      </c>
      <c r="AA276" s="2">
        <f t="shared" si="47"/>
        <v>0</v>
      </c>
      <c r="AB276" s="4">
        <v>46184</v>
      </c>
      <c r="AC276" s="3">
        <v>123</v>
      </c>
      <c r="AD276" s="3"/>
      <c r="AE276" s="2">
        <v>1</v>
      </c>
      <c r="AF276" s="2">
        <v>1</v>
      </c>
    </row>
    <row r="277" spans="1:32" ht="37.9" customHeight="1" x14ac:dyDescent="0.25">
      <c r="A277" s="2">
        <v>1</v>
      </c>
      <c r="B277" s="2" t="s">
        <v>16</v>
      </c>
      <c r="C277" s="2" t="s">
        <v>15</v>
      </c>
      <c r="D277" s="6" t="s">
        <v>3048</v>
      </c>
      <c r="E277" s="7">
        <v>46160</v>
      </c>
      <c r="F277" s="2" t="s">
        <v>2894</v>
      </c>
      <c r="G277" s="2">
        <v>2026</v>
      </c>
      <c r="H277" s="2" t="s">
        <v>3057</v>
      </c>
      <c r="I277" s="2" t="s">
        <v>9</v>
      </c>
      <c r="J277" s="2" t="s">
        <v>3050</v>
      </c>
      <c r="K277" s="2" t="s">
        <v>4</v>
      </c>
      <c r="L277" s="6" t="s">
        <v>3049</v>
      </c>
      <c r="M277" s="2">
        <v>1</v>
      </c>
      <c r="N277" s="2" t="s">
        <v>3</v>
      </c>
      <c r="O277" s="111"/>
      <c r="P277" s="111">
        <f t="shared" si="42"/>
        <v>0</v>
      </c>
      <c r="Q277" s="2" t="s">
        <v>2</v>
      </c>
      <c r="R277" s="2"/>
      <c r="S277" s="3"/>
      <c r="T277" s="5"/>
      <c r="U277" s="2"/>
      <c r="V277" s="5"/>
      <c r="W277" s="3" t="s">
        <v>1</v>
      </c>
      <c r="X277" s="2" t="s">
        <v>0</v>
      </c>
      <c r="Y277" s="2">
        <v>3</v>
      </c>
      <c r="Z277" s="2"/>
      <c r="AA277" s="2">
        <f t="shared" si="47"/>
        <v>-1</v>
      </c>
      <c r="AB277" s="4"/>
      <c r="AC277" s="3"/>
      <c r="AD277" s="3"/>
      <c r="AE277" s="2">
        <v>1</v>
      </c>
      <c r="AF277" s="2">
        <v>1</v>
      </c>
    </row>
    <row r="278" spans="1:32" ht="37.9" customHeight="1" x14ac:dyDescent="0.25">
      <c r="A278" s="2">
        <v>1</v>
      </c>
      <c r="B278" s="2" t="s">
        <v>16</v>
      </c>
      <c r="C278" s="2" t="s">
        <v>7</v>
      </c>
      <c r="D278" s="6" t="s">
        <v>3068</v>
      </c>
      <c r="E278" s="7">
        <v>46160</v>
      </c>
      <c r="F278" s="2" t="s">
        <v>2894</v>
      </c>
      <c r="G278" s="2">
        <v>2026</v>
      </c>
      <c r="H278" s="2" t="s">
        <v>3058</v>
      </c>
      <c r="I278" s="2" t="s">
        <v>2082</v>
      </c>
      <c r="J278" s="2" t="s">
        <v>3051</v>
      </c>
      <c r="K278" s="2" t="s">
        <v>4</v>
      </c>
      <c r="L278" s="6" t="s">
        <v>3531</v>
      </c>
      <c r="M278" s="2">
        <v>3</v>
      </c>
      <c r="N278" s="2" t="s">
        <v>3</v>
      </c>
      <c r="O278" s="111">
        <v>630000</v>
      </c>
      <c r="P278" s="111">
        <f t="shared" si="42"/>
        <v>1890000</v>
      </c>
      <c r="Q278" s="2" t="s">
        <v>2</v>
      </c>
      <c r="R278" s="2" t="s">
        <v>57</v>
      </c>
      <c r="S278" s="3" t="s">
        <v>3298</v>
      </c>
      <c r="T278" s="5">
        <v>46176</v>
      </c>
      <c r="U278" s="2" t="s">
        <v>12</v>
      </c>
      <c r="V278" s="5">
        <v>46176</v>
      </c>
      <c r="W278" s="3" t="s">
        <v>14</v>
      </c>
      <c r="X278" s="2" t="s">
        <v>13</v>
      </c>
      <c r="Y278" s="2">
        <v>3</v>
      </c>
      <c r="Z278" s="2">
        <v>3</v>
      </c>
      <c r="AA278" s="2">
        <f t="shared" si="47"/>
        <v>0</v>
      </c>
      <c r="AB278" s="4">
        <v>46182</v>
      </c>
      <c r="AC278" s="3">
        <v>495</v>
      </c>
      <c r="AD278" s="3"/>
      <c r="AE278" s="2">
        <v>1</v>
      </c>
      <c r="AF278" s="2">
        <v>1</v>
      </c>
    </row>
    <row r="279" spans="1:32" ht="37.9" customHeight="1" x14ac:dyDescent="0.25">
      <c r="A279" s="2">
        <v>1</v>
      </c>
      <c r="B279" s="2" t="s">
        <v>16</v>
      </c>
      <c r="C279" s="2" t="s">
        <v>15</v>
      </c>
      <c r="D279" s="6" t="s">
        <v>3053</v>
      </c>
      <c r="E279" s="7">
        <v>46160</v>
      </c>
      <c r="F279" s="2" t="s">
        <v>2894</v>
      </c>
      <c r="G279" s="2">
        <v>2026</v>
      </c>
      <c r="H279" s="2" t="s">
        <v>3059</v>
      </c>
      <c r="I279" s="2" t="s">
        <v>9</v>
      </c>
      <c r="J279" s="2" t="s">
        <v>3052</v>
      </c>
      <c r="K279" s="2" t="s">
        <v>4</v>
      </c>
      <c r="L279" s="6" t="s">
        <v>3054</v>
      </c>
      <c r="M279" s="2">
        <v>1</v>
      </c>
      <c r="N279" s="2" t="s">
        <v>3</v>
      </c>
      <c r="O279" s="111"/>
      <c r="P279" s="111">
        <f t="shared" si="42"/>
        <v>0</v>
      </c>
      <c r="Q279" s="2" t="s">
        <v>2</v>
      </c>
      <c r="R279" s="2" t="s">
        <v>760</v>
      </c>
      <c r="S279" s="3"/>
      <c r="T279" s="5"/>
      <c r="U279" s="2"/>
      <c r="V279" s="5"/>
      <c r="W279" s="3" t="s">
        <v>1</v>
      </c>
      <c r="X279" s="2" t="s">
        <v>0</v>
      </c>
      <c r="Y279" s="2">
        <v>4</v>
      </c>
      <c r="Z279" s="2"/>
      <c r="AA279" s="2">
        <f t="shared" si="47"/>
        <v>-1</v>
      </c>
      <c r="AB279" s="4"/>
      <c r="AC279" s="3"/>
      <c r="AD279" s="3"/>
      <c r="AE279" s="2">
        <v>1</v>
      </c>
      <c r="AF279" s="2">
        <v>1</v>
      </c>
    </row>
    <row r="280" spans="1:32" ht="37.9" customHeight="1" x14ac:dyDescent="0.25">
      <c r="A280" s="2">
        <v>1</v>
      </c>
      <c r="B280" s="2" t="s">
        <v>16</v>
      </c>
      <c r="C280" s="2" t="s">
        <v>7</v>
      </c>
      <c r="D280" s="6" t="s">
        <v>3070</v>
      </c>
      <c r="E280" s="7">
        <v>46160</v>
      </c>
      <c r="F280" s="2" t="s">
        <v>2894</v>
      </c>
      <c r="G280" s="2">
        <v>2026</v>
      </c>
      <c r="H280" s="2" t="s">
        <v>3071</v>
      </c>
      <c r="I280" s="2" t="s">
        <v>2082</v>
      </c>
      <c r="J280" s="2" t="s">
        <v>3072</v>
      </c>
      <c r="K280" s="2" t="s">
        <v>4</v>
      </c>
      <c r="L280" s="6" t="s">
        <v>3069</v>
      </c>
      <c r="M280" s="2">
        <v>2</v>
      </c>
      <c r="N280" s="2" t="s">
        <v>3</v>
      </c>
      <c r="O280" s="111">
        <v>280450</v>
      </c>
      <c r="P280" s="111">
        <f t="shared" si="42"/>
        <v>560900</v>
      </c>
      <c r="Q280" s="2" t="s">
        <v>2</v>
      </c>
      <c r="R280" s="2" t="s">
        <v>1204</v>
      </c>
      <c r="S280" s="3" t="s">
        <v>3133</v>
      </c>
      <c r="T280" s="5">
        <v>46162</v>
      </c>
      <c r="U280" s="2" t="s">
        <v>12</v>
      </c>
      <c r="V280" s="5">
        <v>46162</v>
      </c>
      <c r="W280" s="3" t="s">
        <v>77</v>
      </c>
      <c r="X280" s="2" t="s">
        <v>0</v>
      </c>
      <c r="Y280" s="2">
        <v>2</v>
      </c>
      <c r="Z280" s="2">
        <v>1</v>
      </c>
      <c r="AA280" s="2">
        <f t="shared" si="47"/>
        <v>-1</v>
      </c>
      <c r="AB280" s="4">
        <v>46162</v>
      </c>
      <c r="AC280" s="3">
        <v>214397</v>
      </c>
      <c r="AD280" s="3"/>
      <c r="AE280" s="2">
        <v>1</v>
      </c>
      <c r="AF280" s="2">
        <v>1</v>
      </c>
    </row>
    <row r="281" spans="1:32" ht="37.9" customHeight="1" x14ac:dyDescent="0.25">
      <c r="A281" s="2">
        <v>1</v>
      </c>
      <c r="B281" s="2" t="s">
        <v>16</v>
      </c>
      <c r="C281" s="2" t="s">
        <v>7</v>
      </c>
      <c r="D281" s="6" t="s">
        <v>1250</v>
      </c>
      <c r="E281" s="7">
        <v>46160</v>
      </c>
      <c r="F281" s="2" t="s">
        <v>2894</v>
      </c>
      <c r="G281" s="2">
        <v>2026</v>
      </c>
      <c r="H281" s="2" t="s">
        <v>3093</v>
      </c>
      <c r="I281" s="2" t="s">
        <v>9</v>
      </c>
      <c r="J281" s="2" t="s">
        <v>3092</v>
      </c>
      <c r="K281" s="2" t="s">
        <v>1251</v>
      </c>
      <c r="L281" s="6" t="s">
        <v>1252</v>
      </c>
      <c r="M281" s="2">
        <v>20</v>
      </c>
      <c r="N281" s="2" t="s">
        <v>3</v>
      </c>
      <c r="O281" s="111">
        <v>59500</v>
      </c>
      <c r="P281" s="111">
        <f t="shared" si="42"/>
        <v>1190000</v>
      </c>
      <c r="Q281" s="2" t="s">
        <v>2</v>
      </c>
      <c r="R281" s="2" t="s">
        <v>57</v>
      </c>
      <c r="S281" s="3" t="s">
        <v>3131</v>
      </c>
      <c r="T281" s="5">
        <v>46161</v>
      </c>
      <c r="U281" s="2" t="s">
        <v>12</v>
      </c>
      <c r="V281" s="5">
        <v>46161</v>
      </c>
      <c r="W281" s="3" t="s">
        <v>14</v>
      </c>
      <c r="X281" s="2" t="s">
        <v>13</v>
      </c>
      <c r="Y281" s="2">
        <v>3</v>
      </c>
      <c r="Z281" s="2">
        <v>20</v>
      </c>
      <c r="AA281" s="2">
        <f t="shared" si="47"/>
        <v>0</v>
      </c>
      <c r="AB281" s="4">
        <v>46176</v>
      </c>
      <c r="AC281" s="3">
        <v>492</v>
      </c>
      <c r="AD281" s="3">
        <v>79970</v>
      </c>
      <c r="AE281" s="2">
        <v>1</v>
      </c>
      <c r="AF281" s="2">
        <v>1</v>
      </c>
    </row>
    <row r="282" spans="1:32" ht="37.9" customHeight="1" x14ac:dyDescent="0.25">
      <c r="A282" s="2">
        <v>1</v>
      </c>
      <c r="B282" s="2" t="s">
        <v>55</v>
      </c>
      <c r="C282" s="2" t="s">
        <v>7</v>
      </c>
      <c r="D282" s="6" t="s">
        <v>3094</v>
      </c>
      <c r="E282" s="7">
        <v>46160</v>
      </c>
      <c r="F282" s="2" t="s">
        <v>2894</v>
      </c>
      <c r="G282" s="2">
        <v>2026</v>
      </c>
      <c r="H282" s="2" t="s">
        <v>3097</v>
      </c>
      <c r="I282" s="2" t="s">
        <v>9</v>
      </c>
      <c r="J282" s="2" t="s">
        <v>3095</v>
      </c>
      <c r="K282" s="2" t="s">
        <v>4</v>
      </c>
      <c r="L282" s="6" t="s">
        <v>3096</v>
      </c>
      <c r="M282" s="2">
        <v>1</v>
      </c>
      <c r="N282" s="2" t="s">
        <v>3</v>
      </c>
      <c r="O282" s="111"/>
      <c r="P282" s="111">
        <f t="shared" si="42"/>
        <v>0</v>
      </c>
      <c r="Q282" s="2" t="s">
        <v>2</v>
      </c>
      <c r="R282" s="2"/>
      <c r="S282" s="3"/>
      <c r="T282" s="5"/>
      <c r="U282" s="2"/>
      <c r="V282" s="5"/>
      <c r="W282" s="3" t="s">
        <v>1</v>
      </c>
      <c r="X282" s="2" t="s">
        <v>0</v>
      </c>
      <c r="Y282" s="2"/>
      <c r="Z282" s="2"/>
      <c r="AA282" s="2">
        <f t="shared" si="47"/>
        <v>-1</v>
      </c>
      <c r="AB282" s="4"/>
      <c r="AC282" s="3"/>
      <c r="AD282" s="3"/>
      <c r="AE282" s="2">
        <v>1</v>
      </c>
      <c r="AF282" s="2">
        <v>1</v>
      </c>
    </row>
    <row r="283" spans="1:32" ht="37.9" customHeight="1" x14ac:dyDescent="0.25">
      <c r="A283" s="2">
        <v>4</v>
      </c>
      <c r="B283" s="2" t="s">
        <v>1306</v>
      </c>
      <c r="C283" s="2" t="s">
        <v>15</v>
      </c>
      <c r="D283" s="6" t="s">
        <v>3117</v>
      </c>
      <c r="E283" s="7">
        <v>46161</v>
      </c>
      <c r="F283" s="2" t="s">
        <v>2894</v>
      </c>
      <c r="G283" s="2">
        <v>2026</v>
      </c>
      <c r="H283" s="2" t="s">
        <v>3118</v>
      </c>
      <c r="I283" s="2" t="s">
        <v>2082</v>
      </c>
      <c r="J283" s="2" t="s">
        <v>3121</v>
      </c>
      <c r="K283" s="2" t="s">
        <v>4</v>
      </c>
      <c r="L283" s="6" t="s">
        <v>3113</v>
      </c>
      <c r="M283" s="2">
        <v>4</v>
      </c>
      <c r="N283" s="2" t="s">
        <v>3</v>
      </c>
      <c r="O283" s="111">
        <v>24190</v>
      </c>
      <c r="P283" s="111">
        <f t="shared" si="42"/>
        <v>96760</v>
      </c>
      <c r="Q283" s="2" t="s">
        <v>2</v>
      </c>
      <c r="R283" s="2" t="s">
        <v>1207</v>
      </c>
      <c r="S283" s="3" t="s">
        <v>3207</v>
      </c>
      <c r="T283" s="5">
        <v>46168</v>
      </c>
      <c r="U283" s="2" t="s">
        <v>12</v>
      </c>
      <c r="V283" s="5">
        <v>46168</v>
      </c>
      <c r="W283" s="3" t="s">
        <v>14</v>
      </c>
      <c r="X283" s="2" t="s">
        <v>13</v>
      </c>
      <c r="Y283" s="2">
        <v>3</v>
      </c>
      <c r="Z283" s="2">
        <v>4</v>
      </c>
      <c r="AA283" s="2">
        <f t="shared" si="47"/>
        <v>0</v>
      </c>
      <c r="AB283" s="4">
        <v>46177</v>
      </c>
      <c r="AC283" s="3">
        <v>754</v>
      </c>
      <c r="AD283" s="3"/>
      <c r="AE283" s="2">
        <v>1</v>
      </c>
      <c r="AF283" s="2">
        <v>1</v>
      </c>
    </row>
    <row r="284" spans="1:32" ht="37.9" customHeight="1" x14ac:dyDescent="0.25">
      <c r="A284" s="2"/>
      <c r="B284" s="2" t="s">
        <v>1306</v>
      </c>
      <c r="C284" s="2" t="s">
        <v>15</v>
      </c>
      <c r="D284" s="6" t="s">
        <v>3117</v>
      </c>
      <c r="E284" s="7">
        <v>46161</v>
      </c>
      <c r="F284" s="2" t="s">
        <v>2894</v>
      </c>
      <c r="G284" s="2">
        <v>2026</v>
      </c>
      <c r="H284" s="2" t="s">
        <v>3118</v>
      </c>
      <c r="I284" s="2" t="s">
        <v>2082</v>
      </c>
      <c r="J284" s="2" t="s">
        <v>3121</v>
      </c>
      <c r="K284" s="2" t="s">
        <v>4</v>
      </c>
      <c r="L284" s="6" t="s">
        <v>3114</v>
      </c>
      <c r="M284" s="2">
        <v>1</v>
      </c>
      <c r="N284" s="2" t="s">
        <v>3</v>
      </c>
      <c r="O284" s="111">
        <v>30565</v>
      </c>
      <c r="P284" s="111">
        <f t="shared" si="42"/>
        <v>30565</v>
      </c>
      <c r="Q284" s="2" t="s">
        <v>2</v>
      </c>
      <c r="R284" s="2" t="s">
        <v>1207</v>
      </c>
      <c r="S284" s="3" t="s">
        <v>3207</v>
      </c>
      <c r="T284" s="5">
        <v>46168</v>
      </c>
      <c r="U284" s="2" t="s">
        <v>12</v>
      </c>
      <c r="V284" s="5">
        <v>46168</v>
      </c>
      <c r="W284" s="3" t="s">
        <v>14</v>
      </c>
      <c r="X284" s="2" t="s">
        <v>13</v>
      </c>
      <c r="Y284" s="2">
        <v>3</v>
      </c>
      <c r="Z284" s="2">
        <v>1</v>
      </c>
      <c r="AA284" s="2">
        <f t="shared" si="47"/>
        <v>0</v>
      </c>
      <c r="AB284" s="4">
        <v>46177</v>
      </c>
      <c r="AC284" s="3">
        <v>754</v>
      </c>
      <c r="AD284" s="3"/>
      <c r="AE284" s="2"/>
      <c r="AF284" s="2">
        <v>1</v>
      </c>
    </row>
    <row r="285" spans="1:32" ht="37.9" customHeight="1" x14ac:dyDescent="0.25">
      <c r="A285" s="2"/>
      <c r="B285" s="2" t="s">
        <v>1306</v>
      </c>
      <c r="C285" s="2" t="s">
        <v>15</v>
      </c>
      <c r="D285" s="6" t="s">
        <v>3117</v>
      </c>
      <c r="E285" s="7">
        <v>46161</v>
      </c>
      <c r="F285" s="2" t="s">
        <v>2894</v>
      </c>
      <c r="G285" s="2">
        <v>2026</v>
      </c>
      <c r="H285" s="2" t="s">
        <v>3118</v>
      </c>
      <c r="I285" s="2" t="s">
        <v>2082</v>
      </c>
      <c r="J285" s="2" t="s">
        <v>3121</v>
      </c>
      <c r="K285" s="2" t="s">
        <v>4</v>
      </c>
      <c r="L285" s="6" t="s">
        <v>3115</v>
      </c>
      <c r="M285" s="2">
        <v>2</v>
      </c>
      <c r="N285" s="2" t="s">
        <v>3</v>
      </c>
      <c r="O285" s="111">
        <v>26860</v>
      </c>
      <c r="P285" s="111">
        <f t="shared" si="42"/>
        <v>53720</v>
      </c>
      <c r="Q285" s="2" t="s">
        <v>2</v>
      </c>
      <c r="R285" s="2" t="s">
        <v>1207</v>
      </c>
      <c r="S285" s="3" t="s">
        <v>3207</v>
      </c>
      <c r="T285" s="5">
        <v>46168</v>
      </c>
      <c r="U285" s="2" t="s">
        <v>12</v>
      </c>
      <c r="V285" s="5">
        <v>46168</v>
      </c>
      <c r="W285" s="3" t="s">
        <v>14</v>
      </c>
      <c r="X285" s="2" t="s">
        <v>13</v>
      </c>
      <c r="Y285" s="2">
        <v>3</v>
      </c>
      <c r="Z285" s="2">
        <v>2</v>
      </c>
      <c r="AA285" s="2">
        <f t="shared" si="47"/>
        <v>0</v>
      </c>
      <c r="AB285" s="4">
        <v>46177</v>
      </c>
      <c r="AC285" s="3">
        <v>754</v>
      </c>
      <c r="AD285" s="3"/>
      <c r="AE285" s="2"/>
      <c r="AF285" s="2">
        <v>1</v>
      </c>
    </row>
    <row r="286" spans="1:32" ht="37.9" customHeight="1" x14ac:dyDescent="0.25">
      <c r="A286" s="2"/>
      <c r="B286" s="2" t="s">
        <v>1306</v>
      </c>
      <c r="C286" s="2" t="s">
        <v>15</v>
      </c>
      <c r="D286" s="6" t="s">
        <v>3117</v>
      </c>
      <c r="E286" s="7">
        <v>46161</v>
      </c>
      <c r="F286" s="2" t="s">
        <v>2894</v>
      </c>
      <c r="G286" s="2">
        <v>2026</v>
      </c>
      <c r="H286" s="2" t="s">
        <v>3118</v>
      </c>
      <c r="I286" s="2" t="s">
        <v>2082</v>
      </c>
      <c r="J286" s="2" t="s">
        <v>3121</v>
      </c>
      <c r="K286" s="2" t="s">
        <v>4</v>
      </c>
      <c r="L286" s="6" t="s">
        <v>3116</v>
      </c>
      <c r="M286" s="2">
        <v>1</v>
      </c>
      <c r="N286" s="2" t="s">
        <v>3</v>
      </c>
      <c r="O286" s="111">
        <v>9230</v>
      </c>
      <c r="P286" s="111">
        <f t="shared" si="42"/>
        <v>9230</v>
      </c>
      <c r="Q286" s="2" t="s">
        <v>2</v>
      </c>
      <c r="R286" s="2" t="s">
        <v>1207</v>
      </c>
      <c r="S286" s="3" t="s">
        <v>3207</v>
      </c>
      <c r="T286" s="5">
        <v>46168</v>
      </c>
      <c r="U286" s="2" t="s">
        <v>12</v>
      </c>
      <c r="V286" s="5">
        <v>46168</v>
      </c>
      <c r="W286" s="3" t="s">
        <v>14</v>
      </c>
      <c r="X286" s="2" t="s">
        <v>13</v>
      </c>
      <c r="Y286" s="2">
        <v>3</v>
      </c>
      <c r="Z286" s="2">
        <v>1</v>
      </c>
      <c r="AA286" s="2">
        <f t="shared" si="47"/>
        <v>0</v>
      </c>
      <c r="AB286" s="4">
        <v>46177</v>
      </c>
      <c r="AC286" s="3">
        <v>754</v>
      </c>
      <c r="AD286" s="3"/>
      <c r="AE286" s="2"/>
      <c r="AF286" s="2">
        <v>1</v>
      </c>
    </row>
    <row r="287" spans="1:32" ht="37.9" customHeight="1" x14ac:dyDescent="0.25">
      <c r="A287" s="2">
        <v>1</v>
      </c>
      <c r="B287" s="2" t="s">
        <v>1306</v>
      </c>
      <c r="C287" s="2" t="s">
        <v>7</v>
      </c>
      <c r="D287" s="6" t="s">
        <v>3124</v>
      </c>
      <c r="E287" s="7">
        <v>46161</v>
      </c>
      <c r="F287" s="2" t="s">
        <v>2894</v>
      </c>
      <c r="G287" s="2">
        <v>2026</v>
      </c>
      <c r="H287" s="2" t="s">
        <v>3119</v>
      </c>
      <c r="I287" s="2" t="s">
        <v>2082</v>
      </c>
      <c r="J287" s="2" t="s">
        <v>3122</v>
      </c>
      <c r="K287" s="2" t="s">
        <v>1647</v>
      </c>
      <c r="L287" s="6" t="s">
        <v>1645</v>
      </c>
      <c r="M287" s="2">
        <v>2</v>
      </c>
      <c r="N287" s="2" t="s">
        <v>3</v>
      </c>
      <c r="O287" s="111">
        <v>85428.75</v>
      </c>
      <c r="P287" s="111">
        <f t="shared" si="42"/>
        <v>170857.5</v>
      </c>
      <c r="Q287" s="2" t="s">
        <v>2</v>
      </c>
      <c r="R287" s="2" t="s">
        <v>1207</v>
      </c>
      <c r="S287" s="3" t="s">
        <v>3208</v>
      </c>
      <c r="T287" s="5">
        <v>46168</v>
      </c>
      <c r="U287" s="2" t="s">
        <v>12</v>
      </c>
      <c r="V287" s="5">
        <v>46168</v>
      </c>
      <c r="W287" s="3" t="s">
        <v>14</v>
      </c>
      <c r="X287" s="2" t="s">
        <v>13</v>
      </c>
      <c r="Y287" s="2">
        <v>3</v>
      </c>
      <c r="Z287" s="2">
        <v>2</v>
      </c>
      <c r="AA287" s="2">
        <f t="shared" si="47"/>
        <v>0</v>
      </c>
      <c r="AB287" s="4">
        <v>46198</v>
      </c>
      <c r="AC287" s="3">
        <v>770</v>
      </c>
      <c r="AD287" s="3">
        <v>80915</v>
      </c>
      <c r="AE287" s="2">
        <v>1</v>
      </c>
      <c r="AF287" s="2">
        <v>1</v>
      </c>
    </row>
    <row r="288" spans="1:32" ht="37.9" customHeight="1" x14ac:dyDescent="0.25">
      <c r="A288" s="2">
        <v>1</v>
      </c>
      <c r="B288" s="2" t="s">
        <v>1306</v>
      </c>
      <c r="C288" s="2" t="s">
        <v>7</v>
      </c>
      <c r="D288" s="6" t="s">
        <v>3125</v>
      </c>
      <c r="E288" s="7">
        <v>46161</v>
      </c>
      <c r="F288" s="2" t="s">
        <v>2894</v>
      </c>
      <c r="G288" s="2">
        <v>2026</v>
      </c>
      <c r="H288" s="2" t="s">
        <v>3120</v>
      </c>
      <c r="I288" s="2" t="s">
        <v>2082</v>
      </c>
      <c r="J288" s="2" t="s">
        <v>3123</v>
      </c>
      <c r="K288" s="2" t="s">
        <v>3127</v>
      </c>
      <c r="L288" s="6" t="s">
        <v>3126</v>
      </c>
      <c r="M288" s="2">
        <v>1</v>
      </c>
      <c r="N288" s="2" t="s">
        <v>3</v>
      </c>
      <c r="O288" s="111">
        <v>307372</v>
      </c>
      <c r="P288" s="111">
        <f t="shared" si="42"/>
        <v>307372</v>
      </c>
      <c r="Q288" s="2" t="s">
        <v>2</v>
      </c>
      <c r="R288" s="2" t="s">
        <v>3204</v>
      </c>
      <c r="S288" s="3" t="s">
        <v>4089</v>
      </c>
      <c r="T288" s="5">
        <v>46219</v>
      </c>
      <c r="U288" s="2" t="s">
        <v>12</v>
      </c>
      <c r="V288" s="5">
        <v>46219</v>
      </c>
      <c r="W288" s="3" t="s">
        <v>1422</v>
      </c>
      <c r="X288" s="2" t="s">
        <v>0</v>
      </c>
      <c r="Y288" s="2">
        <v>1</v>
      </c>
      <c r="Z288" s="2"/>
      <c r="AA288" s="2">
        <f t="shared" si="47"/>
        <v>-1</v>
      </c>
      <c r="AB288" s="4"/>
      <c r="AC288" s="3"/>
      <c r="AD288" s="3"/>
      <c r="AE288" s="2">
        <v>1</v>
      </c>
      <c r="AF288" s="2">
        <v>1</v>
      </c>
    </row>
    <row r="289" spans="1:32" ht="37.9" customHeight="1" x14ac:dyDescent="0.25">
      <c r="A289" s="2">
        <v>2</v>
      </c>
      <c r="B289" s="2" t="s">
        <v>10</v>
      </c>
      <c r="C289" s="2" t="s">
        <v>15</v>
      </c>
      <c r="D289" s="6" t="s">
        <v>3128</v>
      </c>
      <c r="E289" s="7">
        <v>46162</v>
      </c>
      <c r="F289" s="2" t="s">
        <v>2894</v>
      </c>
      <c r="G289" s="2">
        <v>2026</v>
      </c>
      <c r="H289" s="2" t="s">
        <v>3129</v>
      </c>
      <c r="I289" s="2" t="s">
        <v>2082</v>
      </c>
      <c r="J289" s="2" t="s">
        <v>3130</v>
      </c>
      <c r="K289" s="2" t="s">
        <v>1290</v>
      </c>
      <c r="L289" s="6" t="s">
        <v>3189</v>
      </c>
      <c r="M289" s="2">
        <v>20</v>
      </c>
      <c r="N289" s="2" t="s">
        <v>3</v>
      </c>
      <c r="O289" s="111">
        <v>10042.25</v>
      </c>
      <c r="P289" s="111">
        <f t="shared" si="42"/>
        <v>200845</v>
      </c>
      <c r="Q289" s="2" t="s">
        <v>2</v>
      </c>
      <c r="R289" s="2" t="s">
        <v>59</v>
      </c>
      <c r="S289" s="3" t="s">
        <v>3262</v>
      </c>
      <c r="T289" s="5">
        <v>46171</v>
      </c>
      <c r="U289" s="2" t="s">
        <v>12</v>
      </c>
      <c r="V289" s="5">
        <v>46171</v>
      </c>
      <c r="W289" s="3" t="s">
        <v>14</v>
      </c>
      <c r="X289" s="2" t="s">
        <v>13</v>
      </c>
      <c r="Y289" s="2">
        <v>3</v>
      </c>
      <c r="Z289" s="2">
        <v>20</v>
      </c>
      <c r="AA289" s="2">
        <f t="shared" si="47"/>
        <v>0</v>
      </c>
      <c r="AB289" s="4">
        <v>46209</v>
      </c>
      <c r="AC289" s="3">
        <v>42579</v>
      </c>
      <c r="AD289" s="3">
        <v>81364</v>
      </c>
      <c r="AE289" s="2">
        <v>1</v>
      </c>
      <c r="AF289" s="2">
        <v>1</v>
      </c>
    </row>
    <row r="290" spans="1:32" ht="37.9" customHeight="1" x14ac:dyDescent="0.25">
      <c r="A290" s="2"/>
      <c r="B290" s="2" t="s">
        <v>10</v>
      </c>
      <c r="C290" s="2" t="s">
        <v>15</v>
      </c>
      <c r="D290" s="6" t="s">
        <v>3128</v>
      </c>
      <c r="E290" s="7">
        <v>46162</v>
      </c>
      <c r="F290" s="2" t="s">
        <v>2894</v>
      </c>
      <c r="G290" s="2">
        <v>2026</v>
      </c>
      <c r="H290" s="2" t="s">
        <v>3129</v>
      </c>
      <c r="I290" s="2" t="s">
        <v>2082</v>
      </c>
      <c r="J290" s="2" t="s">
        <v>3130</v>
      </c>
      <c r="K290" s="2" t="s">
        <v>1293</v>
      </c>
      <c r="L290" s="6" t="s">
        <v>1294</v>
      </c>
      <c r="M290" s="2">
        <v>1</v>
      </c>
      <c r="N290" s="2" t="s">
        <v>3</v>
      </c>
      <c r="O290" s="111">
        <v>42497.25</v>
      </c>
      <c r="P290" s="111">
        <f t="shared" si="42"/>
        <v>42497.25</v>
      </c>
      <c r="Q290" s="2" t="s">
        <v>2</v>
      </c>
      <c r="R290" s="2" t="s">
        <v>59</v>
      </c>
      <c r="S290" s="3" t="s">
        <v>3262</v>
      </c>
      <c r="T290" s="5">
        <v>46171</v>
      </c>
      <c r="U290" s="2" t="s">
        <v>12</v>
      </c>
      <c r="V290" s="5">
        <v>46171</v>
      </c>
      <c r="W290" s="3" t="s">
        <v>14</v>
      </c>
      <c r="X290" s="2" t="s">
        <v>13</v>
      </c>
      <c r="Y290" s="2">
        <v>3</v>
      </c>
      <c r="Z290" s="2">
        <v>1</v>
      </c>
      <c r="AA290" s="2">
        <f t="shared" si="47"/>
        <v>0</v>
      </c>
      <c r="AB290" s="4">
        <v>46199</v>
      </c>
      <c r="AC290" s="3">
        <v>42523</v>
      </c>
      <c r="AD290" s="3">
        <v>81048</v>
      </c>
      <c r="AE290" s="2"/>
      <c r="AF290" s="2">
        <v>1</v>
      </c>
    </row>
    <row r="291" spans="1:32" ht="37.9" customHeight="1" x14ac:dyDescent="0.25">
      <c r="A291" s="2">
        <v>6</v>
      </c>
      <c r="B291" s="2" t="s">
        <v>16</v>
      </c>
      <c r="C291" s="2" t="s">
        <v>7</v>
      </c>
      <c r="D291" s="6" t="s">
        <v>3152</v>
      </c>
      <c r="E291" s="7">
        <v>46163</v>
      </c>
      <c r="F291" s="2" t="s">
        <v>2894</v>
      </c>
      <c r="G291" s="2">
        <v>2026</v>
      </c>
      <c r="H291" s="2" t="s">
        <v>3151</v>
      </c>
      <c r="I291" s="2" t="s">
        <v>2082</v>
      </c>
      <c r="J291" s="2" t="s">
        <v>3150</v>
      </c>
      <c r="K291" s="2" t="s">
        <v>3140</v>
      </c>
      <c r="L291" s="6" t="s">
        <v>3144</v>
      </c>
      <c r="M291" s="2">
        <v>1</v>
      </c>
      <c r="N291" s="2" t="s">
        <v>3</v>
      </c>
      <c r="O291" s="111">
        <v>14518.8</v>
      </c>
      <c r="P291" s="111">
        <f t="shared" si="42"/>
        <v>14518.8</v>
      </c>
      <c r="Q291" s="2" t="s">
        <v>2</v>
      </c>
      <c r="R291" s="2" t="s">
        <v>46</v>
      </c>
      <c r="S291" s="3" t="s">
        <v>4045</v>
      </c>
      <c r="T291" s="5">
        <v>46223</v>
      </c>
      <c r="U291" s="2" t="s">
        <v>12</v>
      </c>
      <c r="V291" s="5">
        <v>46223</v>
      </c>
      <c r="W291" s="3" t="s">
        <v>1422</v>
      </c>
      <c r="X291" s="2" t="s">
        <v>0</v>
      </c>
      <c r="Y291" s="2">
        <v>1</v>
      </c>
      <c r="Z291" s="2"/>
      <c r="AA291" s="2">
        <f t="shared" si="47"/>
        <v>-1</v>
      </c>
      <c r="AB291" s="4"/>
      <c r="AC291" s="3"/>
      <c r="AD291" s="3"/>
      <c r="AE291" s="2">
        <v>1</v>
      </c>
      <c r="AF291" s="2">
        <v>1</v>
      </c>
    </row>
    <row r="292" spans="1:32" ht="37.9" customHeight="1" x14ac:dyDescent="0.25">
      <c r="A292" s="2"/>
      <c r="B292" s="2" t="s">
        <v>16</v>
      </c>
      <c r="C292" s="2" t="s">
        <v>7</v>
      </c>
      <c r="D292" s="6" t="s">
        <v>3152</v>
      </c>
      <c r="E292" s="7">
        <v>46163</v>
      </c>
      <c r="F292" s="2" t="s">
        <v>2894</v>
      </c>
      <c r="G292" s="2">
        <v>2026</v>
      </c>
      <c r="H292" s="2" t="s">
        <v>3151</v>
      </c>
      <c r="I292" s="2" t="s">
        <v>2082</v>
      </c>
      <c r="J292" s="2" t="s">
        <v>3150</v>
      </c>
      <c r="K292" s="2" t="s">
        <v>3141</v>
      </c>
      <c r="L292" s="6" t="s">
        <v>3145</v>
      </c>
      <c r="M292" s="2">
        <v>1</v>
      </c>
      <c r="N292" s="2" t="s">
        <v>3</v>
      </c>
      <c r="O292" s="111"/>
      <c r="P292" s="111">
        <f t="shared" si="42"/>
        <v>0</v>
      </c>
      <c r="Q292" s="2" t="s">
        <v>2</v>
      </c>
      <c r="R292" s="2"/>
      <c r="S292" s="3"/>
      <c r="T292" s="5"/>
      <c r="U292" s="2"/>
      <c r="V292" s="5"/>
      <c r="W292" s="3" t="s">
        <v>1</v>
      </c>
      <c r="X292" s="2" t="s">
        <v>0</v>
      </c>
      <c r="Y292" s="2"/>
      <c r="Z292" s="2"/>
      <c r="AA292" s="2">
        <f t="shared" si="47"/>
        <v>-1</v>
      </c>
      <c r="AB292" s="4"/>
      <c r="AC292" s="3"/>
      <c r="AD292" s="3"/>
      <c r="AE292" s="2"/>
      <c r="AF292" s="2">
        <v>1</v>
      </c>
    </row>
    <row r="293" spans="1:32" ht="37.9" customHeight="1" x14ac:dyDescent="0.25">
      <c r="A293" s="2"/>
      <c r="B293" s="2" t="s">
        <v>16</v>
      </c>
      <c r="C293" s="2" t="s">
        <v>7</v>
      </c>
      <c r="D293" s="6" t="s">
        <v>3152</v>
      </c>
      <c r="E293" s="7">
        <v>46163</v>
      </c>
      <c r="F293" s="2" t="s">
        <v>2894</v>
      </c>
      <c r="G293" s="2">
        <v>2026</v>
      </c>
      <c r="H293" s="2" t="s">
        <v>3151</v>
      </c>
      <c r="I293" s="2" t="s">
        <v>2082</v>
      </c>
      <c r="J293" s="2" t="s">
        <v>3150</v>
      </c>
      <c r="K293" s="2" t="s">
        <v>3142</v>
      </c>
      <c r="L293" s="6" t="s">
        <v>3146</v>
      </c>
      <c r="M293" s="2">
        <v>1</v>
      </c>
      <c r="N293" s="2" t="s">
        <v>3</v>
      </c>
      <c r="O293" s="111">
        <v>5180</v>
      </c>
      <c r="P293" s="111">
        <f t="shared" si="42"/>
        <v>5180</v>
      </c>
      <c r="Q293" s="2" t="s">
        <v>2</v>
      </c>
      <c r="R293" s="2" t="s">
        <v>46</v>
      </c>
      <c r="S293" s="3" t="s">
        <v>4045</v>
      </c>
      <c r="T293" s="5">
        <v>46223</v>
      </c>
      <c r="U293" s="2" t="s">
        <v>12</v>
      </c>
      <c r="V293" s="5">
        <v>46223</v>
      </c>
      <c r="W293" s="3" t="s">
        <v>1422</v>
      </c>
      <c r="X293" s="2" t="s">
        <v>0</v>
      </c>
      <c r="Y293" s="2">
        <v>1</v>
      </c>
      <c r="Z293" s="2"/>
      <c r="AA293" s="2">
        <f t="shared" si="47"/>
        <v>-1</v>
      </c>
      <c r="AB293" s="4"/>
      <c r="AC293" s="3"/>
      <c r="AD293" s="3"/>
      <c r="AE293" s="2"/>
      <c r="AF293" s="2">
        <v>1</v>
      </c>
    </row>
    <row r="294" spans="1:32" ht="37.9" customHeight="1" x14ac:dyDescent="0.25">
      <c r="A294" s="2"/>
      <c r="B294" s="2" t="s">
        <v>16</v>
      </c>
      <c r="C294" s="2" t="s">
        <v>7</v>
      </c>
      <c r="D294" s="6" t="s">
        <v>3152</v>
      </c>
      <c r="E294" s="7">
        <v>46163</v>
      </c>
      <c r="F294" s="2" t="s">
        <v>2894</v>
      </c>
      <c r="G294" s="2">
        <v>2026</v>
      </c>
      <c r="H294" s="2" t="s">
        <v>3151</v>
      </c>
      <c r="I294" s="2" t="s">
        <v>2082</v>
      </c>
      <c r="J294" s="2" t="s">
        <v>3150</v>
      </c>
      <c r="K294" s="2" t="s">
        <v>1242</v>
      </c>
      <c r="L294" s="6" t="s">
        <v>3147</v>
      </c>
      <c r="M294" s="2">
        <v>1</v>
      </c>
      <c r="N294" s="2" t="s">
        <v>3</v>
      </c>
      <c r="O294" s="111">
        <v>52350</v>
      </c>
      <c r="P294" s="111">
        <f t="shared" si="42"/>
        <v>52350</v>
      </c>
      <c r="Q294" s="2" t="s">
        <v>2</v>
      </c>
      <c r="R294" s="2" t="s">
        <v>47</v>
      </c>
      <c r="S294" s="3" t="s">
        <v>4127</v>
      </c>
      <c r="T294" s="5">
        <v>46225</v>
      </c>
      <c r="U294" s="2" t="s">
        <v>12</v>
      </c>
      <c r="V294" s="5">
        <v>46225</v>
      </c>
      <c r="W294" s="3" t="s">
        <v>1422</v>
      </c>
      <c r="X294" s="2" t="s">
        <v>0</v>
      </c>
      <c r="Y294" s="2">
        <v>1</v>
      </c>
      <c r="Z294" s="2"/>
      <c r="AA294" s="2">
        <f t="shared" si="47"/>
        <v>-1</v>
      </c>
      <c r="AB294" s="4"/>
      <c r="AC294" s="3"/>
      <c r="AD294" s="3"/>
      <c r="AE294" s="2"/>
      <c r="AF294" s="2">
        <v>1</v>
      </c>
    </row>
    <row r="295" spans="1:32" ht="37.9" customHeight="1" x14ac:dyDescent="0.25">
      <c r="A295" s="2"/>
      <c r="B295" s="2" t="s">
        <v>16</v>
      </c>
      <c r="C295" s="2" t="s">
        <v>7</v>
      </c>
      <c r="D295" s="6" t="s">
        <v>3152</v>
      </c>
      <c r="E295" s="7">
        <v>46163</v>
      </c>
      <c r="F295" s="2" t="s">
        <v>2894</v>
      </c>
      <c r="G295" s="2">
        <v>2026</v>
      </c>
      <c r="H295" s="2" t="s">
        <v>3151</v>
      </c>
      <c r="I295" s="2" t="s">
        <v>2082</v>
      </c>
      <c r="J295" s="2" t="s">
        <v>3150</v>
      </c>
      <c r="K295" s="2" t="s">
        <v>1243</v>
      </c>
      <c r="L295" s="6" t="s">
        <v>3148</v>
      </c>
      <c r="M295" s="2">
        <v>1</v>
      </c>
      <c r="N295" s="2" t="s">
        <v>3</v>
      </c>
      <c r="O295" s="111">
        <v>19650</v>
      </c>
      <c r="P295" s="111">
        <f t="shared" si="42"/>
        <v>19650</v>
      </c>
      <c r="Q295" s="2" t="s">
        <v>2</v>
      </c>
      <c r="R295" s="2" t="s">
        <v>47</v>
      </c>
      <c r="S295" s="3" t="s">
        <v>4127</v>
      </c>
      <c r="T295" s="5">
        <v>46225</v>
      </c>
      <c r="U295" s="2" t="s">
        <v>12</v>
      </c>
      <c r="V295" s="5">
        <v>46225</v>
      </c>
      <c r="W295" s="3" t="s">
        <v>1422</v>
      </c>
      <c r="X295" s="2" t="s">
        <v>0</v>
      </c>
      <c r="Y295" s="2">
        <v>1</v>
      </c>
      <c r="Z295" s="2"/>
      <c r="AA295" s="2">
        <f t="shared" si="47"/>
        <v>-1</v>
      </c>
      <c r="AB295" s="4"/>
      <c r="AC295" s="3"/>
      <c r="AD295" s="3"/>
      <c r="AE295" s="2"/>
      <c r="AF295" s="2">
        <v>1</v>
      </c>
    </row>
    <row r="296" spans="1:32" ht="37.9" customHeight="1" x14ac:dyDescent="0.25">
      <c r="A296" s="2"/>
      <c r="B296" s="2" t="s">
        <v>16</v>
      </c>
      <c r="C296" s="2" t="s">
        <v>7</v>
      </c>
      <c r="D296" s="6" t="s">
        <v>3152</v>
      </c>
      <c r="E296" s="7">
        <v>46163</v>
      </c>
      <c r="F296" s="2" t="s">
        <v>2894</v>
      </c>
      <c r="G296" s="2">
        <v>2026</v>
      </c>
      <c r="H296" s="2" t="s">
        <v>3151</v>
      </c>
      <c r="I296" s="2" t="s">
        <v>2082</v>
      </c>
      <c r="J296" s="2" t="s">
        <v>3150</v>
      </c>
      <c r="K296" s="2" t="s">
        <v>3143</v>
      </c>
      <c r="L296" s="6" t="s">
        <v>3149</v>
      </c>
      <c r="M296" s="2">
        <v>1</v>
      </c>
      <c r="N296" s="2" t="s">
        <v>3</v>
      </c>
      <c r="O296" s="111"/>
      <c r="P296" s="111">
        <f t="shared" si="42"/>
        <v>0</v>
      </c>
      <c r="Q296" s="2" t="s">
        <v>2</v>
      </c>
      <c r="R296" s="2"/>
      <c r="S296" s="3"/>
      <c r="T296" s="5"/>
      <c r="U296" s="2"/>
      <c r="V296" s="5"/>
      <c r="W296" s="3" t="s">
        <v>1</v>
      </c>
      <c r="X296" s="2" t="s">
        <v>0</v>
      </c>
      <c r="Y296" s="2"/>
      <c r="Z296" s="2"/>
      <c r="AA296" s="2">
        <f t="shared" si="47"/>
        <v>-1</v>
      </c>
      <c r="AB296" s="4"/>
      <c r="AC296" s="3"/>
      <c r="AD296" s="3"/>
      <c r="AE296" s="2"/>
      <c r="AF296" s="2">
        <v>1</v>
      </c>
    </row>
    <row r="297" spans="1:32" ht="37.9" customHeight="1" x14ac:dyDescent="0.25">
      <c r="A297" s="2">
        <v>2</v>
      </c>
      <c r="B297" s="2" t="s">
        <v>2631</v>
      </c>
      <c r="C297" s="2" t="s">
        <v>15</v>
      </c>
      <c r="D297" s="6" t="s">
        <v>3155</v>
      </c>
      <c r="E297" s="7">
        <v>46164</v>
      </c>
      <c r="F297" s="2" t="s">
        <v>2894</v>
      </c>
      <c r="G297" s="2">
        <v>2026</v>
      </c>
      <c r="H297" s="2" t="s">
        <v>3162</v>
      </c>
      <c r="I297" s="2" t="s">
        <v>9</v>
      </c>
      <c r="J297" s="2" t="s">
        <v>3153</v>
      </c>
      <c r="K297" s="2" t="s">
        <v>3157</v>
      </c>
      <c r="L297" s="6" t="s">
        <v>3154</v>
      </c>
      <c r="M297" s="2">
        <v>2</v>
      </c>
      <c r="N297" s="2" t="s">
        <v>3</v>
      </c>
      <c r="O297" s="111">
        <v>81837.19</v>
      </c>
      <c r="P297" s="111">
        <f t="shared" si="42"/>
        <v>163674.38</v>
      </c>
      <c r="Q297" s="2" t="s">
        <v>2</v>
      </c>
      <c r="R297" s="2" t="s">
        <v>1181</v>
      </c>
      <c r="S297" s="3" t="s">
        <v>3184</v>
      </c>
      <c r="T297" s="5">
        <v>46164</v>
      </c>
      <c r="U297" s="2" t="s">
        <v>12</v>
      </c>
      <c r="V297" s="5">
        <v>46164</v>
      </c>
      <c r="W297" s="3" t="s">
        <v>14</v>
      </c>
      <c r="X297" s="2" t="s">
        <v>13</v>
      </c>
      <c r="Y297" s="2">
        <v>3</v>
      </c>
      <c r="Z297" s="2">
        <v>2</v>
      </c>
      <c r="AA297" s="2">
        <f t="shared" si="47"/>
        <v>0</v>
      </c>
      <c r="AB297" s="4">
        <v>46164</v>
      </c>
      <c r="AC297" s="3">
        <v>6561</v>
      </c>
      <c r="AD297" s="3">
        <v>79333</v>
      </c>
      <c r="AE297" s="2">
        <v>1</v>
      </c>
      <c r="AF297" s="2">
        <v>1</v>
      </c>
    </row>
    <row r="298" spans="1:32" ht="37.9" customHeight="1" x14ac:dyDescent="0.25">
      <c r="A298" s="2"/>
      <c r="B298" s="2" t="s">
        <v>2631</v>
      </c>
      <c r="C298" s="2" t="s">
        <v>15</v>
      </c>
      <c r="D298" s="6" t="s">
        <v>3155</v>
      </c>
      <c r="E298" s="7">
        <v>46164</v>
      </c>
      <c r="F298" s="2" t="s">
        <v>2894</v>
      </c>
      <c r="G298" s="2">
        <v>2026</v>
      </c>
      <c r="H298" s="2" t="s">
        <v>3162</v>
      </c>
      <c r="I298" s="2" t="s">
        <v>9</v>
      </c>
      <c r="J298" s="2" t="s">
        <v>3153</v>
      </c>
      <c r="K298" s="2" t="s">
        <v>3158</v>
      </c>
      <c r="L298" s="6" t="s">
        <v>3156</v>
      </c>
      <c r="M298" s="2">
        <v>2</v>
      </c>
      <c r="N298" s="2" t="s">
        <v>3</v>
      </c>
      <c r="O298" s="111">
        <v>33146.28</v>
      </c>
      <c r="P298" s="111">
        <f t="shared" si="42"/>
        <v>66292.56</v>
      </c>
      <c r="Q298" s="2" t="s">
        <v>2</v>
      </c>
      <c r="R298" s="2" t="s">
        <v>1181</v>
      </c>
      <c r="S298" s="3" t="s">
        <v>3184</v>
      </c>
      <c r="T298" s="5">
        <v>46164</v>
      </c>
      <c r="U298" s="2" t="s">
        <v>12</v>
      </c>
      <c r="V298" s="5">
        <v>46164</v>
      </c>
      <c r="W298" s="3" t="s">
        <v>14</v>
      </c>
      <c r="X298" s="2" t="s">
        <v>13</v>
      </c>
      <c r="Y298" s="2">
        <v>3</v>
      </c>
      <c r="Z298" s="2">
        <v>2</v>
      </c>
      <c r="AA298" s="2">
        <f t="shared" si="47"/>
        <v>0</v>
      </c>
      <c r="AB298" s="4">
        <v>46164</v>
      </c>
      <c r="AC298" s="3">
        <v>6561</v>
      </c>
      <c r="AD298" s="3">
        <v>79333</v>
      </c>
      <c r="AE298" s="2"/>
      <c r="AF298" s="2">
        <v>1</v>
      </c>
    </row>
    <row r="299" spans="1:32" ht="37.9" customHeight="1" x14ac:dyDescent="0.25">
      <c r="A299" s="2">
        <v>1</v>
      </c>
      <c r="B299" s="2" t="s">
        <v>16</v>
      </c>
      <c r="C299" s="2" t="s">
        <v>15</v>
      </c>
      <c r="D299" s="6" t="s">
        <v>3159</v>
      </c>
      <c r="E299" s="7">
        <v>46164</v>
      </c>
      <c r="F299" s="2" t="s">
        <v>2894</v>
      </c>
      <c r="G299" s="2">
        <v>2026</v>
      </c>
      <c r="H299" s="2" t="s">
        <v>3163</v>
      </c>
      <c r="I299" s="2" t="s">
        <v>9</v>
      </c>
      <c r="J299" s="2" t="s">
        <v>3160</v>
      </c>
      <c r="K299" s="2" t="s">
        <v>3161</v>
      </c>
      <c r="L299" s="6" t="s">
        <v>3314</v>
      </c>
      <c r="M299" s="2">
        <v>1</v>
      </c>
      <c r="N299" s="2" t="s">
        <v>3</v>
      </c>
      <c r="O299" s="111">
        <v>3861000</v>
      </c>
      <c r="P299" s="111">
        <f t="shared" si="42"/>
        <v>3861000</v>
      </c>
      <c r="Q299" s="2" t="s">
        <v>2</v>
      </c>
      <c r="R299" s="2" t="s">
        <v>3246</v>
      </c>
      <c r="S299" s="3" t="s">
        <v>3247</v>
      </c>
      <c r="T299" s="5">
        <v>46170</v>
      </c>
      <c r="U299" s="2" t="s">
        <v>12</v>
      </c>
      <c r="V299" s="5">
        <v>46178</v>
      </c>
      <c r="W299" s="3" t="s">
        <v>1422</v>
      </c>
      <c r="X299" s="2" t="s">
        <v>0</v>
      </c>
      <c r="Y299" s="2">
        <v>1</v>
      </c>
      <c r="Z299" s="2"/>
      <c r="AA299" s="2">
        <f t="shared" si="47"/>
        <v>-1</v>
      </c>
      <c r="AB299" s="4"/>
      <c r="AC299" s="3"/>
      <c r="AD299" s="3"/>
      <c r="AE299" s="2">
        <v>1</v>
      </c>
      <c r="AF299" s="2">
        <v>1</v>
      </c>
    </row>
    <row r="300" spans="1:32" ht="37.9" customHeight="1" x14ac:dyDescent="0.25">
      <c r="A300" s="2">
        <v>1</v>
      </c>
      <c r="B300" s="2" t="s">
        <v>16</v>
      </c>
      <c r="C300" s="2" t="s">
        <v>15</v>
      </c>
      <c r="D300" s="6" t="s">
        <v>3165</v>
      </c>
      <c r="E300" s="7">
        <v>46164</v>
      </c>
      <c r="F300" s="2" t="s">
        <v>2894</v>
      </c>
      <c r="G300" s="2">
        <v>2026</v>
      </c>
      <c r="H300" s="2" t="s">
        <v>3166</v>
      </c>
      <c r="I300" s="2" t="s">
        <v>9</v>
      </c>
      <c r="J300" s="2" t="s">
        <v>3167</v>
      </c>
      <c r="K300" s="2" t="s">
        <v>4</v>
      </c>
      <c r="L300" s="6" t="s">
        <v>3164</v>
      </c>
      <c r="M300" s="2">
        <v>1</v>
      </c>
      <c r="N300" s="2" t="s">
        <v>3</v>
      </c>
      <c r="O300" s="111">
        <v>2080000</v>
      </c>
      <c r="P300" s="111">
        <f t="shared" si="42"/>
        <v>2080000</v>
      </c>
      <c r="Q300" s="2" t="s">
        <v>2</v>
      </c>
      <c r="R300" s="2" t="s">
        <v>3270</v>
      </c>
      <c r="S300" s="3" t="s">
        <v>3271</v>
      </c>
      <c r="T300" s="5">
        <v>46171</v>
      </c>
      <c r="U300" s="2" t="s">
        <v>12</v>
      </c>
      <c r="V300" s="5">
        <v>46174</v>
      </c>
      <c r="W300" s="3" t="s">
        <v>1422</v>
      </c>
      <c r="X300" s="2" t="s">
        <v>0</v>
      </c>
      <c r="Y300" s="2">
        <v>1</v>
      </c>
      <c r="Z300" s="2"/>
      <c r="AA300" s="2">
        <f t="shared" si="47"/>
        <v>-1</v>
      </c>
      <c r="AB300" s="4"/>
      <c r="AC300" s="3"/>
      <c r="AD300" s="3"/>
      <c r="AE300" s="2">
        <v>1</v>
      </c>
      <c r="AF300" s="2">
        <v>1</v>
      </c>
    </row>
    <row r="301" spans="1:32" ht="37.9" customHeight="1" x14ac:dyDescent="0.25">
      <c r="A301" s="2">
        <v>1</v>
      </c>
      <c r="B301" s="2" t="s">
        <v>16</v>
      </c>
      <c r="C301" s="2" t="s">
        <v>15</v>
      </c>
      <c r="D301" s="6" t="s">
        <v>3168</v>
      </c>
      <c r="E301" s="7">
        <v>46164</v>
      </c>
      <c r="F301" s="2" t="s">
        <v>2894</v>
      </c>
      <c r="G301" s="2">
        <v>2026</v>
      </c>
      <c r="H301" s="2" t="s">
        <v>3171</v>
      </c>
      <c r="I301" s="2" t="s">
        <v>9</v>
      </c>
      <c r="J301" s="2" t="s">
        <v>3169</v>
      </c>
      <c r="K301" s="2" t="s">
        <v>3170</v>
      </c>
      <c r="L301" s="6" t="s">
        <v>3172</v>
      </c>
      <c r="M301" s="2">
        <v>1</v>
      </c>
      <c r="N301" s="2" t="s">
        <v>3</v>
      </c>
      <c r="O301" s="111"/>
      <c r="P301" s="111">
        <f t="shared" si="42"/>
        <v>0</v>
      </c>
      <c r="Q301" s="2" t="s">
        <v>2</v>
      </c>
      <c r="R301" s="2"/>
      <c r="S301" s="3"/>
      <c r="T301" s="5"/>
      <c r="U301" s="2"/>
      <c r="V301" s="5"/>
      <c r="W301" s="3" t="s">
        <v>1</v>
      </c>
      <c r="X301" s="2" t="s">
        <v>0</v>
      </c>
      <c r="Y301" s="2"/>
      <c r="Z301" s="2"/>
      <c r="AA301" s="2">
        <f t="shared" si="47"/>
        <v>-1</v>
      </c>
      <c r="AB301" s="4"/>
      <c r="AC301" s="3"/>
      <c r="AD301" s="3"/>
      <c r="AE301" s="2">
        <v>1</v>
      </c>
      <c r="AF301" s="2">
        <v>1</v>
      </c>
    </row>
    <row r="302" spans="1:32" ht="37.9" customHeight="1" x14ac:dyDescent="0.25">
      <c r="A302" s="2">
        <v>1</v>
      </c>
      <c r="B302" s="2" t="s">
        <v>2631</v>
      </c>
      <c r="C302" s="2" t="s">
        <v>7</v>
      </c>
      <c r="D302" s="6" t="s">
        <v>3173</v>
      </c>
      <c r="E302" s="7">
        <v>46164</v>
      </c>
      <c r="F302" s="2" t="s">
        <v>2894</v>
      </c>
      <c r="G302" s="2">
        <v>2026</v>
      </c>
      <c r="H302" s="2" t="s">
        <v>3174</v>
      </c>
      <c r="I302" s="2" t="s">
        <v>9</v>
      </c>
      <c r="J302" s="2" t="s">
        <v>3175</v>
      </c>
      <c r="K302" s="2" t="s">
        <v>3177</v>
      </c>
      <c r="L302" s="6" t="s">
        <v>3176</v>
      </c>
      <c r="M302" s="2">
        <v>2</v>
      </c>
      <c r="N302" s="2" t="s">
        <v>3</v>
      </c>
      <c r="O302" s="111">
        <v>195937.5</v>
      </c>
      <c r="P302" s="111">
        <f t="shared" si="42"/>
        <v>391875</v>
      </c>
      <c r="Q302" s="2" t="s">
        <v>2</v>
      </c>
      <c r="R302" s="2" t="s">
        <v>3204</v>
      </c>
      <c r="S302" s="3" t="s">
        <v>3205</v>
      </c>
      <c r="T302" s="5">
        <v>46168</v>
      </c>
      <c r="U302" s="2" t="s">
        <v>12</v>
      </c>
      <c r="V302" s="5">
        <v>46168</v>
      </c>
      <c r="W302" s="3" t="s">
        <v>14</v>
      </c>
      <c r="X302" s="2" t="s">
        <v>13</v>
      </c>
      <c r="Y302" s="2">
        <v>3</v>
      </c>
      <c r="Z302" s="2">
        <v>2</v>
      </c>
      <c r="AA302" s="2">
        <f t="shared" si="47"/>
        <v>0</v>
      </c>
      <c r="AB302" s="4">
        <v>46175</v>
      </c>
      <c r="AC302" s="3">
        <v>7610</v>
      </c>
      <c r="AD302" s="3">
        <v>79828</v>
      </c>
      <c r="AE302" s="2">
        <v>1</v>
      </c>
      <c r="AF302" s="2">
        <v>1</v>
      </c>
    </row>
    <row r="303" spans="1:32" ht="37.9" customHeight="1" x14ac:dyDescent="0.25">
      <c r="A303" s="2">
        <v>1</v>
      </c>
      <c r="B303" s="2" t="s">
        <v>10</v>
      </c>
      <c r="C303" s="2" t="s">
        <v>7</v>
      </c>
      <c r="D303" s="6" t="s">
        <v>3180</v>
      </c>
      <c r="E303" s="7">
        <v>46165</v>
      </c>
      <c r="F303" s="2" t="s">
        <v>2894</v>
      </c>
      <c r="G303" s="2">
        <v>2026</v>
      </c>
      <c r="H303" s="2" t="s">
        <v>3181</v>
      </c>
      <c r="I303" s="2" t="s">
        <v>9</v>
      </c>
      <c r="J303" s="2" t="s">
        <v>3178</v>
      </c>
      <c r="K303" s="2" t="s">
        <v>4</v>
      </c>
      <c r="L303" s="6" t="s">
        <v>3190</v>
      </c>
      <c r="M303" s="2">
        <v>2</v>
      </c>
      <c r="N303" s="2" t="s">
        <v>3</v>
      </c>
      <c r="O303" s="111">
        <v>180950</v>
      </c>
      <c r="P303" s="111">
        <f t="shared" ref="P303:P360" si="48">O303*M303</f>
        <v>361900</v>
      </c>
      <c r="Q303" s="2" t="s">
        <v>2</v>
      </c>
      <c r="R303" s="2" t="s">
        <v>1204</v>
      </c>
      <c r="S303" s="3" t="s">
        <v>3206</v>
      </c>
      <c r="T303" s="5">
        <v>46168</v>
      </c>
      <c r="U303" s="2" t="s">
        <v>12</v>
      </c>
      <c r="V303" s="5">
        <v>46168</v>
      </c>
      <c r="W303" s="3" t="s">
        <v>14</v>
      </c>
      <c r="X303" s="2" t="s">
        <v>13</v>
      </c>
      <c r="Y303" s="2">
        <v>3</v>
      </c>
      <c r="Z303" s="2">
        <v>2</v>
      </c>
      <c r="AA303" s="2">
        <f t="shared" si="47"/>
        <v>0</v>
      </c>
      <c r="AB303" s="4">
        <v>46225</v>
      </c>
      <c r="AC303" s="3">
        <v>217207</v>
      </c>
      <c r="AD303" s="3"/>
      <c r="AE303" s="2">
        <v>1</v>
      </c>
      <c r="AF303" s="2">
        <v>1</v>
      </c>
    </row>
    <row r="304" spans="1:32" ht="37.9" customHeight="1" x14ac:dyDescent="0.25">
      <c r="A304" s="2">
        <v>3</v>
      </c>
      <c r="B304" s="2" t="s">
        <v>1306</v>
      </c>
      <c r="C304" s="2" t="s">
        <v>7</v>
      </c>
      <c r="D304" s="6" t="s">
        <v>3183</v>
      </c>
      <c r="E304" s="7">
        <v>46165</v>
      </c>
      <c r="F304" s="2" t="s">
        <v>2894</v>
      </c>
      <c r="G304" s="2">
        <v>2026</v>
      </c>
      <c r="H304" s="2" t="s">
        <v>3182</v>
      </c>
      <c r="I304" s="2" t="s">
        <v>9</v>
      </c>
      <c r="J304" s="2" t="s">
        <v>3179</v>
      </c>
      <c r="K304" s="2">
        <v>18284</v>
      </c>
      <c r="L304" s="6" t="s">
        <v>3191</v>
      </c>
      <c r="M304" s="2">
        <v>1</v>
      </c>
      <c r="N304" s="2" t="s">
        <v>3</v>
      </c>
      <c r="O304" s="111">
        <v>132199.9</v>
      </c>
      <c r="P304" s="111">
        <f t="shared" si="48"/>
        <v>132199.9</v>
      </c>
      <c r="Q304" s="2" t="s">
        <v>2</v>
      </c>
      <c r="R304" s="2" t="s">
        <v>1225</v>
      </c>
      <c r="S304" s="3" t="s">
        <v>3210</v>
      </c>
      <c r="T304" s="5">
        <v>46168</v>
      </c>
      <c r="U304" s="2" t="s">
        <v>12</v>
      </c>
      <c r="V304" s="5">
        <v>46169</v>
      </c>
      <c r="W304" s="3" t="s">
        <v>14</v>
      </c>
      <c r="X304" s="2" t="s">
        <v>13</v>
      </c>
      <c r="Y304" s="2">
        <v>3</v>
      </c>
      <c r="Z304" s="2">
        <v>1</v>
      </c>
      <c r="AA304" s="2">
        <f t="shared" si="47"/>
        <v>0</v>
      </c>
      <c r="AB304" s="4">
        <v>46195</v>
      </c>
      <c r="AC304" s="3">
        <v>1183</v>
      </c>
      <c r="AD304" s="3"/>
      <c r="AE304" s="2">
        <v>1</v>
      </c>
      <c r="AF304" s="2">
        <v>1</v>
      </c>
    </row>
    <row r="305" spans="1:32" ht="37.9" customHeight="1" x14ac:dyDescent="0.25">
      <c r="A305" s="2"/>
      <c r="B305" s="2" t="s">
        <v>1306</v>
      </c>
      <c r="C305" s="2" t="s">
        <v>7</v>
      </c>
      <c r="D305" s="6" t="s">
        <v>3183</v>
      </c>
      <c r="E305" s="7">
        <v>46165</v>
      </c>
      <c r="F305" s="2" t="s">
        <v>2894</v>
      </c>
      <c r="G305" s="2">
        <v>2026</v>
      </c>
      <c r="H305" s="2" t="s">
        <v>3182</v>
      </c>
      <c r="I305" s="2" t="s">
        <v>9</v>
      </c>
      <c r="J305" s="2" t="s">
        <v>3179</v>
      </c>
      <c r="K305" s="2">
        <v>18285</v>
      </c>
      <c r="L305" s="6" t="s">
        <v>3192</v>
      </c>
      <c r="M305" s="2">
        <v>2</v>
      </c>
      <c r="N305" s="2" t="s">
        <v>3</v>
      </c>
      <c r="O305" s="111">
        <v>132199.9</v>
      </c>
      <c r="P305" s="111">
        <f t="shared" si="48"/>
        <v>264399.8</v>
      </c>
      <c r="Q305" s="2" t="s">
        <v>2</v>
      </c>
      <c r="R305" s="2" t="s">
        <v>1225</v>
      </c>
      <c r="S305" s="3" t="s">
        <v>3210</v>
      </c>
      <c r="T305" s="5">
        <v>46168</v>
      </c>
      <c r="U305" s="2" t="s">
        <v>12</v>
      </c>
      <c r="V305" s="5">
        <v>46169</v>
      </c>
      <c r="W305" s="3" t="s">
        <v>14</v>
      </c>
      <c r="X305" s="2" t="s">
        <v>13</v>
      </c>
      <c r="Y305" s="2">
        <v>3</v>
      </c>
      <c r="Z305" s="2">
        <v>2</v>
      </c>
      <c r="AA305" s="2">
        <f t="shared" si="47"/>
        <v>0</v>
      </c>
      <c r="AB305" s="4">
        <v>46195</v>
      </c>
      <c r="AC305" s="3">
        <v>1183</v>
      </c>
      <c r="AD305" s="3"/>
      <c r="AE305" s="2"/>
      <c r="AF305" s="2">
        <v>1</v>
      </c>
    </row>
    <row r="306" spans="1:32" ht="38.450000000000003" customHeight="1" x14ac:dyDescent="0.25">
      <c r="A306" s="2"/>
      <c r="B306" s="2" t="s">
        <v>1306</v>
      </c>
      <c r="C306" s="2" t="s">
        <v>7</v>
      </c>
      <c r="D306" s="6" t="s">
        <v>3183</v>
      </c>
      <c r="E306" s="7">
        <v>46165</v>
      </c>
      <c r="F306" s="2" t="s">
        <v>2894</v>
      </c>
      <c r="G306" s="2">
        <v>2026</v>
      </c>
      <c r="H306" s="2" t="s">
        <v>3182</v>
      </c>
      <c r="I306" s="2" t="s">
        <v>9</v>
      </c>
      <c r="J306" s="2" t="s">
        <v>3179</v>
      </c>
      <c r="K306" s="2">
        <v>18286</v>
      </c>
      <c r="L306" s="6" t="s">
        <v>3193</v>
      </c>
      <c r="M306" s="2">
        <v>1</v>
      </c>
      <c r="N306" s="2" t="s">
        <v>3</v>
      </c>
      <c r="O306" s="111">
        <v>132199.9</v>
      </c>
      <c r="P306" s="111">
        <f t="shared" si="48"/>
        <v>132199.9</v>
      </c>
      <c r="Q306" s="2" t="s">
        <v>2</v>
      </c>
      <c r="R306" s="2" t="s">
        <v>1225</v>
      </c>
      <c r="S306" s="3" t="s">
        <v>3210</v>
      </c>
      <c r="T306" s="5">
        <v>46168</v>
      </c>
      <c r="U306" s="2" t="s">
        <v>12</v>
      </c>
      <c r="V306" s="5">
        <v>46169</v>
      </c>
      <c r="W306" s="3" t="s">
        <v>14</v>
      </c>
      <c r="X306" s="2" t="s">
        <v>13</v>
      </c>
      <c r="Y306" s="2">
        <v>3</v>
      </c>
      <c r="Z306" s="2">
        <v>1</v>
      </c>
      <c r="AA306" s="2">
        <f t="shared" si="47"/>
        <v>0</v>
      </c>
      <c r="AB306" s="4">
        <v>46195</v>
      </c>
      <c r="AC306" s="3">
        <v>1183</v>
      </c>
      <c r="AD306" s="3"/>
      <c r="AE306" s="2"/>
      <c r="AF306" s="2">
        <v>1</v>
      </c>
    </row>
    <row r="307" spans="1:32" ht="38.450000000000003" customHeight="1" x14ac:dyDescent="0.25">
      <c r="A307" s="2">
        <v>1</v>
      </c>
      <c r="B307" s="2" t="s">
        <v>1306</v>
      </c>
      <c r="C307" s="2" t="s">
        <v>7</v>
      </c>
      <c r="D307" s="6" t="s">
        <v>3201</v>
      </c>
      <c r="E307" s="7">
        <v>46168</v>
      </c>
      <c r="F307" s="2" t="s">
        <v>2894</v>
      </c>
      <c r="G307" s="2">
        <v>2026</v>
      </c>
      <c r="H307" s="2" t="s">
        <v>3202</v>
      </c>
      <c r="I307" s="2" t="s">
        <v>9</v>
      </c>
      <c r="J307" s="2" t="s">
        <v>3200</v>
      </c>
      <c r="K307" s="2" t="s">
        <v>4</v>
      </c>
      <c r="L307" s="6" t="s">
        <v>3501</v>
      </c>
      <c r="M307" s="2">
        <v>4</v>
      </c>
      <c r="N307" s="2" t="s">
        <v>3</v>
      </c>
      <c r="O307" s="111">
        <v>169980.64</v>
      </c>
      <c r="P307" s="111">
        <f t="shared" si="48"/>
        <v>679922.56</v>
      </c>
      <c r="Q307" s="2" t="s">
        <v>2</v>
      </c>
      <c r="R307" s="2" t="s">
        <v>47</v>
      </c>
      <c r="S307" s="3" t="s">
        <v>3695</v>
      </c>
      <c r="T307" s="5">
        <v>46189</v>
      </c>
      <c r="U307" s="2" t="s">
        <v>12</v>
      </c>
      <c r="V307" s="5">
        <v>46189</v>
      </c>
      <c r="W307" s="3" t="s">
        <v>14</v>
      </c>
      <c r="X307" s="2" t="s">
        <v>13</v>
      </c>
      <c r="Y307" s="2">
        <v>3</v>
      </c>
      <c r="Z307" s="2">
        <v>4</v>
      </c>
      <c r="AA307" s="2">
        <f t="shared" si="47"/>
        <v>0</v>
      </c>
      <c r="AB307" s="4">
        <v>46227</v>
      </c>
      <c r="AC307" s="3">
        <v>51571</v>
      </c>
      <c r="AD307" s="3"/>
      <c r="AE307" s="2">
        <v>1</v>
      </c>
      <c r="AF307" s="2">
        <v>1</v>
      </c>
    </row>
    <row r="308" spans="1:32" ht="38.450000000000003" customHeight="1" x14ac:dyDescent="0.25">
      <c r="A308" s="2">
        <v>1</v>
      </c>
      <c r="B308" s="2" t="s">
        <v>10</v>
      </c>
      <c r="C308" s="2" t="s">
        <v>7</v>
      </c>
      <c r="D308" s="6" t="s">
        <v>3213</v>
      </c>
      <c r="E308" s="7">
        <v>46169</v>
      </c>
      <c r="F308" s="2" t="s">
        <v>2894</v>
      </c>
      <c r="G308" s="2">
        <v>2026</v>
      </c>
      <c r="H308" s="2" t="s">
        <v>3215</v>
      </c>
      <c r="I308" s="2" t="s">
        <v>9</v>
      </c>
      <c r="J308" s="2" t="s">
        <v>3214</v>
      </c>
      <c r="K308" s="2" t="s">
        <v>4</v>
      </c>
      <c r="L308" s="6" t="s">
        <v>3212</v>
      </c>
      <c r="M308" s="2">
        <v>1</v>
      </c>
      <c r="N308" s="2" t="s">
        <v>3</v>
      </c>
      <c r="O308" s="111"/>
      <c r="P308" s="111">
        <f t="shared" si="48"/>
        <v>0</v>
      </c>
      <c r="Q308" s="2" t="s">
        <v>2</v>
      </c>
      <c r="R308" s="2"/>
      <c r="S308" s="3"/>
      <c r="T308" s="5"/>
      <c r="U308" s="2"/>
      <c r="V308" s="5"/>
      <c r="W308" s="3" t="s">
        <v>1</v>
      </c>
      <c r="X308" s="2" t="s">
        <v>0</v>
      </c>
      <c r="Y308" s="2"/>
      <c r="Z308" s="2"/>
      <c r="AA308" s="2">
        <f t="shared" si="47"/>
        <v>-1</v>
      </c>
      <c r="AB308" s="4"/>
      <c r="AC308" s="3"/>
      <c r="AD308" s="3"/>
      <c r="AE308" s="2">
        <v>1</v>
      </c>
      <c r="AF308" s="2">
        <v>1</v>
      </c>
    </row>
    <row r="309" spans="1:32" ht="37.9" customHeight="1" x14ac:dyDescent="0.25">
      <c r="A309" s="2">
        <v>5</v>
      </c>
      <c r="B309" s="2" t="s">
        <v>10</v>
      </c>
      <c r="C309" s="2" t="s">
        <v>7</v>
      </c>
      <c r="D309" s="6" t="s">
        <v>3221</v>
      </c>
      <c r="E309" s="7">
        <v>46169</v>
      </c>
      <c r="F309" s="2" t="s">
        <v>2894</v>
      </c>
      <c r="G309" s="2">
        <v>2026</v>
      </c>
      <c r="H309" s="2" t="s">
        <v>3225</v>
      </c>
      <c r="I309" s="2" t="s">
        <v>9</v>
      </c>
      <c r="J309" s="2" t="s">
        <v>3226</v>
      </c>
      <c r="K309" s="2" t="s">
        <v>3238</v>
      </c>
      <c r="L309" s="6" t="s">
        <v>3216</v>
      </c>
      <c r="M309" s="2">
        <v>1</v>
      </c>
      <c r="N309" s="2" t="s">
        <v>3</v>
      </c>
      <c r="O309" s="111"/>
      <c r="P309" s="111">
        <f t="shared" si="48"/>
        <v>0</v>
      </c>
      <c r="Q309" s="2" t="s">
        <v>2</v>
      </c>
      <c r="R309" s="2"/>
      <c r="S309" s="3"/>
      <c r="T309" s="5"/>
      <c r="U309" s="2"/>
      <c r="V309" s="5"/>
      <c r="W309" s="3" t="s">
        <v>1</v>
      </c>
      <c r="X309" s="2" t="s">
        <v>0</v>
      </c>
      <c r="Y309" s="2"/>
      <c r="Z309" s="2"/>
      <c r="AA309" s="2">
        <f t="shared" si="47"/>
        <v>-1</v>
      </c>
      <c r="AB309" s="4"/>
      <c r="AC309" s="3"/>
      <c r="AD309" s="3"/>
      <c r="AE309" s="2">
        <v>1</v>
      </c>
      <c r="AF309" s="2">
        <v>1</v>
      </c>
    </row>
    <row r="310" spans="1:32" ht="37.9" customHeight="1" x14ac:dyDescent="0.25">
      <c r="A310" s="2"/>
      <c r="B310" s="2" t="s">
        <v>10</v>
      </c>
      <c r="C310" s="2" t="s">
        <v>7</v>
      </c>
      <c r="D310" s="6" t="s">
        <v>3222</v>
      </c>
      <c r="E310" s="7">
        <v>46169</v>
      </c>
      <c r="F310" s="2" t="s">
        <v>2894</v>
      </c>
      <c r="G310" s="2">
        <v>2026</v>
      </c>
      <c r="H310" s="2" t="s">
        <v>3225</v>
      </c>
      <c r="I310" s="2" t="s">
        <v>9</v>
      </c>
      <c r="J310" s="2" t="s">
        <v>3226</v>
      </c>
      <c r="K310" s="2" t="s">
        <v>3239</v>
      </c>
      <c r="L310" s="6" t="s">
        <v>3217</v>
      </c>
      <c r="M310" s="2">
        <v>2</v>
      </c>
      <c r="N310" s="2" t="s">
        <v>3</v>
      </c>
      <c r="O310" s="111"/>
      <c r="P310" s="111">
        <f t="shared" si="48"/>
        <v>0</v>
      </c>
      <c r="Q310" s="2" t="s">
        <v>2</v>
      </c>
      <c r="R310" s="2"/>
      <c r="S310" s="3"/>
      <c r="T310" s="5"/>
      <c r="U310" s="2"/>
      <c r="V310" s="5"/>
      <c r="W310" s="3" t="s">
        <v>1</v>
      </c>
      <c r="X310" s="2" t="s">
        <v>0</v>
      </c>
      <c r="Y310" s="2"/>
      <c r="Z310" s="2"/>
      <c r="AA310" s="2">
        <f t="shared" si="47"/>
        <v>-2</v>
      </c>
      <c r="AB310" s="4"/>
      <c r="AC310" s="3"/>
      <c r="AD310" s="3"/>
      <c r="AE310" s="2"/>
      <c r="AF310" s="2">
        <v>1</v>
      </c>
    </row>
    <row r="311" spans="1:32" ht="37.9" customHeight="1" x14ac:dyDescent="0.25">
      <c r="A311" s="2"/>
      <c r="B311" s="2" t="s">
        <v>10</v>
      </c>
      <c r="C311" s="2" t="s">
        <v>7</v>
      </c>
      <c r="D311" s="6" t="s">
        <v>3223</v>
      </c>
      <c r="E311" s="7">
        <v>46169</v>
      </c>
      <c r="F311" s="2" t="s">
        <v>2894</v>
      </c>
      <c r="G311" s="2">
        <v>2026</v>
      </c>
      <c r="H311" s="2" t="s">
        <v>3225</v>
      </c>
      <c r="I311" s="2" t="s">
        <v>9</v>
      </c>
      <c r="J311" s="2" t="s">
        <v>3226</v>
      </c>
      <c r="K311" s="2" t="s">
        <v>3240</v>
      </c>
      <c r="L311" s="6" t="s">
        <v>3218</v>
      </c>
      <c r="M311" s="2">
        <v>1</v>
      </c>
      <c r="N311" s="2" t="s">
        <v>3</v>
      </c>
      <c r="O311" s="111"/>
      <c r="P311" s="111">
        <f t="shared" si="48"/>
        <v>0</v>
      </c>
      <c r="Q311" s="2" t="s">
        <v>2</v>
      </c>
      <c r="R311" s="2"/>
      <c r="S311" s="3"/>
      <c r="T311" s="5"/>
      <c r="U311" s="2"/>
      <c r="V311" s="5"/>
      <c r="W311" s="3" t="s">
        <v>1</v>
      </c>
      <c r="X311" s="2" t="s">
        <v>0</v>
      </c>
      <c r="Y311" s="2"/>
      <c r="Z311" s="2"/>
      <c r="AA311" s="2">
        <f t="shared" si="47"/>
        <v>-1</v>
      </c>
      <c r="AB311" s="4"/>
      <c r="AC311" s="3"/>
      <c r="AD311" s="3"/>
      <c r="AE311" s="2"/>
      <c r="AF311" s="2">
        <v>1</v>
      </c>
    </row>
    <row r="312" spans="1:32" ht="37.9" customHeight="1" x14ac:dyDescent="0.25">
      <c r="A312" s="2"/>
      <c r="B312" s="2" t="s">
        <v>10</v>
      </c>
      <c r="C312" s="2" t="s">
        <v>7</v>
      </c>
      <c r="D312" s="6" t="s">
        <v>3223</v>
      </c>
      <c r="E312" s="7">
        <v>46169</v>
      </c>
      <c r="F312" s="2" t="s">
        <v>2894</v>
      </c>
      <c r="G312" s="2">
        <v>2026</v>
      </c>
      <c r="H312" s="2" t="s">
        <v>3225</v>
      </c>
      <c r="I312" s="2" t="s">
        <v>9</v>
      </c>
      <c r="J312" s="2" t="s">
        <v>3226</v>
      </c>
      <c r="K312" s="2" t="s">
        <v>3241</v>
      </c>
      <c r="L312" s="6" t="s">
        <v>3219</v>
      </c>
      <c r="M312" s="2">
        <v>1</v>
      </c>
      <c r="N312" s="2" t="s">
        <v>3</v>
      </c>
      <c r="O312" s="111"/>
      <c r="P312" s="111">
        <f t="shared" si="48"/>
        <v>0</v>
      </c>
      <c r="Q312" s="2" t="s">
        <v>2</v>
      </c>
      <c r="R312" s="2"/>
      <c r="S312" s="3"/>
      <c r="T312" s="5"/>
      <c r="U312" s="2"/>
      <c r="V312" s="5"/>
      <c r="W312" s="3" t="s">
        <v>1</v>
      </c>
      <c r="X312" s="2" t="s">
        <v>0</v>
      </c>
      <c r="Y312" s="2"/>
      <c r="Z312" s="2"/>
      <c r="AA312" s="2">
        <f t="shared" si="47"/>
        <v>-1</v>
      </c>
      <c r="AB312" s="4"/>
      <c r="AC312" s="3"/>
      <c r="AD312" s="3"/>
      <c r="AE312" s="2"/>
      <c r="AF312" s="2">
        <v>1</v>
      </c>
    </row>
    <row r="313" spans="1:32" ht="37.9" customHeight="1" x14ac:dyDescent="0.25">
      <c r="A313" s="2"/>
      <c r="B313" s="2" t="s">
        <v>10</v>
      </c>
      <c r="C313" s="2" t="s">
        <v>7</v>
      </c>
      <c r="D313" s="6" t="s">
        <v>3224</v>
      </c>
      <c r="E313" s="7">
        <v>46169</v>
      </c>
      <c r="F313" s="2" t="s">
        <v>2894</v>
      </c>
      <c r="G313" s="2">
        <v>2026</v>
      </c>
      <c r="H313" s="2" t="s">
        <v>3225</v>
      </c>
      <c r="I313" s="2" t="s">
        <v>9</v>
      </c>
      <c r="J313" s="2" t="s">
        <v>3226</v>
      </c>
      <c r="K313" s="2" t="s">
        <v>3242</v>
      </c>
      <c r="L313" s="6" t="s">
        <v>3220</v>
      </c>
      <c r="M313" s="2">
        <v>4</v>
      </c>
      <c r="N313" s="2" t="s">
        <v>3</v>
      </c>
      <c r="O313" s="111"/>
      <c r="P313" s="111">
        <f t="shared" si="48"/>
        <v>0</v>
      </c>
      <c r="Q313" s="2" t="s">
        <v>2</v>
      </c>
      <c r="R313" s="2"/>
      <c r="S313" s="3"/>
      <c r="T313" s="5"/>
      <c r="U313" s="2"/>
      <c r="V313" s="5"/>
      <c r="W313" s="3" t="s">
        <v>1</v>
      </c>
      <c r="X313" s="2" t="s">
        <v>0</v>
      </c>
      <c r="Y313" s="2"/>
      <c r="Z313" s="2"/>
      <c r="AA313" s="2">
        <f t="shared" si="47"/>
        <v>-4</v>
      </c>
      <c r="AB313" s="4"/>
      <c r="AC313" s="3"/>
      <c r="AD313" s="3"/>
      <c r="AE313" s="2"/>
      <c r="AF313" s="2">
        <v>1</v>
      </c>
    </row>
    <row r="314" spans="1:32" ht="37.9" customHeight="1" x14ac:dyDescent="0.25">
      <c r="A314" s="2">
        <v>2</v>
      </c>
      <c r="B314" s="2" t="s">
        <v>10</v>
      </c>
      <c r="C314" s="2" t="s">
        <v>7</v>
      </c>
      <c r="D314" s="6" t="s">
        <v>3227</v>
      </c>
      <c r="E314" s="7">
        <v>46169</v>
      </c>
      <c r="F314" s="2" t="s">
        <v>2894</v>
      </c>
      <c r="G314" s="2">
        <v>2026</v>
      </c>
      <c r="H314" s="2" t="s">
        <v>3233</v>
      </c>
      <c r="I314" s="2" t="s">
        <v>9</v>
      </c>
      <c r="J314" s="2" t="s">
        <v>3232</v>
      </c>
      <c r="K314" s="2" t="s">
        <v>3230</v>
      </c>
      <c r="L314" s="6" t="s">
        <v>3228</v>
      </c>
      <c r="M314" s="2">
        <v>1</v>
      </c>
      <c r="N314" s="2" t="s">
        <v>3</v>
      </c>
      <c r="O314" s="111"/>
      <c r="P314" s="111">
        <f t="shared" si="48"/>
        <v>0</v>
      </c>
      <c r="Q314" s="2" t="s">
        <v>2</v>
      </c>
      <c r="R314" s="2"/>
      <c r="S314" s="3"/>
      <c r="T314" s="5"/>
      <c r="U314" s="2"/>
      <c r="V314" s="5"/>
      <c r="W314" s="3" t="s">
        <v>1</v>
      </c>
      <c r="X314" s="2" t="s">
        <v>0</v>
      </c>
      <c r="Y314" s="2"/>
      <c r="Z314" s="2"/>
      <c r="AA314" s="2">
        <f t="shared" si="47"/>
        <v>-1</v>
      </c>
      <c r="AB314" s="4"/>
      <c r="AC314" s="3"/>
      <c r="AD314" s="3"/>
      <c r="AE314" s="2">
        <v>1</v>
      </c>
      <c r="AF314" s="2">
        <v>1</v>
      </c>
    </row>
    <row r="315" spans="1:32" ht="37.9" customHeight="1" x14ac:dyDescent="0.25">
      <c r="A315" s="2"/>
      <c r="B315" s="2" t="s">
        <v>10</v>
      </c>
      <c r="C315" s="2" t="s">
        <v>7</v>
      </c>
      <c r="D315" s="6" t="s">
        <v>3227</v>
      </c>
      <c r="E315" s="7">
        <v>46169</v>
      </c>
      <c r="F315" s="2" t="s">
        <v>2894</v>
      </c>
      <c r="G315" s="2">
        <v>2026</v>
      </c>
      <c r="H315" s="2" t="s">
        <v>3233</v>
      </c>
      <c r="I315" s="2" t="s">
        <v>9</v>
      </c>
      <c r="J315" s="2" t="s">
        <v>3232</v>
      </c>
      <c r="K315" s="2" t="s">
        <v>3231</v>
      </c>
      <c r="L315" s="6" t="s">
        <v>3229</v>
      </c>
      <c r="M315" s="2">
        <v>1</v>
      </c>
      <c r="N315" s="2" t="s">
        <v>3</v>
      </c>
      <c r="O315" s="111"/>
      <c r="P315" s="111">
        <f t="shared" si="48"/>
        <v>0</v>
      </c>
      <c r="Q315" s="2" t="s">
        <v>2</v>
      </c>
      <c r="R315" s="2"/>
      <c r="S315" s="3"/>
      <c r="T315" s="5"/>
      <c r="U315" s="2"/>
      <c r="V315" s="5"/>
      <c r="W315" s="3" t="s">
        <v>1</v>
      </c>
      <c r="X315" s="2" t="s">
        <v>0</v>
      </c>
      <c r="Y315" s="2"/>
      <c r="Z315" s="2"/>
      <c r="AA315" s="2">
        <f t="shared" si="47"/>
        <v>-1</v>
      </c>
      <c r="AB315" s="4"/>
      <c r="AC315" s="3"/>
      <c r="AD315" s="3"/>
      <c r="AE315" s="2"/>
      <c r="AF315" s="2">
        <v>1</v>
      </c>
    </row>
    <row r="316" spans="1:32" ht="37.9" customHeight="1" x14ac:dyDescent="0.25">
      <c r="A316" s="2">
        <v>1</v>
      </c>
      <c r="B316" s="2" t="s">
        <v>1306</v>
      </c>
      <c r="C316" s="2" t="s">
        <v>7</v>
      </c>
      <c r="D316" s="6" t="s">
        <v>3235</v>
      </c>
      <c r="E316" s="7">
        <v>46169</v>
      </c>
      <c r="F316" s="2" t="s">
        <v>2894</v>
      </c>
      <c r="G316" s="2">
        <v>2026</v>
      </c>
      <c r="H316" s="2" t="s">
        <v>3236</v>
      </c>
      <c r="I316" s="2" t="s">
        <v>9</v>
      </c>
      <c r="J316" s="2" t="s">
        <v>3234</v>
      </c>
      <c r="K316" s="2" t="s">
        <v>4</v>
      </c>
      <c r="L316" s="6" t="s">
        <v>3237</v>
      </c>
      <c r="M316" s="2">
        <v>1</v>
      </c>
      <c r="N316" s="2" t="s">
        <v>3</v>
      </c>
      <c r="O316" s="111">
        <v>7800</v>
      </c>
      <c r="P316" s="111">
        <f t="shared" si="48"/>
        <v>7800</v>
      </c>
      <c r="Q316" s="2" t="s">
        <v>2</v>
      </c>
      <c r="R316" s="2" t="s">
        <v>1219</v>
      </c>
      <c r="S316" s="3" t="s">
        <v>3480</v>
      </c>
      <c r="T316" s="5">
        <v>46184</v>
      </c>
      <c r="U316" s="2" t="s">
        <v>12</v>
      </c>
      <c r="V316" s="5">
        <v>46184</v>
      </c>
      <c r="W316" s="3" t="s">
        <v>14</v>
      </c>
      <c r="X316" s="2" t="s">
        <v>13</v>
      </c>
      <c r="Y316" s="2">
        <v>3</v>
      </c>
      <c r="Z316" s="2">
        <v>1</v>
      </c>
      <c r="AA316" s="2">
        <f t="shared" si="47"/>
        <v>0</v>
      </c>
      <c r="AB316" s="4">
        <v>46195</v>
      </c>
      <c r="AC316" s="3" t="s">
        <v>1700</v>
      </c>
      <c r="AD316" s="3"/>
      <c r="AE316" s="2">
        <v>1</v>
      </c>
      <c r="AF316" s="2">
        <v>1</v>
      </c>
    </row>
    <row r="317" spans="1:32" ht="37.9" customHeight="1" x14ac:dyDescent="0.25">
      <c r="A317" s="2">
        <v>2</v>
      </c>
      <c r="B317" s="2" t="s">
        <v>1306</v>
      </c>
      <c r="C317" s="2" t="s">
        <v>15</v>
      </c>
      <c r="D317" s="6" t="s">
        <v>3299</v>
      </c>
      <c r="E317" s="7">
        <v>46170</v>
      </c>
      <c r="F317" s="2" t="s">
        <v>2894</v>
      </c>
      <c r="G317" s="2">
        <v>2026</v>
      </c>
      <c r="H317" s="2" t="s">
        <v>3244</v>
      </c>
      <c r="I317" s="2" t="s">
        <v>2082</v>
      </c>
      <c r="J317" s="2" t="s">
        <v>3245</v>
      </c>
      <c r="K317" s="2" t="s">
        <v>4</v>
      </c>
      <c r="L317" s="6" t="s">
        <v>3300</v>
      </c>
      <c r="M317" s="2">
        <v>1</v>
      </c>
      <c r="N317" s="2" t="s">
        <v>3</v>
      </c>
      <c r="O317" s="111">
        <v>568100</v>
      </c>
      <c r="P317" s="111">
        <f t="shared" si="48"/>
        <v>568100</v>
      </c>
      <c r="Q317" s="2" t="s">
        <v>2</v>
      </c>
      <c r="R317" s="2" t="s">
        <v>1186</v>
      </c>
      <c r="S317" s="3" t="s">
        <v>4027</v>
      </c>
      <c r="T317" s="5">
        <v>46220</v>
      </c>
      <c r="U317" s="2" t="s">
        <v>12</v>
      </c>
      <c r="V317" s="5">
        <v>46220</v>
      </c>
      <c r="W317" s="3" t="s">
        <v>14</v>
      </c>
      <c r="X317" s="2" t="s">
        <v>13</v>
      </c>
      <c r="Y317" s="2">
        <v>3</v>
      </c>
      <c r="Z317" s="2">
        <v>1</v>
      </c>
      <c r="AA317" s="2">
        <f t="shared" si="47"/>
        <v>0</v>
      </c>
      <c r="AB317" s="4">
        <v>46226</v>
      </c>
      <c r="AC317" s="3">
        <v>2236</v>
      </c>
      <c r="AD317" s="3"/>
      <c r="AE317" s="2">
        <v>1</v>
      </c>
      <c r="AF317" s="2">
        <v>1</v>
      </c>
    </row>
    <row r="318" spans="1:32" ht="37.9" customHeight="1" x14ac:dyDescent="0.25">
      <c r="A318" s="2"/>
      <c r="B318" s="2" t="s">
        <v>1306</v>
      </c>
      <c r="C318" s="2" t="s">
        <v>15</v>
      </c>
      <c r="D318" s="6" t="s">
        <v>3299</v>
      </c>
      <c r="E318" s="7">
        <v>46170</v>
      </c>
      <c r="F318" s="2" t="s">
        <v>2894</v>
      </c>
      <c r="G318" s="2">
        <v>2026</v>
      </c>
      <c r="H318" s="2" t="s">
        <v>3244</v>
      </c>
      <c r="I318" s="2" t="s">
        <v>2082</v>
      </c>
      <c r="J318" s="2" t="s">
        <v>3245</v>
      </c>
      <c r="K318" s="2" t="s">
        <v>4</v>
      </c>
      <c r="L318" s="6" t="s">
        <v>3301</v>
      </c>
      <c r="M318" s="2">
        <v>2</v>
      </c>
      <c r="N318" s="2" t="s">
        <v>3</v>
      </c>
      <c r="O318" s="111"/>
      <c r="P318" s="111">
        <f t="shared" si="48"/>
        <v>0</v>
      </c>
      <c r="Q318" s="2" t="s">
        <v>2</v>
      </c>
      <c r="R318" s="2" t="s">
        <v>4114</v>
      </c>
      <c r="S318" s="3"/>
      <c r="T318" s="5"/>
      <c r="U318" s="2"/>
      <c r="V318" s="5"/>
      <c r="W318" s="3" t="s">
        <v>1</v>
      </c>
      <c r="X318" s="2" t="s">
        <v>0</v>
      </c>
      <c r="Y318" s="2">
        <v>4</v>
      </c>
      <c r="Z318" s="2"/>
      <c r="AA318" s="2">
        <f t="shared" si="47"/>
        <v>-2</v>
      </c>
      <c r="AB318" s="4"/>
      <c r="AC318" s="3"/>
      <c r="AD318" s="3"/>
      <c r="AE318" s="2"/>
      <c r="AF318" s="2">
        <v>1</v>
      </c>
    </row>
    <row r="319" spans="1:32" ht="37.9" customHeight="1" x14ac:dyDescent="0.25">
      <c r="A319" s="2">
        <v>1</v>
      </c>
      <c r="B319" s="2" t="s">
        <v>16</v>
      </c>
      <c r="C319" s="2" t="s">
        <v>15</v>
      </c>
      <c r="D319" s="6" t="s">
        <v>3249</v>
      </c>
      <c r="E319" s="7">
        <v>46170</v>
      </c>
      <c r="F319" s="2" t="s">
        <v>2894</v>
      </c>
      <c r="G319" s="2">
        <v>2026</v>
      </c>
      <c r="H319" s="2" t="s">
        <v>3250</v>
      </c>
      <c r="I319" s="2" t="s">
        <v>9</v>
      </c>
      <c r="J319" s="2" t="s">
        <v>3248</v>
      </c>
      <c r="K319" s="2" t="s">
        <v>4</v>
      </c>
      <c r="L319" s="6" t="s">
        <v>3532</v>
      </c>
      <c r="M319" s="2">
        <v>1</v>
      </c>
      <c r="N319" s="2" t="s">
        <v>3</v>
      </c>
      <c r="O319" s="111">
        <v>2300000</v>
      </c>
      <c r="P319" s="111">
        <f t="shared" si="48"/>
        <v>2300000</v>
      </c>
      <c r="Q319" s="2" t="s">
        <v>2</v>
      </c>
      <c r="R319" s="2" t="s">
        <v>57</v>
      </c>
      <c r="S319" s="3" t="s">
        <v>3251</v>
      </c>
      <c r="T319" s="5">
        <v>46170</v>
      </c>
      <c r="U319" s="2" t="s">
        <v>12</v>
      </c>
      <c r="V319" s="5">
        <v>46171</v>
      </c>
      <c r="W319" s="3" t="s">
        <v>1422</v>
      </c>
      <c r="X319" s="2" t="s">
        <v>0</v>
      </c>
      <c r="Y319" s="2">
        <v>1</v>
      </c>
      <c r="Z319" s="2"/>
      <c r="AA319" s="2">
        <f t="shared" si="47"/>
        <v>-1</v>
      </c>
      <c r="AB319" s="4"/>
      <c r="AC319" s="3"/>
      <c r="AD319" s="3"/>
      <c r="AE319" s="2">
        <v>1</v>
      </c>
      <c r="AF319" s="2">
        <v>1</v>
      </c>
    </row>
    <row r="320" spans="1:32" ht="37.9" customHeight="1" x14ac:dyDescent="0.25">
      <c r="A320" s="2">
        <v>1</v>
      </c>
      <c r="B320" s="2" t="s">
        <v>16</v>
      </c>
      <c r="C320" s="2" t="s">
        <v>15</v>
      </c>
      <c r="D320" s="6" t="s">
        <v>3255</v>
      </c>
      <c r="E320" s="7">
        <v>46172</v>
      </c>
      <c r="F320" s="2" t="s">
        <v>2894</v>
      </c>
      <c r="G320" s="2">
        <v>2026</v>
      </c>
      <c r="H320" s="2" t="s">
        <v>3260</v>
      </c>
      <c r="I320" s="2" t="s">
        <v>2082</v>
      </c>
      <c r="J320" s="2" t="s">
        <v>3252</v>
      </c>
      <c r="K320" s="2" t="s">
        <v>4</v>
      </c>
      <c r="L320" s="6" t="s">
        <v>3254</v>
      </c>
      <c r="M320" s="2">
        <v>1</v>
      </c>
      <c r="N320" s="2" t="s">
        <v>3</v>
      </c>
      <c r="O320" s="111">
        <v>3423550</v>
      </c>
      <c r="P320" s="111">
        <f t="shared" si="48"/>
        <v>3423550</v>
      </c>
      <c r="Q320" s="2" t="s">
        <v>2</v>
      </c>
      <c r="R320" s="2" t="s">
        <v>3246</v>
      </c>
      <c r="S320" s="3" t="s">
        <v>3696</v>
      </c>
      <c r="T320" s="5">
        <v>46197</v>
      </c>
      <c r="U320" s="2" t="s">
        <v>12</v>
      </c>
      <c r="V320" s="5">
        <v>46206</v>
      </c>
      <c r="W320" s="3" t="s">
        <v>1422</v>
      </c>
      <c r="X320" s="2" t="s">
        <v>0</v>
      </c>
      <c r="Y320" s="2">
        <v>1</v>
      </c>
      <c r="Z320" s="2"/>
      <c r="AA320" s="2">
        <f t="shared" si="47"/>
        <v>-1</v>
      </c>
      <c r="AB320" s="4"/>
      <c r="AC320" s="3"/>
      <c r="AD320" s="3"/>
      <c r="AE320" s="2">
        <v>1</v>
      </c>
      <c r="AF320" s="2">
        <v>1</v>
      </c>
    </row>
    <row r="321" spans="1:32" ht="37.9" customHeight="1" x14ac:dyDescent="0.25">
      <c r="A321" s="2">
        <v>1</v>
      </c>
      <c r="B321" s="2" t="s">
        <v>44</v>
      </c>
      <c r="C321" s="2" t="s">
        <v>15</v>
      </c>
      <c r="D321" s="6" t="s">
        <v>3258</v>
      </c>
      <c r="E321" s="7">
        <v>46172</v>
      </c>
      <c r="F321" s="2" t="s">
        <v>2894</v>
      </c>
      <c r="G321" s="2">
        <v>2026</v>
      </c>
      <c r="H321" s="2" t="s">
        <v>3261</v>
      </c>
      <c r="I321" s="2" t="s">
        <v>2082</v>
      </c>
      <c r="J321" s="2" t="s">
        <v>3253</v>
      </c>
      <c r="K321" s="2" t="s">
        <v>3256</v>
      </c>
      <c r="L321" s="6" t="s">
        <v>3257</v>
      </c>
      <c r="M321" s="2">
        <v>2</v>
      </c>
      <c r="N321" s="2" t="s">
        <v>3</v>
      </c>
      <c r="O321" s="111">
        <v>1222059.6000000001</v>
      </c>
      <c r="P321" s="111">
        <f t="shared" si="48"/>
        <v>2444119.2000000002</v>
      </c>
      <c r="Q321" s="2" t="s">
        <v>2</v>
      </c>
      <c r="R321" s="2" t="s">
        <v>1203</v>
      </c>
      <c r="S321" s="3" t="s">
        <v>3991</v>
      </c>
      <c r="T321" s="5">
        <v>46211</v>
      </c>
      <c r="U321" s="2" t="s">
        <v>45</v>
      </c>
      <c r="V321" s="5">
        <v>46217</v>
      </c>
      <c r="W321" s="3" t="s">
        <v>1422</v>
      </c>
      <c r="X321" s="2" t="s">
        <v>0</v>
      </c>
      <c r="Y321" s="2">
        <v>1</v>
      </c>
      <c r="Z321" s="2"/>
      <c r="AA321" s="2">
        <f t="shared" si="47"/>
        <v>-2</v>
      </c>
      <c r="AB321" s="4"/>
      <c r="AC321" s="3"/>
      <c r="AD321" s="3"/>
      <c r="AE321" s="2">
        <v>1</v>
      </c>
      <c r="AF321" s="2">
        <v>1</v>
      </c>
    </row>
    <row r="322" spans="1:32" ht="37.9" customHeight="1" x14ac:dyDescent="0.25">
      <c r="A322" s="2">
        <v>1</v>
      </c>
      <c r="B322" s="2" t="s">
        <v>2631</v>
      </c>
      <c r="C322" s="2" t="s">
        <v>15</v>
      </c>
      <c r="D322" s="6" t="s">
        <v>3274</v>
      </c>
      <c r="E322" s="7">
        <v>46175</v>
      </c>
      <c r="F322" s="2" t="s">
        <v>3275</v>
      </c>
      <c r="G322" s="2">
        <v>2026</v>
      </c>
      <c r="H322" s="2" t="s">
        <v>3276</v>
      </c>
      <c r="I322" s="2" t="s">
        <v>9</v>
      </c>
      <c r="J322" s="2" t="s">
        <v>3273</v>
      </c>
      <c r="K322" s="2" t="s">
        <v>4</v>
      </c>
      <c r="L322" s="6" t="s">
        <v>3277</v>
      </c>
      <c r="M322" s="2">
        <v>1</v>
      </c>
      <c r="N322" s="2" t="s">
        <v>3</v>
      </c>
      <c r="O322" s="111">
        <v>1432000</v>
      </c>
      <c r="P322" s="111">
        <f t="shared" si="48"/>
        <v>1432000</v>
      </c>
      <c r="Q322" s="2" t="s">
        <v>2</v>
      </c>
      <c r="R322" s="2" t="s">
        <v>1178</v>
      </c>
      <c r="S322" s="3" t="s">
        <v>3479</v>
      </c>
      <c r="T322" s="5">
        <v>46183</v>
      </c>
      <c r="U322" s="2" t="s">
        <v>12</v>
      </c>
      <c r="V322" s="5">
        <v>46184</v>
      </c>
      <c r="W322" s="3" t="s">
        <v>14</v>
      </c>
      <c r="X322" s="2" t="s">
        <v>13</v>
      </c>
      <c r="Y322" s="2">
        <v>3</v>
      </c>
      <c r="Z322" s="2">
        <v>1</v>
      </c>
      <c r="AA322" s="2">
        <f t="shared" si="47"/>
        <v>0</v>
      </c>
      <c r="AB322" s="4" t="s">
        <v>3600</v>
      </c>
      <c r="AC322" s="3" t="s">
        <v>1231</v>
      </c>
      <c r="AD322" s="3"/>
      <c r="AE322" s="2">
        <v>1</v>
      </c>
      <c r="AF322" s="2">
        <v>1</v>
      </c>
    </row>
    <row r="323" spans="1:32" ht="37.9" customHeight="1" x14ac:dyDescent="0.25">
      <c r="A323" s="2">
        <v>2</v>
      </c>
      <c r="B323" s="2" t="s">
        <v>10</v>
      </c>
      <c r="C323" s="2" t="s">
        <v>15</v>
      </c>
      <c r="D323" s="6" t="s">
        <v>3180</v>
      </c>
      <c r="E323" s="7">
        <v>46177</v>
      </c>
      <c r="F323" s="2" t="s">
        <v>3275</v>
      </c>
      <c r="G323" s="2">
        <v>2026</v>
      </c>
      <c r="H323" s="2" t="s">
        <v>3316</v>
      </c>
      <c r="I323" s="2" t="s">
        <v>9</v>
      </c>
      <c r="J323" s="2" t="s">
        <v>3304</v>
      </c>
      <c r="K323" s="2" t="s">
        <v>4</v>
      </c>
      <c r="L323" s="6" t="s">
        <v>3302</v>
      </c>
      <c r="M323" s="2">
        <v>1</v>
      </c>
      <c r="N323" s="2" t="s">
        <v>3</v>
      </c>
      <c r="O323" s="111">
        <v>294480</v>
      </c>
      <c r="P323" s="111">
        <f t="shared" si="48"/>
        <v>294480</v>
      </c>
      <c r="Q323" s="2" t="s">
        <v>2</v>
      </c>
      <c r="R323" s="2" t="s">
        <v>1204</v>
      </c>
      <c r="S323" s="3" t="s">
        <v>4129</v>
      </c>
      <c r="T323" s="5">
        <v>46224</v>
      </c>
      <c r="U323" s="2" t="s">
        <v>45</v>
      </c>
      <c r="V323" s="5">
        <v>46225</v>
      </c>
      <c r="W323" s="3" t="s">
        <v>14</v>
      </c>
      <c r="X323" s="2" t="s">
        <v>13</v>
      </c>
      <c r="Y323" s="2">
        <v>3</v>
      </c>
      <c r="Z323" s="2">
        <v>1</v>
      </c>
      <c r="AA323" s="2">
        <f t="shared" si="47"/>
        <v>0</v>
      </c>
      <c r="AB323" s="4">
        <v>46225</v>
      </c>
      <c r="AC323" s="3">
        <v>217243</v>
      </c>
      <c r="AD323" s="3"/>
      <c r="AE323" s="2">
        <v>1</v>
      </c>
      <c r="AF323" s="2">
        <v>1</v>
      </c>
    </row>
    <row r="324" spans="1:32" ht="37.9" customHeight="1" x14ac:dyDescent="0.25">
      <c r="A324" s="2"/>
      <c r="B324" s="2" t="s">
        <v>10</v>
      </c>
      <c r="C324" s="2" t="s">
        <v>15</v>
      </c>
      <c r="D324" s="6" t="s">
        <v>3305</v>
      </c>
      <c r="E324" s="7">
        <v>46177</v>
      </c>
      <c r="F324" s="2" t="s">
        <v>3275</v>
      </c>
      <c r="G324" s="2">
        <v>2026</v>
      </c>
      <c r="H324" s="2" t="s">
        <v>3316</v>
      </c>
      <c r="I324" s="2" t="s">
        <v>9</v>
      </c>
      <c r="J324" s="2" t="s">
        <v>3304</v>
      </c>
      <c r="K324" s="2" t="s">
        <v>4</v>
      </c>
      <c r="L324" s="6" t="s">
        <v>3303</v>
      </c>
      <c r="M324" s="2">
        <v>1</v>
      </c>
      <c r="N324" s="2" t="s">
        <v>3</v>
      </c>
      <c r="O324" s="111">
        <v>79775</v>
      </c>
      <c r="P324" s="111">
        <f t="shared" si="48"/>
        <v>79775</v>
      </c>
      <c r="Q324" s="2" t="s">
        <v>2</v>
      </c>
      <c r="R324" s="2" t="s">
        <v>1178</v>
      </c>
      <c r="S324" s="3" t="s">
        <v>4128</v>
      </c>
      <c r="T324" s="5">
        <v>46224</v>
      </c>
      <c r="U324" s="2" t="s">
        <v>12</v>
      </c>
      <c r="V324" s="5">
        <v>46225</v>
      </c>
      <c r="W324" s="3" t="s">
        <v>1422</v>
      </c>
      <c r="X324" s="2" t="s">
        <v>0</v>
      </c>
      <c r="Y324" s="2">
        <v>1</v>
      </c>
      <c r="Z324" s="2"/>
      <c r="AA324" s="2">
        <f t="shared" si="47"/>
        <v>-1</v>
      </c>
      <c r="AB324" s="4"/>
      <c r="AC324" s="3"/>
      <c r="AD324" s="3"/>
      <c r="AE324" s="2"/>
      <c r="AF324" s="2">
        <v>1</v>
      </c>
    </row>
    <row r="325" spans="1:32" ht="37.9" customHeight="1" x14ac:dyDescent="0.25">
      <c r="A325" s="2">
        <v>5</v>
      </c>
      <c r="B325" s="2" t="s">
        <v>10</v>
      </c>
      <c r="C325" s="2" t="s">
        <v>7</v>
      </c>
      <c r="D325" s="6" t="s">
        <v>3327</v>
      </c>
      <c r="E325" s="7">
        <v>46178</v>
      </c>
      <c r="F325" s="2" t="s">
        <v>3275</v>
      </c>
      <c r="G325" s="2">
        <v>2026</v>
      </c>
      <c r="H325" s="2" t="s">
        <v>3328</v>
      </c>
      <c r="I325" s="2" t="s">
        <v>2082</v>
      </c>
      <c r="J325" s="2" t="s">
        <v>3317</v>
      </c>
      <c r="K325" s="2" t="s">
        <v>3318</v>
      </c>
      <c r="L325" s="6" t="s">
        <v>3319</v>
      </c>
      <c r="M325" s="2">
        <v>3</v>
      </c>
      <c r="N325" s="2" t="s">
        <v>3</v>
      </c>
      <c r="O325" s="111"/>
      <c r="P325" s="111">
        <f t="shared" si="48"/>
        <v>0</v>
      </c>
      <c r="Q325" s="2" t="s">
        <v>2</v>
      </c>
      <c r="R325" s="2"/>
      <c r="S325" s="3"/>
      <c r="T325" s="5"/>
      <c r="U325" s="2"/>
      <c r="V325" s="5"/>
      <c r="W325" s="3" t="s">
        <v>1</v>
      </c>
      <c r="X325" s="2" t="s">
        <v>0</v>
      </c>
      <c r="Y325" s="2"/>
      <c r="Z325" s="2"/>
      <c r="AA325" s="2">
        <f t="shared" si="47"/>
        <v>-3</v>
      </c>
      <c r="AB325" s="4"/>
      <c r="AC325" s="3"/>
      <c r="AD325" s="3"/>
      <c r="AE325" s="2">
        <v>1</v>
      </c>
      <c r="AF325" s="2">
        <v>1</v>
      </c>
    </row>
    <row r="326" spans="1:32" ht="37.9" customHeight="1" x14ac:dyDescent="0.25">
      <c r="A326" s="2"/>
      <c r="B326" s="2" t="s">
        <v>10</v>
      </c>
      <c r="C326" s="2" t="s">
        <v>7</v>
      </c>
      <c r="D326" s="6" t="s">
        <v>3327</v>
      </c>
      <c r="E326" s="7">
        <v>46178</v>
      </c>
      <c r="F326" s="2" t="s">
        <v>3275</v>
      </c>
      <c r="G326" s="2">
        <v>2026</v>
      </c>
      <c r="H326" s="2" t="s">
        <v>3328</v>
      </c>
      <c r="I326" s="2" t="s">
        <v>2082</v>
      </c>
      <c r="J326" s="2" t="s">
        <v>3317</v>
      </c>
      <c r="K326" s="2" t="s">
        <v>3320</v>
      </c>
      <c r="L326" s="6" t="s">
        <v>3321</v>
      </c>
      <c r="M326" s="2">
        <v>3</v>
      </c>
      <c r="N326" s="2" t="s">
        <v>3</v>
      </c>
      <c r="O326" s="111"/>
      <c r="P326" s="111">
        <f t="shared" si="48"/>
        <v>0</v>
      </c>
      <c r="Q326" s="2" t="s">
        <v>2</v>
      </c>
      <c r="R326" s="2"/>
      <c r="S326" s="3"/>
      <c r="T326" s="5"/>
      <c r="U326" s="2"/>
      <c r="V326" s="5"/>
      <c r="W326" s="3" t="s">
        <v>1</v>
      </c>
      <c r="X326" s="2" t="s">
        <v>0</v>
      </c>
      <c r="Y326" s="2"/>
      <c r="Z326" s="2"/>
      <c r="AA326" s="2">
        <f t="shared" si="47"/>
        <v>-3</v>
      </c>
      <c r="AB326" s="4"/>
      <c r="AC326" s="3"/>
      <c r="AD326" s="3"/>
      <c r="AE326" s="2"/>
      <c r="AF326" s="2">
        <v>1</v>
      </c>
    </row>
    <row r="327" spans="1:32" ht="37.9" customHeight="1" x14ac:dyDescent="0.25">
      <c r="A327" s="2"/>
      <c r="B327" s="2" t="s">
        <v>10</v>
      </c>
      <c r="C327" s="2" t="s">
        <v>7</v>
      </c>
      <c r="D327" s="6" t="s">
        <v>3327</v>
      </c>
      <c r="E327" s="7">
        <v>46178</v>
      </c>
      <c r="F327" s="2" t="s">
        <v>3275</v>
      </c>
      <c r="G327" s="2">
        <v>2026</v>
      </c>
      <c r="H327" s="2" t="s">
        <v>3328</v>
      </c>
      <c r="I327" s="2" t="s">
        <v>2082</v>
      </c>
      <c r="J327" s="2" t="s">
        <v>3317</v>
      </c>
      <c r="K327" s="2" t="s">
        <v>3322</v>
      </c>
      <c r="L327" s="6" t="s">
        <v>3323</v>
      </c>
      <c r="M327" s="2">
        <v>1</v>
      </c>
      <c r="N327" s="2" t="s">
        <v>3</v>
      </c>
      <c r="O327" s="111"/>
      <c r="P327" s="111">
        <f t="shared" si="48"/>
        <v>0</v>
      </c>
      <c r="Q327" s="2" t="s">
        <v>2</v>
      </c>
      <c r="R327" s="2"/>
      <c r="S327" s="3"/>
      <c r="T327" s="5"/>
      <c r="U327" s="2"/>
      <c r="V327" s="5"/>
      <c r="W327" s="3" t="s">
        <v>1</v>
      </c>
      <c r="X327" s="2" t="s">
        <v>0</v>
      </c>
      <c r="Y327" s="2">
        <v>4</v>
      </c>
      <c r="Z327" s="2"/>
      <c r="AA327" s="2">
        <f t="shared" si="47"/>
        <v>-1</v>
      </c>
      <c r="AB327" s="4"/>
      <c r="AC327" s="3"/>
      <c r="AD327" s="3"/>
      <c r="AE327" s="2"/>
      <c r="AF327" s="2">
        <v>1</v>
      </c>
    </row>
    <row r="328" spans="1:32" ht="37.9" customHeight="1" x14ac:dyDescent="0.25">
      <c r="A328" s="2"/>
      <c r="B328" s="2" t="s">
        <v>10</v>
      </c>
      <c r="C328" s="2" t="s">
        <v>7</v>
      </c>
      <c r="D328" s="6" t="s">
        <v>3327</v>
      </c>
      <c r="E328" s="7">
        <v>46178</v>
      </c>
      <c r="F328" s="2" t="s">
        <v>3275</v>
      </c>
      <c r="G328" s="2">
        <v>2026</v>
      </c>
      <c r="H328" s="2" t="s">
        <v>3328</v>
      </c>
      <c r="I328" s="2" t="s">
        <v>2082</v>
      </c>
      <c r="J328" s="2" t="s">
        <v>3317</v>
      </c>
      <c r="K328" s="2" t="s">
        <v>1191</v>
      </c>
      <c r="L328" s="6" t="s">
        <v>1745</v>
      </c>
      <c r="M328" s="2">
        <v>6</v>
      </c>
      <c r="N328" s="2" t="s">
        <v>3</v>
      </c>
      <c r="O328" s="111"/>
      <c r="P328" s="111">
        <f t="shared" si="48"/>
        <v>0</v>
      </c>
      <c r="Q328" s="2" t="s">
        <v>2</v>
      </c>
      <c r="R328" s="2"/>
      <c r="S328" s="3"/>
      <c r="T328" s="5"/>
      <c r="U328" s="2"/>
      <c r="V328" s="5"/>
      <c r="W328" s="3" t="s">
        <v>1</v>
      </c>
      <c r="X328" s="2" t="s">
        <v>0</v>
      </c>
      <c r="Y328" s="2"/>
      <c r="Z328" s="2"/>
      <c r="AA328" s="2">
        <f t="shared" si="47"/>
        <v>-6</v>
      </c>
      <c r="AB328" s="4"/>
      <c r="AC328" s="3"/>
      <c r="AD328" s="3"/>
      <c r="AE328" s="2"/>
      <c r="AF328" s="2">
        <v>1</v>
      </c>
    </row>
    <row r="329" spans="1:32" ht="37.9" customHeight="1" x14ac:dyDescent="0.25">
      <c r="A329" s="2"/>
      <c r="B329" s="2" t="s">
        <v>10</v>
      </c>
      <c r="C329" s="2" t="s">
        <v>7</v>
      </c>
      <c r="D329" s="6" t="s">
        <v>3327</v>
      </c>
      <c r="E329" s="7">
        <v>46178</v>
      </c>
      <c r="F329" s="2" t="s">
        <v>3275</v>
      </c>
      <c r="G329" s="2">
        <v>2026</v>
      </c>
      <c r="H329" s="2" t="s">
        <v>3328</v>
      </c>
      <c r="I329" s="2" t="s">
        <v>2082</v>
      </c>
      <c r="J329" s="2" t="s">
        <v>3317</v>
      </c>
      <c r="K329" s="2" t="s">
        <v>1192</v>
      </c>
      <c r="L329" s="6" t="s">
        <v>3324</v>
      </c>
      <c r="M329" s="2">
        <v>4</v>
      </c>
      <c r="N329" s="2" t="s">
        <v>3</v>
      </c>
      <c r="O329" s="111"/>
      <c r="P329" s="111">
        <f t="shared" si="48"/>
        <v>0</v>
      </c>
      <c r="Q329" s="2" t="s">
        <v>2</v>
      </c>
      <c r="R329" s="2"/>
      <c r="S329" s="3"/>
      <c r="T329" s="5"/>
      <c r="U329" s="2"/>
      <c r="V329" s="5"/>
      <c r="W329" s="3" t="s">
        <v>1</v>
      </c>
      <c r="X329" s="2" t="s">
        <v>0</v>
      </c>
      <c r="Y329" s="2"/>
      <c r="Z329" s="2"/>
      <c r="AA329" s="2">
        <f t="shared" si="47"/>
        <v>-4</v>
      </c>
      <c r="AB329" s="4"/>
      <c r="AC329" s="3"/>
      <c r="AD329" s="3"/>
      <c r="AE329" s="2"/>
      <c r="AF329" s="2">
        <v>1</v>
      </c>
    </row>
    <row r="330" spans="1:32" ht="37.9" customHeight="1" x14ac:dyDescent="0.25">
      <c r="A330" s="2">
        <v>1</v>
      </c>
      <c r="B330" s="2" t="s">
        <v>10</v>
      </c>
      <c r="C330" s="2" t="s">
        <v>15</v>
      </c>
      <c r="D330" s="6" t="s">
        <v>3330</v>
      </c>
      <c r="E330" s="7">
        <v>46178</v>
      </c>
      <c r="F330" s="2" t="s">
        <v>3275</v>
      </c>
      <c r="G330" s="2">
        <v>2026</v>
      </c>
      <c r="H330" s="2" t="s">
        <v>3331</v>
      </c>
      <c r="I330" s="2" t="s">
        <v>2082</v>
      </c>
      <c r="J330" s="2" t="s">
        <v>3325</v>
      </c>
      <c r="K330" s="2" t="s">
        <v>4</v>
      </c>
      <c r="L330" s="6" t="s">
        <v>3329</v>
      </c>
      <c r="M330" s="2">
        <v>2</v>
      </c>
      <c r="N330" s="2" t="s">
        <v>3</v>
      </c>
      <c r="O330" s="111"/>
      <c r="P330" s="111">
        <f t="shared" si="48"/>
        <v>0</v>
      </c>
      <c r="Q330" s="2" t="s">
        <v>2</v>
      </c>
      <c r="R330" s="2"/>
      <c r="S330" s="3"/>
      <c r="T330" s="5"/>
      <c r="U330" s="2"/>
      <c r="V330" s="5"/>
      <c r="W330" s="3" t="s">
        <v>1</v>
      </c>
      <c r="X330" s="2" t="s">
        <v>0</v>
      </c>
      <c r="Y330" s="2"/>
      <c r="Z330" s="2"/>
      <c r="AA330" s="2">
        <f t="shared" si="47"/>
        <v>-2</v>
      </c>
      <c r="AB330" s="4"/>
      <c r="AC330" s="3"/>
      <c r="AD330" s="3"/>
      <c r="AE330" s="2">
        <v>1</v>
      </c>
      <c r="AF330" s="2">
        <v>1</v>
      </c>
    </row>
    <row r="331" spans="1:32" ht="37.9" customHeight="1" x14ac:dyDescent="0.25">
      <c r="A331" s="2">
        <v>1</v>
      </c>
      <c r="B331" s="2" t="s">
        <v>10</v>
      </c>
      <c r="C331" s="2" t="s">
        <v>15</v>
      </c>
      <c r="D331" s="6" t="s">
        <v>3334</v>
      </c>
      <c r="E331" s="7">
        <v>46178</v>
      </c>
      <c r="F331" s="2" t="s">
        <v>3275</v>
      </c>
      <c r="G331" s="2">
        <v>2026</v>
      </c>
      <c r="H331" s="2" t="s">
        <v>3333</v>
      </c>
      <c r="I331" s="2" t="s">
        <v>2082</v>
      </c>
      <c r="J331" s="2" t="s">
        <v>3326</v>
      </c>
      <c r="K331" s="2" t="s">
        <v>4</v>
      </c>
      <c r="L331" s="6" t="s">
        <v>3332</v>
      </c>
      <c r="M331" s="2">
        <v>2</v>
      </c>
      <c r="N331" s="2" t="s">
        <v>3</v>
      </c>
      <c r="O331" s="111">
        <v>107000</v>
      </c>
      <c r="P331" s="111">
        <f t="shared" si="48"/>
        <v>214000</v>
      </c>
      <c r="Q331" s="2" t="s">
        <v>2</v>
      </c>
      <c r="R331" s="2" t="s">
        <v>1205</v>
      </c>
      <c r="S331" s="3" t="s">
        <v>3769</v>
      </c>
      <c r="T331" s="5">
        <v>46205</v>
      </c>
      <c r="U331" s="2" t="s">
        <v>12</v>
      </c>
      <c r="V331" s="5">
        <v>46206</v>
      </c>
      <c r="W331" s="3" t="s">
        <v>14</v>
      </c>
      <c r="X331" s="2" t="s">
        <v>13</v>
      </c>
      <c r="Y331" s="2">
        <v>3</v>
      </c>
      <c r="Z331" s="2">
        <v>2</v>
      </c>
      <c r="AA331" s="2">
        <f t="shared" si="47"/>
        <v>0</v>
      </c>
      <c r="AB331" s="4">
        <v>46233</v>
      </c>
      <c r="AC331" s="3">
        <v>32678</v>
      </c>
      <c r="AD331" s="3"/>
      <c r="AE331" s="2">
        <v>1</v>
      </c>
      <c r="AF331" s="2">
        <v>1</v>
      </c>
    </row>
    <row r="332" spans="1:32" ht="37.9" customHeight="1" x14ac:dyDescent="0.25">
      <c r="A332" s="2">
        <v>2</v>
      </c>
      <c r="B332" s="2" t="s">
        <v>44</v>
      </c>
      <c r="C332" s="2" t="s">
        <v>7</v>
      </c>
      <c r="D332" s="6" t="s">
        <v>3337</v>
      </c>
      <c r="E332" s="7">
        <v>46181</v>
      </c>
      <c r="F332" s="2" t="s">
        <v>3275</v>
      </c>
      <c r="G332" s="2">
        <v>2026</v>
      </c>
      <c r="H332" s="2" t="s">
        <v>3350</v>
      </c>
      <c r="I332" s="2" t="s">
        <v>9</v>
      </c>
      <c r="J332" s="2" t="s">
        <v>3336</v>
      </c>
      <c r="K332" s="2" t="s">
        <v>3340</v>
      </c>
      <c r="L332" s="6" t="s">
        <v>3335</v>
      </c>
      <c r="M332" s="2">
        <v>4</v>
      </c>
      <c r="N332" s="2" t="s">
        <v>3</v>
      </c>
      <c r="O332" s="111"/>
      <c r="P332" s="111">
        <f t="shared" si="48"/>
        <v>0</v>
      </c>
      <c r="Q332" s="2" t="s">
        <v>2</v>
      </c>
      <c r="R332" s="2"/>
      <c r="S332" s="3"/>
      <c r="T332" s="5"/>
      <c r="U332" s="2"/>
      <c r="V332" s="5"/>
      <c r="W332" s="3" t="s">
        <v>1</v>
      </c>
      <c r="X332" s="2" t="s">
        <v>0</v>
      </c>
      <c r="Y332" s="2"/>
      <c r="Z332" s="2"/>
      <c r="AA332" s="2">
        <f t="shared" si="47"/>
        <v>-4</v>
      </c>
      <c r="AB332" s="4"/>
      <c r="AC332" s="3"/>
      <c r="AD332" s="3"/>
      <c r="AE332" s="2">
        <v>1</v>
      </c>
      <c r="AF332" s="2">
        <v>1</v>
      </c>
    </row>
    <row r="333" spans="1:32" ht="37.9" customHeight="1" x14ac:dyDescent="0.25">
      <c r="A333" s="2"/>
      <c r="B333" s="2" t="s">
        <v>44</v>
      </c>
      <c r="C333" s="2" t="s">
        <v>7</v>
      </c>
      <c r="D333" s="6" t="s">
        <v>3338</v>
      </c>
      <c r="E333" s="7">
        <v>46181</v>
      </c>
      <c r="F333" s="2" t="s">
        <v>3275</v>
      </c>
      <c r="G333" s="2">
        <v>2026</v>
      </c>
      <c r="H333" s="2" t="s">
        <v>3350</v>
      </c>
      <c r="I333" s="2" t="s">
        <v>9</v>
      </c>
      <c r="J333" s="2" t="s">
        <v>3336</v>
      </c>
      <c r="K333" s="2" t="s">
        <v>3341</v>
      </c>
      <c r="L333" s="6" t="s">
        <v>3339</v>
      </c>
      <c r="M333" s="2">
        <v>2</v>
      </c>
      <c r="N333" s="2" t="s">
        <v>3</v>
      </c>
      <c r="O333" s="111"/>
      <c r="P333" s="111">
        <f t="shared" si="48"/>
        <v>0</v>
      </c>
      <c r="Q333" s="2" t="s">
        <v>2</v>
      </c>
      <c r="R333" s="2"/>
      <c r="S333" s="3"/>
      <c r="T333" s="5"/>
      <c r="U333" s="2"/>
      <c r="V333" s="5"/>
      <c r="W333" s="3" t="s">
        <v>1</v>
      </c>
      <c r="X333" s="2" t="s">
        <v>0</v>
      </c>
      <c r="Y333" s="2"/>
      <c r="Z333" s="2"/>
      <c r="AA333" s="2">
        <f t="shared" si="47"/>
        <v>-2</v>
      </c>
      <c r="AB333" s="4"/>
      <c r="AC333" s="3"/>
      <c r="AD333" s="3"/>
      <c r="AE333" s="2"/>
      <c r="AF333" s="2">
        <v>1</v>
      </c>
    </row>
    <row r="334" spans="1:32" ht="37.9" customHeight="1" x14ac:dyDescent="0.25">
      <c r="A334" s="2">
        <v>5</v>
      </c>
      <c r="B334" s="2" t="s">
        <v>3348</v>
      </c>
      <c r="C334" s="2" t="s">
        <v>15</v>
      </c>
      <c r="D334" s="6" t="s">
        <v>3349</v>
      </c>
      <c r="E334" s="7">
        <v>46181</v>
      </c>
      <c r="F334" s="2" t="s">
        <v>3275</v>
      </c>
      <c r="G334" s="2">
        <v>2026</v>
      </c>
      <c r="H334" s="2" t="s">
        <v>3351</v>
      </c>
      <c r="I334" s="2" t="s">
        <v>9</v>
      </c>
      <c r="J334" s="2" t="s">
        <v>3347</v>
      </c>
      <c r="K334" s="2" t="s">
        <v>4</v>
      </c>
      <c r="L334" s="6" t="s">
        <v>3342</v>
      </c>
      <c r="M334" s="2">
        <v>1</v>
      </c>
      <c r="N334" s="2" t="s">
        <v>3</v>
      </c>
      <c r="O334" s="111">
        <v>95254.71</v>
      </c>
      <c r="P334" s="111">
        <f t="shared" si="48"/>
        <v>95254.71</v>
      </c>
      <c r="Q334" s="2" t="s">
        <v>2</v>
      </c>
      <c r="R334" s="2" t="s">
        <v>3446</v>
      </c>
      <c r="S334" s="3" t="s">
        <v>3447</v>
      </c>
      <c r="T334" s="5">
        <v>46182</v>
      </c>
      <c r="U334" s="2" t="s">
        <v>12</v>
      </c>
      <c r="V334" s="5">
        <v>46182</v>
      </c>
      <c r="W334" s="3" t="s">
        <v>14</v>
      </c>
      <c r="X334" s="2" t="s">
        <v>13</v>
      </c>
      <c r="Y334" s="2">
        <v>3</v>
      </c>
      <c r="Z334" s="2">
        <v>1</v>
      </c>
      <c r="AA334" s="2">
        <f t="shared" si="47"/>
        <v>0</v>
      </c>
      <c r="AB334" s="4">
        <v>46182</v>
      </c>
      <c r="AC334" s="3">
        <v>855</v>
      </c>
      <c r="AD334" s="3"/>
      <c r="AE334" s="2">
        <v>1</v>
      </c>
      <c r="AF334" s="2">
        <v>1</v>
      </c>
    </row>
    <row r="335" spans="1:32" ht="37.9" customHeight="1" x14ac:dyDescent="0.25">
      <c r="A335" s="2"/>
      <c r="B335" s="2" t="s">
        <v>3348</v>
      </c>
      <c r="C335" s="2" t="s">
        <v>15</v>
      </c>
      <c r="D335" s="6" t="s">
        <v>3349</v>
      </c>
      <c r="E335" s="7">
        <v>46181</v>
      </c>
      <c r="F335" s="2" t="s">
        <v>3275</v>
      </c>
      <c r="G335" s="2">
        <v>2026</v>
      </c>
      <c r="H335" s="2" t="s">
        <v>3351</v>
      </c>
      <c r="I335" s="2" t="s">
        <v>9</v>
      </c>
      <c r="J335" s="2" t="s">
        <v>3347</v>
      </c>
      <c r="K335" s="2" t="s">
        <v>4</v>
      </c>
      <c r="L335" s="6" t="s">
        <v>3343</v>
      </c>
      <c r="M335" s="2">
        <v>3</v>
      </c>
      <c r="N335" s="2" t="s">
        <v>3</v>
      </c>
      <c r="O335" s="111">
        <v>95254.71</v>
      </c>
      <c r="P335" s="111">
        <f t="shared" si="48"/>
        <v>285764.13</v>
      </c>
      <c r="Q335" s="2" t="s">
        <v>2</v>
      </c>
      <c r="R335" s="2" t="s">
        <v>3446</v>
      </c>
      <c r="S335" s="3" t="s">
        <v>3447</v>
      </c>
      <c r="T335" s="5">
        <v>46182</v>
      </c>
      <c r="U335" s="2" t="s">
        <v>12</v>
      </c>
      <c r="V335" s="5">
        <v>46182</v>
      </c>
      <c r="W335" s="3" t="s">
        <v>14</v>
      </c>
      <c r="X335" s="2" t="s">
        <v>13</v>
      </c>
      <c r="Y335" s="2">
        <v>3</v>
      </c>
      <c r="Z335" s="2">
        <v>3</v>
      </c>
      <c r="AA335" s="2">
        <f t="shared" si="47"/>
        <v>0</v>
      </c>
      <c r="AB335" s="4">
        <v>46182</v>
      </c>
      <c r="AC335" s="3">
        <v>855</v>
      </c>
      <c r="AD335" s="3"/>
      <c r="AE335" s="2"/>
      <c r="AF335" s="2">
        <v>1</v>
      </c>
    </row>
    <row r="336" spans="1:32" ht="25.5" x14ac:dyDescent="0.25">
      <c r="A336" s="2"/>
      <c r="B336" s="2" t="s">
        <v>3348</v>
      </c>
      <c r="C336" s="2" t="s">
        <v>15</v>
      </c>
      <c r="D336" s="6" t="s">
        <v>3349</v>
      </c>
      <c r="E336" s="7">
        <v>46181</v>
      </c>
      <c r="F336" s="2" t="s">
        <v>3275</v>
      </c>
      <c r="G336" s="2">
        <v>2026</v>
      </c>
      <c r="H336" s="2" t="s">
        <v>3351</v>
      </c>
      <c r="I336" s="2" t="s">
        <v>9</v>
      </c>
      <c r="J336" s="2" t="s">
        <v>3347</v>
      </c>
      <c r="K336" s="2" t="s">
        <v>4</v>
      </c>
      <c r="L336" s="6" t="s">
        <v>3344</v>
      </c>
      <c r="M336" s="2">
        <v>8</v>
      </c>
      <c r="N336" s="2" t="s">
        <v>3</v>
      </c>
      <c r="O336" s="111">
        <v>81294.33</v>
      </c>
      <c r="P336" s="111">
        <f t="shared" si="48"/>
        <v>650354.64</v>
      </c>
      <c r="Q336" s="2" t="s">
        <v>2</v>
      </c>
      <c r="R336" s="2" t="s">
        <v>3446</v>
      </c>
      <c r="S336" s="3" t="s">
        <v>3447</v>
      </c>
      <c r="T336" s="5">
        <v>46182</v>
      </c>
      <c r="U336" s="2" t="s">
        <v>12</v>
      </c>
      <c r="V336" s="5">
        <v>46182</v>
      </c>
      <c r="W336" s="3" t="s">
        <v>14</v>
      </c>
      <c r="X336" s="2" t="s">
        <v>13</v>
      </c>
      <c r="Y336" s="2">
        <v>3</v>
      </c>
      <c r="Z336" s="2">
        <v>8</v>
      </c>
      <c r="AA336" s="2">
        <f t="shared" ref="AA336:AA398" si="49">Z336-M336</f>
        <v>0</v>
      </c>
      <c r="AB336" s="4">
        <v>46182</v>
      </c>
      <c r="AC336" s="3">
        <v>855</v>
      </c>
      <c r="AD336" s="3"/>
      <c r="AE336" s="2"/>
      <c r="AF336" s="2">
        <v>1</v>
      </c>
    </row>
    <row r="337" spans="1:32" ht="37.9" customHeight="1" x14ac:dyDescent="0.25">
      <c r="A337" s="2"/>
      <c r="B337" s="2" t="s">
        <v>3348</v>
      </c>
      <c r="C337" s="2" t="s">
        <v>15</v>
      </c>
      <c r="D337" s="6" t="s">
        <v>3349</v>
      </c>
      <c r="E337" s="7">
        <v>46181</v>
      </c>
      <c r="F337" s="2" t="s">
        <v>3275</v>
      </c>
      <c r="G337" s="2">
        <v>2026</v>
      </c>
      <c r="H337" s="2" t="s">
        <v>3351</v>
      </c>
      <c r="I337" s="2" t="s">
        <v>9</v>
      </c>
      <c r="J337" s="2" t="s">
        <v>3347</v>
      </c>
      <c r="K337" s="2" t="s">
        <v>4</v>
      </c>
      <c r="L337" s="6" t="s">
        <v>3345</v>
      </c>
      <c r="M337" s="2">
        <v>1</v>
      </c>
      <c r="N337" s="2" t="s">
        <v>3</v>
      </c>
      <c r="O337" s="111">
        <v>124245.21</v>
      </c>
      <c r="P337" s="111">
        <f t="shared" si="48"/>
        <v>124245.21</v>
      </c>
      <c r="Q337" s="2" t="s">
        <v>2</v>
      </c>
      <c r="R337" s="2" t="s">
        <v>3446</v>
      </c>
      <c r="S337" s="3" t="s">
        <v>3447</v>
      </c>
      <c r="T337" s="5">
        <v>46182</v>
      </c>
      <c r="U337" s="2" t="s">
        <v>12</v>
      </c>
      <c r="V337" s="5">
        <v>46182</v>
      </c>
      <c r="W337" s="3" t="s">
        <v>14</v>
      </c>
      <c r="X337" s="2" t="s">
        <v>13</v>
      </c>
      <c r="Y337" s="2">
        <v>3</v>
      </c>
      <c r="Z337" s="2">
        <v>1</v>
      </c>
      <c r="AA337" s="2">
        <f t="shared" si="49"/>
        <v>0</v>
      </c>
      <c r="AB337" s="4">
        <v>46182</v>
      </c>
      <c r="AC337" s="3">
        <v>855</v>
      </c>
      <c r="AD337" s="3"/>
      <c r="AE337" s="2"/>
      <c r="AF337" s="2">
        <v>1</v>
      </c>
    </row>
    <row r="338" spans="1:32" ht="37.9" customHeight="1" x14ac:dyDescent="0.25">
      <c r="A338" s="2"/>
      <c r="B338" s="2" t="s">
        <v>3348</v>
      </c>
      <c r="C338" s="2" t="s">
        <v>15</v>
      </c>
      <c r="D338" s="6" t="s">
        <v>3349</v>
      </c>
      <c r="E338" s="7">
        <v>46181</v>
      </c>
      <c r="F338" s="2" t="s">
        <v>3275</v>
      </c>
      <c r="G338" s="2">
        <v>2026</v>
      </c>
      <c r="H338" s="2" t="s">
        <v>3351</v>
      </c>
      <c r="I338" s="2" t="s">
        <v>9</v>
      </c>
      <c r="J338" s="2" t="s">
        <v>3347</v>
      </c>
      <c r="K338" s="2" t="s">
        <v>4</v>
      </c>
      <c r="L338" s="6" t="s">
        <v>3346</v>
      </c>
      <c r="M338" s="2">
        <v>8</v>
      </c>
      <c r="N338" s="2" t="s">
        <v>3</v>
      </c>
      <c r="O338" s="111">
        <v>231924.39</v>
      </c>
      <c r="P338" s="111">
        <f t="shared" si="48"/>
        <v>1855395.12</v>
      </c>
      <c r="Q338" s="2" t="s">
        <v>2</v>
      </c>
      <c r="R338" s="2" t="s">
        <v>3446</v>
      </c>
      <c r="S338" s="3" t="s">
        <v>3447</v>
      </c>
      <c r="T338" s="5">
        <v>46182</v>
      </c>
      <c r="U338" s="2" t="s">
        <v>12</v>
      </c>
      <c r="V338" s="5">
        <v>46182</v>
      </c>
      <c r="W338" s="3" t="s">
        <v>14</v>
      </c>
      <c r="X338" s="2" t="s">
        <v>13</v>
      </c>
      <c r="Y338" s="2">
        <v>3</v>
      </c>
      <c r="Z338" s="2">
        <v>8</v>
      </c>
      <c r="AA338" s="2">
        <f t="shared" si="49"/>
        <v>0</v>
      </c>
      <c r="AB338" s="4">
        <v>46182</v>
      </c>
      <c r="AC338" s="3">
        <v>855</v>
      </c>
      <c r="AD338" s="3"/>
      <c r="AE338" s="2"/>
      <c r="AF338" s="2">
        <v>1</v>
      </c>
    </row>
    <row r="339" spans="1:32" ht="37.9" customHeight="1" x14ac:dyDescent="0.25">
      <c r="A339" s="2">
        <v>7</v>
      </c>
      <c r="B339" s="2" t="s">
        <v>10</v>
      </c>
      <c r="C339" s="2" t="s">
        <v>7</v>
      </c>
      <c r="D339" s="6" t="s">
        <v>3359</v>
      </c>
      <c r="E339" s="7">
        <v>46181</v>
      </c>
      <c r="F339" s="2" t="s">
        <v>3275</v>
      </c>
      <c r="G339" s="2">
        <v>2026</v>
      </c>
      <c r="H339" s="2" t="s">
        <v>3360</v>
      </c>
      <c r="I339" s="2" t="s">
        <v>9</v>
      </c>
      <c r="J339" s="2" t="s">
        <v>3353</v>
      </c>
      <c r="K339" s="2" t="s">
        <v>4</v>
      </c>
      <c r="L339" s="6" t="s">
        <v>3354</v>
      </c>
      <c r="M339" s="2">
        <v>2</v>
      </c>
      <c r="N339" s="2" t="s">
        <v>3</v>
      </c>
      <c r="O339" s="111"/>
      <c r="P339" s="111">
        <f t="shared" si="48"/>
        <v>0</v>
      </c>
      <c r="Q339" s="2" t="s">
        <v>2</v>
      </c>
      <c r="R339" s="2"/>
      <c r="S339" s="3"/>
      <c r="T339" s="5"/>
      <c r="U339" s="2"/>
      <c r="V339" s="5"/>
      <c r="W339" s="3" t="s">
        <v>1</v>
      </c>
      <c r="X339" s="2" t="s">
        <v>0</v>
      </c>
      <c r="Y339" s="2"/>
      <c r="Z339" s="2"/>
      <c r="AA339" s="2">
        <f t="shared" si="49"/>
        <v>-2</v>
      </c>
      <c r="AB339" s="4"/>
      <c r="AC339" s="3"/>
      <c r="AD339" s="3"/>
      <c r="AE339" s="2">
        <v>1</v>
      </c>
      <c r="AF339" s="2">
        <v>1</v>
      </c>
    </row>
    <row r="340" spans="1:32" ht="37.9" customHeight="1" x14ac:dyDescent="0.25">
      <c r="A340" s="2"/>
      <c r="B340" s="2" t="s">
        <v>10</v>
      </c>
      <c r="C340" s="2" t="s">
        <v>7</v>
      </c>
      <c r="D340" s="6" t="s">
        <v>3359</v>
      </c>
      <c r="E340" s="7">
        <v>46181</v>
      </c>
      <c r="F340" s="2" t="s">
        <v>3275</v>
      </c>
      <c r="G340" s="2">
        <v>2026</v>
      </c>
      <c r="H340" s="2" t="s">
        <v>3360</v>
      </c>
      <c r="I340" s="2" t="s">
        <v>9</v>
      </c>
      <c r="J340" s="2" t="s">
        <v>3353</v>
      </c>
      <c r="K340" s="2" t="s">
        <v>3361</v>
      </c>
      <c r="L340" s="6" t="s">
        <v>3362</v>
      </c>
      <c r="M340" s="2">
        <v>50</v>
      </c>
      <c r="N340" s="2" t="s">
        <v>26</v>
      </c>
      <c r="O340" s="111"/>
      <c r="P340" s="111">
        <f t="shared" si="48"/>
        <v>0</v>
      </c>
      <c r="Q340" s="2" t="s">
        <v>2</v>
      </c>
      <c r="R340" s="2"/>
      <c r="S340" s="3"/>
      <c r="T340" s="5"/>
      <c r="U340" s="2"/>
      <c r="V340" s="5"/>
      <c r="W340" s="3" t="s">
        <v>1</v>
      </c>
      <c r="X340" s="2" t="s">
        <v>0</v>
      </c>
      <c r="Y340" s="2"/>
      <c r="Z340" s="2"/>
      <c r="AA340" s="2">
        <f t="shared" si="49"/>
        <v>-50</v>
      </c>
      <c r="AB340" s="4"/>
      <c r="AC340" s="3"/>
      <c r="AD340" s="3"/>
      <c r="AE340" s="2"/>
      <c r="AF340" s="2">
        <v>1</v>
      </c>
    </row>
    <row r="341" spans="1:32" ht="37.9" customHeight="1" x14ac:dyDescent="0.25">
      <c r="A341" s="2"/>
      <c r="B341" s="2" t="s">
        <v>10</v>
      </c>
      <c r="C341" s="2" t="s">
        <v>7</v>
      </c>
      <c r="D341" s="6" t="s">
        <v>3359</v>
      </c>
      <c r="E341" s="7">
        <v>46181</v>
      </c>
      <c r="F341" s="2" t="s">
        <v>3275</v>
      </c>
      <c r="G341" s="2">
        <v>2026</v>
      </c>
      <c r="H341" s="2" t="s">
        <v>3360</v>
      </c>
      <c r="I341" s="2" t="s">
        <v>9</v>
      </c>
      <c r="J341" s="2" t="s">
        <v>3353</v>
      </c>
      <c r="K341" s="2" t="s">
        <v>4</v>
      </c>
      <c r="L341" s="6" t="s">
        <v>3352</v>
      </c>
      <c r="M341" s="2">
        <v>1</v>
      </c>
      <c r="N341" s="2" t="s">
        <v>3</v>
      </c>
      <c r="O341" s="111"/>
      <c r="P341" s="111">
        <f t="shared" si="48"/>
        <v>0</v>
      </c>
      <c r="Q341" s="2" t="s">
        <v>2</v>
      </c>
      <c r="R341" s="2"/>
      <c r="S341" s="3"/>
      <c r="T341" s="5"/>
      <c r="U341" s="2"/>
      <c r="V341" s="5"/>
      <c r="W341" s="3" t="s">
        <v>1</v>
      </c>
      <c r="X341" s="2" t="s">
        <v>0</v>
      </c>
      <c r="Y341" s="2"/>
      <c r="Z341" s="2"/>
      <c r="AA341" s="2">
        <f t="shared" si="49"/>
        <v>-1</v>
      </c>
      <c r="AB341" s="4"/>
      <c r="AC341" s="3"/>
      <c r="AD341" s="3"/>
      <c r="AE341" s="2"/>
      <c r="AF341" s="2">
        <v>1</v>
      </c>
    </row>
    <row r="342" spans="1:32" ht="37.9" customHeight="1" x14ac:dyDescent="0.25">
      <c r="A342" s="2"/>
      <c r="B342" s="2" t="s">
        <v>10</v>
      </c>
      <c r="C342" s="2" t="s">
        <v>7</v>
      </c>
      <c r="D342" s="6" t="s">
        <v>3359</v>
      </c>
      <c r="E342" s="7">
        <v>46181</v>
      </c>
      <c r="F342" s="2" t="s">
        <v>3275</v>
      </c>
      <c r="G342" s="2">
        <v>2026</v>
      </c>
      <c r="H342" s="2" t="s">
        <v>3360</v>
      </c>
      <c r="I342" s="2" t="s">
        <v>9</v>
      </c>
      <c r="J342" s="2" t="s">
        <v>3353</v>
      </c>
      <c r="K342" s="2" t="s">
        <v>4</v>
      </c>
      <c r="L342" s="6" t="s">
        <v>3355</v>
      </c>
      <c r="M342" s="2">
        <v>10</v>
      </c>
      <c r="N342" s="2" t="s">
        <v>3</v>
      </c>
      <c r="O342" s="111"/>
      <c r="P342" s="111">
        <f t="shared" si="48"/>
        <v>0</v>
      </c>
      <c r="Q342" s="2" t="s">
        <v>2</v>
      </c>
      <c r="R342" s="2"/>
      <c r="S342" s="3"/>
      <c r="T342" s="5"/>
      <c r="U342" s="2"/>
      <c r="V342" s="5"/>
      <c r="W342" s="3" t="s">
        <v>1</v>
      </c>
      <c r="X342" s="2" t="s">
        <v>0</v>
      </c>
      <c r="Y342" s="2"/>
      <c r="Z342" s="2"/>
      <c r="AA342" s="2">
        <f t="shared" si="49"/>
        <v>-10</v>
      </c>
      <c r="AB342" s="4"/>
      <c r="AC342" s="3"/>
      <c r="AD342" s="3"/>
      <c r="AE342" s="2"/>
      <c r="AF342" s="2">
        <v>1</v>
      </c>
    </row>
    <row r="343" spans="1:32" ht="37.9" customHeight="1" x14ac:dyDescent="0.25">
      <c r="A343" s="2"/>
      <c r="B343" s="2" t="s">
        <v>10</v>
      </c>
      <c r="C343" s="2" t="s">
        <v>7</v>
      </c>
      <c r="D343" s="6" t="s">
        <v>3359</v>
      </c>
      <c r="E343" s="7">
        <v>46181</v>
      </c>
      <c r="F343" s="2" t="s">
        <v>3275</v>
      </c>
      <c r="G343" s="2">
        <v>2026</v>
      </c>
      <c r="H343" s="2" t="s">
        <v>3360</v>
      </c>
      <c r="I343" s="2" t="s">
        <v>9</v>
      </c>
      <c r="J343" s="2" t="s">
        <v>3353</v>
      </c>
      <c r="K343" s="2" t="s">
        <v>4</v>
      </c>
      <c r="L343" s="6" t="s">
        <v>3356</v>
      </c>
      <c r="M343" s="2">
        <v>20</v>
      </c>
      <c r="N343" s="2" t="s">
        <v>3</v>
      </c>
      <c r="O343" s="111"/>
      <c r="P343" s="111">
        <f t="shared" si="48"/>
        <v>0</v>
      </c>
      <c r="Q343" s="2" t="s">
        <v>2</v>
      </c>
      <c r="R343" s="2"/>
      <c r="S343" s="3"/>
      <c r="T343" s="5"/>
      <c r="U343" s="2"/>
      <c r="V343" s="5"/>
      <c r="W343" s="3" t="s">
        <v>1</v>
      </c>
      <c r="X343" s="2" t="s">
        <v>0</v>
      </c>
      <c r="Y343" s="2"/>
      <c r="Z343" s="2"/>
      <c r="AA343" s="2">
        <f t="shared" si="49"/>
        <v>-20</v>
      </c>
      <c r="AB343" s="4"/>
      <c r="AC343" s="3"/>
      <c r="AD343" s="3"/>
      <c r="AE343" s="2"/>
      <c r="AF343" s="2">
        <v>1</v>
      </c>
    </row>
    <row r="344" spans="1:32" ht="37.9" customHeight="1" x14ac:dyDescent="0.25">
      <c r="A344" s="2"/>
      <c r="B344" s="2" t="s">
        <v>10</v>
      </c>
      <c r="C344" s="2" t="s">
        <v>7</v>
      </c>
      <c r="D344" s="6" t="s">
        <v>3359</v>
      </c>
      <c r="E344" s="7">
        <v>46181</v>
      </c>
      <c r="F344" s="2" t="s">
        <v>3275</v>
      </c>
      <c r="G344" s="2">
        <v>2026</v>
      </c>
      <c r="H344" s="2" t="s">
        <v>3360</v>
      </c>
      <c r="I344" s="2" t="s">
        <v>9</v>
      </c>
      <c r="J344" s="2" t="s">
        <v>3353</v>
      </c>
      <c r="K344" s="2" t="s">
        <v>4</v>
      </c>
      <c r="L344" s="6" t="s">
        <v>3357</v>
      </c>
      <c r="M344" s="2">
        <v>12</v>
      </c>
      <c r="N344" s="2" t="s">
        <v>3</v>
      </c>
      <c r="O344" s="111"/>
      <c r="P344" s="111">
        <f t="shared" si="48"/>
        <v>0</v>
      </c>
      <c r="Q344" s="2" t="s">
        <v>2</v>
      </c>
      <c r="R344" s="2"/>
      <c r="S344" s="3"/>
      <c r="T344" s="5"/>
      <c r="U344" s="2"/>
      <c r="V344" s="5"/>
      <c r="W344" s="3" t="s">
        <v>1</v>
      </c>
      <c r="X344" s="2" t="s">
        <v>0</v>
      </c>
      <c r="Y344" s="2"/>
      <c r="Z344" s="2"/>
      <c r="AA344" s="2">
        <f t="shared" si="49"/>
        <v>-12</v>
      </c>
      <c r="AB344" s="4"/>
      <c r="AC344" s="3"/>
      <c r="AD344" s="3"/>
      <c r="AE344" s="2"/>
      <c r="AF344" s="2">
        <v>1</v>
      </c>
    </row>
    <row r="345" spans="1:32" ht="37.9" customHeight="1" x14ac:dyDescent="0.25">
      <c r="A345" s="2"/>
      <c r="B345" s="2" t="s">
        <v>10</v>
      </c>
      <c r="C345" s="2" t="s">
        <v>7</v>
      </c>
      <c r="D345" s="6" t="s">
        <v>3359</v>
      </c>
      <c r="E345" s="7">
        <v>46181</v>
      </c>
      <c r="F345" s="2" t="s">
        <v>3275</v>
      </c>
      <c r="G345" s="2">
        <v>2026</v>
      </c>
      <c r="H345" s="2" t="s">
        <v>3360</v>
      </c>
      <c r="I345" s="2" t="s">
        <v>9</v>
      </c>
      <c r="J345" s="2" t="s">
        <v>3353</v>
      </c>
      <c r="K345" s="2" t="s">
        <v>4</v>
      </c>
      <c r="L345" s="6" t="s">
        <v>3358</v>
      </c>
      <c r="M345" s="2">
        <v>6</v>
      </c>
      <c r="N345" s="2" t="s">
        <v>3</v>
      </c>
      <c r="O345" s="111"/>
      <c r="P345" s="111">
        <f t="shared" si="48"/>
        <v>0</v>
      </c>
      <c r="Q345" s="2" t="s">
        <v>2</v>
      </c>
      <c r="R345" s="2"/>
      <c r="S345" s="3"/>
      <c r="T345" s="5"/>
      <c r="U345" s="2"/>
      <c r="V345" s="5"/>
      <c r="W345" s="3" t="s">
        <v>1</v>
      </c>
      <c r="X345" s="2" t="s">
        <v>0</v>
      </c>
      <c r="Y345" s="2"/>
      <c r="Z345" s="2"/>
      <c r="AA345" s="2">
        <f t="shared" si="49"/>
        <v>-6</v>
      </c>
      <c r="AB345" s="4"/>
      <c r="AC345" s="3"/>
      <c r="AD345" s="3"/>
      <c r="AE345" s="2"/>
      <c r="AF345" s="2">
        <v>1</v>
      </c>
    </row>
    <row r="346" spans="1:32" ht="37.9" customHeight="1" x14ac:dyDescent="0.25">
      <c r="A346" s="2">
        <v>1</v>
      </c>
      <c r="B346" s="2" t="s">
        <v>1229</v>
      </c>
      <c r="C346" s="2" t="s">
        <v>7</v>
      </c>
      <c r="D346" s="6" t="s">
        <v>1628</v>
      </c>
      <c r="E346" s="7">
        <v>46181</v>
      </c>
      <c r="F346" s="2" t="s">
        <v>3275</v>
      </c>
      <c r="G346" s="2">
        <v>2026</v>
      </c>
      <c r="H346" s="2" t="s">
        <v>3381</v>
      </c>
      <c r="I346" s="2" t="s">
        <v>9</v>
      </c>
      <c r="J346" s="2" t="s">
        <v>3379</v>
      </c>
      <c r="K346" s="2" t="s">
        <v>3399</v>
      </c>
      <c r="L346" s="6" t="s">
        <v>3380</v>
      </c>
      <c r="M346" s="2">
        <v>3</v>
      </c>
      <c r="N346" s="2" t="s">
        <v>1174</v>
      </c>
      <c r="O346" s="111"/>
      <c r="P346" s="111">
        <f t="shared" si="48"/>
        <v>0</v>
      </c>
      <c r="Q346" s="2" t="s">
        <v>2</v>
      </c>
      <c r="R346" s="2"/>
      <c r="S346" s="3"/>
      <c r="T346" s="5"/>
      <c r="U346" s="2"/>
      <c r="V346" s="5"/>
      <c r="W346" s="3" t="s">
        <v>1</v>
      </c>
      <c r="X346" s="2" t="s">
        <v>0</v>
      </c>
      <c r="Y346" s="2"/>
      <c r="Z346" s="2"/>
      <c r="AA346" s="2">
        <f t="shared" si="49"/>
        <v>-3</v>
      </c>
      <c r="AB346" s="4"/>
      <c r="AC346" s="3"/>
      <c r="AD346" s="3"/>
      <c r="AE346" s="2">
        <v>1</v>
      </c>
      <c r="AF346" s="2">
        <v>1</v>
      </c>
    </row>
    <row r="347" spans="1:32" ht="37.9" customHeight="1" x14ac:dyDescent="0.25">
      <c r="A347" s="2">
        <v>14</v>
      </c>
      <c r="B347" s="2" t="s">
        <v>1229</v>
      </c>
      <c r="C347" s="2" t="s">
        <v>7</v>
      </c>
      <c r="D347" s="6" t="s">
        <v>3397</v>
      </c>
      <c r="E347" s="7">
        <v>46181</v>
      </c>
      <c r="F347" s="2" t="s">
        <v>3275</v>
      </c>
      <c r="G347" s="2">
        <v>2026</v>
      </c>
      <c r="H347" s="2" t="s">
        <v>3398</v>
      </c>
      <c r="I347" s="2" t="s">
        <v>9</v>
      </c>
      <c r="J347" s="2" t="s">
        <v>3396</v>
      </c>
      <c r="K347" s="2" t="s">
        <v>3412</v>
      </c>
      <c r="L347" s="6" t="s">
        <v>3392</v>
      </c>
      <c r="M347" s="2">
        <v>50</v>
      </c>
      <c r="N347" s="2" t="s">
        <v>3</v>
      </c>
      <c r="O347" s="111">
        <v>806.68</v>
      </c>
      <c r="P347" s="111">
        <f t="shared" si="48"/>
        <v>40334</v>
      </c>
      <c r="Q347" s="2" t="s">
        <v>2</v>
      </c>
      <c r="R347" s="2" t="s">
        <v>63</v>
      </c>
      <c r="S347" s="3" t="s">
        <v>3429</v>
      </c>
      <c r="T347" s="5">
        <v>46181</v>
      </c>
      <c r="U347" s="2" t="s">
        <v>12</v>
      </c>
      <c r="V347" s="5">
        <v>46182</v>
      </c>
      <c r="W347" s="3" t="s">
        <v>1422</v>
      </c>
      <c r="X347" s="2" t="s">
        <v>0</v>
      </c>
      <c r="Y347" s="2">
        <v>1</v>
      </c>
      <c r="Z347" s="2"/>
      <c r="AA347" s="2">
        <f t="shared" si="49"/>
        <v>-50</v>
      </c>
      <c r="AB347" s="4"/>
      <c r="AC347" s="3"/>
      <c r="AD347" s="3"/>
      <c r="AE347" s="2">
        <v>1</v>
      </c>
      <c r="AF347" s="2">
        <v>1</v>
      </c>
    </row>
    <row r="348" spans="1:32" ht="37.9" customHeight="1" x14ac:dyDescent="0.25">
      <c r="A348" s="2"/>
      <c r="B348" s="2" t="s">
        <v>1229</v>
      </c>
      <c r="C348" s="2" t="s">
        <v>7</v>
      </c>
      <c r="D348" s="6" t="s">
        <v>3397</v>
      </c>
      <c r="E348" s="7">
        <v>46181</v>
      </c>
      <c r="F348" s="2" t="s">
        <v>3275</v>
      </c>
      <c r="G348" s="2">
        <v>2026</v>
      </c>
      <c r="H348" s="2" t="s">
        <v>3398</v>
      </c>
      <c r="I348" s="2" t="s">
        <v>9</v>
      </c>
      <c r="J348" s="2" t="s">
        <v>3396</v>
      </c>
      <c r="K348" s="2" t="s">
        <v>3411</v>
      </c>
      <c r="L348" s="6" t="s">
        <v>3389</v>
      </c>
      <c r="M348" s="2">
        <v>16</v>
      </c>
      <c r="N348" s="2" t="s">
        <v>3</v>
      </c>
      <c r="O348" s="111">
        <v>17516.48</v>
      </c>
      <c r="P348" s="111">
        <f t="shared" si="48"/>
        <v>280263.67999999999</v>
      </c>
      <c r="Q348" s="2" t="s">
        <v>2</v>
      </c>
      <c r="R348" s="2" t="s">
        <v>63</v>
      </c>
      <c r="S348" s="3" t="s">
        <v>3429</v>
      </c>
      <c r="T348" s="5">
        <v>46181</v>
      </c>
      <c r="U348" s="2" t="s">
        <v>12</v>
      </c>
      <c r="V348" s="5">
        <v>46182</v>
      </c>
      <c r="W348" s="3" t="s">
        <v>14</v>
      </c>
      <c r="X348" s="2" t="s">
        <v>13</v>
      </c>
      <c r="Y348" s="2">
        <v>3</v>
      </c>
      <c r="Z348" s="2">
        <v>16</v>
      </c>
      <c r="AA348" s="2">
        <f t="shared" si="49"/>
        <v>0</v>
      </c>
      <c r="AB348" s="4">
        <v>46184</v>
      </c>
      <c r="AC348" s="3">
        <v>8581</v>
      </c>
      <c r="AD348" s="3">
        <v>80289</v>
      </c>
      <c r="AE348" s="2"/>
      <c r="AF348" s="2">
        <v>1</v>
      </c>
    </row>
    <row r="349" spans="1:32" ht="37.9" customHeight="1" x14ac:dyDescent="0.25">
      <c r="A349" s="2"/>
      <c r="B349" s="2" t="s">
        <v>1229</v>
      </c>
      <c r="C349" s="2" t="s">
        <v>7</v>
      </c>
      <c r="D349" s="6" t="s">
        <v>3397</v>
      </c>
      <c r="E349" s="7">
        <v>46181</v>
      </c>
      <c r="F349" s="2" t="s">
        <v>3275</v>
      </c>
      <c r="G349" s="2">
        <v>2026</v>
      </c>
      <c r="H349" s="2" t="s">
        <v>3398</v>
      </c>
      <c r="I349" s="2" t="s">
        <v>9</v>
      </c>
      <c r="J349" s="2" t="s">
        <v>3396</v>
      </c>
      <c r="K349" s="2" t="s">
        <v>3410</v>
      </c>
      <c r="L349" s="6" t="s">
        <v>3388</v>
      </c>
      <c r="M349" s="2">
        <v>1</v>
      </c>
      <c r="N349" s="2" t="s">
        <v>3</v>
      </c>
      <c r="O349" s="111">
        <v>399162.55</v>
      </c>
      <c r="P349" s="111">
        <f t="shared" si="48"/>
        <v>399162.55</v>
      </c>
      <c r="Q349" s="2" t="s">
        <v>2</v>
      </c>
      <c r="R349" s="2" t="s">
        <v>63</v>
      </c>
      <c r="S349" s="3" t="s">
        <v>3429</v>
      </c>
      <c r="T349" s="5">
        <v>46181</v>
      </c>
      <c r="U349" s="2" t="s">
        <v>12</v>
      </c>
      <c r="V349" s="5">
        <v>46182</v>
      </c>
      <c r="W349" s="3" t="s">
        <v>14</v>
      </c>
      <c r="X349" s="2" t="s">
        <v>13</v>
      </c>
      <c r="Y349" s="2">
        <v>3</v>
      </c>
      <c r="Z349" s="2">
        <v>1</v>
      </c>
      <c r="AA349" s="2">
        <f t="shared" si="49"/>
        <v>0</v>
      </c>
      <c r="AB349" s="4">
        <v>46184</v>
      </c>
      <c r="AC349" s="3">
        <v>8581</v>
      </c>
      <c r="AD349" s="3">
        <v>80289</v>
      </c>
      <c r="AE349" s="2"/>
      <c r="AF349" s="2">
        <v>1</v>
      </c>
    </row>
    <row r="350" spans="1:32" ht="37.9" customHeight="1" x14ac:dyDescent="0.25">
      <c r="A350" s="2"/>
      <c r="B350" s="2" t="s">
        <v>1229</v>
      </c>
      <c r="C350" s="2" t="s">
        <v>7</v>
      </c>
      <c r="D350" s="6" t="s">
        <v>3397</v>
      </c>
      <c r="E350" s="7">
        <v>46181</v>
      </c>
      <c r="F350" s="2" t="s">
        <v>3275</v>
      </c>
      <c r="G350" s="2">
        <v>2026</v>
      </c>
      <c r="H350" s="2" t="s">
        <v>3398</v>
      </c>
      <c r="I350" s="2" t="s">
        <v>9</v>
      </c>
      <c r="J350" s="2" t="s">
        <v>3396</v>
      </c>
      <c r="K350" s="2" t="s">
        <v>3409</v>
      </c>
      <c r="L350" s="6" t="s">
        <v>3387</v>
      </c>
      <c r="M350" s="2">
        <v>3</v>
      </c>
      <c r="N350" s="2" t="s">
        <v>3</v>
      </c>
      <c r="O350" s="111">
        <v>36185.360000000001</v>
      </c>
      <c r="P350" s="111">
        <f t="shared" si="48"/>
        <v>108556.08</v>
      </c>
      <c r="Q350" s="2" t="s">
        <v>2</v>
      </c>
      <c r="R350" s="2" t="s">
        <v>63</v>
      </c>
      <c r="S350" s="3" t="s">
        <v>3429</v>
      </c>
      <c r="T350" s="5">
        <v>46181</v>
      </c>
      <c r="U350" s="2" t="s">
        <v>12</v>
      </c>
      <c r="V350" s="5">
        <v>46182</v>
      </c>
      <c r="W350" s="3" t="s">
        <v>14</v>
      </c>
      <c r="X350" s="2" t="s">
        <v>13</v>
      </c>
      <c r="Y350" s="2">
        <v>3</v>
      </c>
      <c r="Z350" s="2">
        <v>3</v>
      </c>
      <c r="AA350" s="2">
        <f t="shared" si="49"/>
        <v>0</v>
      </c>
      <c r="AB350" s="4">
        <v>46184</v>
      </c>
      <c r="AC350" s="3">
        <v>8581</v>
      </c>
      <c r="AD350" s="3">
        <v>80289</v>
      </c>
      <c r="AE350" s="2"/>
      <c r="AF350" s="2">
        <v>1</v>
      </c>
    </row>
    <row r="351" spans="1:32" ht="37.9" customHeight="1" x14ac:dyDescent="0.25">
      <c r="A351" s="2"/>
      <c r="B351" s="2" t="s">
        <v>1229</v>
      </c>
      <c r="C351" s="2" t="s">
        <v>7</v>
      </c>
      <c r="D351" s="6" t="s">
        <v>3397</v>
      </c>
      <c r="E351" s="7">
        <v>46181</v>
      </c>
      <c r="F351" s="2" t="s">
        <v>3275</v>
      </c>
      <c r="G351" s="2">
        <v>2026</v>
      </c>
      <c r="H351" s="2" t="s">
        <v>3398</v>
      </c>
      <c r="I351" s="2" t="s">
        <v>9</v>
      </c>
      <c r="J351" s="2" t="s">
        <v>3396</v>
      </c>
      <c r="K351" s="2" t="s">
        <v>3408</v>
      </c>
      <c r="L351" s="6" t="s">
        <v>3386</v>
      </c>
      <c r="M351" s="2">
        <v>1</v>
      </c>
      <c r="N351" s="2" t="s">
        <v>3</v>
      </c>
      <c r="O351" s="111">
        <v>67213.73</v>
      </c>
      <c r="P351" s="111">
        <f t="shared" si="48"/>
        <v>67213.73</v>
      </c>
      <c r="Q351" s="2" t="s">
        <v>2</v>
      </c>
      <c r="R351" s="2" t="s">
        <v>63</v>
      </c>
      <c r="S351" s="3" t="s">
        <v>3429</v>
      </c>
      <c r="T351" s="5">
        <v>46181</v>
      </c>
      <c r="U351" s="2" t="s">
        <v>12</v>
      </c>
      <c r="V351" s="5">
        <v>46182</v>
      </c>
      <c r="W351" s="3" t="s">
        <v>14</v>
      </c>
      <c r="X351" s="2" t="s">
        <v>13</v>
      </c>
      <c r="Y351" s="2">
        <v>3</v>
      </c>
      <c r="Z351" s="2">
        <v>1</v>
      </c>
      <c r="AA351" s="2">
        <f t="shared" si="49"/>
        <v>0</v>
      </c>
      <c r="AB351" s="4">
        <v>46184</v>
      </c>
      <c r="AC351" s="3">
        <v>8581</v>
      </c>
      <c r="AD351" s="3">
        <v>80289</v>
      </c>
      <c r="AE351" s="2"/>
      <c r="AF351" s="2">
        <v>1</v>
      </c>
    </row>
    <row r="352" spans="1:32" ht="37.9" customHeight="1" x14ac:dyDescent="0.25">
      <c r="A352" s="2"/>
      <c r="B352" s="2" t="s">
        <v>1229</v>
      </c>
      <c r="C352" s="2" t="s">
        <v>7</v>
      </c>
      <c r="D352" s="6" t="s">
        <v>3397</v>
      </c>
      <c r="E352" s="7">
        <v>46181</v>
      </c>
      <c r="F352" s="2" t="s">
        <v>3275</v>
      </c>
      <c r="G352" s="2">
        <v>2026</v>
      </c>
      <c r="H352" s="2" t="s">
        <v>3398</v>
      </c>
      <c r="I352" s="2" t="s">
        <v>9</v>
      </c>
      <c r="J352" s="2" t="s">
        <v>3396</v>
      </c>
      <c r="K352" s="2" t="s">
        <v>3407</v>
      </c>
      <c r="L352" s="6" t="s">
        <v>3384</v>
      </c>
      <c r="M352" s="2">
        <v>2</v>
      </c>
      <c r="N352" s="2" t="s">
        <v>3</v>
      </c>
      <c r="O352" s="111">
        <v>548067.04</v>
      </c>
      <c r="P352" s="111">
        <f t="shared" si="48"/>
        <v>1096134.08</v>
      </c>
      <c r="Q352" s="2" t="s">
        <v>2</v>
      </c>
      <c r="R352" s="2" t="s">
        <v>63</v>
      </c>
      <c r="S352" s="3" t="s">
        <v>3429</v>
      </c>
      <c r="T352" s="5">
        <v>46181</v>
      </c>
      <c r="U352" s="2" t="s">
        <v>12</v>
      </c>
      <c r="V352" s="5">
        <v>46182</v>
      </c>
      <c r="W352" s="3" t="s">
        <v>14</v>
      </c>
      <c r="X352" s="2" t="s">
        <v>13</v>
      </c>
      <c r="Y352" s="2">
        <v>3</v>
      </c>
      <c r="Z352" s="2">
        <v>2</v>
      </c>
      <c r="AA352" s="2">
        <f t="shared" si="49"/>
        <v>0</v>
      </c>
      <c r="AB352" s="4">
        <v>46184</v>
      </c>
      <c r="AC352" s="3">
        <v>8581</v>
      </c>
      <c r="AD352" s="3">
        <v>80289</v>
      </c>
      <c r="AE352" s="2"/>
      <c r="AF352" s="2">
        <v>1</v>
      </c>
    </row>
    <row r="353" spans="1:32" ht="37.9" customHeight="1" x14ac:dyDescent="0.25">
      <c r="A353" s="2"/>
      <c r="B353" s="2" t="s">
        <v>1229</v>
      </c>
      <c r="C353" s="2" t="s">
        <v>7</v>
      </c>
      <c r="D353" s="6" t="s">
        <v>3397</v>
      </c>
      <c r="E353" s="7">
        <v>46181</v>
      </c>
      <c r="F353" s="2" t="s">
        <v>3275</v>
      </c>
      <c r="G353" s="2">
        <v>2026</v>
      </c>
      <c r="H353" s="2" t="s">
        <v>3398</v>
      </c>
      <c r="I353" s="2" t="s">
        <v>9</v>
      </c>
      <c r="J353" s="2" t="s">
        <v>3396</v>
      </c>
      <c r="K353" s="2" t="s">
        <v>3401</v>
      </c>
      <c r="L353" s="6" t="s">
        <v>3383</v>
      </c>
      <c r="M353" s="2">
        <v>150</v>
      </c>
      <c r="N353" s="2" t="s">
        <v>26</v>
      </c>
      <c r="O353" s="111">
        <v>7404.17</v>
      </c>
      <c r="P353" s="111">
        <f t="shared" si="48"/>
        <v>1110625.5</v>
      </c>
      <c r="Q353" s="2" t="s">
        <v>2</v>
      </c>
      <c r="R353" s="2" t="s">
        <v>63</v>
      </c>
      <c r="S353" s="3" t="s">
        <v>3429</v>
      </c>
      <c r="T353" s="5">
        <v>46181</v>
      </c>
      <c r="U353" s="2" t="s">
        <v>12</v>
      </c>
      <c r="V353" s="5">
        <v>46182</v>
      </c>
      <c r="W353" s="3" t="s">
        <v>14</v>
      </c>
      <c r="X353" s="2" t="s">
        <v>13</v>
      </c>
      <c r="Y353" s="2">
        <v>3</v>
      </c>
      <c r="Z353" s="2">
        <v>150</v>
      </c>
      <c r="AA353" s="2">
        <f t="shared" si="49"/>
        <v>0</v>
      </c>
      <c r="AB353" s="4">
        <v>46184</v>
      </c>
      <c r="AC353" s="3">
        <v>8581</v>
      </c>
      <c r="AD353" s="3">
        <v>80289</v>
      </c>
      <c r="AE353" s="2"/>
      <c r="AF353" s="2">
        <v>1</v>
      </c>
    </row>
    <row r="354" spans="1:32" ht="37.9" customHeight="1" x14ac:dyDescent="0.25">
      <c r="A354" s="2"/>
      <c r="B354" s="2" t="s">
        <v>1229</v>
      </c>
      <c r="C354" s="2" t="s">
        <v>7</v>
      </c>
      <c r="D354" s="6" t="s">
        <v>3397</v>
      </c>
      <c r="E354" s="7">
        <v>46181</v>
      </c>
      <c r="F354" s="2" t="s">
        <v>3275</v>
      </c>
      <c r="G354" s="2">
        <v>2026</v>
      </c>
      <c r="H354" s="2" t="s">
        <v>3398</v>
      </c>
      <c r="I354" s="2" t="s">
        <v>9</v>
      </c>
      <c r="J354" s="2" t="s">
        <v>3396</v>
      </c>
      <c r="K354" s="2" t="s">
        <v>3406</v>
      </c>
      <c r="L354" s="6" t="s">
        <v>3385</v>
      </c>
      <c r="M354" s="2">
        <v>1</v>
      </c>
      <c r="N354" s="2" t="s">
        <v>3</v>
      </c>
      <c r="O354" s="111">
        <v>248183.75</v>
      </c>
      <c r="P354" s="111">
        <f t="shared" si="48"/>
        <v>248183.75</v>
      </c>
      <c r="Q354" s="2" t="s">
        <v>2</v>
      </c>
      <c r="R354" s="2" t="s">
        <v>63</v>
      </c>
      <c r="S354" s="3" t="s">
        <v>3429</v>
      </c>
      <c r="T354" s="5">
        <v>46181</v>
      </c>
      <c r="U354" s="2" t="s">
        <v>12</v>
      </c>
      <c r="V354" s="5">
        <v>46182</v>
      </c>
      <c r="W354" s="3" t="s">
        <v>14</v>
      </c>
      <c r="X354" s="2" t="s">
        <v>13</v>
      </c>
      <c r="Y354" s="2">
        <v>3</v>
      </c>
      <c r="Z354" s="2">
        <v>1</v>
      </c>
      <c r="AA354" s="2">
        <f t="shared" si="49"/>
        <v>0</v>
      </c>
      <c r="AB354" s="4">
        <v>46184</v>
      </c>
      <c r="AC354" s="3">
        <v>8581</v>
      </c>
      <c r="AD354" s="3">
        <v>80289</v>
      </c>
      <c r="AE354" s="2"/>
      <c r="AF354" s="2">
        <v>1</v>
      </c>
    </row>
    <row r="355" spans="1:32" ht="37.9" customHeight="1" x14ac:dyDescent="0.25">
      <c r="A355" s="2"/>
      <c r="B355" s="2" t="s">
        <v>1229</v>
      </c>
      <c r="C355" s="2" t="s">
        <v>7</v>
      </c>
      <c r="D355" s="6" t="s">
        <v>3397</v>
      </c>
      <c r="E355" s="7">
        <v>46181</v>
      </c>
      <c r="F355" s="2" t="s">
        <v>3275</v>
      </c>
      <c r="G355" s="2">
        <v>2026</v>
      </c>
      <c r="H355" s="2" t="s">
        <v>3398</v>
      </c>
      <c r="I355" s="2" t="s">
        <v>9</v>
      </c>
      <c r="J355" s="2" t="s">
        <v>3396</v>
      </c>
      <c r="K355" s="2" t="s">
        <v>3405</v>
      </c>
      <c r="L355" s="6" t="s">
        <v>3382</v>
      </c>
      <c r="M355" s="2">
        <v>1</v>
      </c>
      <c r="N355" s="2" t="s">
        <v>26</v>
      </c>
      <c r="O355" s="111">
        <v>206812.59</v>
      </c>
      <c r="P355" s="111">
        <f t="shared" si="48"/>
        <v>206812.59</v>
      </c>
      <c r="Q355" s="2" t="s">
        <v>2</v>
      </c>
      <c r="R355" s="2" t="s">
        <v>63</v>
      </c>
      <c r="S355" s="3" t="s">
        <v>3429</v>
      </c>
      <c r="T355" s="5">
        <v>46181</v>
      </c>
      <c r="U355" s="2" t="s">
        <v>12</v>
      </c>
      <c r="V355" s="5">
        <v>46182</v>
      </c>
      <c r="W355" s="3" t="s">
        <v>14</v>
      </c>
      <c r="X355" s="2" t="s">
        <v>13</v>
      </c>
      <c r="Y355" s="2">
        <v>3</v>
      </c>
      <c r="Z355" s="2">
        <v>1</v>
      </c>
      <c r="AA355" s="2">
        <f t="shared" si="49"/>
        <v>0</v>
      </c>
      <c r="AB355" s="4">
        <v>46184</v>
      </c>
      <c r="AC355" s="3">
        <v>8581</v>
      </c>
      <c r="AD355" s="3">
        <v>80289</v>
      </c>
      <c r="AE355" s="2"/>
      <c r="AF355" s="2">
        <v>1</v>
      </c>
    </row>
    <row r="356" spans="1:32" ht="37.9" customHeight="1" x14ac:dyDescent="0.25">
      <c r="A356" s="2"/>
      <c r="B356" s="2" t="s">
        <v>1229</v>
      </c>
      <c r="C356" s="2" t="s">
        <v>7</v>
      </c>
      <c r="D356" s="6" t="s">
        <v>3397</v>
      </c>
      <c r="E356" s="7">
        <v>46181</v>
      </c>
      <c r="F356" s="2" t="s">
        <v>3275</v>
      </c>
      <c r="G356" s="2">
        <v>2026</v>
      </c>
      <c r="H356" s="2" t="s">
        <v>3398</v>
      </c>
      <c r="I356" s="2" t="s">
        <v>9</v>
      </c>
      <c r="J356" s="2" t="s">
        <v>3396</v>
      </c>
      <c r="K356" s="2" t="s">
        <v>3402</v>
      </c>
      <c r="L356" s="6" t="s">
        <v>3391</v>
      </c>
      <c r="M356" s="2">
        <v>50</v>
      </c>
      <c r="N356" s="2" t="s">
        <v>3</v>
      </c>
      <c r="O356" s="111">
        <v>2506.4699999999998</v>
      </c>
      <c r="P356" s="111">
        <f t="shared" si="48"/>
        <v>125323.49999999999</v>
      </c>
      <c r="Q356" s="2" t="s">
        <v>2</v>
      </c>
      <c r="R356" s="2" t="s">
        <v>63</v>
      </c>
      <c r="S356" s="3" t="s">
        <v>3429</v>
      </c>
      <c r="T356" s="5">
        <v>46181</v>
      </c>
      <c r="U356" s="2" t="s">
        <v>12</v>
      </c>
      <c r="V356" s="5">
        <v>46182</v>
      </c>
      <c r="W356" s="3" t="s">
        <v>14</v>
      </c>
      <c r="X356" s="2" t="s">
        <v>13</v>
      </c>
      <c r="Y356" s="2">
        <v>3</v>
      </c>
      <c r="Z356" s="2">
        <v>50</v>
      </c>
      <c r="AA356" s="2">
        <f t="shared" si="49"/>
        <v>0</v>
      </c>
      <c r="AB356" s="4">
        <v>46184</v>
      </c>
      <c r="AC356" s="3">
        <v>8581</v>
      </c>
      <c r="AD356" s="3">
        <v>80289</v>
      </c>
      <c r="AE356" s="2"/>
      <c r="AF356" s="2">
        <v>1</v>
      </c>
    </row>
    <row r="357" spans="1:32" ht="37.9" customHeight="1" x14ac:dyDescent="0.25">
      <c r="A357" s="2"/>
      <c r="B357" s="2" t="s">
        <v>1229</v>
      </c>
      <c r="C357" s="2" t="s">
        <v>7</v>
      </c>
      <c r="D357" s="6" t="s">
        <v>3397</v>
      </c>
      <c r="E357" s="7">
        <v>46181</v>
      </c>
      <c r="F357" s="2" t="s">
        <v>3275</v>
      </c>
      <c r="G357" s="2">
        <v>2026</v>
      </c>
      <c r="H357" s="2" t="s">
        <v>3398</v>
      </c>
      <c r="I357" s="2" t="s">
        <v>9</v>
      </c>
      <c r="J357" s="2" t="s">
        <v>3396</v>
      </c>
      <c r="K357" s="2" t="s">
        <v>3400</v>
      </c>
      <c r="L357" s="6" t="s">
        <v>3390</v>
      </c>
      <c r="M357" s="2">
        <v>4</v>
      </c>
      <c r="N357" s="2" t="s">
        <v>3</v>
      </c>
      <c r="O357" s="111">
        <v>63598.080000000002</v>
      </c>
      <c r="P357" s="111">
        <f t="shared" si="48"/>
        <v>254392.32000000001</v>
      </c>
      <c r="Q357" s="2" t="s">
        <v>2</v>
      </c>
      <c r="R357" s="2" t="s">
        <v>63</v>
      </c>
      <c r="S357" s="3" t="s">
        <v>3429</v>
      </c>
      <c r="T357" s="5">
        <v>46181</v>
      </c>
      <c r="U357" s="2" t="s">
        <v>12</v>
      </c>
      <c r="V357" s="5">
        <v>46182</v>
      </c>
      <c r="W357" s="3" t="s">
        <v>14</v>
      </c>
      <c r="X357" s="2" t="s">
        <v>13</v>
      </c>
      <c r="Y357" s="2">
        <v>3</v>
      </c>
      <c r="Z357" s="2">
        <v>4</v>
      </c>
      <c r="AA357" s="2">
        <f t="shared" si="49"/>
        <v>0</v>
      </c>
      <c r="AB357" s="4">
        <v>46184</v>
      </c>
      <c r="AC357" s="3">
        <v>8581</v>
      </c>
      <c r="AD357" s="3">
        <v>80289</v>
      </c>
      <c r="AE357" s="2"/>
      <c r="AF357" s="2">
        <v>1</v>
      </c>
    </row>
    <row r="358" spans="1:32" ht="37.9" customHeight="1" x14ac:dyDescent="0.25">
      <c r="A358" s="2"/>
      <c r="B358" s="2" t="s">
        <v>1229</v>
      </c>
      <c r="C358" s="2" t="s">
        <v>7</v>
      </c>
      <c r="D358" s="6" t="s">
        <v>3397</v>
      </c>
      <c r="E358" s="7">
        <v>46181</v>
      </c>
      <c r="F358" s="2" t="s">
        <v>3275</v>
      </c>
      <c r="G358" s="2">
        <v>2026</v>
      </c>
      <c r="H358" s="2" t="s">
        <v>3398</v>
      </c>
      <c r="I358" s="2" t="s">
        <v>9</v>
      </c>
      <c r="J358" s="2" t="s">
        <v>3396</v>
      </c>
      <c r="K358" s="2" t="s">
        <v>3404</v>
      </c>
      <c r="L358" s="6" t="s">
        <v>3394</v>
      </c>
      <c r="M358" s="2">
        <v>100</v>
      </c>
      <c r="N358" s="2" t="s">
        <v>3</v>
      </c>
      <c r="O358" s="111">
        <v>13.25</v>
      </c>
      <c r="P358" s="111">
        <f t="shared" si="48"/>
        <v>1325</v>
      </c>
      <c r="Q358" s="2" t="s">
        <v>2</v>
      </c>
      <c r="R358" s="2" t="s">
        <v>63</v>
      </c>
      <c r="S358" s="3" t="s">
        <v>3429</v>
      </c>
      <c r="T358" s="5">
        <v>46181</v>
      </c>
      <c r="U358" s="2" t="s">
        <v>12</v>
      </c>
      <c r="V358" s="5">
        <v>46182</v>
      </c>
      <c r="W358" s="3" t="s">
        <v>14</v>
      </c>
      <c r="X358" s="2" t="s">
        <v>13</v>
      </c>
      <c r="Y358" s="2">
        <v>3</v>
      </c>
      <c r="Z358" s="2">
        <v>100</v>
      </c>
      <c r="AA358" s="2">
        <f t="shared" si="49"/>
        <v>0</v>
      </c>
      <c r="AB358" s="4">
        <v>46184</v>
      </c>
      <c r="AC358" s="3">
        <v>8581</v>
      </c>
      <c r="AD358" s="3">
        <v>80289</v>
      </c>
      <c r="AE358" s="2"/>
      <c r="AF358" s="2">
        <v>1</v>
      </c>
    </row>
    <row r="359" spans="1:32" ht="37.9" customHeight="1" x14ac:dyDescent="0.25">
      <c r="A359" s="2"/>
      <c r="B359" s="2" t="s">
        <v>1229</v>
      </c>
      <c r="C359" s="2" t="s">
        <v>7</v>
      </c>
      <c r="D359" s="6" t="s">
        <v>3397</v>
      </c>
      <c r="E359" s="7">
        <v>46181</v>
      </c>
      <c r="F359" s="2" t="s">
        <v>3275</v>
      </c>
      <c r="G359" s="2">
        <v>2026</v>
      </c>
      <c r="H359" s="2" t="s">
        <v>3398</v>
      </c>
      <c r="I359" s="2" t="s">
        <v>9</v>
      </c>
      <c r="J359" s="2" t="s">
        <v>3396</v>
      </c>
      <c r="K359" s="2" t="s">
        <v>3403</v>
      </c>
      <c r="L359" s="6" t="s">
        <v>3393</v>
      </c>
      <c r="M359" s="2">
        <v>100</v>
      </c>
      <c r="N359" s="2" t="s">
        <v>3</v>
      </c>
      <c r="O359" s="111">
        <v>13.83</v>
      </c>
      <c r="P359" s="111">
        <f t="shared" si="48"/>
        <v>1383</v>
      </c>
      <c r="Q359" s="2" t="s">
        <v>2</v>
      </c>
      <c r="R359" s="2" t="s">
        <v>63</v>
      </c>
      <c r="S359" s="3" t="s">
        <v>3429</v>
      </c>
      <c r="T359" s="5">
        <v>46181</v>
      </c>
      <c r="U359" s="2" t="s">
        <v>12</v>
      </c>
      <c r="V359" s="5">
        <v>46182</v>
      </c>
      <c r="W359" s="3" t="s">
        <v>14</v>
      </c>
      <c r="X359" s="2" t="s">
        <v>13</v>
      </c>
      <c r="Y359" s="2">
        <v>3</v>
      </c>
      <c r="Z359" s="2">
        <v>100</v>
      </c>
      <c r="AA359" s="2">
        <f t="shared" si="49"/>
        <v>0</v>
      </c>
      <c r="AB359" s="4">
        <v>46184</v>
      </c>
      <c r="AC359" s="3">
        <v>8581</v>
      </c>
      <c r="AD359" s="3">
        <v>80289</v>
      </c>
      <c r="AE359" s="2"/>
      <c r="AF359" s="2">
        <v>1</v>
      </c>
    </row>
    <row r="360" spans="1:32" ht="37.9" customHeight="1" x14ac:dyDescent="0.25">
      <c r="A360" s="2"/>
      <c r="B360" s="2" t="s">
        <v>1229</v>
      </c>
      <c r="C360" s="2" t="s">
        <v>7</v>
      </c>
      <c r="D360" s="6" t="s">
        <v>3397</v>
      </c>
      <c r="E360" s="7">
        <v>46181</v>
      </c>
      <c r="F360" s="2" t="s">
        <v>3275</v>
      </c>
      <c r="G360" s="2">
        <v>2026</v>
      </c>
      <c r="H360" s="2" t="s">
        <v>3398</v>
      </c>
      <c r="I360" s="2" t="s">
        <v>9</v>
      </c>
      <c r="J360" s="2" t="s">
        <v>3396</v>
      </c>
      <c r="K360" s="2" t="s">
        <v>3413</v>
      </c>
      <c r="L360" s="6" t="s">
        <v>3395</v>
      </c>
      <c r="M360" s="2">
        <v>40</v>
      </c>
      <c r="N360" s="2" t="s">
        <v>3</v>
      </c>
      <c r="O360" s="111"/>
      <c r="P360" s="111">
        <f t="shared" si="48"/>
        <v>0</v>
      </c>
      <c r="Q360" s="2" t="s">
        <v>2</v>
      </c>
      <c r="R360" s="2"/>
      <c r="S360" s="3"/>
      <c r="T360" s="5"/>
      <c r="U360" s="2"/>
      <c r="V360" s="5"/>
      <c r="W360" s="3" t="s">
        <v>1</v>
      </c>
      <c r="X360" s="2" t="s">
        <v>0</v>
      </c>
      <c r="Y360" s="2"/>
      <c r="Z360" s="2"/>
      <c r="AA360" s="2">
        <f t="shared" si="49"/>
        <v>-40</v>
      </c>
      <c r="AB360" s="4"/>
      <c r="AC360" s="3"/>
      <c r="AD360" s="3"/>
      <c r="AE360" s="2"/>
      <c r="AF360" s="2">
        <v>1</v>
      </c>
    </row>
    <row r="361" spans="1:32" ht="37.9" customHeight="1" x14ac:dyDescent="0.25">
      <c r="A361" s="2">
        <v>1</v>
      </c>
      <c r="B361" s="2" t="s">
        <v>1306</v>
      </c>
      <c r="C361" s="2" t="s">
        <v>7</v>
      </c>
      <c r="D361" s="6" t="s">
        <v>3117</v>
      </c>
      <c r="E361" s="7">
        <v>46182</v>
      </c>
      <c r="F361" s="2" t="s">
        <v>3275</v>
      </c>
      <c r="G361" s="2">
        <v>2026</v>
      </c>
      <c r="H361" s="2" t="s">
        <v>3434</v>
      </c>
      <c r="I361" s="2" t="s">
        <v>2082</v>
      </c>
      <c r="J361" s="2" t="s">
        <v>3430</v>
      </c>
      <c r="K361" s="2" t="s">
        <v>4</v>
      </c>
      <c r="L361" s="6" t="s">
        <v>3113</v>
      </c>
      <c r="M361" s="2">
        <v>2</v>
      </c>
      <c r="N361" s="2" t="s">
        <v>3</v>
      </c>
      <c r="O361" s="111">
        <v>25350</v>
      </c>
      <c r="P361" s="111">
        <f t="shared" ref="P361:P398" si="50">O361*M361</f>
        <v>50700</v>
      </c>
      <c r="Q361" s="2" t="s">
        <v>2</v>
      </c>
      <c r="R361" s="2" t="s">
        <v>1207</v>
      </c>
      <c r="S361" s="3" t="s">
        <v>3694</v>
      </c>
      <c r="T361" s="5">
        <v>46196</v>
      </c>
      <c r="U361" s="2" t="s">
        <v>12</v>
      </c>
      <c r="V361" s="5">
        <v>46196</v>
      </c>
      <c r="W361" s="3" t="s">
        <v>14</v>
      </c>
      <c r="X361" s="2" t="s">
        <v>13</v>
      </c>
      <c r="Y361" s="2">
        <v>3</v>
      </c>
      <c r="Z361" s="2">
        <v>2</v>
      </c>
      <c r="AA361" s="2">
        <f t="shared" si="49"/>
        <v>0</v>
      </c>
      <c r="AB361" s="4">
        <v>46198</v>
      </c>
      <c r="AC361" s="3">
        <v>771</v>
      </c>
      <c r="AD361" s="3"/>
      <c r="AE361" s="2">
        <v>1</v>
      </c>
      <c r="AF361" s="2">
        <v>1</v>
      </c>
    </row>
    <row r="362" spans="1:32" ht="37.9" customHeight="1" x14ac:dyDescent="0.25">
      <c r="A362" s="2">
        <v>3</v>
      </c>
      <c r="B362" s="2" t="s">
        <v>10</v>
      </c>
      <c r="C362" s="2" t="s">
        <v>15</v>
      </c>
      <c r="D362" s="6" t="s">
        <v>3433</v>
      </c>
      <c r="E362" s="7">
        <v>46182</v>
      </c>
      <c r="F362" s="2" t="s">
        <v>3275</v>
      </c>
      <c r="G362" s="2">
        <v>2026</v>
      </c>
      <c r="H362" s="2" t="s">
        <v>3435</v>
      </c>
      <c r="I362" s="2" t="s">
        <v>2082</v>
      </c>
      <c r="J362" s="2" t="s">
        <v>3431</v>
      </c>
      <c r="K362" s="2" t="s">
        <v>4</v>
      </c>
      <c r="L362" s="6" t="s">
        <v>3436</v>
      </c>
      <c r="M362" s="2">
        <v>1</v>
      </c>
      <c r="N362" s="2" t="s">
        <v>3</v>
      </c>
      <c r="O362" s="111">
        <v>103753</v>
      </c>
      <c r="P362" s="111">
        <f t="shared" si="50"/>
        <v>103753</v>
      </c>
      <c r="Q362" s="2" t="s">
        <v>2</v>
      </c>
      <c r="R362" s="2" t="s">
        <v>1224</v>
      </c>
      <c r="S362" s="3" t="s">
        <v>3914</v>
      </c>
      <c r="T362" s="5">
        <v>46211</v>
      </c>
      <c r="U362" s="2" t="s">
        <v>12</v>
      </c>
      <c r="V362" s="5">
        <v>46211</v>
      </c>
      <c r="W362" s="3" t="s">
        <v>1422</v>
      </c>
      <c r="X362" s="2" t="s">
        <v>0</v>
      </c>
      <c r="Y362" s="2">
        <v>1</v>
      </c>
      <c r="Z362" s="2"/>
      <c r="AA362" s="2">
        <f t="shared" si="49"/>
        <v>-1</v>
      </c>
      <c r="AB362" s="4"/>
      <c r="AC362" s="3"/>
      <c r="AD362" s="3"/>
      <c r="AE362" s="2">
        <v>1</v>
      </c>
      <c r="AF362" s="2">
        <v>1</v>
      </c>
    </row>
    <row r="363" spans="1:32" ht="37.9" customHeight="1" x14ac:dyDescent="0.25">
      <c r="A363" s="2"/>
      <c r="B363" s="2" t="s">
        <v>10</v>
      </c>
      <c r="C363" s="2" t="s">
        <v>15</v>
      </c>
      <c r="D363" s="6" t="s">
        <v>3433</v>
      </c>
      <c r="E363" s="7">
        <v>46182</v>
      </c>
      <c r="F363" s="2" t="s">
        <v>3275</v>
      </c>
      <c r="G363" s="2">
        <v>2026</v>
      </c>
      <c r="H363" s="2" t="s">
        <v>3435</v>
      </c>
      <c r="I363" s="2" t="s">
        <v>2082</v>
      </c>
      <c r="J363" s="2" t="s">
        <v>3431</v>
      </c>
      <c r="K363" s="2" t="s">
        <v>4</v>
      </c>
      <c r="L363" s="6" t="s">
        <v>3437</v>
      </c>
      <c r="M363" s="2">
        <v>1</v>
      </c>
      <c r="N363" s="2" t="s">
        <v>3</v>
      </c>
      <c r="O363" s="111">
        <v>90000</v>
      </c>
      <c r="P363" s="111">
        <f t="shared" si="50"/>
        <v>90000</v>
      </c>
      <c r="Q363" s="2" t="s">
        <v>2</v>
      </c>
      <c r="R363" s="2" t="s">
        <v>1224</v>
      </c>
      <c r="S363" s="3" t="s">
        <v>3914</v>
      </c>
      <c r="T363" s="5">
        <v>46211</v>
      </c>
      <c r="U363" s="2" t="s">
        <v>12</v>
      </c>
      <c r="V363" s="5">
        <v>46211</v>
      </c>
      <c r="W363" s="3" t="s">
        <v>1422</v>
      </c>
      <c r="X363" s="2" t="s">
        <v>0</v>
      </c>
      <c r="Y363" s="2">
        <v>1</v>
      </c>
      <c r="Z363" s="2"/>
      <c r="AA363" s="2">
        <f t="shared" si="49"/>
        <v>-1</v>
      </c>
      <c r="AB363" s="4"/>
      <c r="AC363" s="3"/>
      <c r="AD363" s="3"/>
      <c r="AE363" s="2"/>
      <c r="AF363" s="2">
        <v>1</v>
      </c>
    </row>
    <row r="364" spans="1:32" ht="37.9" customHeight="1" x14ac:dyDescent="0.25">
      <c r="A364" s="2"/>
      <c r="B364" s="2" t="s">
        <v>10</v>
      </c>
      <c r="C364" s="2" t="s">
        <v>15</v>
      </c>
      <c r="D364" s="6" t="s">
        <v>3433</v>
      </c>
      <c r="E364" s="7">
        <v>46182</v>
      </c>
      <c r="F364" s="2" t="s">
        <v>3275</v>
      </c>
      <c r="G364" s="2">
        <v>2026</v>
      </c>
      <c r="H364" s="2" t="s">
        <v>3435</v>
      </c>
      <c r="I364" s="2" t="s">
        <v>2082</v>
      </c>
      <c r="J364" s="2" t="s">
        <v>3431</v>
      </c>
      <c r="K364" s="2" t="s">
        <v>3432</v>
      </c>
      <c r="L364" s="6" t="s">
        <v>3438</v>
      </c>
      <c r="M364" s="2">
        <v>2</v>
      </c>
      <c r="N364" s="2" t="s">
        <v>3</v>
      </c>
      <c r="O364" s="111"/>
      <c r="P364" s="111">
        <f t="shared" si="50"/>
        <v>0</v>
      </c>
      <c r="Q364" s="2" t="s">
        <v>2</v>
      </c>
      <c r="R364" s="2"/>
      <c r="S364" s="3"/>
      <c r="T364" s="5"/>
      <c r="U364" s="2"/>
      <c r="V364" s="5"/>
      <c r="W364" s="3" t="s">
        <v>1</v>
      </c>
      <c r="X364" s="2" t="s">
        <v>0</v>
      </c>
      <c r="Y364" s="2"/>
      <c r="Z364" s="2"/>
      <c r="AA364" s="2">
        <f t="shared" si="49"/>
        <v>-2</v>
      </c>
      <c r="AB364" s="4"/>
      <c r="AC364" s="3"/>
      <c r="AD364" s="3"/>
      <c r="AE364" s="2"/>
      <c r="AF364" s="2">
        <v>1</v>
      </c>
    </row>
    <row r="365" spans="1:32" ht="37.9" customHeight="1" x14ac:dyDescent="0.25">
      <c r="A365" s="2"/>
      <c r="B365" s="2" t="s">
        <v>10</v>
      </c>
      <c r="C365" s="2" t="s">
        <v>15</v>
      </c>
      <c r="D365" s="6" t="s">
        <v>3433</v>
      </c>
      <c r="E365" s="7">
        <v>46182</v>
      </c>
      <c r="F365" s="2" t="s">
        <v>3275</v>
      </c>
      <c r="G365" s="2">
        <v>2026</v>
      </c>
      <c r="H365" s="2" t="s">
        <v>3435</v>
      </c>
      <c r="I365" s="2" t="s">
        <v>2082</v>
      </c>
      <c r="J365" s="2" t="s">
        <v>3431</v>
      </c>
      <c r="K365" s="2" t="s">
        <v>4</v>
      </c>
      <c r="L365" s="6" t="s">
        <v>3818</v>
      </c>
      <c r="M365" s="2">
        <v>1</v>
      </c>
      <c r="N365" s="2" t="s">
        <v>3</v>
      </c>
      <c r="O365" s="111">
        <v>65000</v>
      </c>
      <c r="P365" s="111">
        <f t="shared" si="50"/>
        <v>65000</v>
      </c>
      <c r="Q365" s="2" t="s">
        <v>2</v>
      </c>
      <c r="R365" s="2" t="s">
        <v>1224</v>
      </c>
      <c r="S365" s="3" t="s">
        <v>3914</v>
      </c>
      <c r="T365" s="5">
        <v>46211</v>
      </c>
      <c r="U365" s="2" t="s">
        <v>12</v>
      </c>
      <c r="V365" s="5">
        <v>46211</v>
      </c>
      <c r="W365" s="3" t="s">
        <v>1422</v>
      </c>
      <c r="X365" s="2" t="s">
        <v>0</v>
      </c>
      <c r="Y365" s="2">
        <v>1</v>
      </c>
      <c r="Z365" s="2"/>
      <c r="AA365" s="2">
        <f t="shared" si="49"/>
        <v>-1</v>
      </c>
      <c r="AB365" s="4"/>
      <c r="AC365" s="3"/>
      <c r="AD365" s="3"/>
      <c r="AE365" s="2"/>
      <c r="AF365" s="2">
        <v>1</v>
      </c>
    </row>
    <row r="366" spans="1:32" ht="37.9" customHeight="1" x14ac:dyDescent="0.25">
      <c r="A366" s="2">
        <v>1</v>
      </c>
      <c r="B366" s="2" t="s">
        <v>1306</v>
      </c>
      <c r="C366" s="2" t="s">
        <v>15</v>
      </c>
      <c r="D366" s="6" t="s">
        <v>3453</v>
      </c>
      <c r="E366" s="7">
        <v>46183</v>
      </c>
      <c r="F366" s="2" t="s">
        <v>3275</v>
      </c>
      <c r="G366" s="2">
        <v>2026</v>
      </c>
      <c r="H366" s="2" t="s">
        <v>3450</v>
      </c>
      <c r="I366" s="2" t="s">
        <v>2082</v>
      </c>
      <c r="J366" s="2" t="s">
        <v>3451</v>
      </c>
      <c r="K366" s="2" t="s">
        <v>4</v>
      </c>
      <c r="L366" s="6" t="s">
        <v>3452</v>
      </c>
      <c r="M366" s="2">
        <v>1</v>
      </c>
      <c r="N366" s="2" t="s">
        <v>3</v>
      </c>
      <c r="O366" s="111"/>
      <c r="P366" s="111">
        <f t="shared" si="50"/>
        <v>0</v>
      </c>
      <c r="Q366" s="2" t="s">
        <v>2</v>
      </c>
      <c r="R366" s="2"/>
      <c r="S366" s="3"/>
      <c r="T366" s="5"/>
      <c r="U366" s="2"/>
      <c r="V366" s="5"/>
      <c r="W366" s="3" t="s">
        <v>1</v>
      </c>
      <c r="X366" s="2" t="s">
        <v>0</v>
      </c>
      <c r="Y366" s="2"/>
      <c r="Z366" s="2"/>
      <c r="AA366" s="2">
        <f t="shared" si="49"/>
        <v>-1</v>
      </c>
      <c r="AB366" s="4"/>
      <c r="AC366" s="3"/>
      <c r="AD366" s="3"/>
      <c r="AE366" s="2">
        <v>1</v>
      </c>
      <c r="AF366" s="2">
        <v>1</v>
      </c>
    </row>
    <row r="367" spans="1:32" ht="37.9" customHeight="1" x14ac:dyDescent="0.25">
      <c r="A367" s="2">
        <v>3</v>
      </c>
      <c r="B367" s="2" t="s">
        <v>1229</v>
      </c>
      <c r="C367" s="2" t="s">
        <v>15</v>
      </c>
      <c r="D367" s="6" t="s">
        <v>3458</v>
      </c>
      <c r="E367" s="7">
        <v>46183</v>
      </c>
      <c r="F367" s="2" t="s">
        <v>3275</v>
      </c>
      <c r="G367" s="2">
        <v>2026</v>
      </c>
      <c r="H367" s="2">
        <v>335747</v>
      </c>
      <c r="I367" s="2" t="s">
        <v>9</v>
      </c>
      <c r="J367" s="2" t="s">
        <v>3459</v>
      </c>
      <c r="K367" s="2" t="s">
        <v>4</v>
      </c>
      <c r="L367" s="6" t="s">
        <v>3460</v>
      </c>
      <c r="M367" s="116">
        <v>2</v>
      </c>
      <c r="N367" s="2" t="s">
        <v>3</v>
      </c>
      <c r="O367" s="111"/>
      <c r="P367" s="111">
        <f t="shared" si="50"/>
        <v>0</v>
      </c>
      <c r="Q367" s="2" t="s">
        <v>2</v>
      </c>
      <c r="R367" s="2"/>
      <c r="S367" s="3"/>
      <c r="T367" s="5"/>
      <c r="U367" s="2"/>
      <c r="V367" s="5"/>
      <c r="W367" s="3" t="s">
        <v>1</v>
      </c>
      <c r="X367" s="2" t="s">
        <v>0</v>
      </c>
      <c r="Y367" s="2">
        <v>4</v>
      </c>
      <c r="Z367" s="2"/>
      <c r="AA367" s="2">
        <f t="shared" si="49"/>
        <v>-2</v>
      </c>
      <c r="AB367" s="4"/>
      <c r="AC367" s="3"/>
      <c r="AD367" s="3"/>
      <c r="AE367" s="2">
        <v>1</v>
      </c>
      <c r="AF367" s="2">
        <v>1</v>
      </c>
    </row>
    <row r="368" spans="1:32" ht="37.9" customHeight="1" x14ac:dyDescent="0.25">
      <c r="A368" s="2"/>
      <c r="B368" s="2" t="s">
        <v>1229</v>
      </c>
      <c r="C368" s="2" t="s">
        <v>15</v>
      </c>
      <c r="D368" s="6" t="s">
        <v>3458</v>
      </c>
      <c r="E368" s="7">
        <v>46183</v>
      </c>
      <c r="F368" s="2" t="s">
        <v>3275</v>
      </c>
      <c r="G368" s="2">
        <v>2026</v>
      </c>
      <c r="H368" s="2">
        <v>335747</v>
      </c>
      <c r="I368" s="2" t="s">
        <v>9</v>
      </c>
      <c r="J368" s="2" t="s">
        <v>3459</v>
      </c>
      <c r="K368" s="2" t="s">
        <v>4</v>
      </c>
      <c r="L368" s="6" t="s">
        <v>3461</v>
      </c>
      <c r="M368" s="116">
        <v>1</v>
      </c>
      <c r="N368" s="2" t="s">
        <v>3</v>
      </c>
      <c r="O368" s="111"/>
      <c r="P368" s="111">
        <f t="shared" si="50"/>
        <v>0</v>
      </c>
      <c r="Q368" s="2" t="s">
        <v>2</v>
      </c>
      <c r="R368" s="2"/>
      <c r="S368" s="3"/>
      <c r="T368" s="5"/>
      <c r="U368" s="2"/>
      <c r="V368" s="5"/>
      <c r="W368" s="3" t="s">
        <v>1</v>
      </c>
      <c r="X368" s="2" t="s">
        <v>0</v>
      </c>
      <c r="Y368" s="2">
        <v>4</v>
      </c>
      <c r="Z368" s="2"/>
      <c r="AA368" s="2">
        <f t="shared" si="49"/>
        <v>-1</v>
      </c>
      <c r="AB368" s="4"/>
      <c r="AC368" s="3"/>
      <c r="AD368" s="3"/>
      <c r="AE368" s="2"/>
      <c r="AF368" s="2">
        <v>1</v>
      </c>
    </row>
    <row r="369" spans="1:32" ht="37.9" customHeight="1" x14ac:dyDescent="0.25">
      <c r="A369" s="2"/>
      <c r="B369" s="2" t="s">
        <v>1229</v>
      </c>
      <c r="C369" s="2" t="s">
        <v>15</v>
      </c>
      <c r="D369" s="6" t="s">
        <v>3458</v>
      </c>
      <c r="E369" s="7">
        <v>46183</v>
      </c>
      <c r="F369" s="2" t="s">
        <v>3275</v>
      </c>
      <c r="G369" s="2">
        <v>2026</v>
      </c>
      <c r="H369" s="2">
        <v>335747</v>
      </c>
      <c r="I369" s="2" t="s">
        <v>9</v>
      </c>
      <c r="J369" s="2" t="s">
        <v>3459</v>
      </c>
      <c r="K369" s="2" t="s">
        <v>4</v>
      </c>
      <c r="L369" s="6" t="s">
        <v>3462</v>
      </c>
      <c r="M369" s="116">
        <v>1</v>
      </c>
      <c r="N369" s="2" t="s">
        <v>3</v>
      </c>
      <c r="O369" s="111"/>
      <c r="P369" s="111">
        <f t="shared" si="50"/>
        <v>0</v>
      </c>
      <c r="Q369" s="2" t="s">
        <v>2</v>
      </c>
      <c r="R369" s="2"/>
      <c r="S369" s="3"/>
      <c r="T369" s="5"/>
      <c r="U369" s="2"/>
      <c r="V369" s="5"/>
      <c r="W369" s="3" t="s">
        <v>1</v>
      </c>
      <c r="X369" s="2" t="s">
        <v>0</v>
      </c>
      <c r="Y369" s="2">
        <v>4</v>
      </c>
      <c r="Z369" s="2"/>
      <c r="AA369" s="2">
        <f t="shared" si="49"/>
        <v>-1</v>
      </c>
      <c r="AB369" s="4"/>
      <c r="AC369" s="3"/>
      <c r="AD369" s="3"/>
      <c r="AE369" s="2"/>
      <c r="AF369" s="2">
        <v>1</v>
      </c>
    </row>
    <row r="370" spans="1:32" ht="37.9" customHeight="1" x14ac:dyDescent="0.25">
      <c r="A370" s="2">
        <v>1</v>
      </c>
      <c r="B370" s="2" t="s">
        <v>10</v>
      </c>
      <c r="C370" s="2" t="s">
        <v>15</v>
      </c>
      <c r="D370" s="6" t="s">
        <v>3464</v>
      </c>
      <c r="E370" s="7">
        <v>46184</v>
      </c>
      <c r="F370" s="2" t="s">
        <v>3275</v>
      </c>
      <c r="G370" s="2">
        <v>2026</v>
      </c>
      <c r="H370" s="2" t="s">
        <v>3465</v>
      </c>
      <c r="I370" s="2" t="s">
        <v>9</v>
      </c>
      <c r="J370" s="2" t="s">
        <v>3463</v>
      </c>
      <c r="K370" s="2" t="s">
        <v>4</v>
      </c>
      <c r="L370" s="6" t="s">
        <v>3513</v>
      </c>
      <c r="M370" s="2">
        <v>1</v>
      </c>
      <c r="N370" s="2" t="s">
        <v>3</v>
      </c>
      <c r="O370" s="111">
        <v>99426.45</v>
      </c>
      <c r="P370" s="111">
        <f t="shared" si="50"/>
        <v>99426.45</v>
      </c>
      <c r="Q370" s="2" t="s">
        <v>2</v>
      </c>
      <c r="R370" s="2" t="s">
        <v>1181</v>
      </c>
      <c r="S370" s="3" t="s">
        <v>3506</v>
      </c>
      <c r="T370" s="5">
        <v>46185</v>
      </c>
      <c r="U370" s="2" t="s">
        <v>12</v>
      </c>
      <c r="V370" s="5">
        <v>46185</v>
      </c>
      <c r="W370" s="3" t="s">
        <v>1422</v>
      </c>
      <c r="X370" s="2" t="s">
        <v>0</v>
      </c>
      <c r="Y370" s="2">
        <v>1</v>
      </c>
      <c r="Z370" s="2"/>
      <c r="AA370" s="2">
        <f t="shared" si="49"/>
        <v>-1</v>
      </c>
      <c r="AB370" s="4"/>
      <c r="AC370" s="3"/>
      <c r="AD370" s="3"/>
      <c r="AE370" s="2">
        <v>1</v>
      </c>
      <c r="AF370" s="2">
        <v>1</v>
      </c>
    </row>
    <row r="371" spans="1:32" ht="37.9" customHeight="1" x14ac:dyDescent="0.25">
      <c r="A371" s="2">
        <v>2</v>
      </c>
      <c r="B371" s="2" t="s">
        <v>10</v>
      </c>
      <c r="C371" s="2" t="s">
        <v>7</v>
      </c>
      <c r="D371" s="6" t="s">
        <v>3466</v>
      </c>
      <c r="E371" s="7">
        <v>46184</v>
      </c>
      <c r="F371" s="2" t="s">
        <v>3275</v>
      </c>
      <c r="G371" s="2">
        <v>2026</v>
      </c>
      <c r="H371" s="2" t="s">
        <v>3468</v>
      </c>
      <c r="I371" s="2" t="s">
        <v>9</v>
      </c>
      <c r="J371" s="2" t="s">
        <v>3467</v>
      </c>
      <c r="K371" s="2" t="s">
        <v>4</v>
      </c>
      <c r="L371" s="6" t="s">
        <v>3514</v>
      </c>
      <c r="M371" s="2">
        <v>50</v>
      </c>
      <c r="N371" s="2" t="s">
        <v>26</v>
      </c>
      <c r="O371" s="111"/>
      <c r="P371" s="111">
        <f t="shared" si="50"/>
        <v>0</v>
      </c>
      <c r="Q371" s="2" t="s">
        <v>2</v>
      </c>
      <c r="R371" s="2"/>
      <c r="S371" s="3"/>
      <c r="T371" s="5"/>
      <c r="U371" s="2"/>
      <c r="V371" s="5"/>
      <c r="W371" s="3" t="s">
        <v>1</v>
      </c>
      <c r="X371" s="2" t="s">
        <v>0</v>
      </c>
      <c r="Y371" s="2"/>
      <c r="Z371" s="2"/>
      <c r="AA371" s="2">
        <f t="shared" si="49"/>
        <v>-50</v>
      </c>
      <c r="AB371" s="4"/>
      <c r="AC371" s="3"/>
      <c r="AD371" s="3"/>
      <c r="AE371" s="2">
        <v>1</v>
      </c>
      <c r="AF371" s="2">
        <v>1</v>
      </c>
    </row>
    <row r="372" spans="1:32" ht="37.9" customHeight="1" x14ac:dyDescent="0.25">
      <c r="A372" s="2"/>
      <c r="B372" s="2" t="s">
        <v>10</v>
      </c>
      <c r="C372" s="2" t="s">
        <v>7</v>
      </c>
      <c r="D372" s="6" t="s">
        <v>3466</v>
      </c>
      <c r="E372" s="7">
        <v>46184</v>
      </c>
      <c r="F372" s="2" t="s">
        <v>3275</v>
      </c>
      <c r="G372" s="2">
        <v>2026</v>
      </c>
      <c r="H372" s="2" t="s">
        <v>3468</v>
      </c>
      <c r="I372" s="2" t="s">
        <v>9</v>
      </c>
      <c r="J372" s="2" t="s">
        <v>3467</v>
      </c>
      <c r="K372" s="2" t="s">
        <v>4</v>
      </c>
      <c r="L372" s="6" t="s">
        <v>3515</v>
      </c>
      <c r="M372" s="2">
        <v>10</v>
      </c>
      <c r="N372" s="2" t="s">
        <v>3</v>
      </c>
      <c r="O372" s="111"/>
      <c r="P372" s="111">
        <f t="shared" si="50"/>
        <v>0</v>
      </c>
      <c r="Q372" s="2" t="s">
        <v>2</v>
      </c>
      <c r="R372" s="2"/>
      <c r="S372" s="3"/>
      <c r="T372" s="5"/>
      <c r="U372" s="2"/>
      <c r="V372" s="5"/>
      <c r="W372" s="3" t="s">
        <v>1</v>
      </c>
      <c r="X372" s="2" t="s">
        <v>0</v>
      </c>
      <c r="Y372" s="2"/>
      <c r="Z372" s="2"/>
      <c r="AA372" s="2">
        <f t="shared" si="49"/>
        <v>-10</v>
      </c>
      <c r="AB372" s="4"/>
      <c r="AC372" s="3"/>
      <c r="AD372" s="3"/>
      <c r="AE372" s="2"/>
      <c r="AF372" s="2">
        <v>1</v>
      </c>
    </row>
    <row r="373" spans="1:32" ht="37.9" customHeight="1" x14ac:dyDescent="0.25">
      <c r="A373" s="2">
        <v>2</v>
      </c>
      <c r="B373" s="2" t="s">
        <v>10</v>
      </c>
      <c r="C373" s="2" t="s">
        <v>7</v>
      </c>
      <c r="D373" s="6" t="s">
        <v>3470</v>
      </c>
      <c r="E373" s="7">
        <v>46184</v>
      </c>
      <c r="F373" s="2" t="s">
        <v>3275</v>
      </c>
      <c r="G373" s="2">
        <v>2026</v>
      </c>
      <c r="H373" s="2">
        <v>621113</v>
      </c>
      <c r="I373" s="2" t="s">
        <v>9</v>
      </c>
      <c r="J373" s="2" t="s">
        <v>3469</v>
      </c>
      <c r="K373" s="2" t="s">
        <v>4</v>
      </c>
      <c r="L373" s="6" t="s">
        <v>3516</v>
      </c>
      <c r="M373" s="2">
        <v>1</v>
      </c>
      <c r="N373" s="2" t="s">
        <v>3</v>
      </c>
      <c r="O373" s="111"/>
      <c r="P373" s="111">
        <f t="shared" si="50"/>
        <v>0</v>
      </c>
      <c r="Q373" s="2" t="s">
        <v>2</v>
      </c>
      <c r="R373" s="2"/>
      <c r="S373" s="3"/>
      <c r="T373" s="5"/>
      <c r="U373" s="2"/>
      <c r="V373" s="5"/>
      <c r="W373" s="3" t="s">
        <v>1</v>
      </c>
      <c r="X373" s="2" t="s">
        <v>0</v>
      </c>
      <c r="Y373" s="2"/>
      <c r="Z373" s="2"/>
      <c r="AA373" s="2">
        <f t="shared" si="49"/>
        <v>-1</v>
      </c>
      <c r="AB373" s="4"/>
      <c r="AC373" s="3"/>
      <c r="AD373" s="3"/>
      <c r="AE373" s="2">
        <v>1</v>
      </c>
      <c r="AF373" s="2">
        <v>1</v>
      </c>
    </row>
    <row r="374" spans="1:32" ht="37.9" customHeight="1" x14ac:dyDescent="0.25">
      <c r="A374" s="2"/>
      <c r="B374" s="2" t="s">
        <v>10</v>
      </c>
      <c r="C374" s="2" t="s">
        <v>7</v>
      </c>
      <c r="D374" s="6" t="s">
        <v>3470</v>
      </c>
      <c r="E374" s="7">
        <v>46184</v>
      </c>
      <c r="F374" s="2" t="s">
        <v>3275</v>
      </c>
      <c r="G374" s="2">
        <v>2026</v>
      </c>
      <c r="H374" s="2" t="s">
        <v>3476</v>
      </c>
      <c r="I374" s="2" t="s">
        <v>9</v>
      </c>
      <c r="J374" s="2" t="s">
        <v>3469</v>
      </c>
      <c r="K374" s="2" t="s">
        <v>4</v>
      </c>
      <c r="L374" s="6" t="s">
        <v>3517</v>
      </c>
      <c r="M374" s="2">
        <v>3</v>
      </c>
      <c r="N374" s="2" t="s">
        <v>3</v>
      </c>
      <c r="O374" s="111">
        <v>180950</v>
      </c>
      <c r="P374" s="111">
        <f t="shared" si="50"/>
        <v>542850</v>
      </c>
      <c r="Q374" s="2" t="s">
        <v>2</v>
      </c>
      <c r="R374" s="2" t="s">
        <v>1204</v>
      </c>
      <c r="S374" s="3" t="s">
        <v>4055</v>
      </c>
      <c r="T374" s="5">
        <v>46224</v>
      </c>
      <c r="U374" s="2" t="s">
        <v>45</v>
      </c>
      <c r="V374" s="5">
        <v>46224</v>
      </c>
      <c r="W374" s="3" t="s">
        <v>14</v>
      </c>
      <c r="X374" s="2" t="s">
        <v>13</v>
      </c>
      <c r="Y374" s="2">
        <v>3</v>
      </c>
      <c r="Z374" s="2">
        <v>3</v>
      </c>
      <c r="AA374" s="2">
        <f t="shared" si="49"/>
        <v>0</v>
      </c>
      <c r="AB374" s="4">
        <v>46225</v>
      </c>
      <c r="AC374" s="3">
        <v>217219</v>
      </c>
      <c r="AD374" s="3"/>
      <c r="AE374" s="2"/>
      <c r="AF374" s="2">
        <v>1</v>
      </c>
    </row>
    <row r="375" spans="1:32" ht="37.9" customHeight="1" x14ac:dyDescent="0.25">
      <c r="A375" s="2">
        <v>5</v>
      </c>
      <c r="B375" s="2" t="s">
        <v>10</v>
      </c>
      <c r="C375" s="2" t="s">
        <v>7</v>
      </c>
      <c r="D375" s="6" t="s">
        <v>3478</v>
      </c>
      <c r="E375" s="7">
        <v>46184</v>
      </c>
      <c r="F375" s="2" t="s">
        <v>3275</v>
      </c>
      <c r="G375" s="2">
        <v>2026</v>
      </c>
      <c r="H375" s="2" t="s">
        <v>3477</v>
      </c>
      <c r="I375" s="2" t="s">
        <v>9</v>
      </c>
      <c r="J375" s="2" t="s">
        <v>3473</v>
      </c>
      <c r="K375" s="2" t="s">
        <v>1196</v>
      </c>
      <c r="L375" s="6" t="s">
        <v>3518</v>
      </c>
      <c r="M375" s="2">
        <v>1</v>
      </c>
      <c r="N375" s="2" t="s">
        <v>3</v>
      </c>
      <c r="O375" s="111">
        <v>208647.11</v>
      </c>
      <c r="P375" s="111">
        <f t="shared" si="50"/>
        <v>208647.11</v>
      </c>
      <c r="Q375" s="2" t="s">
        <v>2</v>
      </c>
      <c r="R375" s="2" t="s">
        <v>1181</v>
      </c>
      <c r="S375" s="3" t="s">
        <v>3510</v>
      </c>
      <c r="T375" s="5">
        <v>46185</v>
      </c>
      <c r="U375" s="2" t="s">
        <v>12</v>
      </c>
      <c r="V375" s="5">
        <v>46185</v>
      </c>
      <c r="W375" s="3" t="s">
        <v>1422</v>
      </c>
      <c r="X375" s="2" t="s">
        <v>0</v>
      </c>
      <c r="Y375" s="2">
        <v>1</v>
      </c>
      <c r="Z375" s="2"/>
      <c r="AA375" s="2">
        <f t="shared" si="49"/>
        <v>-1</v>
      </c>
      <c r="AB375" s="4"/>
      <c r="AC375" s="3"/>
      <c r="AD375" s="3"/>
      <c r="AE375" s="2">
        <v>1</v>
      </c>
      <c r="AF375" s="2">
        <v>1</v>
      </c>
    </row>
    <row r="376" spans="1:32" ht="37.9" customHeight="1" x14ac:dyDescent="0.25">
      <c r="A376" s="2"/>
      <c r="B376" s="2" t="s">
        <v>10</v>
      </c>
      <c r="C376" s="2" t="s">
        <v>7</v>
      </c>
      <c r="D376" s="6" t="s">
        <v>3478</v>
      </c>
      <c r="E376" s="7">
        <v>46184</v>
      </c>
      <c r="F376" s="2" t="s">
        <v>3275</v>
      </c>
      <c r="G376" s="2">
        <v>2026</v>
      </c>
      <c r="H376" s="2" t="s">
        <v>3477</v>
      </c>
      <c r="I376" s="2" t="s">
        <v>9</v>
      </c>
      <c r="J376" s="2" t="s">
        <v>3473</v>
      </c>
      <c r="K376" s="2" t="s">
        <v>3471</v>
      </c>
      <c r="L376" s="6" t="s">
        <v>3519</v>
      </c>
      <c r="M376" s="2">
        <v>3</v>
      </c>
      <c r="N376" s="2" t="s">
        <v>3</v>
      </c>
      <c r="O376" s="111"/>
      <c r="P376" s="111">
        <f t="shared" si="50"/>
        <v>0</v>
      </c>
      <c r="Q376" s="2" t="s">
        <v>2</v>
      </c>
      <c r="R376" s="2"/>
      <c r="S376" s="3"/>
      <c r="T376" s="5"/>
      <c r="U376" s="2"/>
      <c r="V376" s="5"/>
      <c r="W376" s="3" t="s">
        <v>1</v>
      </c>
      <c r="X376" s="2" t="s">
        <v>0</v>
      </c>
      <c r="Y376" s="2"/>
      <c r="Z376" s="2"/>
      <c r="AA376" s="2">
        <f t="shared" si="49"/>
        <v>-3</v>
      </c>
      <c r="AB376" s="4"/>
      <c r="AC376" s="3"/>
      <c r="AD376" s="3"/>
      <c r="AE376" s="2"/>
      <c r="AF376" s="2">
        <v>1</v>
      </c>
    </row>
    <row r="377" spans="1:32" ht="37.9" customHeight="1" x14ac:dyDescent="0.25">
      <c r="A377" s="2"/>
      <c r="B377" s="2" t="s">
        <v>10</v>
      </c>
      <c r="C377" s="2" t="s">
        <v>7</v>
      </c>
      <c r="D377" s="6" t="s">
        <v>3478</v>
      </c>
      <c r="E377" s="7">
        <v>46184</v>
      </c>
      <c r="F377" s="2" t="s">
        <v>3275</v>
      </c>
      <c r="G377" s="2">
        <v>2026</v>
      </c>
      <c r="H377" s="2" t="s">
        <v>3477</v>
      </c>
      <c r="I377" s="2" t="s">
        <v>9</v>
      </c>
      <c r="J377" s="2" t="s">
        <v>3473</v>
      </c>
      <c r="K377" s="2" t="s">
        <v>3474</v>
      </c>
      <c r="L377" s="6" t="s">
        <v>3472</v>
      </c>
      <c r="M377" s="2">
        <v>10</v>
      </c>
      <c r="N377" s="2" t="s">
        <v>3</v>
      </c>
      <c r="O377" s="111">
        <v>2338.84</v>
      </c>
      <c r="P377" s="111">
        <f t="shared" si="50"/>
        <v>23388.400000000001</v>
      </c>
      <c r="Q377" s="2" t="s">
        <v>2</v>
      </c>
      <c r="R377" s="2" t="s">
        <v>1181</v>
      </c>
      <c r="S377" s="3" t="s">
        <v>3510</v>
      </c>
      <c r="T377" s="5">
        <v>46185</v>
      </c>
      <c r="U377" s="2" t="s">
        <v>12</v>
      </c>
      <c r="V377" s="5">
        <v>46185</v>
      </c>
      <c r="W377" s="3" t="s">
        <v>1422</v>
      </c>
      <c r="X377" s="2" t="s">
        <v>0</v>
      </c>
      <c r="Y377" s="2">
        <v>1</v>
      </c>
      <c r="Z377" s="2"/>
      <c r="AA377" s="2">
        <f t="shared" si="49"/>
        <v>-10</v>
      </c>
      <c r="AB377" s="4"/>
      <c r="AC377" s="3"/>
      <c r="AD377" s="3"/>
      <c r="AE377" s="2"/>
      <c r="AF377" s="2">
        <v>1</v>
      </c>
    </row>
    <row r="378" spans="1:32" ht="37.9" customHeight="1" x14ac:dyDescent="0.25">
      <c r="A378" s="2"/>
      <c r="B378" s="2" t="s">
        <v>10</v>
      </c>
      <c r="C378" s="2" t="s">
        <v>7</v>
      </c>
      <c r="D378" s="6" t="s">
        <v>3478</v>
      </c>
      <c r="E378" s="7">
        <v>46184</v>
      </c>
      <c r="F378" s="2" t="s">
        <v>3275</v>
      </c>
      <c r="G378" s="2">
        <v>2026</v>
      </c>
      <c r="H378" s="2" t="s">
        <v>3477</v>
      </c>
      <c r="I378" s="2" t="s">
        <v>9</v>
      </c>
      <c r="J378" s="2" t="s">
        <v>3473</v>
      </c>
      <c r="K378" s="2" t="s">
        <v>3475</v>
      </c>
      <c r="L378" s="6" t="s">
        <v>3520</v>
      </c>
      <c r="M378" s="2">
        <v>2</v>
      </c>
      <c r="N378" s="2" t="s">
        <v>3</v>
      </c>
      <c r="O378" s="111">
        <v>115219.01</v>
      </c>
      <c r="P378" s="111">
        <f t="shared" si="50"/>
        <v>230438.02</v>
      </c>
      <c r="Q378" s="2" t="s">
        <v>2</v>
      </c>
      <c r="R378" s="2" t="s">
        <v>1181</v>
      </c>
      <c r="S378" s="3" t="s">
        <v>3510</v>
      </c>
      <c r="T378" s="5">
        <v>46185</v>
      </c>
      <c r="U378" s="2" t="s">
        <v>12</v>
      </c>
      <c r="V378" s="5">
        <v>46185</v>
      </c>
      <c r="W378" s="3" t="s">
        <v>1422</v>
      </c>
      <c r="X378" s="2" t="s">
        <v>0</v>
      </c>
      <c r="Y378" s="2">
        <v>1</v>
      </c>
      <c r="Z378" s="2"/>
      <c r="AA378" s="2">
        <f t="shared" si="49"/>
        <v>-2</v>
      </c>
      <c r="AB378" s="4"/>
      <c r="AC378" s="3"/>
      <c r="AD378" s="3"/>
      <c r="AE378" s="2"/>
      <c r="AF378" s="2">
        <v>1</v>
      </c>
    </row>
    <row r="379" spans="1:32" ht="37.9" customHeight="1" x14ac:dyDescent="0.25">
      <c r="A379" s="2"/>
      <c r="B379" s="2" t="s">
        <v>10</v>
      </c>
      <c r="C379" s="2" t="s">
        <v>7</v>
      </c>
      <c r="D379" s="6" t="s">
        <v>3478</v>
      </c>
      <c r="E379" s="7">
        <v>46184</v>
      </c>
      <c r="F379" s="2" t="s">
        <v>3275</v>
      </c>
      <c r="G379" s="2">
        <v>2026</v>
      </c>
      <c r="H379" s="2" t="s">
        <v>3477</v>
      </c>
      <c r="I379" s="2" t="s">
        <v>9</v>
      </c>
      <c r="J379" s="2" t="s">
        <v>3473</v>
      </c>
      <c r="K379" s="2" t="s">
        <v>1247</v>
      </c>
      <c r="L379" s="6" t="s">
        <v>3521</v>
      </c>
      <c r="M379" s="2">
        <v>3</v>
      </c>
      <c r="N379" s="2" t="s">
        <v>3</v>
      </c>
      <c r="O379" s="111">
        <v>46247.11</v>
      </c>
      <c r="P379" s="111">
        <f t="shared" si="50"/>
        <v>138741.33000000002</v>
      </c>
      <c r="Q379" s="2" t="s">
        <v>2</v>
      </c>
      <c r="R379" s="2" t="s">
        <v>1181</v>
      </c>
      <c r="S379" s="3" t="s">
        <v>3510</v>
      </c>
      <c r="T379" s="5">
        <v>46185</v>
      </c>
      <c r="U379" s="2" t="s">
        <v>12</v>
      </c>
      <c r="V379" s="5">
        <v>46185</v>
      </c>
      <c r="W379" s="3" t="s">
        <v>1422</v>
      </c>
      <c r="X379" s="2" t="s">
        <v>0</v>
      </c>
      <c r="Y379" s="2">
        <v>1</v>
      </c>
      <c r="Z379" s="2"/>
      <c r="AA379" s="2">
        <f t="shared" si="49"/>
        <v>-3</v>
      </c>
      <c r="AB379" s="4"/>
      <c r="AC379" s="3"/>
      <c r="AD379" s="3"/>
      <c r="AE379" s="2"/>
      <c r="AF379" s="2">
        <v>1</v>
      </c>
    </row>
    <row r="380" spans="1:32" ht="37.9" customHeight="1" x14ac:dyDescent="0.25">
      <c r="A380" s="2">
        <v>1</v>
      </c>
      <c r="B380" s="2" t="s">
        <v>2631</v>
      </c>
      <c r="C380" s="2" t="s">
        <v>15</v>
      </c>
      <c r="D380" s="6" t="s">
        <v>3482</v>
      </c>
      <c r="E380" s="7">
        <v>46185</v>
      </c>
      <c r="F380" s="2" t="s">
        <v>3275</v>
      </c>
      <c r="G380" s="2">
        <v>2026</v>
      </c>
      <c r="H380" s="2" t="s">
        <v>3483</v>
      </c>
      <c r="I380" s="2" t="s">
        <v>9</v>
      </c>
      <c r="J380" s="2" t="s">
        <v>3481</v>
      </c>
      <c r="K380" s="2" t="s">
        <v>4</v>
      </c>
      <c r="L380" s="6" t="s">
        <v>3522</v>
      </c>
      <c r="M380" s="2">
        <v>1</v>
      </c>
      <c r="N380" s="2" t="s">
        <v>3</v>
      </c>
      <c r="O380" s="111">
        <v>10877500</v>
      </c>
      <c r="P380" s="111">
        <f t="shared" si="50"/>
        <v>10877500</v>
      </c>
      <c r="Q380" s="2" t="s">
        <v>2</v>
      </c>
      <c r="R380" s="2" t="s">
        <v>1226</v>
      </c>
      <c r="S380" s="3" t="s">
        <v>3596</v>
      </c>
      <c r="T380" s="5">
        <v>46191</v>
      </c>
      <c r="U380" s="2" t="s">
        <v>12</v>
      </c>
      <c r="V380" s="5">
        <v>46191</v>
      </c>
      <c r="W380" s="3" t="s">
        <v>14</v>
      </c>
      <c r="X380" s="2" t="s">
        <v>13</v>
      </c>
      <c r="Y380" s="2">
        <v>3</v>
      </c>
      <c r="Z380" s="2">
        <v>1</v>
      </c>
      <c r="AA380" s="2">
        <f t="shared" si="49"/>
        <v>0</v>
      </c>
      <c r="AB380" s="4">
        <v>46217</v>
      </c>
      <c r="AC380" s="3">
        <v>18245</v>
      </c>
      <c r="AD380" s="3"/>
      <c r="AE380" s="2">
        <v>1</v>
      </c>
      <c r="AF380" s="2">
        <v>1</v>
      </c>
    </row>
    <row r="381" spans="1:32" ht="37.9" customHeight="1" x14ac:dyDescent="0.25">
      <c r="A381" s="2">
        <v>2</v>
      </c>
      <c r="B381" s="2" t="s">
        <v>1306</v>
      </c>
      <c r="C381" s="2" t="s">
        <v>7</v>
      </c>
      <c r="D381" s="6" t="s">
        <v>3523</v>
      </c>
      <c r="E381" s="7">
        <v>46189</v>
      </c>
      <c r="F381" s="2" t="s">
        <v>3275</v>
      </c>
      <c r="G381" s="2">
        <v>2026</v>
      </c>
      <c r="H381" s="2" t="s">
        <v>3524</v>
      </c>
      <c r="I381" s="2" t="s">
        <v>2082</v>
      </c>
      <c r="J381" s="2" t="s">
        <v>3525</v>
      </c>
      <c r="K381" s="2" t="s">
        <v>4</v>
      </c>
      <c r="L381" s="6" t="s">
        <v>3526</v>
      </c>
      <c r="M381" s="2">
        <v>1</v>
      </c>
      <c r="N381" s="2" t="s">
        <v>3</v>
      </c>
      <c r="O381" s="111">
        <v>88000</v>
      </c>
      <c r="P381" s="111">
        <f t="shared" si="50"/>
        <v>88000</v>
      </c>
      <c r="Q381" s="2" t="s">
        <v>2</v>
      </c>
      <c r="R381" s="2" t="s">
        <v>1207</v>
      </c>
      <c r="S381" s="3" t="s">
        <v>4248</v>
      </c>
      <c r="T381" s="5">
        <v>46233</v>
      </c>
      <c r="U381" s="2" t="s">
        <v>12</v>
      </c>
      <c r="V381" s="5">
        <v>46233</v>
      </c>
      <c r="W381" s="3" t="s">
        <v>1422</v>
      </c>
      <c r="X381" s="2" t="s">
        <v>0</v>
      </c>
      <c r="Y381" s="2">
        <v>1</v>
      </c>
      <c r="Z381" s="2"/>
      <c r="AA381" s="2">
        <f t="shared" si="49"/>
        <v>-1</v>
      </c>
      <c r="AB381" s="4"/>
      <c r="AC381" s="3"/>
      <c r="AD381" s="3"/>
      <c r="AE381" s="2">
        <v>1</v>
      </c>
      <c r="AF381" s="2">
        <v>1</v>
      </c>
    </row>
    <row r="382" spans="1:32" ht="37.9" customHeight="1" x14ac:dyDescent="0.25">
      <c r="A382" s="2"/>
      <c r="B382" s="2" t="s">
        <v>1306</v>
      </c>
      <c r="C382" s="2" t="s">
        <v>7</v>
      </c>
      <c r="D382" s="6" t="s">
        <v>3523</v>
      </c>
      <c r="E382" s="7">
        <v>46189</v>
      </c>
      <c r="F382" s="2" t="s">
        <v>3275</v>
      </c>
      <c r="G382" s="2">
        <v>2026</v>
      </c>
      <c r="H382" s="2" t="s">
        <v>3524</v>
      </c>
      <c r="I382" s="2" t="s">
        <v>2082</v>
      </c>
      <c r="J382" s="2" t="s">
        <v>3525</v>
      </c>
      <c r="K382" s="2" t="s">
        <v>4</v>
      </c>
      <c r="L382" s="6" t="s">
        <v>3527</v>
      </c>
      <c r="M382" s="2">
        <v>2</v>
      </c>
      <c r="N382" s="2" t="s">
        <v>3</v>
      </c>
      <c r="O382" s="111">
        <v>161700</v>
      </c>
      <c r="P382" s="111">
        <f t="shared" si="50"/>
        <v>323400</v>
      </c>
      <c r="Q382" s="2" t="s">
        <v>2</v>
      </c>
      <c r="R382" s="2" t="s">
        <v>1207</v>
      </c>
      <c r="S382" s="3" t="s">
        <v>4248</v>
      </c>
      <c r="T382" s="5">
        <v>46233</v>
      </c>
      <c r="U382" s="2" t="s">
        <v>12</v>
      </c>
      <c r="V382" s="5">
        <v>46233</v>
      </c>
      <c r="W382" s="3" t="s">
        <v>1422</v>
      </c>
      <c r="X382" s="2" t="s">
        <v>0</v>
      </c>
      <c r="Y382" s="2">
        <v>1</v>
      </c>
      <c r="Z382" s="2"/>
      <c r="AA382" s="2">
        <f t="shared" si="49"/>
        <v>-2</v>
      </c>
      <c r="AB382" s="4"/>
      <c r="AC382" s="3"/>
      <c r="AD382" s="3"/>
      <c r="AE382" s="2"/>
      <c r="AF382" s="2">
        <v>1</v>
      </c>
    </row>
    <row r="383" spans="1:32" ht="37.9" customHeight="1" x14ac:dyDescent="0.25">
      <c r="A383" s="2">
        <v>1</v>
      </c>
      <c r="B383" s="2" t="s">
        <v>2631</v>
      </c>
      <c r="C383" s="2" t="s">
        <v>7</v>
      </c>
      <c r="D383" s="6" t="s">
        <v>3528</v>
      </c>
      <c r="E383" s="7">
        <v>46190</v>
      </c>
      <c r="F383" s="2" t="s">
        <v>3275</v>
      </c>
      <c r="G383" s="2">
        <v>2026</v>
      </c>
      <c r="H383" s="2" t="s">
        <v>3529</v>
      </c>
      <c r="I383" s="2" t="s">
        <v>2082</v>
      </c>
      <c r="J383" s="2" t="s">
        <v>3530</v>
      </c>
      <c r="K383" s="2" t="s">
        <v>4</v>
      </c>
      <c r="L383" s="6" t="s">
        <v>3697</v>
      </c>
      <c r="M383" s="2">
        <v>1</v>
      </c>
      <c r="N383" s="2" t="s">
        <v>3</v>
      </c>
      <c r="O383" s="111">
        <v>22198006.949999999</v>
      </c>
      <c r="P383" s="111">
        <f t="shared" si="50"/>
        <v>22198006.949999999</v>
      </c>
      <c r="Q383" s="2" t="s">
        <v>2</v>
      </c>
      <c r="R383" s="2" t="s">
        <v>3698</v>
      </c>
      <c r="S383" s="3" t="s">
        <v>3699</v>
      </c>
      <c r="T383" s="5">
        <v>46192</v>
      </c>
      <c r="U383" s="2" t="s">
        <v>12</v>
      </c>
      <c r="V383" s="5">
        <v>46196</v>
      </c>
      <c r="W383" s="3" t="s">
        <v>1422</v>
      </c>
      <c r="X383" s="2" t="s">
        <v>0</v>
      </c>
      <c r="Y383" s="2">
        <v>1</v>
      </c>
      <c r="Z383" s="2"/>
      <c r="AA383" s="2">
        <f t="shared" si="49"/>
        <v>-1</v>
      </c>
      <c r="AB383" s="4"/>
      <c r="AC383" s="3"/>
      <c r="AD383" s="3"/>
      <c r="AE383" s="2">
        <v>1</v>
      </c>
      <c r="AF383" s="2">
        <v>1</v>
      </c>
    </row>
    <row r="384" spans="1:32" ht="37.9" customHeight="1" x14ac:dyDescent="0.25">
      <c r="A384" s="2">
        <v>1</v>
      </c>
      <c r="B384" s="2" t="s">
        <v>2631</v>
      </c>
      <c r="C384" s="2" t="s">
        <v>7</v>
      </c>
      <c r="D384" s="6" t="s">
        <v>3168</v>
      </c>
      <c r="E384" s="7">
        <v>46190</v>
      </c>
      <c r="F384" s="2" t="s">
        <v>3275</v>
      </c>
      <c r="G384" s="2">
        <v>2026</v>
      </c>
      <c r="H384" s="2" t="s">
        <v>3542</v>
      </c>
      <c r="I384" s="2" t="s">
        <v>9</v>
      </c>
      <c r="J384" s="2" t="s">
        <v>3536</v>
      </c>
      <c r="K384" s="2" t="s">
        <v>4</v>
      </c>
      <c r="L384" s="6" t="s">
        <v>3541</v>
      </c>
      <c r="M384" s="2">
        <v>1</v>
      </c>
      <c r="N384" s="2" t="s">
        <v>3</v>
      </c>
      <c r="O384" s="111">
        <v>145530</v>
      </c>
      <c r="P384" s="111">
        <f t="shared" si="50"/>
        <v>145530</v>
      </c>
      <c r="Q384" s="2" t="s">
        <v>2</v>
      </c>
      <c r="R384" s="2" t="s">
        <v>1201</v>
      </c>
      <c r="S384" s="3" t="s">
        <v>3700</v>
      </c>
      <c r="T384" s="5">
        <v>46192</v>
      </c>
      <c r="U384" s="2" t="s">
        <v>12</v>
      </c>
      <c r="V384" s="5">
        <v>46192</v>
      </c>
      <c r="W384" s="3" t="s">
        <v>1422</v>
      </c>
      <c r="X384" s="2" t="s">
        <v>0</v>
      </c>
      <c r="Y384" s="2">
        <v>1</v>
      </c>
      <c r="Z384" s="2"/>
      <c r="AA384" s="2">
        <f t="shared" si="49"/>
        <v>-1</v>
      </c>
      <c r="AB384" s="4"/>
      <c r="AC384" s="3"/>
      <c r="AD384" s="3"/>
      <c r="AE384" s="2">
        <v>1</v>
      </c>
      <c r="AF384" s="2">
        <v>1</v>
      </c>
    </row>
    <row r="385" spans="1:32" ht="37.9" customHeight="1" x14ac:dyDescent="0.25">
      <c r="A385" s="2">
        <v>3</v>
      </c>
      <c r="B385" s="2" t="s">
        <v>10</v>
      </c>
      <c r="C385" s="2" t="s">
        <v>15</v>
      </c>
      <c r="D385" s="6" t="s">
        <v>3538</v>
      </c>
      <c r="E385" s="7">
        <v>46190</v>
      </c>
      <c r="F385" s="2" t="s">
        <v>3275</v>
      </c>
      <c r="G385" s="2">
        <v>2026</v>
      </c>
      <c r="H385" s="2" t="s">
        <v>4173</v>
      </c>
      <c r="I385" s="2" t="s">
        <v>9</v>
      </c>
      <c r="J385" s="2" t="s">
        <v>3537</v>
      </c>
      <c r="K385" s="2" t="s">
        <v>1200</v>
      </c>
      <c r="L385" s="6" t="s">
        <v>3540</v>
      </c>
      <c r="M385" s="2">
        <v>2</v>
      </c>
      <c r="N385" s="2" t="s">
        <v>3</v>
      </c>
      <c r="O385" s="111">
        <v>49922.879999999997</v>
      </c>
      <c r="P385" s="111">
        <f t="shared" si="50"/>
        <v>99845.759999999995</v>
      </c>
      <c r="Q385" s="2" t="s">
        <v>2</v>
      </c>
      <c r="R385" s="2" t="s">
        <v>47</v>
      </c>
      <c r="S385" s="3" t="s">
        <v>3599</v>
      </c>
      <c r="T385" s="5">
        <v>46192</v>
      </c>
      <c r="U385" s="2" t="s">
        <v>12</v>
      </c>
      <c r="V385" s="5">
        <v>46192</v>
      </c>
      <c r="W385" s="3" t="s">
        <v>14</v>
      </c>
      <c r="X385" s="2" t="s">
        <v>13</v>
      </c>
      <c r="Y385" s="2">
        <v>3</v>
      </c>
      <c r="Z385" s="2">
        <v>2</v>
      </c>
      <c r="AA385" s="2">
        <f t="shared" si="49"/>
        <v>0</v>
      </c>
      <c r="AB385" s="4">
        <v>46192</v>
      </c>
      <c r="AC385" s="3">
        <v>211577</v>
      </c>
      <c r="AD385" s="3">
        <v>80740</v>
      </c>
      <c r="AE385" s="2">
        <v>1</v>
      </c>
      <c r="AF385" s="2">
        <v>1</v>
      </c>
    </row>
    <row r="386" spans="1:32" ht="37.9" customHeight="1" x14ac:dyDescent="0.25">
      <c r="A386" s="2"/>
      <c r="B386" s="2" t="s">
        <v>10</v>
      </c>
      <c r="C386" s="2" t="s">
        <v>15</v>
      </c>
      <c r="D386" s="6" t="s">
        <v>3538</v>
      </c>
      <c r="E386" s="7">
        <v>46190</v>
      </c>
      <c r="F386" s="2" t="s">
        <v>3275</v>
      </c>
      <c r="G386" s="2">
        <v>2026</v>
      </c>
      <c r="H386" s="2" t="s">
        <v>4173</v>
      </c>
      <c r="I386" s="2" t="s">
        <v>9</v>
      </c>
      <c r="J386" s="2" t="s">
        <v>3537</v>
      </c>
      <c r="K386" s="2" t="s">
        <v>1255</v>
      </c>
      <c r="L386" s="6" t="s">
        <v>1256</v>
      </c>
      <c r="M386" s="2">
        <v>5</v>
      </c>
      <c r="N386" s="2" t="s">
        <v>3</v>
      </c>
      <c r="O386" s="111">
        <v>15856.12</v>
      </c>
      <c r="P386" s="111">
        <f t="shared" si="50"/>
        <v>79280.600000000006</v>
      </c>
      <c r="Q386" s="2" t="s">
        <v>2</v>
      </c>
      <c r="R386" s="2" t="s">
        <v>59</v>
      </c>
      <c r="S386" s="3" t="s">
        <v>4172</v>
      </c>
      <c r="T386" s="5">
        <v>46230</v>
      </c>
      <c r="U386" s="2" t="s">
        <v>12</v>
      </c>
      <c r="V386" s="5">
        <v>46230</v>
      </c>
      <c r="W386" s="3" t="s">
        <v>1422</v>
      </c>
      <c r="X386" s="2" t="s">
        <v>0</v>
      </c>
      <c r="Y386" s="2">
        <v>1</v>
      </c>
      <c r="Z386" s="2"/>
      <c r="AA386" s="2">
        <f t="shared" si="49"/>
        <v>-5</v>
      </c>
      <c r="AB386" s="4"/>
      <c r="AC386" s="3"/>
      <c r="AD386" s="3"/>
      <c r="AE386" s="2"/>
      <c r="AF386" s="2">
        <v>1</v>
      </c>
    </row>
    <row r="387" spans="1:32" ht="37.9" customHeight="1" x14ac:dyDescent="0.25">
      <c r="A387" s="2"/>
      <c r="B387" s="2" t="s">
        <v>10</v>
      </c>
      <c r="C387" s="2" t="s">
        <v>15</v>
      </c>
      <c r="D387" s="6" t="s">
        <v>3538</v>
      </c>
      <c r="E387" s="7">
        <v>46190</v>
      </c>
      <c r="F387" s="2" t="s">
        <v>3275</v>
      </c>
      <c r="G387" s="2">
        <v>2026</v>
      </c>
      <c r="H387" s="2" t="s">
        <v>4173</v>
      </c>
      <c r="I387" s="2" t="s">
        <v>9</v>
      </c>
      <c r="J387" s="2" t="s">
        <v>3537</v>
      </c>
      <c r="K387" s="2" t="s">
        <v>1257</v>
      </c>
      <c r="L387" s="6" t="s">
        <v>3539</v>
      </c>
      <c r="M387" s="2">
        <v>12</v>
      </c>
      <c r="N387" s="2" t="s">
        <v>3</v>
      </c>
      <c r="O387" s="111">
        <v>42901.58</v>
      </c>
      <c r="P387" s="111">
        <f t="shared" si="50"/>
        <v>514818.96</v>
      </c>
      <c r="Q387" s="2" t="s">
        <v>2</v>
      </c>
      <c r="R387" s="2" t="s">
        <v>59</v>
      </c>
      <c r="S387" s="3" t="s">
        <v>4172</v>
      </c>
      <c r="T387" s="5">
        <v>46230</v>
      </c>
      <c r="U387" s="2" t="s">
        <v>12</v>
      </c>
      <c r="V387" s="5">
        <v>46230</v>
      </c>
      <c r="W387" s="3" t="s">
        <v>1422</v>
      </c>
      <c r="X387" s="2" t="s">
        <v>0</v>
      </c>
      <c r="Y387" s="2">
        <v>1</v>
      </c>
      <c r="Z387" s="2"/>
      <c r="AA387" s="2">
        <f t="shared" si="49"/>
        <v>-12</v>
      </c>
      <c r="AB387" s="4"/>
      <c r="AC387" s="3"/>
      <c r="AD387" s="3"/>
      <c r="AE387" s="2"/>
      <c r="AF387" s="2">
        <v>1</v>
      </c>
    </row>
    <row r="388" spans="1:32" ht="37.9" customHeight="1" x14ac:dyDescent="0.25">
      <c r="A388" s="2">
        <v>4</v>
      </c>
      <c r="B388" s="2" t="s">
        <v>2631</v>
      </c>
      <c r="C388" s="2" t="s">
        <v>15</v>
      </c>
      <c r="D388" s="6" t="s">
        <v>3555</v>
      </c>
      <c r="E388" s="7">
        <v>46190</v>
      </c>
      <c r="F388" s="2" t="s">
        <v>3275</v>
      </c>
      <c r="G388" s="2">
        <v>2026</v>
      </c>
      <c r="H388" s="2" t="s">
        <v>3556</v>
      </c>
      <c r="I388" s="2" t="s">
        <v>2082</v>
      </c>
      <c r="J388" s="2" t="s">
        <v>3554</v>
      </c>
      <c r="K388" s="2" t="s">
        <v>3546</v>
      </c>
      <c r="L388" s="6" t="s">
        <v>3547</v>
      </c>
      <c r="M388" s="2">
        <v>2</v>
      </c>
      <c r="N388" s="2" t="s">
        <v>3</v>
      </c>
      <c r="O388" s="111"/>
      <c r="P388" s="111">
        <f t="shared" si="50"/>
        <v>0</v>
      </c>
      <c r="Q388" s="2" t="s">
        <v>2</v>
      </c>
      <c r="R388" s="2"/>
      <c r="S388" s="3"/>
      <c r="T388" s="5"/>
      <c r="U388" s="2"/>
      <c r="V388" s="5"/>
      <c r="W388" s="3" t="s">
        <v>1</v>
      </c>
      <c r="X388" s="2" t="s">
        <v>0</v>
      </c>
      <c r="Y388" s="2"/>
      <c r="Z388" s="2"/>
      <c r="AA388" s="2">
        <f t="shared" si="49"/>
        <v>-2</v>
      </c>
      <c r="AB388" s="4"/>
      <c r="AC388" s="3"/>
      <c r="AD388" s="3"/>
      <c r="AE388" s="2">
        <v>1</v>
      </c>
      <c r="AF388" s="2">
        <v>1</v>
      </c>
    </row>
    <row r="389" spans="1:32" ht="37.9" customHeight="1" x14ac:dyDescent="0.25">
      <c r="A389" s="2"/>
      <c r="B389" s="2" t="s">
        <v>2631</v>
      </c>
      <c r="C389" s="2" t="s">
        <v>15</v>
      </c>
      <c r="D389" s="6" t="s">
        <v>3555</v>
      </c>
      <c r="E389" s="7">
        <v>46190</v>
      </c>
      <c r="F389" s="2" t="s">
        <v>3275</v>
      </c>
      <c r="G389" s="2">
        <v>2026</v>
      </c>
      <c r="H389" s="2" t="s">
        <v>3556</v>
      </c>
      <c r="I389" s="2" t="s">
        <v>2082</v>
      </c>
      <c r="J389" s="2" t="s">
        <v>3554</v>
      </c>
      <c r="K389" s="2" t="s">
        <v>3548</v>
      </c>
      <c r="L389" s="6" t="s">
        <v>3549</v>
      </c>
      <c r="M389" s="2">
        <v>2</v>
      </c>
      <c r="N389" s="2" t="s">
        <v>3</v>
      </c>
      <c r="O389" s="111"/>
      <c r="P389" s="111">
        <f t="shared" si="50"/>
        <v>0</v>
      </c>
      <c r="Q389" s="2" t="s">
        <v>2</v>
      </c>
      <c r="R389" s="2"/>
      <c r="S389" s="3"/>
      <c r="T389" s="5"/>
      <c r="U389" s="2"/>
      <c r="V389" s="5"/>
      <c r="W389" s="3" t="s">
        <v>1</v>
      </c>
      <c r="X389" s="2" t="s">
        <v>0</v>
      </c>
      <c r="Y389" s="2"/>
      <c r="Z389" s="2"/>
      <c r="AA389" s="2">
        <f t="shared" si="49"/>
        <v>-2</v>
      </c>
      <c r="AB389" s="4"/>
      <c r="AC389" s="3"/>
      <c r="AD389" s="3"/>
      <c r="AE389" s="2"/>
      <c r="AF389" s="2">
        <v>1</v>
      </c>
    </row>
    <row r="390" spans="1:32" ht="37.9" customHeight="1" x14ac:dyDescent="0.25">
      <c r="A390" s="2"/>
      <c r="B390" s="2" t="s">
        <v>2631</v>
      </c>
      <c r="C390" s="2" t="s">
        <v>15</v>
      </c>
      <c r="D390" s="6" t="s">
        <v>3555</v>
      </c>
      <c r="E390" s="7">
        <v>46190</v>
      </c>
      <c r="F390" s="2" t="s">
        <v>3275</v>
      </c>
      <c r="G390" s="2">
        <v>2026</v>
      </c>
      <c r="H390" s="2" t="s">
        <v>3556</v>
      </c>
      <c r="I390" s="2" t="s">
        <v>2082</v>
      </c>
      <c r="J390" s="2" t="s">
        <v>3554</v>
      </c>
      <c r="K390" s="2" t="s">
        <v>3550</v>
      </c>
      <c r="L390" s="6" t="s">
        <v>3551</v>
      </c>
      <c r="M390" s="2">
        <v>2</v>
      </c>
      <c r="N390" s="2" t="s">
        <v>3</v>
      </c>
      <c r="O390" s="111"/>
      <c r="P390" s="111">
        <f t="shared" si="50"/>
        <v>0</v>
      </c>
      <c r="Q390" s="2" t="s">
        <v>2</v>
      </c>
      <c r="R390" s="2"/>
      <c r="S390" s="3"/>
      <c r="T390" s="5"/>
      <c r="U390" s="2"/>
      <c r="V390" s="5"/>
      <c r="W390" s="3" t="s">
        <v>1</v>
      </c>
      <c r="X390" s="2" t="s">
        <v>0</v>
      </c>
      <c r="Y390" s="2"/>
      <c r="Z390" s="2"/>
      <c r="AA390" s="2">
        <f t="shared" si="49"/>
        <v>-2</v>
      </c>
      <c r="AB390" s="4"/>
      <c r="AC390" s="3"/>
      <c r="AD390" s="3"/>
      <c r="AE390" s="2"/>
      <c r="AF390" s="2">
        <v>1</v>
      </c>
    </row>
    <row r="391" spans="1:32" ht="37.9" customHeight="1" x14ac:dyDescent="0.25">
      <c r="A391" s="2"/>
      <c r="B391" s="2" t="s">
        <v>2631</v>
      </c>
      <c r="C391" s="2" t="s">
        <v>15</v>
      </c>
      <c r="D391" s="6" t="s">
        <v>3555</v>
      </c>
      <c r="E391" s="7">
        <v>46190</v>
      </c>
      <c r="F391" s="2" t="s">
        <v>3275</v>
      </c>
      <c r="G391" s="2">
        <v>2026</v>
      </c>
      <c r="H391" s="2" t="s">
        <v>3556</v>
      </c>
      <c r="I391" s="2" t="s">
        <v>2082</v>
      </c>
      <c r="J391" s="2" t="s">
        <v>3554</v>
      </c>
      <c r="K391" s="2" t="s">
        <v>3552</v>
      </c>
      <c r="L391" s="6" t="s">
        <v>3553</v>
      </c>
      <c r="M391" s="2">
        <v>2</v>
      </c>
      <c r="N391" s="2" t="s">
        <v>3</v>
      </c>
      <c r="O391" s="111"/>
      <c r="P391" s="111">
        <f t="shared" si="50"/>
        <v>0</v>
      </c>
      <c r="Q391" s="2" t="s">
        <v>2</v>
      </c>
      <c r="R391" s="2"/>
      <c r="S391" s="3"/>
      <c r="T391" s="5"/>
      <c r="U391" s="2"/>
      <c r="V391" s="5"/>
      <c r="W391" s="3" t="s">
        <v>1</v>
      </c>
      <c r="X391" s="2" t="s">
        <v>0</v>
      </c>
      <c r="Y391" s="2"/>
      <c r="Z391" s="2"/>
      <c r="AA391" s="2">
        <f t="shared" si="49"/>
        <v>-2</v>
      </c>
      <c r="AB391" s="4"/>
      <c r="AC391" s="3"/>
      <c r="AD391" s="3"/>
      <c r="AE391" s="2"/>
      <c r="AF391" s="2">
        <v>1</v>
      </c>
    </row>
    <row r="392" spans="1:32" ht="37.9" customHeight="1" x14ac:dyDescent="0.25">
      <c r="A392" s="2">
        <v>2</v>
      </c>
      <c r="B392" s="2" t="s">
        <v>44</v>
      </c>
      <c r="C392" s="2" t="s">
        <v>7</v>
      </c>
      <c r="D392" s="6" t="s">
        <v>3568</v>
      </c>
      <c r="E392" s="7">
        <v>46191</v>
      </c>
      <c r="F392" s="2" t="s">
        <v>3275</v>
      </c>
      <c r="G392" s="2">
        <v>2026</v>
      </c>
      <c r="H392" s="2" t="s">
        <v>3559</v>
      </c>
      <c r="I392" s="2" t="s">
        <v>2082</v>
      </c>
      <c r="J392" s="2" t="s">
        <v>3557</v>
      </c>
      <c r="K392" s="2" t="s">
        <v>3564</v>
      </c>
      <c r="L392" s="6" t="s">
        <v>3565</v>
      </c>
      <c r="M392" s="2">
        <v>1</v>
      </c>
      <c r="N392" s="2" t="s">
        <v>3</v>
      </c>
      <c r="O392" s="111"/>
      <c r="P392" s="111">
        <f t="shared" si="50"/>
        <v>0</v>
      </c>
      <c r="Q392" s="2" t="s">
        <v>2</v>
      </c>
      <c r="R392" s="2"/>
      <c r="S392" s="3"/>
      <c r="T392" s="5"/>
      <c r="U392" s="2"/>
      <c r="V392" s="5"/>
      <c r="W392" s="3" t="s">
        <v>1</v>
      </c>
      <c r="X392" s="2" t="s">
        <v>0</v>
      </c>
      <c r="Y392" s="2"/>
      <c r="Z392" s="2"/>
      <c r="AA392" s="2">
        <f t="shared" si="49"/>
        <v>-1</v>
      </c>
      <c r="AB392" s="4"/>
      <c r="AC392" s="3"/>
      <c r="AD392" s="3"/>
      <c r="AE392" s="2">
        <v>1</v>
      </c>
      <c r="AF392" s="2">
        <v>1</v>
      </c>
    </row>
    <row r="393" spans="1:32" ht="37.9" customHeight="1" x14ac:dyDescent="0.25">
      <c r="A393" s="2"/>
      <c r="B393" s="2" t="s">
        <v>44</v>
      </c>
      <c r="C393" s="2" t="s">
        <v>7</v>
      </c>
      <c r="D393" s="6" t="s">
        <v>3568</v>
      </c>
      <c r="E393" s="7">
        <v>46191</v>
      </c>
      <c r="F393" s="2" t="s">
        <v>3275</v>
      </c>
      <c r="G393" s="2">
        <v>2026</v>
      </c>
      <c r="H393" s="2" t="s">
        <v>3559</v>
      </c>
      <c r="I393" s="2" t="s">
        <v>2082</v>
      </c>
      <c r="J393" s="2" t="s">
        <v>3557</v>
      </c>
      <c r="K393" s="2" t="s">
        <v>3566</v>
      </c>
      <c r="L393" s="6" t="s">
        <v>3567</v>
      </c>
      <c r="M393" s="2">
        <v>1</v>
      </c>
      <c r="N393" s="2" t="s">
        <v>3</v>
      </c>
      <c r="O393" s="111"/>
      <c r="P393" s="111">
        <f t="shared" si="50"/>
        <v>0</v>
      </c>
      <c r="Q393" s="2" t="s">
        <v>2</v>
      </c>
      <c r="R393" s="2"/>
      <c r="S393" s="3"/>
      <c r="T393" s="5"/>
      <c r="U393" s="2"/>
      <c r="V393" s="5"/>
      <c r="W393" s="3" t="s">
        <v>1</v>
      </c>
      <c r="X393" s="2" t="s">
        <v>0</v>
      </c>
      <c r="Y393" s="2"/>
      <c r="Z393" s="2"/>
      <c r="AA393" s="2">
        <f t="shared" si="49"/>
        <v>-1</v>
      </c>
      <c r="AB393" s="4"/>
      <c r="AC393" s="3"/>
      <c r="AD393" s="3"/>
      <c r="AE393" s="2"/>
      <c r="AF393" s="2">
        <v>1</v>
      </c>
    </row>
    <row r="394" spans="1:32" ht="37.9" customHeight="1" x14ac:dyDescent="0.25">
      <c r="A394" s="2">
        <v>2</v>
      </c>
      <c r="B394" s="2" t="s">
        <v>10</v>
      </c>
      <c r="C394" s="2" t="s">
        <v>7</v>
      </c>
      <c r="D394" s="6" t="s">
        <v>3563</v>
      </c>
      <c r="E394" s="7">
        <v>46191</v>
      </c>
      <c r="F394" s="2" t="s">
        <v>3275</v>
      </c>
      <c r="G394" s="2">
        <v>2026</v>
      </c>
      <c r="H394" s="2" t="s">
        <v>3560</v>
      </c>
      <c r="I394" s="2" t="s">
        <v>9</v>
      </c>
      <c r="J394" s="2" t="s">
        <v>3558</v>
      </c>
      <c r="K394" s="2" t="s">
        <v>4</v>
      </c>
      <c r="L394" s="6" t="s">
        <v>3561</v>
      </c>
      <c r="M394" s="2">
        <v>1</v>
      </c>
      <c r="N394" s="2" t="s">
        <v>3</v>
      </c>
      <c r="O394" s="111"/>
      <c r="P394" s="111">
        <f t="shared" si="50"/>
        <v>0</v>
      </c>
      <c r="Q394" s="2" t="s">
        <v>2</v>
      </c>
      <c r="R394" s="2"/>
      <c r="S394" s="3"/>
      <c r="T394" s="5"/>
      <c r="U394" s="2"/>
      <c r="V394" s="5"/>
      <c r="W394" s="3" t="s">
        <v>1</v>
      </c>
      <c r="X394" s="2" t="s">
        <v>0</v>
      </c>
      <c r="Y394" s="2"/>
      <c r="Z394" s="2"/>
      <c r="AA394" s="2">
        <f t="shared" si="49"/>
        <v>-1</v>
      </c>
      <c r="AB394" s="4"/>
      <c r="AC394" s="3"/>
      <c r="AD394" s="3"/>
      <c r="AE394" s="2">
        <v>1</v>
      </c>
      <c r="AF394" s="2">
        <v>1</v>
      </c>
    </row>
    <row r="395" spans="1:32" ht="37.9" customHeight="1" x14ac:dyDescent="0.25">
      <c r="A395" s="2"/>
      <c r="B395" s="2" t="s">
        <v>10</v>
      </c>
      <c r="C395" s="2" t="s">
        <v>7</v>
      </c>
      <c r="D395" s="6" t="s">
        <v>3563</v>
      </c>
      <c r="E395" s="7">
        <v>46191</v>
      </c>
      <c r="F395" s="2" t="s">
        <v>3275</v>
      </c>
      <c r="G395" s="2">
        <v>2026</v>
      </c>
      <c r="H395" s="2" t="s">
        <v>3560</v>
      </c>
      <c r="I395" s="2" t="s">
        <v>9</v>
      </c>
      <c r="J395" s="2" t="s">
        <v>3558</v>
      </c>
      <c r="K395" s="2" t="s">
        <v>4</v>
      </c>
      <c r="L395" s="6" t="s">
        <v>3562</v>
      </c>
      <c r="M395" s="2">
        <v>3</v>
      </c>
      <c r="N395" s="2" t="s">
        <v>3</v>
      </c>
      <c r="O395" s="111"/>
      <c r="P395" s="111">
        <f t="shared" si="50"/>
        <v>0</v>
      </c>
      <c r="Q395" s="2" t="s">
        <v>2</v>
      </c>
      <c r="R395" s="2"/>
      <c r="S395" s="3"/>
      <c r="T395" s="5"/>
      <c r="U395" s="2"/>
      <c r="V395" s="5"/>
      <c r="W395" s="3" t="s">
        <v>1</v>
      </c>
      <c r="X395" s="2" t="s">
        <v>0</v>
      </c>
      <c r="Y395" s="2"/>
      <c r="Z395" s="2"/>
      <c r="AA395" s="2">
        <f t="shared" si="49"/>
        <v>-3</v>
      </c>
      <c r="AB395" s="4"/>
      <c r="AC395" s="3"/>
      <c r="AD395" s="3"/>
      <c r="AE395" s="2"/>
      <c r="AF395" s="2">
        <v>1</v>
      </c>
    </row>
    <row r="396" spans="1:32" ht="37.9" customHeight="1" x14ac:dyDescent="0.25">
      <c r="A396" s="2">
        <v>3</v>
      </c>
      <c r="B396" s="2" t="s">
        <v>1229</v>
      </c>
      <c r="C396" s="2" t="s">
        <v>7</v>
      </c>
      <c r="D396" s="6" t="s">
        <v>3579</v>
      </c>
      <c r="E396" s="7">
        <v>46191</v>
      </c>
      <c r="F396" s="2" t="s">
        <v>3275</v>
      </c>
      <c r="G396" s="2">
        <v>2026</v>
      </c>
      <c r="H396" s="2" t="s">
        <v>3569</v>
      </c>
      <c r="I396" s="2" t="s">
        <v>2082</v>
      </c>
      <c r="J396" s="2" t="s">
        <v>3570</v>
      </c>
      <c r="K396" s="2" t="s">
        <v>3571</v>
      </c>
      <c r="L396" s="6" t="s">
        <v>3572</v>
      </c>
      <c r="M396" s="2">
        <v>5</v>
      </c>
      <c r="N396" s="2" t="s">
        <v>3</v>
      </c>
      <c r="O396" s="111">
        <v>354850</v>
      </c>
      <c r="P396" s="111">
        <f t="shared" si="50"/>
        <v>1774250</v>
      </c>
      <c r="Q396" s="2" t="s">
        <v>2</v>
      </c>
      <c r="R396" s="2" t="s">
        <v>1217</v>
      </c>
      <c r="S396" s="3" t="s">
        <v>3770</v>
      </c>
      <c r="T396" s="5">
        <v>46205</v>
      </c>
      <c r="U396" s="2" t="s">
        <v>45</v>
      </c>
      <c r="V396" s="5">
        <v>46220</v>
      </c>
      <c r="W396" s="3" t="s">
        <v>1422</v>
      </c>
      <c r="X396" s="2" t="s">
        <v>0</v>
      </c>
      <c r="Y396" s="2">
        <v>1</v>
      </c>
      <c r="Z396" s="2"/>
      <c r="AA396" s="2">
        <f t="shared" si="49"/>
        <v>-5</v>
      </c>
      <c r="AB396" s="4"/>
      <c r="AC396" s="3"/>
      <c r="AD396" s="3"/>
      <c r="AE396" s="2">
        <v>1</v>
      </c>
      <c r="AF396" s="2">
        <v>1</v>
      </c>
    </row>
    <row r="397" spans="1:32" ht="37.9" customHeight="1" x14ac:dyDescent="0.25">
      <c r="A397" s="2"/>
      <c r="B397" s="2" t="s">
        <v>1229</v>
      </c>
      <c r="C397" s="2" t="s">
        <v>7</v>
      </c>
      <c r="D397" s="6" t="s">
        <v>3579</v>
      </c>
      <c r="E397" s="7">
        <v>46191</v>
      </c>
      <c r="F397" s="2" t="s">
        <v>3275</v>
      </c>
      <c r="G397" s="2">
        <v>2026</v>
      </c>
      <c r="H397" s="2" t="s">
        <v>3569</v>
      </c>
      <c r="I397" s="2" t="s">
        <v>2082</v>
      </c>
      <c r="J397" s="2" t="s">
        <v>3570</v>
      </c>
      <c r="K397" s="2" t="s">
        <v>3412</v>
      </c>
      <c r="L397" s="6" t="s">
        <v>3573</v>
      </c>
      <c r="M397" s="2">
        <v>100</v>
      </c>
      <c r="N397" s="2" t="s">
        <v>3</v>
      </c>
      <c r="O397" s="111">
        <v>17938.8</v>
      </c>
      <c r="P397" s="111">
        <f t="shared" si="50"/>
        <v>1793880</v>
      </c>
      <c r="Q397" s="2" t="s">
        <v>2</v>
      </c>
      <c r="R397" s="2" t="s">
        <v>1217</v>
      </c>
      <c r="S397" s="3" t="s">
        <v>3770</v>
      </c>
      <c r="T397" s="5">
        <v>46205</v>
      </c>
      <c r="U397" s="2" t="s">
        <v>45</v>
      </c>
      <c r="V397" s="5">
        <v>46220</v>
      </c>
      <c r="W397" s="3" t="s">
        <v>1422</v>
      </c>
      <c r="X397" s="2" t="s">
        <v>0</v>
      </c>
      <c r="Y397" s="2">
        <v>1</v>
      </c>
      <c r="Z397" s="2"/>
      <c r="AA397" s="2">
        <f t="shared" si="49"/>
        <v>-100</v>
      </c>
      <c r="AB397" s="4"/>
      <c r="AC397" s="3"/>
      <c r="AD397" s="3"/>
      <c r="AE397" s="2"/>
      <c r="AF397" s="2">
        <v>1</v>
      </c>
    </row>
    <row r="398" spans="1:32" ht="37.9" customHeight="1" x14ac:dyDescent="0.25">
      <c r="A398" s="2"/>
      <c r="B398" s="2" t="s">
        <v>1229</v>
      </c>
      <c r="C398" s="2" t="s">
        <v>7</v>
      </c>
      <c r="D398" s="6" t="s">
        <v>3579</v>
      </c>
      <c r="E398" s="7">
        <v>46191</v>
      </c>
      <c r="F398" s="2" t="s">
        <v>3275</v>
      </c>
      <c r="G398" s="2">
        <v>2026</v>
      </c>
      <c r="H398" s="2" t="s">
        <v>3569</v>
      </c>
      <c r="I398" s="2" t="s">
        <v>2082</v>
      </c>
      <c r="J398" s="2" t="s">
        <v>3570</v>
      </c>
      <c r="K398" s="2" t="s">
        <v>3574</v>
      </c>
      <c r="L398" s="6" t="s">
        <v>3575</v>
      </c>
      <c r="M398" s="2">
        <v>8</v>
      </c>
      <c r="N398" s="2" t="s">
        <v>3</v>
      </c>
      <c r="O398" s="111">
        <v>228000</v>
      </c>
      <c r="P398" s="111">
        <f t="shared" si="50"/>
        <v>1824000</v>
      </c>
      <c r="Q398" s="2" t="s">
        <v>2</v>
      </c>
      <c r="R398" s="2" t="s">
        <v>1217</v>
      </c>
      <c r="S398" s="3" t="s">
        <v>4217</v>
      </c>
      <c r="T398" s="5">
        <v>46231</v>
      </c>
      <c r="U398" s="2" t="s">
        <v>45</v>
      </c>
      <c r="V398" s="5">
        <v>46231</v>
      </c>
      <c r="W398" s="3" t="s">
        <v>1422</v>
      </c>
      <c r="X398" s="2" t="s">
        <v>0</v>
      </c>
      <c r="Y398" s="2">
        <v>1</v>
      </c>
      <c r="Z398" s="2"/>
      <c r="AA398" s="2">
        <f t="shared" si="49"/>
        <v>-8</v>
      </c>
      <c r="AB398" s="4"/>
      <c r="AC398" s="3"/>
      <c r="AD398" s="3"/>
      <c r="AE398" s="2"/>
      <c r="AF398" s="2">
        <v>1</v>
      </c>
    </row>
    <row r="399" spans="1:32" ht="37.9" customHeight="1" x14ac:dyDescent="0.25">
      <c r="A399" s="2">
        <v>5</v>
      </c>
      <c r="B399" s="2" t="s">
        <v>1229</v>
      </c>
      <c r="C399" s="2" t="s">
        <v>15</v>
      </c>
      <c r="D399" s="6" t="s">
        <v>3578</v>
      </c>
      <c r="E399" s="7">
        <v>46191</v>
      </c>
      <c r="F399" s="2" t="s">
        <v>3275</v>
      </c>
      <c r="G399" s="2">
        <v>2026</v>
      </c>
      <c r="H399" s="2" t="s">
        <v>3577</v>
      </c>
      <c r="I399" s="2" t="s">
        <v>2082</v>
      </c>
      <c r="J399" s="2" t="s">
        <v>3576</v>
      </c>
      <c r="K399" s="2" t="s">
        <v>3588</v>
      </c>
      <c r="L399" s="6" t="s">
        <v>3589</v>
      </c>
      <c r="M399" s="2">
        <v>3</v>
      </c>
      <c r="N399" s="2" t="s">
        <v>3</v>
      </c>
      <c r="O399" s="111">
        <v>13759.2</v>
      </c>
      <c r="P399" s="111">
        <f>O399*M399</f>
        <v>41277.600000000006</v>
      </c>
      <c r="Q399" s="2" t="s">
        <v>2</v>
      </c>
      <c r="R399" s="2" t="s">
        <v>1423</v>
      </c>
      <c r="S399" s="3" t="s">
        <v>3598</v>
      </c>
      <c r="T399" s="5">
        <v>46192</v>
      </c>
      <c r="U399" s="2" t="s">
        <v>12</v>
      </c>
      <c r="V399" s="5">
        <v>46192</v>
      </c>
      <c r="W399" s="3" t="s">
        <v>14</v>
      </c>
      <c r="X399" s="2" t="s">
        <v>13</v>
      </c>
      <c r="Y399" s="2">
        <v>3</v>
      </c>
      <c r="Z399" s="2">
        <v>3</v>
      </c>
      <c r="AA399" s="2">
        <f>Z399-M399</f>
        <v>0</v>
      </c>
      <c r="AB399" s="4">
        <v>46219</v>
      </c>
      <c r="AC399" s="3">
        <v>4608</v>
      </c>
      <c r="AD399" s="3">
        <v>81819</v>
      </c>
      <c r="AE399" s="2">
        <v>1</v>
      </c>
      <c r="AF399" s="2">
        <v>1</v>
      </c>
    </row>
    <row r="400" spans="1:32" ht="37.9" customHeight="1" x14ac:dyDescent="0.25">
      <c r="A400" s="2"/>
      <c r="B400" s="2" t="s">
        <v>1229</v>
      </c>
      <c r="C400" s="2" t="s">
        <v>15</v>
      </c>
      <c r="D400" s="6" t="s">
        <v>3578</v>
      </c>
      <c r="E400" s="7">
        <v>46191</v>
      </c>
      <c r="F400" s="2" t="s">
        <v>3275</v>
      </c>
      <c r="G400" s="2">
        <v>2026</v>
      </c>
      <c r="H400" s="2" t="s">
        <v>3577</v>
      </c>
      <c r="I400" s="2" t="s">
        <v>2082</v>
      </c>
      <c r="J400" s="2" t="s">
        <v>3576</v>
      </c>
      <c r="K400" s="2" t="s">
        <v>3586</v>
      </c>
      <c r="L400" s="6" t="s">
        <v>3587</v>
      </c>
      <c r="M400" s="2">
        <v>2</v>
      </c>
      <c r="N400" s="2" t="s">
        <v>3</v>
      </c>
      <c r="O400" s="111">
        <v>31605</v>
      </c>
      <c r="P400" s="111">
        <f>O400*M400</f>
        <v>63210</v>
      </c>
      <c r="Q400" s="2" t="s">
        <v>2</v>
      </c>
      <c r="R400" s="2" t="s">
        <v>1423</v>
      </c>
      <c r="S400" s="3" t="s">
        <v>3598</v>
      </c>
      <c r="T400" s="5">
        <v>46192</v>
      </c>
      <c r="U400" s="2" t="s">
        <v>12</v>
      </c>
      <c r="V400" s="5">
        <v>46192</v>
      </c>
      <c r="W400" s="3" t="s">
        <v>14</v>
      </c>
      <c r="X400" s="2" t="s">
        <v>13</v>
      </c>
      <c r="Y400" s="2">
        <v>3</v>
      </c>
      <c r="Z400" s="2">
        <v>3</v>
      </c>
      <c r="AA400" s="2">
        <f>Z400-M400</f>
        <v>1</v>
      </c>
      <c r="AB400" s="4">
        <v>46219</v>
      </c>
      <c r="AC400" s="3">
        <v>4608</v>
      </c>
      <c r="AD400" s="3">
        <v>81819</v>
      </c>
      <c r="AE400" s="2"/>
      <c r="AF400" s="2">
        <v>1</v>
      </c>
    </row>
    <row r="401" spans="1:32" ht="37.9" customHeight="1" x14ac:dyDescent="0.25">
      <c r="A401" s="2"/>
      <c r="B401" s="2" t="s">
        <v>1229</v>
      </c>
      <c r="C401" s="2" t="s">
        <v>15</v>
      </c>
      <c r="D401" s="6" t="s">
        <v>3578</v>
      </c>
      <c r="E401" s="7">
        <v>46191</v>
      </c>
      <c r="F401" s="2" t="s">
        <v>3275</v>
      </c>
      <c r="G401" s="2">
        <v>2026</v>
      </c>
      <c r="H401" s="2" t="s">
        <v>3577</v>
      </c>
      <c r="I401" s="2" t="s">
        <v>2082</v>
      </c>
      <c r="J401" s="2" t="s">
        <v>3576</v>
      </c>
      <c r="K401" s="2" t="s">
        <v>3584</v>
      </c>
      <c r="L401" s="6" t="s">
        <v>3585</v>
      </c>
      <c r="M401" s="2">
        <v>12</v>
      </c>
      <c r="N401" s="2" t="s">
        <v>3</v>
      </c>
      <c r="O401" s="111">
        <v>1131.9000000000001</v>
      </c>
      <c r="P401" s="111">
        <f>O401*M401</f>
        <v>13582.800000000001</v>
      </c>
      <c r="Q401" s="2" t="s">
        <v>2</v>
      </c>
      <c r="R401" s="2" t="s">
        <v>1423</v>
      </c>
      <c r="S401" s="3" t="s">
        <v>3598</v>
      </c>
      <c r="T401" s="5">
        <v>46192</v>
      </c>
      <c r="U401" s="2" t="s">
        <v>12</v>
      </c>
      <c r="V401" s="5">
        <v>46192</v>
      </c>
      <c r="W401" s="3" t="s">
        <v>14</v>
      </c>
      <c r="X401" s="2" t="s">
        <v>13</v>
      </c>
      <c r="Y401" s="2">
        <v>3</v>
      </c>
      <c r="Z401" s="2">
        <v>12</v>
      </c>
      <c r="AA401" s="2">
        <f>Z401-M401</f>
        <v>0</v>
      </c>
      <c r="AB401" s="4">
        <v>46202</v>
      </c>
      <c r="AC401" s="3">
        <v>4406</v>
      </c>
      <c r="AD401" s="3">
        <v>81072</v>
      </c>
      <c r="AE401" s="2"/>
      <c r="AF401" s="2">
        <v>1</v>
      </c>
    </row>
    <row r="402" spans="1:32" ht="37.9" customHeight="1" x14ac:dyDescent="0.25">
      <c r="A402" s="2"/>
      <c r="B402" s="2" t="s">
        <v>1229</v>
      </c>
      <c r="C402" s="2" t="s">
        <v>15</v>
      </c>
      <c r="D402" s="6" t="s">
        <v>3578</v>
      </c>
      <c r="E402" s="7">
        <v>46191</v>
      </c>
      <c r="F402" s="2" t="s">
        <v>3275</v>
      </c>
      <c r="G402" s="2">
        <v>2026</v>
      </c>
      <c r="H402" s="2" t="s">
        <v>3577</v>
      </c>
      <c r="I402" s="2" t="s">
        <v>2082</v>
      </c>
      <c r="J402" s="2" t="s">
        <v>3576</v>
      </c>
      <c r="K402" s="2" t="s">
        <v>3582</v>
      </c>
      <c r="L402" s="6" t="s">
        <v>3583</v>
      </c>
      <c r="M402" s="2">
        <v>6</v>
      </c>
      <c r="N402" s="2" t="s">
        <v>3</v>
      </c>
      <c r="O402" s="111">
        <v>20888.7</v>
      </c>
      <c r="P402" s="111">
        <f>O402*M402</f>
        <v>125332.20000000001</v>
      </c>
      <c r="Q402" s="2" t="s">
        <v>2</v>
      </c>
      <c r="R402" s="2" t="s">
        <v>1423</v>
      </c>
      <c r="S402" s="3" t="s">
        <v>3598</v>
      </c>
      <c r="T402" s="5">
        <v>46192</v>
      </c>
      <c r="U402" s="2" t="s">
        <v>12</v>
      </c>
      <c r="V402" s="5">
        <v>46192</v>
      </c>
      <c r="W402" s="3" t="s">
        <v>14</v>
      </c>
      <c r="X402" s="2" t="s">
        <v>13</v>
      </c>
      <c r="Y402" s="2">
        <v>3</v>
      </c>
      <c r="Z402" s="2">
        <f>4+2</f>
        <v>6</v>
      </c>
      <c r="AA402" s="2">
        <f>Z402-M402</f>
        <v>0</v>
      </c>
      <c r="AB402" s="4" t="s">
        <v>4023</v>
      </c>
      <c r="AC402" s="3" t="s">
        <v>4024</v>
      </c>
      <c r="AD402" s="3" t="s">
        <v>4025</v>
      </c>
      <c r="AE402" s="2"/>
      <c r="AF402" s="2">
        <v>1</v>
      </c>
    </row>
    <row r="403" spans="1:32" ht="37.9" customHeight="1" x14ac:dyDescent="0.25">
      <c r="A403" s="2"/>
      <c r="B403" s="2" t="s">
        <v>1229</v>
      </c>
      <c r="C403" s="2" t="s">
        <v>15</v>
      </c>
      <c r="D403" s="6" t="s">
        <v>3578</v>
      </c>
      <c r="E403" s="7">
        <v>46191</v>
      </c>
      <c r="F403" s="2" t="s">
        <v>3275</v>
      </c>
      <c r="G403" s="2">
        <v>2026</v>
      </c>
      <c r="H403" s="2" t="s">
        <v>3577</v>
      </c>
      <c r="I403" s="2" t="s">
        <v>2082</v>
      </c>
      <c r="J403" s="2" t="s">
        <v>3576</v>
      </c>
      <c r="K403" s="2" t="s">
        <v>3580</v>
      </c>
      <c r="L403" s="6" t="s">
        <v>3581</v>
      </c>
      <c r="M403" s="2">
        <v>1</v>
      </c>
      <c r="N403" s="2" t="s">
        <v>3</v>
      </c>
      <c r="O403" s="111">
        <v>199390.8</v>
      </c>
      <c r="P403" s="111">
        <f>O403*M403</f>
        <v>199390.8</v>
      </c>
      <c r="Q403" s="2" t="s">
        <v>2</v>
      </c>
      <c r="R403" s="2" t="s">
        <v>1423</v>
      </c>
      <c r="S403" s="3" t="s">
        <v>3598</v>
      </c>
      <c r="T403" s="5">
        <v>46192</v>
      </c>
      <c r="U403" s="2" t="s">
        <v>12</v>
      </c>
      <c r="V403" s="5">
        <v>46192</v>
      </c>
      <c r="W403" s="3" t="s">
        <v>14</v>
      </c>
      <c r="X403" s="2" t="s">
        <v>13</v>
      </c>
      <c r="Y403" s="2">
        <v>3</v>
      </c>
      <c r="Z403" s="2">
        <v>1</v>
      </c>
      <c r="AA403" s="2">
        <f>Z403-M403</f>
        <v>0</v>
      </c>
      <c r="AB403" s="4">
        <v>46202</v>
      </c>
      <c r="AC403" s="3">
        <v>4406</v>
      </c>
      <c r="AD403" s="3">
        <v>81072</v>
      </c>
      <c r="AE403" s="2"/>
      <c r="AF403" s="2">
        <v>1</v>
      </c>
    </row>
    <row r="404" spans="1:32" ht="37.9" customHeight="1" x14ac:dyDescent="0.25">
      <c r="A404" s="2">
        <v>1</v>
      </c>
      <c r="B404" s="2" t="s">
        <v>10</v>
      </c>
      <c r="C404" s="2" t="s">
        <v>7</v>
      </c>
      <c r="D404" s="6" t="s">
        <v>3593</v>
      </c>
      <c r="E404" s="7">
        <v>46192</v>
      </c>
      <c r="F404" s="2" t="s">
        <v>3275</v>
      </c>
      <c r="G404" s="2">
        <v>2026</v>
      </c>
      <c r="H404" s="2" t="s">
        <v>3594</v>
      </c>
      <c r="I404" s="2" t="s">
        <v>2082</v>
      </c>
      <c r="J404" s="2" t="s">
        <v>3595</v>
      </c>
      <c r="K404" s="2" t="s">
        <v>3591</v>
      </c>
      <c r="L404" s="6" t="s">
        <v>3592</v>
      </c>
      <c r="M404" s="2">
        <v>10</v>
      </c>
      <c r="N404" s="2" t="s">
        <v>3</v>
      </c>
      <c r="O404" s="111">
        <v>14306.7</v>
      </c>
      <c r="P404" s="111">
        <f t="shared" ref="P404:P460" si="51">O404*M404</f>
        <v>143067</v>
      </c>
      <c r="Q404" s="2" t="s">
        <v>2</v>
      </c>
      <c r="R404" s="2" t="s">
        <v>3278</v>
      </c>
      <c r="S404" s="3" t="s">
        <v>3597</v>
      </c>
      <c r="T404" s="5">
        <v>46192</v>
      </c>
      <c r="U404" s="2" t="s">
        <v>45</v>
      </c>
      <c r="V404" s="5">
        <v>46192</v>
      </c>
      <c r="W404" s="3" t="s">
        <v>14</v>
      </c>
      <c r="X404" s="2" t="s">
        <v>13</v>
      </c>
      <c r="Y404" s="2">
        <v>3</v>
      </c>
      <c r="Z404" s="2">
        <v>10</v>
      </c>
      <c r="AA404" s="2">
        <f t="shared" ref="AA404:AA466" si="52">Z404-M404</f>
        <v>0</v>
      </c>
      <c r="AB404" s="4">
        <v>46192</v>
      </c>
      <c r="AC404" s="3">
        <v>6398</v>
      </c>
      <c r="AD404" s="3">
        <v>80628</v>
      </c>
      <c r="AE404" s="2">
        <v>1</v>
      </c>
      <c r="AF404" s="2">
        <v>1</v>
      </c>
    </row>
    <row r="405" spans="1:32" ht="37.9" customHeight="1" x14ac:dyDescent="0.25">
      <c r="A405" s="2">
        <v>1</v>
      </c>
      <c r="B405" s="2" t="s">
        <v>2631</v>
      </c>
      <c r="C405" s="2" t="s">
        <v>15</v>
      </c>
      <c r="D405" s="6" t="s">
        <v>3610</v>
      </c>
      <c r="E405" s="7">
        <v>46195</v>
      </c>
      <c r="F405" s="2" t="s">
        <v>3275</v>
      </c>
      <c r="G405" s="2">
        <v>2026</v>
      </c>
      <c r="H405" s="2" t="s">
        <v>3612</v>
      </c>
      <c r="I405" s="2" t="s">
        <v>2082</v>
      </c>
      <c r="J405" s="2" t="s">
        <v>3611</v>
      </c>
      <c r="K405" s="2" t="s">
        <v>4</v>
      </c>
      <c r="L405" s="6" t="s">
        <v>3609</v>
      </c>
      <c r="M405" s="2">
        <v>1</v>
      </c>
      <c r="N405" s="2" t="s">
        <v>3</v>
      </c>
      <c r="O405" s="111">
        <v>25077815</v>
      </c>
      <c r="P405" s="111">
        <f t="shared" si="51"/>
        <v>25077815</v>
      </c>
      <c r="Q405" s="2" t="s">
        <v>2</v>
      </c>
      <c r="R405" s="2" t="s">
        <v>3766</v>
      </c>
      <c r="S405" s="3" t="s">
        <v>3767</v>
      </c>
      <c r="T405" s="5">
        <v>46204</v>
      </c>
      <c r="U405" s="2" t="s">
        <v>12</v>
      </c>
      <c r="V405" s="5">
        <v>46206</v>
      </c>
      <c r="W405" s="3" t="s">
        <v>1422</v>
      </c>
      <c r="X405" s="2" t="s">
        <v>0</v>
      </c>
      <c r="Y405" s="2">
        <v>1</v>
      </c>
      <c r="Z405" s="2"/>
      <c r="AA405" s="2">
        <f t="shared" si="52"/>
        <v>-1</v>
      </c>
      <c r="AB405" s="4"/>
      <c r="AC405" s="3"/>
      <c r="AD405" s="3"/>
      <c r="AE405" s="2">
        <v>1</v>
      </c>
      <c r="AF405" s="2">
        <v>1</v>
      </c>
    </row>
    <row r="406" spans="1:32" ht="37.9" customHeight="1" x14ac:dyDescent="0.25">
      <c r="A406" s="2">
        <v>1</v>
      </c>
      <c r="B406" s="2" t="s">
        <v>3348</v>
      </c>
      <c r="C406" s="2" t="s">
        <v>15</v>
      </c>
      <c r="D406" s="6" t="s">
        <v>3616</v>
      </c>
      <c r="E406" s="7">
        <v>46195</v>
      </c>
      <c r="F406" s="2" t="s">
        <v>3275</v>
      </c>
      <c r="G406" s="2">
        <v>2026</v>
      </c>
      <c r="H406" s="2" t="s">
        <v>3614</v>
      </c>
      <c r="I406" s="2" t="s">
        <v>2082</v>
      </c>
      <c r="J406" s="2" t="s">
        <v>3613</v>
      </c>
      <c r="K406" s="2" t="s">
        <v>4</v>
      </c>
      <c r="L406" s="6" t="s">
        <v>3615</v>
      </c>
      <c r="M406" s="2">
        <v>1</v>
      </c>
      <c r="N406" s="2" t="s">
        <v>3</v>
      </c>
      <c r="O406" s="111">
        <v>10275064.800000001</v>
      </c>
      <c r="P406" s="111">
        <f t="shared" si="51"/>
        <v>10275064.800000001</v>
      </c>
      <c r="Q406" s="2" t="s">
        <v>2</v>
      </c>
      <c r="R406" s="2" t="s">
        <v>2308</v>
      </c>
      <c r="S406" s="3" t="s">
        <v>3701</v>
      </c>
      <c r="T406" s="5">
        <v>46198</v>
      </c>
      <c r="U406" s="2" t="s">
        <v>12</v>
      </c>
      <c r="V406" s="5">
        <v>46198</v>
      </c>
      <c r="W406" s="3" t="s">
        <v>1422</v>
      </c>
      <c r="X406" s="2" t="s">
        <v>0</v>
      </c>
      <c r="Y406" s="2">
        <v>1</v>
      </c>
      <c r="Z406" s="2"/>
      <c r="AA406" s="2">
        <f t="shared" si="52"/>
        <v>-1</v>
      </c>
      <c r="AB406" s="4"/>
      <c r="AC406" s="3"/>
      <c r="AD406" s="3"/>
      <c r="AE406" s="2">
        <v>1</v>
      </c>
      <c r="AF406" s="2">
        <v>1</v>
      </c>
    </row>
    <row r="407" spans="1:32" ht="37.9" customHeight="1" x14ac:dyDescent="0.25">
      <c r="A407" s="2">
        <v>2</v>
      </c>
      <c r="B407" s="2" t="s">
        <v>1229</v>
      </c>
      <c r="C407" s="2" t="s">
        <v>15</v>
      </c>
      <c r="D407" s="6" t="s">
        <v>3654</v>
      </c>
      <c r="E407" s="7">
        <v>46196</v>
      </c>
      <c r="F407" s="2" t="s">
        <v>3275</v>
      </c>
      <c r="G407" s="2">
        <v>2026</v>
      </c>
      <c r="H407" s="2" t="s">
        <v>3652</v>
      </c>
      <c r="I407" s="2" t="s">
        <v>2082</v>
      </c>
      <c r="J407" s="2" t="s">
        <v>3653</v>
      </c>
      <c r="K407" s="2" t="s">
        <v>3655</v>
      </c>
      <c r="L407" s="6" t="s">
        <v>3657</v>
      </c>
      <c r="M407" s="2">
        <v>1</v>
      </c>
      <c r="N407" s="2" t="s">
        <v>3</v>
      </c>
      <c r="O407" s="111"/>
      <c r="P407" s="111">
        <f t="shared" si="51"/>
        <v>0</v>
      </c>
      <c r="Q407" s="2" t="s">
        <v>2</v>
      </c>
      <c r="R407" s="2"/>
      <c r="S407" s="3"/>
      <c r="T407" s="5"/>
      <c r="U407" s="2"/>
      <c r="V407" s="5"/>
      <c r="W407" s="3" t="s">
        <v>1</v>
      </c>
      <c r="X407" s="2" t="s">
        <v>0</v>
      </c>
      <c r="Y407" s="2"/>
      <c r="Z407" s="2"/>
      <c r="AA407" s="2">
        <f t="shared" si="52"/>
        <v>-1</v>
      </c>
      <c r="AB407" s="4"/>
      <c r="AC407" s="3"/>
      <c r="AD407" s="3"/>
      <c r="AE407" s="2">
        <v>1</v>
      </c>
      <c r="AF407" s="2">
        <v>1</v>
      </c>
    </row>
    <row r="408" spans="1:32" ht="37.9" customHeight="1" x14ac:dyDescent="0.25">
      <c r="A408" s="2"/>
      <c r="B408" s="2" t="s">
        <v>1229</v>
      </c>
      <c r="C408" s="2" t="s">
        <v>15</v>
      </c>
      <c r="D408" s="6" t="s">
        <v>3654</v>
      </c>
      <c r="E408" s="7">
        <v>46196</v>
      </c>
      <c r="F408" s="2" t="s">
        <v>3275</v>
      </c>
      <c r="G408" s="2">
        <v>2026</v>
      </c>
      <c r="H408" s="2" t="s">
        <v>3652</v>
      </c>
      <c r="I408" s="2" t="s">
        <v>2082</v>
      </c>
      <c r="J408" s="2" t="s">
        <v>3653</v>
      </c>
      <c r="K408" s="2" t="s">
        <v>3656</v>
      </c>
      <c r="L408" s="6" t="s">
        <v>3658</v>
      </c>
      <c r="M408" s="2">
        <v>1</v>
      </c>
      <c r="N408" s="2" t="s">
        <v>3</v>
      </c>
      <c r="O408" s="111"/>
      <c r="P408" s="111">
        <f t="shared" si="51"/>
        <v>0</v>
      </c>
      <c r="Q408" s="2" t="s">
        <v>2</v>
      </c>
      <c r="R408" s="2"/>
      <c r="S408" s="3"/>
      <c r="T408" s="5"/>
      <c r="U408" s="2"/>
      <c r="V408" s="5"/>
      <c r="W408" s="3" t="s">
        <v>1</v>
      </c>
      <c r="X408" s="2" t="s">
        <v>0</v>
      </c>
      <c r="Y408" s="2"/>
      <c r="Z408" s="2"/>
      <c r="AA408" s="2">
        <f t="shared" si="52"/>
        <v>-1</v>
      </c>
      <c r="AB408" s="4"/>
      <c r="AC408" s="3"/>
      <c r="AD408" s="3"/>
      <c r="AE408" s="2"/>
      <c r="AF408" s="2">
        <v>1</v>
      </c>
    </row>
    <row r="409" spans="1:32" ht="37.9" customHeight="1" x14ac:dyDescent="0.25">
      <c r="A409" s="2">
        <v>2</v>
      </c>
      <c r="B409" s="2" t="s">
        <v>10</v>
      </c>
      <c r="C409" s="2" t="s">
        <v>7</v>
      </c>
      <c r="D409" s="6" t="s">
        <v>3665</v>
      </c>
      <c r="E409" s="7">
        <v>46197</v>
      </c>
      <c r="F409" s="2" t="s">
        <v>3275</v>
      </c>
      <c r="G409" s="2">
        <v>2026</v>
      </c>
      <c r="H409" s="2" t="s">
        <v>3662</v>
      </c>
      <c r="I409" s="2" t="s">
        <v>2082</v>
      </c>
      <c r="J409" s="2" t="s">
        <v>3663</v>
      </c>
      <c r="K409" s="2" t="s">
        <v>3666</v>
      </c>
      <c r="L409" s="6" t="s">
        <v>3667</v>
      </c>
      <c r="M409" s="2">
        <v>10</v>
      </c>
      <c r="N409" s="2" t="s">
        <v>3</v>
      </c>
      <c r="O409" s="111"/>
      <c r="P409" s="111">
        <f t="shared" si="51"/>
        <v>0</v>
      </c>
      <c r="Q409" s="2" t="s">
        <v>2</v>
      </c>
      <c r="R409" s="2"/>
      <c r="S409" s="3"/>
      <c r="T409" s="5"/>
      <c r="U409" s="2"/>
      <c r="V409" s="5"/>
      <c r="W409" s="3" t="s">
        <v>1</v>
      </c>
      <c r="X409" s="2" t="s">
        <v>0</v>
      </c>
      <c r="Y409" s="2"/>
      <c r="Z409" s="2"/>
      <c r="AA409" s="2">
        <f t="shared" si="52"/>
        <v>-10</v>
      </c>
      <c r="AB409" s="4"/>
      <c r="AC409" s="3"/>
      <c r="AD409" s="3"/>
      <c r="AE409" s="2">
        <v>1</v>
      </c>
      <c r="AF409" s="2">
        <v>1</v>
      </c>
    </row>
    <row r="410" spans="1:32" ht="37.9" customHeight="1" x14ac:dyDescent="0.25">
      <c r="A410" s="2"/>
      <c r="B410" s="2" t="s">
        <v>10</v>
      </c>
      <c r="C410" s="2" t="s">
        <v>7</v>
      </c>
      <c r="D410" s="6" t="s">
        <v>3665</v>
      </c>
      <c r="E410" s="7">
        <v>46197</v>
      </c>
      <c r="F410" s="2" t="s">
        <v>3275</v>
      </c>
      <c r="G410" s="2">
        <v>2026</v>
      </c>
      <c r="H410" s="2" t="s">
        <v>3662</v>
      </c>
      <c r="I410" s="2" t="s">
        <v>2082</v>
      </c>
      <c r="J410" s="2" t="s">
        <v>3663</v>
      </c>
      <c r="K410" s="2" t="s">
        <v>3668</v>
      </c>
      <c r="L410" s="6" t="s">
        <v>3669</v>
      </c>
      <c r="M410" s="2">
        <v>4</v>
      </c>
      <c r="N410" s="2" t="s">
        <v>3</v>
      </c>
      <c r="O410" s="111"/>
      <c r="P410" s="111">
        <f t="shared" si="51"/>
        <v>0</v>
      </c>
      <c r="Q410" s="2" t="s">
        <v>2</v>
      </c>
      <c r="R410" s="2"/>
      <c r="S410" s="3"/>
      <c r="T410" s="5"/>
      <c r="U410" s="2"/>
      <c r="V410" s="5"/>
      <c r="W410" s="3" t="s">
        <v>1</v>
      </c>
      <c r="X410" s="2" t="s">
        <v>0</v>
      </c>
      <c r="Y410" s="2"/>
      <c r="Z410" s="2"/>
      <c r="AA410" s="2">
        <f t="shared" si="52"/>
        <v>-4</v>
      </c>
      <c r="AB410" s="4"/>
      <c r="AC410" s="3"/>
      <c r="AD410" s="3"/>
      <c r="AE410" s="2"/>
      <c r="AF410" s="2">
        <v>1</v>
      </c>
    </row>
    <row r="411" spans="1:32" ht="37.9" customHeight="1" x14ac:dyDescent="0.25">
      <c r="A411" s="2">
        <v>1</v>
      </c>
      <c r="B411" s="2" t="s">
        <v>10</v>
      </c>
      <c r="C411" s="2" t="s">
        <v>7</v>
      </c>
      <c r="D411" s="6" t="s">
        <v>3664</v>
      </c>
      <c r="E411" s="7">
        <v>46197</v>
      </c>
      <c r="F411" s="2" t="s">
        <v>3275</v>
      </c>
      <c r="G411" s="2">
        <v>2026</v>
      </c>
      <c r="H411" s="2" t="s">
        <v>3661</v>
      </c>
      <c r="I411" s="2" t="s">
        <v>2082</v>
      </c>
      <c r="J411" s="2" t="s">
        <v>3660</v>
      </c>
      <c r="K411" s="2" t="s">
        <v>3659</v>
      </c>
      <c r="L411" s="6" t="s">
        <v>1220</v>
      </c>
      <c r="M411" s="2">
        <v>1</v>
      </c>
      <c r="N411" s="2" t="s">
        <v>3</v>
      </c>
      <c r="O411" s="111"/>
      <c r="P411" s="111">
        <f t="shared" si="51"/>
        <v>0</v>
      </c>
      <c r="Q411" s="2" t="s">
        <v>2</v>
      </c>
      <c r="R411" s="2"/>
      <c r="S411" s="3"/>
      <c r="T411" s="5"/>
      <c r="U411" s="2"/>
      <c r="V411" s="5"/>
      <c r="W411" s="3" t="s">
        <v>1</v>
      </c>
      <c r="X411" s="2" t="s">
        <v>0</v>
      </c>
      <c r="Y411" s="2"/>
      <c r="Z411" s="2"/>
      <c r="AA411" s="2">
        <f t="shared" si="52"/>
        <v>-1</v>
      </c>
      <c r="AB411" s="4"/>
      <c r="AC411" s="3"/>
      <c r="AD411" s="3"/>
      <c r="AE411" s="2">
        <v>1</v>
      </c>
      <c r="AF411" s="2">
        <v>1</v>
      </c>
    </row>
    <row r="412" spans="1:32" ht="37.9" customHeight="1" x14ac:dyDescent="0.25">
      <c r="A412" s="2">
        <v>1</v>
      </c>
      <c r="B412" s="2" t="s">
        <v>10</v>
      </c>
      <c r="C412" s="2" t="s">
        <v>7</v>
      </c>
      <c r="D412" s="6" t="s">
        <v>3705</v>
      </c>
      <c r="E412" s="7">
        <v>46198</v>
      </c>
      <c r="F412" s="2" t="s">
        <v>3275</v>
      </c>
      <c r="G412" s="2">
        <v>2026</v>
      </c>
      <c r="H412" s="2" t="s">
        <v>3706</v>
      </c>
      <c r="I412" s="2" t="s">
        <v>2082</v>
      </c>
      <c r="J412" s="2" t="s">
        <v>3704</v>
      </c>
      <c r="K412" s="2" t="s">
        <v>3702</v>
      </c>
      <c r="L412" s="6" t="s">
        <v>3703</v>
      </c>
      <c r="M412" s="2">
        <v>15</v>
      </c>
      <c r="N412" s="2" t="s">
        <v>3</v>
      </c>
      <c r="O412" s="111"/>
      <c r="P412" s="111">
        <f t="shared" si="51"/>
        <v>0</v>
      </c>
      <c r="Q412" s="2" t="s">
        <v>2</v>
      </c>
      <c r="R412" s="2"/>
      <c r="S412" s="3"/>
      <c r="T412" s="5"/>
      <c r="U412" s="2"/>
      <c r="V412" s="5"/>
      <c r="W412" s="3" t="s">
        <v>1</v>
      </c>
      <c r="X412" s="2" t="s">
        <v>0</v>
      </c>
      <c r="Y412" s="2"/>
      <c r="Z412" s="2"/>
      <c r="AA412" s="2">
        <f t="shared" si="52"/>
        <v>-15</v>
      </c>
      <c r="AB412" s="4"/>
      <c r="AC412" s="3"/>
      <c r="AD412" s="3"/>
      <c r="AE412" s="2">
        <v>1</v>
      </c>
      <c r="AF412" s="2">
        <v>1</v>
      </c>
    </row>
    <row r="413" spans="1:32" ht="37.9" customHeight="1" x14ac:dyDescent="0.25">
      <c r="A413" s="2">
        <v>2</v>
      </c>
      <c r="B413" s="2" t="s">
        <v>10</v>
      </c>
      <c r="C413" s="2" t="s">
        <v>7</v>
      </c>
      <c r="D413" s="6" t="s">
        <v>3723</v>
      </c>
      <c r="E413" s="7">
        <v>46199</v>
      </c>
      <c r="F413" s="2" t="s">
        <v>3275</v>
      </c>
      <c r="G413" s="2">
        <v>2026</v>
      </c>
      <c r="H413" s="2" t="s">
        <v>3722</v>
      </c>
      <c r="I413" s="2" t="s">
        <v>2082</v>
      </c>
      <c r="J413" s="2" t="s">
        <v>3716</v>
      </c>
      <c r="K413" s="2" t="s">
        <v>3724</v>
      </c>
      <c r="L413" s="6" t="s">
        <v>3720</v>
      </c>
      <c r="M413" s="2">
        <v>35</v>
      </c>
      <c r="N413" s="2" t="s">
        <v>3</v>
      </c>
      <c r="O413" s="111"/>
      <c r="P413" s="111">
        <f t="shared" si="51"/>
        <v>0</v>
      </c>
      <c r="Q413" s="2" t="s">
        <v>2</v>
      </c>
      <c r="R413" s="2"/>
      <c r="S413" s="3"/>
      <c r="T413" s="5"/>
      <c r="U413" s="2"/>
      <c r="V413" s="5"/>
      <c r="W413" s="3" t="s">
        <v>1</v>
      </c>
      <c r="X413" s="2" t="s">
        <v>0</v>
      </c>
      <c r="Y413" s="2"/>
      <c r="Z413" s="2"/>
      <c r="AA413" s="2">
        <f t="shared" si="52"/>
        <v>-35</v>
      </c>
      <c r="AB413" s="4"/>
      <c r="AC413" s="3"/>
      <c r="AD413" s="3"/>
      <c r="AE413" s="2">
        <v>1</v>
      </c>
      <c r="AF413" s="2">
        <v>1</v>
      </c>
    </row>
    <row r="414" spans="1:32" ht="37.9" customHeight="1" x14ac:dyDescent="0.25">
      <c r="A414" s="2"/>
      <c r="B414" s="2" t="s">
        <v>10</v>
      </c>
      <c r="C414" s="2" t="s">
        <v>7</v>
      </c>
      <c r="D414" s="6" t="s">
        <v>3723</v>
      </c>
      <c r="E414" s="7">
        <v>46199</v>
      </c>
      <c r="F414" s="2" t="s">
        <v>3275</v>
      </c>
      <c r="G414" s="2">
        <v>2026</v>
      </c>
      <c r="H414" s="2" t="s">
        <v>3722</v>
      </c>
      <c r="I414" s="2" t="s">
        <v>2082</v>
      </c>
      <c r="J414" s="2" t="s">
        <v>3716</v>
      </c>
      <c r="K414" s="2" t="s">
        <v>3725</v>
      </c>
      <c r="L414" s="6" t="s">
        <v>3721</v>
      </c>
      <c r="M414" s="2">
        <v>20</v>
      </c>
      <c r="N414" s="2" t="s">
        <v>3</v>
      </c>
      <c r="O414" s="111">
        <v>31165</v>
      </c>
      <c r="P414" s="111">
        <f t="shared" si="51"/>
        <v>623300</v>
      </c>
      <c r="Q414" s="2" t="s">
        <v>2</v>
      </c>
      <c r="R414" s="2" t="s">
        <v>1572</v>
      </c>
      <c r="S414" s="3" t="s">
        <v>3819</v>
      </c>
      <c r="T414" s="5">
        <v>46210</v>
      </c>
      <c r="U414" s="2" t="s">
        <v>12</v>
      </c>
      <c r="V414" s="5">
        <v>46210</v>
      </c>
      <c r="W414" s="3" t="s">
        <v>1422</v>
      </c>
      <c r="X414" s="2" t="s">
        <v>0</v>
      </c>
      <c r="Y414" s="2">
        <v>1</v>
      </c>
      <c r="Z414" s="2"/>
      <c r="AA414" s="2">
        <f t="shared" si="52"/>
        <v>-20</v>
      </c>
      <c r="AB414" s="4"/>
      <c r="AC414" s="3"/>
      <c r="AD414" s="3"/>
      <c r="AE414" s="2"/>
      <c r="AF414" s="2">
        <v>1</v>
      </c>
    </row>
    <row r="415" spans="1:32" ht="37.9" customHeight="1" x14ac:dyDescent="0.25">
      <c r="A415" s="2">
        <v>6</v>
      </c>
      <c r="B415" s="2" t="s">
        <v>2529</v>
      </c>
      <c r="C415" s="2" t="s">
        <v>15</v>
      </c>
      <c r="D415" s="6" t="s">
        <v>3717</v>
      </c>
      <c r="E415" s="7">
        <v>46199</v>
      </c>
      <c r="F415" s="2" t="s">
        <v>3275</v>
      </c>
      <c r="G415" s="2">
        <v>2026</v>
      </c>
      <c r="H415" s="2" t="s">
        <v>3719</v>
      </c>
      <c r="I415" s="2" t="s">
        <v>9</v>
      </c>
      <c r="J415" s="2" t="s">
        <v>3718</v>
      </c>
      <c r="K415" s="2" t="s">
        <v>4</v>
      </c>
      <c r="L415" s="6" t="s">
        <v>3879</v>
      </c>
      <c r="M415" s="2">
        <v>720</v>
      </c>
      <c r="N415" s="2" t="s">
        <v>49</v>
      </c>
      <c r="O415" s="111">
        <v>19450.12</v>
      </c>
      <c r="P415" s="111">
        <f t="shared" si="51"/>
        <v>14004086.399999999</v>
      </c>
      <c r="Q415" s="2" t="s">
        <v>2</v>
      </c>
      <c r="R415" s="2" t="s">
        <v>3764</v>
      </c>
      <c r="S415" s="3"/>
      <c r="T415" s="5"/>
      <c r="U415" s="2"/>
      <c r="V415" s="5"/>
      <c r="W415" s="3" t="s">
        <v>1</v>
      </c>
      <c r="X415" s="2" t="s">
        <v>0</v>
      </c>
      <c r="Y415" s="2"/>
      <c r="Z415" s="2"/>
      <c r="AA415" s="2">
        <f t="shared" si="52"/>
        <v>-720</v>
      </c>
      <c r="AB415" s="4"/>
      <c r="AC415" s="3"/>
      <c r="AD415" s="3"/>
      <c r="AE415" s="2">
        <v>1</v>
      </c>
      <c r="AF415" s="2">
        <v>1</v>
      </c>
    </row>
    <row r="416" spans="1:32" ht="37.9" customHeight="1" x14ac:dyDescent="0.25">
      <c r="A416" s="2"/>
      <c r="B416" s="2" t="s">
        <v>2529</v>
      </c>
      <c r="C416" s="2" t="s">
        <v>15</v>
      </c>
      <c r="D416" s="6" t="s">
        <v>3717</v>
      </c>
      <c r="E416" s="7">
        <v>46199</v>
      </c>
      <c r="F416" s="2" t="s">
        <v>3275</v>
      </c>
      <c r="G416" s="2">
        <v>2026</v>
      </c>
      <c r="H416" s="2" t="s">
        <v>3719</v>
      </c>
      <c r="I416" s="2" t="s">
        <v>9</v>
      </c>
      <c r="J416" s="2" t="s">
        <v>3718</v>
      </c>
      <c r="K416" s="2" t="s">
        <v>4</v>
      </c>
      <c r="L416" s="6" t="s">
        <v>3880</v>
      </c>
      <c r="M416" s="2">
        <v>180</v>
      </c>
      <c r="N416" s="2" t="s">
        <v>49</v>
      </c>
      <c r="O416" s="111">
        <v>22173.13</v>
      </c>
      <c r="P416" s="111">
        <f t="shared" si="51"/>
        <v>3991163.4000000004</v>
      </c>
      <c r="Q416" s="2" t="s">
        <v>2</v>
      </c>
      <c r="R416" s="2" t="s">
        <v>3764</v>
      </c>
      <c r="S416" s="3"/>
      <c r="T416" s="5"/>
      <c r="U416" s="2"/>
      <c r="V416" s="5"/>
      <c r="W416" s="3" t="s">
        <v>1</v>
      </c>
      <c r="X416" s="2" t="s">
        <v>0</v>
      </c>
      <c r="Y416" s="2"/>
      <c r="Z416" s="2"/>
      <c r="AA416" s="2">
        <f t="shared" si="52"/>
        <v>-180</v>
      </c>
      <c r="AB416" s="4"/>
      <c r="AC416" s="3"/>
      <c r="AD416" s="3"/>
      <c r="AE416" s="2"/>
      <c r="AF416" s="2">
        <v>1</v>
      </c>
    </row>
    <row r="417" spans="1:32" ht="37.9" customHeight="1" x14ac:dyDescent="0.25">
      <c r="A417" s="2"/>
      <c r="B417" s="2" t="s">
        <v>2529</v>
      </c>
      <c r="C417" s="2" t="s">
        <v>15</v>
      </c>
      <c r="D417" s="6" t="s">
        <v>3717</v>
      </c>
      <c r="E417" s="7">
        <v>46199</v>
      </c>
      <c r="F417" s="2" t="s">
        <v>3275</v>
      </c>
      <c r="G417" s="2">
        <v>2026</v>
      </c>
      <c r="H417" s="2" t="s">
        <v>3719</v>
      </c>
      <c r="I417" s="2" t="s">
        <v>9</v>
      </c>
      <c r="J417" s="2" t="s">
        <v>3718</v>
      </c>
      <c r="K417" s="2" t="s">
        <v>4</v>
      </c>
      <c r="L417" s="6" t="s">
        <v>3881</v>
      </c>
      <c r="M417" s="2">
        <v>18</v>
      </c>
      <c r="N417" s="2" t="s">
        <v>49</v>
      </c>
      <c r="O417" s="111">
        <v>38900.230000000003</v>
      </c>
      <c r="P417" s="111">
        <f t="shared" si="51"/>
        <v>700204.14</v>
      </c>
      <c r="Q417" s="2" t="s">
        <v>2</v>
      </c>
      <c r="R417" s="2" t="s">
        <v>3764</v>
      </c>
      <c r="S417" s="3"/>
      <c r="T417" s="5"/>
      <c r="U417" s="2"/>
      <c r="V417" s="5"/>
      <c r="W417" s="3" t="s">
        <v>1</v>
      </c>
      <c r="X417" s="2" t="s">
        <v>0</v>
      </c>
      <c r="Y417" s="2"/>
      <c r="Z417" s="2"/>
      <c r="AA417" s="2">
        <f t="shared" si="52"/>
        <v>-18</v>
      </c>
      <c r="AB417" s="4"/>
      <c r="AC417" s="3"/>
      <c r="AD417" s="3"/>
      <c r="AE417" s="2"/>
      <c r="AF417" s="2">
        <v>1</v>
      </c>
    </row>
    <row r="418" spans="1:32" ht="37.9" customHeight="1" x14ac:dyDescent="0.25">
      <c r="A418" s="2"/>
      <c r="B418" s="2" t="s">
        <v>2529</v>
      </c>
      <c r="C418" s="2" t="s">
        <v>15</v>
      </c>
      <c r="D418" s="6" t="s">
        <v>3717</v>
      </c>
      <c r="E418" s="7">
        <v>46199</v>
      </c>
      <c r="F418" s="2" t="s">
        <v>3275</v>
      </c>
      <c r="G418" s="2">
        <v>2026</v>
      </c>
      <c r="H418" s="2" t="s">
        <v>3719</v>
      </c>
      <c r="I418" s="2" t="s">
        <v>9</v>
      </c>
      <c r="J418" s="2" t="s">
        <v>3718</v>
      </c>
      <c r="K418" s="2" t="s">
        <v>4</v>
      </c>
      <c r="L418" s="6" t="s">
        <v>4022</v>
      </c>
      <c r="M418" s="2">
        <v>18</v>
      </c>
      <c r="N418" s="2" t="s">
        <v>49</v>
      </c>
      <c r="O418" s="111">
        <v>38900.230000000003</v>
      </c>
      <c r="P418" s="111">
        <f t="shared" si="51"/>
        <v>700204.14</v>
      </c>
      <c r="Q418" s="2" t="s">
        <v>2</v>
      </c>
      <c r="R418" s="2" t="s">
        <v>3764</v>
      </c>
      <c r="S418" s="3"/>
      <c r="T418" s="5"/>
      <c r="U418" s="2"/>
      <c r="V418" s="5"/>
      <c r="W418" s="3" t="s">
        <v>1</v>
      </c>
      <c r="X418" s="2" t="s">
        <v>0</v>
      </c>
      <c r="Y418" s="2"/>
      <c r="Z418" s="2"/>
      <c r="AA418" s="2">
        <f t="shared" si="52"/>
        <v>-18</v>
      </c>
      <c r="AB418" s="4"/>
      <c r="AC418" s="3"/>
      <c r="AD418" s="3"/>
      <c r="AE418" s="2"/>
      <c r="AF418" s="2">
        <v>1</v>
      </c>
    </row>
    <row r="419" spans="1:32" ht="37.9" customHeight="1" x14ac:dyDescent="0.25">
      <c r="A419" s="2"/>
      <c r="B419" s="2" t="s">
        <v>2529</v>
      </c>
      <c r="C419" s="2" t="s">
        <v>15</v>
      </c>
      <c r="D419" s="6" t="s">
        <v>3717</v>
      </c>
      <c r="E419" s="7">
        <v>46199</v>
      </c>
      <c r="F419" s="2" t="s">
        <v>3275</v>
      </c>
      <c r="G419" s="2">
        <v>2026</v>
      </c>
      <c r="H419" s="2" t="s">
        <v>3719</v>
      </c>
      <c r="I419" s="2" t="s">
        <v>9</v>
      </c>
      <c r="J419" s="2" t="s">
        <v>3718</v>
      </c>
      <c r="K419" s="2" t="s">
        <v>4</v>
      </c>
      <c r="L419" s="6" t="s">
        <v>3882</v>
      </c>
      <c r="M419" s="2">
        <v>20</v>
      </c>
      <c r="N419" s="2" t="s">
        <v>49</v>
      </c>
      <c r="O419" s="111">
        <v>29175.18</v>
      </c>
      <c r="P419" s="111">
        <f t="shared" si="51"/>
        <v>583503.6</v>
      </c>
      <c r="Q419" s="2" t="s">
        <v>2</v>
      </c>
      <c r="R419" s="2" t="s">
        <v>3764</v>
      </c>
      <c r="S419" s="3"/>
      <c r="T419" s="5"/>
      <c r="U419" s="2"/>
      <c r="V419" s="5"/>
      <c r="W419" s="3" t="s">
        <v>1</v>
      </c>
      <c r="X419" s="2" t="s">
        <v>0</v>
      </c>
      <c r="Y419" s="2"/>
      <c r="Z419" s="2"/>
      <c r="AA419" s="2">
        <f t="shared" si="52"/>
        <v>-20</v>
      </c>
      <c r="AB419" s="4"/>
      <c r="AC419" s="3"/>
      <c r="AD419" s="3"/>
      <c r="AE419" s="2"/>
      <c r="AF419" s="2">
        <v>1</v>
      </c>
    </row>
    <row r="420" spans="1:32" ht="37.9" customHeight="1" x14ac:dyDescent="0.25">
      <c r="A420" s="2"/>
      <c r="B420" s="2" t="s">
        <v>2529</v>
      </c>
      <c r="C420" s="2" t="s">
        <v>15</v>
      </c>
      <c r="D420" s="6" t="s">
        <v>3717</v>
      </c>
      <c r="E420" s="7">
        <v>46199</v>
      </c>
      <c r="F420" s="2" t="s">
        <v>3275</v>
      </c>
      <c r="G420" s="2">
        <v>2026</v>
      </c>
      <c r="H420" s="2" t="s">
        <v>3719</v>
      </c>
      <c r="I420" s="2" t="s">
        <v>9</v>
      </c>
      <c r="J420" s="2" t="s">
        <v>3718</v>
      </c>
      <c r="K420" s="2" t="s">
        <v>4</v>
      </c>
      <c r="L420" s="6" t="s">
        <v>3882</v>
      </c>
      <c r="M420" s="2">
        <v>16</v>
      </c>
      <c r="N420" s="2" t="s">
        <v>49</v>
      </c>
      <c r="O420" s="111">
        <v>38900.230000000003</v>
      </c>
      <c r="P420" s="111">
        <f t="shared" si="51"/>
        <v>622403.68000000005</v>
      </c>
      <c r="Q420" s="2" t="s">
        <v>2</v>
      </c>
      <c r="R420" s="2" t="s">
        <v>3764</v>
      </c>
      <c r="S420" s="3"/>
      <c r="T420" s="5"/>
      <c r="U420" s="2"/>
      <c r="V420" s="5"/>
      <c r="W420" s="3" t="s">
        <v>1</v>
      </c>
      <c r="X420" s="2" t="s">
        <v>0</v>
      </c>
      <c r="Y420" s="2"/>
      <c r="Z420" s="2"/>
      <c r="AA420" s="2">
        <f t="shared" si="52"/>
        <v>-16</v>
      </c>
      <c r="AB420" s="4"/>
      <c r="AC420" s="3"/>
      <c r="AD420" s="3"/>
      <c r="AE420" s="2"/>
      <c r="AF420" s="2">
        <v>1</v>
      </c>
    </row>
    <row r="421" spans="1:32" ht="37.9" customHeight="1" x14ac:dyDescent="0.25">
      <c r="A421" s="2">
        <v>1</v>
      </c>
      <c r="B421" s="2" t="s">
        <v>2529</v>
      </c>
      <c r="C421" s="2" t="s">
        <v>15</v>
      </c>
      <c r="D421" s="6" t="s">
        <v>3726</v>
      </c>
      <c r="E421" s="7">
        <v>46199</v>
      </c>
      <c r="F421" s="2" t="s">
        <v>3275</v>
      </c>
      <c r="G421" s="2">
        <v>2026</v>
      </c>
      <c r="H421" s="2" t="s">
        <v>3728</v>
      </c>
      <c r="I421" s="2" t="s">
        <v>9</v>
      </c>
      <c r="J421" s="2" t="s">
        <v>3727</v>
      </c>
      <c r="K421" s="2" t="s">
        <v>4</v>
      </c>
      <c r="L421" s="6" t="s">
        <v>4254</v>
      </c>
      <c r="M421" s="2">
        <v>1</v>
      </c>
      <c r="N421" s="2" t="s">
        <v>3</v>
      </c>
      <c r="O421" s="111">
        <v>8329712</v>
      </c>
      <c r="P421" s="111">
        <f t="shared" si="51"/>
        <v>8329712</v>
      </c>
      <c r="Q421" s="2" t="s">
        <v>2</v>
      </c>
      <c r="R421" s="2" t="s">
        <v>2308</v>
      </c>
      <c r="S421" s="3" t="s">
        <v>3768</v>
      </c>
      <c r="T421" s="5">
        <v>46204</v>
      </c>
      <c r="U421" s="2" t="s">
        <v>12</v>
      </c>
      <c r="V421" s="5">
        <v>46205</v>
      </c>
      <c r="W421" s="3" t="s">
        <v>1422</v>
      </c>
      <c r="X421" s="2" t="s">
        <v>0</v>
      </c>
      <c r="Y421" s="2">
        <v>1</v>
      </c>
      <c r="Z421" s="2"/>
      <c r="AA421" s="2">
        <f t="shared" si="52"/>
        <v>-1</v>
      </c>
      <c r="AB421" s="4"/>
      <c r="AC421" s="3"/>
      <c r="AD421" s="3"/>
      <c r="AE421" s="2">
        <v>1</v>
      </c>
      <c r="AF421" s="2">
        <v>1</v>
      </c>
    </row>
    <row r="422" spans="1:32" ht="37.9" customHeight="1" x14ac:dyDescent="0.25">
      <c r="A422" s="2">
        <v>2</v>
      </c>
      <c r="B422" s="2" t="s">
        <v>16</v>
      </c>
      <c r="C422" s="2" t="s">
        <v>15</v>
      </c>
      <c r="D422" s="6" t="s">
        <v>3731</v>
      </c>
      <c r="E422" s="7">
        <v>46199</v>
      </c>
      <c r="F422" s="2" t="s">
        <v>3275</v>
      </c>
      <c r="G422" s="2">
        <v>2026</v>
      </c>
      <c r="H422" s="2" t="s">
        <v>3729</v>
      </c>
      <c r="I422" s="2" t="s">
        <v>9</v>
      </c>
      <c r="J422" s="2" t="s">
        <v>3730</v>
      </c>
      <c r="K422" s="2" t="s">
        <v>4</v>
      </c>
      <c r="L422" s="6" t="s">
        <v>1239</v>
      </c>
      <c r="M422" s="2">
        <v>1000</v>
      </c>
      <c r="N422" s="2" t="s">
        <v>1197</v>
      </c>
      <c r="O422" s="111">
        <v>2500</v>
      </c>
      <c r="P422" s="111">
        <f t="shared" si="51"/>
        <v>2500000</v>
      </c>
      <c r="Q422" s="2" t="s">
        <v>2</v>
      </c>
      <c r="R422" s="2" t="s">
        <v>1198</v>
      </c>
      <c r="S422" s="3" t="s">
        <v>4020</v>
      </c>
      <c r="T422" s="5">
        <v>46218</v>
      </c>
      <c r="U422" s="2" t="s">
        <v>12</v>
      </c>
      <c r="V422" s="5">
        <v>46219</v>
      </c>
      <c r="W422" s="3" t="s">
        <v>14</v>
      </c>
      <c r="X422" s="2" t="s">
        <v>13</v>
      </c>
      <c r="Y422" s="2">
        <v>3</v>
      </c>
      <c r="Z422" s="2">
        <v>1000</v>
      </c>
      <c r="AA422" s="2">
        <f t="shared" si="52"/>
        <v>0</v>
      </c>
      <c r="AB422" s="4">
        <v>46224</v>
      </c>
      <c r="AC422" s="3" t="s">
        <v>1700</v>
      </c>
      <c r="AD422" s="3"/>
      <c r="AE422" s="2">
        <v>1</v>
      </c>
      <c r="AF422" s="2">
        <v>1</v>
      </c>
    </row>
    <row r="423" spans="1:32" ht="37.9" customHeight="1" x14ac:dyDescent="0.25">
      <c r="A423" s="2"/>
      <c r="B423" s="2" t="s">
        <v>16</v>
      </c>
      <c r="C423" s="2" t="s">
        <v>15</v>
      </c>
      <c r="D423" s="6" t="s">
        <v>3731</v>
      </c>
      <c r="E423" s="7">
        <v>46199</v>
      </c>
      <c r="F423" s="2" t="s">
        <v>3275</v>
      </c>
      <c r="G423" s="2">
        <v>2026</v>
      </c>
      <c r="H423" s="2" t="s">
        <v>3729</v>
      </c>
      <c r="I423" s="2" t="s">
        <v>9</v>
      </c>
      <c r="J423" s="2" t="s">
        <v>3730</v>
      </c>
      <c r="K423" s="2" t="s">
        <v>4</v>
      </c>
      <c r="L423" s="6" t="s">
        <v>3732</v>
      </c>
      <c r="M423" s="2">
        <v>1</v>
      </c>
      <c r="N423" s="2" t="s">
        <v>3</v>
      </c>
      <c r="O423" s="111">
        <v>179400</v>
      </c>
      <c r="P423" s="111">
        <f t="shared" si="51"/>
        <v>179400</v>
      </c>
      <c r="Q423" s="2" t="s">
        <v>2</v>
      </c>
      <c r="R423" s="2" t="s">
        <v>4018</v>
      </c>
      <c r="S423" s="3" t="s">
        <v>4019</v>
      </c>
      <c r="T423" s="5">
        <v>46218</v>
      </c>
      <c r="U423" s="2" t="s">
        <v>45</v>
      </c>
      <c r="V423" s="5">
        <v>46218</v>
      </c>
      <c r="W423" s="3" t="s">
        <v>14</v>
      </c>
      <c r="X423" s="2" t="s">
        <v>13</v>
      </c>
      <c r="Y423" s="2">
        <v>3</v>
      </c>
      <c r="Z423" s="2">
        <v>1</v>
      </c>
      <c r="AA423" s="2">
        <f t="shared" si="52"/>
        <v>0</v>
      </c>
      <c r="AB423" s="4">
        <v>46220</v>
      </c>
      <c r="AC423" s="3">
        <v>82157</v>
      </c>
      <c r="AD423" s="3"/>
      <c r="AE423" s="2"/>
      <c r="AF423" s="2">
        <v>1</v>
      </c>
    </row>
    <row r="424" spans="1:32" ht="37.9" customHeight="1" x14ac:dyDescent="0.25">
      <c r="A424" s="2">
        <v>1</v>
      </c>
      <c r="B424" s="2" t="s">
        <v>2631</v>
      </c>
      <c r="C424" s="2" t="s">
        <v>7</v>
      </c>
      <c r="D424" s="6" t="s">
        <v>3736</v>
      </c>
      <c r="E424" s="7">
        <v>46199</v>
      </c>
      <c r="F424" s="2" t="s">
        <v>3275</v>
      </c>
      <c r="G424" s="2">
        <v>2026</v>
      </c>
      <c r="H424" s="2" t="s">
        <v>3735</v>
      </c>
      <c r="I424" s="2" t="s">
        <v>9</v>
      </c>
      <c r="J424" s="2" t="s">
        <v>3733</v>
      </c>
      <c r="K424" s="2" t="s">
        <v>4</v>
      </c>
      <c r="L424" s="6" t="s">
        <v>3734</v>
      </c>
      <c r="M424" s="2">
        <v>1</v>
      </c>
      <c r="N424" s="2" t="s">
        <v>3</v>
      </c>
      <c r="O424" s="111"/>
      <c r="P424" s="111">
        <f t="shared" si="51"/>
        <v>0</v>
      </c>
      <c r="Q424" s="2" t="s">
        <v>2</v>
      </c>
      <c r="R424" s="2"/>
      <c r="S424" s="3"/>
      <c r="T424" s="5"/>
      <c r="U424" s="2"/>
      <c r="V424" s="5"/>
      <c r="W424" s="3" t="s">
        <v>1</v>
      </c>
      <c r="X424" s="2" t="s">
        <v>0</v>
      </c>
      <c r="Y424" s="2"/>
      <c r="Z424" s="2"/>
      <c r="AA424" s="2">
        <f t="shared" si="52"/>
        <v>-1</v>
      </c>
      <c r="AB424" s="4"/>
      <c r="AC424" s="3"/>
      <c r="AD424" s="3"/>
      <c r="AE424" s="2">
        <v>1</v>
      </c>
      <c r="AF424" s="2">
        <v>1</v>
      </c>
    </row>
    <row r="425" spans="1:32" ht="37.9" customHeight="1" x14ac:dyDescent="0.25">
      <c r="A425" s="2">
        <v>2</v>
      </c>
      <c r="B425" s="2" t="s">
        <v>10</v>
      </c>
      <c r="C425" s="2" t="s">
        <v>7</v>
      </c>
      <c r="D425" s="6" t="s">
        <v>3741</v>
      </c>
      <c r="E425" s="7">
        <v>46200</v>
      </c>
      <c r="F425" s="2" t="s">
        <v>3275</v>
      </c>
      <c r="G425" s="2">
        <v>2026</v>
      </c>
      <c r="H425" s="2" t="s">
        <v>3742</v>
      </c>
      <c r="I425" s="2" t="s">
        <v>2082</v>
      </c>
      <c r="J425" s="2" t="s">
        <v>3737</v>
      </c>
      <c r="K425" s="2" t="s">
        <v>1244</v>
      </c>
      <c r="L425" s="6" t="s">
        <v>3739</v>
      </c>
      <c r="M425" s="2">
        <v>2</v>
      </c>
      <c r="N425" s="2" t="s">
        <v>3</v>
      </c>
      <c r="O425" s="111">
        <v>725595</v>
      </c>
      <c r="P425" s="111">
        <f t="shared" si="51"/>
        <v>1451190</v>
      </c>
      <c r="Q425" s="2" t="s">
        <v>2</v>
      </c>
      <c r="R425" s="2" t="s">
        <v>1181</v>
      </c>
      <c r="S425" s="3" t="s">
        <v>3810</v>
      </c>
      <c r="T425" s="5">
        <v>46210</v>
      </c>
      <c r="U425" s="2" t="s">
        <v>12</v>
      </c>
      <c r="V425" s="5">
        <v>46210</v>
      </c>
      <c r="W425" s="3" t="s">
        <v>14</v>
      </c>
      <c r="X425" s="2" t="s">
        <v>13</v>
      </c>
      <c r="Y425" s="2">
        <v>3</v>
      </c>
      <c r="Z425" s="2">
        <v>2</v>
      </c>
      <c r="AA425" s="2">
        <f t="shared" si="52"/>
        <v>0</v>
      </c>
      <c r="AB425" s="4">
        <v>46226</v>
      </c>
      <c r="AC425" s="3">
        <v>6757</v>
      </c>
      <c r="AD425" s="3">
        <v>82386</v>
      </c>
      <c r="AE425" s="2">
        <v>1</v>
      </c>
      <c r="AF425" s="2">
        <v>1</v>
      </c>
    </row>
    <row r="426" spans="1:32" ht="37.9" customHeight="1" x14ac:dyDescent="0.25">
      <c r="A426" s="2"/>
      <c r="B426" s="2" t="s">
        <v>10</v>
      </c>
      <c r="C426" s="2" t="s">
        <v>7</v>
      </c>
      <c r="D426" s="6" t="s">
        <v>3741</v>
      </c>
      <c r="E426" s="7">
        <v>46200</v>
      </c>
      <c r="F426" s="2" t="s">
        <v>3275</v>
      </c>
      <c r="G426" s="2">
        <v>2026</v>
      </c>
      <c r="H426" s="2" t="s">
        <v>3742</v>
      </c>
      <c r="I426" s="2" t="s">
        <v>2082</v>
      </c>
      <c r="J426" s="2" t="s">
        <v>3737</v>
      </c>
      <c r="K426" s="2" t="s">
        <v>1245</v>
      </c>
      <c r="L426" s="6" t="s">
        <v>3740</v>
      </c>
      <c r="M426" s="2">
        <v>2</v>
      </c>
      <c r="N426" s="2" t="s">
        <v>3</v>
      </c>
      <c r="O426" s="111">
        <v>203057.85</v>
      </c>
      <c r="P426" s="111">
        <f t="shared" si="51"/>
        <v>406115.7</v>
      </c>
      <c r="Q426" s="2" t="s">
        <v>2</v>
      </c>
      <c r="R426" s="2" t="s">
        <v>1181</v>
      </c>
      <c r="S426" s="3" t="s">
        <v>3810</v>
      </c>
      <c r="T426" s="5">
        <v>46210</v>
      </c>
      <c r="U426" s="2" t="s">
        <v>12</v>
      </c>
      <c r="V426" s="5">
        <v>46210</v>
      </c>
      <c r="W426" s="3" t="s">
        <v>14</v>
      </c>
      <c r="X426" s="2" t="s">
        <v>13</v>
      </c>
      <c r="Y426" s="2">
        <v>3</v>
      </c>
      <c r="Z426" s="2">
        <v>2</v>
      </c>
      <c r="AA426" s="2">
        <f t="shared" ref="AA426" si="53">Z426-M426</f>
        <v>0</v>
      </c>
      <c r="AB426" s="4">
        <v>46226</v>
      </c>
      <c r="AC426" s="3">
        <v>6757</v>
      </c>
      <c r="AD426" s="3">
        <v>82386</v>
      </c>
      <c r="AE426" s="2"/>
      <c r="AF426" s="2">
        <v>1</v>
      </c>
    </row>
    <row r="427" spans="1:32" ht="37.15" customHeight="1" x14ac:dyDescent="0.25">
      <c r="A427" s="2">
        <v>1</v>
      </c>
      <c r="B427" s="2" t="s">
        <v>1229</v>
      </c>
      <c r="C427" s="2" t="s">
        <v>7</v>
      </c>
      <c r="D427" s="6" t="s">
        <v>3745</v>
      </c>
      <c r="E427" s="7">
        <v>46200</v>
      </c>
      <c r="F427" s="2" t="s">
        <v>3275</v>
      </c>
      <c r="G427" s="2">
        <v>2026</v>
      </c>
      <c r="H427" s="2" t="s">
        <v>3743</v>
      </c>
      <c r="I427" s="2" t="s">
        <v>2082</v>
      </c>
      <c r="J427" s="2" t="s">
        <v>3738</v>
      </c>
      <c r="K427" s="2" t="s">
        <v>4</v>
      </c>
      <c r="L427" s="6" t="s">
        <v>3744</v>
      </c>
      <c r="M427" s="2">
        <v>1</v>
      </c>
      <c r="N427" s="2" t="s">
        <v>3</v>
      </c>
      <c r="O427" s="111"/>
      <c r="P427" s="111">
        <f t="shared" si="51"/>
        <v>0</v>
      </c>
      <c r="Q427" s="2" t="s">
        <v>2</v>
      </c>
      <c r="R427" s="2"/>
      <c r="S427" s="3"/>
      <c r="T427" s="5"/>
      <c r="U427" s="2"/>
      <c r="V427" s="5"/>
      <c r="W427" s="3" t="s">
        <v>1</v>
      </c>
      <c r="X427" s="2" t="s">
        <v>0</v>
      </c>
      <c r="Y427" s="2"/>
      <c r="Z427" s="2"/>
      <c r="AA427" s="2">
        <f t="shared" si="52"/>
        <v>-1</v>
      </c>
      <c r="AB427" s="4"/>
      <c r="AC427" s="3"/>
      <c r="AD427" s="3"/>
      <c r="AE427" s="2">
        <v>1</v>
      </c>
      <c r="AF427" s="2">
        <v>1</v>
      </c>
    </row>
    <row r="428" spans="1:32" ht="37.9" customHeight="1" x14ac:dyDescent="0.25">
      <c r="A428" s="2">
        <v>3</v>
      </c>
      <c r="B428" s="2" t="s">
        <v>10</v>
      </c>
      <c r="C428" s="2" t="s">
        <v>7</v>
      </c>
      <c r="D428" s="6" t="s">
        <v>3747</v>
      </c>
      <c r="E428" s="7">
        <v>46202</v>
      </c>
      <c r="F428" s="2" t="s">
        <v>3275</v>
      </c>
      <c r="G428" s="2">
        <v>2026</v>
      </c>
      <c r="H428" s="2" t="s">
        <v>3751</v>
      </c>
      <c r="I428" s="2" t="s">
        <v>9</v>
      </c>
      <c r="J428" s="2" t="s">
        <v>3746</v>
      </c>
      <c r="K428" s="2" t="s">
        <v>4</v>
      </c>
      <c r="L428" s="6" t="s">
        <v>3749</v>
      </c>
      <c r="M428" s="2">
        <v>1</v>
      </c>
      <c r="N428" s="2" t="s">
        <v>3</v>
      </c>
      <c r="O428" s="111"/>
      <c r="P428" s="111">
        <f t="shared" si="51"/>
        <v>0</v>
      </c>
      <c r="Q428" s="2" t="s">
        <v>2</v>
      </c>
      <c r="R428" s="2"/>
      <c r="S428" s="3"/>
      <c r="T428" s="5"/>
      <c r="U428" s="2"/>
      <c r="V428" s="5"/>
      <c r="W428" s="3" t="s">
        <v>1</v>
      </c>
      <c r="X428" s="2" t="s">
        <v>0</v>
      </c>
      <c r="Y428" s="2"/>
      <c r="Z428" s="2"/>
      <c r="AA428" s="2">
        <f t="shared" si="52"/>
        <v>-1</v>
      </c>
      <c r="AB428" s="4"/>
      <c r="AC428" s="3"/>
      <c r="AD428" s="3"/>
      <c r="AE428" s="2">
        <v>1</v>
      </c>
      <c r="AF428" s="2">
        <v>1</v>
      </c>
    </row>
    <row r="429" spans="1:32" ht="37.15" customHeight="1" x14ac:dyDescent="0.25">
      <c r="A429" s="2"/>
      <c r="B429" s="2" t="s">
        <v>10</v>
      </c>
      <c r="C429" s="2" t="s">
        <v>7</v>
      </c>
      <c r="D429" s="6" t="s">
        <v>3747</v>
      </c>
      <c r="E429" s="7">
        <v>46202</v>
      </c>
      <c r="F429" s="2" t="s">
        <v>3275</v>
      </c>
      <c r="G429" s="2">
        <v>2026</v>
      </c>
      <c r="H429" s="2" t="s">
        <v>3751</v>
      </c>
      <c r="I429" s="2" t="s">
        <v>9</v>
      </c>
      <c r="J429" s="2" t="s">
        <v>3746</v>
      </c>
      <c r="K429" s="2" t="s">
        <v>4</v>
      </c>
      <c r="L429" s="6" t="s">
        <v>3748</v>
      </c>
      <c r="M429" s="2">
        <v>1</v>
      </c>
      <c r="N429" s="2" t="s">
        <v>3</v>
      </c>
      <c r="O429" s="111"/>
      <c r="P429" s="111">
        <f t="shared" si="51"/>
        <v>0</v>
      </c>
      <c r="Q429" s="2" t="s">
        <v>2</v>
      </c>
      <c r="R429" s="2"/>
      <c r="S429" s="3"/>
      <c r="T429" s="5"/>
      <c r="U429" s="2"/>
      <c r="V429" s="5"/>
      <c r="W429" s="3" t="s">
        <v>1</v>
      </c>
      <c r="X429" s="2" t="s">
        <v>0</v>
      </c>
      <c r="Y429" s="2"/>
      <c r="Z429" s="2"/>
      <c r="AA429" s="2">
        <f t="shared" si="52"/>
        <v>-1</v>
      </c>
      <c r="AB429" s="4"/>
      <c r="AC429" s="3"/>
      <c r="AD429" s="3"/>
      <c r="AE429" s="2"/>
      <c r="AF429" s="2">
        <v>1</v>
      </c>
    </row>
    <row r="430" spans="1:32" ht="37.15" customHeight="1" x14ac:dyDescent="0.25">
      <c r="A430" s="2"/>
      <c r="B430" s="2" t="s">
        <v>10</v>
      </c>
      <c r="C430" s="2" t="s">
        <v>7</v>
      </c>
      <c r="D430" s="6" t="s">
        <v>3747</v>
      </c>
      <c r="E430" s="7">
        <v>46202</v>
      </c>
      <c r="F430" s="2" t="s">
        <v>3275</v>
      </c>
      <c r="G430" s="2">
        <v>2026</v>
      </c>
      <c r="H430" s="2" t="s">
        <v>3751</v>
      </c>
      <c r="I430" s="2" t="s">
        <v>9</v>
      </c>
      <c r="J430" s="2" t="s">
        <v>3746</v>
      </c>
      <c r="K430" s="2" t="s">
        <v>4</v>
      </c>
      <c r="L430" s="6" t="s">
        <v>3750</v>
      </c>
      <c r="M430" s="2">
        <v>5</v>
      </c>
      <c r="N430" s="2" t="s">
        <v>3</v>
      </c>
      <c r="O430" s="111"/>
      <c r="P430" s="111">
        <f t="shared" si="51"/>
        <v>0</v>
      </c>
      <c r="Q430" s="2" t="s">
        <v>2</v>
      </c>
      <c r="R430" s="2"/>
      <c r="S430" s="3"/>
      <c r="T430" s="5"/>
      <c r="U430" s="2"/>
      <c r="V430" s="5"/>
      <c r="W430" s="3" t="s">
        <v>1</v>
      </c>
      <c r="X430" s="2" t="s">
        <v>0</v>
      </c>
      <c r="Y430" s="2"/>
      <c r="Z430" s="2"/>
      <c r="AA430" s="2">
        <f t="shared" si="52"/>
        <v>-5</v>
      </c>
      <c r="AB430" s="4"/>
      <c r="AC430" s="3"/>
      <c r="AD430" s="3"/>
      <c r="AE430" s="2"/>
      <c r="AF430" s="2">
        <v>1</v>
      </c>
    </row>
    <row r="431" spans="1:32" ht="37.15" customHeight="1" x14ac:dyDescent="0.25">
      <c r="A431" s="2">
        <v>1</v>
      </c>
      <c r="B431" s="2" t="s">
        <v>16</v>
      </c>
      <c r="C431" s="2" t="s">
        <v>7</v>
      </c>
      <c r="D431" s="6" t="s">
        <v>3755</v>
      </c>
      <c r="E431" s="7">
        <v>46202</v>
      </c>
      <c r="F431" s="2" t="s">
        <v>3275</v>
      </c>
      <c r="G431" s="2">
        <v>2026</v>
      </c>
      <c r="H431" s="2" t="s">
        <v>3758</v>
      </c>
      <c r="I431" s="2" t="s">
        <v>9</v>
      </c>
      <c r="J431" s="2" t="s">
        <v>3756</v>
      </c>
      <c r="K431" s="2" t="s">
        <v>4</v>
      </c>
      <c r="L431" s="6" t="s">
        <v>3757</v>
      </c>
      <c r="M431" s="2">
        <v>1</v>
      </c>
      <c r="N431" s="2" t="s">
        <v>3</v>
      </c>
      <c r="O431" s="111"/>
      <c r="P431" s="111">
        <f t="shared" si="51"/>
        <v>0</v>
      </c>
      <c r="Q431" s="2" t="s">
        <v>2</v>
      </c>
      <c r="R431" s="2"/>
      <c r="S431" s="3"/>
      <c r="T431" s="5"/>
      <c r="U431" s="2"/>
      <c r="V431" s="5"/>
      <c r="W431" s="3" t="s">
        <v>1</v>
      </c>
      <c r="X431" s="2" t="s">
        <v>0</v>
      </c>
      <c r="Y431" s="2"/>
      <c r="Z431" s="2"/>
      <c r="AA431" s="2">
        <f t="shared" si="52"/>
        <v>-1</v>
      </c>
      <c r="AB431" s="4"/>
      <c r="AC431" s="3"/>
      <c r="AD431" s="3"/>
      <c r="AE431" s="2">
        <v>1</v>
      </c>
      <c r="AF431" s="2">
        <v>1</v>
      </c>
    </row>
    <row r="432" spans="1:32" ht="37.15" customHeight="1" x14ac:dyDescent="0.25">
      <c r="A432" s="2">
        <v>1</v>
      </c>
      <c r="B432" s="2" t="s">
        <v>2631</v>
      </c>
      <c r="C432" s="2" t="s">
        <v>15</v>
      </c>
      <c r="D432" s="6" t="s">
        <v>3759</v>
      </c>
      <c r="E432" s="7">
        <v>46203</v>
      </c>
      <c r="F432" s="2" t="s">
        <v>3275</v>
      </c>
      <c r="G432" s="2">
        <v>2026</v>
      </c>
      <c r="H432" s="2" t="s">
        <v>3763</v>
      </c>
      <c r="I432" s="2" t="s">
        <v>9</v>
      </c>
      <c r="J432" s="2" t="s">
        <v>3760</v>
      </c>
      <c r="K432" s="2" t="s">
        <v>3761</v>
      </c>
      <c r="L432" s="6" t="s">
        <v>3762</v>
      </c>
      <c r="M432" s="2">
        <v>45</v>
      </c>
      <c r="N432" s="2" t="s">
        <v>26</v>
      </c>
      <c r="O432" s="111"/>
      <c r="P432" s="111">
        <f t="shared" si="51"/>
        <v>0</v>
      </c>
      <c r="Q432" s="2" t="s">
        <v>2</v>
      </c>
      <c r="R432" s="2"/>
      <c r="S432" s="3"/>
      <c r="T432" s="5"/>
      <c r="U432" s="2"/>
      <c r="V432" s="5"/>
      <c r="W432" s="3" t="s">
        <v>1</v>
      </c>
      <c r="X432" s="2" t="s">
        <v>0</v>
      </c>
      <c r="Y432" s="2"/>
      <c r="Z432" s="2"/>
      <c r="AA432" s="2">
        <f t="shared" si="52"/>
        <v>-45</v>
      </c>
      <c r="AB432" s="4"/>
      <c r="AC432" s="3"/>
      <c r="AD432" s="3"/>
      <c r="AE432" s="2">
        <v>1</v>
      </c>
      <c r="AF432" s="2">
        <v>1</v>
      </c>
    </row>
    <row r="433" spans="1:32" ht="45" customHeight="1" x14ac:dyDescent="0.25">
      <c r="A433" s="2">
        <v>1</v>
      </c>
      <c r="B433" s="2" t="s">
        <v>16</v>
      </c>
      <c r="C433" s="2" t="s">
        <v>15</v>
      </c>
      <c r="D433" s="6" t="s">
        <v>3775</v>
      </c>
      <c r="E433" s="7">
        <v>46206</v>
      </c>
      <c r="F433" s="2" t="s">
        <v>3776</v>
      </c>
      <c r="G433" s="2">
        <v>2026</v>
      </c>
      <c r="H433" s="2" t="s">
        <v>3777</v>
      </c>
      <c r="I433" s="2" t="s">
        <v>9</v>
      </c>
      <c r="J433" s="2" t="s">
        <v>3771</v>
      </c>
      <c r="K433" s="2" t="s">
        <v>3774</v>
      </c>
      <c r="L433" s="6" t="s">
        <v>3773</v>
      </c>
      <c r="M433" s="2">
        <v>2</v>
      </c>
      <c r="N433" s="2" t="s">
        <v>3</v>
      </c>
      <c r="O433" s="111">
        <v>419655</v>
      </c>
      <c r="P433" s="111">
        <f t="shared" si="51"/>
        <v>839310</v>
      </c>
      <c r="Q433" s="2" t="s">
        <v>2</v>
      </c>
      <c r="R433" s="2" t="s">
        <v>1194</v>
      </c>
      <c r="S433" s="3" t="s">
        <v>3811</v>
      </c>
      <c r="T433" s="5">
        <v>46210</v>
      </c>
      <c r="U433" s="2" t="s">
        <v>12</v>
      </c>
      <c r="V433" s="5">
        <v>46210</v>
      </c>
      <c r="W433" s="3" t="s">
        <v>14</v>
      </c>
      <c r="X433" s="2" t="s">
        <v>13</v>
      </c>
      <c r="Y433" s="2">
        <v>3</v>
      </c>
      <c r="Z433" s="2">
        <v>2</v>
      </c>
      <c r="AA433" s="2">
        <f t="shared" si="52"/>
        <v>0</v>
      </c>
      <c r="AB433" s="4">
        <v>46218</v>
      </c>
      <c r="AC433" s="3">
        <v>148503</v>
      </c>
      <c r="AD433" s="3">
        <v>82129</v>
      </c>
      <c r="AE433" s="2">
        <v>1</v>
      </c>
      <c r="AF433" s="2">
        <v>1</v>
      </c>
    </row>
    <row r="434" spans="1:32" ht="38.25" x14ac:dyDescent="0.25">
      <c r="A434" s="2">
        <v>2</v>
      </c>
      <c r="B434" s="2" t="s">
        <v>10</v>
      </c>
      <c r="C434" s="2" t="s">
        <v>7</v>
      </c>
      <c r="D434" s="6" t="s">
        <v>3779</v>
      </c>
      <c r="E434" s="7">
        <v>46206</v>
      </c>
      <c r="F434" s="2" t="s">
        <v>3776</v>
      </c>
      <c r="G434" s="2">
        <v>2026</v>
      </c>
      <c r="H434" s="2" t="s">
        <v>3784</v>
      </c>
      <c r="I434" s="2" t="s">
        <v>9</v>
      </c>
      <c r="J434" s="2" t="s">
        <v>3778</v>
      </c>
      <c r="K434" s="2" t="s">
        <v>4</v>
      </c>
      <c r="L434" s="6" t="s">
        <v>3780</v>
      </c>
      <c r="M434" s="2">
        <v>1</v>
      </c>
      <c r="N434" s="2" t="s">
        <v>3</v>
      </c>
      <c r="O434" s="111"/>
      <c r="P434" s="111">
        <f t="shared" si="51"/>
        <v>0</v>
      </c>
      <c r="Q434" s="2" t="s">
        <v>2</v>
      </c>
      <c r="R434" s="2"/>
      <c r="S434" s="3"/>
      <c r="T434" s="5"/>
      <c r="U434" s="2"/>
      <c r="V434" s="5"/>
      <c r="W434" s="3" t="s">
        <v>1</v>
      </c>
      <c r="X434" s="2" t="s">
        <v>0</v>
      </c>
      <c r="Y434" s="2"/>
      <c r="Z434" s="2"/>
      <c r="AA434" s="2">
        <f t="shared" si="52"/>
        <v>-1</v>
      </c>
      <c r="AB434" s="4"/>
      <c r="AC434" s="3"/>
      <c r="AD434" s="3"/>
      <c r="AE434" s="2">
        <v>1</v>
      </c>
      <c r="AF434" s="2">
        <v>1</v>
      </c>
    </row>
    <row r="435" spans="1:32" ht="71.45" customHeight="1" x14ac:dyDescent="0.25">
      <c r="A435" s="2"/>
      <c r="B435" s="2" t="s">
        <v>10</v>
      </c>
      <c r="C435" s="2" t="s">
        <v>7</v>
      </c>
      <c r="D435" s="6" t="s">
        <v>3779</v>
      </c>
      <c r="E435" s="7">
        <v>46206</v>
      </c>
      <c r="F435" s="2" t="s">
        <v>3776</v>
      </c>
      <c r="G435" s="2">
        <v>2026</v>
      </c>
      <c r="H435" s="2" t="s">
        <v>3784</v>
      </c>
      <c r="I435" s="2" t="s">
        <v>9</v>
      </c>
      <c r="J435" s="2" t="s">
        <v>3778</v>
      </c>
      <c r="K435" s="2" t="s">
        <v>4</v>
      </c>
      <c r="L435" s="6" t="s">
        <v>3781</v>
      </c>
      <c r="M435" s="2">
        <v>1</v>
      </c>
      <c r="N435" s="2" t="s">
        <v>3</v>
      </c>
      <c r="O435" s="111"/>
      <c r="P435" s="111">
        <f t="shared" si="51"/>
        <v>0</v>
      </c>
      <c r="Q435" s="2" t="s">
        <v>2</v>
      </c>
      <c r="R435" s="2"/>
      <c r="S435" s="3"/>
      <c r="T435" s="5"/>
      <c r="U435" s="2"/>
      <c r="V435" s="5"/>
      <c r="W435" s="3" t="s">
        <v>1</v>
      </c>
      <c r="X435" s="2" t="s">
        <v>0</v>
      </c>
      <c r="Y435" s="2"/>
      <c r="Z435" s="2"/>
      <c r="AA435" s="2">
        <f t="shared" si="52"/>
        <v>-1</v>
      </c>
      <c r="AB435" s="4"/>
      <c r="AC435" s="3"/>
      <c r="AD435" s="3"/>
      <c r="AE435" s="2"/>
      <c r="AF435" s="2">
        <v>1</v>
      </c>
    </row>
    <row r="436" spans="1:32" ht="37.9" customHeight="1" x14ac:dyDescent="0.25">
      <c r="A436" s="2">
        <v>1</v>
      </c>
      <c r="B436" s="2" t="s">
        <v>3785</v>
      </c>
      <c r="C436" s="2" t="s">
        <v>15</v>
      </c>
      <c r="D436" s="6" t="s">
        <v>3786</v>
      </c>
      <c r="E436" s="7">
        <v>46206</v>
      </c>
      <c r="F436" s="2" t="s">
        <v>3776</v>
      </c>
      <c r="G436" s="2">
        <v>2026</v>
      </c>
      <c r="H436" s="2" t="s">
        <v>3787</v>
      </c>
      <c r="I436" s="2" t="s">
        <v>9</v>
      </c>
      <c r="J436" s="2" t="s">
        <v>3783</v>
      </c>
      <c r="K436" s="2" t="s">
        <v>4</v>
      </c>
      <c r="L436" s="6" t="s">
        <v>3782</v>
      </c>
      <c r="M436" s="2">
        <v>1</v>
      </c>
      <c r="N436" s="2" t="s">
        <v>3</v>
      </c>
      <c r="O436" s="111">
        <v>3120000</v>
      </c>
      <c r="P436" s="111">
        <f t="shared" si="51"/>
        <v>3120000</v>
      </c>
      <c r="Q436" s="2" t="s">
        <v>2</v>
      </c>
      <c r="R436" s="2" t="s">
        <v>1177</v>
      </c>
      <c r="S436" s="3" t="s">
        <v>3923</v>
      </c>
      <c r="T436" s="5">
        <v>46211</v>
      </c>
      <c r="U436" s="2" t="s">
        <v>12</v>
      </c>
      <c r="V436" s="5">
        <v>46217</v>
      </c>
      <c r="W436" s="3" t="s">
        <v>1422</v>
      </c>
      <c r="X436" s="2" t="s">
        <v>0</v>
      </c>
      <c r="Y436" s="2">
        <v>1</v>
      </c>
      <c r="Z436" s="2"/>
      <c r="AA436" s="2">
        <f t="shared" si="52"/>
        <v>-1</v>
      </c>
      <c r="AB436" s="4"/>
      <c r="AC436" s="3"/>
      <c r="AD436" s="3"/>
      <c r="AE436" s="2">
        <v>1</v>
      </c>
      <c r="AF436" s="2">
        <v>1</v>
      </c>
    </row>
    <row r="437" spans="1:32" ht="37.9" customHeight="1" x14ac:dyDescent="0.25">
      <c r="A437" s="2">
        <v>1</v>
      </c>
      <c r="B437" s="2" t="s">
        <v>44</v>
      </c>
      <c r="C437" s="2" t="s">
        <v>15</v>
      </c>
      <c r="D437" s="6" t="s">
        <v>3790</v>
      </c>
      <c r="E437" s="7">
        <v>46209</v>
      </c>
      <c r="F437" s="2" t="s">
        <v>3776</v>
      </c>
      <c r="G437" s="2">
        <v>2026</v>
      </c>
      <c r="H437" s="2" t="s">
        <v>3793</v>
      </c>
      <c r="I437" s="2" t="s">
        <v>9</v>
      </c>
      <c r="J437" s="2" t="s">
        <v>3791</v>
      </c>
      <c r="K437" s="2" t="s">
        <v>3789</v>
      </c>
      <c r="L437" s="6" t="s">
        <v>3788</v>
      </c>
      <c r="M437" s="2">
        <v>2</v>
      </c>
      <c r="N437" s="2" t="s">
        <v>3</v>
      </c>
      <c r="O437" s="111"/>
      <c r="P437" s="111">
        <f t="shared" si="51"/>
        <v>0</v>
      </c>
      <c r="Q437" s="2" t="s">
        <v>2</v>
      </c>
      <c r="R437" s="2"/>
      <c r="S437" s="3"/>
      <c r="T437" s="5"/>
      <c r="U437" s="2"/>
      <c r="V437" s="5"/>
      <c r="W437" s="3" t="s">
        <v>1</v>
      </c>
      <c r="X437" s="2" t="s">
        <v>0</v>
      </c>
      <c r="Y437" s="2"/>
      <c r="Z437" s="2"/>
      <c r="AA437" s="2">
        <f t="shared" si="52"/>
        <v>-2</v>
      </c>
      <c r="AB437" s="4"/>
      <c r="AC437" s="3"/>
      <c r="AD437" s="3"/>
      <c r="AE437" s="2">
        <v>1</v>
      </c>
      <c r="AF437" s="2">
        <v>1</v>
      </c>
    </row>
    <row r="438" spans="1:32" ht="37.9" customHeight="1" x14ac:dyDescent="0.25">
      <c r="A438" s="2">
        <v>1</v>
      </c>
      <c r="B438" s="2" t="s">
        <v>1229</v>
      </c>
      <c r="C438" s="2" t="s">
        <v>7</v>
      </c>
      <c r="D438" s="6" t="s">
        <v>3795</v>
      </c>
      <c r="E438" s="7">
        <v>46209</v>
      </c>
      <c r="F438" s="2" t="s">
        <v>3776</v>
      </c>
      <c r="G438" s="2">
        <v>2026</v>
      </c>
      <c r="H438" s="2" t="s">
        <v>3796</v>
      </c>
      <c r="I438" s="2" t="s">
        <v>9</v>
      </c>
      <c r="J438" s="2" t="s">
        <v>3794</v>
      </c>
      <c r="K438" s="2" t="s">
        <v>3797</v>
      </c>
      <c r="L438" s="6" t="s">
        <v>3798</v>
      </c>
      <c r="M438" s="2">
        <v>1</v>
      </c>
      <c r="N438" s="2" t="s">
        <v>3</v>
      </c>
      <c r="O438" s="111">
        <v>448194.61</v>
      </c>
      <c r="P438" s="111">
        <f t="shared" si="51"/>
        <v>448194.61</v>
      </c>
      <c r="Q438" s="2" t="s">
        <v>2</v>
      </c>
      <c r="R438" s="2" t="s">
        <v>63</v>
      </c>
      <c r="S438" s="3" t="s">
        <v>3812</v>
      </c>
      <c r="T438" s="5">
        <v>46210</v>
      </c>
      <c r="U438" s="2" t="s">
        <v>12</v>
      </c>
      <c r="V438" s="5">
        <v>46211</v>
      </c>
      <c r="W438" s="3" t="s">
        <v>14</v>
      </c>
      <c r="X438" s="2" t="s">
        <v>13</v>
      </c>
      <c r="Y438" s="2">
        <v>3</v>
      </c>
      <c r="Z438" s="2">
        <v>1</v>
      </c>
      <c r="AA438" s="2">
        <f t="shared" si="52"/>
        <v>0</v>
      </c>
      <c r="AB438" s="4">
        <v>46225</v>
      </c>
      <c r="AC438" s="3">
        <v>9696</v>
      </c>
      <c r="AD438" s="3">
        <v>81982</v>
      </c>
      <c r="AE438" s="2">
        <v>1</v>
      </c>
      <c r="AF438" s="2">
        <v>1</v>
      </c>
    </row>
    <row r="439" spans="1:32" ht="37.9" customHeight="1" x14ac:dyDescent="0.25">
      <c r="A439" s="2">
        <v>1</v>
      </c>
      <c r="B439" s="2" t="s">
        <v>16</v>
      </c>
      <c r="C439" s="2" t="s">
        <v>15</v>
      </c>
      <c r="D439" s="6" t="s">
        <v>3805</v>
      </c>
      <c r="E439" s="7">
        <v>46210</v>
      </c>
      <c r="F439" s="2" t="s">
        <v>3776</v>
      </c>
      <c r="G439" s="2">
        <v>2026</v>
      </c>
      <c r="H439" s="2" t="s">
        <v>3806</v>
      </c>
      <c r="I439" s="2" t="s">
        <v>2082</v>
      </c>
      <c r="J439" s="2" t="s">
        <v>3807</v>
      </c>
      <c r="K439" s="2" t="s">
        <v>3808</v>
      </c>
      <c r="L439" s="6" t="s">
        <v>3809</v>
      </c>
      <c r="M439" s="2">
        <v>100</v>
      </c>
      <c r="N439" s="2" t="s">
        <v>3</v>
      </c>
      <c r="O439" s="111">
        <v>11207</v>
      </c>
      <c r="P439" s="111">
        <f t="shared" si="51"/>
        <v>1120700</v>
      </c>
      <c r="Q439" s="2" t="s">
        <v>2</v>
      </c>
      <c r="R439" s="2" t="s">
        <v>1184</v>
      </c>
      <c r="S439" s="3" t="s">
        <v>3931</v>
      </c>
      <c r="T439" s="5">
        <v>46213</v>
      </c>
      <c r="U439" s="2" t="s">
        <v>12</v>
      </c>
      <c r="V439" s="5">
        <v>46213</v>
      </c>
      <c r="W439" s="3" t="s">
        <v>14</v>
      </c>
      <c r="X439" s="2" t="s">
        <v>13</v>
      </c>
      <c r="Y439" s="2">
        <v>3</v>
      </c>
      <c r="Z439" s="2">
        <v>100</v>
      </c>
      <c r="AA439" s="2">
        <f t="shared" si="52"/>
        <v>0</v>
      </c>
      <c r="AB439" s="4">
        <v>46216</v>
      </c>
      <c r="AC439" s="3">
        <v>37040</v>
      </c>
      <c r="AD439" s="3">
        <v>81691</v>
      </c>
      <c r="AE439" s="2">
        <v>1</v>
      </c>
      <c r="AF439" s="2">
        <v>1</v>
      </c>
    </row>
    <row r="440" spans="1:32" ht="37.9" customHeight="1" x14ac:dyDescent="0.25">
      <c r="A440" s="2">
        <v>1</v>
      </c>
      <c r="B440" s="2" t="s">
        <v>1306</v>
      </c>
      <c r="C440" s="2" t="s">
        <v>7</v>
      </c>
      <c r="D440" s="6" t="s">
        <v>3820</v>
      </c>
      <c r="E440" s="7">
        <v>46210</v>
      </c>
      <c r="F440" s="2" t="s">
        <v>3776</v>
      </c>
      <c r="G440" s="2">
        <v>2026</v>
      </c>
      <c r="H440" s="2" t="s">
        <v>3813</v>
      </c>
      <c r="I440" s="2" t="s">
        <v>2082</v>
      </c>
      <c r="J440" s="2" t="s">
        <v>3815</v>
      </c>
      <c r="K440" s="2" t="s">
        <v>4</v>
      </c>
      <c r="L440" s="6" t="s">
        <v>3817</v>
      </c>
      <c r="M440" s="2">
        <v>2</v>
      </c>
      <c r="N440" s="2" t="s">
        <v>3</v>
      </c>
      <c r="O440" s="111">
        <v>26400</v>
      </c>
      <c r="P440" s="111">
        <f t="shared" si="51"/>
        <v>52800</v>
      </c>
      <c r="Q440" s="2" t="s">
        <v>2</v>
      </c>
      <c r="R440" s="2" t="s">
        <v>1207</v>
      </c>
      <c r="S440" s="3" t="s">
        <v>4247</v>
      </c>
      <c r="T440" s="5">
        <v>46234</v>
      </c>
      <c r="U440" s="2" t="s">
        <v>12</v>
      </c>
      <c r="V440" s="5">
        <v>46234</v>
      </c>
      <c r="W440" s="3" t="s">
        <v>1422</v>
      </c>
      <c r="X440" s="2" t="s">
        <v>0</v>
      </c>
      <c r="Y440" s="2">
        <v>1</v>
      </c>
      <c r="Z440" s="2"/>
      <c r="AA440" s="2">
        <f t="shared" si="52"/>
        <v>-2</v>
      </c>
      <c r="AB440" s="4"/>
      <c r="AC440" s="3"/>
      <c r="AD440" s="3"/>
      <c r="AE440" s="2">
        <v>1</v>
      </c>
      <c r="AF440" s="2">
        <v>1</v>
      </c>
    </row>
    <row r="441" spans="1:32" ht="37.9" customHeight="1" x14ac:dyDescent="0.25">
      <c r="A441" s="2">
        <v>1</v>
      </c>
      <c r="B441" s="2" t="s">
        <v>1306</v>
      </c>
      <c r="C441" s="2" t="s">
        <v>7</v>
      </c>
      <c r="D441" s="6" t="s">
        <v>3821</v>
      </c>
      <c r="E441" s="7">
        <v>46210</v>
      </c>
      <c r="F441" s="2" t="s">
        <v>3776</v>
      </c>
      <c r="G441" s="2">
        <v>2026</v>
      </c>
      <c r="H441" s="2" t="s">
        <v>3814</v>
      </c>
      <c r="I441" s="2" t="s">
        <v>2082</v>
      </c>
      <c r="J441" s="2" t="s">
        <v>3816</v>
      </c>
      <c r="K441" s="2" t="s">
        <v>1647</v>
      </c>
      <c r="L441" s="6" t="s">
        <v>1645</v>
      </c>
      <c r="M441" s="2">
        <v>2</v>
      </c>
      <c r="N441" s="2" t="s">
        <v>3</v>
      </c>
      <c r="O441" s="111">
        <v>90524.5</v>
      </c>
      <c r="P441" s="111">
        <f t="shared" si="51"/>
        <v>181049</v>
      </c>
      <c r="Q441" s="2" t="s">
        <v>2</v>
      </c>
      <c r="R441" s="2" t="s">
        <v>1207</v>
      </c>
      <c r="S441" s="3" t="s">
        <v>4246</v>
      </c>
      <c r="T441" s="5">
        <v>46234</v>
      </c>
      <c r="U441" s="2" t="s">
        <v>12</v>
      </c>
      <c r="V441" s="5">
        <v>46233</v>
      </c>
      <c r="W441" s="3" t="s">
        <v>1422</v>
      </c>
      <c r="X441" s="2" t="s">
        <v>0</v>
      </c>
      <c r="Y441" s="2">
        <v>1</v>
      </c>
      <c r="Z441" s="2"/>
      <c r="AA441" s="2">
        <f t="shared" si="52"/>
        <v>-2</v>
      </c>
      <c r="AB441" s="4"/>
      <c r="AC441" s="3"/>
      <c r="AD441" s="3"/>
      <c r="AE441" s="2">
        <v>1</v>
      </c>
      <c r="AF441" s="2">
        <v>1</v>
      </c>
    </row>
    <row r="442" spans="1:32" ht="37.9" customHeight="1" x14ac:dyDescent="0.25">
      <c r="A442" s="2">
        <v>8</v>
      </c>
      <c r="B442" s="2" t="s">
        <v>3785</v>
      </c>
      <c r="C442" s="2" t="s">
        <v>15</v>
      </c>
      <c r="D442" s="6" t="s">
        <v>3902</v>
      </c>
      <c r="E442" s="7">
        <v>46211</v>
      </c>
      <c r="F442" s="2" t="s">
        <v>3776</v>
      </c>
      <c r="G442" s="2">
        <v>2026</v>
      </c>
      <c r="H442" s="2" t="s">
        <v>3903</v>
      </c>
      <c r="I442" s="2" t="s">
        <v>9</v>
      </c>
      <c r="J442" s="2" t="s">
        <v>3893</v>
      </c>
      <c r="K442" s="2" t="s">
        <v>4</v>
      </c>
      <c r="L442" s="6" t="s">
        <v>3901</v>
      </c>
      <c r="M442" s="2">
        <v>1</v>
      </c>
      <c r="N442" s="2" t="s">
        <v>3</v>
      </c>
      <c r="O442" s="111">
        <v>45600</v>
      </c>
      <c r="P442" s="111">
        <f t="shared" si="51"/>
        <v>45600</v>
      </c>
      <c r="Q442" s="2" t="s">
        <v>2</v>
      </c>
      <c r="R442" s="2" t="s">
        <v>3904</v>
      </c>
      <c r="S442" s="3" t="s">
        <v>3905</v>
      </c>
      <c r="T442" s="5">
        <v>46211</v>
      </c>
      <c r="U442" s="2" t="s">
        <v>45</v>
      </c>
      <c r="V442" s="5">
        <v>46211</v>
      </c>
      <c r="W442" s="3" t="s">
        <v>14</v>
      </c>
      <c r="X442" s="2" t="s">
        <v>13</v>
      </c>
      <c r="Y442" s="2">
        <v>3</v>
      </c>
      <c r="Z442" s="2">
        <v>1</v>
      </c>
      <c r="AA442" s="2">
        <f t="shared" si="52"/>
        <v>0</v>
      </c>
      <c r="AB442" s="4">
        <v>46211</v>
      </c>
      <c r="AC442" s="3" t="s">
        <v>1700</v>
      </c>
      <c r="AD442" s="3"/>
      <c r="AE442" s="2">
        <v>1</v>
      </c>
      <c r="AF442" s="2">
        <v>1</v>
      </c>
    </row>
    <row r="443" spans="1:32" ht="37.9" customHeight="1" x14ac:dyDescent="0.25">
      <c r="A443" s="2"/>
      <c r="B443" s="2" t="s">
        <v>3785</v>
      </c>
      <c r="C443" s="2" t="s">
        <v>15</v>
      </c>
      <c r="D443" s="6" t="s">
        <v>3902</v>
      </c>
      <c r="E443" s="7">
        <v>46211</v>
      </c>
      <c r="F443" s="2" t="s">
        <v>3776</v>
      </c>
      <c r="G443" s="2">
        <v>2026</v>
      </c>
      <c r="H443" s="2" t="s">
        <v>3903</v>
      </c>
      <c r="I443" s="2" t="s">
        <v>9</v>
      </c>
      <c r="J443" s="2" t="s">
        <v>3893</v>
      </c>
      <c r="K443" s="2" t="s">
        <v>4</v>
      </c>
      <c r="L443" s="6" t="s">
        <v>3894</v>
      </c>
      <c r="M443" s="2">
        <v>1</v>
      </c>
      <c r="N443" s="2" t="s">
        <v>3</v>
      </c>
      <c r="O443" s="111">
        <v>438016.53</v>
      </c>
      <c r="P443" s="111">
        <f t="shared" si="51"/>
        <v>438016.53</v>
      </c>
      <c r="Q443" s="2" t="s">
        <v>2</v>
      </c>
      <c r="R443" s="2" t="s">
        <v>1181</v>
      </c>
      <c r="S443" s="3" t="s">
        <v>3906</v>
      </c>
      <c r="T443" s="5">
        <v>46211</v>
      </c>
      <c r="U443" s="2" t="s">
        <v>45</v>
      </c>
      <c r="V443" s="5">
        <v>46211</v>
      </c>
      <c r="W443" s="3" t="s">
        <v>14</v>
      </c>
      <c r="X443" s="2" t="s">
        <v>13</v>
      </c>
      <c r="Y443" s="2">
        <v>3</v>
      </c>
      <c r="Z443" s="2">
        <v>1</v>
      </c>
      <c r="AA443" s="2">
        <f t="shared" si="52"/>
        <v>0</v>
      </c>
      <c r="AB443" s="4">
        <v>46211</v>
      </c>
      <c r="AC443" s="3">
        <v>6735</v>
      </c>
      <c r="AD443" s="3"/>
      <c r="AE443" s="2"/>
      <c r="AF443" s="2">
        <v>1</v>
      </c>
    </row>
    <row r="444" spans="1:32" ht="37.9" customHeight="1" x14ac:dyDescent="0.25">
      <c r="A444" s="2"/>
      <c r="B444" s="2" t="s">
        <v>3785</v>
      </c>
      <c r="C444" s="2" t="s">
        <v>15</v>
      </c>
      <c r="D444" s="6" t="s">
        <v>3902</v>
      </c>
      <c r="E444" s="7">
        <v>46211</v>
      </c>
      <c r="F444" s="2" t="s">
        <v>3776</v>
      </c>
      <c r="G444" s="2">
        <v>2026</v>
      </c>
      <c r="H444" s="2" t="s">
        <v>3903</v>
      </c>
      <c r="I444" s="2" t="s">
        <v>9</v>
      </c>
      <c r="J444" s="2" t="s">
        <v>3893</v>
      </c>
      <c r="K444" s="2" t="s">
        <v>4</v>
      </c>
      <c r="L444" s="6" t="s">
        <v>3895</v>
      </c>
      <c r="M444" s="2">
        <v>10</v>
      </c>
      <c r="N444" s="2" t="s">
        <v>3</v>
      </c>
      <c r="O444" s="111">
        <v>12550.41</v>
      </c>
      <c r="P444" s="111">
        <f t="shared" si="51"/>
        <v>125504.1</v>
      </c>
      <c r="Q444" s="2" t="s">
        <v>2</v>
      </c>
      <c r="R444" s="2" t="s">
        <v>1181</v>
      </c>
      <c r="S444" s="3" t="s">
        <v>3906</v>
      </c>
      <c r="T444" s="5">
        <v>46211</v>
      </c>
      <c r="U444" s="2" t="s">
        <v>45</v>
      </c>
      <c r="V444" s="5">
        <v>46211</v>
      </c>
      <c r="W444" s="3" t="s">
        <v>14</v>
      </c>
      <c r="X444" s="2" t="s">
        <v>13</v>
      </c>
      <c r="Y444" s="2">
        <v>3</v>
      </c>
      <c r="Z444" s="2">
        <v>10</v>
      </c>
      <c r="AA444" s="2">
        <f t="shared" si="52"/>
        <v>0</v>
      </c>
      <c r="AB444" s="4">
        <v>46211</v>
      </c>
      <c r="AC444" s="3">
        <v>6735</v>
      </c>
      <c r="AD444" s="3"/>
      <c r="AE444" s="2"/>
      <c r="AF444" s="2">
        <v>1</v>
      </c>
    </row>
    <row r="445" spans="1:32" ht="37.9" customHeight="1" x14ac:dyDescent="0.25">
      <c r="A445" s="2"/>
      <c r="B445" s="2" t="s">
        <v>3785</v>
      </c>
      <c r="C445" s="2" t="s">
        <v>15</v>
      </c>
      <c r="D445" s="6" t="s">
        <v>3902</v>
      </c>
      <c r="E445" s="7">
        <v>46211</v>
      </c>
      <c r="F445" s="2" t="s">
        <v>3776</v>
      </c>
      <c r="G445" s="2">
        <v>2026</v>
      </c>
      <c r="H445" s="2" t="s">
        <v>3903</v>
      </c>
      <c r="I445" s="2" t="s">
        <v>9</v>
      </c>
      <c r="J445" s="2" t="s">
        <v>3893</v>
      </c>
      <c r="K445" s="2" t="s">
        <v>4</v>
      </c>
      <c r="L445" s="6" t="s">
        <v>3896</v>
      </c>
      <c r="M445" s="2">
        <v>1</v>
      </c>
      <c r="N445" s="2" t="s">
        <v>3</v>
      </c>
      <c r="O445" s="111">
        <v>45866.15</v>
      </c>
      <c r="P445" s="111">
        <f t="shared" si="51"/>
        <v>45866.15</v>
      </c>
      <c r="Q445" s="2" t="s">
        <v>2</v>
      </c>
      <c r="R445" s="2" t="s">
        <v>1181</v>
      </c>
      <c r="S445" s="3" t="s">
        <v>3906</v>
      </c>
      <c r="T445" s="5">
        <v>46211</v>
      </c>
      <c r="U445" s="2" t="s">
        <v>45</v>
      </c>
      <c r="V445" s="5">
        <v>46211</v>
      </c>
      <c r="W445" s="3" t="s">
        <v>14</v>
      </c>
      <c r="X445" s="2" t="s">
        <v>13</v>
      </c>
      <c r="Y445" s="2">
        <v>3</v>
      </c>
      <c r="Z445" s="2">
        <v>1</v>
      </c>
      <c r="AA445" s="2">
        <f t="shared" si="52"/>
        <v>0</v>
      </c>
      <c r="AB445" s="4">
        <v>46211</v>
      </c>
      <c r="AC445" s="3">
        <v>6735</v>
      </c>
      <c r="AD445" s="3"/>
      <c r="AE445" s="2"/>
      <c r="AF445" s="2">
        <v>1</v>
      </c>
    </row>
    <row r="446" spans="1:32" ht="37.9" customHeight="1" x14ac:dyDescent="0.25">
      <c r="A446" s="2"/>
      <c r="B446" s="2" t="s">
        <v>3785</v>
      </c>
      <c r="C446" s="2" t="s">
        <v>15</v>
      </c>
      <c r="D446" s="6" t="s">
        <v>3902</v>
      </c>
      <c r="E446" s="7">
        <v>46211</v>
      </c>
      <c r="F446" s="2" t="s">
        <v>3776</v>
      </c>
      <c r="G446" s="2">
        <v>2026</v>
      </c>
      <c r="H446" s="2" t="s">
        <v>3903</v>
      </c>
      <c r="I446" s="2" t="s">
        <v>9</v>
      </c>
      <c r="J446" s="2" t="s">
        <v>3893</v>
      </c>
      <c r="K446" s="2" t="s">
        <v>4</v>
      </c>
      <c r="L446" s="6" t="s">
        <v>3897</v>
      </c>
      <c r="M446" s="2">
        <v>10</v>
      </c>
      <c r="N446" s="2" t="s">
        <v>3</v>
      </c>
      <c r="O446" s="111">
        <v>1547.93</v>
      </c>
      <c r="P446" s="111">
        <f t="shared" si="51"/>
        <v>15479.300000000001</v>
      </c>
      <c r="Q446" s="2" t="s">
        <v>2</v>
      </c>
      <c r="R446" s="2" t="s">
        <v>1181</v>
      </c>
      <c r="S446" s="3" t="s">
        <v>3906</v>
      </c>
      <c r="T446" s="5">
        <v>46211</v>
      </c>
      <c r="U446" s="2" t="s">
        <v>45</v>
      </c>
      <c r="V446" s="5">
        <v>46211</v>
      </c>
      <c r="W446" s="3" t="s">
        <v>14</v>
      </c>
      <c r="X446" s="2" t="s">
        <v>13</v>
      </c>
      <c r="Y446" s="2">
        <v>3</v>
      </c>
      <c r="Z446" s="2">
        <v>10</v>
      </c>
      <c r="AA446" s="2">
        <f t="shared" si="52"/>
        <v>0</v>
      </c>
      <c r="AB446" s="4">
        <v>46211</v>
      </c>
      <c r="AC446" s="3">
        <v>6735</v>
      </c>
      <c r="AD446" s="3"/>
      <c r="AE446" s="2"/>
      <c r="AF446" s="2">
        <v>1</v>
      </c>
    </row>
    <row r="447" spans="1:32" ht="37.9" customHeight="1" x14ac:dyDescent="0.25">
      <c r="A447" s="2"/>
      <c r="B447" s="2" t="s">
        <v>3785</v>
      </c>
      <c r="C447" s="2" t="s">
        <v>15</v>
      </c>
      <c r="D447" s="6" t="s">
        <v>3902</v>
      </c>
      <c r="E447" s="7">
        <v>46211</v>
      </c>
      <c r="F447" s="2" t="s">
        <v>3776</v>
      </c>
      <c r="G447" s="2">
        <v>2026</v>
      </c>
      <c r="H447" s="2" t="s">
        <v>3903</v>
      </c>
      <c r="I447" s="2" t="s">
        <v>9</v>
      </c>
      <c r="J447" s="2" t="s">
        <v>3893</v>
      </c>
      <c r="K447" s="2" t="s">
        <v>4</v>
      </c>
      <c r="L447" s="6" t="s">
        <v>3898</v>
      </c>
      <c r="M447" s="2">
        <v>10</v>
      </c>
      <c r="N447" s="2" t="s">
        <v>3</v>
      </c>
      <c r="O447" s="111">
        <v>5361.16</v>
      </c>
      <c r="P447" s="111">
        <f t="shared" si="51"/>
        <v>53611.6</v>
      </c>
      <c r="Q447" s="2" t="s">
        <v>2</v>
      </c>
      <c r="R447" s="2" t="s">
        <v>1181</v>
      </c>
      <c r="S447" s="3" t="s">
        <v>3906</v>
      </c>
      <c r="T447" s="5">
        <v>46211</v>
      </c>
      <c r="U447" s="2" t="s">
        <v>45</v>
      </c>
      <c r="V447" s="5">
        <v>46211</v>
      </c>
      <c r="W447" s="3" t="s">
        <v>14</v>
      </c>
      <c r="X447" s="2" t="s">
        <v>13</v>
      </c>
      <c r="Y447" s="2">
        <v>3</v>
      </c>
      <c r="Z447" s="2">
        <v>10</v>
      </c>
      <c r="AA447" s="2">
        <f t="shared" si="52"/>
        <v>0</v>
      </c>
      <c r="AB447" s="4">
        <v>46211</v>
      </c>
      <c r="AC447" s="3">
        <v>6735</v>
      </c>
      <c r="AD447" s="3"/>
      <c r="AE447" s="2"/>
      <c r="AF447" s="2">
        <v>1</v>
      </c>
    </row>
    <row r="448" spans="1:32" ht="37.9" customHeight="1" x14ac:dyDescent="0.25">
      <c r="A448" s="2"/>
      <c r="B448" s="2" t="s">
        <v>3785</v>
      </c>
      <c r="C448" s="2" t="s">
        <v>15</v>
      </c>
      <c r="D448" s="6" t="s">
        <v>3902</v>
      </c>
      <c r="E448" s="7">
        <v>46211</v>
      </c>
      <c r="F448" s="2" t="s">
        <v>3776</v>
      </c>
      <c r="G448" s="2">
        <v>2026</v>
      </c>
      <c r="H448" s="2" t="s">
        <v>3903</v>
      </c>
      <c r="I448" s="2" t="s">
        <v>9</v>
      </c>
      <c r="J448" s="2" t="s">
        <v>3893</v>
      </c>
      <c r="K448" s="2" t="s">
        <v>4</v>
      </c>
      <c r="L448" s="6" t="s">
        <v>3899</v>
      </c>
      <c r="M448" s="2">
        <v>10</v>
      </c>
      <c r="N448" s="2" t="s">
        <v>3</v>
      </c>
      <c r="O448" s="111">
        <v>2163.64</v>
      </c>
      <c r="P448" s="111">
        <f t="shared" si="51"/>
        <v>21636.399999999998</v>
      </c>
      <c r="Q448" s="2" t="s">
        <v>2</v>
      </c>
      <c r="R448" s="2" t="s">
        <v>1181</v>
      </c>
      <c r="S448" s="3" t="s">
        <v>3906</v>
      </c>
      <c r="T448" s="5">
        <v>46211</v>
      </c>
      <c r="U448" s="2" t="s">
        <v>45</v>
      </c>
      <c r="V448" s="5">
        <v>46211</v>
      </c>
      <c r="W448" s="3" t="s">
        <v>14</v>
      </c>
      <c r="X448" s="2" t="s">
        <v>13</v>
      </c>
      <c r="Y448" s="2">
        <v>3</v>
      </c>
      <c r="Z448" s="2">
        <v>10</v>
      </c>
      <c r="AA448" s="2">
        <f t="shared" si="52"/>
        <v>0</v>
      </c>
      <c r="AB448" s="4">
        <v>46211</v>
      </c>
      <c r="AC448" s="3">
        <v>6735</v>
      </c>
      <c r="AD448" s="3"/>
      <c r="AE448" s="2"/>
      <c r="AF448" s="2">
        <v>1</v>
      </c>
    </row>
    <row r="449" spans="1:32" ht="37.9" customHeight="1" x14ac:dyDescent="0.25">
      <c r="A449" s="2"/>
      <c r="B449" s="2" t="s">
        <v>3785</v>
      </c>
      <c r="C449" s="2" t="s">
        <v>15</v>
      </c>
      <c r="D449" s="6" t="s">
        <v>3902</v>
      </c>
      <c r="E449" s="7">
        <v>46211</v>
      </c>
      <c r="F449" s="2" t="s">
        <v>3776</v>
      </c>
      <c r="G449" s="2">
        <v>2026</v>
      </c>
      <c r="H449" s="2" t="s">
        <v>3903</v>
      </c>
      <c r="I449" s="2" t="s">
        <v>9</v>
      </c>
      <c r="J449" s="2" t="s">
        <v>3893</v>
      </c>
      <c r="K449" s="2" t="s">
        <v>4</v>
      </c>
      <c r="L449" s="6" t="s">
        <v>3900</v>
      </c>
      <c r="M449" s="2">
        <v>10</v>
      </c>
      <c r="N449" s="2" t="s">
        <v>3</v>
      </c>
      <c r="O449" s="111">
        <v>6161.98</v>
      </c>
      <c r="P449" s="111">
        <f t="shared" si="51"/>
        <v>61619.799999999996</v>
      </c>
      <c r="Q449" s="2" t="s">
        <v>2</v>
      </c>
      <c r="R449" s="2" t="s">
        <v>1181</v>
      </c>
      <c r="S449" s="3" t="s">
        <v>3906</v>
      </c>
      <c r="T449" s="5">
        <v>46211</v>
      </c>
      <c r="U449" s="2" t="s">
        <v>45</v>
      </c>
      <c r="V449" s="5">
        <v>46211</v>
      </c>
      <c r="W449" s="3" t="s">
        <v>14</v>
      </c>
      <c r="X449" s="2" t="s">
        <v>13</v>
      </c>
      <c r="Y449" s="2">
        <v>3</v>
      </c>
      <c r="Z449" s="2">
        <v>10</v>
      </c>
      <c r="AA449" s="2">
        <f t="shared" si="52"/>
        <v>0</v>
      </c>
      <c r="AB449" s="4">
        <v>46211</v>
      </c>
      <c r="AC449" s="3">
        <v>6735</v>
      </c>
      <c r="AD449" s="3"/>
      <c r="AE449" s="2"/>
      <c r="AF449" s="2">
        <v>1</v>
      </c>
    </row>
    <row r="450" spans="1:32" ht="37.9" customHeight="1" x14ac:dyDescent="0.25">
      <c r="A450" s="2">
        <v>3</v>
      </c>
      <c r="B450" s="2" t="s">
        <v>3785</v>
      </c>
      <c r="C450" s="2" t="s">
        <v>15</v>
      </c>
      <c r="D450" s="6" t="s">
        <v>3907</v>
      </c>
      <c r="E450" s="7">
        <v>46212</v>
      </c>
      <c r="F450" s="2" t="s">
        <v>3776</v>
      </c>
      <c r="G450" s="2">
        <v>2026</v>
      </c>
      <c r="H450" s="2" t="s">
        <v>3913</v>
      </c>
      <c r="I450" s="2" t="s">
        <v>2082</v>
      </c>
      <c r="J450" s="2" t="s">
        <v>3908</v>
      </c>
      <c r="K450" s="2" t="s">
        <v>3909</v>
      </c>
      <c r="L450" s="6" t="s">
        <v>3910</v>
      </c>
      <c r="M450" s="2">
        <v>1</v>
      </c>
      <c r="N450" s="2" t="s">
        <v>3</v>
      </c>
      <c r="O450" s="111">
        <v>1320269.6599999999</v>
      </c>
      <c r="P450" s="111">
        <f t="shared" si="51"/>
        <v>1320269.6599999999</v>
      </c>
      <c r="Q450" s="2" t="s">
        <v>2</v>
      </c>
      <c r="R450" s="2" t="s">
        <v>59</v>
      </c>
      <c r="S450" s="3" t="s">
        <v>4026</v>
      </c>
      <c r="T450" s="5">
        <v>46220</v>
      </c>
      <c r="U450" s="2" t="s">
        <v>12</v>
      </c>
      <c r="V450" s="5">
        <v>46220</v>
      </c>
      <c r="W450" s="3" t="s">
        <v>14</v>
      </c>
      <c r="X450" s="2" t="s">
        <v>13</v>
      </c>
      <c r="Y450" s="2">
        <v>3</v>
      </c>
      <c r="Z450" s="2">
        <v>1</v>
      </c>
      <c r="AA450" s="2">
        <f t="shared" si="52"/>
        <v>0</v>
      </c>
      <c r="AB450" s="4">
        <v>46234</v>
      </c>
      <c r="AC450" s="3">
        <v>42783</v>
      </c>
      <c r="AD450" s="3">
        <v>82510</v>
      </c>
      <c r="AE450" s="2">
        <v>1</v>
      </c>
      <c r="AF450" s="2">
        <v>1</v>
      </c>
    </row>
    <row r="451" spans="1:32" ht="37.9" customHeight="1" x14ac:dyDescent="0.25">
      <c r="A451" s="2"/>
      <c r="B451" s="2" t="s">
        <v>3785</v>
      </c>
      <c r="C451" s="2" t="s">
        <v>15</v>
      </c>
      <c r="D451" s="6" t="s">
        <v>3907</v>
      </c>
      <c r="E451" s="7">
        <v>46212</v>
      </c>
      <c r="F451" s="2" t="s">
        <v>3776</v>
      </c>
      <c r="G451" s="2">
        <v>2026</v>
      </c>
      <c r="H451" s="2" t="s">
        <v>3913</v>
      </c>
      <c r="I451" s="2" t="s">
        <v>2082</v>
      </c>
      <c r="J451" s="2" t="s">
        <v>3908</v>
      </c>
      <c r="K451" s="2" t="s">
        <v>2326</v>
      </c>
      <c r="L451" s="6" t="s">
        <v>3911</v>
      </c>
      <c r="M451" s="2">
        <v>3</v>
      </c>
      <c r="N451" s="2" t="s">
        <v>3</v>
      </c>
      <c r="O451" s="111">
        <v>12480.48</v>
      </c>
      <c r="P451" s="111">
        <f t="shared" si="51"/>
        <v>37441.440000000002</v>
      </c>
      <c r="Q451" s="2" t="s">
        <v>2</v>
      </c>
      <c r="R451" s="2" t="s">
        <v>59</v>
      </c>
      <c r="S451" s="3" t="s">
        <v>4026</v>
      </c>
      <c r="T451" s="5">
        <v>46220</v>
      </c>
      <c r="U451" s="2" t="s">
        <v>12</v>
      </c>
      <c r="V451" s="5">
        <v>46220</v>
      </c>
      <c r="W451" s="3" t="s">
        <v>14</v>
      </c>
      <c r="X451" s="2" t="s">
        <v>13</v>
      </c>
      <c r="Y451" s="2">
        <v>3</v>
      </c>
      <c r="Z451" s="2">
        <v>1</v>
      </c>
      <c r="AA451" s="2">
        <f t="shared" ref="AA451:AA452" si="54">Z451-M451</f>
        <v>-2</v>
      </c>
      <c r="AB451" s="4">
        <v>46234</v>
      </c>
      <c r="AC451" s="3">
        <v>42783</v>
      </c>
      <c r="AD451" s="3">
        <v>82510</v>
      </c>
      <c r="AE451" s="2"/>
      <c r="AF451" s="2">
        <v>1</v>
      </c>
    </row>
    <row r="452" spans="1:32" ht="37.9" customHeight="1" x14ac:dyDescent="0.25">
      <c r="A452" s="2"/>
      <c r="B452" s="2" t="s">
        <v>3785</v>
      </c>
      <c r="C452" s="2" t="s">
        <v>15</v>
      </c>
      <c r="D452" s="6" t="s">
        <v>3907</v>
      </c>
      <c r="E452" s="7">
        <v>46212</v>
      </c>
      <c r="F452" s="2" t="s">
        <v>3776</v>
      </c>
      <c r="G452" s="2">
        <v>2026</v>
      </c>
      <c r="H452" s="2" t="s">
        <v>3913</v>
      </c>
      <c r="I452" s="2" t="s">
        <v>2082</v>
      </c>
      <c r="J452" s="2" t="s">
        <v>3908</v>
      </c>
      <c r="K452" s="2" t="s">
        <v>2328</v>
      </c>
      <c r="L452" s="6" t="s">
        <v>3912</v>
      </c>
      <c r="M452" s="2">
        <v>1</v>
      </c>
      <c r="N452" s="2" t="s">
        <v>3</v>
      </c>
      <c r="O452" s="111">
        <v>38088.620000000003</v>
      </c>
      <c r="P452" s="111">
        <f t="shared" si="51"/>
        <v>38088.620000000003</v>
      </c>
      <c r="Q452" s="2" t="s">
        <v>2</v>
      </c>
      <c r="R452" s="2" t="s">
        <v>59</v>
      </c>
      <c r="S452" s="3" t="s">
        <v>4026</v>
      </c>
      <c r="T452" s="5">
        <v>46220</v>
      </c>
      <c r="U452" s="2" t="s">
        <v>12</v>
      </c>
      <c r="V452" s="5">
        <v>46220</v>
      </c>
      <c r="W452" s="3" t="s">
        <v>14</v>
      </c>
      <c r="X452" s="2" t="s">
        <v>13</v>
      </c>
      <c r="Y452" s="2">
        <v>3</v>
      </c>
      <c r="Z452" s="2">
        <v>1</v>
      </c>
      <c r="AA452" s="2">
        <f t="shared" si="54"/>
        <v>0</v>
      </c>
      <c r="AB452" s="4">
        <v>46234</v>
      </c>
      <c r="AC452" s="3">
        <v>42783</v>
      </c>
      <c r="AD452" s="3">
        <v>82510</v>
      </c>
      <c r="AE452" s="2"/>
      <c r="AF452" s="2">
        <v>1</v>
      </c>
    </row>
    <row r="453" spans="1:32" ht="37.9" customHeight="1" x14ac:dyDescent="0.25">
      <c r="A453" s="2">
        <v>1</v>
      </c>
      <c r="B453" s="2" t="s">
        <v>3785</v>
      </c>
      <c r="C453" s="2" t="s">
        <v>15</v>
      </c>
      <c r="D453" s="6" t="s">
        <v>3916</v>
      </c>
      <c r="E453" s="7">
        <v>46212</v>
      </c>
      <c r="F453" s="2" t="s">
        <v>3776</v>
      </c>
      <c r="G453" s="2">
        <v>2026</v>
      </c>
      <c r="H453" s="2" t="s">
        <v>3917</v>
      </c>
      <c r="I453" s="2" t="s">
        <v>2082</v>
      </c>
      <c r="J453" s="2" t="s">
        <v>3915</v>
      </c>
      <c r="K453" s="2" t="s">
        <v>4</v>
      </c>
      <c r="L453" s="6" t="s">
        <v>3918</v>
      </c>
      <c r="M453" s="2">
        <v>1</v>
      </c>
      <c r="N453" s="2" t="s">
        <v>3</v>
      </c>
      <c r="O453" s="111">
        <v>850000</v>
      </c>
      <c r="P453" s="111">
        <f t="shared" si="51"/>
        <v>850000</v>
      </c>
      <c r="Q453" s="2" t="s">
        <v>2</v>
      </c>
      <c r="R453" s="2" t="s">
        <v>2520</v>
      </c>
      <c r="S453" s="3" t="s">
        <v>3989</v>
      </c>
      <c r="T453" s="5">
        <v>46217</v>
      </c>
      <c r="U453" s="2" t="s">
        <v>12</v>
      </c>
      <c r="V453" s="5">
        <v>46225</v>
      </c>
      <c r="W453" s="3" t="s">
        <v>14</v>
      </c>
      <c r="X453" s="2" t="s">
        <v>13</v>
      </c>
      <c r="Y453" s="2">
        <v>3</v>
      </c>
      <c r="Z453" s="2">
        <v>1</v>
      </c>
      <c r="AA453" s="2">
        <f t="shared" si="52"/>
        <v>0</v>
      </c>
      <c r="AB453" s="4">
        <v>46228</v>
      </c>
      <c r="AC453" s="3" t="s">
        <v>1700</v>
      </c>
      <c r="AD453" s="3"/>
      <c r="AE453" s="2">
        <v>1</v>
      </c>
      <c r="AF453" s="2">
        <v>1</v>
      </c>
    </row>
    <row r="454" spans="1:32" ht="37.9" customHeight="1" x14ac:dyDescent="0.25">
      <c r="A454" s="2">
        <v>1</v>
      </c>
      <c r="B454" s="2" t="s">
        <v>3919</v>
      </c>
      <c r="C454" s="2" t="s">
        <v>15</v>
      </c>
      <c r="D454" s="6" t="s">
        <v>3920</v>
      </c>
      <c r="E454" s="7">
        <v>46212</v>
      </c>
      <c r="F454" s="2" t="s">
        <v>3776</v>
      </c>
      <c r="G454" s="2">
        <v>2026</v>
      </c>
      <c r="H454" s="2" t="s">
        <v>3922</v>
      </c>
      <c r="I454" s="2" t="s">
        <v>9</v>
      </c>
      <c r="J454" s="2" t="s">
        <v>3921</v>
      </c>
      <c r="K454" s="2" t="s">
        <v>4</v>
      </c>
      <c r="L454" s="6" t="s">
        <v>31</v>
      </c>
      <c r="M454" s="2">
        <v>10</v>
      </c>
      <c r="N454" s="2" t="s">
        <v>3</v>
      </c>
      <c r="O454" s="111">
        <v>178100</v>
      </c>
      <c r="P454" s="111">
        <f t="shared" si="51"/>
        <v>1781000</v>
      </c>
      <c r="Q454" s="2" t="s">
        <v>2</v>
      </c>
      <c r="R454" s="2" t="s">
        <v>373</v>
      </c>
      <c r="S454" s="3" t="s">
        <v>3990</v>
      </c>
      <c r="T454" s="5">
        <v>46213</v>
      </c>
      <c r="U454" s="2" t="s">
        <v>12</v>
      </c>
      <c r="V454" s="5">
        <v>46217</v>
      </c>
      <c r="W454" s="3" t="s">
        <v>1422</v>
      </c>
      <c r="X454" s="2" t="s">
        <v>0</v>
      </c>
      <c r="Y454" s="2">
        <v>1</v>
      </c>
      <c r="Z454" s="2"/>
      <c r="AA454" s="2">
        <f t="shared" si="52"/>
        <v>-10</v>
      </c>
      <c r="AB454" s="4"/>
      <c r="AC454" s="3"/>
      <c r="AD454" s="3"/>
      <c r="AE454" s="2">
        <v>1</v>
      </c>
      <c r="AF454" s="2">
        <v>1</v>
      </c>
    </row>
    <row r="455" spans="1:32" ht="37.9" customHeight="1" x14ac:dyDescent="0.25">
      <c r="A455" s="2">
        <v>1</v>
      </c>
      <c r="B455" s="2" t="s">
        <v>3785</v>
      </c>
      <c r="C455" s="2" t="s">
        <v>15</v>
      </c>
      <c r="D455" s="6" t="s">
        <v>3936</v>
      </c>
      <c r="E455" s="7">
        <v>46216</v>
      </c>
      <c r="F455" s="2" t="s">
        <v>3776</v>
      </c>
      <c r="G455" s="2">
        <v>2026</v>
      </c>
      <c r="H455" s="2" t="s">
        <v>3937</v>
      </c>
      <c r="I455" s="2" t="s">
        <v>9</v>
      </c>
      <c r="J455" s="2" t="s">
        <v>3933</v>
      </c>
      <c r="K455" s="2" t="s">
        <v>3934</v>
      </c>
      <c r="L455" s="6" t="s">
        <v>3935</v>
      </c>
      <c r="M455" s="2">
        <v>40</v>
      </c>
      <c r="N455" s="2" t="s">
        <v>3</v>
      </c>
      <c r="O455" s="111">
        <v>8970.0499999999993</v>
      </c>
      <c r="P455" s="111">
        <f t="shared" si="51"/>
        <v>358802</v>
      </c>
      <c r="Q455" s="2" t="s">
        <v>2</v>
      </c>
      <c r="R455" s="2" t="s">
        <v>1184</v>
      </c>
      <c r="S455" s="3" t="s">
        <v>4003</v>
      </c>
      <c r="T455" s="5">
        <v>46218</v>
      </c>
      <c r="U455" s="2" t="s">
        <v>45</v>
      </c>
      <c r="V455" s="5">
        <v>46218</v>
      </c>
      <c r="W455" s="3" t="s">
        <v>14</v>
      </c>
      <c r="X455" s="2" t="s">
        <v>13</v>
      </c>
      <c r="Y455" s="2">
        <v>3</v>
      </c>
      <c r="Z455" s="2">
        <v>40</v>
      </c>
      <c r="AA455" s="2">
        <f t="shared" si="52"/>
        <v>0</v>
      </c>
      <c r="AB455" s="4">
        <v>46216</v>
      </c>
      <c r="AC455" s="3">
        <v>37041</v>
      </c>
      <c r="AD455" s="3">
        <v>81650</v>
      </c>
      <c r="AE455" s="2">
        <v>1</v>
      </c>
      <c r="AF455" s="2">
        <v>1</v>
      </c>
    </row>
    <row r="456" spans="1:32" ht="37.9" customHeight="1" x14ac:dyDescent="0.25">
      <c r="A456" s="2">
        <v>1</v>
      </c>
      <c r="B456" s="2" t="s">
        <v>3785</v>
      </c>
      <c r="C456" s="2" t="s">
        <v>7</v>
      </c>
      <c r="D456" s="6" t="s">
        <v>3938</v>
      </c>
      <c r="E456" s="7">
        <v>46217</v>
      </c>
      <c r="F456" s="2" t="s">
        <v>3776</v>
      </c>
      <c r="G456" s="2">
        <v>2026</v>
      </c>
      <c r="H456" s="2" t="s">
        <v>3988</v>
      </c>
      <c r="I456" s="2" t="s">
        <v>2082</v>
      </c>
      <c r="J456" s="2" t="s">
        <v>3939</v>
      </c>
      <c r="K456" s="2" t="s">
        <v>3940</v>
      </c>
      <c r="L456" s="6" t="s">
        <v>3941</v>
      </c>
      <c r="M456" s="2">
        <v>1</v>
      </c>
      <c r="N456" s="2" t="s">
        <v>3</v>
      </c>
      <c r="O456" s="111"/>
      <c r="P456" s="111">
        <f t="shared" si="51"/>
        <v>0</v>
      </c>
      <c r="Q456" s="2" t="s">
        <v>2</v>
      </c>
      <c r="R456" s="2"/>
      <c r="S456" s="3"/>
      <c r="T456" s="5"/>
      <c r="U456" s="2"/>
      <c r="V456" s="5"/>
      <c r="W456" s="3" t="s">
        <v>1</v>
      </c>
      <c r="X456" s="2" t="s">
        <v>0</v>
      </c>
      <c r="Y456" s="2"/>
      <c r="Z456" s="2"/>
      <c r="AA456" s="2">
        <f t="shared" si="52"/>
        <v>-1</v>
      </c>
      <c r="AB456" s="4"/>
      <c r="AC456" s="3"/>
      <c r="AD456" s="3"/>
      <c r="AE456" s="2">
        <v>1</v>
      </c>
      <c r="AF456" s="2">
        <v>1</v>
      </c>
    </row>
    <row r="457" spans="1:32" ht="37.9" customHeight="1" x14ac:dyDescent="0.25">
      <c r="A457" s="2">
        <v>4</v>
      </c>
      <c r="B457" s="2" t="s">
        <v>3785</v>
      </c>
      <c r="C457" s="2" t="s">
        <v>15</v>
      </c>
      <c r="D457" s="6" t="s">
        <v>4011</v>
      </c>
      <c r="E457" s="7">
        <v>46218</v>
      </c>
      <c r="F457" s="2" t="s">
        <v>3776</v>
      </c>
      <c r="G457" s="2">
        <v>2026</v>
      </c>
      <c r="H457" s="2" t="s">
        <v>4012</v>
      </c>
      <c r="I457" s="2" t="s">
        <v>2082</v>
      </c>
      <c r="J457" s="2" t="s">
        <v>4013</v>
      </c>
      <c r="K457" s="2" t="s">
        <v>4</v>
      </c>
      <c r="L457" s="6" t="s">
        <v>4014</v>
      </c>
      <c r="M457" s="2">
        <v>1</v>
      </c>
      <c r="N457" s="2" t="s">
        <v>3</v>
      </c>
      <c r="O457" s="111">
        <v>320000</v>
      </c>
      <c r="P457" s="111">
        <f t="shared" si="51"/>
        <v>320000</v>
      </c>
      <c r="Q457" s="2" t="s">
        <v>2</v>
      </c>
      <c r="R457" s="2" t="s">
        <v>3268</v>
      </c>
      <c r="S457" s="3" t="s">
        <v>4073</v>
      </c>
      <c r="T457" s="5">
        <v>46224</v>
      </c>
      <c r="U457" s="2" t="s">
        <v>12</v>
      </c>
      <c r="V457" s="5">
        <v>46224</v>
      </c>
      <c r="W457" s="3" t="s">
        <v>1422</v>
      </c>
      <c r="X457" s="2" t="s">
        <v>0</v>
      </c>
      <c r="Y457" s="2">
        <v>1</v>
      </c>
      <c r="Z457" s="2"/>
      <c r="AA457" s="2">
        <f t="shared" si="52"/>
        <v>-1</v>
      </c>
      <c r="AB457" s="4"/>
      <c r="AC457" s="3"/>
      <c r="AD457" s="3"/>
      <c r="AE457" s="2">
        <v>1</v>
      </c>
      <c r="AF457" s="2">
        <v>1</v>
      </c>
    </row>
    <row r="458" spans="1:32" ht="37.9" customHeight="1" x14ac:dyDescent="0.25">
      <c r="A458" s="2"/>
      <c r="B458" s="2" t="s">
        <v>3785</v>
      </c>
      <c r="C458" s="2" t="s">
        <v>15</v>
      </c>
      <c r="D458" s="6" t="s">
        <v>4011</v>
      </c>
      <c r="E458" s="7">
        <v>46218</v>
      </c>
      <c r="F458" s="2" t="s">
        <v>3776</v>
      </c>
      <c r="G458" s="2">
        <v>2026</v>
      </c>
      <c r="H458" s="2" t="s">
        <v>4012</v>
      </c>
      <c r="I458" s="2" t="s">
        <v>2082</v>
      </c>
      <c r="J458" s="2" t="s">
        <v>4013</v>
      </c>
      <c r="K458" s="2" t="s">
        <v>4</v>
      </c>
      <c r="L458" s="6" t="s">
        <v>4015</v>
      </c>
      <c r="M458" s="2">
        <v>1</v>
      </c>
      <c r="N458" s="2" t="s">
        <v>3</v>
      </c>
      <c r="O458" s="111">
        <v>320000</v>
      </c>
      <c r="P458" s="111">
        <f t="shared" si="51"/>
        <v>320000</v>
      </c>
      <c r="Q458" s="2" t="s">
        <v>2</v>
      </c>
      <c r="R458" s="2" t="s">
        <v>3268</v>
      </c>
      <c r="S458" s="3" t="s">
        <v>4073</v>
      </c>
      <c r="T458" s="5">
        <v>46224</v>
      </c>
      <c r="U458" s="2" t="s">
        <v>12</v>
      </c>
      <c r="V458" s="5">
        <v>46224</v>
      </c>
      <c r="W458" s="3" t="s">
        <v>1422</v>
      </c>
      <c r="X458" s="2" t="s">
        <v>0</v>
      </c>
      <c r="Y458" s="2">
        <v>1</v>
      </c>
      <c r="Z458" s="2"/>
      <c r="AA458" s="2">
        <f t="shared" si="52"/>
        <v>-1</v>
      </c>
      <c r="AB458" s="4"/>
      <c r="AC458" s="3"/>
      <c r="AD458" s="3"/>
      <c r="AE458" s="2"/>
      <c r="AF458" s="2">
        <v>1</v>
      </c>
    </row>
    <row r="459" spans="1:32" ht="37.9" customHeight="1" x14ac:dyDescent="0.25">
      <c r="A459" s="2"/>
      <c r="B459" s="2" t="s">
        <v>3785</v>
      </c>
      <c r="C459" s="2" t="s">
        <v>15</v>
      </c>
      <c r="D459" s="6" t="s">
        <v>4011</v>
      </c>
      <c r="E459" s="7">
        <v>46218</v>
      </c>
      <c r="F459" s="2" t="s">
        <v>3776</v>
      </c>
      <c r="G459" s="2">
        <v>2026</v>
      </c>
      <c r="H459" s="2" t="s">
        <v>4012</v>
      </c>
      <c r="I459" s="2" t="s">
        <v>2082</v>
      </c>
      <c r="J459" s="2" t="s">
        <v>4013</v>
      </c>
      <c r="K459" s="2" t="s">
        <v>4</v>
      </c>
      <c r="L459" s="6" t="s">
        <v>4016</v>
      </c>
      <c r="M459" s="2">
        <v>1</v>
      </c>
      <c r="N459" s="2" t="s">
        <v>3</v>
      </c>
      <c r="O459" s="111">
        <v>320000</v>
      </c>
      <c r="P459" s="111">
        <f t="shared" si="51"/>
        <v>320000</v>
      </c>
      <c r="Q459" s="2" t="s">
        <v>2</v>
      </c>
      <c r="R459" s="2" t="s">
        <v>3268</v>
      </c>
      <c r="S459" s="3" t="s">
        <v>4073</v>
      </c>
      <c r="T459" s="5">
        <v>46224</v>
      </c>
      <c r="U459" s="2" t="s">
        <v>12</v>
      </c>
      <c r="V459" s="5">
        <v>46224</v>
      </c>
      <c r="W459" s="3" t="s">
        <v>1422</v>
      </c>
      <c r="X459" s="2" t="s">
        <v>0</v>
      </c>
      <c r="Y459" s="2">
        <v>1</v>
      </c>
      <c r="Z459" s="2"/>
      <c r="AA459" s="2">
        <f t="shared" si="52"/>
        <v>-1</v>
      </c>
      <c r="AB459" s="4"/>
      <c r="AC459" s="3"/>
      <c r="AD459" s="3"/>
      <c r="AE459" s="2"/>
      <c r="AF459" s="2">
        <v>1</v>
      </c>
    </row>
    <row r="460" spans="1:32" ht="37.9" customHeight="1" x14ac:dyDescent="0.25">
      <c r="A460" s="2"/>
      <c r="B460" s="2" t="s">
        <v>3785</v>
      </c>
      <c r="C460" s="2" t="s">
        <v>15</v>
      </c>
      <c r="D460" s="6" t="s">
        <v>4011</v>
      </c>
      <c r="E460" s="7">
        <v>46218</v>
      </c>
      <c r="F460" s="2" t="s">
        <v>3776</v>
      </c>
      <c r="G460" s="2">
        <v>2026</v>
      </c>
      <c r="H460" s="2" t="s">
        <v>4012</v>
      </c>
      <c r="I460" s="2" t="s">
        <v>2082</v>
      </c>
      <c r="J460" s="2" t="s">
        <v>4013</v>
      </c>
      <c r="K460" s="2" t="s">
        <v>4</v>
      </c>
      <c r="L460" s="6" t="s">
        <v>4017</v>
      </c>
      <c r="M460" s="2">
        <v>2</v>
      </c>
      <c r="N460" s="2" t="s">
        <v>3</v>
      </c>
      <c r="O460" s="111">
        <v>70000</v>
      </c>
      <c r="P460" s="111">
        <f t="shared" si="51"/>
        <v>140000</v>
      </c>
      <c r="Q460" s="2" t="s">
        <v>2</v>
      </c>
      <c r="R460" s="2" t="s">
        <v>3268</v>
      </c>
      <c r="S460" s="3" t="s">
        <v>4073</v>
      </c>
      <c r="T460" s="5">
        <v>46224</v>
      </c>
      <c r="U460" s="2" t="s">
        <v>12</v>
      </c>
      <c r="V460" s="5">
        <v>46224</v>
      </c>
      <c r="W460" s="3" t="s">
        <v>1422</v>
      </c>
      <c r="X460" s="2" t="s">
        <v>0</v>
      </c>
      <c r="Y460" s="2">
        <v>1</v>
      </c>
      <c r="Z460" s="2"/>
      <c r="AA460" s="2">
        <f t="shared" si="52"/>
        <v>-2</v>
      </c>
      <c r="AB460" s="4"/>
      <c r="AC460" s="3"/>
      <c r="AD460" s="3"/>
      <c r="AE460" s="2"/>
      <c r="AF460" s="2">
        <v>1</v>
      </c>
    </row>
    <row r="461" spans="1:32" ht="37.9" customHeight="1" x14ac:dyDescent="0.25">
      <c r="A461" s="2">
        <v>1</v>
      </c>
      <c r="B461" s="2" t="s">
        <v>10</v>
      </c>
      <c r="C461" s="2" t="s">
        <v>15</v>
      </c>
      <c r="D461" s="6" t="s">
        <v>4047</v>
      </c>
      <c r="E461" s="7">
        <v>46223</v>
      </c>
      <c r="F461" s="2" t="s">
        <v>3776</v>
      </c>
      <c r="G461" s="2">
        <v>2026</v>
      </c>
      <c r="H461" s="2" t="s">
        <v>4049</v>
      </c>
      <c r="I461" s="2" t="s">
        <v>9</v>
      </c>
      <c r="J461" s="2" t="s">
        <v>4048</v>
      </c>
      <c r="K461" s="2" t="s">
        <v>4</v>
      </c>
      <c r="L461" s="6" t="s">
        <v>4046</v>
      </c>
      <c r="M461" s="2">
        <v>3</v>
      </c>
      <c r="N461" s="2" t="s">
        <v>3</v>
      </c>
      <c r="O461" s="111">
        <v>56250</v>
      </c>
      <c r="P461" s="111">
        <f t="shared" ref="P461" si="55">O461*M461</f>
        <v>168750</v>
      </c>
      <c r="Q461" s="2" t="s">
        <v>2</v>
      </c>
      <c r="R461" s="2" t="s">
        <v>1179</v>
      </c>
      <c r="S461" s="3" t="s">
        <v>4130</v>
      </c>
      <c r="T461" s="5">
        <v>46225</v>
      </c>
      <c r="U461" s="2" t="s">
        <v>12</v>
      </c>
      <c r="V461" s="5">
        <v>46225</v>
      </c>
      <c r="W461" s="3" t="s">
        <v>14</v>
      </c>
      <c r="X461" s="2" t="s">
        <v>13</v>
      </c>
      <c r="Y461" s="2">
        <v>3</v>
      </c>
      <c r="Z461" s="2">
        <v>3</v>
      </c>
      <c r="AA461" s="2">
        <f t="shared" si="52"/>
        <v>0</v>
      </c>
      <c r="AB461" s="4">
        <v>46233</v>
      </c>
      <c r="AC461" s="3" t="s">
        <v>1240</v>
      </c>
      <c r="AD461" s="3"/>
      <c r="AE461" s="2">
        <v>1</v>
      </c>
      <c r="AF461" s="2">
        <v>1</v>
      </c>
    </row>
    <row r="462" spans="1:32" ht="37.9" customHeight="1" x14ac:dyDescent="0.25">
      <c r="A462" s="2">
        <v>2</v>
      </c>
      <c r="B462" s="2" t="s">
        <v>1306</v>
      </c>
      <c r="C462" s="2" t="s">
        <v>7</v>
      </c>
      <c r="D462" s="6" t="s">
        <v>1216</v>
      </c>
      <c r="E462" s="7">
        <v>46223</v>
      </c>
      <c r="F462" s="2" t="s">
        <v>3776</v>
      </c>
      <c r="G462" s="2">
        <v>2026</v>
      </c>
      <c r="H462" s="2" t="s">
        <v>4053</v>
      </c>
      <c r="I462" s="2" t="s">
        <v>9</v>
      </c>
      <c r="J462" s="2" t="s">
        <v>4050</v>
      </c>
      <c r="K462" s="2" t="s">
        <v>4</v>
      </c>
      <c r="L462" s="6" t="s">
        <v>1810</v>
      </c>
      <c r="M462" s="2">
        <v>1000</v>
      </c>
      <c r="N462" s="2" t="s">
        <v>3</v>
      </c>
      <c r="O462" s="111"/>
      <c r="P462" s="111">
        <f t="shared" ref="P462:P463" si="56">O462*M462</f>
        <v>0</v>
      </c>
      <c r="Q462" s="2" t="s">
        <v>2</v>
      </c>
      <c r="R462" s="2"/>
      <c r="S462" s="3"/>
      <c r="T462" s="5"/>
      <c r="U462" s="2"/>
      <c r="V462" s="5"/>
      <c r="W462" s="3" t="s">
        <v>1</v>
      </c>
      <c r="X462" s="2" t="s">
        <v>0</v>
      </c>
      <c r="Y462" s="2"/>
      <c r="Z462" s="2"/>
      <c r="AA462" s="2">
        <f t="shared" si="52"/>
        <v>-1000</v>
      </c>
      <c r="AB462" s="4"/>
      <c r="AC462" s="3"/>
      <c r="AD462" s="3"/>
      <c r="AE462" s="2">
        <v>1</v>
      </c>
      <c r="AF462" s="2">
        <v>1</v>
      </c>
    </row>
    <row r="463" spans="1:32" ht="37.9" customHeight="1" x14ac:dyDescent="0.25">
      <c r="A463" s="2"/>
      <c r="B463" s="2" t="s">
        <v>1306</v>
      </c>
      <c r="C463" s="2" t="s">
        <v>7</v>
      </c>
      <c r="D463" s="6" t="s">
        <v>1216</v>
      </c>
      <c r="E463" s="7">
        <v>46223</v>
      </c>
      <c r="F463" s="2" t="s">
        <v>3776</v>
      </c>
      <c r="G463" s="2">
        <v>2026</v>
      </c>
      <c r="H463" s="2" t="s">
        <v>4053</v>
      </c>
      <c r="I463" s="2" t="s">
        <v>9</v>
      </c>
      <c r="J463" s="2" t="s">
        <v>4050</v>
      </c>
      <c r="K463" s="2" t="s">
        <v>4</v>
      </c>
      <c r="L463" s="6" t="s">
        <v>1812</v>
      </c>
      <c r="M463" s="2">
        <v>1000</v>
      </c>
      <c r="N463" s="2" t="s">
        <v>3</v>
      </c>
      <c r="O463" s="111"/>
      <c r="P463" s="111">
        <f t="shared" si="56"/>
        <v>0</v>
      </c>
      <c r="Q463" s="2" t="s">
        <v>2</v>
      </c>
      <c r="R463" s="2"/>
      <c r="S463" s="3"/>
      <c r="T463" s="5"/>
      <c r="U463" s="2"/>
      <c r="V463" s="5"/>
      <c r="W463" s="3" t="s">
        <v>1</v>
      </c>
      <c r="X463" s="2" t="s">
        <v>0</v>
      </c>
      <c r="Y463" s="2"/>
      <c r="Z463" s="2"/>
      <c r="AA463" s="2">
        <f t="shared" si="52"/>
        <v>-1000</v>
      </c>
      <c r="AB463" s="4"/>
      <c r="AC463" s="3"/>
      <c r="AD463" s="3"/>
      <c r="AE463" s="2"/>
      <c r="AF463" s="2">
        <v>1</v>
      </c>
    </row>
    <row r="464" spans="1:32" ht="38.450000000000003" customHeight="1" x14ac:dyDescent="0.25">
      <c r="A464" s="2">
        <v>1</v>
      </c>
      <c r="B464" s="2" t="s">
        <v>1306</v>
      </c>
      <c r="C464" s="2" t="s">
        <v>7</v>
      </c>
      <c r="D464" s="6" t="s">
        <v>1216</v>
      </c>
      <c r="E464" s="7">
        <v>46223</v>
      </c>
      <c r="F464" s="2" t="s">
        <v>3776</v>
      </c>
      <c r="G464" s="2">
        <v>2026</v>
      </c>
      <c r="H464" s="2" t="s">
        <v>4054</v>
      </c>
      <c r="I464" s="2" t="s">
        <v>9</v>
      </c>
      <c r="J464" s="2" t="s">
        <v>4052</v>
      </c>
      <c r="K464" s="2" t="s">
        <v>4</v>
      </c>
      <c r="L464" s="6" t="s">
        <v>4051</v>
      </c>
      <c r="M464" s="2">
        <v>1000</v>
      </c>
      <c r="N464" s="2" t="s">
        <v>3</v>
      </c>
      <c r="O464" s="111"/>
      <c r="P464" s="111">
        <f t="shared" ref="P464" si="57">O464*M464</f>
        <v>0</v>
      </c>
      <c r="Q464" s="2" t="s">
        <v>2</v>
      </c>
      <c r="R464" s="2"/>
      <c r="S464" s="3"/>
      <c r="T464" s="5"/>
      <c r="U464" s="2"/>
      <c r="V464" s="5"/>
      <c r="W464" s="3" t="s">
        <v>1</v>
      </c>
      <c r="X464" s="2" t="s">
        <v>0</v>
      </c>
      <c r="Y464" s="2"/>
      <c r="Z464" s="2"/>
      <c r="AA464" s="2">
        <f t="shared" si="52"/>
        <v>-1000</v>
      </c>
      <c r="AB464" s="4"/>
      <c r="AC464" s="3"/>
      <c r="AD464" s="3"/>
      <c r="AE464" s="2">
        <v>1</v>
      </c>
      <c r="AF464" s="2">
        <v>1</v>
      </c>
    </row>
    <row r="465" spans="1:32" ht="37.9" customHeight="1" x14ac:dyDescent="0.25">
      <c r="A465" s="2">
        <v>1</v>
      </c>
      <c r="B465" s="2" t="s">
        <v>1306</v>
      </c>
      <c r="C465" s="2" t="s">
        <v>15</v>
      </c>
      <c r="D465" s="6" t="s">
        <v>1241</v>
      </c>
      <c r="E465" s="7">
        <v>46224</v>
      </c>
      <c r="F465" s="2" t="s">
        <v>3776</v>
      </c>
      <c r="G465" s="2">
        <v>2026</v>
      </c>
      <c r="H465" s="2" t="s">
        <v>4061</v>
      </c>
      <c r="I465" s="2" t="s">
        <v>9</v>
      </c>
      <c r="J465" s="2" t="s">
        <v>4059</v>
      </c>
      <c r="K465" s="2" t="s">
        <v>4</v>
      </c>
      <c r="L465" s="6" t="s">
        <v>1927</v>
      </c>
      <c r="M465" s="2">
        <v>2</v>
      </c>
      <c r="N465" s="2" t="s">
        <v>3</v>
      </c>
      <c r="O465" s="111">
        <v>140000</v>
      </c>
      <c r="P465" s="111">
        <f t="shared" ref="P465:P466" si="58">O465*M465</f>
        <v>280000</v>
      </c>
      <c r="Q465" s="2" t="s">
        <v>2</v>
      </c>
      <c r="R465" s="2" t="s">
        <v>4041</v>
      </c>
      <c r="S465" s="3" t="s">
        <v>4090</v>
      </c>
      <c r="T465" s="5">
        <v>46225</v>
      </c>
      <c r="U465" s="2" t="s">
        <v>12</v>
      </c>
      <c r="V465" s="5">
        <v>46225</v>
      </c>
      <c r="W465" s="3" t="s">
        <v>14</v>
      </c>
      <c r="X465" s="2" t="s">
        <v>13</v>
      </c>
      <c r="Y465" s="2">
        <v>3</v>
      </c>
      <c r="Z465" s="2">
        <v>2</v>
      </c>
      <c r="AA465" s="2">
        <f t="shared" si="52"/>
        <v>0</v>
      </c>
      <c r="AB465" s="4">
        <v>46227</v>
      </c>
      <c r="AC465" s="3">
        <v>3</v>
      </c>
      <c r="AD465" s="3"/>
      <c r="AE465" s="2">
        <v>1</v>
      </c>
      <c r="AF465" s="2">
        <v>1</v>
      </c>
    </row>
    <row r="466" spans="1:32" ht="37.9" customHeight="1" x14ac:dyDescent="0.25">
      <c r="A466" s="2">
        <v>1</v>
      </c>
      <c r="B466" s="2" t="s">
        <v>3785</v>
      </c>
      <c r="C466" s="2" t="s">
        <v>15</v>
      </c>
      <c r="D466" s="6" t="s">
        <v>4064</v>
      </c>
      <c r="E466" s="7">
        <v>46224</v>
      </c>
      <c r="F466" s="2" t="s">
        <v>3776</v>
      </c>
      <c r="G466" s="2">
        <v>2026</v>
      </c>
      <c r="H466" s="2" t="s">
        <v>4062</v>
      </c>
      <c r="I466" s="2" t="s">
        <v>9</v>
      </c>
      <c r="J466" s="2" t="s">
        <v>4060</v>
      </c>
      <c r="K466" s="2" t="s">
        <v>4</v>
      </c>
      <c r="L466" s="6" t="s">
        <v>4057</v>
      </c>
      <c r="M466" s="2">
        <v>1</v>
      </c>
      <c r="N466" s="2" t="s">
        <v>3</v>
      </c>
      <c r="O466" s="111"/>
      <c r="P466" s="111">
        <f t="shared" si="58"/>
        <v>0</v>
      </c>
      <c r="Q466" s="2" t="s">
        <v>2</v>
      </c>
      <c r="R466" s="2" t="s">
        <v>4058</v>
      </c>
      <c r="S466" s="3"/>
      <c r="T466" s="5"/>
      <c r="U466" s="2"/>
      <c r="V466" s="5"/>
      <c r="W466" s="3" t="s">
        <v>112</v>
      </c>
      <c r="X466" s="2" t="s">
        <v>0</v>
      </c>
      <c r="Y466" s="2">
        <v>4</v>
      </c>
      <c r="Z466" s="2"/>
      <c r="AA466" s="2">
        <f t="shared" si="52"/>
        <v>-1</v>
      </c>
      <c r="AB466" s="4"/>
      <c r="AC466" s="3"/>
      <c r="AD466" s="3"/>
      <c r="AE466" s="2">
        <v>1</v>
      </c>
      <c r="AF466" s="2">
        <v>1</v>
      </c>
    </row>
    <row r="467" spans="1:32" ht="38.25" x14ac:dyDescent="0.25">
      <c r="A467" s="2">
        <v>1</v>
      </c>
      <c r="B467" s="2" t="s">
        <v>3785</v>
      </c>
      <c r="C467" s="2" t="s">
        <v>7</v>
      </c>
      <c r="D467" s="6" t="s">
        <v>4065</v>
      </c>
      <c r="E467" s="7">
        <v>46224</v>
      </c>
      <c r="F467" s="2" t="s">
        <v>3776</v>
      </c>
      <c r="G467" s="2">
        <v>2026</v>
      </c>
      <c r="H467" s="2" t="s">
        <v>4066</v>
      </c>
      <c r="I467" s="2" t="s">
        <v>9</v>
      </c>
      <c r="J467" s="2" t="s">
        <v>4067</v>
      </c>
      <c r="K467" s="2" t="s">
        <v>4</v>
      </c>
      <c r="L467" s="6" t="s">
        <v>4063</v>
      </c>
      <c r="M467" s="2">
        <v>1</v>
      </c>
      <c r="N467" s="2" t="s">
        <v>3</v>
      </c>
      <c r="O467" s="111">
        <v>653200</v>
      </c>
      <c r="P467" s="111">
        <f t="shared" ref="P467:P468" si="59">O467*M467</f>
        <v>653200</v>
      </c>
      <c r="Q467" s="2" t="s">
        <v>2</v>
      </c>
      <c r="R467" s="2" t="s">
        <v>1195</v>
      </c>
      <c r="S467" s="3" t="s">
        <v>4238</v>
      </c>
      <c r="T467" s="5">
        <v>46233</v>
      </c>
      <c r="U467" s="2" t="s">
        <v>12</v>
      </c>
      <c r="V467" s="5">
        <v>46233</v>
      </c>
      <c r="W467" s="3" t="s">
        <v>1422</v>
      </c>
      <c r="X467" s="2" t="s">
        <v>0</v>
      </c>
      <c r="Y467" s="2">
        <v>1</v>
      </c>
      <c r="Z467" s="2"/>
      <c r="AA467" s="2">
        <f t="shared" ref="AA467:AA468" si="60">Z467-M467</f>
        <v>-1</v>
      </c>
      <c r="AB467" s="4"/>
      <c r="AC467" s="3"/>
      <c r="AD467" s="3"/>
      <c r="AE467" s="2">
        <v>1</v>
      </c>
      <c r="AF467" s="2">
        <v>1</v>
      </c>
    </row>
    <row r="468" spans="1:32" ht="37.9" customHeight="1" x14ac:dyDescent="0.25">
      <c r="A468" s="2">
        <v>1</v>
      </c>
      <c r="B468" s="2" t="s">
        <v>44</v>
      </c>
      <c r="C468" s="2" t="s">
        <v>15</v>
      </c>
      <c r="D468" s="6" t="s">
        <v>4070</v>
      </c>
      <c r="E468" s="7">
        <v>46225</v>
      </c>
      <c r="F468" s="2" t="s">
        <v>3776</v>
      </c>
      <c r="G468" s="2">
        <v>2026</v>
      </c>
      <c r="H468" s="2" t="s">
        <v>4071</v>
      </c>
      <c r="I468" s="2" t="s">
        <v>9</v>
      </c>
      <c r="J468" s="2" t="s">
        <v>4072</v>
      </c>
      <c r="K468" s="2" t="s">
        <v>4068</v>
      </c>
      <c r="L468" s="6" t="s">
        <v>4069</v>
      </c>
      <c r="M468" s="2">
        <v>2</v>
      </c>
      <c r="N468" s="2" t="s">
        <v>3</v>
      </c>
      <c r="O468" s="111">
        <v>17651.900000000001</v>
      </c>
      <c r="P468" s="111">
        <f t="shared" si="59"/>
        <v>35303.800000000003</v>
      </c>
      <c r="Q468" s="2" t="s">
        <v>2</v>
      </c>
      <c r="R468" s="2" t="s">
        <v>4261</v>
      </c>
      <c r="S468" s="3" t="s">
        <v>4262</v>
      </c>
      <c r="T468" s="5">
        <v>46234</v>
      </c>
      <c r="U468" s="2" t="s">
        <v>12</v>
      </c>
      <c r="V468" s="5">
        <v>46234</v>
      </c>
      <c r="W468" s="3" t="s">
        <v>1422</v>
      </c>
      <c r="X468" s="2" t="s">
        <v>0</v>
      </c>
      <c r="Y468" s="2">
        <v>1</v>
      </c>
      <c r="Z468" s="2"/>
      <c r="AA468" s="2">
        <f t="shared" si="60"/>
        <v>-2</v>
      </c>
      <c r="AB468" s="4"/>
      <c r="AC468" s="3"/>
      <c r="AD468" s="3"/>
      <c r="AE468" s="2">
        <v>1</v>
      </c>
      <c r="AF468" s="2">
        <v>1</v>
      </c>
    </row>
    <row r="469" spans="1:32" ht="37.9" customHeight="1" x14ac:dyDescent="0.25">
      <c r="A469" s="2">
        <v>1</v>
      </c>
      <c r="B469" s="2" t="s">
        <v>10</v>
      </c>
      <c r="C469" s="2" t="s">
        <v>15</v>
      </c>
      <c r="D469" s="6" t="s">
        <v>4106</v>
      </c>
      <c r="E469" s="7">
        <v>46226</v>
      </c>
      <c r="F469" s="2" t="s">
        <v>3776</v>
      </c>
      <c r="G469" s="2">
        <v>2026</v>
      </c>
      <c r="H469" s="2" t="s">
        <v>4108</v>
      </c>
      <c r="I469" s="2" t="s">
        <v>9</v>
      </c>
      <c r="J469" s="2" t="s">
        <v>4098</v>
      </c>
      <c r="K469" s="2" t="s">
        <v>4</v>
      </c>
      <c r="L469" s="6" t="s">
        <v>4107</v>
      </c>
      <c r="M469" s="2">
        <v>1</v>
      </c>
      <c r="N469" s="2" t="s">
        <v>3</v>
      </c>
      <c r="O469" s="111"/>
      <c r="P469" s="111">
        <f t="shared" ref="P469:P473" si="61">O469*M469</f>
        <v>0</v>
      </c>
      <c r="Q469" s="2" t="s">
        <v>2</v>
      </c>
      <c r="R469" s="2"/>
      <c r="S469" s="3"/>
      <c r="T469" s="5"/>
      <c r="U469" s="2"/>
      <c r="V469" s="5"/>
      <c r="W469" s="3" t="s">
        <v>1</v>
      </c>
      <c r="X469" s="2" t="s">
        <v>0</v>
      </c>
      <c r="Y469" s="2"/>
      <c r="Z469" s="2"/>
      <c r="AA469" s="2">
        <f t="shared" ref="AA469:AA473" si="62">Z469-M469</f>
        <v>-1</v>
      </c>
      <c r="AB469" s="4"/>
      <c r="AC469" s="3"/>
      <c r="AD469" s="3"/>
      <c r="AE469" s="2">
        <v>1</v>
      </c>
      <c r="AF469" s="2">
        <v>1</v>
      </c>
    </row>
    <row r="470" spans="1:32" ht="37.9" customHeight="1" x14ac:dyDescent="0.25">
      <c r="A470" s="2">
        <v>4</v>
      </c>
      <c r="B470" s="2" t="s">
        <v>10</v>
      </c>
      <c r="C470" s="2" t="s">
        <v>15</v>
      </c>
      <c r="D470" s="6" t="s">
        <v>4105</v>
      </c>
      <c r="E470" s="7">
        <v>46226</v>
      </c>
      <c r="F470" s="2" t="s">
        <v>3776</v>
      </c>
      <c r="G470" s="2">
        <v>2026</v>
      </c>
      <c r="H470" s="2" t="s">
        <v>4109</v>
      </c>
      <c r="I470" s="2" t="s">
        <v>9</v>
      </c>
      <c r="J470" s="2" t="s">
        <v>4099</v>
      </c>
      <c r="K470" s="2" t="s">
        <v>4</v>
      </c>
      <c r="L470" s="6" t="s">
        <v>4100</v>
      </c>
      <c r="M470" s="2">
        <v>1</v>
      </c>
      <c r="N470" s="2" t="s">
        <v>3</v>
      </c>
      <c r="O470" s="111"/>
      <c r="P470" s="111">
        <f t="shared" si="61"/>
        <v>0</v>
      </c>
      <c r="Q470" s="2" t="s">
        <v>2</v>
      </c>
      <c r="R470" s="2"/>
      <c r="S470" s="3"/>
      <c r="T470" s="5"/>
      <c r="U470" s="2"/>
      <c r="V470" s="5"/>
      <c r="W470" s="3" t="s">
        <v>1</v>
      </c>
      <c r="X470" s="2" t="s">
        <v>0</v>
      </c>
      <c r="Y470" s="2"/>
      <c r="Z470" s="2"/>
      <c r="AA470" s="2">
        <f t="shared" si="62"/>
        <v>-1</v>
      </c>
      <c r="AB470" s="4"/>
      <c r="AC470" s="3"/>
      <c r="AD470" s="3"/>
      <c r="AE470" s="2">
        <v>1</v>
      </c>
      <c r="AF470" s="2">
        <v>1</v>
      </c>
    </row>
    <row r="471" spans="1:32" ht="37.9" customHeight="1" x14ac:dyDescent="0.25">
      <c r="A471" s="2"/>
      <c r="B471" s="2" t="s">
        <v>10</v>
      </c>
      <c r="C471" s="2" t="s">
        <v>15</v>
      </c>
      <c r="D471" s="6" t="s">
        <v>4106</v>
      </c>
      <c r="E471" s="7">
        <v>46226</v>
      </c>
      <c r="F471" s="2" t="s">
        <v>3776</v>
      </c>
      <c r="G471" s="2">
        <v>2026</v>
      </c>
      <c r="H471" s="2" t="s">
        <v>4109</v>
      </c>
      <c r="I471" s="2" t="s">
        <v>9</v>
      </c>
      <c r="J471" s="2" t="s">
        <v>4099</v>
      </c>
      <c r="K471" s="2" t="s">
        <v>4</v>
      </c>
      <c r="L471" s="6" t="s">
        <v>4101</v>
      </c>
      <c r="M471" s="2">
        <v>1</v>
      </c>
      <c r="N471" s="2" t="s">
        <v>3</v>
      </c>
      <c r="O471" s="111"/>
      <c r="P471" s="111">
        <f t="shared" si="61"/>
        <v>0</v>
      </c>
      <c r="Q471" s="2" t="s">
        <v>2</v>
      </c>
      <c r="R471" s="2"/>
      <c r="S471" s="3"/>
      <c r="T471" s="5"/>
      <c r="U471" s="2"/>
      <c r="V471" s="5"/>
      <c r="W471" s="3" t="s">
        <v>1</v>
      </c>
      <c r="X471" s="2" t="s">
        <v>0</v>
      </c>
      <c r="Y471" s="2"/>
      <c r="Z471" s="2"/>
      <c r="AA471" s="2">
        <f t="shared" si="62"/>
        <v>-1</v>
      </c>
      <c r="AB471" s="4"/>
      <c r="AC471" s="3"/>
      <c r="AD471" s="3"/>
      <c r="AE471" s="2"/>
      <c r="AF471" s="2">
        <v>1</v>
      </c>
    </row>
    <row r="472" spans="1:32" ht="37.9" customHeight="1" x14ac:dyDescent="0.25">
      <c r="A472" s="2"/>
      <c r="B472" s="2" t="s">
        <v>10</v>
      </c>
      <c r="C472" s="2" t="s">
        <v>15</v>
      </c>
      <c r="D472" s="6" t="s">
        <v>4103</v>
      </c>
      <c r="E472" s="7">
        <v>46226</v>
      </c>
      <c r="F472" s="2" t="s">
        <v>3776</v>
      </c>
      <c r="G472" s="2">
        <v>2026</v>
      </c>
      <c r="H472" s="2" t="s">
        <v>4109</v>
      </c>
      <c r="I472" s="2" t="s">
        <v>9</v>
      </c>
      <c r="J472" s="2" t="s">
        <v>4099</v>
      </c>
      <c r="K472" s="2" t="s">
        <v>4</v>
      </c>
      <c r="L472" s="6" t="s">
        <v>4102</v>
      </c>
      <c r="M472" s="2">
        <v>1</v>
      </c>
      <c r="N472" s="2" t="s">
        <v>3</v>
      </c>
      <c r="O472" s="111"/>
      <c r="P472" s="111">
        <f t="shared" si="61"/>
        <v>0</v>
      </c>
      <c r="Q472" s="2" t="s">
        <v>2</v>
      </c>
      <c r="R472" s="2"/>
      <c r="S472" s="3"/>
      <c r="T472" s="5"/>
      <c r="U472" s="2"/>
      <c r="V472" s="5"/>
      <c r="W472" s="3" t="s">
        <v>1</v>
      </c>
      <c r="X472" s="2" t="s">
        <v>0</v>
      </c>
      <c r="Y472" s="2"/>
      <c r="Z472" s="2"/>
      <c r="AA472" s="2">
        <f t="shared" si="62"/>
        <v>-1</v>
      </c>
      <c r="AB472" s="4"/>
      <c r="AC472" s="3"/>
      <c r="AD472" s="3"/>
      <c r="AE472" s="2"/>
      <c r="AF472" s="2">
        <v>1</v>
      </c>
    </row>
    <row r="473" spans="1:32" ht="37.9" customHeight="1" x14ac:dyDescent="0.25">
      <c r="A473" s="2"/>
      <c r="B473" s="2" t="s">
        <v>10</v>
      </c>
      <c r="C473" s="2" t="s">
        <v>15</v>
      </c>
      <c r="D473" s="6" t="s">
        <v>4104</v>
      </c>
      <c r="E473" s="7">
        <v>46226</v>
      </c>
      <c r="F473" s="2" t="s">
        <v>3776</v>
      </c>
      <c r="G473" s="2">
        <v>2026</v>
      </c>
      <c r="H473" s="2" t="s">
        <v>4109</v>
      </c>
      <c r="I473" s="2" t="s">
        <v>9</v>
      </c>
      <c r="J473" s="2" t="s">
        <v>4099</v>
      </c>
      <c r="K473" s="2" t="s">
        <v>4</v>
      </c>
      <c r="L473" s="6" t="s">
        <v>4110</v>
      </c>
      <c r="M473" s="2">
        <v>6</v>
      </c>
      <c r="N473" s="2" t="s">
        <v>3</v>
      </c>
      <c r="O473" s="111"/>
      <c r="P473" s="111">
        <f t="shared" si="61"/>
        <v>0</v>
      </c>
      <c r="Q473" s="2" t="s">
        <v>2</v>
      </c>
      <c r="R473" s="2"/>
      <c r="S473" s="3"/>
      <c r="T473" s="5"/>
      <c r="U473" s="2"/>
      <c r="V473" s="5"/>
      <c r="W473" s="3" t="s">
        <v>1</v>
      </c>
      <c r="X473" s="2" t="s">
        <v>0</v>
      </c>
      <c r="Y473" s="2"/>
      <c r="Z473" s="2"/>
      <c r="AA473" s="2">
        <f t="shared" si="62"/>
        <v>-6</v>
      </c>
      <c r="AB473" s="4"/>
      <c r="AC473" s="3"/>
      <c r="AD473" s="3"/>
      <c r="AE473" s="2"/>
      <c r="AF473" s="2">
        <v>1</v>
      </c>
    </row>
    <row r="474" spans="1:32" ht="37.9" customHeight="1" x14ac:dyDescent="0.25">
      <c r="A474" s="2">
        <v>1</v>
      </c>
      <c r="B474" s="2" t="s">
        <v>1229</v>
      </c>
      <c r="C474" s="2" t="s">
        <v>15</v>
      </c>
      <c r="D474" s="6" t="s">
        <v>4111</v>
      </c>
      <c r="E474" s="7">
        <v>46226</v>
      </c>
      <c r="F474" s="2" t="s">
        <v>3776</v>
      </c>
      <c r="G474" s="2">
        <v>2026</v>
      </c>
      <c r="H474" s="2" t="s">
        <v>4113</v>
      </c>
      <c r="I474" s="2" t="s">
        <v>9</v>
      </c>
      <c r="J474" s="2" t="s">
        <v>4112</v>
      </c>
      <c r="K474" s="2" t="s">
        <v>3411</v>
      </c>
      <c r="L474" s="6" t="s">
        <v>3389</v>
      </c>
      <c r="M474" s="2">
        <v>16</v>
      </c>
      <c r="N474" s="2" t="s">
        <v>3</v>
      </c>
      <c r="O474" s="111"/>
      <c r="P474" s="111">
        <f t="shared" ref="P474" si="63">O474*M474</f>
        <v>0</v>
      </c>
      <c r="Q474" s="2" t="s">
        <v>2</v>
      </c>
      <c r="R474" s="2"/>
      <c r="S474" s="3"/>
      <c r="T474" s="5"/>
      <c r="U474" s="2"/>
      <c r="V474" s="5"/>
      <c r="W474" s="3" t="s">
        <v>1</v>
      </c>
      <c r="X474" s="2" t="s">
        <v>0</v>
      </c>
      <c r="Y474" s="2"/>
      <c r="Z474" s="2"/>
      <c r="AA474" s="2">
        <f t="shared" ref="AA474" si="64">Z474-M474</f>
        <v>-16</v>
      </c>
      <c r="AB474" s="4"/>
      <c r="AC474" s="3"/>
      <c r="AD474" s="3"/>
      <c r="AE474" s="2">
        <v>1</v>
      </c>
      <c r="AF474" s="2">
        <v>1</v>
      </c>
    </row>
    <row r="475" spans="1:32" ht="37.9" customHeight="1" x14ac:dyDescent="0.25">
      <c r="A475" s="2">
        <v>5</v>
      </c>
      <c r="B475" s="2" t="s">
        <v>3785</v>
      </c>
      <c r="C475" s="2" t="s">
        <v>15</v>
      </c>
      <c r="D475" s="6" t="s">
        <v>4203</v>
      </c>
      <c r="E475" s="7">
        <v>46231</v>
      </c>
      <c r="F475" s="2" t="s">
        <v>3776</v>
      </c>
      <c r="G475" s="2">
        <v>2026</v>
      </c>
      <c r="H475" s="2" t="s">
        <v>4204</v>
      </c>
      <c r="I475" s="2" t="s">
        <v>2082</v>
      </c>
      <c r="J475" s="2" t="s">
        <v>4202</v>
      </c>
      <c r="K475" s="2" t="s">
        <v>3591</v>
      </c>
      <c r="L475" s="6" t="s">
        <v>4194</v>
      </c>
      <c r="M475" s="2">
        <v>20</v>
      </c>
      <c r="N475" s="2" t="s">
        <v>3</v>
      </c>
      <c r="O475" s="111">
        <v>1970.75</v>
      </c>
      <c r="P475" s="111">
        <f t="shared" ref="P475:P480" si="65">O475*M475</f>
        <v>39415</v>
      </c>
      <c r="Q475" s="2" t="s">
        <v>2</v>
      </c>
      <c r="R475" s="2" t="s">
        <v>3278</v>
      </c>
      <c r="S475" s="3" t="s">
        <v>4213</v>
      </c>
      <c r="T475" s="5">
        <v>46231</v>
      </c>
      <c r="U475" s="2" t="s">
        <v>12</v>
      </c>
      <c r="V475" s="5">
        <v>46231</v>
      </c>
      <c r="W475" s="3" t="s">
        <v>1422</v>
      </c>
      <c r="X475" s="2" t="s">
        <v>0</v>
      </c>
      <c r="Y475" s="2">
        <v>1</v>
      </c>
      <c r="Z475" s="2"/>
      <c r="AA475" s="2">
        <f t="shared" ref="AA475:AA484" si="66">Z475-M475</f>
        <v>-20</v>
      </c>
      <c r="AB475" s="4"/>
      <c r="AC475" s="3"/>
      <c r="AD475" s="3"/>
      <c r="AE475" s="2">
        <v>1</v>
      </c>
      <c r="AF475" s="2">
        <v>1</v>
      </c>
    </row>
    <row r="476" spans="1:32" ht="37.9" customHeight="1" x14ac:dyDescent="0.25">
      <c r="A476" s="2"/>
      <c r="B476" s="2" t="s">
        <v>3785</v>
      </c>
      <c r="C476" s="2" t="s">
        <v>15</v>
      </c>
      <c r="D476" s="6" t="s">
        <v>4203</v>
      </c>
      <c r="E476" s="7">
        <v>46231</v>
      </c>
      <c r="F476" s="2" t="s">
        <v>3776</v>
      </c>
      <c r="G476" s="2">
        <v>2026</v>
      </c>
      <c r="H476" s="2" t="s">
        <v>4204</v>
      </c>
      <c r="I476" s="2" t="s">
        <v>2082</v>
      </c>
      <c r="J476" s="2" t="s">
        <v>4202</v>
      </c>
      <c r="K476" s="2" t="s">
        <v>4195</v>
      </c>
      <c r="L476" s="6" t="s">
        <v>4196</v>
      </c>
      <c r="M476" s="2">
        <v>15</v>
      </c>
      <c r="N476" s="2" t="s">
        <v>3</v>
      </c>
      <c r="O476" s="111">
        <v>1643.86</v>
      </c>
      <c r="P476" s="111">
        <f t="shared" si="65"/>
        <v>24657.899999999998</v>
      </c>
      <c r="Q476" s="2" t="s">
        <v>2</v>
      </c>
      <c r="R476" s="2" t="s">
        <v>3278</v>
      </c>
      <c r="S476" s="3" t="s">
        <v>4213</v>
      </c>
      <c r="T476" s="5">
        <v>46231</v>
      </c>
      <c r="U476" s="2" t="s">
        <v>12</v>
      </c>
      <c r="V476" s="5">
        <v>46231</v>
      </c>
      <c r="W476" s="3" t="s">
        <v>1422</v>
      </c>
      <c r="X476" s="2" t="s">
        <v>0</v>
      </c>
      <c r="Y476" s="2">
        <v>1</v>
      </c>
      <c r="Z476" s="2"/>
      <c r="AA476" s="2">
        <f t="shared" si="66"/>
        <v>-15</v>
      </c>
      <c r="AB476" s="4"/>
      <c r="AC476" s="3"/>
      <c r="AD476" s="3"/>
      <c r="AE476" s="2"/>
      <c r="AF476" s="2">
        <v>1</v>
      </c>
    </row>
    <row r="477" spans="1:32" ht="37.9" customHeight="1" x14ac:dyDescent="0.25">
      <c r="A477" s="2"/>
      <c r="B477" s="2" t="s">
        <v>3785</v>
      </c>
      <c r="C477" s="2" t="s">
        <v>15</v>
      </c>
      <c r="D477" s="6" t="s">
        <v>4203</v>
      </c>
      <c r="E477" s="7">
        <v>46231</v>
      </c>
      <c r="F477" s="2" t="s">
        <v>3776</v>
      </c>
      <c r="G477" s="2">
        <v>2026</v>
      </c>
      <c r="H477" s="2" t="s">
        <v>4204</v>
      </c>
      <c r="I477" s="2" t="s">
        <v>2082</v>
      </c>
      <c r="J477" s="2" t="s">
        <v>4202</v>
      </c>
      <c r="K477" s="2" t="s">
        <v>4197</v>
      </c>
      <c r="L477" s="6" t="s">
        <v>4198</v>
      </c>
      <c r="M477" s="2">
        <v>12</v>
      </c>
      <c r="N477" s="2" t="s">
        <v>3</v>
      </c>
      <c r="O477" s="111">
        <v>3180.84</v>
      </c>
      <c r="P477" s="111">
        <f t="shared" si="65"/>
        <v>38170.080000000002</v>
      </c>
      <c r="Q477" s="2" t="s">
        <v>2</v>
      </c>
      <c r="R477" s="2" t="s">
        <v>3278</v>
      </c>
      <c r="S477" s="3" t="s">
        <v>4213</v>
      </c>
      <c r="T477" s="5">
        <v>46231</v>
      </c>
      <c r="U477" s="2" t="s">
        <v>12</v>
      </c>
      <c r="V477" s="5">
        <v>46231</v>
      </c>
      <c r="W477" s="3" t="s">
        <v>1422</v>
      </c>
      <c r="X477" s="2" t="s">
        <v>0</v>
      </c>
      <c r="Y477" s="2">
        <v>1</v>
      </c>
      <c r="Z477" s="2"/>
      <c r="AA477" s="2">
        <f t="shared" si="66"/>
        <v>-12</v>
      </c>
      <c r="AB477" s="4"/>
      <c r="AC477" s="3"/>
      <c r="AD477" s="3"/>
      <c r="AE477" s="2"/>
      <c r="AF477" s="2">
        <v>1</v>
      </c>
    </row>
    <row r="478" spans="1:32" ht="37.9" customHeight="1" x14ac:dyDescent="0.25">
      <c r="A478" s="2"/>
      <c r="B478" s="2" t="s">
        <v>3785</v>
      </c>
      <c r="C478" s="2" t="s">
        <v>15</v>
      </c>
      <c r="D478" s="6" t="s">
        <v>4203</v>
      </c>
      <c r="E478" s="7">
        <v>46231</v>
      </c>
      <c r="F478" s="2" t="s">
        <v>3776</v>
      </c>
      <c r="G478" s="2">
        <v>2026</v>
      </c>
      <c r="H478" s="2" t="s">
        <v>4204</v>
      </c>
      <c r="I478" s="2" t="s">
        <v>2082</v>
      </c>
      <c r="J478" s="2" t="s">
        <v>4202</v>
      </c>
      <c r="K478" s="2" t="s">
        <v>4199</v>
      </c>
      <c r="L478" s="6" t="s">
        <v>4200</v>
      </c>
      <c r="M478" s="2">
        <v>3</v>
      </c>
      <c r="N478" s="2" t="s">
        <v>3</v>
      </c>
      <c r="O478" s="111">
        <v>135929</v>
      </c>
      <c r="P478" s="111">
        <f t="shared" si="65"/>
        <v>407787</v>
      </c>
      <c r="Q478" s="2" t="s">
        <v>2</v>
      </c>
      <c r="R478" s="2" t="s">
        <v>3278</v>
      </c>
      <c r="S478" s="3" t="s">
        <v>4213</v>
      </c>
      <c r="T478" s="5">
        <v>46231</v>
      </c>
      <c r="U478" s="2" t="s">
        <v>12</v>
      </c>
      <c r="V478" s="5">
        <v>46231</v>
      </c>
      <c r="W478" s="3" t="s">
        <v>1422</v>
      </c>
      <c r="X478" s="2" t="s">
        <v>0</v>
      </c>
      <c r="Y478" s="2">
        <v>1</v>
      </c>
      <c r="Z478" s="2"/>
      <c r="AA478" s="2">
        <f t="shared" si="66"/>
        <v>-3</v>
      </c>
      <c r="AB478" s="4"/>
      <c r="AC478" s="3"/>
      <c r="AD478" s="3"/>
      <c r="AE478" s="2"/>
      <c r="AF478" s="2">
        <v>1</v>
      </c>
    </row>
    <row r="479" spans="1:32" ht="37.9" customHeight="1" x14ac:dyDescent="0.25">
      <c r="A479" s="2"/>
      <c r="B479" s="2" t="s">
        <v>3785</v>
      </c>
      <c r="C479" s="2" t="s">
        <v>15</v>
      </c>
      <c r="D479" s="6" t="s">
        <v>4203</v>
      </c>
      <c r="E479" s="7">
        <v>46231</v>
      </c>
      <c r="F479" s="2" t="s">
        <v>3776</v>
      </c>
      <c r="G479" s="2">
        <v>2026</v>
      </c>
      <c r="H479" s="2" t="s">
        <v>4204</v>
      </c>
      <c r="I479" s="2" t="s">
        <v>2082</v>
      </c>
      <c r="J479" s="2" t="s">
        <v>4202</v>
      </c>
      <c r="K479" s="2" t="s">
        <v>4201</v>
      </c>
      <c r="L479" s="6" t="s">
        <v>1228</v>
      </c>
      <c r="M479" s="2">
        <v>3</v>
      </c>
      <c r="N479" s="2" t="s">
        <v>3</v>
      </c>
      <c r="O479" s="111">
        <v>94307.9</v>
      </c>
      <c r="P479" s="111">
        <f t="shared" si="65"/>
        <v>282923.69999999995</v>
      </c>
      <c r="Q479" s="2" t="s">
        <v>2</v>
      </c>
      <c r="R479" s="2" t="s">
        <v>3278</v>
      </c>
      <c r="S479" s="3" t="s">
        <v>4213</v>
      </c>
      <c r="T479" s="5">
        <v>46231</v>
      </c>
      <c r="U479" s="2" t="s">
        <v>12</v>
      </c>
      <c r="V479" s="5">
        <v>46231</v>
      </c>
      <c r="W479" s="3" t="s">
        <v>1422</v>
      </c>
      <c r="X479" s="2" t="s">
        <v>0</v>
      </c>
      <c r="Y479" s="2">
        <v>1</v>
      </c>
      <c r="Z479" s="2"/>
      <c r="AA479" s="2">
        <f t="shared" si="66"/>
        <v>-3</v>
      </c>
      <c r="AB479" s="4"/>
      <c r="AC479" s="3"/>
      <c r="AD479" s="3"/>
      <c r="AE479" s="2"/>
      <c r="AF479" s="2">
        <v>1</v>
      </c>
    </row>
    <row r="480" spans="1:32" ht="37.9" customHeight="1" x14ac:dyDescent="0.25">
      <c r="A480" s="2">
        <v>1</v>
      </c>
      <c r="B480" s="2" t="s">
        <v>16</v>
      </c>
      <c r="C480" s="2" t="s">
        <v>15</v>
      </c>
      <c r="D480" s="6" t="s">
        <v>4218</v>
      </c>
      <c r="E480" s="7">
        <v>46232</v>
      </c>
      <c r="F480" s="2" t="s">
        <v>3776</v>
      </c>
      <c r="G480" s="2">
        <v>2026</v>
      </c>
      <c r="H480" s="2" t="s">
        <v>4222</v>
      </c>
      <c r="I480" s="2" t="s">
        <v>9</v>
      </c>
      <c r="J480" s="2" t="s">
        <v>4219</v>
      </c>
      <c r="K480" s="2" t="s">
        <v>4220</v>
      </c>
      <c r="L480" s="6" t="s">
        <v>4221</v>
      </c>
      <c r="M480" s="2">
        <v>1</v>
      </c>
      <c r="N480" s="2" t="s">
        <v>3</v>
      </c>
      <c r="O480" s="111">
        <v>531520</v>
      </c>
      <c r="P480" s="111">
        <f t="shared" si="65"/>
        <v>531520</v>
      </c>
      <c r="Q480" s="2" t="s">
        <v>2</v>
      </c>
      <c r="R480" s="2" t="s">
        <v>4240</v>
      </c>
      <c r="S480" s="3" t="s">
        <v>4239</v>
      </c>
      <c r="T480" s="5">
        <v>46233</v>
      </c>
      <c r="U480" s="2" t="s">
        <v>45</v>
      </c>
      <c r="V480" s="5">
        <v>46233</v>
      </c>
      <c r="W480" s="3" t="s">
        <v>14</v>
      </c>
      <c r="X480" s="2" t="s">
        <v>13</v>
      </c>
      <c r="Y480" s="2">
        <v>3</v>
      </c>
      <c r="Z480" s="2">
        <v>1</v>
      </c>
      <c r="AA480" s="2">
        <f t="shared" si="66"/>
        <v>0</v>
      </c>
      <c r="AB480" s="4">
        <v>46234</v>
      </c>
      <c r="AC480" s="3">
        <v>210</v>
      </c>
      <c r="AD480" s="3">
        <v>82525</v>
      </c>
      <c r="AE480" s="2">
        <v>1</v>
      </c>
      <c r="AF480" s="2">
        <v>1</v>
      </c>
    </row>
    <row r="481" spans="1:32" ht="37.9" customHeight="1" x14ac:dyDescent="0.25">
      <c r="A481" s="2">
        <v>1</v>
      </c>
      <c r="B481" s="2" t="s">
        <v>10</v>
      </c>
      <c r="C481" s="2" t="s">
        <v>7</v>
      </c>
      <c r="D481" s="6" t="s">
        <v>4277</v>
      </c>
      <c r="E481" s="7">
        <v>46237</v>
      </c>
      <c r="F481" s="2" t="s">
        <v>4270</v>
      </c>
      <c r="G481" s="2">
        <v>2026</v>
      </c>
      <c r="H481" s="2" t="s">
        <v>4273</v>
      </c>
      <c r="I481" s="2" t="s">
        <v>2082</v>
      </c>
      <c r="J481" s="2" t="s">
        <v>4267</v>
      </c>
      <c r="K481" s="2" t="s">
        <v>4275</v>
      </c>
      <c r="L481" s="6" t="s">
        <v>4276</v>
      </c>
      <c r="M481" s="2">
        <v>1000</v>
      </c>
      <c r="N481" s="2" t="s">
        <v>3</v>
      </c>
      <c r="O481" s="111"/>
      <c r="P481" s="111">
        <f t="shared" ref="P481:P484" si="67">O481*M481</f>
        <v>0</v>
      </c>
      <c r="Q481" s="2" t="s">
        <v>2</v>
      </c>
      <c r="R481" s="2"/>
      <c r="S481" s="3"/>
      <c r="T481" s="5"/>
      <c r="U481" s="2"/>
      <c r="V481" s="5"/>
      <c r="W481" s="3" t="s">
        <v>1</v>
      </c>
      <c r="X481" s="2" t="s">
        <v>0</v>
      </c>
      <c r="Y481" s="2"/>
      <c r="Z481" s="2"/>
      <c r="AA481" s="2">
        <f t="shared" si="66"/>
        <v>-1000</v>
      </c>
      <c r="AB481" s="4"/>
      <c r="AC481" s="3"/>
      <c r="AD481" s="3"/>
      <c r="AE481" s="2">
        <v>1</v>
      </c>
      <c r="AF481" s="2">
        <v>1</v>
      </c>
    </row>
    <row r="482" spans="1:32" ht="37.9" customHeight="1" x14ac:dyDescent="0.25">
      <c r="A482" s="2">
        <v>1</v>
      </c>
      <c r="B482" s="2" t="s">
        <v>3785</v>
      </c>
      <c r="C482" s="2" t="s">
        <v>15</v>
      </c>
      <c r="D482" s="6" t="s">
        <v>4279</v>
      </c>
      <c r="E482" s="7">
        <v>46237</v>
      </c>
      <c r="F482" s="2" t="s">
        <v>4270</v>
      </c>
      <c r="G482" s="2">
        <v>2026</v>
      </c>
      <c r="H482" s="2" t="s">
        <v>4274</v>
      </c>
      <c r="I482" s="2" t="s">
        <v>2082</v>
      </c>
      <c r="J482" s="2" t="s">
        <v>4268</v>
      </c>
      <c r="K482" s="2" t="s">
        <v>4</v>
      </c>
      <c r="L482" s="6" t="s">
        <v>4278</v>
      </c>
      <c r="M482" s="2">
        <v>1</v>
      </c>
      <c r="N482" s="2" t="s">
        <v>3</v>
      </c>
      <c r="O482" s="111"/>
      <c r="P482" s="111">
        <f t="shared" si="67"/>
        <v>0</v>
      </c>
      <c r="Q482" s="2" t="s">
        <v>2</v>
      </c>
      <c r="R482" s="2"/>
      <c r="S482" s="3"/>
      <c r="T482" s="5"/>
      <c r="U482" s="2"/>
      <c r="V482" s="5"/>
      <c r="W482" s="3" t="s">
        <v>1</v>
      </c>
      <c r="X482" s="2" t="s">
        <v>0</v>
      </c>
      <c r="Y482" s="2"/>
      <c r="Z482" s="2"/>
      <c r="AA482" s="2">
        <f t="shared" si="66"/>
        <v>-1</v>
      </c>
      <c r="AB482" s="4"/>
      <c r="AC482" s="3"/>
      <c r="AD482" s="3"/>
      <c r="AE482" s="2">
        <v>1</v>
      </c>
      <c r="AF482" s="2">
        <v>1</v>
      </c>
    </row>
    <row r="483" spans="1:32" ht="37.9" customHeight="1" x14ac:dyDescent="0.25">
      <c r="A483" s="2">
        <v>2</v>
      </c>
      <c r="B483" s="2" t="s">
        <v>16</v>
      </c>
      <c r="C483" s="2" t="s">
        <v>15</v>
      </c>
      <c r="D483" s="6" t="s">
        <v>4271</v>
      </c>
      <c r="E483" s="7">
        <v>46237</v>
      </c>
      <c r="F483" s="2" t="s">
        <v>4270</v>
      </c>
      <c r="G483" s="2">
        <v>2026</v>
      </c>
      <c r="H483" s="2" t="s">
        <v>4272</v>
      </c>
      <c r="I483" s="2" t="s">
        <v>9</v>
      </c>
      <c r="J483" s="2" t="s">
        <v>4269</v>
      </c>
      <c r="K483" s="2" t="s">
        <v>4266</v>
      </c>
      <c r="L483" s="6" t="s">
        <v>4264</v>
      </c>
      <c r="M483" s="2">
        <v>1</v>
      </c>
      <c r="N483" s="2" t="s">
        <v>3</v>
      </c>
      <c r="O483" s="111">
        <v>1410465</v>
      </c>
      <c r="P483" s="111">
        <f t="shared" si="67"/>
        <v>1410465</v>
      </c>
      <c r="Q483" s="2" t="s">
        <v>2</v>
      </c>
      <c r="R483" s="2" t="s">
        <v>4292</v>
      </c>
      <c r="S483" s="3" t="s">
        <v>4293</v>
      </c>
      <c r="T483" s="5">
        <v>46237</v>
      </c>
      <c r="U483" s="2" t="s">
        <v>45</v>
      </c>
      <c r="V483" s="5">
        <v>46237</v>
      </c>
      <c r="W483" s="3" t="s">
        <v>1422</v>
      </c>
      <c r="X483" s="2" t="s">
        <v>0</v>
      </c>
      <c r="Y483" s="2">
        <v>1</v>
      </c>
      <c r="Z483" s="2"/>
      <c r="AA483" s="2">
        <f t="shared" si="66"/>
        <v>-1</v>
      </c>
      <c r="AB483" s="4"/>
      <c r="AC483" s="3"/>
      <c r="AD483" s="3"/>
      <c r="AE483" s="2">
        <v>1</v>
      </c>
      <c r="AF483" s="2">
        <v>1</v>
      </c>
    </row>
    <row r="484" spans="1:32" ht="37.9" customHeight="1" x14ac:dyDescent="0.25">
      <c r="A484" s="2"/>
      <c r="B484" s="2" t="s">
        <v>16</v>
      </c>
      <c r="C484" s="2" t="s">
        <v>15</v>
      </c>
      <c r="D484" s="6" t="s">
        <v>4271</v>
      </c>
      <c r="E484" s="7">
        <v>46237</v>
      </c>
      <c r="F484" s="2" t="s">
        <v>4270</v>
      </c>
      <c r="G484" s="2">
        <v>2026</v>
      </c>
      <c r="H484" s="2" t="s">
        <v>4272</v>
      </c>
      <c r="I484" s="2" t="s">
        <v>9</v>
      </c>
      <c r="J484" s="2" t="s">
        <v>4269</v>
      </c>
      <c r="K484" s="2" t="s">
        <v>4</v>
      </c>
      <c r="L484" s="6" t="s">
        <v>4265</v>
      </c>
      <c r="M484" s="2">
        <v>1</v>
      </c>
      <c r="N484" s="2" t="s">
        <v>3</v>
      </c>
      <c r="O484" s="111"/>
      <c r="P484" s="111">
        <f t="shared" si="67"/>
        <v>0</v>
      </c>
      <c r="Q484" s="2" t="s">
        <v>2</v>
      </c>
      <c r="R484" s="2"/>
      <c r="S484" s="3"/>
      <c r="T484" s="5"/>
      <c r="U484" s="2"/>
      <c r="V484" s="5"/>
      <c r="W484" s="3" t="s">
        <v>1</v>
      </c>
      <c r="X484" s="2" t="s">
        <v>0</v>
      </c>
      <c r="Y484" s="2"/>
      <c r="Z484" s="2"/>
      <c r="AA484" s="2">
        <f t="shared" si="66"/>
        <v>-1</v>
      </c>
      <c r="AB484" s="4"/>
      <c r="AC484" s="3"/>
      <c r="AD484" s="3"/>
      <c r="AE484" s="2"/>
      <c r="AF484" s="2">
        <v>1</v>
      </c>
    </row>
    <row r="485" spans="1:32" ht="37.9" customHeight="1" x14ac:dyDescent="0.25">
      <c r="A485" s="2">
        <v>7</v>
      </c>
      <c r="B485" s="2" t="s">
        <v>3785</v>
      </c>
      <c r="C485" s="2" t="s">
        <v>15</v>
      </c>
      <c r="D485" s="6" t="s">
        <v>4286</v>
      </c>
      <c r="E485" s="7">
        <v>46237</v>
      </c>
      <c r="F485" s="2" t="s">
        <v>4270</v>
      </c>
      <c r="G485" s="2">
        <v>2026</v>
      </c>
      <c r="H485" s="2" t="s">
        <v>4288</v>
      </c>
      <c r="I485" s="2" t="s">
        <v>2082</v>
      </c>
      <c r="J485" s="2" t="s">
        <v>4287</v>
      </c>
      <c r="K485" s="2" t="s">
        <v>2325</v>
      </c>
      <c r="L485" s="6" t="s">
        <v>3910</v>
      </c>
      <c r="M485" s="2">
        <v>1</v>
      </c>
      <c r="N485" s="2" t="s">
        <v>3</v>
      </c>
      <c r="O485" s="111"/>
      <c r="P485" s="111">
        <f t="shared" ref="P485:P491" si="68">O485*M485</f>
        <v>0</v>
      </c>
      <c r="Q485" s="2" t="s">
        <v>2</v>
      </c>
      <c r="R485" s="2"/>
      <c r="S485" s="3"/>
      <c r="T485" s="5"/>
      <c r="U485" s="2"/>
      <c r="V485" s="5"/>
      <c r="W485" s="3" t="s">
        <v>1</v>
      </c>
      <c r="X485" s="2" t="s">
        <v>0</v>
      </c>
      <c r="Y485" s="2"/>
      <c r="Z485" s="2"/>
      <c r="AA485" s="2">
        <f t="shared" ref="AA485:AA491" si="69">Z485-M485</f>
        <v>-1</v>
      </c>
      <c r="AB485" s="4"/>
      <c r="AC485" s="3"/>
      <c r="AD485" s="3"/>
      <c r="AE485" s="2">
        <v>1</v>
      </c>
      <c r="AF485" s="2">
        <v>1</v>
      </c>
    </row>
    <row r="486" spans="1:32" ht="37.9" customHeight="1" x14ac:dyDescent="0.25">
      <c r="A486" s="2"/>
      <c r="B486" s="2" t="s">
        <v>3785</v>
      </c>
      <c r="C486" s="2" t="s">
        <v>15</v>
      </c>
      <c r="D486" s="6" t="s">
        <v>4286</v>
      </c>
      <c r="E486" s="7">
        <v>46237</v>
      </c>
      <c r="F486" s="2" t="s">
        <v>4270</v>
      </c>
      <c r="G486" s="2">
        <v>2026</v>
      </c>
      <c r="H486" s="2" t="s">
        <v>4288</v>
      </c>
      <c r="I486" s="2" t="s">
        <v>2082</v>
      </c>
      <c r="J486" s="2" t="s">
        <v>4287</v>
      </c>
      <c r="K486" s="2" t="s">
        <v>2326</v>
      </c>
      <c r="L486" s="6" t="s">
        <v>3911</v>
      </c>
      <c r="M486" s="2">
        <v>3</v>
      </c>
      <c r="N486" s="2" t="s">
        <v>3</v>
      </c>
      <c r="O486" s="111"/>
      <c r="P486" s="111">
        <f t="shared" si="68"/>
        <v>0</v>
      </c>
      <c r="Q486" s="2" t="s">
        <v>2</v>
      </c>
      <c r="R486" s="2"/>
      <c r="S486" s="3"/>
      <c r="T486" s="5"/>
      <c r="U486" s="2"/>
      <c r="V486" s="5"/>
      <c r="W486" s="3" t="s">
        <v>1</v>
      </c>
      <c r="X486" s="2" t="s">
        <v>0</v>
      </c>
      <c r="Y486" s="2"/>
      <c r="Z486" s="2"/>
      <c r="AA486" s="2">
        <f t="shared" si="69"/>
        <v>-3</v>
      </c>
      <c r="AB486" s="4"/>
      <c r="AC486" s="3"/>
      <c r="AD486" s="3"/>
      <c r="AE486" s="2"/>
      <c r="AF486" s="2">
        <v>1</v>
      </c>
    </row>
    <row r="487" spans="1:32" ht="37.9" customHeight="1" x14ac:dyDescent="0.25">
      <c r="A487" s="2"/>
      <c r="B487" s="2" t="s">
        <v>3785</v>
      </c>
      <c r="C487" s="2" t="s">
        <v>15</v>
      </c>
      <c r="D487" s="6" t="s">
        <v>4286</v>
      </c>
      <c r="E487" s="7">
        <v>46237</v>
      </c>
      <c r="F487" s="2" t="s">
        <v>4270</v>
      </c>
      <c r="G487" s="2">
        <v>2026</v>
      </c>
      <c r="H487" s="2" t="s">
        <v>4288</v>
      </c>
      <c r="I487" s="2" t="s">
        <v>2082</v>
      </c>
      <c r="J487" s="2" t="s">
        <v>4287</v>
      </c>
      <c r="K487" s="2" t="s">
        <v>2327</v>
      </c>
      <c r="L487" s="6" t="s">
        <v>4280</v>
      </c>
      <c r="M487" s="2">
        <v>1</v>
      </c>
      <c r="N487" s="2" t="s">
        <v>3</v>
      </c>
      <c r="O487" s="111"/>
      <c r="P487" s="111">
        <f t="shared" si="68"/>
        <v>0</v>
      </c>
      <c r="Q487" s="2" t="s">
        <v>2</v>
      </c>
      <c r="R487" s="2"/>
      <c r="S487" s="3"/>
      <c r="T487" s="5"/>
      <c r="U487" s="2"/>
      <c r="V487" s="5"/>
      <c r="W487" s="3" t="s">
        <v>1</v>
      </c>
      <c r="X487" s="2" t="s">
        <v>0</v>
      </c>
      <c r="Y487" s="2"/>
      <c r="Z487" s="2"/>
      <c r="AA487" s="2">
        <f t="shared" si="69"/>
        <v>-1</v>
      </c>
      <c r="AB487" s="4"/>
      <c r="AC487" s="3"/>
      <c r="AD487" s="3"/>
      <c r="AE487" s="2"/>
      <c r="AF487" s="2">
        <v>1</v>
      </c>
    </row>
    <row r="488" spans="1:32" ht="37.9" customHeight="1" x14ac:dyDescent="0.25">
      <c r="A488" s="2"/>
      <c r="B488" s="2" t="s">
        <v>3785</v>
      </c>
      <c r="C488" s="2" t="s">
        <v>15</v>
      </c>
      <c r="D488" s="6" t="s">
        <v>4286</v>
      </c>
      <c r="E488" s="7">
        <v>46237</v>
      </c>
      <c r="F488" s="2" t="s">
        <v>4270</v>
      </c>
      <c r="G488" s="2">
        <v>2026</v>
      </c>
      <c r="H488" s="2" t="s">
        <v>4288</v>
      </c>
      <c r="I488" s="2" t="s">
        <v>2082</v>
      </c>
      <c r="J488" s="2" t="s">
        <v>4287</v>
      </c>
      <c r="K488" s="2" t="s">
        <v>2328</v>
      </c>
      <c r="L488" s="6" t="s">
        <v>3912</v>
      </c>
      <c r="M488" s="2">
        <v>2</v>
      </c>
      <c r="N488" s="2" t="s">
        <v>3</v>
      </c>
      <c r="O488" s="111"/>
      <c r="P488" s="111">
        <f t="shared" si="68"/>
        <v>0</v>
      </c>
      <c r="Q488" s="2" t="s">
        <v>2</v>
      </c>
      <c r="R488" s="2"/>
      <c r="S488" s="3"/>
      <c r="T488" s="5"/>
      <c r="U488" s="2"/>
      <c r="V488" s="5"/>
      <c r="W488" s="3" t="s">
        <v>1</v>
      </c>
      <c r="X488" s="2" t="s">
        <v>0</v>
      </c>
      <c r="Y488" s="2"/>
      <c r="Z488" s="2"/>
      <c r="AA488" s="2">
        <f t="shared" si="69"/>
        <v>-2</v>
      </c>
      <c r="AB488" s="4"/>
      <c r="AC488" s="3"/>
      <c r="AD488" s="3"/>
      <c r="AE488" s="2"/>
      <c r="AF488" s="2">
        <v>1</v>
      </c>
    </row>
    <row r="489" spans="1:32" ht="37.9" customHeight="1" x14ac:dyDescent="0.25">
      <c r="A489" s="2"/>
      <c r="B489" s="2" t="s">
        <v>3785</v>
      </c>
      <c r="C489" s="2" t="s">
        <v>15</v>
      </c>
      <c r="D489" s="6" t="s">
        <v>4286</v>
      </c>
      <c r="E489" s="7">
        <v>46237</v>
      </c>
      <c r="F489" s="2" t="s">
        <v>4270</v>
      </c>
      <c r="G489" s="2">
        <v>2026</v>
      </c>
      <c r="H489" s="2" t="s">
        <v>4288</v>
      </c>
      <c r="I489" s="2" t="s">
        <v>2082</v>
      </c>
      <c r="J489" s="2" t="s">
        <v>4287</v>
      </c>
      <c r="K489" s="2" t="s">
        <v>4281</v>
      </c>
      <c r="L489" s="6" t="s">
        <v>4282</v>
      </c>
      <c r="M489" s="2">
        <v>2</v>
      </c>
      <c r="N489" s="2" t="s">
        <v>3</v>
      </c>
      <c r="O489" s="111"/>
      <c r="P489" s="111">
        <f t="shared" si="68"/>
        <v>0</v>
      </c>
      <c r="Q489" s="2" t="s">
        <v>2</v>
      </c>
      <c r="R489" s="2"/>
      <c r="S489" s="3"/>
      <c r="T489" s="5"/>
      <c r="U489" s="2"/>
      <c r="V489" s="5"/>
      <c r="W489" s="3" t="s">
        <v>1</v>
      </c>
      <c r="X489" s="2" t="s">
        <v>0</v>
      </c>
      <c r="Y489" s="2"/>
      <c r="Z489" s="2"/>
      <c r="AA489" s="2">
        <f t="shared" si="69"/>
        <v>-2</v>
      </c>
      <c r="AB489" s="4"/>
      <c r="AC489" s="3"/>
      <c r="AD489" s="3"/>
      <c r="AE489" s="2"/>
      <c r="AF489" s="2">
        <v>1</v>
      </c>
    </row>
    <row r="490" spans="1:32" ht="37.9" customHeight="1" x14ac:dyDescent="0.25">
      <c r="A490" s="2"/>
      <c r="B490" s="2" t="s">
        <v>3785</v>
      </c>
      <c r="C490" s="2" t="s">
        <v>15</v>
      </c>
      <c r="D490" s="6" t="s">
        <v>4286</v>
      </c>
      <c r="E490" s="7">
        <v>46237</v>
      </c>
      <c r="F490" s="2" t="s">
        <v>4270</v>
      </c>
      <c r="G490" s="2">
        <v>2026</v>
      </c>
      <c r="H490" s="2" t="s">
        <v>4288</v>
      </c>
      <c r="I490" s="2" t="s">
        <v>2082</v>
      </c>
      <c r="J490" s="2" t="s">
        <v>4287</v>
      </c>
      <c r="K490" s="2" t="s">
        <v>2329</v>
      </c>
      <c r="L490" s="6" t="s">
        <v>4283</v>
      </c>
      <c r="M490" s="2">
        <v>2</v>
      </c>
      <c r="N490" s="2" t="s">
        <v>3</v>
      </c>
      <c r="O490" s="111"/>
      <c r="P490" s="111">
        <f t="shared" si="68"/>
        <v>0</v>
      </c>
      <c r="Q490" s="2" t="s">
        <v>2</v>
      </c>
      <c r="R490" s="2"/>
      <c r="S490" s="3"/>
      <c r="T490" s="5"/>
      <c r="U490" s="2"/>
      <c r="V490" s="5"/>
      <c r="W490" s="3" t="s">
        <v>1</v>
      </c>
      <c r="X490" s="2" t="s">
        <v>0</v>
      </c>
      <c r="Y490" s="2"/>
      <c r="Z490" s="2"/>
      <c r="AA490" s="2">
        <f t="shared" si="69"/>
        <v>-2</v>
      </c>
      <c r="AB490" s="4"/>
      <c r="AC490" s="3"/>
      <c r="AD490" s="3"/>
      <c r="AE490" s="2"/>
      <c r="AF490" s="2">
        <v>1</v>
      </c>
    </row>
    <row r="491" spans="1:32" ht="37.9" customHeight="1" x14ac:dyDescent="0.25">
      <c r="A491" s="2"/>
      <c r="B491" s="2" t="s">
        <v>3785</v>
      </c>
      <c r="C491" s="2" t="s">
        <v>15</v>
      </c>
      <c r="D491" s="6" t="s">
        <v>4286</v>
      </c>
      <c r="E491" s="7">
        <v>46237</v>
      </c>
      <c r="F491" s="2" t="s">
        <v>4270</v>
      </c>
      <c r="G491" s="2">
        <v>2026</v>
      </c>
      <c r="H491" s="2" t="s">
        <v>4288</v>
      </c>
      <c r="I491" s="2" t="s">
        <v>2082</v>
      </c>
      <c r="J491" s="2" t="s">
        <v>4287</v>
      </c>
      <c r="K491" s="2" t="s">
        <v>4284</v>
      </c>
      <c r="L491" s="6" t="s">
        <v>4285</v>
      </c>
      <c r="M491" s="2">
        <v>1</v>
      </c>
      <c r="N491" s="2" t="s">
        <v>3</v>
      </c>
      <c r="O491" s="111"/>
      <c r="P491" s="111">
        <f t="shared" si="68"/>
        <v>0</v>
      </c>
      <c r="Q491" s="2" t="s">
        <v>2</v>
      </c>
      <c r="R491" s="2"/>
      <c r="S491" s="3"/>
      <c r="T491" s="5"/>
      <c r="U491" s="2"/>
      <c r="V491" s="5"/>
      <c r="W491" s="3" t="s">
        <v>1</v>
      </c>
      <c r="X491" s="2" t="s">
        <v>0</v>
      </c>
      <c r="Y491" s="2"/>
      <c r="Z491" s="2"/>
      <c r="AA491" s="2">
        <f t="shared" si="69"/>
        <v>-1</v>
      </c>
      <c r="AB491" s="4"/>
      <c r="AC491" s="3"/>
      <c r="AD491" s="3"/>
      <c r="AE491" s="2"/>
      <c r="AF491" s="2">
        <v>1</v>
      </c>
    </row>
    <row r="492" spans="1:32" ht="37.9" customHeight="1" x14ac:dyDescent="0.25">
      <c r="A492" s="2">
        <v>4</v>
      </c>
      <c r="B492" s="2" t="s">
        <v>10</v>
      </c>
      <c r="C492" s="2" t="s">
        <v>15</v>
      </c>
      <c r="D492" s="6" t="s">
        <v>4301</v>
      </c>
      <c r="E492" s="7">
        <v>46238</v>
      </c>
      <c r="F492" s="2" t="s">
        <v>4270</v>
      </c>
      <c r="G492" s="2">
        <v>2026</v>
      </c>
      <c r="H492" s="2" t="s">
        <v>4302</v>
      </c>
      <c r="I492" s="2" t="s">
        <v>2082</v>
      </c>
      <c r="J492" s="2" t="s">
        <v>4304</v>
      </c>
      <c r="K492" s="2" t="s">
        <v>1230</v>
      </c>
      <c r="L492" s="6" t="s">
        <v>4294</v>
      </c>
      <c r="M492" s="2">
        <v>1</v>
      </c>
      <c r="N492" s="2" t="s">
        <v>3</v>
      </c>
      <c r="O492" s="111"/>
      <c r="P492" s="111">
        <f t="shared" ref="P492:P495" si="70">O492*M492</f>
        <v>0</v>
      </c>
      <c r="Q492" s="2" t="s">
        <v>2</v>
      </c>
      <c r="R492" s="2"/>
      <c r="S492" s="3"/>
      <c r="T492" s="5"/>
      <c r="U492" s="2"/>
      <c r="V492" s="5"/>
      <c r="W492" s="3" t="s">
        <v>1</v>
      </c>
      <c r="X492" s="2" t="s">
        <v>0</v>
      </c>
      <c r="Y492" s="2"/>
      <c r="Z492" s="2"/>
      <c r="AA492" s="2">
        <f t="shared" ref="AA492:AA495" si="71">Z492-M492</f>
        <v>-1</v>
      </c>
      <c r="AB492" s="4"/>
      <c r="AC492" s="3"/>
      <c r="AD492" s="3"/>
      <c r="AE492" s="2">
        <v>1</v>
      </c>
      <c r="AF492" s="2">
        <v>1</v>
      </c>
    </row>
    <row r="493" spans="1:32" ht="37.9" customHeight="1" x14ac:dyDescent="0.25">
      <c r="A493" s="2"/>
      <c r="B493" s="2" t="s">
        <v>10</v>
      </c>
      <c r="C493" s="2" t="s">
        <v>15</v>
      </c>
      <c r="D493" s="6" t="s">
        <v>4301</v>
      </c>
      <c r="E493" s="7">
        <v>46238</v>
      </c>
      <c r="F493" s="2" t="s">
        <v>4270</v>
      </c>
      <c r="G493" s="2">
        <v>2026</v>
      </c>
      <c r="H493" s="2" t="s">
        <v>4302</v>
      </c>
      <c r="I493" s="2" t="s">
        <v>2082</v>
      </c>
      <c r="J493" s="2" t="s">
        <v>4304</v>
      </c>
      <c r="K493" s="2" t="s">
        <v>4295</v>
      </c>
      <c r="L493" s="6" t="s">
        <v>4296</v>
      </c>
      <c r="M493" s="2">
        <v>2</v>
      </c>
      <c r="N493" s="2" t="s">
        <v>3</v>
      </c>
      <c r="O493" s="111"/>
      <c r="P493" s="111">
        <f t="shared" si="70"/>
        <v>0</v>
      </c>
      <c r="Q493" s="2" t="s">
        <v>2</v>
      </c>
      <c r="R493" s="2"/>
      <c r="S493" s="3"/>
      <c r="T493" s="5"/>
      <c r="U493" s="2"/>
      <c r="V493" s="5"/>
      <c r="W493" s="3" t="s">
        <v>1</v>
      </c>
      <c r="X493" s="2" t="s">
        <v>0</v>
      </c>
      <c r="Y493" s="2"/>
      <c r="Z493" s="2"/>
      <c r="AA493" s="2">
        <f t="shared" si="71"/>
        <v>-2</v>
      </c>
      <c r="AB493" s="4"/>
      <c r="AC493" s="3"/>
      <c r="AD493" s="3"/>
      <c r="AE493" s="2"/>
      <c r="AF493" s="2">
        <v>1</v>
      </c>
    </row>
    <row r="494" spans="1:32" ht="37.9" customHeight="1" x14ac:dyDescent="0.25">
      <c r="A494" s="2"/>
      <c r="B494" s="2" t="s">
        <v>10</v>
      </c>
      <c r="C494" s="2" t="s">
        <v>15</v>
      </c>
      <c r="D494" s="6" t="s">
        <v>4301</v>
      </c>
      <c r="E494" s="7">
        <v>46238</v>
      </c>
      <c r="F494" s="2" t="s">
        <v>4270</v>
      </c>
      <c r="G494" s="2">
        <v>2026</v>
      </c>
      <c r="H494" s="2" t="s">
        <v>4302</v>
      </c>
      <c r="I494" s="2" t="s">
        <v>2082</v>
      </c>
      <c r="J494" s="2" t="s">
        <v>4304</v>
      </c>
      <c r="K494" s="2" t="s">
        <v>4297</v>
      </c>
      <c r="L494" s="6" t="s">
        <v>4298</v>
      </c>
      <c r="M494" s="2">
        <v>12</v>
      </c>
      <c r="N494" s="2" t="s">
        <v>3</v>
      </c>
      <c r="O494" s="111"/>
      <c r="P494" s="111">
        <f t="shared" si="70"/>
        <v>0</v>
      </c>
      <c r="Q494" s="2" t="s">
        <v>2</v>
      </c>
      <c r="R494" s="2"/>
      <c r="S494" s="3"/>
      <c r="T494" s="5"/>
      <c r="U494" s="2"/>
      <c r="V494" s="5"/>
      <c r="W494" s="3" t="s">
        <v>1</v>
      </c>
      <c r="X494" s="2" t="s">
        <v>0</v>
      </c>
      <c r="Y494" s="2"/>
      <c r="Z494" s="2"/>
      <c r="AA494" s="2">
        <f t="shared" si="71"/>
        <v>-12</v>
      </c>
      <c r="AB494" s="4"/>
      <c r="AC494" s="3"/>
      <c r="AD494" s="3"/>
      <c r="AE494" s="2"/>
      <c r="AF494" s="2">
        <v>1</v>
      </c>
    </row>
    <row r="495" spans="1:32" ht="37.9" customHeight="1" x14ac:dyDescent="0.25">
      <c r="A495" s="2"/>
      <c r="B495" s="2" t="s">
        <v>10</v>
      </c>
      <c r="C495" s="2" t="s">
        <v>15</v>
      </c>
      <c r="D495" s="6" t="s">
        <v>4301</v>
      </c>
      <c r="E495" s="7">
        <v>46238</v>
      </c>
      <c r="F495" s="2" t="s">
        <v>4270</v>
      </c>
      <c r="G495" s="2">
        <v>2026</v>
      </c>
      <c r="H495" s="2" t="s">
        <v>4302</v>
      </c>
      <c r="I495" s="2" t="s">
        <v>2082</v>
      </c>
      <c r="J495" s="2" t="s">
        <v>4304</v>
      </c>
      <c r="K495" s="2" t="s">
        <v>4299</v>
      </c>
      <c r="L495" s="6" t="s">
        <v>4300</v>
      </c>
      <c r="M495" s="2">
        <v>6</v>
      </c>
      <c r="N495" s="2" t="s">
        <v>3</v>
      </c>
      <c r="O495" s="111"/>
      <c r="P495" s="111">
        <f t="shared" si="70"/>
        <v>0</v>
      </c>
      <c r="Q495" s="2" t="s">
        <v>2</v>
      </c>
      <c r="R495" s="2"/>
      <c r="S495" s="3"/>
      <c r="T495" s="5"/>
      <c r="U495" s="2"/>
      <c r="V495" s="5"/>
      <c r="W495" s="3" t="s">
        <v>1</v>
      </c>
      <c r="X495" s="2" t="s">
        <v>0</v>
      </c>
      <c r="Y495" s="2"/>
      <c r="Z495" s="2"/>
      <c r="AA495" s="2">
        <f t="shared" si="71"/>
        <v>-6</v>
      </c>
      <c r="AB495" s="4"/>
      <c r="AC495" s="3"/>
      <c r="AD495" s="3"/>
      <c r="AE495" s="2"/>
      <c r="AF495" s="2">
        <v>1</v>
      </c>
    </row>
    <row r="496" spans="1:32" ht="37.9" customHeight="1" x14ac:dyDescent="0.25">
      <c r="A496" s="2">
        <v>3</v>
      </c>
      <c r="B496" s="2" t="s">
        <v>1229</v>
      </c>
      <c r="C496" s="2" t="s">
        <v>15</v>
      </c>
      <c r="D496" s="6" t="s">
        <v>4309</v>
      </c>
      <c r="E496" s="7">
        <v>46238</v>
      </c>
      <c r="F496" s="2" t="s">
        <v>4270</v>
      </c>
      <c r="G496" s="2">
        <v>2026</v>
      </c>
      <c r="H496" s="2" t="s">
        <v>4303</v>
      </c>
      <c r="I496" s="2" t="s">
        <v>2082</v>
      </c>
      <c r="J496" s="2" t="s">
        <v>4310</v>
      </c>
      <c r="K496" s="2" t="s">
        <v>3400</v>
      </c>
      <c r="L496" s="6" t="s">
        <v>4305</v>
      </c>
      <c r="M496" s="2">
        <v>4</v>
      </c>
      <c r="N496" s="2" t="s">
        <v>3</v>
      </c>
      <c r="O496" s="111"/>
      <c r="P496" s="111">
        <f t="shared" ref="P496:P498" si="72">O496*M496</f>
        <v>0</v>
      </c>
      <c r="Q496" s="2" t="s">
        <v>2</v>
      </c>
      <c r="R496" s="2"/>
      <c r="S496" s="3"/>
      <c r="T496" s="5"/>
      <c r="U496" s="2"/>
      <c r="V496" s="5"/>
      <c r="W496" s="3" t="s">
        <v>1</v>
      </c>
      <c r="X496" s="2" t="s">
        <v>0</v>
      </c>
      <c r="Y496" s="2"/>
      <c r="Z496" s="2"/>
      <c r="AA496" s="2">
        <f t="shared" ref="AA496:AA498" si="73">Z496-M496</f>
        <v>-4</v>
      </c>
      <c r="AB496" s="4"/>
      <c r="AC496" s="3"/>
      <c r="AD496" s="3"/>
      <c r="AE496" s="2">
        <v>1</v>
      </c>
      <c r="AF496" s="2">
        <v>1</v>
      </c>
    </row>
    <row r="497" spans="1:32" ht="37.9" customHeight="1" x14ac:dyDescent="0.25">
      <c r="A497" s="2"/>
      <c r="B497" s="2" t="s">
        <v>1229</v>
      </c>
      <c r="C497" s="2" t="s">
        <v>15</v>
      </c>
      <c r="D497" s="6" t="s">
        <v>4309</v>
      </c>
      <c r="E497" s="7">
        <v>46238</v>
      </c>
      <c r="F497" s="2" t="s">
        <v>4270</v>
      </c>
      <c r="G497" s="2">
        <v>2026</v>
      </c>
      <c r="H497" s="2" t="s">
        <v>4303</v>
      </c>
      <c r="I497" s="2" t="s">
        <v>2082</v>
      </c>
      <c r="J497" s="2" t="s">
        <v>4310</v>
      </c>
      <c r="K497" s="2" t="s">
        <v>3401</v>
      </c>
      <c r="L497" s="6" t="s">
        <v>4306</v>
      </c>
      <c r="M497" s="2">
        <v>150</v>
      </c>
      <c r="N497" s="2" t="s">
        <v>3</v>
      </c>
      <c r="O497" s="111"/>
      <c r="P497" s="111">
        <f t="shared" si="72"/>
        <v>0</v>
      </c>
      <c r="Q497" s="2" t="s">
        <v>2</v>
      </c>
      <c r="R497" s="2"/>
      <c r="S497" s="3"/>
      <c r="T497" s="5"/>
      <c r="U497" s="2"/>
      <c r="V497" s="5"/>
      <c r="W497" s="3" t="s">
        <v>1</v>
      </c>
      <c r="X497" s="2" t="s">
        <v>0</v>
      </c>
      <c r="Y497" s="2"/>
      <c r="Z497" s="2"/>
      <c r="AA497" s="2">
        <f t="shared" si="73"/>
        <v>-150</v>
      </c>
      <c r="AB497" s="4"/>
      <c r="AC497" s="3"/>
      <c r="AD497" s="3"/>
      <c r="AE497" s="2"/>
      <c r="AF497" s="2">
        <v>1</v>
      </c>
    </row>
    <row r="498" spans="1:32" ht="37.9" customHeight="1" x14ac:dyDescent="0.25">
      <c r="A498" s="2"/>
      <c r="B498" s="2" t="s">
        <v>1229</v>
      </c>
      <c r="C498" s="2" t="s">
        <v>15</v>
      </c>
      <c r="D498" s="6" t="s">
        <v>4309</v>
      </c>
      <c r="E498" s="7">
        <v>46238</v>
      </c>
      <c r="F498" s="2" t="s">
        <v>4270</v>
      </c>
      <c r="G498" s="2">
        <v>2026</v>
      </c>
      <c r="H498" s="2" t="s">
        <v>4303</v>
      </c>
      <c r="I498" s="2" t="s">
        <v>2082</v>
      </c>
      <c r="J498" s="2" t="s">
        <v>4310</v>
      </c>
      <c r="K498" s="2" t="s">
        <v>4307</v>
      </c>
      <c r="L498" s="6" t="s">
        <v>4308</v>
      </c>
      <c r="M498" s="2">
        <v>4</v>
      </c>
      <c r="N498" s="2" t="s">
        <v>3</v>
      </c>
      <c r="O498" s="111"/>
      <c r="P498" s="111">
        <f t="shared" si="72"/>
        <v>0</v>
      </c>
      <c r="Q498" s="2" t="s">
        <v>2</v>
      </c>
      <c r="R498" s="2"/>
      <c r="S498" s="3"/>
      <c r="T498" s="5"/>
      <c r="U498" s="2"/>
      <c r="V498" s="5"/>
      <c r="W498" s="3" t="s">
        <v>1</v>
      </c>
      <c r="X498" s="2" t="s">
        <v>0</v>
      </c>
      <c r="Y498" s="2"/>
      <c r="Z498" s="2"/>
      <c r="AA498" s="2">
        <f t="shared" si="73"/>
        <v>-4</v>
      </c>
      <c r="AB498" s="4"/>
      <c r="AC498" s="3"/>
      <c r="AD498" s="3"/>
      <c r="AE498" s="2"/>
      <c r="AF498" s="2">
        <v>1</v>
      </c>
    </row>
    <row r="499" spans="1:32" ht="37.9" customHeight="1" x14ac:dyDescent="0.25">
      <c r="A499" s="2">
        <v>1</v>
      </c>
      <c r="B499" s="2" t="s">
        <v>16</v>
      </c>
      <c r="C499" s="2" t="s">
        <v>15</v>
      </c>
      <c r="D499" s="6" t="s">
        <v>1299</v>
      </c>
      <c r="E499" s="7">
        <v>46238</v>
      </c>
      <c r="F499" s="2" t="s">
        <v>4270</v>
      </c>
      <c r="G499" s="2">
        <v>2026</v>
      </c>
      <c r="H499" s="2" t="s">
        <v>4313</v>
      </c>
      <c r="I499" s="2" t="s">
        <v>9</v>
      </c>
      <c r="J499" s="2" t="s">
        <v>4311</v>
      </c>
      <c r="K499" s="2" t="s">
        <v>4</v>
      </c>
      <c r="L499" s="6" t="s">
        <v>4312</v>
      </c>
      <c r="M499" s="2">
        <v>1</v>
      </c>
      <c r="N499" s="2" t="s">
        <v>3</v>
      </c>
      <c r="O499" s="111"/>
      <c r="P499" s="111">
        <f t="shared" ref="P499" si="74">O499*M499</f>
        <v>0</v>
      </c>
      <c r="Q499" s="2" t="s">
        <v>2</v>
      </c>
      <c r="R499" s="2"/>
      <c r="S499" s="3"/>
      <c r="T499" s="5"/>
      <c r="U499" s="2"/>
      <c r="V499" s="5"/>
      <c r="W499" s="3" t="s">
        <v>1</v>
      </c>
      <c r="X499" s="2" t="s">
        <v>0</v>
      </c>
      <c r="Y499" s="2"/>
      <c r="Z499" s="2"/>
      <c r="AA499" s="2">
        <f t="shared" ref="AA499" si="75">Z499-M499</f>
        <v>-1</v>
      </c>
      <c r="AB499" s="4"/>
      <c r="AC499" s="3"/>
      <c r="AD499" s="3"/>
      <c r="AE499" s="2">
        <v>1</v>
      </c>
      <c r="AF499" s="2">
        <v>1</v>
      </c>
    </row>
    <row r="500" spans="1:32" ht="37.9" customHeight="1" x14ac:dyDescent="0.25">
      <c r="A500" s="2">
        <v>1</v>
      </c>
      <c r="B500" s="2" t="s">
        <v>3785</v>
      </c>
      <c r="C500" s="2" t="s">
        <v>15</v>
      </c>
      <c r="D500" s="6" t="s">
        <v>4325</v>
      </c>
      <c r="E500" s="7">
        <v>46238</v>
      </c>
      <c r="F500" s="2" t="s">
        <v>4270</v>
      </c>
      <c r="G500" s="2">
        <v>2026</v>
      </c>
      <c r="H500" s="2" t="s">
        <v>4327</v>
      </c>
      <c r="I500" s="2" t="s">
        <v>2082</v>
      </c>
      <c r="J500" s="2" t="s">
        <v>4323</v>
      </c>
      <c r="K500" s="2" t="s">
        <v>4321</v>
      </c>
      <c r="L500" s="6" t="s">
        <v>4322</v>
      </c>
      <c r="M500" s="2">
        <v>3</v>
      </c>
      <c r="N500" s="2" t="s">
        <v>3</v>
      </c>
      <c r="O500" s="111"/>
      <c r="P500" s="111">
        <f t="shared" ref="P500:P501" si="76">O500*M500</f>
        <v>0</v>
      </c>
      <c r="Q500" s="2" t="s">
        <v>2</v>
      </c>
      <c r="R500" s="2"/>
      <c r="S500" s="3"/>
      <c r="T500" s="5"/>
      <c r="U500" s="2"/>
      <c r="V500" s="5"/>
      <c r="W500" s="3" t="s">
        <v>1</v>
      </c>
      <c r="X500" s="2" t="s">
        <v>0</v>
      </c>
      <c r="Y500" s="2"/>
      <c r="Z500" s="2"/>
      <c r="AA500" s="2">
        <f t="shared" ref="AA500:AA501" si="77">Z500-M500</f>
        <v>-3</v>
      </c>
      <c r="AB500" s="4"/>
      <c r="AC500" s="3"/>
      <c r="AD500" s="3"/>
      <c r="AE500" s="2">
        <v>1</v>
      </c>
      <c r="AF500" s="2">
        <v>1</v>
      </c>
    </row>
    <row r="501" spans="1:32" ht="37.9" customHeight="1" x14ac:dyDescent="0.25">
      <c r="A501" s="2">
        <v>1</v>
      </c>
      <c r="B501" s="2" t="s">
        <v>1306</v>
      </c>
      <c r="C501" s="2" t="s">
        <v>15</v>
      </c>
      <c r="D501" s="6" t="s">
        <v>4329</v>
      </c>
      <c r="E501" s="7">
        <v>46238</v>
      </c>
      <c r="F501" s="2" t="s">
        <v>4270</v>
      </c>
      <c r="G501" s="2">
        <v>2026</v>
      </c>
      <c r="H501" s="2" t="s">
        <v>4327</v>
      </c>
      <c r="I501" s="2" t="s">
        <v>2082</v>
      </c>
      <c r="J501" s="2" t="s">
        <v>4324</v>
      </c>
      <c r="K501" s="2" t="s">
        <v>4</v>
      </c>
      <c r="L501" s="6" t="s">
        <v>4328</v>
      </c>
      <c r="M501" s="2">
        <v>1</v>
      </c>
      <c r="N501" s="2" t="s">
        <v>3</v>
      </c>
      <c r="O501" s="111"/>
      <c r="P501" s="111">
        <f t="shared" si="76"/>
        <v>0</v>
      </c>
      <c r="Q501" s="2" t="s">
        <v>2</v>
      </c>
      <c r="R501" s="2"/>
      <c r="S501" s="3"/>
      <c r="T501" s="5"/>
      <c r="U501" s="2"/>
      <c r="V501" s="5"/>
      <c r="W501" s="3" t="s">
        <v>1</v>
      </c>
      <c r="X501" s="2" t="s">
        <v>0</v>
      </c>
      <c r="Y501" s="2"/>
      <c r="Z501" s="2"/>
      <c r="AA501" s="2">
        <f t="shared" si="77"/>
        <v>-1</v>
      </c>
      <c r="AB501" s="4"/>
      <c r="AC501" s="3"/>
      <c r="AD501" s="3"/>
      <c r="AE501" s="2">
        <v>1</v>
      </c>
      <c r="AF501" s="2">
        <v>1</v>
      </c>
    </row>
    <row r="502" spans="1:32" ht="37.9" customHeight="1" x14ac:dyDescent="0.25">
      <c r="A502" s="2"/>
      <c r="B502" s="2"/>
      <c r="C502" s="2"/>
      <c r="D502" s="6"/>
      <c r="E502" s="7"/>
      <c r="F502" s="2"/>
      <c r="G502" s="2"/>
      <c r="H502" s="2"/>
      <c r="I502" s="2"/>
      <c r="J502" s="2"/>
      <c r="K502" s="2"/>
      <c r="L502" s="6"/>
      <c r="M502" s="2"/>
      <c r="N502" s="2"/>
      <c r="O502" s="111"/>
      <c r="P502" s="111"/>
      <c r="Q502" s="2"/>
      <c r="R502" s="2"/>
      <c r="S502" s="3"/>
      <c r="T502" s="5"/>
      <c r="U502" s="2"/>
      <c r="V502" s="5"/>
      <c r="W502" s="3"/>
      <c r="X502" s="2"/>
      <c r="Y502" s="2"/>
      <c r="Z502" s="2"/>
      <c r="AA502" s="2"/>
      <c r="AB502" s="4"/>
      <c r="AC502" s="3"/>
      <c r="AD502" s="3"/>
      <c r="AE502" s="2"/>
      <c r="AF502" s="2"/>
    </row>
    <row r="503" spans="1:32" ht="37.9" customHeight="1" x14ac:dyDescent="0.25">
      <c r="A503" s="2"/>
      <c r="B503" s="2"/>
      <c r="C503" s="2"/>
      <c r="D503" s="6"/>
      <c r="E503" s="7"/>
      <c r="F503" s="2"/>
      <c r="G503" s="2"/>
      <c r="H503" s="2"/>
      <c r="I503" s="2"/>
      <c r="J503" s="2"/>
      <c r="K503" s="2"/>
      <c r="L503" s="6"/>
      <c r="M503" s="2"/>
      <c r="N503" s="2"/>
      <c r="O503" s="111"/>
      <c r="P503" s="111"/>
      <c r="Q503" s="2"/>
      <c r="R503" s="2"/>
      <c r="S503" s="3"/>
      <c r="T503" s="5"/>
      <c r="U503" s="2"/>
      <c r="V503" s="5"/>
      <c r="W503" s="3"/>
      <c r="X503" s="2"/>
      <c r="Y503" s="2"/>
      <c r="Z503" s="2"/>
      <c r="AA503" s="2"/>
      <c r="AB503" s="4"/>
      <c r="AC503" s="3"/>
      <c r="AD503" s="3"/>
      <c r="AE503" s="2"/>
      <c r="AF503" s="2"/>
    </row>
    <row r="504" spans="1:32" ht="37.9" customHeight="1" x14ac:dyDescent="0.25">
      <c r="A504" s="2"/>
      <c r="B504" s="2"/>
      <c r="C504" s="2"/>
      <c r="D504" s="6"/>
      <c r="E504" s="7"/>
      <c r="F504" s="2"/>
      <c r="G504" s="2"/>
      <c r="H504" s="2"/>
      <c r="I504" s="2"/>
      <c r="J504" s="2"/>
      <c r="K504" s="2"/>
      <c r="L504" s="6"/>
      <c r="M504" s="2"/>
      <c r="N504" s="2"/>
      <c r="O504" s="111"/>
      <c r="P504" s="111"/>
      <c r="Q504" s="2"/>
      <c r="R504" s="2"/>
      <c r="S504" s="3"/>
      <c r="T504" s="5"/>
      <c r="U504" s="2"/>
      <c r="V504" s="5"/>
      <c r="W504" s="3"/>
      <c r="X504" s="2"/>
      <c r="Y504" s="2"/>
      <c r="Z504" s="2"/>
      <c r="AA504" s="2"/>
      <c r="AB504" s="4"/>
      <c r="AC504" s="3"/>
      <c r="AD504" s="3"/>
      <c r="AE504" s="2"/>
      <c r="AF504" s="2"/>
    </row>
    <row r="505" spans="1:32" ht="37.9" customHeight="1" x14ac:dyDescent="0.25">
      <c r="A505" s="2"/>
      <c r="B505" s="2"/>
      <c r="C505" s="2"/>
      <c r="D505" s="6"/>
      <c r="E505" s="7"/>
      <c r="F505" s="2"/>
      <c r="G505" s="2"/>
      <c r="H505" s="2"/>
      <c r="I505" s="2"/>
      <c r="J505" s="2"/>
      <c r="K505" s="2"/>
      <c r="L505" s="6"/>
      <c r="M505" s="2"/>
      <c r="N505" s="2"/>
      <c r="O505" s="111"/>
      <c r="P505" s="111"/>
      <c r="Q505" s="2"/>
      <c r="R505" s="2"/>
      <c r="S505" s="3"/>
      <c r="T505" s="5"/>
      <c r="U505" s="2"/>
      <c r="V505" s="5"/>
      <c r="W505" s="3"/>
      <c r="X505" s="2"/>
      <c r="Y505" s="2"/>
      <c r="Z505" s="2"/>
      <c r="AA505" s="2"/>
      <c r="AB505" s="4"/>
      <c r="AC505" s="3"/>
      <c r="AD505" s="3"/>
      <c r="AE505" s="2"/>
      <c r="AF505" s="2"/>
    </row>
    <row r="506" spans="1:32" ht="37.9" customHeight="1" x14ac:dyDescent="0.25">
      <c r="A506" s="2"/>
      <c r="B506" s="2"/>
      <c r="C506" s="2"/>
      <c r="D506" s="6"/>
      <c r="E506" s="7"/>
      <c r="F506" s="2"/>
      <c r="G506" s="2"/>
      <c r="H506" s="2"/>
      <c r="I506" s="2"/>
      <c r="J506" s="2"/>
      <c r="K506" s="2"/>
      <c r="L506" s="6"/>
      <c r="M506" s="2"/>
      <c r="N506" s="2"/>
      <c r="O506" s="111"/>
      <c r="P506" s="111"/>
      <c r="Q506" s="2"/>
      <c r="R506" s="2"/>
      <c r="S506" s="3"/>
      <c r="T506" s="5"/>
      <c r="U506" s="2"/>
      <c r="V506" s="5"/>
      <c r="W506" s="3"/>
      <c r="X506" s="2"/>
      <c r="Y506" s="2"/>
      <c r="Z506" s="2"/>
      <c r="AA506" s="2"/>
      <c r="AB506" s="4"/>
      <c r="AC506" s="3"/>
      <c r="AD506" s="3"/>
      <c r="AE506" s="2"/>
      <c r="AF506" s="2"/>
    </row>
    <row r="507" spans="1:32" ht="37.9" customHeight="1" x14ac:dyDescent="0.25">
      <c r="A507" s="2"/>
      <c r="B507" s="2"/>
      <c r="C507" s="2"/>
      <c r="D507" s="6"/>
      <c r="E507" s="7"/>
      <c r="F507" s="2"/>
      <c r="G507" s="2"/>
      <c r="H507" s="2"/>
      <c r="I507" s="2"/>
      <c r="J507" s="2"/>
      <c r="K507" s="2"/>
      <c r="L507" s="6"/>
      <c r="M507" s="2"/>
      <c r="N507" s="2"/>
      <c r="O507" s="111"/>
      <c r="P507" s="111"/>
      <c r="Q507" s="2"/>
      <c r="R507" s="2"/>
      <c r="S507" s="3"/>
      <c r="T507" s="5"/>
      <c r="U507" s="2"/>
      <c r="V507" s="5"/>
      <c r="W507" s="3"/>
      <c r="X507" s="2"/>
      <c r="Y507" s="2"/>
      <c r="Z507" s="2"/>
      <c r="AA507" s="2"/>
      <c r="AB507" s="4"/>
      <c r="AC507" s="3"/>
      <c r="AD507" s="3"/>
      <c r="AE507" s="2"/>
      <c r="AF507" s="2"/>
    </row>
    <row r="508" spans="1:32" ht="37.9" customHeight="1" x14ac:dyDescent="0.25">
      <c r="A508" s="2"/>
      <c r="B508" s="2"/>
      <c r="C508" s="2"/>
      <c r="D508" s="6"/>
      <c r="E508" s="7"/>
      <c r="F508" s="2"/>
      <c r="G508" s="2"/>
      <c r="H508" s="2"/>
      <c r="I508" s="2"/>
      <c r="J508" s="2"/>
      <c r="K508" s="2"/>
      <c r="L508" s="6"/>
      <c r="M508" s="2"/>
      <c r="N508" s="2"/>
      <c r="O508" s="111"/>
      <c r="P508" s="111"/>
      <c r="Q508" s="2"/>
      <c r="R508" s="2"/>
      <c r="S508" s="3"/>
      <c r="T508" s="5"/>
      <c r="U508" s="2"/>
      <c r="V508" s="5"/>
      <c r="W508" s="3"/>
      <c r="X508" s="2"/>
      <c r="Y508" s="2"/>
      <c r="Z508" s="2"/>
      <c r="AA508" s="2"/>
      <c r="AB508" s="4"/>
      <c r="AC508" s="3"/>
      <c r="AD508" s="3"/>
      <c r="AE508" s="2"/>
      <c r="AF508" s="2"/>
    </row>
    <row r="509" spans="1:32" ht="37.9" customHeight="1" x14ac:dyDescent="0.25">
      <c r="A509" s="2"/>
      <c r="B509" s="2"/>
      <c r="C509" s="2"/>
      <c r="D509" s="6"/>
      <c r="E509" s="7"/>
      <c r="F509" s="2"/>
      <c r="G509" s="2"/>
      <c r="H509" s="2"/>
      <c r="I509" s="2"/>
      <c r="J509" s="2"/>
      <c r="K509" s="2"/>
      <c r="L509" s="6"/>
      <c r="M509" s="2"/>
      <c r="N509" s="2"/>
      <c r="O509" s="111"/>
      <c r="P509" s="111"/>
      <c r="Q509" s="2"/>
      <c r="R509" s="2"/>
      <c r="S509" s="3"/>
      <c r="T509" s="5"/>
      <c r="U509" s="2"/>
      <c r="V509" s="5"/>
      <c r="W509" s="3"/>
      <c r="X509" s="2"/>
      <c r="Y509" s="2"/>
      <c r="Z509" s="2"/>
      <c r="AA509" s="2"/>
      <c r="AB509" s="4"/>
      <c r="AC509" s="3"/>
      <c r="AD509" s="3"/>
      <c r="AE509" s="2"/>
      <c r="AF509" s="2"/>
    </row>
    <row r="510" spans="1:32" ht="37.9" customHeight="1" x14ac:dyDescent="0.25">
      <c r="A510" s="2"/>
      <c r="B510" s="2"/>
      <c r="C510" s="2"/>
      <c r="D510" s="6"/>
      <c r="E510" s="7"/>
      <c r="F510" s="2"/>
      <c r="G510" s="2"/>
      <c r="H510" s="2"/>
      <c r="I510" s="2"/>
      <c r="J510" s="2"/>
      <c r="K510" s="2"/>
      <c r="L510" s="6"/>
      <c r="M510" s="2"/>
      <c r="N510" s="2"/>
      <c r="O510" s="111"/>
      <c r="P510" s="111"/>
      <c r="Q510" s="2"/>
      <c r="R510" s="2"/>
      <c r="S510" s="3"/>
      <c r="T510" s="5"/>
      <c r="U510" s="2"/>
      <c r="V510" s="5"/>
      <c r="W510" s="3"/>
      <c r="X510" s="2"/>
      <c r="Y510" s="2"/>
      <c r="Z510" s="2"/>
      <c r="AA510" s="2"/>
      <c r="AB510" s="4"/>
      <c r="AC510" s="3"/>
      <c r="AD510" s="3"/>
      <c r="AE510" s="2"/>
      <c r="AF510" s="2"/>
    </row>
    <row r="511" spans="1:32" ht="37.9" customHeight="1" x14ac:dyDescent="0.25">
      <c r="A511" s="2"/>
      <c r="B511" s="2"/>
      <c r="C511" s="2"/>
      <c r="D511" s="6"/>
      <c r="E511" s="7"/>
      <c r="F511" s="2"/>
      <c r="G511" s="2"/>
      <c r="H511" s="2"/>
      <c r="I511" s="2"/>
      <c r="J511" s="2"/>
      <c r="K511" s="2"/>
      <c r="L511" s="6"/>
      <c r="M511" s="2"/>
      <c r="N511" s="2"/>
      <c r="O511" s="111"/>
      <c r="P511" s="111"/>
      <c r="Q511" s="2"/>
      <c r="R511" s="2"/>
      <c r="S511" s="3"/>
      <c r="T511" s="5"/>
      <c r="U511" s="2"/>
      <c r="V511" s="5"/>
      <c r="W511" s="3"/>
      <c r="X511" s="2"/>
      <c r="Y511" s="2"/>
      <c r="Z511" s="2"/>
      <c r="AA511" s="2"/>
      <c r="AB511" s="4"/>
      <c r="AC511" s="3"/>
      <c r="AD511" s="3"/>
      <c r="AE511" s="2"/>
      <c r="AF511" s="2"/>
    </row>
    <row r="512" spans="1:32" ht="37.9" customHeight="1" x14ac:dyDescent="0.25">
      <c r="A512" s="2"/>
      <c r="B512" s="2"/>
      <c r="C512" s="2"/>
      <c r="D512" s="6"/>
      <c r="E512" s="7"/>
      <c r="F512" s="2"/>
      <c r="G512" s="2"/>
      <c r="H512" s="2"/>
      <c r="I512" s="2"/>
      <c r="J512" s="2"/>
      <c r="K512" s="2"/>
      <c r="L512" s="6"/>
      <c r="M512" s="2"/>
      <c r="N512" s="2"/>
      <c r="O512" s="111"/>
      <c r="P512" s="111"/>
      <c r="Q512" s="2"/>
      <c r="R512" s="2"/>
      <c r="S512" s="3"/>
      <c r="T512" s="5"/>
      <c r="U512" s="2"/>
      <c r="V512" s="5"/>
      <c r="W512" s="3"/>
      <c r="X512" s="2"/>
      <c r="Y512" s="2"/>
      <c r="Z512" s="2"/>
      <c r="AA512" s="2"/>
      <c r="AB512" s="4"/>
      <c r="AC512" s="3"/>
      <c r="AD512" s="3"/>
      <c r="AE512" s="2"/>
      <c r="AF512" s="2"/>
    </row>
    <row r="513" spans="1:32" ht="37.9" customHeight="1" x14ac:dyDescent="0.25">
      <c r="A513" s="2"/>
      <c r="B513" s="2"/>
      <c r="C513" s="2"/>
      <c r="D513" s="6"/>
      <c r="E513" s="7"/>
      <c r="F513" s="2"/>
      <c r="G513" s="2"/>
      <c r="H513" s="2"/>
      <c r="I513" s="2"/>
      <c r="J513" s="2"/>
      <c r="K513" s="2"/>
      <c r="L513" s="6"/>
      <c r="M513" s="2"/>
      <c r="N513" s="2"/>
      <c r="O513" s="111"/>
      <c r="P513" s="111"/>
      <c r="Q513" s="2"/>
      <c r="R513" s="2"/>
      <c r="S513" s="3"/>
      <c r="T513" s="5"/>
      <c r="U513" s="2"/>
      <c r="V513" s="5"/>
      <c r="W513" s="3"/>
      <c r="X513" s="2"/>
      <c r="Y513" s="2"/>
      <c r="Z513" s="2"/>
      <c r="AA513" s="2"/>
      <c r="AB513" s="4"/>
      <c r="AC513" s="3"/>
      <c r="AD513" s="3"/>
      <c r="AE513" s="2"/>
      <c r="AF513" s="2"/>
    </row>
    <row r="514" spans="1:32" ht="37.9" customHeight="1" x14ac:dyDescent="0.25">
      <c r="A514" s="2"/>
      <c r="B514" s="2"/>
      <c r="C514" s="2"/>
      <c r="D514" s="6"/>
      <c r="E514" s="7"/>
      <c r="F514" s="2"/>
      <c r="G514" s="2"/>
      <c r="H514" s="2"/>
      <c r="I514" s="2"/>
      <c r="J514" s="2"/>
      <c r="K514" s="2"/>
      <c r="L514" s="6"/>
      <c r="M514" s="2"/>
      <c r="N514" s="2"/>
      <c r="O514" s="111"/>
      <c r="P514" s="111"/>
      <c r="Q514" s="2"/>
      <c r="R514" s="2"/>
      <c r="S514" s="3"/>
      <c r="T514" s="5"/>
      <c r="U514" s="2"/>
      <c r="V514" s="5"/>
      <c r="W514" s="3"/>
      <c r="X514" s="2"/>
      <c r="Y514" s="2"/>
      <c r="Z514" s="2"/>
      <c r="AA514" s="2"/>
      <c r="AB514" s="4"/>
      <c r="AC514" s="3"/>
      <c r="AD514" s="3"/>
      <c r="AE514" s="2"/>
      <c r="AF514" s="2"/>
    </row>
    <row r="515" spans="1:32" ht="37.9" customHeight="1" x14ac:dyDescent="0.25">
      <c r="A515" s="2"/>
      <c r="B515" s="2"/>
      <c r="C515" s="2"/>
      <c r="D515" s="6"/>
      <c r="E515" s="7"/>
      <c r="F515" s="2"/>
      <c r="G515" s="2"/>
      <c r="H515" s="2"/>
      <c r="I515" s="2"/>
      <c r="J515" s="2"/>
      <c r="K515" s="2"/>
      <c r="L515" s="6"/>
      <c r="M515" s="2"/>
      <c r="N515" s="2"/>
      <c r="O515" s="111"/>
      <c r="P515" s="111"/>
      <c r="Q515" s="2"/>
      <c r="R515" s="2"/>
      <c r="S515" s="3"/>
      <c r="T515" s="5"/>
      <c r="U515" s="2"/>
      <c r="V515" s="5"/>
      <c r="W515" s="3"/>
      <c r="X515" s="2"/>
      <c r="Y515" s="2"/>
      <c r="Z515" s="2"/>
      <c r="AA515" s="2"/>
      <c r="AB515" s="4"/>
      <c r="AC515" s="3"/>
      <c r="AD515" s="3"/>
      <c r="AE515" s="2"/>
      <c r="AF515" s="2"/>
    </row>
    <row r="516" spans="1:32" ht="37.9" customHeight="1" x14ac:dyDescent="0.25">
      <c r="A516" s="2"/>
      <c r="B516" s="2"/>
      <c r="C516" s="2"/>
      <c r="D516" s="6"/>
      <c r="E516" s="7"/>
      <c r="F516" s="2"/>
      <c r="G516" s="2"/>
      <c r="H516" s="2"/>
      <c r="I516" s="2"/>
      <c r="J516" s="2"/>
      <c r="K516" s="2"/>
      <c r="L516" s="6"/>
      <c r="M516" s="2"/>
      <c r="N516" s="2"/>
      <c r="O516" s="111"/>
      <c r="P516" s="111"/>
      <c r="Q516" s="2"/>
      <c r="R516" s="2"/>
      <c r="S516" s="3"/>
      <c r="T516" s="5"/>
      <c r="U516" s="2"/>
      <c r="V516" s="5"/>
      <c r="W516" s="3"/>
      <c r="X516" s="2"/>
      <c r="Y516" s="2"/>
      <c r="Z516" s="2"/>
      <c r="AA516" s="2"/>
      <c r="AB516" s="4"/>
      <c r="AC516" s="3"/>
      <c r="AD516" s="3"/>
      <c r="AE516" s="2"/>
      <c r="AF516" s="2"/>
    </row>
    <row r="517" spans="1:32" ht="37.9" customHeight="1" x14ac:dyDescent="0.25">
      <c r="A517" s="2"/>
      <c r="B517" s="2"/>
      <c r="C517" s="2"/>
      <c r="D517" s="6"/>
      <c r="E517" s="7"/>
      <c r="F517" s="2"/>
      <c r="G517" s="2"/>
      <c r="H517" s="2"/>
      <c r="I517" s="2"/>
      <c r="J517" s="2"/>
      <c r="K517" s="2"/>
      <c r="L517" s="6"/>
      <c r="M517" s="2"/>
      <c r="N517" s="2"/>
      <c r="O517" s="111"/>
      <c r="P517" s="111"/>
      <c r="Q517" s="2"/>
      <c r="R517" s="2"/>
      <c r="S517" s="3"/>
      <c r="T517" s="5"/>
      <c r="U517" s="2"/>
      <c r="V517" s="5"/>
      <c r="W517" s="3"/>
      <c r="X517" s="2"/>
      <c r="Y517" s="2"/>
      <c r="Z517" s="2"/>
      <c r="AA517" s="2"/>
      <c r="AB517" s="4"/>
      <c r="AC517" s="3"/>
      <c r="AD517" s="3"/>
      <c r="AE517" s="2"/>
      <c r="AF517" s="2"/>
    </row>
    <row r="518" spans="1:32" ht="37.9" customHeight="1" x14ac:dyDescent="0.25">
      <c r="A518" s="2"/>
      <c r="B518" s="2"/>
      <c r="C518" s="2"/>
      <c r="D518" s="6"/>
      <c r="E518" s="7"/>
      <c r="F518" s="2"/>
      <c r="G518" s="2"/>
      <c r="H518" s="2"/>
      <c r="I518" s="2"/>
      <c r="J518" s="2"/>
      <c r="K518" s="2"/>
      <c r="L518" s="6"/>
      <c r="M518" s="2"/>
      <c r="N518" s="2"/>
      <c r="O518" s="111"/>
      <c r="P518" s="111"/>
      <c r="Q518" s="2"/>
      <c r="R518" s="2"/>
      <c r="S518" s="3"/>
      <c r="T518" s="5"/>
      <c r="U518" s="2"/>
      <c r="V518" s="5"/>
      <c r="W518" s="3"/>
      <c r="X518" s="2"/>
      <c r="Y518" s="2"/>
      <c r="Z518" s="2"/>
      <c r="AA518" s="2"/>
      <c r="AB518" s="4"/>
      <c r="AC518" s="3"/>
      <c r="AD518" s="3"/>
      <c r="AE518" s="2"/>
      <c r="AF518" s="2"/>
    </row>
    <row r="519" spans="1:32" ht="37.9" customHeight="1" x14ac:dyDescent="0.25">
      <c r="A519" s="2"/>
      <c r="B519" s="2"/>
      <c r="C519" s="2"/>
      <c r="D519" s="6"/>
      <c r="E519" s="7"/>
      <c r="F519" s="2"/>
      <c r="G519" s="2"/>
      <c r="H519" s="2"/>
      <c r="I519" s="2"/>
      <c r="J519" s="2"/>
      <c r="K519" s="2"/>
      <c r="L519" s="6"/>
      <c r="M519" s="2"/>
      <c r="N519" s="2"/>
      <c r="O519" s="111"/>
      <c r="P519" s="111"/>
      <c r="Q519" s="2"/>
      <c r="R519" s="2"/>
      <c r="S519" s="3"/>
      <c r="T519" s="5"/>
      <c r="U519" s="2"/>
      <c r="V519" s="5"/>
      <c r="W519" s="3"/>
      <c r="X519" s="2"/>
      <c r="Y519" s="2"/>
      <c r="Z519" s="2"/>
      <c r="AA519" s="2"/>
      <c r="AB519" s="4"/>
      <c r="AC519" s="3"/>
      <c r="AD519" s="3"/>
      <c r="AE519" s="2"/>
      <c r="AF519" s="2"/>
    </row>
    <row r="520" spans="1:32" ht="37.9" customHeight="1" x14ac:dyDescent="0.25">
      <c r="A520" s="2"/>
      <c r="B520" s="2"/>
      <c r="C520" s="2"/>
      <c r="D520" s="6"/>
      <c r="E520" s="7"/>
      <c r="F520" s="2"/>
      <c r="G520" s="2"/>
      <c r="H520" s="2"/>
      <c r="I520" s="2"/>
      <c r="J520" s="2"/>
      <c r="K520" s="2"/>
      <c r="L520" s="6"/>
      <c r="M520" s="2"/>
      <c r="N520" s="2"/>
      <c r="O520" s="111"/>
      <c r="P520" s="111"/>
      <c r="Q520" s="2"/>
      <c r="R520" s="2"/>
      <c r="S520" s="3"/>
      <c r="T520" s="5"/>
      <c r="U520" s="2"/>
      <c r="V520" s="5"/>
      <c r="W520" s="3"/>
      <c r="X520" s="2"/>
      <c r="Y520" s="2"/>
      <c r="Z520" s="2"/>
      <c r="AA520" s="2"/>
      <c r="AB520" s="4"/>
      <c r="AC520" s="3"/>
      <c r="AD520" s="3"/>
      <c r="AE520" s="2"/>
      <c r="AF520" s="2"/>
    </row>
    <row r="521" spans="1:32" ht="37.9" customHeight="1" x14ac:dyDescent="0.25">
      <c r="A521" s="2"/>
      <c r="B521" s="2"/>
      <c r="C521" s="2"/>
      <c r="D521" s="6"/>
      <c r="E521" s="7"/>
      <c r="F521" s="2"/>
      <c r="G521" s="2"/>
      <c r="H521" s="2"/>
      <c r="I521" s="2"/>
      <c r="J521" s="2"/>
      <c r="K521" s="2"/>
      <c r="L521" s="6"/>
      <c r="M521" s="2"/>
      <c r="N521" s="2"/>
      <c r="O521" s="111"/>
      <c r="P521" s="111"/>
      <c r="Q521" s="2"/>
      <c r="R521" s="2"/>
      <c r="S521" s="3"/>
      <c r="T521" s="5"/>
      <c r="U521" s="2"/>
      <c r="V521" s="5"/>
      <c r="W521" s="3"/>
      <c r="X521" s="2"/>
      <c r="Y521" s="2"/>
      <c r="Z521" s="2"/>
      <c r="AA521" s="2"/>
      <c r="AB521" s="4"/>
      <c r="AC521" s="3"/>
      <c r="AD521" s="3"/>
      <c r="AE521" s="2"/>
      <c r="AF521" s="2"/>
    </row>
    <row r="522" spans="1:32" ht="37.9" customHeight="1" x14ac:dyDescent="0.25">
      <c r="A522" s="2"/>
      <c r="B522" s="2"/>
      <c r="C522" s="2"/>
      <c r="D522" s="6"/>
      <c r="E522" s="7"/>
      <c r="F522" s="2"/>
      <c r="G522" s="2"/>
      <c r="H522" s="2"/>
      <c r="I522" s="2"/>
      <c r="J522" s="2"/>
      <c r="K522" s="2"/>
      <c r="L522" s="6"/>
      <c r="M522" s="2"/>
      <c r="N522" s="2"/>
      <c r="O522" s="111"/>
      <c r="P522" s="111"/>
      <c r="Q522" s="2"/>
      <c r="R522" s="2"/>
      <c r="S522" s="3"/>
      <c r="T522" s="5"/>
      <c r="U522" s="2"/>
      <c r="V522" s="5"/>
      <c r="W522" s="3"/>
      <c r="X522" s="2"/>
      <c r="Y522" s="2"/>
      <c r="Z522" s="2"/>
      <c r="AA522" s="2"/>
      <c r="AB522" s="4"/>
      <c r="AC522" s="3"/>
      <c r="AD522" s="3"/>
      <c r="AE522" s="2"/>
      <c r="AF522" s="2"/>
    </row>
    <row r="523" spans="1:32" ht="37.9" customHeight="1" x14ac:dyDescent="0.25">
      <c r="A523" s="2"/>
      <c r="B523" s="2"/>
      <c r="C523" s="2"/>
      <c r="D523" s="6"/>
      <c r="E523" s="7"/>
      <c r="F523" s="2"/>
      <c r="G523" s="2"/>
      <c r="H523" s="2"/>
      <c r="I523" s="2"/>
      <c r="J523" s="2"/>
      <c r="K523" s="2"/>
      <c r="L523" s="6"/>
      <c r="M523" s="2"/>
      <c r="N523" s="2"/>
      <c r="O523" s="111"/>
      <c r="P523" s="111"/>
      <c r="Q523" s="2"/>
      <c r="R523" s="2"/>
      <c r="S523" s="3"/>
      <c r="T523" s="5"/>
      <c r="U523" s="2"/>
      <c r="V523" s="5"/>
      <c r="W523" s="3"/>
      <c r="X523" s="2"/>
      <c r="Y523" s="2"/>
      <c r="Z523" s="2"/>
      <c r="AA523" s="2"/>
      <c r="AB523" s="4"/>
      <c r="AC523" s="3"/>
      <c r="AD523" s="3"/>
      <c r="AE523" s="2"/>
      <c r="AF523" s="2"/>
    </row>
    <row r="524" spans="1:32" ht="37.9" customHeight="1" x14ac:dyDescent="0.25">
      <c r="A524" s="2"/>
      <c r="B524" s="2"/>
      <c r="C524" s="2"/>
      <c r="D524" s="6"/>
      <c r="E524" s="7"/>
      <c r="F524" s="2"/>
      <c r="G524" s="2"/>
      <c r="H524" s="2"/>
      <c r="I524" s="2"/>
      <c r="J524" s="2"/>
      <c r="K524" s="2"/>
      <c r="L524" s="6"/>
      <c r="M524" s="2"/>
      <c r="N524" s="2"/>
      <c r="O524" s="111"/>
      <c r="P524" s="111"/>
      <c r="Q524" s="2"/>
      <c r="R524" s="2"/>
      <c r="S524" s="3"/>
      <c r="T524" s="5"/>
      <c r="U524" s="2"/>
      <c r="V524" s="5"/>
      <c r="W524" s="3"/>
      <c r="X524" s="2"/>
      <c r="Y524" s="2"/>
      <c r="Z524" s="2"/>
      <c r="AA524" s="2"/>
      <c r="AB524" s="4"/>
      <c r="AC524" s="3"/>
      <c r="AD524" s="3"/>
      <c r="AE524" s="2"/>
      <c r="AF524" s="2"/>
    </row>
    <row r="525" spans="1:32" ht="37.9" customHeight="1" x14ac:dyDescent="0.25">
      <c r="A525" s="2"/>
      <c r="B525" s="2"/>
      <c r="C525" s="2"/>
      <c r="D525" s="6"/>
      <c r="E525" s="7"/>
      <c r="F525" s="2"/>
      <c r="G525" s="2"/>
      <c r="H525" s="2"/>
      <c r="I525" s="2"/>
      <c r="J525" s="2"/>
      <c r="K525" s="2"/>
      <c r="L525" s="6"/>
      <c r="M525" s="2"/>
      <c r="N525" s="2"/>
      <c r="O525" s="111"/>
      <c r="P525" s="111"/>
      <c r="Q525" s="2"/>
      <c r="R525" s="2"/>
      <c r="S525" s="3"/>
      <c r="T525" s="5"/>
      <c r="U525" s="2"/>
      <c r="V525" s="5"/>
      <c r="W525" s="3"/>
      <c r="X525" s="2"/>
      <c r="Y525" s="2"/>
      <c r="Z525" s="2"/>
      <c r="AA525" s="2"/>
      <c r="AB525" s="4"/>
      <c r="AC525" s="3"/>
      <c r="AD525" s="3"/>
      <c r="AE525" s="2"/>
      <c r="AF525" s="2"/>
    </row>
    <row r="526" spans="1:32" ht="37.9" customHeight="1" x14ac:dyDescent="0.25">
      <c r="A526" s="2"/>
      <c r="B526" s="2"/>
      <c r="C526" s="2"/>
      <c r="D526" s="6"/>
      <c r="E526" s="7"/>
      <c r="F526" s="2"/>
      <c r="G526" s="2"/>
      <c r="H526" s="2"/>
      <c r="I526" s="2"/>
      <c r="J526" s="2"/>
      <c r="K526" s="2"/>
      <c r="L526" s="6"/>
      <c r="M526" s="2"/>
      <c r="N526" s="2"/>
      <c r="O526" s="111"/>
      <c r="P526" s="111"/>
      <c r="Q526" s="2"/>
      <c r="R526" s="2"/>
      <c r="S526" s="3"/>
      <c r="T526" s="5"/>
      <c r="U526" s="2"/>
      <c r="V526" s="5"/>
      <c r="W526" s="3"/>
      <c r="X526" s="2"/>
      <c r="Y526" s="2"/>
      <c r="Z526" s="2"/>
      <c r="AA526" s="2"/>
      <c r="AB526" s="4"/>
      <c r="AC526" s="3"/>
      <c r="AD526" s="3"/>
      <c r="AE526" s="2"/>
      <c r="AF526" s="2"/>
    </row>
    <row r="527" spans="1:32" ht="37.9" customHeight="1" x14ac:dyDescent="0.25">
      <c r="A527" s="2"/>
      <c r="B527" s="2"/>
      <c r="C527" s="2"/>
      <c r="D527" s="6"/>
      <c r="E527" s="7"/>
      <c r="F527" s="2"/>
      <c r="G527" s="2"/>
      <c r="H527" s="2"/>
      <c r="I527" s="2"/>
      <c r="J527" s="2"/>
      <c r="K527" s="2"/>
      <c r="L527" s="6"/>
      <c r="M527" s="2"/>
      <c r="N527" s="2"/>
      <c r="O527" s="111"/>
      <c r="P527" s="111"/>
      <c r="Q527" s="2"/>
      <c r="R527" s="2"/>
      <c r="S527" s="3"/>
      <c r="T527" s="5"/>
      <c r="U527" s="2"/>
      <c r="V527" s="5"/>
      <c r="W527" s="3"/>
      <c r="X527" s="2"/>
      <c r="Y527" s="2"/>
      <c r="Z527" s="2"/>
      <c r="AA527" s="2"/>
      <c r="AB527" s="4"/>
      <c r="AC527" s="3"/>
      <c r="AD527" s="3"/>
      <c r="AE527" s="2"/>
      <c r="AF527" s="2"/>
    </row>
    <row r="528" spans="1:32" ht="37.9" customHeight="1" x14ac:dyDescent="0.25">
      <c r="A528" s="2"/>
      <c r="B528" s="2"/>
      <c r="C528" s="2"/>
      <c r="D528" s="6"/>
      <c r="E528" s="7"/>
      <c r="F528" s="2"/>
      <c r="G528" s="2"/>
      <c r="H528" s="2"/>
      <c r="I528" s="2"/>
      <c r="J528" s="2"/>
      <c r="K528" s="2"/>
      <c r="L528" s="6"/>
      <c r="M528" s="2"/>
      <c r="N528" s="2"/>
      <c r="O528" s="111"/>
      <c r="P528" s="111"/>
      <c r="Q528" s="2"/>
      <c r="R528" s="2"/>
      <c r="S528" s="3"/>
      <c r="T528" s="5"/>
      <c r="U528" s="2"/>
      <c r="V528" s="5"/>
      <c r="W528" s="3"/>
      <c r="X528" s="2"/>
      <c r="Y528" s="2"/>
      <c r="Z528" s="2"/>
      <c r="AA528" s="2"/>
      <c r="AB528" s="4"/>
      <c r="AC528" s="3"/>
      <c r="AD528" s="3"/>
      <c r="AE528" s="2"/>
      <c r="AF528" s="2"/>
    </row>
    <row r="529" spans="1:32" ht="37.9" customHeight="1" x14ac:dyDescent="0.25">
      <c r="A529" s="2"/>
      <c r="B529" s="2"/>
      <c r="C529" s="2"/>
      <c r="D529" s="6"/>
      <c r="E529" s="7"/>
      <c r="F529" s="2"/>
      <c r="G529" s="2"/>
      <c r="H529" s="2"/>
      <c r="I529" s="2"/>
      <c r="J529" s="2"/>
      <c r="K529" s="2"/>
      <c r="L529" s="6"/>
      <c r="M529" s="2"/>
      <c r="N529" s="2"/>
      <c r="O529" s="111"/>
      <c r="P529" s="111"/>
      <c r="Q529" s="2"/>
      <c r="R529" s="2"/>
      <c r="S529" s="3"/>
      <c r="T529" s="5"/>
      <c r="U529" s="2"/>
      <c r="V529" s="5"/>
      <c r="W529" s="3"/>
      <c r="X529" s="2"/>
      <c r="Y529" s="2"/>
      <c r="Z529" s="2"/>
      <c r="AA529" s="2"/>
      <c r="AB529" s="4"/>
      <c r="AC529" s="3"/>
      <c r="AD529" s="3"/>
      <c r="AE529" s="2"/>
      <c r="AF529" s="2"/>
    </row>
    <row r="530" spans="1:32" ht="37.9" customHeight="1" x14ac:dyDescent="0.25">
      <c r="A530" s="2"/>
      <c r="B530" s="2"/>
      <c r="C530" s="2"/>
      <c r="D530" s="6"/>
      <c r="E530" s="7"/>
      <c r="F530" s="2"/>
      <c r="G530" s="2"/>
      <c r="H530" s="2"/>
      <c r="I530" s="2"/>
      <c r="J530" s="2"/>
      <c r="K530" s="2"/>
      <c r="L530" s="6"/>
      <c r="M530" s="2"/>
      <c r="N530" s="2"/>
      <c r="O530" s="111"/>
      <c r="P530" s="111"/>
      <c r="Q530" s="2"/>
      <c r="R530" s="2"/>
      <c r="S530" s="3"/>
      <c r="T530" s="5"/>
      <c r="U530" s="2"/>
      <c r="V530" s="5"/>
      <c r="W530" s="3"/>
      <c r="X530" s="2"/>
      <c r="Y530" s="2"/>
      <c r="Z530" s="2"/>
      <c r="AA530" s="2"/>
      <c r="AB530" s="4"/>
      <c r="AC530" s="3"/>
      <c r="AD530" s="3"/>
      <c r="AE530" s="2"/>
      <c r="AF530" s="2"/>
    </row>
    <row r="531" spans="1:32" x14ac:dyDescent="0.25">
      <c r="A531" s="2"/>
      <c r="B531" s="2"/>
      <c r="C531" s="2"/>
      <c r="D531" s="6"/>
      <c r="E531" s="7"/>
      <c r="F531" s="2"/>
      <c r="G531" s="2"/>
      <c r="H531" s="2"/>
      <c r="I531" s="2"/>
      <c r="J531" s="2"/>
      <c r="K531" s="2"/>
      <c r="L531" s="6"/>
      <c r="M531" s="2"/>
      <c r="N531" s="2"/>
      <c r="O531" s="111"/>
      <c r="P531" s="111"/>
      <c r="Q531" s="2"/>
      <c r="R531" s="2"/>
      <c r="S531" s="3"/>
      <c r="T531" s="5"/>
      <c r="U531" s="2"/>
      <c r="V531" s="5"/>
      <c r="W531" s="3"/>
      <c r="X531" s="2"/>
      <c r="Y531" s="2"/>
      <c r="Z531" s="2"/>
      <c r="AA531" s="2"/>
      <c r="AB531" s="4"/>
      <c r="AC531" s="3"/>
      <c r="AD531" s="3"/>
      <c r="AE531" s="2"/>
      <c r="AF531" s="2"/>
    </row>
    <row r="532" spans="1:32" x14ac:dyDescent="0.25">
      <c r="A532" s="2"/>
      <c r="B532" s="2"/>
      <c r="C532" s="2"/>
      <c r="D532" s="6"/>
      <c r="E532" s="7"/>
      <c r="F532" s="2"/>
      <c r="G532" s="2"/>
      <c r="H532" s="2"/>
      <c r="I532" s="2"/>
      <c r="J532" s="2"/>
      <c r="K532" s="2"/>
      <c r="L532" s="6"/>
      <c r="M532" s="2"/>
      <c r="N532" s="2"/>
      <c r="O532" s="111"/>
      <c r="P532" s="111"/>
      <c r="Q532" s="2"/>
      <c r="R532" s="2"/>
      <c r="S532" s="3"/>
      <c r="T532" s="5"/>
      <c r="U532" s="2"/>
      <c r="V532" s="5"/>
      <c r="W532" s="3"/>
      <c r="X532" s="2"/>
      <c r="Y532" s="2"/>
      <c r="Z532" s="2"/>
      <c r="AA532" s="2"/>
      <c r="AB532" s="4"/>
      <c r="AC532" s="3"/>
      <c r="AD532" s="3"/>
      <c r="AE532" s="2"/>
      <c r="AF532" s="2"/>
    </row>
    <row r="533" spans="1:32" x14ac:dyDescent="0.25">
      <c r="A533" s="2"/>
      <c r="B533" s="2"/>
      <c r="C533" s="2"/>
      <c r="D533" s="6"/>
      <c r="E533" s="7"/>
      <c r="F533" s="2"/>
      <c r="G533" s="2"/>
      <c r="H533" s="2"/>
      <c r="I533" s="2"/>
      <c r="J533" s="2"/>
      <c r="K533" s="2"/>
      <c r="L533" s="6"/>
      <c r="M533" s="2"/>
      <c r="N533" s="2"/>
      <c r="O533" s="111"/>
      <c r="P533" s="111"/>
      <c r="Q533" s="2"/>
      <c r="R533" s="2"/>
      <c r="S533" s="3"/>
      <c r="T533" s="5"/>
      <c r="U533" s="2"/>
      <c r="V533" s="5"/>
      <c r="W533" s="3"/>
      <c r="X533" s="2"/>
      <c r="Y533" s="2"/>
      <c r="Z533" s="2"/>
      <c r="AA533" s="2"/>
      <c r="AB533" s="4"/>
      <c r="AC533" s="3"/>
      <c r="AD533" s="3"/>
      <c r="AE533" s="2"/>
      <c r="AF533" s="2"/>
    </row>
    <row r="534" spans="1:32" x14ac:dyDescent="0.25">
      <c r="A534" s="2"/>
      <c r="B534" s="2"/>
      <c r="C534" s="2"/>
      <c r="D534" s="6"/>
      <c r="E534" s="7"/>
      <c r="F534" s="2"/>
      <c r="G534" s="2"/>
      <c r="H534" s="2"/>
      <c r="I534" s="2"/>
      <c r="J534" s="2"/>
      <c r="K534" s="2"/>
      <c r="L534" s="6"/>
      <c r="M534" s="2"/>
      <c r="N534" s="2"/>
      <c r="O534" s="111"/>
      <c r="P534" s="111"/>
      <c r="Q534" s="2"/>
      <c r="R534" s="2"/>
      <c r="S534" s="3"/>
      <c r="T534" s="5"/>
      <c r="U534" s="2"/>
      <c r="V534" s="5"/>
      <c r="W534" s="3"/>
      <c r="X534" s="2"/>
      <c r="Y534" s="2"/>
      <c r="Z534" s="2"/>
      <c r="AA534" s="2"/>
      <c r="AB534" s="4"/>
      <c r="AC534" s="3"/>
      <c r="AD534" s="3"/>
      <c r="AE534" s="2"/>
      <c r="AF534" s="2"/>
    </row>
    <row r="535" spans="1:32" x14ac:dyDescent="0.25">
      <c r="A535" s="2"/>
      <c r="B535" s="2"/>
      <c r="C535" s="2"/>
      <c r="D535" s="6"/>
      <c r="E535" s="7"/>
      <c r="F535" s="2"/>
      <c r="G535" s="2"/>
      <c r="H535" s="2"/>
      <c r="I535" s="2"/>
      <c r="J535" s="2"/>
      <c r="K535" s="2"/>
      <c r="L535" s="6"/>
      <c r="M535" s="2"/>
      <c r="N535" s="2"/>
      <c r="O535" s="111"/>
      <c r="P535" s="111"/>
      <c r="Q535" s="2"/>
      <c r="R535" s="2"/>
      <c r="S535" s="3"/>
      <c r="T535" s="5"/>
      <c r="U535" s="2"/>
      <c r="V535" s="5"/>
      <c r="W535" s="3"/>
      <c r="X535" s="2"/>
      <c r="Y535" s="2"/>
      <c r="Z535" s="2"/>
      <c r="AA535" s="2"/>
      <c r="AB535" s="4"/>
      <c r="AC535" s="3"/>
      <c r="AD535" s="3"/>
      <c r="AE535" s="2"/>
      <c r="AF535" s="2"/>
    </row>
    <row r="536" spans="1:32" x14ac:dyDescent="0.25">
      <c r="A536" s="2"/>
      <c r="B536" s="2"/>
      <c r="C536" s="2"/>
      <c r="D536" s="6"/>
      <c r="E536" s="7"/>
      <c r="F536" s="2"/>
      <c r="G536" s="2"/>
      <c r="H536" s="2"/>
      <c r="I536" s="2"/>
      <c r="J536" s="2"/>
      <c r="K536" s="2"/>
      <c r="L536" s="6"/>
      <c r="M536" s="2"/>
      <c r="N536" s="2"/>
      <c r="O536" s="111"/>
      <c r="P536" s="111"/>
      <c r="Q536" s="2"/>
      <c r="R536" s="2"/>
      <c r="S536" s="3"/>
      <c r="T536" s="5"/>
      <c r="U536" s="2"/>
      <c r="V536" s="5"/>
      <c r="W536" s="3"/>
      <c r="X536" s="2"/>
      <c r="Y536" s="2"/>
      <c r="Z536" s="2"/>
      <c r="AA536" s="2"/>
      <c r="AB536" s="4"/>
      <c r="AC536" s="3"/>
      <c r="AD536" s="3"/>
      <c r="AE536" s="2"/>
      <c r="AF536" s="2"/>
    </row>
    <row r="537" spans="1:32" x14ac:dyDescent="0.25">
      <c r="A537" s="2"/>
      <c r="B537" s="2"/>
      <c r="C537" s="2"/>
      <c r="D537" s="6"/>
      <c r="E537" s="7"/>
      <c r="F537" s="2"/>
      <c r="G537" s="2"/>
      <c r="H537" s="2"/>
      <c r="I537" s="2"/>
      <c r="J537" s="2"/>
      <c r="K537" s="2"/>
      <c r="L537" s="6"/>
      <c r="M537" s="2"/>
      <c r="N537" s="2"/>
      <c r="O537" s="111"/>
      <c r="P537" s="111"/>
      <c r="Q537" s="2"/>
      <c r="R537" s="2"/>
      <c r="S537" s="3"/>
      <c r="T537" s="5"/>
      <c r="U537" s="2"/>
      <c r="V537" s="5"/>
      <c r="W537" s="3"/>
      <c r="X537" s="2"/>
      <c r="Y537" s="2"/>
      <c r="Z537" s="2"/>
      <c r="AA537" s="2"/>
      <c r="AB537" s="4"/>
      <c r="AC537" s="3"/>
      <c r="AD537" s="3"/>
      <c r="AE537" s="2"/>
      <c r="AF537" s="2"/>
    </row>
    <row r="538" spans="1:32" x14ac:dyDescent="0.25">
      <c r="A538" s="2"/>
      <c r="B538" s="2"/>
      <c r="C538" s="2"/>
      <c r="D538" s="6"/>
      <c r="E538" s="7"/>
      <c r="F538" s="2"/>
      <c r="G538" s="2"/>
      <c r="H538" s="2"/>
      <c r="I538" s="2"/>
      <c r="J538" s="2"/>
      <c r="K538" s="2"/>
      <c r="L538" s="6"/>
      <c r="M538" s="2"/>
      <c r="N538" s="2"/>
      <c r="O538" s="111"/>
      <c r="P538" s="111"/>
      <c r="Q538" s="2"/>
      <c r="R538" s="2"/>
      <c r="S538" s="3"/>
      <c r="T538" s="5"/>
      <c r="U538" s="2"/>
      <c r="V538" s="5"/>
      <c r="W538" s="3"/>
      <c r="X538" s="2"/>
      <c r="Y538" s="2"/>
      <c r="Z538" s="2"/>
      <c r="AA538" s="2"/>
      <c r="AB538" s="4"/>
      <c r="AC538" s="3"/>
      <c r="AD538" s="3"/>
      <c r="AE538" s="2"/>
      <c r="AF538" s="2"/>
    </row>
    <row r="539" spans="1:32" x14ac:dyDescent="0.25">
      <c r="A539" s="2"/>
      <c r="B539" s="2"/>
      <c r="C539" s="2"/>
      <c r="D539" s="6"/>
      <c r="E539" s="7"/>
      <c r="F539" s="2"/>
      <c r="G539" s="2"/>
      <c r="H539" s="2"/>
      <c r="I539" s="2"/>
      <c r="J539" s="2"/>
      <c r="K539" s="2"/>
      <c r="L539" s="6"/>
      <c r="M539" s="2"/>
      <c r="N539" s="2"/>
      <c r="O539" s="111"/>
      <c r="P539" s="111"/>
      <c r="Q539" s="2"/>
      <c r="R539" s="2"/>
      <c r="S539" s="3"/>
      <c r="T539" s="5"/>
      <c r="U539" s="2"/>
      <c r="V539" s="5"/>
      <c r="W539" s="3"/>
      <c r="X539" s="2"/>
      <c r="Y539" s="2"/>
      <c r="Z539" s="2"/>
      <c r="AA539" s="2"/>
      <c r="AB539" s="4"/>
      <c r="AC539" s="3"/>
      <c r="AD539" s="3"/>
      <c r="AE539" s="2"/>
      <c r="AF539" s="2"/>
    </row>
    <row r="540" spans="1:32" x14ac:dyDescent="0.25">
      <c r="A540" s="2"/>
      <c r="B540" s="2"/>
      <c r="C540" s="2"/>
      <c r="D540" s="6"/>
      <c r="E540" s="7"/>
      <c r="F540" s="2"/>
      <c r="G540" s="2"/>
      <c r="H540" s="2"/>
      <c r="I540" s="2"/>
      <c r="J540" s="2"/>
      <c r="K540" s="2"/>
      <c r="L540" s="6"/>
      <c r="M540" s="2"/>
      <c r="N540" s="2"/>
      <c r="O540" s="111"/>
      <c r="P540" s="111"/>
      <c r="Q540" s="2"/>
      <c r="R540" s="2"/>
      <c r="S540" s="3"/>
      <c r="T540" s="5"/>
      <c r="U540" s="2"/>
      <c r="V540" s="5"/>
      <c r="W540" s="3"/>
      <c r="X540" s="2"/>
      <c r="Y540" s="2"/>
      <c r="Z540" s="2"/>
      <c r="AA540" s="2"/>
      <c r="AB540" s="4"/>
      <c r="AC540" s="3"/>
      <c r="AD540" s="3"/>
      <c r="AE540" s="2"/>
      <c r="AF540" s="2"/>
    </row>
    <row r="541" spans="1:32" x14ac:dyDescent="0.25">
      <c r="A541" s="2"/>
      <c r="B541" s="2"/>
      <c r="C541" s="2"/>
      <c r="D541" s="6"/>
      <c r="E541" s="7"/>
      <c r="F541" s="2"/>
      <c r="G541" s="2"/>
      <c r="H541" s="2"/>
      <c r="I541" s="2"/>
      <c r="J541" s="2"/>
      <c r="K541" s="2"/>
      <c r="L541" s="6"/>
      <c r="M541" s="2"/>
      <c r="N541" s="2"/>
      <c r="O541" s="111"/>
      <c r="P541" s="111"/>
      <c r="Q541" s="2"/>
      <c r="R541" s="2"/>
      <c r="S541" s="3"/>
      <c r="T541" s="5"/>
      <c r="U541" s="2"/>
      <c r="V541" s="5"/>
      <c r="W541" s="3"/>
      <c r="X541" s="2"/>
      <c r="Y541" s="2"/>
      <c r="Z541" s="2"/>
      <c r="AA541" s="2"/>
      <c r="AB541" s="4"/>
      <c r="AC541" s="3"/>
      <c r="AD541" s="3"/>
      <c r="AE541" s="2"/>
      <c r="AF541" s="2"/>
    </row>
    <row r="542" spans="1:32" x14ac:dyDescent="0.25">
      <c r="A542" s="2"/>
      <c r="B542" s="2"/>
      <c r="C542" s="2"/>
      <c r="D542" s="6"/>
      <c r="E542" s="7"/>
      <c r="F542" s="2"/>
      <c r="G542" s="2"/>
      <c r="H542" s="2"/>
      <c r="I542" s="2"/>
      <c r="J542" s="2"/>
      <c r="K542" s="2"/>
      <c r="L542" s="6"/>
      <c r="M542" s="2"/>
      <c r="N542" s="2"/>
      <c r="O542" s="111"/>
      <c r="P542" s="111"/>
      <c r="Q542" s="2"/>
      <c r="R542" s="2"/>
      <c r="S542" s="3"/>
      <c r="T542" s="5"/>
      <c r="U542" s="2"/>
      <c r="V542" s="5"/>
      <c r="W542" s="3"/>
      <c r="X542" s="2"/>
      <c r="Y542" s="2"/>
      <c r="Z542" s="2"/>
      <c r="AA542" s="2"/>
      <c r="AB542" s="4"/>
      <c r="AC542" s="3"/>
      <c r="AD542" s="3"/>
      <c r="AE542" s="2"/>
      <c r="AF542" s="2"/>
    </row>
    <row r="543" spans="1:32" x14ac:dyDescent="0.25">
      <c r="A543" s="2"/>
      <c r="B543" s="2"/>
      <c r="C543" s="2"/>
      <c r="D543" s="6"/>
      <c r="E543" s="7"/>
      <c r="F543" s="2"/>
      <c r="G543" s="2"/>
      <c r="H543" s="2"/>
      <c r="I543" s="2"/>
      <c r="J543" s="2"/>
      <c r="K543" s="2"/>
      <c r="L543" s="6"/>
      <c r="M543" s="2"/>
      <c r="N543" s="2"/>
      <c r="O543" s="111"/>
      <c r="P543" s="111"/>
      <c r="Q543" s="2"/>
      <c r="R543" s="2"/>
      <c r="S543" s="3"/>
      <c r="T543" s="5"/>
      <c r="U543" s="2"/>
      <c r="V543" s="5"/>
      <c r="W543" s="3"/>
      <c r="X543" s="2"/>
      <c r="Y543" s="2"/>
      <c r="Z543" s="2"/>
      <c r="AA543" s="2"/>
      <c r="AB543" s="4"/>
      <c r="AC543" s="3"/>
      <c r="AD543" s="3"/>
      <c r="AE543" s="2"/>
      <c r="AF543" s="2"/>
    </row>
    <row r="544" spans="1:32" x14ac:dyDescent="0.25">
      <c r="A544" s="2"/>
      <c r="B544" s="2"/>
      <c r="C544" s="2"/>
      <c r="D544" s="6"/>
      <c r="E544" s="7"/>
      <c r="F544" s="2"/>
      <c r="G544" s="2"/>
      <c r="H544" s="2"/>
      <c r="I544" s="2"/>
      <c r="J544" s="2"/>
      <c r="K544" s="2"/>
      <c r="L544" s="6"/>
      <c r="M544" s="2"/>
      <c r="N544" s="2"/>
      <c r="O544" s="111"/>
      <c r="P544" s="111"/>
      <c r="Q544" s="2"/>
      <c r="R544" s="2"/>
      <c r="S544" s="3"/>
      <c r="T544" s="5"/>
      <c r="U544" s="2"/>
      <c r="V544" s="5"/>
      <c r="W544" s="3"/>
      <c r="X544" s="2"/>
      <c r="Y544" s="2"/>
      <c r="Z544" s="2"/>
      <c r="AA544" s="2"/>
      <c r="AB544" s="4"/>
      <c r="AC544" s="3"/>
      <c r="AD544" s="3"/>
      <c r="AE544" s="2"/>
      <c r="AF544" s="2"/>
    </row>
    <row r="545" spans="1:32" x14ac:dyDescent="0.25">
      <c r="A545" s="2"/>
      <c r="B545" s="2"/>
      <c r="C545" s="2"/>
      <c r="D545" s="6"/>
      <c r="E545" s="7"/>
      <c r="F545" s="2"/>
      <c r="G545" s="2"/>
      <c r="H545" s="2"/>
      <c r="I545" s="2"/>
      <c r="J545" s="2"/>
      <c r="K545" s="2"/>
      <c r="L545" s="6"/>
      <c r="M545" s="2"/>
      <c r="N545" s="2"/>
      <c r="O545" s="111"/>
      <c r="P545" s="111"/>
      <c r="Q545" s="2"/>
      <c r="R545" s="2"/>
      <c r="S545" s="3"/>
      <c r="T545" s="5"/>
      <c r="U545" s="2"/>
      <c r="V545" s="5"/>
      <c r="W545" s="3"/>
      <c r="X545" s="2"/>
      <c r="Y545" s="2"/>
      <c r="Z545" s="2"/>
      <c r="AA545" s="2"/>
      <c r="AB545" s="4"/>
      <c r="AC545" s="3"/>
      <c r="AD545" s="3"/>
      <c r="AE545" s="2"/>
      <c r="AF545" s="2"/>
    </row>
    <row r="546" spans="1:32" x14ac:dyDescent="0.25">
      <c r="A546" s="2"/>
      <c r="B546" s="2"/>
      <c r="C546" s="2"/>
      <c r="D546" s="6"/>
      <c r="E546" s="7"/>
      <c r="F546" s="2"/>
      <c r="G546" s="2"/>
      <c r="H546" s="2"/>
      <c r="I546" s="2"/>
      <c r="J546" s="2"/>
      <c r="K546" s="2"/>
      <c r="L546" s="6"/>
      <c r="M546" s="2"/>
      <c r="N546" s="2"/>
      <c r="O546" s="111"/>
      <c r="P546" s="111"/>
      <c r="Q546" s="2"/>
      <c r="R546" s="2"/>
      <c r="S546" s="3"/>
      <c r="T546" s="5"/>
      <c r="U546" s="2"/>
      <c r="V546" s="5"/>
      <c r="W546" s="3"/>
      <c r="X546" s="2"/>
      <c r="Y546" s="2"/>
      <c r="Z546" s="2"/>
      <c r="AA546" s="2"/>
      <c r="AB546" s="4"/>
      <c r="AC546" s="3"/>
      <c r="AD546" s="3"/>
      <c r="AE546" s="2"/>
      <c r="AF546" s="2"/>
    </row>
    <row r="547" spans="1:32" x14ac:dyDescent="0.25">
      <c r="A547" s="2"/>
      <c r="B547" s="2"/>
      <c r="C547" s="2"/>
      <c r="D547" s="6"/>
      <c r="E547" s="7"/>
      <c r="F547" s="2"/>
      <c r="G547" s="2"/>
      <c r="H547" s="2"/>
      <c r="I547" s="2"/>
      <c r="J547" s="2"/>
      <c r="K547" s="2"/>
      <c r="L547" s="6"/>
      <c r="M547" s="2"/>
      <c r="N547" s="2"/>
      <c r="O547" s="111"/>
      <c r="P547" s="111"/>
      <c r="Q547" s="2"/>
      <c r="R547" s="2"/>
      <c r="S547" s="3"/>
      <c r="T547" s="5"/>
      <c r="U547" s="2"/>
      <c r="V547" s="5"/>
      <c r="W547" s="3"/>
      <c r="X547" s="2"/>
      <c r="Y547" s="2"/>
      <c r="Z547" s="2"/>
      <c r="AA547" s="2"/>
      <c r="AB547" s="4"/>
      <c r="AC547" s="3"/>
      <c r="AD547" s="3"/>
      <c r="AE547" s="2"/>
      <c r="AF547" s="2"/>
    </row>
    <row r="548" spans="1:32" x14ac:dyDescent="0.25">
      <c r="A548" s="2"/>
      <c r="B548" s="2"/>
      <c r="C548" s="2"/>
      <c r="D548" s="6"/>
      <c r="E548" s="7"/>
      <c r="F548" s="2"/>
      <c r="G548" s="2"/>
      <c r="H548" s="2"/>
      <c r="I548" s="2"/>
      <c r="J548" s="2"/>
      <c r="K548" s="2"/>
      <c r="L548" s="6"/>
      <c r="M548" s="2"/>
      <c r="N548" s="2"/>
      <c r="O548" s="111"/>
      <c r="P548" s="111"/>
      <c r="Q548" s="2"/>
      <c r="R548" s="2"/>
      <c r="S548" s="3"/>
      <c r="T548" s="5"/>
      <c r="U548" s="2"/>
      <c r="V548" s="5"/>
      <c r="W548" s="3"/>
      <c r="X548" s="2"/>
      <c r="Y548" s="2"/>
      <c r="Z548" s="2"/>
      <c r="AA548" s="2"/>
      <c r="AB548" s="4"/>
      <c r="AC548" s="3"/>
      <c r="AD548" s="3"/>
      <c r="AE548" s="2"/>
      <c r="AF548" s="2"/>
    </row>
    <row r="549" spans="1:32" x14ac:dyDescent="0.25">
      <c r="A549" s="2"/>
      <c r="B549" s="2"/>
      <c r="C549" s="2"/>
      <c r="D549" s="6"/>
      <c r="E549" s="7"/>
      <c r="F549" s="2"/>
      <c r="G549" s="2"/>
      <c r="H549" s="2"/>
      <c r="I549" s="2"/>
      <c r="J549" s="2"/>
      <c r="K549" s="2"/>
      <c r="L549" s="6"/>
      <c r="M549" s="2"/>
      <c r="N549" s="2"/>
      <c r="O549" s="111"/>
      <c r="P549" s="111"/>
      <c r="Q549" s="2"/>
      <c r="R549" s="2"/>
      <c r="S549" s="3"/>
      <c r="T549" s="5"/>
      <c r="U549" s="2"/>
      <c r="V549" s="5"/>
      <c r="W549" s="3"/>
      <c r="X549" s="2"/>
      <c r="Y549" s="2"/>
      <c r="Z549" s="2"/>
      <c r="AA549" s="2"/>
      <c r="AB549" s="4"/>
      <c r="AC549" s="3"/>
      <c r="AD549" s="3"/>
      <c r="AE549" s="2"/>
      <c r="AF549" s="2"/>
    </row>
    <row r="550" spans="1:32" x14ac:dyDescent="0.25">
      <c r="A550" s="2"/>
      <c r="B550" s="2"/>
      <c r="C550" s="2"/>
      <c r="D550" s="6"/>
      <c r="E550" s="7"/>
      <c r="F550" s="2"/>
      <c r="G550" s="2"/>
      <c r="H550" s="2"/>
      <c r="I550" s="2"/>
      <c r="J550" s="2"/>
      <c r="K550" s="2"/>
      <c r="L550" s="6"/>
      <c r="M550" s="2"/>
      <c r="N550" s="2"/>
      <c r="O550" s="111"/>
      <c r="P550" s="111"/>
      <c r="Q550" s="2"/>
      <c r="R550" s="2"/>
      <c r="S550" s="3"/>
      <c r="T550" s="5"/>
      <c r="U550" s="2"/>
      <c r="V550" s="5"/>
      <c r="W550" s="3"/>
      <c r="X550" s="2"/>
      <c r="Y550" s="2"/>
      <c r="Z550" s="2"/>
      <c r="AA550" s="2"/>
      <c r="AB550" s="4"/>
      <c r="AC550" s="3"/>
      <c r="AD550" s="3"/>
      <c r="AE550" s="2"/>
      <c r="AF550" s="2"/>
    </row>
    <row r="551" spans="1:32" x14ac:dyDescent="0.25">
      <c r="A551" s="2"/>
      <c r="B551" s="2"/>
      <c r="C551" s="2"/>
      <c r="D551" s="6"/>
      <c r="E551" s="7"/>
      <c r="F551" s="2"/>
      <c r="G551" s="2"/>
      <c r="H551" s="2"/>
      <c r="I551" s="2"/>
      <c r="J551" s="2"/>
      <c r="K551" s="2"/>
      <c r="L551" s="6"/>
      <c r="M551" s="2"/>
      <c r="N551" s="2"/>
      <c r="O551" s="111"/>
      <c r="P551" s="111"/>
      <c r="Q551" s="2"/>
      <c r="R551" s="2"/>
      <c r="S551" s="3"/>
      <c r="T551" s="5"/>
      <c r="U551" s="2"/>
      <c r="V551" s="5"/>
      <c r="W551" s="3"/>
      <c r="X551" s="2"/>
      <c r="Y551" s="2"/>
      <c r="Z551" s="2"/>
      <c r="AA551" s="2"/>
      <c r="AB551" s="4"/>
      <c r="AC551" s="3"/>
      <c r="AD551" s="3"/>
      <c r="AE551" s="2"/>
      <c r="AF551" s="2"/>
    </row>
    <row r="552" spans="1:32" x14ac:dyDescent="0.25">
      <c r="A552" s="2"/>
      <c r="B552" s="2"/>
      <c r="C552" s="2"/>
      <c r="D552" s="6"/>
      <c r="E552" s="7"/>
      <c r="F552" s="2"/>
      <c r="G552" s="2"/>
      <c r="H552" s="2"/>
      <c r="I552" s="2"/>
      <c r="J552" s="2"/>
      <c r="K552" s="2"/>
      <c r="L552" s="6"/>
      <c r="M552" s="2"/>
      <c r="N552" s="2"/>
      <c r="O552" s="111"/>
      <c r="P552" s="111"/>
      <c r="Q552" s="2"/>
      <c r="R552" s="2"/>
      <c r="S552" s="3"/>
      <c r="T552" s="5"/>
      <c r="U552" s="2"/>
      <c r="V552" s="5"/>
      <c r="W552" s="3"/>
      <c r="X552" s="2"/>
      <c r="Y552" s="2"/>
      <c r="Z552" s="2"/>
      <c r="AA552" s="2"/>
      <c r="AB552" s="4"/>
      <c r="AC552" s="3"/>
      <c r="AD552" s="3"/>
      <c r="AE552" s="2"/>
      <c r="AF552" s="2"/>
    </row>
    <row r="553" spans="1:32" x14ac:dyDescent="0.25">
      <c r="A553" s="2"/>
      <c r="B553" s="2"/>
      <c r="C553" s="2"/>
      <c r="D553" s="6"/>
      <c r="E553" s="7"/>
      <c r="F553" s="2"/>
      <c r="G553" s="2"/>
      <c r="H553" s="2"/>
      <c r="I553" s="2"/>
      <c r="J553" s="2"/>
      <c r="K553" s="2"/>
      <c r="L553" s="6"/>
      <c r="M553" s="2"/>
      <c r="N553" s="2"/>
      <c r="O553" s="111"/>
      <c r="P553" s="111"/>
      <c r="Q553" s="2"/>
      <c r="R553" s="2"/>
      <c r="S553" s="3"/>
      <c r="T553" s="5"/>
      <c r="U553" s="2"/>
      <c r="V553" s="5"/>
      <c r="W553" s="3"/>
      <c r="X553" s="2"/>
      <c r="Y553" s="2"/>
      <c r="Z553" s="2"/>
      <c r="AA553" s="2"/>
      <c r="AB553" s="4"/>
      <c r="AC553" s="3"/>
      <c r="AD553" s="3"/>
      <c r="AE553" s="2"/>
      <c r="AF553" s="2"/>
    </row>
    <row r="554" spans="1:32" x14ac:dyDescent="0.25">
      <c r="A554" s="2"/>
      <c r="B554" s="2"/>
      <c r="C554" s="2"/>
      <c r="D554" s="6"/>
      <c r="E554" s="7"/>
      <c r="F554" s="2"/>
      <c r="G554" s="2"/>
      <c r="H554" s="2"/>
      <c r="I554" s="2"/>
      <c r="J554" s="2"/>
      <c r="K554" s="2"/>
      <c r="L554" s="6"/>
      <c r="M554" s="2"/>
      <c r="N554" s="2"/>
      <c r="O554" s="111"/>
      <c r="P554" s="111"/>
      <c r="Q554" s="2"/>
      <c r="R554" s="2"/>
      <c r="S554" s="3"/>
      <c r="T554" s="5"/>
      <c r="U554" s="2"/>
      <c r="V554" s="5"/>
      <c r="W554" s="3"/>
      <c r="X554" s="2"/>
      <c r="Y554" s="2"/>
      <c r="Z554" s="2"/>
      <c r="AA554" s="2"/>
      <c r="AB554" s="4"/>
      <c r="AC554" s="3"/>
      <c r="AD554" s="3"/>
      <c r="AE554" s="2"/>
      <c r="AF554" s="2"/>
    </row>
    <row r="555" spans="1:32" x14ac:dyDescent="0.25">
      <c r="A555" s="2"/>
      <c r="B555" s="2"/>
      <c r="C555" s="2"/>
      <c r="D555" s="6"/>
      <c r="E555" s="7"/>
      <c r="F555" s="2"/>
      <c r="G555" s="2"/>
      <c r="H555" s="2"/>
      <c r="I555" s="2"/>
      <c r="J555" s="2"/>
      <c r="K555" s="2"/>
      <c r="L555" s="6"/>
      <c r="M555" s="2"/>
      <c r="N555" s="2"/>
      <c r="O555" s="111"/>
      <c r="P555" s="111"/>
      <c r="Q555" s="2"/>
      <c r="R555" s="2"/>
      <c r="S555" s="3"/>
      <c r="T555" s="5"/>
      <c r="U555" s="2"/>
      <c r="V555" s="5"/>
      <c r="W555" s="3"/>
      <c r="X555" s="2"/>
      <c r="Y555" s="2"/>
      <c r="Z555" s="2"/>
      <c r="AA555" s="2"/>
      <c r="AB555" s="4"/>
      <c r="AC555" s="3"/>
      <c r="AD555" s="3"/>
      <c r="AE555" s="2"/>
      <c r="AF555" s="2"/>
    </row>
    <row r="556" spans="1:32" x14ac:dyDescent="0.25">
      <c r="A556" s="2"/>
      <c r="B556" s="2"/>
      <c r="C556" s="2"/>
      <c r="D556" s="6"/>
      <c r="E556" s="7"/>
      <c r="F556" s="2"/>
      <c r="G556" s="2"/>
      <c r="H556" s="2"/>
      <c r="I556" s="2"/>
      <c r="J556" s="2"/>
      <c r="K556" s="2"/>
      <c r="L556" s="6"/>
      <c r="M556" s="2"/>
      <c r="N556" s="2"/>
      <c r="O556" s="111"/>
      <c r="P556" s="111"/>
      <c r="Q556" s="2"/>
      <c r="R556" s="2"/>
      <c r="S556" s="3"/>
      <c r="T556" s="5"/>
      <c r="U556" s="2"/>
      <c r="V556" s="5"/>
      <c r="W556" s="3"/>
      <c r="X556" s="2"/>
      <c r="Y556" s="2"/>
      <c r="Z556" s="2"/>
      <c r="AA556" s="2"/>
      <c r="AB556" s="4"/>
      <c r="AC556" s="3"/>
      <c r="AD556" s="3"/>
      <c r="AE556" s="2"/>
      <c r="AF556" s="2"/>
    </row>
    <row r="557" spans="1:32" x14ac:dyDescent="0.25">
      <c r="A557" s="2"/>
      <c r="B557" s="2"/>
      <c r="C557" s="2"/>
      <c r="D557" s="6"/>
      <c r="E557" s="7"/>
      <c r="F557" s="2"/>
      <c r="G557" s="2"/>
      <c r="H557" s="2"/>
      <c r="I557" s="2"/>
      <c r="J557" s="2"/>
      <c r="K557" s="2"/>
      <c r="L557" s="6"/>
      <c r="M557" s="2"/>
      <c r="N557" s="2"/>
      <c r="O557" s="111"/>
      <c r="P557" s="111"/>
      <c r="Q557" s="2"/>
      <c r="R557" s="2"/>
      <c r="S557" s="3"/>
      <c r="T557" s="5"/>
      <c r="U557" s="2"/>
      <c r="V557" s="5"/>
      <c r="W557" s="3"/>
      <c r="X557" s="2"/>
      <c r="Y557" s="2"/>
      <c r="Z557" s="2"/>
      <c r="AA557" s="2"/>
      <c r="AB557" s="4"/>
      <c r="AC557" s="3"/>
      <c r="AD557" s="3"/>
      <c r="AE557" s="2"/>
      <c r="AF557" s="2"/>
    </row>
    <row r="558" spans="1:32" x14ac:dyDescent="0.25">
      <c r="A558" s="2"/>
      <c r="B558" s="2"/>
      <c r="C558" s="2"/>
      <c r="D558" s="6"/>
      <c r="E558" s="7"/>
      <c r="F558" s="2"/>
      <c r="G558" s="2"/>
      <c r="H558" s="2"/>
      <c r="I558" s="2"/>
      <c r="J558" s="2"/>
      <c r="K558" s="2"/>
      <c r="L558" s="6"/>
      <c r="M558" s="2"/>
      <c r="N558" s="2"/>
      <c r="O558" s="111"/>
      <c r="P558" s="111"/>
      <c r="Q558" s="2"/>
      <c r="R558" s="2"/>
      <c r="S558" s="3"/>
      <c r="T558" s="5"/>
      <c r="U558" s="2"/>
      <c r="V558" s="5"/>
      <c r="W558" s="3"/>
      <c r="X558" s="2"/>
      <c r="Y558" s="2"/>
      <c r="Z558" s="2"/>
      <c r="AA558" s="2"/>
      <c r="AB558" s="4"/>
      <c r="AC558" s="3"/>
      <c r="AD558" s="3"/>
      <c r="AE558" s="2"/>
      <c r="AF558" s="2"/>
    </row>
    <row r="559" spans="1:32" x14ac:dyDescent="0.25">
      <c r="A559" s="2"/>
      <c r="B559" s="2"/>
      <c r="C559" s="2"/>
      <c r="D559" s="6"/>
      <c r="E559" s="7"/>
      <c r="F559" s="2"/>
      <c r="G559" s="2"/>
      <c r="H559" s="2"/>
      <c r="I559" s="2"/>
      <c r="J559" s="2"/>
      <c r="K559" s="2"/>
      <c r="L559" s="6"/>
      <c r="M559" s="2"/>
      <c r="N559" s="2"/>
      <c r="O559" s="111"/>
      <c r="P559" s="111"/>
      <c r="Q559" s="2"/>
      <c r="R559" s="2"/>
      <c r="S559" s="3"/>
      <c r="T559" s="5"/>
      <c r="U559" s="2"/>
      <c r="V559" s="5"/>
      <c r="W559" s="3"/>
      <c r="X559" s="2"/>
      <c r="Y559" s="2"/>
      <c r="Z559" s="2"/>
      <c r="AA559" s="2"/>
      <c r="AB559" s="4"/>
      <c r="AC559" s="3"/>
      <c r="AD559" s="3"/>
      <c r="AE559" s="2"/>
      <c r="AF559" s="2"/>
    </row>
    <row r="560" spans="1:32" x14ac:dyDescent="0.25">
      <c r="A560" s="2"/>
      <c r="B560" s="2"/>
      <c r="C560" s="2"/>
      <c r="D560" s="6"/>
      <c r="E560" s="7"/>
      <c r="F560" s="2"/>
      <c r="G560" s="2"/>
      <c r="H560" s="2"/>
      <c r="I560" s="2"/>
      <c r="J560" s="2"/>
      <c r="K560" s="2"/>
      <c r="L560" s="6"/>
      <c r="M560" s="2"/>
      <c r="N560" s="2"/>
      <c r="O560" s="111"/>
      <c r="P560" s="111"/>
      <c r="Q560" s="2"/>
      <c r="R560" s="2"/>
      <c r="S560" s="3"/>
      <c r="T560" s="5"/>
      <c r="U560" s="2"/>
      <c r="V560" s="5"/>
      <c r="W560" s="3"/>
      <c r="X560" s="2"/>
      <c r="Y560" s="2"/>
      <c r="Z560" s="2"/>
      <c r="AA560" s="2"/>
      <c r="AB560" s="4"/>
      <c r="AC560" s="3"/>
      <c r="AD560" s="3"/>
      <c r="AE560" s="2"/>
      <c r="AF560" s="2"/>
    </row>
    <row r="561" spans="1:32" x14ac:dyDescent="0.25">
      <c r="A561" s="2"/>
      <c r="B561" s="2"/>
      <c r="C561" s="2"/>
      <c r="D561" s="6"/>
      <c r="E561" s="7"/>
      <c r="F561" s="2"/>
      <c r="G561" s="2"/>
      <c r="H561" s="2"/>
      <c r="I561" s="2"/>
      <c r="J561" s="2"/>
      <c r="K561" s="2"/>
      <c r="L561" s="6"/>
      <c r="M561" s="2"/>
      <c r="N561" s="2"/>
      <c r="O561" s="111"/>
      <c r="P561" s="111"/>
      <c r="Q561" s="2"/>
      <c r="R561" s="2"/>
      <c r="S561" s="3"/>
      <c r="T561" s="5"/>
      <c r="U561" s="2"/>
      <c r="V561" s="5"/>
      <c r="W561" s="3"/>
      <c r="X561" s="2"/>
      <c r="Y561" s="2"/>
      <c r="Z561" s="2"/>
      <c r="AA561" s="2"/>
      <c r="AB561" s="4"/>
      <c r="AC561" s="3"/>
      <c r="AD561" s="3"/>
      <c r="AE561" s="2"/>
      <c r="AF561" s="2"/>
    </row>
    <row r="562" spans="1:32" x14ac:dyDescent="0.25">
      <c r="A562" s="2"/>
      <c r="B562" s="2"/>
      <c r="C562" s="2"/>
      <c r="D562" s="6"/>
      <c r="E562" s="7"/>
      <c r="F562" s="2"/>
      <c r="G562" s="2"/>
      <c r="H562" s="2"/>
      <c r="I562" s="2"/>
      <c r="J562" s="2"/>
      <c r="K562" s="2"/>
      <c r="L562" s="6"/>
      <c r="M562" s="2"/>
      <c r="N562" s="2"/>
      <c r="O562" s="111"/>
      <c r="P562" s="111"/>
      <c r="Q562" s="2"/>
      <c r="R562" s="2"/>
      <c r="S562" s="3"/>
      <c r="T562" s="5"/>
      <c r="U562" s="2"/>
      <c r="V562" s="5"/>
      <c r="W562" s="3"/>
      <c r="X562" s="2"/>
      <c r="Y562" s="2"/>
      <c r="Z562" s="2"/>
      <c r="AA562" s="2"/>
      <c r="AB562" s="4"/>
      <c r="AC562" s="3"/>
      <c r="AD562" s="3"/>
      <c r="AE562" s="2"/>
      <c r="AF562" s="2"/>
    </row>
    <row r="563" spans="1:32" x14ac:dyDescent="0.25">
      <c r="A563" s="2"/>
      <c r="B563" s="2"/>
      <c r="C563" s="2"/>
      <c r="D563" s="6"/>
      <c r="E563" s="7"/>
      <c r="F563" s="2"/>
      <c r="G563" s="2"/>
      <c r="H563" s="2"/>
      <c r="I563" s="2"/>
      <c r="J563" s="2"/>
      <c r="K563" s="2"/>
      <c r="L563" s="6"/>
      <c r="M563" s="2"/>
      <c r="N563" s="2"/>
      <c r="O563" s="111"/>
      <c r="P563" s="111"/>
      <c r="Q563" s="2"/>
      <c r="R563" s="2"/>
      <c r="S563" s="3"/>
      <c r="T563" s="5"/>
      <c r="U563" s="2"/>
      <c r="V563" s="5"/>
      <c r="W563" s="3"/>
      <c r="X563" s="2"/>
      <c r="Y563" s="2"/>
      <c r="Z563" s="2"/>
      <c r="AA563" s="2"/>
      <c r="AB563" s="4"/>
      <c r="AC563" s="3"/>
      <c r="AD563" s="3"/>
      <c r="AE563" s="2"/>
      <c r="AF563" s="2"/>
    </row>
    <row r="564" spans="1:32" x14ac:dyDescent="0.25">
      <c r="A564" s="2"/>
      <c r="B564" s="2"/>
      <c r="C564" s="2"/>
      <c r="D564" s="6"/>
      <c r="E564" s="7"/>
      <c r="F564" s="2"/>
      <c r="G564" s="2"/>
      <c r="H564" s="2"/>
      <c r="I564" s="2"/>
      <c r="J564" s="2"/>
      <c r="K564" s="2"/>
      <c r="L564" s="6"/>
      <c r="M564" s="2"/>
      <c r="N564" s="2"/>
      <c r="O564" s="111"/>
      <c r="P564" s="111"/>
      <c r="Q564" s="2"/>
      <c r="R564" s="2"/>
      <c r="S564" s="3"/>
      <c r="T564" s="5"/>
      <c r="U564" s="2"/>
      <c r="V564" s="5"/>
      <c r="W564" s="3"/>
      <c r="X564" s="2"/>
      <c r="Y564" s="2"/>
      <c r="Z564" s="2"/>
      <c r="AA564" s="2"/>
      <c r="AB564" s="4"/>
      <c r="AC564" s="3"/>
      <c r="AD564" s="3"/>
      <c r="AE564" s="2"/>
      <c r="AF564" s="2"/>
    </row>
    <row r="565" spans="1:32" x14ac:dyDescent="0.25">
      <c r="A565" s="2"/>
      <c r="B565" s="2"/>
      <c r="C565" s="2"/>
      <c r="D565" s="6"/>
      <c r="E565" s="7"/>
      <c r="F565" s="2"/>
      <c r="G565" s="2"/>
      <c r="H565" s="2"/>
      <c r="I565" s="2"/>
      <c r="J565" s="2"/>
      <c r="K565" s="2"/>
      <c r="L565" s="6"/>
      <c r="M565" s="2"/>
      <c r="N565" s="2"/>
      <c r="O565" s="111"/>
      <c r="P565" s="111"/>
      <c r="Q565" s="2"/>
      <c r="R565" s="2"/>
      <c r="S565" s="3"/>
      <c r="T565" s="5"/>
      <c r="U565" s="2"/>
      <c r="V565" s="5"/>
      <c r="W565" s="3"/>
      <c r="X565" s="2"/>
      <c r="Y565" s="2"/>
      <c r="Z565" s="2"/>
      <c r="AA565" s="2"/>
      <c r="AB565" s="4"/>
      <c r="AC565" s="3"/>
      <c r="AD565" s="3"/>
      <c r="AE565" s="2"/>
      <c r="AF565" s="2"/>
    </row>
    <row r="566" spans="1:32" x14ac:dyDescent="0.25">
      <c r="A566" s="2"/>
      <c r="B566" s="2"/>
      <c r="C566" s="2"/>
      <c r="D566" s="6"/>
      <c r="E566" s="7"/>
      <c r="F566" s="2"/>
      <c r="G566" s="2"/>
      <c r="H566" s="2"/>
      <c r="I566" s="2"/>
      <c r="J566" s="2"/>
      <c r="K566" s="2"/>
      <c r="L566" s="6"/>
      <c r="M566" s="2"/>
      <c r="N566" s="2"/>
      <c r="O566" s="111"/>
      <c r="P566" s="111"/>
      <c r="Q566" s="2"/>
      <c r="R566" s="2"/>
      <c r="S566" s="3"/>
      <c r="T566" s="5"/>
      <c r="U566" s="2"/>
      <c r="V566" s="5"/>
      <c r="W566" s="3"/>
      <c r="X566" s="2"/>
      <c r="Y566" s="2"/>
      <c r="Z566" s="2"/>
      <c r="AA566" s="2"/>
      <c r="AB566" s="4"/>
      <c r="AC566" s="3"/>
      <c r="AD566" s="3"/>
      <c r="AE566" s="2"/>
      <c r="AF566" s="2"/>
    </row>
    <row r="567" spans="1:32" x14ac:dyDescent="0.25">
      <c r="A567" s="2"/>
      <c r="B567" s="2"/>
      <c r="C567" s="2"/>
      <c r="D567" s="6"/>
      <c r="E567" s="7"/>
      <c r="F567" s="2"/>
      <c r="G567" s="2"/>
      <c r="H567" s="2"/>
      <c r="I567" s="2"/>
      <c r="J567" s="2"/>
      <c r="K567" s="2"/>
      <c r="L567" s="6"/>
      <c r="M567" s="2"/>
      <c r="N567" s="2"/>
      <c r="O567" s="111"/>
      <c r="P567" s="111"/>
      <c r="Q567" s="2"/>
      <c r="R567" s="2"/>
      <c r="S567" s="3"/>
      <c r="T567" s="5"/>
      <c r="U567" s="2"/>
      <c r="V567" s="5"/>
      <c r="W567" s="3"/>
      <c r="X567" s="2"/>
      <c r="Y567" s="2"/>
      <c r="Z567" s="2"/>
      <c r="AA567" s="2"/>
      <c r="AB567" s="4"/>
      <c r="AC567" s="3"/>
      <c r="AD567" s="3"/>
      <c r="AE567" s="2"/>
      <c r="AF567" s="2"/>
    </row>
    <row r="568" spans="1:32" x14ac:dyDescent="0.25">
      <c r="A568" s="2"/>
      <c r="B568" s="2"/>
      <c r="C568" s="2"/>
      <c r="D568" s="6"/>
      <c r="E568" s="7"/>
      <c r="F568" s="2"/>
      <c r="G568" s="2"/>
      <c r="H568" s="2"/>
      <c r="I568" s="2"/>
      <c r="J568" s="2"/>
      <c r="K568" s="2"/>
      <c r="L568" s="6"/>
      <c r="M568" s="2"/>
      <c r="N568" s="2"/>
      <c r="O568" s="111"/>
      <c r="P568" s="111"/>
      <c r="Q568" s="2"/>
      <c r="R568" s="2"/>
      <c r="S568" s="3"/>
      <c r="T568" s="5"/>
      <c r="U568" s="2"/>
      <c r="V568" s="5"/>
      <c r="W568" s="3"/>
      <c r="X568" s="2"/>
      <c r="Y568" s="2"/>
      <c r="Z568" s="2"/>
      <c r="AA568" s="2"/>
      <c r="AB568" s="4"/>
      <c r="AC568" s="3"/>
      <c r="AD568" s="3"/>
      <c r="AE568" s="2"/>
      <c r="AF568" s="2"/>
    </row>
    <row r="569" spans="1:32" x14ac:dyDescent="0.25">
      <c r="A569" s="2"/>
      <c r="B569" s="2"/>
      <c r="C569" s="2"/>
      <c r="D569" s="6"/>
      <c r="E569" s="7"/>
      <c r="F569" s="2"/>
      <c r="G569" s="2"/>
      <c r="H569" s="2"/>
      <c r="I569" s="2"/>
      <c r="J569" s="2"/>
      <c r="K569" s="2"/>
      <c r="L569" s="6"/>
      <c r="M569" s="2"/>
      <c r="N569" s="2"/>
      <c r="O569" s="111"/>
      <c r="P569" s="111"/>
      <c r="Q569" s="2"/>
      <c r="R569" s="2"/>
      <c r="S569" s="3"/>
      <c r="T569" s="5"/>
      <c r="U569" s="2"/>
      <c r="V569" s="5"/>
      <c r="W569" s="3"/>
      <c r="X569" s="2"/>
      <c r="Y569" s="2"/>
      <c r="Z569" s="2"/>
      <c r="AA569" s="2"/>
      <c r="AB569" s="4"/>
      <c r="AC569" s="3"/>
      <c r="AD569" s="3"/>
      <c r="AE569" s="2"/>
      <c r="AF569" s="2"/>
    </row>
    <row r="570" spans="1:32" x14ac:dyDescent="0.25">
      <c r="A570" s="2"/>
      <c r="B570" s="2"/>
      <c r="C570" s="2"/>
      <c r="D570" s="6"/>
      <c r="E570" s="7"/>
      <c r="F570" s="2"/>
      <c r="G570" s="2"/>
      <c r="H570" s="2"/>
      <c r="I570" s="2"/>
      <c r="J570" s="2"/>
      <c r="K570" s="2"/>
      <c r="L570" s="6"/>
      <c r="M570" s="2"/>
      <c r="N570" s="2"/>
      <c r="O570" s="111"/>
      <c r="P570" s="111"/>
      <c r="Q570" s="2"/>
      <c r="R570" s="2"/>
      <c r="S570" s="3"/>
      <c r="T570" s="5"/>
      <c r="U570" s="2"/>
      <c r="V570" s="5"/>
      <c r="W570" s="3"/>
      <c r="X570" s="2"/>
      <c r="Y570" s="2"/>
      <c r="Z570" s="2"/>
      <c r="AA570" s="2"/>
      <c r="AB570" s="4"/>
      <c r="AC570" s="3"/>
      <c r="AD570" s="3"/>
      <c r="AE570" s="2"/>
      <c r="AF570" s="2"/>
    </row>
    <row r="571" spans="1:32" x14ac:dyDescent="0.25">
      <c r="A571" s="2"/>
      <c r="B571" s="2"/>
      <c r="C571" s="2"/>
      <c r="D571" s="6"/>
      <c r="E571" s="7"/>
      <c r="F571" s="2"/>
      <c r="G571" s="2"/>
      <c r="H571" s="2"/>
      <c r="I571" s="2"/>
      <c r="J571" s="2"/>
      <c r="K571" s="2"/>
      <c r="L571" s="6"/>
      <c r="M571" s="2"/>
      <c r="N571" s="2"/>
      <c r="O571" s="111"/>
      <c r="P571" s="111"/>
      <c r="Q571" s="2"/>
      <c r="R571" s="2"/>
      <c r="S571" s="3"/>
      <c r="T571" s="5"/>
      <c r="U571" s="2"/>
      <c r="V571" s="5"/>
      <c r="W571" s="3"/>
      <c r="X571" s="2"/>
      <c r="Y571" s="2"/>
      <c r="Z571" s="2"/>
      <c r="AA571" s="2"/>
      <c r="AB571" s="4"/>
      <c r="AC571" s="3"/>
      <c r="AD571" s="3"/>
      <c r="AE571" s="2"/>
      <c r="AF571" s="2"/>
    </row>
    <row r="572" spans="1:32" x14ac:dyDescent="0.25">
      <c r="A572" s="2"/>
      <c r="B572" s="2"/>
      <c r="C572" s="2"/>
      <c r="D572" s="6"/>
      <c r="E572" s="7"/>
      <c r="F572" s="2"/>
      <c r="G572" s="2"/>
      <c r="H572" s="2"/>
      <c r="I572" s="2"/>
      <c r="J572" s="2"/>
      <c r="K572" s="2"/>
      <c r="L572" s="6"/>
      <c r="M572" s="2"/>
      <c r="N572" s="2"/>
      <c r="O572" s="111"/>
      <c r="P572" s="111"/>
      <c r="Q572" s="2"/>
      <c r="R572" s="2"/>
      <c r="S572" s="3"/>
      <c r="T572" s="5"/>
      <c r="U572" s="2"/>
      <c r="V572" s="5"/>
      <c r="W572" s="3"/>
      <c r="X572" s="2"/>
      <c r="Y572" s="2"/>
      <c r="Z572" s="2"/>
      <c r="AA572" s="2"/>
      <c r="AB572" s="4"/>
      <c r="AC572" s="3"/>
      <c r="AD572" s="3"/>
      <c r="AE572" s="2"/>
      <c r="AF572" s="2"/>
    </row>
    <row r="573" spans="1:32" x14ac:dyDescent="0.25">
      <c r="A573" s="2"/>
      <c r="B573" s="2"/>
      <c r="C573" s="2"/>
      <c r="D573" s="6"/>
      <c r="E573" s="7"/>
      <c r="F573" s="2"/>
      <c r="G573" s="2"/>
      <c r="H573" s="2"/>
      <c r="I573" s="2"/>
      <c r="J573" s="2"/>
      <c r="K573" s="2"/>
      <c r="L573" s="6"/>
      <c r="M573" s="2"/>
      <c r="N573" s="2"/>
      <c r="O573" s="111"/>
      <c r="P573" s="111"/>
      <c r="Q573" s="2"/>
      <c r="R573" s="2"/>
      <c r="S573" s="3"/>
      <c r="T573" s="5"/>
      <c r="U573" s="2"/>
      <c r="V573" s="5"/>
      <c r="W573" s="3"/>
      <c r="X573" s="2"/>
      <c r="Y573" s="2"/>
      <c r="Z573" s="2"/>
      <c r="AA573" s="2"/>
      <c r="AB573" s="4"/>
      <c r="AC573" s="3"/>
      <c r="AD573" s="3"/>
      <c r="AE573" s="2"/>
      <c r="AF573" s="2"/>
    </row>
    <row r="574" spans="1:32" x14ac:dyDescent="0.25">
      <c r="A574" s="2"/>
      <c r="B574" s="2"/>
      <c r="C574" s="2"/>
      <c r="D574" s="6"/>
      <c r="E574" s="7"/>
      <c r="F574" s="2"/>
      <c r="G574" s="2"/>
      <c r="H574" s="2"/>
      <c r="I574" s="2"/>
      <c r="J574" s="2"/>
      <c r="K574" s="2"/>
      <c r="L574" s="6"/>
      <c r="M574" s="2"/>
      <c r="N574" s="2"/>
      <c r="O574" s="111"/>
      <c r="P574" s="111"/>
      <c r="Q574" s="2"/>
      <c r="R574" s="2"/>
      <c r="S574" s="3"/>
      <c r="T574" s="5"/>
      <c r="U574" s="2"/>
      <c r="V574" s="5"/>
      <c r="W574" s="3"/>
      <c r="X574" s="2"/>
      <c r="Y574" s="2"/>
      <c r="Z574" s="2"/>
      <c r="AA574" s="2"/>
      <c r="AB574" s="4"/>
      <c r="AC574" s="3"/>
      <c r="AD574" s="3"/>
      <c r="AE574" s="2"/>
      <c r="AF574" s="2"/>
    </row>
    <row r="575" spans="1:32" x14ac:dyDescent="0.25">
      <c r="A575" s="2"/>
      <c r="B575" s="2"/>
      <c r="C575" s="2"/>
      <c r="D575" s="6"/>
      <c r="E575" s="7"/>
      <c r="F575" s="2"/>
      <c r="G575" s="2"/>
      <c r="H575" s="2"/>
      <c r="I575" s="2"/>
      <c r="J575" s="2"/>
      <c r="K575" s="2"/>
      <c r="L575" s="6"/>
      <c r="M575" s="2"/>
      <c r="N575" s="2"/>
      <c r="O575" s="111"/>
      <c r="P575" s="111"/>
      <c r="Q575" s="2"/>
      <c r="R575" s="2"/>
      <c r="S575" s="3"/>
      <c r="T575" s="5"/>
      <c r="U575" s="2"/>
      <c r="V575" s="5"/>
      <c r="W575" s="3"/>
      <c r="X575" s="2"/>
      <c r="Y575" s="2"/>
      <c r="Z575" s="2"/>
      <c r="AA575" s="2"/>
      <c r="AB575" s="4"/>
      <c r="AC575" s="3"/>
      <c r="AD575" s="3"/>
      <c r="AE575" s="2"/>
      <c r="AF575" s="2"/>
    </row>
    <row r="576" spans="1:32" x14ac:dyDescent="0.25">
      <c r="A576" s="2"/>
      <c r="B576" s="2"/>
      <c r="C576" s="2"/>
      <c r="D576" s="6"/>
      <c r="E576" s="7"/>
      <c r="F576" s="2"/>
      <c r="G576" s="2"/>
      <c r="H576" s="2"/>
      <c r="I576" s="2"/>
      <c r="J576" s="2"/>
      <c r="K576" s="2"/>
      <c r="L576" s="6"/>
      <c r="M576" s="2"/>
      <c r="N576" s="2"/>
      <c r="O576" s="111"/>
      <c r="P576" s="111"/>
      <c r="Q576" s="2"/>
      <c r="R576" s="2"/>
      <c r="S576" s="3"/>
      <c r="T576" s="5"/>
      <c r="U576" s="2"/>
      <c r="V576" s="5"/>
      <c r="W576" s="3"/>
      <c r="X576" s="2"/>
      <c r="Y576" s="2"/>
      <c r="Z576" s="2"/>
      <c r="AA576" s="2"/>
      <c r="AB576" s="4"/>
      <c r="AC576" s="3"/>
      <c r="AD576" s="3"/>
      <c r="AE576" s="2"/>
      <c r="AF576" s="2"/>
    </row>
    <row r="577" spans="1:32" x14ac:dyDescent="0.25">
      <c r="A577" s="2"/>
      <c r="B577" s="2"/>
      <c r="C577" s="2"/>
      <c r="D577" s="6"/>
      <c r="E577" s="7"/>
      <c r="F577" s="2"/>
      <c r="G577" s="2"/>
      <c r="H577" s="2"/>
      <c r="I577" s="2"/>
      <c r="J577" s="2"/>
      <c r="K577" s="2"/>
      <c r="L577" s="6"/>
      <c r="M577" s="2"/>
      <c r="N577" s="2"/>
      <c r="O577" s="111"/>
      <c r="P577" s="111"/>
      <c r="Q577" s="2"/>
      <c r="R577" s="2"/>
      <c r="S577" s="3"/>
      <c r="T577" s="5"/>
      <c r="U577" s="2"/>
      <c r="V577" s="5"/>
      <c r="W577" s="3"/>
      <c r="X577" s="2"/>
      <c r="Y577" s="2"/>
      <c r="Z577" s="2"/>
      <c r="AA577" s="2"/>
      <c r="AB577" s="4"/>
      <c r="AC577" s="3"/>
      <c r="AD577" s="3"/>
      <c r="AE577" s="2"/>
      <c r="AF577" s="2"/>
    </row>
    <row r="578" spans="1:32" x14ac:dyDescent="0.25">
      <c r="A578" s="2"/>
      <c r="B578" s="2"/>
      <c r="C578" s="2"/>
      <c r="D578" s="6"/>
      <c r="E578" s="7"/>
      <c r="F578" s="2"/>
      <c r="G578" s="2"/>
      <c r="H578" s="2"/>
      <c r="I578" s="2"/>
      <c r="J578" s="2"/>
      <c r="K578" s="2"/>
      <c r="L578" s="6"/>
      <c r="M578" s="2"/>
      <c r="N578" s="2"/>
      <c r="O578" s="111"/>
      <c r="P578" s="111"/>
      <c r="Q578" s="2"/>
      <c r="R578" s="2"/>
      <c r="S578" s="3"/>
      <c r="T578" s="5"/>
      <c r="U578" s="2"/>
      <c r="V578" s="5"/>
      <c r="W578" s="3"/>
      <c r="X578" s="2"/>
      <c r="Y578" s="2"/>
      <c r="Z578" s="2"/>
      <c r="AA578" s="2"/>
      <c r="AB578" s="4"/>
      <c r="AC578" s="3"/>
      <c r="AD578" s="3"/>
      <c r="AE578" s="2"/>
      <c r="AF578" s="2"/>
    </row>
    <row r="579" spans="1:32" x14ac:dyDescent="0.25">
      <c r="A579" s="2"/>
      <c r="B579" s="2"/>
      <c r="C579" s="2"/>
      <c r="D579" s="6"/>
      <c r="E579" s="7"/>
      <c r="F579" s="2"/>
      <c r="G579" s="2"/>
      <c r="H579" s="2"/>
      <c r="I579" s="2"/>
      <c r="J579" s="2"/>
      <c r="K579" s="2"/>
      <c r="L579" s="6"/>
      <c r="M579" s="2"/>
      <c r="N579" s="2"/>
      <c r="O579" s="111"/>
      <c r="P579" s="111"/>
      <c r="Q579" s="2"/>
      <c r="R579" s="2"/>
      <c r="S579" s="3"/>
      <c r="T579" s="5"/>
      <c r="U579" s="2"/>
      <c r="V579" s="5"/>
      <c r="W579" s="3"/>
      <c r="X579" s="2"/>
      <c r="Y579" s="2"/>
      <c r="Z579" s="2"/>
      <c r="AA579" s="2"/>
      <c r="AB579" s="4"/>
      <c r="AC579" s="3"/>
      <c r="AD579" s="3"/>
      <c r="AE579" s="2"/>
      <c r="AF579" s="2"/>
    </row>
    <row r="580" spans="1:32" x14ac:dyDescent="0.25">
      <c r="A580" s="2"/>
      <c r="B580" s="2"/>
      <c r="C580" s="2"/>
      <c r="D580" s="6"/>
      <c r="E580" s="7"/>
      <c r="F580" s="2"/>
      <c r="G580" s="2"/>
      <c r="H580" s="2"/>
      <c r="I580" s="2"/>
      <c r="J580" s="2"/>
      <c r="K580" s="2"/>
      <c r="L580" s="6"/>
      <c r="M580" s="2"/>
      <c r="N580" s="2"/>
      <c r="O580" s="111"/>
      <c r="P580" s="111"/>
      <c r="Q580" s="2"/>
      <c r="R580" s="2"/>
      <c r="S580" s="3"/>
      <c r="T580" s="5"/>
      <c r="U580" s="2"/>
      <c r="V580" s="5"/>
      <c r="W580" s="3"/>
      <c r="X580" s="2"/>
      <c r="Y580" s="2"/>
      <c r="Z580" s="2"/>
      <c r="AA580" s="2"/>
      <c r="AB580" s="4"/>
      <c r="AC580" s="3"/>
      <c r="AD580" s="3"/>
      <c r="AE580" s="2"/>
      <c r="AF580" s="2"/>
    </row>
    <row r="581" spans="1:32" x14ac:dyDescent="0.25">
      <c r="A581" s="2"/>
      <c r="B581" s="2"/>
      <c r="C581" s="2"/>
      <c r="D581" s="6"/>
      <c r="E581" s="7"/>
      <c r="F581" s="2"/>
      <c r="G581" s="2"/>
      <c r="H581" s="2"/>
      <c r="I581" s="2"/>
      <c r="J581" s="2"/>
      <c r="K581" s="2"/>
      <c r="L581" s="6"/>
      <c r="M581" s="2"/>
      <c r="N581" s="2"/>
      <c r="O581" s="111"/>
      <c r="P581" s="111"/>
      <c r="Q581" s="2"/>
      <c r="R581" s="2"/>
      <c r="S581" s="3"/>
      <c r="T581" s="5"/>
      <c r="U581" s="2"/>
      <c r="V581" s="5"/>
      <c r="W581" s="3"/>
      <c r="X581" s="2"/>
      <c r="Y581" s="2"/>
      <c r="Z581" s="2"/>
      <c r="AA581" s="2"/>
      <c r="AB581" s="4"/>
      <c r="AC581" s="3"/>
      <c r="AD581" s="3"/>
      <c r="AE581" s="2"/>
      <c r="AF581" s="2"/>
    </row>
    <row r="582" spans="1:32" x14ac:dyDescent="0.25">
      <c r="A582" s="2"/>
      <c r="B582" s="2"/>
      <c r="C582" s="2"/>
      <c r="D582" s="6"/>
      <c r="E582" s="7"/>
      <c r="F582" s="2"/>
      <c r="G582" s="2"/>
      <c r="H582" s="2"/>
      <c r="I582" s="2"/>
      <c r="J582" s="2"/>
      <c r="K582" s="2"/>
      <c r="L582" s="6"/>
      <c r="M582" s="2"/>
      <c r="N582" s="2"/>
      <c r="O582" s="111"/>
      <c r="P582" s="111"/>
      <c r="Q582" s="2"/>
      <c r="R582" s="2"/>
      <c r="S582" s="3"/>
      <c r="T582" s="5"/>
      <c r="U582" s="2"/>
      <c r="V582" s="5"/>
      <c r="W582" s="3"/>
      <c r="X582" s="2"/>
      <c r="Y582" s="2"/>
      <c r="Z582" s="2"/>
      <c r="AA582" s="2"/>
      <c r="AB582" s="4"/>
      <c r="AC582" s="3"/>
      <c r="AD582" s="3"/>
      <c r="AE582" s="2"/>
      <c r="AF582" s="2"/>
    </row>
    <row r="583" spans="1:32" x14ac:dyDescent="0.25">
      <c r="A583" s="2"/>
      <c r="B583" s="2"/>
      <c r="C583" s="2"/>
      <c r="D583" s="6"/>
      <c r="E583" s="7"/>
      <c r="F583" s="2"/>
      <c r="G583" s="2"/>
      <c r="H583" s="2"/>
      <c r="I583" s="2"/>
      <c r="J583" s="2"/>
      <c r="K583" s="2"/>
      <c r="L583" s="6"/>
      <c r="M583" s="2"/>
      <c r="N583" s="2"/>
      <c r="O583" s="111"/>
      <c r="P583" s="111"/>
      <c r="Q583" s="2"/>
      <c r="R583" s="2"/>
      <c r="S583" s="3"/>
      <c r="T583" s="5"/>
      <c r="U583" s="2"/>
      <c r="V583" s="5"/>
      <c r="W583" s="3"/>
      <c r="X583" s="2"/>
      <c r="Y583" s="2"/>
      <c r="Z583" s="2"/>
      <c r="AA583" s="2"/>
      <c r="AB583" s="4"/>
      <c r="AC583" s="3"/>
      <c r="AD583" s="3"/>
      <c r="AE583" s="2"/>
      <c r="AF583" s="2"/>
    </row>
    <row r="584" spans="1:32" x14ac:dyDescent="0.25">
      <c r="A584" s="2"/>
      <c r="B584" s="2"/>
      <c r="C584" s="2"/>
      <c r="D584" s="6"/>
      <c r="E584" s="7"/>
      <c r="F584" s="2"/>
      <c r="G584" s="2"/>
      <c r="H584" s="2"/>
      <c r="I584" s="2"/>
      <c r="J584" s="2"/>
      <c r="K584" s="2"/>
      <c r="L584" s="6"/>
      <c r="M584" s="2"/>
      <c r="N584" s="2"/>
      <c r="O584" s="111"/>
      <c r="P584" s="111"/>
      <c r="Q584" s="2"/>
      <c r="R584" s="2"/>
      <c r="S584" s="3"/>
      <c r="T584" s="5"/>
      <c r="U584" s="2"/>
      <c r="V584" s="5"/>
      <c r="W584" s="3"/>
      <c r="X584" s="2"/>
      <c r="Y584" s="2"/>
      <c r="Z584" s="2"/>
      <c r="AA584" s="2"/>
      <c r="AB584" s="4"/>
      <c r="AC584" s="3"/>
      <c r="AD584" s="3"/>
      <c r="AE584" s="2"/>
      <c r="AF584" s="2"/>
    </row>
    <row r="585" spans="1:32" x14ac:dyDescent="0.25">
      <c r="A585" s="2"/>
      <c r="B585" s="2"/>
      <c r="C585" s="2"/>
      <c r="D585" s="6"/>
      <c r="E585" s="7"/>
      <c r="F585" s="2"/>
      <c r="G585" s="2"/>
      <c r="H585" s="2"/>
      <c r="I585" s="2"/>
      <c r="J585" s="2"/>
      <c r="K585" s="2"/>
      <c r="L585" s="6"/>
      <c r="M585" s="2"/>
      <c r="N585" s="2"/>
      <c r="O585" s="111"/>
      <c r="P585" s="111"/>
      <c r="Q585" s="2"/>
      <c r="R585" s="2"/>
      <c r="S585" s="3"/>
      <c r="T585" s="5"/>
      <c r="U585" s="2"/>
      <c r="V585" s="5"/>
      <c r="W585" s="3"/>
      <c r="X585" s="2"/>
      <c r="Y585" s="2"/>
      <c r="Z585" s="2"/>
      <c r="AA585" s="2"/>
      <c r="AB585" s="4"/>
      <c r="AC585" s="3"/>
      <c r="AD585" s="3"/>
      <c r="AE585" s="2"/>
      <c r="AF585" s="2"/>
    </row>
    <row r="586" spans="1:32" x14ac:dyDescent="0.25">
      <c r="A586" s="2"/>
      <c r="B586" s="2"/>
      <c r="C586" s="2"/>
      <c r="D586" s="6"/>
      <c r="E586" s="7"/>
      <c r="F586" s="2"/>
      <c r="G586" s="2"/>
      <c r="H586" s="2"/>
      <c r="I586" s="2"/>
      <c r="J586" s="2"/>
      <c r="K586" s="2"/>
      <c r="L586" s="6"/>
      <c r="M586" s="2"/>
      <c r="N586" s="2"/>
      <c r="O586" s="111"/>
      <c r="P586" s="111"/>
      <c r="Q586" s="2"/>
      <c r="R586" s="2"/>
      <c r="S586" s="3"/>
      <c r="T586" s="5"/>
      <c r="U586" s="2"/>
      <c r="V586" s="5"/>
      <c r="W586" s="3"/>
      <c r="X586" s="2"/>
      <c r="Y586" s="2"/>
      <c r="Z586" s="2"/>
      <c r="AA586" s="2"/>
      <c r="AB586" s="4"/>
      <c r="AC586" s="3"/>
      <c r="AD586" s="3"/>
      <c r="AE586" s="2"/>
      <c r="AF586" s="2"/>
    </row>
    <row r="587" spans="1:32" x14ac:dyDescent="0.25">
      <c r="A587" s="2"/>
      <c r="B587" s="2"/>
      <c r="C587" s="2"/>
      <c r="D587" s="6"/>
      <c r="E587" s="7"/>
      <c r="F587" s="2"/>
      <c r="G587" s="2"/>
      <c r="H587" s="2"/>
      <c r="I587" s="2"/>
      <c r="J587" s="2"/>
      <c r="K587" s="2"/>
      <c r="L587" s="6"/>
      <c r="M587" s="2"/>
      <c r="N587" s="2"/>
      <c r="O587" s="111"/>
      <c r="P587" s="111"/>
      <c r="Q587" s="2"/>
      <c r="R587" s="2"/>
      <c r="S587" s="3"/>
      <c r="T587" s="5"/>
      <c r="U587" s="2"/>
      <c r="V587" s="5"/>
      <c r="W587" s="3"/>
      <c r="X587" s="2"/>
      <c r="Y587" s="2"/>
      <c r="Z587" s="2"/>
      <c r="AA587" s="2"/>
      <c r="AB587" s="4"/>
      <c r="AC587" s="3"/>
      <c r="AD587" s="3"/>
      <c r="AE587" s="2"/>
      <c r="AF587" s="2"/>
    </row>
    <row r="588" spans="1:32" x14ac:dyDescent="0.25">
      <c r="A588" s="2"/>
      <c r="B588" s="2"/>
      <c r="C588" s="2"/>
      <c r="D588" s="6"/>
      <c r="E588" s="7"/>
      <c r="F588" s="2"/>
      <c r="G588" s="2"/>
      <c r="H588" s="2"/>
      <c r="I588" s="2"/>
      <c r="J588" s="2"/>
      <c r="K588" s="2"/>
      <c r="L588" s="6"/>
      <c r="M588" s="2"/>
      <c r="N588" s="2"/>
      <c r="O588" s="111"/>
      <c r="P588" s="111"/>
      <c r="Q588" s="2"/>
      <c r="R588" s="2"/>
      <c r="S588" s="3"/>
      <c r="T588" s="5"/>
      <c r="U588" s="2"/>
      <c r="V588" s="5"/>
      <c r="W588" s="3"/>
      <c r="X588" s="2"/>
      <c r="Y588" s="2"/>
      <c r="Z588" s="2"/>
      <c r="AA588" s="2"/>
      <c r="AB588" s="4"/>
      <c r="AC588" s="3"/>
      <c r="AD588" s="3"/>
      <c r="AE588" s="2"/>
      <c r="AF588" s="2"/>
    </row>
    <row r="589" spans="1:32" x14ac:dyDescent="0.25">
      <c r="A589" s="2"/>
      <c r="B589" s="2"/>
      <c r="C589" s="2"/>
      <c r="D589" s="6"/>
      <c r="E589" s="7"/>
      <c r="F589" s="2"/>
      <c r="G589" s="2"/>
      <c r="H589" s="2"/>
      <c r="I589" s="2"/>
      <c r="J589" s="2"/>
      <c r="K589" s="2"/>
      <c r="L589" s="6"/>
      <c r="M589" s="2"/>
      <c r="N589" s="2"/>
      <c r="O589" s="111"/>
      <c r="P589" s="111"/>
      <c r="Q589" s="2"/>
      <c r="R589" s="2"/>
      <c r="S589" s="3"/>
      <c r="T589" s="5"/>
      <c r="U589" s="2"/>
      <c r="V589" s="5"/>
      <c r="W589" s="3"/>
      <c r="X589" s="2"/>
      <c r="Y589" s="2"/>
      <c r="Z589" s="2"/>
      <c r="AA589" s="2"/>
      <c r="AB589" s="4"/>
      <c r="AC589" s="3"/>
      <c r="AD589" s="3"/>
      <c r="AE589" s="2"/>
      <c r="AF589" s="2"/>
    </row>
    <row r="590" spans="1:32" x14ac:dyDescent="0.25">
      <c r="A590" s="2"/>
      <c r="B590" s="2"/>
      <c r="C590" s="2"/>
      <c r="D590" s="6"/>
      <c r="E590" s="7"/>
      <c r="F590" s="2"/>
      <c r="G590" s="2"/>
      <c r="H590" s="2"/>
      <c r="I590" s="2"/>
      <c r="J590" s="2"/>
      <c r="K590" s="2"/>
      <c r="L590" s="6"/>
      <c r="M590" s="2"/>
      <c r="N590" s="2"/>
      <c r="O590" s="111"/>
      <c r="P590" s="111"/>
      <c r="Q590" s="2"/>
      <c r="R590" s="2"/>
      <c r="S590" s="3"/>
      <c r="T590" s="5"/>
      <c r="U590" s="2"/>
      <c r="V590" s="5"/>
      <c r="W590" s="3"/>
      <c r="X590" s="2"/>
      <c r="Y590" s="2"/>
      <c r="Z590" s="2"/>
      <c r="AA590" s="2"/>
      <c r="AB590" s="4"/>
      <c r="AC590" s="3"/>
      <c r="AD590" s="3"/>
      <c r="AE590" s="2"/>
      <c r="AF590" s="2"/>
    </row>
    <row r="591" spans="1:32" x14ac:dyDescent="0.25">
      <c r="A591" s="2"/>
      <c r="B591" s="2"/>
      <c r="C591" s="2"/>
      <c r="D591" s="6"/>
      <c r="E591" s="7"/>
      <c r="F591" s="2"/>
      <c r="G591" s="2"/>
      <c r="H591" s="2"/>
      <c r="I591" s="2"/>
      <c r="J591" s="2"/>
      <c r="K591" s="2"/>
      <c r="L591" s="6"/>
      <c r="M591" s="2"/>
      <c r="N591" s="2"/>
      <c r="O591" s="111"/>
      <c r="P591" s="111"/>
      <c r="Q591" s="2"/>
      <c r="R591" s="2"/>
      <c r="S591" s="3"/>
      <c r="T591" s="5"/>
      <c r="U591" s="2"/>
      <c r="V591" s="5"/>
      <c r="W591" s="3"/>
      <c r="X591" s="2"/>
      <c r="Y591" s="2"/>
      <c r="Z591" s="2"/>
      <c r="AA591" s="2"/>
      <c r="AB591" s="4"/>
      <c r="AC591" s="3"/>
      <c r="AD591" s="3"/>
      <c r="AE591" s="2"/>
      <c r="AF591" s="2"/>
    </row>
    <row r="592" spans="1:32" x14ac:dyDescent="0.25">
      <c r="A592" s="2"/>
      <c r="B592" s="2"/>
      <c r="C592" s="2"/>
      <c r="D592" s="6"/>
      <c r="E592" s="7"/>
      <c r="F592" s="2"/>
      <c r="G592" s="2"/>
      <c r="H592" s="2"/>
      <c r="I592" s="2"/>
      <c r="J592" s="2"/>
      <c r="K592" s="2"/>
      <c r="L592" s="6"/>
      <c r="M592" s="2"/>
      <c r="N592" s="2"/>
      <c r="O592" s="111"/>
      <c r="P592" s="111"/>
      <c r="Q592" s="2"/>
      <c r="R592" s="2"/>
      <c r="S592" s="3"/>
      <c r="T592" s="5"/>
      <c r="U592" s="2"/>
      <c r="V592" s="5"/>
      <c r="W592" s="3"/>
      <c r="X592" s="2"/>
      <c r="Y592" s="2"/>
      <c r="Z592" s="2"/>
      <c r="AA592" s="2"/>
      <c r="AB592" s="4"/>
      <c r="AC592" s="3"/>
      <c r="AD592" s="3"/>
      <c r="AE592" s="2"/>
      <c r="AF592" s="2"/>
    </row>
    <row r="593" spans="1:32" x14ac:dyDescent="0.25">
      <c r="A593" s="2"/>
      <c r="B593" s="2"/>
      <c r="C593" s="2"/>
      <c r="D593" s="6"/>
      <c r="E593" s="7"/>
      <c r="F593" s="2"/>
      <c r="G593" s="2"/>
      <c r="H593" s="2"/>
      <c r="I593" s="2"/>
      <c r="J593" s="2"/>
      <c r="K593" s="2"/>
      <c r="L593" s="6"/>
      <c r="M593" s="2"/>
      <c r="N593" s="2"/>
      <c r="O593" s="111"/>
      <c r="P593" s="111"/>
      <c r="Q593" s="2"/>
      <c r="R593" s="2"/>
      <c r="S593" s="3"/>
      <c r="T593" s="5"/>
      <c r="U593" s="2"/>
      <c r="V593" s="5"/>
      <c r="W593" s="3"/>
      <c r="X593" s="2"/>
      <c r="Y593" s="2"/>
      <c r="Z593" s="2"/>
      <c r="AA593" s="2"/>
      <c r="AB593" s="4"/>
      <c r="AC593" s="3"/>
      <c r="AD593" s="3"/>
      <c r="AE593" s="2"/>
      <c r="AF593" s="2"/>
    </row>
    <row r="594" spans="1:32" x14ac:dyDescent="0.25">
      <c r="A594" s="2"/>
      <c r="B594" s="2"/>
      <c r="C594" s="2"/>
      <c r="D594" s="6"/>
      <c r="E594" s="7"/>
      <c r="F594" s="2"/>
      <c r="G594" s="2"/>
      <c r="H594" s="2"/>
      <c r="I594" s="2"/>
      <c r="J594" s="2"/>
      <c r="K594" s="2"/>
      <c r="L594" s="6"/>
      <c r="M594" s="2"/>
      <c r="N594" s="2"/>
      <c r="O594" s="111"/>
      <c r="P594" s="111"/>
      <c r="Q594" s="2"/>
      <c r="R594" s="2"/>
      <c r="S594" s="3"/>
      <c r="T594" s="5"/>
      <c r="U594" s="2"/>
      <c r="V594" s="5"/>
      <c r="W594" s="3"/>
      <c r="X594" s="2"/>
      <c r="Y594" s="2"/>
      <c r="Z594" s="2"/>
      <c r="AA594" s="2"/>
      <c r="AB594" s="4"/>
      <c r="AC594" s="3"/>
      <c r="AD594" s="3"/>
      <c r="AE594" s="2"/>
      <c r="AF594" s="2"/>
    </row>
    <row r="595" spans="1:32" x14ac:dyDescent="0.25">
      <c r="A595" s="2"/>
      <c r="B595" s="2"/>
      <c r="C595" s="2"/>
      <c r="D595" s="6"/>
      <c r="E595" s="7"/>
      <c r="F595" s="2"/>
      <c r="G595" s="2"/>
      <c r="H595" s="2"/>
      <c r="I595" s="2"/>
      <c r="J595" s="2"/>
      <c r="K595" s="2"/>
      <c r="L595" s="6"/>
      <c r="M595" s="2"/>
      <c r="N595" s="2"/>
      <c r="O595" s="111"/>
      <c r="P595" s="111"/>
      <c r="Q595" s="2"/>
      <c r="R595" s="2"/>
      <c r="S595" s="3"/>
      <c r="T595" s="5"/>
      <c r="U595" s="2"/>
      <c r="V595" s="5"/>
      <c r="W595" s="3"/>
      <c r="X595" s="2"/>
      <c r="Y595" s="2"/>
      <c r="Z595" s="2"/>
      <c r="AA595" s="2"/>
      <c r="AB595" s="4"/>
      <c r="AC595" s="3"/>
      <c r="AD595" s="3"/>
      <c r="AE595" s="2"/>
      <c r="AF595" s="2"/>
    </row>
    <row r="596" spans="1:32" x14ac:dyDescent="0.25">
      <c r="A596" s="2"/>
      <c r="B596" s="2"/>
      <c r="C596" s="2"/>
      <c r="D596" s="6"/>
      <c r="E596" s="7"/>
      <c r="F596" s="2"/>
      <c r="G596" s="2"/>
      <c r="H596" s="2"/>
      <c r="I596" s="2"/>
      <c r="J596" s="2"/>
      <c r="K596" s="2"/>
      <c r="L596" s="6"/>
      <c r="M596" s="2"/>
      <c r="N596" s="2"/>
      <c r="O596" s="111"/>
      <c r="P596" s="111"/>
      <c r="Q596" s="2"/>
      <c r="R596" s="2"/>
      <c r="S596" s="3"/>
      <c r="T596" s="5"/>
      <c r="U596" s="2"/>
      <c r="V596" s="5"/>
      <c r="W596" s="3"/>
      <c r="X596" s="2"/>
      <c r="Y596" s="2"/>
      <c r="Z596" s="2"/>
      <c r="AA596" s="2"/>
      <c r="AB596" s="4"/>
      <c r="AC596" s="3"/>
      <c r="AD596" s="3"/>
      <c r="AE596" s="2"/>
      <c r="AF596" s="2"/>
    </row>
    <row r="597" spans="1:32" x14ac:dyDescent="0.25">
      <c r="A597" s="2"/>
      <c r="B597" s="2"/>
      <c r="C597" s="2"/>
      <c r="D597" s="6"/>
      <c r="E597" s="7"/>
      <c r="F597" s="2"/>
      <c r="G597" s="2"/>
      <c r="H597" s="2"/>
      <c r="I597" s="2"/>
      <c r="J597" s="2"/>
      <c r="K597" s="2"/>
      <c r="L597" s="6"/>
      <c r="M597" s="2"/>
      <c r="N597" s="2"/>
      <c r="O597" s="111"/>
      <c r="P597" s="111"/>
      <c r="Q597" s="2"/>
      <c r="R597" s="2"/>
      <c r="S597" s="3"/>
      <c r="T597" s="5"/>
      <c r="U597" s="2"/>
      <c r="V597" s="5"/>
      <c r="W597" s="3"/>
      <c r="X597" s="2"/>
      <c r="Y597" s="2"/>
      <c r="Z597" s="2"/>
      <c r="AA597" s="2"/>
      <c r="AB597" s="4"/>
      <c r="AC597" s="3"/>
      <c r="AD597" s="3"/>
      <c r="AE597" s="2"/>
      <c r="AF597" s="2"/>
    </row>
    <row r="598" spans="1:32" x14ac:dyDescent="0.25">
      <c r="A598" s="2"/>
      <c r="B598" s="2"/>
      <c r="C598" s="2"/>
      <c r="D598" s="6"/>
      <c r="E598" s="7"/>
      <c r="F598" s="2"/>
      <c r="G598" s="2"/>
      <c r="H598" s="2"/>
      <c r="I598" s="2"/>
      <c r="J598" s="2"/>
      <c r="K598" s="2"/>
      <c r="L598" s="6"/>
      <c r="M598" s="2"/>
      <c r="N598" s="2"/>
      <c r="O598" s="111"/>
      <c r="P598" s="111"/>
      <c r="Q598" s="2"/>
      <c r="R598" s="2"/>
      <c r="S598" s="3"/>
      <c r="T598" s="5"/>
      <c r="U598" s="2"/>
      <c r="V598" s="5"/>
      <c r="W598" s="3"/>
      <c r="X598" s="2"/>
      <c r="Y598" s="2"/>
      <c r="Z598" s="2"/>
      <c r="AA598" s="2"/>
      <c r="AB598" s="4"/>
      <c r="AC598" s="3"/>
      <c r="AD598" s="3"/>
      <c r="AE598" s="2"/>
      <c r="AF598" s="2"/>
    </row>
    <row r="599" spans="1:32" x14ac:dyDescent="0.25">
      <c r="A599" s="2"/>
      <c r="B599" s="2"/>
      <c r="C599" s="2"/>
      <c r="D599" s="6"/>
      <c r="E599" s="7"/>
      <c r="F599" s="2"/>
      <c r="G599" s="2"/>
      <c r="H599" s="2"/>
      <c r="I599" s="2"/>
      <c r="J599" s="2"/>
      <c r="K599" s="2"/>
      <c r="L599" s="6"/>
      <c r="M599" s="2"/>
      <c r="N599" s="2"/>
      <c r="O599" s="111"/>
      <c r="P599" s="111"/>
      <c r="Q599" s="2"/>
      <c r="R599" s="2"/>
      <c r="S599" s="3"/>
      <c r="T599" s="5"/>
      <c r="U599" s="2"/>
      <c r="V599" s="5"/>
      <c r="W599" s="3"/>
      <c r="X599" s="2"/>
      <c r="Y599" s="2"/>
      <c r="Z599" s="2"/>
      <c r="AA599" s="2"/>
      <c r="AB599" s="4"/>
      <c r="AC599" s="3"/>
      <c r="AD599" s="3"/>
      <c r="AE599" s="2"/>
      <c r="AF599" s="2"/>
    </row>
    <row r="600" spans="1:32" x14ac:dyDescent="0.25">
      <c r="A600" s="2"/>
      <c r="B600" s="2"/>
      <c r="C600" s="2"/>
      <c r="D600" s="6"/>
      <c r="E600" s="7"/>
      <c r="F600" s="2"/>
      <c r="G600" s="2"/>
      <c r="H600" s="2"/>
      <c r="I600" s="2"/>
      <c r="J600" s="2"/>
      <c r="K600" s="2"/>
      <c r="L600" s="6"/>
      <c r="M600" s="2"/>
      <c r="N600" s="2"/>
      <c r="O600" s="111"/>
      <c r="P600" s="111"/>
      <c r="Q600" s="2"/>
      <c r="R600" s="2"/>
      <c r="S600" s="3"/>
      <c r="T600" s="5"/>
      <c r="U600" s="2"/>
      <c r="V600" s="5"/>
      <c r="W600" s="3"/>
      <c r="X600" s="2"/>
      <c r="Y600" s="2"/>
      <c r="Z600" s="2"/>
      <c r="AA600" s="2"/>
      <c r="AB600" s="4"/>
      <c r="AC600" s="3"/>
      <c r="AD600" s="3"/>
      <c r="AE600" s="2"/>
      <c r="AF600" s="2"/>
    </row>
    <row r="601" spans="1:32" x14ac:dyDescent="0.25">
      <c r="A601" s="2"/>
      <c r="B601" s="2"/>
      <c r="C601" s="2"/>
      <c r="D601" s="6"/>
      <c r="E601" s="7"/>
      <c r="F601" s="2"/>
      <c r="G601" s="2"/>
      <c r="H601" s="2"/>
      <c r="I601" s="2"/>
      <c r="J601" s="2"/>
      <c r="K601" s="2"/>
      <c r="L601" s="6"/>
      <c r="M601" s="2"/>
      <c r="N601" s="2"/>
      <c r="O601" s="111"/>
      <c r="P601" s="111"/>
      <c r="Q601" s="2"/>
      <c r="R601" s="2"/>
      <c r="S601" s="3"/>
      <c r="T601" s="5"/>
      <c r="U601" s="2"/>
      <c r="V601" s="5"/>
      <c r="W601" s="3"/>
      <c r="X601" s="2"/>
      <c r="Y601" s="2"/>
      <c r="Z601" s="2"/>
      <c r="AA601" s="2"/>
      <c r="AB601" s="4"/>
      <c r="AC601" s="3"/>
      <c r="AD601" s="3"/>
      <c r="AE601" s="2"/>
      <c r="AF601" s="2"/>
    </row>
    <row r="602" spans="1:32" x14ac:dyDescent="0.25">
      <c r="A602" s="2"/>
      <c r="B602" s="2"/>
      <c r="C602" s="2"/>
      <c r="D602" s="6"/>
      <c r="E602" s="7"/>
      <c r="F602" s="2"/>
      <c r="G602" s="2"/>
      <c r="H602" s="2"/>
      <c r="I602" s="2"/>
      <c r="J602" s="2"/>
      <c r="K602" s="2"/>
      <c r="L602" s="6"/>
      <c r="M602" s="2"/>
      <c r="N602" s="2"/>
      <c r="O602" s="111"/>
      <c r="P602" s="111"/>
      <c r="Q602" s="2"/>
      <c r="R602" s="2"/>
      <c r="S602" s="3"/>
      <c r="T602" s="5"/>
      <c r="U602" s="2"/>
      <c r="V602" s="5"/>
      <c r="W602" s="3"/>
      <c r="X602" s="2"/>
      <c r="Y602" s="2"/>
      <c r="Z602" s="2"/>
      <c r="AA602" s="2"/>
      <c r="AB602" s="4"/>
      <c r="AC602" s="3"/>
      <c r="AD602" s="3"/>
      <c r="AE602" s="2"/>
      <c r="AF602" s="2"/>
    </row>
    <row r="603" spans="1:32" x14ac:dyDescent="0.25">
      <c r="A603" s="2"/>
      <c r="B603" s="2"/>
      <c r="C603" s="2"/>
      <c r="D603" s="6"/>
      <c r="E603" s="7"/>
      <c r="F603" s="2"/>
      <c r="G603" s="2"/>
      <c r="H603" s="2"/>
      <c r="I603" s="2"/>
      <c r="J603" s="2"/>
      <c r="K603" s="2"/>
      <c r="L603" s="6"/>
      <c r="M603" s="2"/>
      <c r="N603" s="2"/>
      <c r="O603" s="111"/>
      <c r="P603" s="111"/>
      <c r="Q603" s="2"/>
      <c r="R603" s="2"/>
      <c r="S603" s="3"/>
      <c r="T603" s="5"/>
      <c r="U603" s="2"/>
      <c r="V603" s="5"/>
      <c r="W603" s="3"/>
      <c r="X603" s="2"/>
      <c r="Y603" s="2"/>
      <c r="Z603" s="2"/>
      <c r="AA603" s="2"/>
      <c r="AB603" s="4"/>
      <c r="AC603" s="3"/>
      <c r="AD603" s="3"/>
      <c r="AE603" s="2"/>
      <c r="AF603" s="2"/>
    </row>
    <row r="604" spans="1:32" x14ac:dyDescent="0.25">
      <c r="A604" s="2"/>
      <c r="B604" s="2"/>
      <c r="C604" s="2"/>
      <c r="D604" s="6"/>
      <c r="E604" s="7"/>
      <c r="F604" s="2"/>
      <c r="G604" s="2"/>
      <c r="H604" s="2"/>
      <c r="I604" s="2"/>
      <c r="J604" s="2"/>
      <c r="K604" s="2"/>
      <c r="L604" s="6"/>
      <c r="M604" s="2"/>
      <c r="N604" s="2"/>
      <c r="O604" s="111"/>
      <c r="P604" s="111"/>
      <c r="Q604" s="2"/>
      <c r="R604" s="2"/>
      <c r="S604" s="3"/>
      <c r="T604" s="5"/>
      <c r="U604" s="2"/>
      <c r="V604" s="5"/>
      <c r="W604" s="3"/>
      <c r="X604" s="2"/>
      <c r="Y604" s="2"/>
      <c r="Z604" s="2"/>
      <c r="AA604" s="2"/>
      <c r="AB604" s="4"/>
      <c r="AC604" s="3"/>
      <c r="AD604" s="3"/>
      <c r="AE604" s="2"/>
      <c r="AF604" s="2"/>
    </row>
    <row r="605" spans="1:32" x14ac:dyDescent="0.25">
      <c r="A605" s="2"/>
      <c r="B605" s="2"/>
      <c r="C605" s="2"/>
      <c r="D605" s="6"/>
      <c r="E605" s="7"/>
      <c r="F605" s="2"/>
      <c r="G605" s="2"/>
      <c r="H605" s="2"/>
      <c r="I605" s="2"/>
      <c r="J605" s="2"/>
      <c r="K605" s="2"/>
      <c r="L605" s="6"/>
      <c r="M605" s="2"/>
      <c r="N605" s="2"/>
      <c r="O605" s="111"/>
      <c r="P605" s="111"/>
      <c r="Q605" s="2"/>
      <c r="R605" s="2"/>
      <c r="S605" s="3"/>
      <c r="T605" s="5"/>
      <c r="U605" s="2"/>
      <c r="V605" s="5"/>
      <c r="W605" s="3"/>
      <c r="X605" s="2"/>
      <c r="Y605" s="2"/>
      <c r="Z605" s="2"/>
      <c r="AA605" s="2"/>
      <c r="AB605" s="4"/>
      <c r="AC605" s="3"/>
      <c r="AD605" s="3"/>
      <c r="AE605" s="2"/>
      <c r="AF605" s="2"/>
    </row>
    <row r="606" spans="1:32" x14ac:dyDescent="0.25">
      <c r="A606" s="2"/>
      <c r="B606" s="2"/>
      <c r="C606" s="2"/>
      <c r="D606" s="6"/>
      <c r="E606" s="7"/>
      <c r="F606" s="2"/>
      <c r="G606" s="2"/>
      <c r="H606" s="2"/>
      <c r="I606" s="2"/>
      <c r="J606" s="2"/>
      <c r="K606" s="2"/>
      <c r="L606" s="6"/>
      <c r="M606" s="2"/>
      <c r="N606" s="2"/>
      <c r="O606" s="111"/>
      <c r="P606" s="111"/>
      <c r="Q606" s="2"/>
      <c r="R606" s="2"/>
      <c r="S606" s="3"/>
      <c r="T606" s="5"/>
      <c r="U606" s="2"/>
      <c r="V606" s="5"/>
      <c r="W606" s="3"/>
      <c r="X606" s="2"/>
      <c r="Y606" s="2"/>
      <c r="Z606" s="2"/>
      <c r="AA606" s="2"/>
      <c r="AB606" s="4"/>
      <c r="AC606" s="3"/>
      <c r="AD606" s="3"/>
      <c r="AE606" s="2"/>
      <c r="AF606" s="2"/>
    </row>
    <row r="607" spans="1:32" x14ac:dyDescent="0.25">
      <c r="A607" s="2"/>
      <c r="B607" s="2"/>
      <c r="C607" s="2"/>
      <c r="D607" s="6"/>
      <c r="E607" s="7"/>
      <c r="F607" s="2"/>
      <c r="G607" s="2"/>
      <c r="H607" s="2"/>
      <c r="I607" s="2"/>
      <c r="J607" s="2"/>
      <c r="K607" s="2"/>
      <c r="L607" s="6"/>
      <c r="M607" s="2"/>
      <c r="N607" s="2"/>
      <c r="O607" s="111"/>
      <c r="P607" s="111"/>
      <c r="Q607" s="2"/>
      <c r="R607" s="2"/>
      <c r="S607" s="3"/>
      <c r="T607" s="5"/>
      <c r="U607" s="2"/>
      <c r="V607" s="5"/>
      <c r="W607" s="3"/>
      <c r="X607" s="2"/>
      <c r="Y607" s="2"/>
      <c r="Z607" s="2"/>
      <c r="AA607" s="2"/>
      <c r="AB607" s="4"/>
      <c r="AC607" s="3"/>
      <c r="AD607" s="3"/>
      <c r="AE607" s="2"/>
      <c r="AF607" s="2"/>
    </row>
    <row r="608" spans="1:32" x14ac:dyDescent="0.25">
      <c r="A608" s="2"/>
      <c r="B608" s="2"/>
      <c r="C608" s="2"/>
      <c r="D608" s="6"/>
      <c r="E608" s="7"/>
      <c r="F608" s="2"/>
      <c r="G608" s="2"/>
      <c r="H608" s="2"/>
      <c r="I608" s="2"/>
      <c r="J608" s="2"/>
      <c r="K608" s="2"/>
      <c r="L608" s="6"/>
      <c r="M608" s="2"/>
      <c r="N608" s="2"/>
      <c r="O608" s="111"/>
      <c r="P608" s="111"/>
      <c r="Q608" s="2"/>
      <c r="R608" s="2"/>
      <c r="S608" s="3"/>
      <c r="T608" s="5"/>
      <c r="U608" s="2"/>
      <c r="V608" s="5"/>
      <c r="W608" s="3"/>
      <c r="X608" s="2"/>
      <c r="Y608" s="2"/>
      <c r="Z608" s="2"/>
      <c r="AA608" s="2"/>
      <c r="AB608" s="4"/>
      <c r="AC608" s="3"/>
      <c r="AD608" s="3"/>
      <c r="AE608" s="2"/>
      <c r="AF608" s="2"/>
    </row>
    <row r="609" spans="1:32" x14ac:dyDescent="0.25">
      <c r="A609" s="2"/>
      <c r="B609" s="2"/>
      <c r="C609" s="2"/>
      <c r="D609" s="6"/>
      <c r="E609" s="7"/>
      <c r="F609" s="2"/>
      <c r="G609" s="2"/>
      <c r="H609" s="2"/>
      <c r="I609" s="2"/>
      <c r="J609" s="2"/>
      <c r="K609" s="2"/>
      <c r="L609" s="6"/>
      <c r="M609" s="2"/>
      <c r="N609" s="2"/>
      <c r="O609" s="111"/>
      <c r="P609" s="111"/>
      <c r="Q609" s="2"/>
      <c r="R609" s="2"/>
      <c r="S609" s="3"/>
      <c r="T609" s="5"/>
      <c r="U609" s="2"/>
      <c r="V609" s="5"/>
      <c r="W609" s="3"/>
      <c r="X609" s="2"/>
      <c r="Y609" s="2"/>
      <c r="Z609" s="2"/>
      <c r="AA609" s="2"/>
      <c r="AB609" s="4"/>
      <c r="AC609" s="3"/>
      <c r="AD609" s="3"/>
      <c r="AE609" s="2"/>
      <c r="AF609" s="2"/>
    </row>
    <row r="610" spans="1:32" x14ac:dyDescent="0.25">
      <c r="A610" s="2"/>
      <c r="B610" s="2"/>
      <c r="C610" s="2"/>
      <c r="D610" s="6"/>
      <c r="E610" s="7"/>
      <c r="F610" s="2"/>
      <c r="G610" s="2"/>
      <c r="H610" s="2"/>
      <c r="I610" s="2"/>
      <c r="J610" s="2"/>
      <c r="K610" s="2"/>
      <c r="L610" s="6"/>
      <c r="M610" s="2"/>
      <c r="N610" s="2"/>
      <c r="O610" s="111"/>
      <c r="P610" s="111"/>
      <c r="Q610" s="2"/>
      <c r="R610" s="2"/>
      <c r="S610" s="3"/>
      <c r="T610" s="5"/>
      <c r="U610" s="2"/>
      <c r="V610" s="5"/>
      <c r="W610" s="3"/>
      <c r="X610" s="2"/>
      <c r="Y610" s="2"/>
      <c r="Z610" s="2"/>
      <c r="AA610" s="2"/>
      <c r="AB610" s="4"/>
      <c r="AC610" s="3"/>
      <c r="AD610" s="3"/>
      <c r="AE610" s="2"/>
      <c r="AF610" s="2"/>
    </row>
    <row r="611" spans="1:32" x14ac:dyDescent="0.25">
      <c r="A611" s="2"/>
      <c r="B611" s="2"/>
      <c r="C611" s="2"/>
      <c r="D611" s="6"/>
      <c r="E611" s="7"/>
      <c r="F611" s="2"/>
      <c r="G611" s="2"/>
      <c r="H611" s="2"/>
      <c r="I611" s="2"/>
      <c r="J611" s="2"/>
      <c r="K611" s="2"/>
      <c r="L611" s="6"/>
      <c r="M611" s="2"/>
      <c r="N611" s="2"/>
      <c r="O611" s="111"/>
      <c r="P611" s="111"/>
      <c r="Q611" s="2"/>
      <c r="R611" s="2"/>
      <c r="S611" s="3"/>
      <c r="T611" s="5"/>
      <c r="U611" s="2"/>
      <c r="V611" s="5"/>
      <c r="W611" s="3"/>
      <c r="X611" s="2"/>
      <c r="Y611" s="2"/>
      <c r="Z611" s="2"/>
      <c r="AA611" s="2"/>
      <c r="AB611" s="4"/>
      <c r="AC611" s="3"/>
      <c r="AD611" s="3"/>
      <c r="AE611" s="2"/>
      <c r="AF611" s="2"/>
    </row>
    <row r="612" spans="1:32" x14ac:dyDescent="0.25">
      <c r="A612" s="2"/>
      <c r="B612" s="2"/>
      <c r="C612" s="2"/>
      <c r="D612" s="6"/>
      <c r="E612" s="7"/>
      <c r="F612" s="2"/>
      <c r="G612" s="2"/>
      <c r="H612" s="2"/>
      <c r="I612" s="2"/>
      <c r="J612" s="2"/>
      <c r="K612" s="2"/>
      <c r="L612" s="6"/>
      <c r="M612" s="2"/>
      <c r="N612" s="2"/>
      <c r="O612" s="111"/>
      <c r="P612" s="111"/>
      <c r="Q612" s="2"/>
      <c r="R612" s="2"/>
      <c r="S612" s="3"/>
      <c r="T612" s="5"/>
      <c r="U612" s="2"/>
      <c r="V612" s="5"/>
      <c r="W612" s="3"/>
      <c r="X612" s="2"/>
      <c r="Y612" s="2"/>
      <c r="Z612" s="2"/>
      <c r="AA612" s="2"/>
      <c r="AB612" s="4"/>
      <c r="AC612" s="3"/>
      <c r="AD612" s="3"/>
      <c r="AE612" s="2"/>
      <c r="AF612" s="2"/>
    </row>
    <row r="613" spans="1:32" x14ac:dyDescent="0.25">
      <c r="A613" s="2"/>
      <c r="B613" s="2"/>
      <c r="C613" s="2"/>
      <c r="D613" s="6"/>
      <c r="E613" s="7"/>
      <c r="F613" s="2"/>
      <c r="G613" s="2"/>
      <c r="H613" s="2"/>
      <c r="I613" s="2"/>
      <c r="J613" s="2"/>
      <c r="K613" s="2"/>
      <c r="L613" s="6"/>
      <c r="M613" s="2"/>
      <c r="N613" s="2"/>
      <c r="O613" s="111"/>
      <c r="P613" s="111"/>
      <c r="Q613" s="2"/>
      <c r="R613" s="2"/>
      <c r="S613" s="3"/>
      <c r="T613" s="5"/>
      <c r="U613" s="2"/>
      <c r="V613" s="5"/>
      <c r="W613" s="3"/>
      <c r="X613" s="2"/>
      <c r="Y613" s="2"/>
      <c r="Z613" s="2"/>
      <c r="AA613" s="2"/>
      <c r="AB613" s="4"/>
      <c r="AC613" s="3"/>
      <c r="AD613" s="3"/>
      <c r="AE613" s="2"/>
      <c r="AF613" s="2"/>
    </row>
    <row r="614" spans="1:32" x14ac:dyDescent="0.25">
      <c r="A614" s="2"/>
      <c r="B614" s="2"/>
      <c r="C614" s="2"/>
      <c r="D614" s="6"/>
      <c r="E614" s="7"/>
      <c r="F614" s="2"/>
      <c r="G614" s="2"/>
      <c r="H614" s="2"/>
      <c r="I614" s="2"/>
      <c r="J614" s="2"/>
      <c r="K614" s="2"/>
      <c r="L614" s="6"/>
      <c r="M614" s="2"/>
      <c r="N614" s="2"/>
      <c r="O614" s="111"/>
      <c r="P614" s="111"/>
      <c r="Q614" s="2"/>
      <c r="R614" s="2"/>
      <c r="S614" s="3"/>
      <c r="T614" s="5"/>
      <c r="U614" s="2"/>
      <c r="V614" s="5"/>
      <c r="W614" s="3"/>
      <c r="X614" s="2"/>
      <c r="Y614" s="2"/>
      <c r="Z614" s="2"/>
      <c r="AA614" s="2"/>
      <c r="AB614" s="4"/>
      <c r="AC614" s="3"/>
      <c r="AD614" s="3"/>
      <c r="AE614" s="2"/>
      <c r="AF614" s="2"/>
    </row>
    <row r="615" spans="1:32" x14ac:dyDescent="0.25">
      <c r="A615" s="2"/>
      <c r="B615" s="2"/>
      <c r="C615" s="2"/>
      <c r="D615" s="6"/>
      <c r="E615" s="7"/>
      <c r="F615" s="2"/>
      <c r="G615" s="2"/>
      <c r="H615" s="2"/>
      <c r="I615" s="2"/>
      <c r="J615" s="2"/>
      <c r="K615" s="2"/>
      <c r="L615" s="6"/>
      <c r="M615" s="2"/>
      <c r="N615" s="2"/>
      <c r="O615" s="111"/>
      <c r="P615" s="111"/>
      <c r="Q615" s="2"/>
      <c r="R615" s="2"/>
      <c r="S615" s="3"/>
      <c r="T615" s="5"/>
      <c r="U615" s="2"/>
      <c r="V615" s="5"/>
      <c r="W615" s="3"/>
      <c r="X615" s="2"/>
      <c r="Y615" s="2"/>
      <c r="Z615" s="2"/>
      <c r="AA615" s="2"/>
      <c r="AB615" s="4"/>
      <c r="AC615" s="3"/>
      <c r="AD615" s="3"/>
      <c r="AE615" s="2"/>
      <c r="AF615" s="2"/>
    </row>
    <row r="616" spans="1:32" x14ac:dyDescent="0.25">
      <c r="A616" s="2"/>
      <c r="B616" s="2"/>
      <c r="C616" s="2"/>
      <c r="D616" s="6"/>
      <c r="E616" s="7"/>
      <c r="F616" s="2"/>
      <c r="G616" s="2"/>
      <c r="H616" s="2"/>
      <c r="I616" s="2"/>
      <c r="J616" s="2"/>
      <c r="K616" s="2"/>
      <c r="L616" s="6"/>
      <c r="M616" s="2"/>
      <c r="N616" s="2"/>
      <c r="O616" s="111"/>
      <c r="P616" s="111"/>
      <c r="Q616" s="2"/>
      <c r="R616" s="2"/>
      <c r="S616" s="3"/>
      <c r="T616" s="5"/>
      <c r="U616" s="2"/>
      <c r="V616" s="5"/>
      <c r="W616" s="3"/>
      <c r="X616" s="2"/>
      <c r="Y616" s="2"/>
      <c r="Z616" s="2"/>
      <c r="AA616" s="2"/>
      <c r="AB616" s="4"/>
      <c r="AC616" s="3"/>
      <c r="AD616" s="3"/>
      <c r="AE616" s="2"/>
      <c r="AF616" s="2"/>
    </row>
    <row r="617" spans="1:32" x14ac:dyDescent="0.25">
      <c r="A617" s="2"/>
      <c r="B617" s="2"/>
      <c r="C617" s="2"/>
      <c r="D617" s="6"/>
      <c r="E617" s="7"/>
      <c r="F617" s="2"/>
      <c r="G617" s="2"/>
      <c r="H617" s="2"/>
      <c r="I617" s="2"/>
      <c r="J617" s="2"/>
      <c r="K617" s="2"/>
      <c r="L617" s="6"/>
      <c r="M617" s="2"/>
      <c r="N617" s="2"/>
      <c r="O617" s="111"/>
      <c r="P617" s="111"/>
      <c r="Q617" s="2"/>
      <c r="R617" s="2"/>
      <c r="S617" s="3"/>
      <c r="T617" s="5"/>
      <c r="U617" s="2"/>
      <c r="V617" s="5"/>
      <c r="W617" s="3"/>
      <c r="X617" s="2"/>
      <c r="Y617" s="2"/>
      <c r="Z617" s="2"/>
      <c r="AA617" s="2"/>
      <c r="AB617" s="4"/>
      <c r="AC617" s="3"/>
      <c r="AD617" s="3"/>
      <c r="AE617" s="2"/>
      <c r="AF617" s="2"/>
    </row>
    <row r="618" spans="1:32" x14ac:dyDescent="0.25">
      <c r="A618" s="2"/>
      <c r="B618" s="2"/>
      <c r="C618" s="2"/>
      <c r="D618" s="6"/>
      <c r="E618" s="7"/>
      <c r="F618" s="2"/>
      <c r="G618" s="2"/>
      <c r="H618" s="2"/>
      <c r="I618" s="2"/>
      <c r="J618" s="2"/>
      <c r="K618" s="2"/>
      <c r="L618" s="6"/>
      <c r="M618" s="2"/>
      <c r="N618" s="2"/>
      <c r="O618" s="111"/>
      <c r="P618" s="111"/>
      <c r="Q618" s="2"/>
      <c r="R618" s="2"/>
      <c r="S618" s="3"/>
      <c r="T618" s="5"/>
      <c r="U618" s="2"/>
      <c r="V618" s="5"/>
      <c r="W618" s="3"/>
      <c r="X618" s="2"/>
      <c r="Y618" s="2"/>
      <c r="Z618" s="2"/>
      <c r="AA618" s="2"/>
      <c r="AB618" s="4"/>
      <c r="AC618" s="3"/>
      <c r="AD618" s="3"/>
      <c r="AE618" s="2"/>
      <c r="AF618" s="2"/>
    </row>
    <row r="619" spans="1:32" x14ac:dyDescent="0.25">
      <c r="A619" s="2"/>
      <c r="B619" s="2"/>
      <c r="C619" s="2"/>
      <c r="D619" s="6"/>
      <c r="E619" s="7"/>
      <c r="F619" s="2"/>
      <c r="G619" s="2"/>
      <c r="H619" s="2"/>
      <c r="I619" s="2"/>
      <c r="J619" s="2"/>
      <c r="K619" s="2"/>
      <c r="L619" s="6"/>
      <c r="M619" s="2"/>
      <c r="N619" s="2"/>
      <c r="O619" s="111"/>
      <c r="P619" s="111"/>
      <c r="Q619" s="2"/>
      <c r="R619" s="2"/>
      <c r="S619" s="3"/>
      <c r="T619" s="5"/>
      <c r="U619" s="2"/>
      <c r="V619" s="5"/>
      <c r="W619" s="3"/>
      <c r="X619" s="2"/>
      <c r="Y619" s="2"/>
      <c r="Z619" s="2"/>
      <c r="AA619" s="2"/>
      <c r="AB619" s="4"/>
      <c r="AC619" s="3"/>
      <c r="AD619" s="3"/>
      <c r="AE619" s="2"/>
      <c r="AF619" s="2"/>
    </row>
    <row r="620" spans="1:32" x14ac:dyDescent="0.25">
      <c r="A620" s="2"/>
      <c r="B620" s="2"/>
      <c r="C620" s="2"/>
      <c r="D620" s="6"/>
      <c r="E620" s="7"/>
      <c r="F620" s="2"/>
      <c r="G620" s="2"/>
      <c r="H620" s="2"/>
      <c r="I620" s="2"/>
      <c r="J620" s="2"/>
      <c r="K620" s="2"/>
      <c r="L620" s="6"/>
      <c r="M620" s="2"/>
      <c r="N620" s="2"/>
      <c r="O620" s="111"/>
      <c r="P620" s="111"/>
      <c r="Q620" s="2"/>
      <c r="R620" s="2"/>
      <c r="S620" s="3"/>
      <c r="T620" s="5"/>
      <c r="U620" s="2"/>
      <c r="V620" s="5"/>
      <c r="W620" s="3"/>
      <c r="X620" s="2"/>
      <c r="Y620" s="2"/>
      <c r="Z620" s="2"/>
      <c r="AA620" s="2"/>
      <c r="AB620" s="4"/>
      <c r="AC620" s="3"/>
      <c r="AD620" s="3"/>
      <c r="AE620" s="2"/>
      <c r="AF620" s="2"/>
    </row>
    <row r="621" spans="1:32" x14ac:dyDescent="0.25">
      <c r="A621" s="2"/>
      <c r="B621" s="2"/>
      <c r="C621" s="2"/>
      <c r="D621" s="6"/>
      <c r="E621" s="7"/>
      <c r="F621" s="2"/>
      <c r="G621" s="2"/>
      <c r="H621" s="2"/>
      <c r="I621" s="2"/>
      <c r="J621" s="2"/>
      <c r="K621" s="2"/>
      <c r="L621" s="6"/>
      <c r="M621" s="2"/>
      <c r="N621" s="2"/>
      <c r="O621" s="111"/>
      <c r="P621" s="111"/>
      <c r="Q621" s="2"/>
      <c r="R621" s="2"/>
      <c r="S621" s="3"/>
      <c r="T621" s="5"/>
      <c r="U621" s="2"/>
      <c r="V621" s="5"/>
      <c r="W621" s="3"/>
      <c r="X621" s="2"/>
      <c r="Y621" s="2"/>
      <c r="Z621" s="2"/>
      <c r="AA621" s="2"/>
      <c r="AB621" s="4"/>
      <c r="AC621" s="3"/>
      <c r="AD621" s="3"/>
      <c r="AE621" s="2"/>
      <c r="AF621" s="2"/>
    </row>
    <row r="622" spans="1:32" x14ac:dyDescent="0.25">
      <c r="A622" s="2"/>
      <c r="B622" s="2"/>
      <c r="C622" s="2"/>
      <c r="D622" s="6"/>
      <c r="E622" s="7"/>
      <c r="F622" s="2"/>
      <c r="G622" s="2"/>
      <c r="H622" s="2"/>
      <c r="I622" s="2"/>
      <c r="J622" s="2"/>
      <c r="K622" s="2"/>
      <c r="L622" s="6"/>
      <c r="M622" s="2"/>
      <c r="N622" s="2"/>
      <c r="O622" s="111"/>
      <c r="P622" s="111"/>
      <c r="Q622" s="2"/>
      <c r="R622" s="2"/>
      <c r="S622" s="3"/>
      <c r="T622" s="5"/>
      <c r="U622" s="2"/>
      <c r="V622" s="5"/>
      <c r="W622" s="3"/>
      <c r="X622" s="2"/>
      <c r="Y622" s="2"/>
      <c r="Z622" s="2"/>
      <c r="AA622" s="2"/>
      <c r="AB622" s="4"/>
      <c r="AC622" s="3"/>
      <c r="AD622" s="3"/>
      <c r="AE622" s="2"/>
      <c r="AF622" s="2"/>
    </row>
    <row r="623" spans="1:32" x14ac:dyDescent="0.25">
      <c r="A623" s="2"/>
      <c r="B623" s="2"/>
      <c r="C623" s="2"/>
      <c r="D623" s="6"/>
      <c r="E623" s="7"/>
      <c r="F623" s="2"/>
      <c r="G623" s="2"/>
      <c r="H623" s="2"/>
      <c r="I623" s="2"/>
      <c r="J623" s="2"/>
      <c r="K623" s="2"/>
      <c r="L623" s="6"/>
      <c r="M623" s="2"/>
      <c r="N623" s="2"/>
      <c r="O623" s="111"/>
      <c r="P623" s="111"/>
      <c r="Q623" s="2"/>
      <c r="R623" s="2"/>
      <c r="S623" s="3"/>
      <c r="T623" s="5"/>
      <c r="U623" s="2"/>
      <c r="V623" s="5"/>
      <c r="W623" s="3"/>
      <c r="X623" s="2"/>
      <c r="Y623" s="2"/>
      <c r="Z623" s="2"/>
      <c r="AA623" s="2"/>
      <c r="AB623" s="4"/>
      <c r="AC623" s="3"/>
      <c r="AD623" s="3"/>
      <c r="AE623" s="2"/>
      <c r="AF623" s="2"/>
    </row>
    <row r="624" spans="1:32" x14ac:dyDescent="0.25">
      <c r="A624" s="2"/>
      <c r="B624" s="2"/>
      <c r="C624" s="2"/>
      <c r="D624" s="6"/>
      <c r="E624" s="7"/>
      <c r="F624" s="2"/>
      <c r="G624" s="2"/>
      <c r="H624" s="2"/>
      <c r="I624" s="2"/>
      <c r="J624" s="2"/>
      <c r="K624" s="2"/>
      <c r="L624" s="6"/>
      <c r="M624" s="2"/>
      <c r="N624" s="2"/>
      <c r="O624" s="111"/>
      <c r="P624" s="111"/>
      <c r="Q624" s="2"/>
      <c r="R624" s="2"/>
      <c r="S624" s="3"/>
      <c r="T624" s="5"/>
      <c r="U624" s="2"/>
      <c r="V624" s="5"/>
      <c r="W624" s="3"/>
      <c r="X624" s="2"/>
      <c r="Y624" s="2"/>
      <c r="Z624" s="2"/>
      <c r="AA624" s="2"/>
      <c r="AB624" s="4"/>
      <c r="AC624" s="3"/>
      <c r="AD624" s="3"/>
      <c r="AE624" s="2"/>
      <c r="AF624" s="2"/>
    </row>
    <row r="625" spans="1:32" x14ac:dyDescent="0.25">
      <c r="A625" s="2"/>
      <c r="B625" s="2"/>
      <c r="C625" s="2"/>
      <c r="D625" s="6"/>
      <c r="E625" s="7"/>
      <c r="F625" s="2"/>
      <c r="G625" s="2"/>
      <c r="H625" s="2"/>
      <c r="I625" s="2"/>
      <c r="J625" s="2"/>
      <c r="K625" s="2"/>
      <c r="L625" s="6"/>
      <c r="M625" s="2"/>
      <c r="N625" s="2"/>
      <c r="O625" s="111"/>
      <c r="P625" s="111"/>
      <c r="Q625" s="2"/>
      <c r="R625" s="2"/>
      <c r="S625" s="3"/>
      <c r="T625" s="5"/>
      <c r="U625" s="2"/>
      <c r="V625" s="5"/>
      <c r="W625" s="3"/>
      <c r="X625" s="2"/>
      <c r="Y625" s="2"/>
      <c r="Z625" s="2"/>
      <c r="AA625" s="2"/>
      <c r="AB625" s="4"/>
      <c r="AC625" s="3"/>
      <c r="AD625" s="3"/>
      <c r="AE625" s="2"/>
      <c r="AF625" s="2"/>
    </row>
    <row r="626" spans="1:32" x14ac:dyDescent="0.25">
      <c r="A626" s="2"/>
      <c r="B626" s="2"/>
      <c r="C626" s="2"/>
      <c r="D626" s="6"/>
      <c r="E626" s="7"/>
      <c r="F626" s="2"/>
      <c r="G626" s="2"/>
      <c r="H626" s="2"/>
      <c r="I626" s="2"/>
      <c r="J626" s="2"/>
      <c r="K626" s="2"/>
      <c r="L626" s="6"/>
      <c r="M626" s="2"/>
      <c r="N626" s="2"/>
      <c r="O626" s="111"/>
      <c r="P626" s="111"/>
      <c r="Q626" s="2"/>
      <c r="R626" s="2"/>
      <c r="S626" s="3"/>
      <c r="T626" s="5"/>
      <c r="U626" s="2"/>
      <c r="V626" s="5"/>
      <c r="W626" s="3"/>
      <c r="X626" s="2"/>
      <c r="Y626" s="2"/>
      <c r="Z626" s="2"/>
      <c r="AA626" s="2"/>
      <c r="AB626" s="4"/>
      <c r="AC626" s="3"/>
      <c r="AD626" s="3"/>
      <c r="AE626" s="2"/>
      <c r="AF626" s="2"/>
    </row>
    <row r="627" spans="1:32" x14ac:dyDescent="0.25">
      <c r="A627" s="2"/>
      <c r="B627" s="2"/>
      <c r="C627" s="2"/>
      <c r="D627" s="6"/>
      <c r="E627" s="7"/>
      <c r="F627" s="2"/>
      <c r="G627" s="2"/>
      <c r="H627" s="2"/>
      <c r="I627" s="2"/>
      <c r="J627" s="2"/>
      <c r="K627" s="2"/>
      <c r="L627" s="6"/>
      <c r="M627" s="2"/>
      <c r="N627" s="2"/>
      <c r="O627" s="111"/>
      <c r="P627" s="111"/>
      <c r="Q627" s="2"/>
      <c r="R627" s="2"/>
      <c r="S627" s="3"/>
      <c r="T627" s="5"/>
      <c r="U627" s="2"/>
      <c r="V627" s="5"/>
      <c r="W627" s="3"/>
      <c r="X627" s="2"/>
      <c r="Y627" s="2"/>
      <c r="Z627" s="2"/>
      <c r="AA627" s="2"/>
      <c r="AB627" s="4"/>
      <c r="AC627" s="3"/>
      <c r="AD627" s="3"/>
      <c r="AE627" s="2"/>
      <c r="AF627" s="2"/>
    </row>
    <row r="628" spans="1:32" x14ac:dyDescent="0.25">
      <c r="A628" s="2"/>
      <c r="B628" s="2"/>
      <c r="C628" s="2"/>
      <c r="D628" s="6"/>
      <c r="E628" s="7"/>
      <c r="F628" s="2"/>
      <c r="G628" s="2"/>
      <c r="H628" s="2"/>
      <c r="I628" s="2"/>
      <c r="J628" s="2"/>
      <c r="K628" s="2"/>
      <c r="L628" s="6"/>
      <c r="M628" s="2"/>
      <c r="N628" s="2"/>
      <c r="O628" s="111"/>
      <c r="P628" s="111"/>
      <c r="Q628" s="2"/>
      <c r="R628" s="2"/>
      <c r="S628" s="3"/>
      <c r="T628" s="5"/>
      <c r="U628" s="2"/>
      <c r="V628" s="5"/>
      <c r="W628" s="3"/>
      <c r="X628" s="2"/>
      <c r="Y628" s="2"/>
      <c r="Z628" s="2"/>
      <c r="AA628" s="2"/>
      <c r="AB628" s="4"/>
      <c r="AC628" s="3"/>
      <c r="AD628" s="3"/>
      <c r="AE628" s="2"/>
      <c r="AF628" s="2"/>
    </row>
    <row r="629" spans="1:32" x14ac:dyDescent="0.25">
      <c r="A629" s="2"/>
      <c r="B629" s="2"/>
      <c r="C629" s="2"/>
      <c r="D629" s="6"/>
      <c r="E629" s="7"/>
      <c r="F629" s="2"/>
      <c r="G629" s="2"/>
      <c r="H629" s="2"/>
      <c r="I629" s="2"/>
      <c r="J629" s="2"/>
      <c r="K629" s="2"/>
      <c r="L629" s="6"/>
      <c r="M629" s="2"/>
      <c r="N629" s="2"/>
      <c r="O629" s="111"/>
      <c r="P629" s="111"/>
      <c r="Q629" s="2"/>
      <c r="R629" s="2"/>
      <c r="S629" s="3"/>
      <c r="T629" s="5"/>
      <c r="U629" s="2"/>
      <c r="V629" s="5"/>
      <c r="W629" s="3"/>
      <c r="X629" s="2"/>
      <c r="Y629" s="2"/>
      <c r="Z629" s="2"/>
      <c r="AA629" s="2"/>
      <c r="AB629" s="4"/>
      <c r="AC629" s="3"/>
      <c r="AD629" s="3"/>
      <c r="AE629" s="2"/>
      <c r="AF629" s="2"/>
    </row>
    <row r="630" spans="1:32" x14ac:dyDescent="0.25">
      <c r="A630" s="2"/>
      <c r="B630" s="2"/>
      <c r="C630" s="2"/>
      <c r="D630" s="6"/>
      <c r="E630" s="7"/>
      <c r="F630" s="2"/>
      <c r="G630" s="2"/>
      <c r="H630" s="2"/>
      <c r="I630" s="2"/>
      <c r="J630" s="2"/>
      <c r="K630" s="2"/>
      <c r="L630" s="6"/>
      <c r="M630" s="2"/>
      <c r="N630" s="2"/>
      <c r="O630" s="111"/>
      <c r="P630" s="111"/>
      <c r="Q630" s="2"/>
      <c r="R630" s="2"/>
      <c r="S630" s="3"/>
      <c r="T630" s="5"/>
      <c r="U630" s="2"/>
      <c r="V630" s="5"/>
      <c r="W630" s="3"/>
      <c r="X630" s="2"/>
      <c r="Y630" s="2"/>
      <c r="Z630" s="2"/>
      <c r="AA630" s="2"/>
      <c r="AB630" s="4"/>
      <c r="AC630" s="3"/>
      <c r="AD630" s="3"/>
      <c r="AE630" s="2"/>
      <c r="AF630" s="2"/>
    </row>
    <row r="631" spans="1:32" x14ac:dyDescent="0.25">
      <c r="A631" s="2"/>
      <c r="B631" s="2"/>
      <c r="C631" s="2"/>
      <c r="D631" s="6"/>
      <c r="E631" s="7"/>
      <c r="F631" s="2"/>
      <c r="G631" s="2"/>
      <c r="H631" s="2"/>
      <c r="I631" s="2"/>
      <c r="J631" s="2"/>
      <c r="K631" s="2"/>
      <c r="L631" s="6"/>
      <c r="M631" s="2"/>
      <c r="N631" s="2"/>
      <c r="O631" s="111"/>
      <c r="P631" s="111"/>
      <c r="Q631" s="2"/>
      <c r="R631" s="2"/>
      <c r="S631" s="3"/>
      <c r="T631" s="5"/>
      <c r="U631" s="2"/>
      <c r="V631" s="5"/>
      <c r="W631" s="3"/>
      <c r="X631" s="2"/>
      <c r="Y631" s="2"/>
      <c r="Z631" s="2"/>
      <c r="AA631" s="2"/>
      <c r="AB631" s="4"/>
      <c r="AC631" s="3"/>
      <c r="AD631" s="3"/>
      <c r="AE631" s="2"/>
      <c r="AF631" s="2"/>
    </row>
    <row r="632" spans="1:32" x14ac:dyDescent="0.25">
      <c r="A632" s="2"/>
      <c r="B632" s="2"/>
      <c r="C632" s="2"/>
      <c r="D632" s="6"/>
      <c r="E632" s="7"/>
      <c r="F632" s="2"/>
      <c r="G632" s="2"/>
      <c r="H632" s="2"/>
      <c r="I632" s="2"/>
      <c r="J632" s="2"/>
      <c r="K632" s="2"/>
      <c r="L632" s="6"/>
      <c r="M632" s="2"/>
      <c r="N632" s="2"/>
      <c r="O632" s="111"/>
      <c r="P632" s="111"/>
      <c r="Q632" s="2"/>
      <c r="R632" s="2"/>
      <c r="S632" s="3"/>
      <c r="T632" s="5"/>
      <c r="U632" s="2"/>
      <c r="V632" s="5"/>
      <c r="W632" s="3"/>
      <c r="X632" s="2"/>
      <c r="Y632" s="2"/>
      <c r="Z632" s="2"/>
      <c r="AA632" s="2"/>
      <c r="AB632" s="4"/>
      <c r="AC632" s="3"/>
      <c r="AD632" s="3"/>
      <c r="AE632" s="2"/>
      <c r="AF632" s="2"/>
    </row>
    <row r="633" spans="1:32" x14ac:dyDescent="0.25">
      <c r="A633" s="2"/>
      <c r="B633" s="2"/>
      <c r="C633" s="2"/>
      <c r="D633" s="6"/>
      <c r="E633" s="7"/>
      <c r="F633" s="2"/>
      <c r="G633" s="2"/>
      <c r="H633" s="2"/>
      <c r="I633" s="2"/>
      <c r="J633" s="2"/>
      <c r="K633" s="2"/>
      <c r="L633" s="6"/>
      <c r="M633" s="2"/>
      <c r="N633" s="2"/>
      <c r="O633" s="111"/>
      <c r="P633" s="111"/>
      <c r="Q633" s="2"/>
      <c r="R633" s="2"/>
      <c r="S633" s="3"/>
      <c r="T633" s="5"/>
      <c r="U633" s="2"/>
      <c r="V633" s="5"/>
      <c r="W633" s="3"/>
      <c r="X633" s="2"/>
      <c r="Y633" s="2"/>
      <c r="Z633" s="2"/>
      <c r="AA633" s="2"/>
      <c r="AB633" s="4"/>
      <c r="AC633" s="3"/>
      <c r="AD633" s="3"/>
      <c r="AE633" s="2"/>
      <c r="AF633" s="2"/>
    </row>
    <row r="634" spans="1:32" x14ac:dyDescent="0.25">
      <c r="A634" s="2"/>
      <c r="B634" s="2"/>
      <c r="C634" s="2"/>
      <c r="D634" s="6"/>
      <c r="E634" s="7"/>
      <c r="F634" s="2"/>
      <c r="G634" s="2"/>
      <c r="H634" s="2"/>
      <c r="I634" s="2"/>
      <c r="J634" s="2"/>
      <c r="K634" s="2"/>
      <c r="L634" s="6"/>
      <c r="M634" s="2"/>
      <c r="N634" s="2"/>
      <c r="O634" s="111"/>
      <c r="P634" s="111"/>
      <c r="Q634" s="2"/>
      <c r="R634" s="2"/>
      <c r="S634" s="3"/>
      <c r="T634" s="5"/>
      <c r="U634" s="2"/>
      <c r="V634" s="5"/>
      <c r="W634" s="3"/>
      <c r="X634" s="2"/>
      <c r="Y634" s="2"/>
      <c r="Z634" s="2"/>
      <c r="AA634" s="2"/>
      <c r="AB634" s="4"/>
      <c r="AC634" s="3"/>
      <c r="AD634" s="3"/>
      <c r="AE634" s="2"/>
      <c r="AF634" s="2"/>
    </row>
    <row r="635" spans="1:32" x14ac:dyDescent="0.25">
      <c r="A635" s="2"/>
      <c r="B635" s="2"/>
      <c r="C635" s="2"/>
      <c r="D635" s="6"/>
      <c r="E635" s="7"/>
      <c r="F635" s="2"/>
      <c r="G635" s="2"/>
      <c r="H635" s="2"/>
      <c r="I635" s="2"/>
      <c r="J635" s="2"/>
      <c r="K635" s="2"/>
      <c r="L635" s="6"/>
      <c r="M635" s="2"/>
      <c r="N635" s="2"/>
      <c r="O635" s="111"/>
      <c r="P635" s="111"/>
      <c r="Q635" s="2"/>
      <c r="R635" s="2"/>
      <c r="S635" s="3"/>
      <c r="T635" s="5"/>
      <c r="U635" s="2"/>
      <c r="V635" s="5"/>
      <c r="W635" s="3"/>
      <c r="X635" s="2"/>
      <c r="Y635" s="2"/>
      <c r="Z635" s="2"/>
      <c r="AA635" s="2"/>
      <c r="AB635" s="4"/>
      <c r="AC635" s="3"/>
      <c r="AD635" s="3"/>
      <c r="AE635" s="2"/>
      <c r="AF635" s="2"/>
    </row>
    <row r="636" spans="1:32" x14ac:dyDescent="0.25">
      <c r="A636" s="2"/>
      <c r="B636" s="2"/>
      <c r="C636" s="2"/>
      <c r="D636" s="6"/>
      <c r="E636" s="7"/>
      <c r="F636" s="2"/>
      <c r="G636" s="2"/>
      <c r="H636" s="2"/>
      <c r="I636" s="2"/>
      <c r="J636" s="2"/>
      <c r="K636" s="2"/>
      <c r="L636" s="6"/>
      <c r="M636" s="2"/>
      <c r="N636" s="2"/>
      <c r="O636" s="111"/>
      <c r="P636" s="111"/>
      <c r="Q636" s="2"/>
      <c r="R636" s="2"/>
      <c r="S636" s="3"/>
      <c r="T636" s="5"/>
      <c r="U636" s="2"/>
      <c r="V636" s="5"/>
      <c r="W636" s="3"/>
      <c r="X636" s="2"/>
      <c r="Y636" s="2"/>
      <c r="Z636" s="2"/>
      <c r="AA636" s="2"/>
      <c r="AB636" s="4"/>
      <c r="AC636" s="3"/>
      <c r="AD636" s="3"/>
      <c r="AE636" s="2"/>
      <c r="AF636" s="2"/>
    </row>
    <row r="637" spans="1:32" x14ac:dyDescent="0.25">
      <c r="A637" s="2"/>
      <c r="B637" s="2"/>
      <c r="C637" s="2"/>
      <c r="D637" s="6"/>
      <c r="E637" s="7"/>
      <c r="F637" s="2"/>
      <c r="G637" s="2"/>
      <c r="H637" s="2"/>
      <c r="I637" s="2"/>
      <c r="J637" s="2"/>
      <c r="K637" s="2"/>
      <c r="L637" s="6"/>
      <c r="M637" s="2"/>
      <c r="N637" s="2"/>
      <c r="O637" s="111"/>
      <c r="P637" s="111"/>
      <c r="Q637" s="2"/>
      <c r="R637" s="2"/>
      <c r="S637" s="3"/>
      <c r="T637" s="5"/>
      <c r="U637" s="2"/>
      <c r="V637" s="5"/>
      <c r="W637" s="3"/>
      <c r="X637" s="2"/>
      <c r="Y637" s="2"/>
      <c r="Z637" s="2"/>
      <c r="AA637" s="2"/>
      <c r="AB637" s="4"/>
      <c r="AC637" s="3"/>
      <c r="AD637" s="3"/>
      <c r="AE637" s="2"/>
      <c r="AF637" s="2"/>
    </row>
    <row r="638" spans="1:32" x14ac:dyDescent="0.25">
      <c r="A638" s="2"/>
      <c r="B638" s="2"/>
      <c r="C638" s="2"/>
      <c r="D638" s="6"/>
      <c r="E638" s="7"/>
      <c r="F638" s="2"/>
      <c r="G638" s="2"/>
      <c r="H638" s="2"/>
      <c r="I638" s="2"/>
      <c r="J638" s="2"/>
      <c r="K638" s="2"/>
      <c r="L638" s="6"/>
      <c r="M638" s="2"/>
      <c r="N638" s="2"/>
      <c r="O638" s="111"/>
      <c r="P638" s="111"/>
      <c r="Q638" s="2"/>
      <c r="R638" s="2"/>
      <c r="S638" s="3"/>
      <c r="T638" s="5"/>
      <c r="U638" s="2"/>
      <c r="V638" s="5"/>
      <c r="W638" s="3"/>
      <c r="X638" s="2"/>
      <c r="Y638" s="2"/>
      <c r="Z638" s="2"/>
      <c r="AA638" s="2"/>
      <c r="AB638" s="4"/>
      <c r="AC638" s="3"/>
      <c r="AD638" s="3"/>
      <c r="AE638" s="2"/>
      <c r="AF638" s="2"/>
    </row>
    <row r="639" spans="1:32" x14ac:dyDescent="0.25">
      <c r="A639" s="2"/>
      <c r="B639" s="2"/>
      <c r="C639" s="2"/>
      <c r="D639" s="6"/>
      <c r="E639" s="7"/>
      <c r="F639" s="2"/>
      <c r="G639" s="2"/>
      <c r="H639" s="2"/>
      <c r="I639" s="2"/>
      <c r="J639" s="2"/>
      <c r="K639" s="2"/>
      <c r="L639" s="6"/>
      <c r="M639" s="2"/>
      <c r="N639" s="2"/>
      <c r="O639" s="111"/>
      <c r="P639" s="111"/>
      <c r="Q639" s="2"/>
      <c r="R639" s="2"/>
      <c r="S639" s="3"/>
      <c r="T639" s="5"/>
      <c r="U639" s="2"/>
      <c r="V639" s="5"/>
      <c r="W639" s="3"/>
      <c r="X639" s="2"/>
      <c r="Y639" s="2"/>
      <c r="Z639" s="2"/>
      <c r="AA639" s="2"/>
      <c r="AB639" s="4"/>
      <c r="AC639" s="3"/>
      <c r="AD639" s="3"/>
      <c r="AE639" s="2"/>
      <c r="AF639" s="2"/>
    </row>
    <row r="640" spans="1:32" x14ac:dyDescent="0.25">
      <c r="A640" s="2"/>
      <c r="B640" s="2"/>
      <c r="C640" s="2"/>
      <c r="D640" s="6"/>
      <c r="E640" s="7"/>
      <c r="F640" s="2"/>
      <c r="G640" s="2"/>
      <c r="H640" s="2"/>
      <c r="I640" s="2"/>
      <c r="J640" s="2"/>
      <c r="K640" s="2"/>
      <c r="L640" s="6"/>
      <c r="M640" s="2"/>
      <c r="N640" s="2"/>
      <c r="O640" s="111"/>
      <c r="P640" s="111"/>
      <c r="Q640" s="2"/>
      <c r="R640" s="2"/>
      <c r="S640" s="3"/>
      <c r="T640" s="5"/>
      <c r="U640" s="2"/>
      <c r="V640" s="5"/>
      <c r="W640" s="3"/>
      <c r="X640" s="2"/>
      <c r="Y640" s="2"/>
      <c r="Z640" s="2"/>
      <c r="AA640" s="2"/>
      <c r="AB640" s="4"/>
      <c r="AC640" s="3"/>
      <c r="AD640" s="3"/>
      <c r="AE640" s="2"/>
      <c r="AF640" s="2"/>
    </row>
    <row r="641" spans="1:32" x14ac:dyDescent="0.25">
      <c r="A641" s="2"/>
      <c r="B641" s="2"/>
      <c r="C641" s="2"/>
      <c r="D641" s="6"/>
      <c r="E641" s="7"/>
      <c r="F641" s="2"/>
      <c r="G641" s="2"/>
      <c r="H641" s="2"/>
      <c r="I641" s="2"/>
      <c r="J641" s="2"/>
      <c r="K641" s="2"/>
      <c r="L641" s="6"/>
      <c r="M641" s="2"/>
      <c r="N641" s="2"/>
      <c r="O641" s="111"/>
      <c r="P641" s="111"/>
      <c r="Q641" s="2"/>
      <c r="R641" s="2"/>
      <c r="S641" s="3"/>
      <c r="T641" s="5"/>
      <c r="U641" s="2"/>
      <c r="V641" s="5"/>
      <c r="W641" s="3"/>
      <c r="X641" s="2"/>
      <c r="Y641" s="2"/>
      <c r="Z641" s="2"/>
      <c r="AA641" s="2"/>
      <c r="AB641" s="4"/>
      <c r="AC641" s="3"/>
      <c r="AD641" s="3"/>
      <c r="AE641" s="2"/>
      <c r="AF641" s="2"/>
    </row>
    <row r="642" spans="1:32" x14ac:dyDescent="0.25">
      <c r="A642" s="2"/>
      <c r="B642" s="2"/>
      <c r="C642" s="2"/>
      <c r="D642" s="6"/>
      <c r="E642" s="7"/>
      <c r="F642" s="2"/>
      <c r="G642" s="2"/>
      <c r="H642" s="2"/>
      <c r="I642" s="2"/>
      <c r="J642" s="2"/>
      <c r="K642" s="2"/>
      <c r="L642" s="6"/>
      <c r="M642" s="2"/>
      <c r="N642" s="2"/>
      <c r="O642" s="111"/>
      <c r="P642" s="111"/>
      <c r="Q642" s="2"/>
      <c r="R642" s="2"/>
      <c r="S642" s="3"/>
      <c r="T642" s="5"/>
      <c r="U642" s="2"/>
      <c r="V642" s="5"/>
      <c r="W642" s="3"/>
      <c r="X642" s="2"/>
      <c r="Y642" s="2"/>
      <c r="Z642" s="2"/>
      <c r="AA642" s="2"/>
      <c r="AB642" s="4"/>
      <c r="AC642" s="3"/>
      <c r="AD642" s="3"/>
      <c r="AE642" s="2"/>
      <c r="AF642" s="2"/>
    </row>
    <row r="643" spans="1:32" x14ac:dyDescent="0.25">
      <c r="A643" s="2"/>
      <c r="B643" s="2"/>
      <c r="C643" s="2"/>
      <c r="D643" s="6"/>
      <c r="E643" s="7"/>
      <c r="F643" s="2"/>
      <c r="G643" s="2"/>
      <c r="H643" s="2"/>
      <c r="I643" s="2"/>
      <c r="J643" s="2"/>
      <c r="K643" s="2"/>
      <c r="L643" s="6"/>
      <c r="M643" s="2"/>
      <c r="N643" s="2"/>
      <c r="O643" s="111"/>
      <c r="P643" s="111"/>
      <c r="Q643" s="2"/>
      <c r="R643" s="2"/>
      <c r="S643" s="3"/>
      <c r="T643" s="5"/>
      <c r="U643" s="2"/>
      <c r="V643" s="5"/>
      <c r="W643" s="3"/>
      <c r="X643" s="2"/>
      <c r="Y643" s="2"/>
      <c r="Z643" s="2"/>
      <c r="AA643" s="2"/>
      <c r="AB643" s="4"/>
      <c r="AC643" s="3"/>
      <c r="AD643" s="3"/>
      <c r="AE643" s="2"/>
      <c r="AF643" s="2"/>
    </row>
    <row r="644" spans="1:32" x14ac:dyDescent="0.25">
      <c r="A644" s="2"/>
      <c r="B644" s="2"/>
      <c r="C644" s="2"/>
      <c r="D644" s="6"/>
      <c r="E644" s="7"/>
      <c r="F644" s="2"/>
      <c r="G644" s="2"/>
      <c r="H644" s="2"/>
      <c r="I644" s="2"/>
      <c r="J644" s="2"/>
      <c r="K644" s="2"/>
      <c r="L644" s="6"/>
      <c r="M644" s="2"/>
      <c r="N644" s="2"/>
      <c r="O644" s="111"/>
      <c r="P644" s="111"/>
      <c r="Q644" s="2"/>
      <c r="R644" s="2"/>
      <c r="S644" s="3"/>
      <c r="T644" s="5"/>
      <c r="U644" s="2"/>
      <c r="V644" s="5"/>
      <c r="W644" s="3"/>
      <c r="X644" s="2"/>
      <c r="Y644" s="2"/>
      <c r="Z644" s="2"/>
      <c r="AA644" s="2"/>
      <c r="AB644" s="4"/>
      <c r="AC644" s="3"/>
      <c r="AD644" s="3"/>
      <c r="AE644" s="2"/>
      <c r="AF644" s="2"/>
    </row>
    <row r="645" spans="1:32" x14ac:dyDescent="0.25">
      <c r="A645" s="2"/>
      <c r="B645" s="2"/>
      <c r="C645" s="2"/>
      <c r="D645" s="6"/>
      <c r="E645" s="7"/>
      <c r="F645" s="2"/>
      <c r="G645" s="2"/>
      <c r="H645" s="2"/>
      <c r="I645" s="2"/>
      <c r="J645" s="2"/>
      <c r="K645" s="2"/>
      <c r="L645" s="6"/>
      <c r="M645" s="2"/>
      <c r="N645" s="2"/>
      <c r="O645" s="111"/>
      <c r="P645" s="111"/>
      <c r="Q645" s="2"/>
      <c r="R645" s="2"/>
      <c r="S645" s="3"/>
      <c r="T645" s="5"/>
      <c r="U645" s="2"/>
      <c r="V645" s="5"/>
      <c r="W645" s="3"/>
      <c r="X645" s="2"/>
      <c r="Y645" s="2"/>
      <c r="Z645" s="2"/>
      <c r="AA645" s="2"/>
      <c r="AB645" s="4"/>
      <c r="AC645" s="3"/>
      <c r="AD645" s="3"/>
      <c r="AE645" s="2"/>
      <c r="AF645" s="2"/>
    </row>
    <row r="646" spans="1:32" x14ac:dyDescent="0.25">
      <c r="A646" s="2"/>
      <c r="B646" s="2"/>
      <c r="C646" s="2"/>
      <c r="D646" s="6"/>
      <c r="E646" s="7"/>
      <c r="F646" s="2"/>
      <c r="G646" s="2"/>
      <c r="H646" s="2"/>
      <c r="I646" s="2"/>
      <c r="J646" s="2"/>
      <c r="K646" s="2"/>
      <c r="L646" s="6"/>
      <c r="M646" s="2"/>
      <c r="N646" s="2"/>
      <c r="O646" s="111"/>
      <c r="P646" s="111"/>
      <c r="Q646" s="2"/>
      <c r="R646" s="2"/>
      <c r="S646" s="3"/>
      <c r="T646" s="5"/>
      <c r="U646" s="2"/>
      <c r="V646" s="5"/>
      <c r="W646" s="3"/>
      <c r="X646" s="2"/>
      <c r="Y646" s="2"/>
      <c r="Z646" s="2"/>
      <c r="AA646" s="2"/>
      <c r="AB646" s="4"/>
      <c r="AC646" s="3"/>
      <c r="AD646" s="3"/>
      <c r="AE646" s="2"/>
      <c r="AF646" s="2"/>
    </row>
    <row r="647" spans="1:32" x14ac:dyDescent="0.25">
      <c r="A647" s="2"/>
      <c r="B647" s="2"/>
      <c r="C647" s="2"/>
      <c r="D647" s="6"/>
      <c r="E647" s="7"/>
      <c r="F647" s="2"/>
      <c r="G647" s="2"/>
      <c r="H647" s="2"/>
      <c r="I647" s="2"/>
      <c r="J647" s="2"/>
      <c r="K647" s="2"/>
      <c r="L647" s="6"/>
      <c r="M647" s="2"/>
      <c r="N647" s="2"/>
      <c r="O647" s="111"/>
      <c r="P647" s="111"/>
      <c r="Q647" s="2"/>
      <c r="R647" s="2"/>
      <c r="S647" s="3"/>
      <c r="T647" s="5"/>
      <c r="U647" s="2"/>
      <c r="V647" s="5"/>
      <c r="W647" s="3"/>
      <c r="X647" s="2"/>
      <c r="Y647" s="2"/>
      <c r="Z647" s="2"/>
      <c r="AA647" s="2"/>
      <c r="AB647" s="4"/>
      <c r="AC647" s="3"/>
      <c r="AD647" s="3"/>
      <c r="AE647" s="2"/>
      <c r="AF647" s="2"/>
    </row>
    <row r="648" spans="1:32" x14ac:dyDescent="0.25">
      <c r="A648" s="2"/>
      <c r="B648" s="2"/>
      <c r="C648" s="2"/>
      <c r="D648" s="6"/>
      <c r="E648" s="7"/>
      <c r="F648" s="2"/>
      <c r="G648" s="2"/>
      <c r="H648" s="2"/>
      <c r="I648" s="2"/>
      <c r="J648" s="2"/>
      <c r="K648" s="2"/>
      <c r="L648" s="6"/>
      <c r="M648" s="2"/>
      <c r="N648" s="2"/>
      <c r="O648" s="111"/>
      <c r="P648" s="111"/>
      <c r="Q648" s="2"/>
      <c r="R648" s="2"/>
      <c r="S648" s="3"/>
      <c r="T648" s="5"/>
      <c r="U648" s="2"/>
      <c r="V648" s="5"/>
      <c r="W648" s="3"/>
      <c r="X648" s="2"/>
      <c r="Y648" s="2"/>
      <c r="Z648" s="2"/>
      <c r="AA648" s="2"/>
      <c r="AB648" s="4"/>
      <c r="AC648" s="3"/>
      <c r="AD648" s="3"/>
      <c r="AE648" s="2"/>
      <c r="AF648" s="2"/>
    </row>
    <row r="649" spans="1:32" x14ac:dyDescent="0.25">
      <c r="A649" s="2"/>
      <c r="B649" s="2"/>
      <c r="C649" s="2"/>
      <c r="D649" s="6"/>
      <c r="E649" s="7"/>
      <c r="F649" s="2"/>
      <c r="G649" s="2"/>
      <c r="H649" s="2"/>
      <c r="I649" s="2"/>
      <c r="J649" s="2"/>
      <c r="K649" s="2"/>
      <c r="L649" s="6"/>
      <c r="M649" s="2"/>
      <c r="N649" s="2"/>
      <c r="O649" s="111"/>
      <c r="P649" s="111"/>
      <c r="Q649" s="2"/>
      <c r="R649" s="2"/>
      <c r="S649" s="3"/>
      <c r="T649" s="5"/>
      <c r="U649" s="2"/>
      <c r="V649" s="5"/>
      <c r="W649" s="3"/>
      <c r="X649" s="2"/>
      <c r="Y649" s="2"/>
      <c r="Z649" s="2"/>
      <c r="AA649" s="2"/>
      <c r="AB649" s="4"/>
      <c r="AC649" s="3"/>
      <c r="AD649" s="3"/>
      <c r="AE649" s="2"/>
      <c r="AF649" s="2"/>
    </row>
    <row r="650" spans="1:32" x14ac:dyDescent="0.25">
      <c r="A650" s="2"/>
      <c r="B650" s="2"/>
      <c r="C650" s="2"/>
      <c r="D650" s="6"/>
      <c r="E650" s="7"/>
      <c r="F650" s="2"/>
      <c r="G650" s="2"/>
      <c r="H650" s="2"/>
      <c r="I650" s="2"/>
      <c r="J650" s="2"/>
      <c r="K650" s="2"/>
      <c r="L650" s="6"/>
      <c r="M650" s="2"/>
      <c r="N650" s="2"/>
      <c r="O650" s="111"/>
      <c r="P650" s="111"/>
      <c r="Q650" s="2"/>
      <c r="R650" s="2"/>
      <c r="S650" s="3"/>
      <c r="T650" s="5"/>
      <c r="U650" s="2"/>
      <c r="V650" s="5"/>
      <c r="W650" s="3"/>
      <c r="X650" s="2"/>
      <c r="Y650" s="2"/>
      <c r="Z650" s="2"/>
      <c r="AA650" s="2"/>
      <c r="AB650" s="4"/>
      <c r="AC650" s="3"/>
      <c r="AD650" s="3"/>
      <c r="AE650" s="2"/>
      <c r="AF650" s="2"/>
    </row>
    <row r="651" spans="1:32" x14ac:dyDescent="0.25">
      <c r="A651" s="2"/>
      <c r="B651" s="2"/>
      <c r="C651" s="2"/>
      <c r="D651" s="6"/>
      <c r="E651" s="7"/>
      <c r="F651" s="2"/>
      <c r="G651" s="2"/>
      <c r="H651" s="2"/>
      <c r="I651" s="2"/>
      <c r="J651" s="2"/>
      <c r="K651" s="2"/>
      <c r="L651" s="6"/>
      <c r="M651" s="2"/>
      <c r="N651" s="2"/>
      <c r="O651" s="111"/>
      <c r="P651" s="111"/>
      <c r="Q651" s="2"/>
      <c r="R651" s="2"/>
      <c r="S651" s="3"/>
      <c r="T651" s="5"/>
      <c r="U651" s="2"/>
      <c r="V651" s="5"/>
      <c r="W651" s="3"/>
      <c r="X651" s="2"/>
      <c r="Y651" s="2"/>
      <c r="Z651" s="2"/>
      <c r="AA651" s="2"/>
      <c r="AB651" s="4"/>
      <c r="AC651" s="3"/>
      <c r="AD651" s="3"/>
      <c r="AE651" s="2"/>
      <c r="AF651" s="2"/>
    </row>
    <row r="652" spans="1:32" x14ac:dyDescent="0.25">
      <c r="A652" s="2"/>
      <c r="B652" s="2"/>
      <c r="C652" s="2"/>
      <c r="D652" s="6"/>
      <c r="E652" s="7"/>
      <c r="F652" s="2"/>
      <c r="G652" s="2"/>
      <c r="H652" s="2"/>
      <c r="I652" s="2"/>
      <c r="J652" s="2"/>
      <c r="K652" s="2"/>
      <c r="L652" s="6"/>
      <c r="M652" s="2"/>
      <c r="N652" s="2"/>
      <c r="O652" s="111"/>
      <c r="P652" s="111"/>
      <c r="Q652" s="2"/>
      <c r="R652" s="2"/>
      <c r="S652" s="3"/>
      <c r="T652" s="5"/>
      <c r="U652" s="2"/>
      <c r="V652" s="5"/>
      <c r="W652" s="3"/>
      <c r="X652" s="2"/>
      <c r="Y652" s="2"/>
      <c r="Z652" s="2"/>
      <c r="AA652" s="2"/>
      <c r="AB652" s="4"/>
      <c r="AC652" s="3"/>
      <c r="AD652" s="3"/>
      <c r="AE652" s="2"/>
      <c r="AF652" s="2"/>
    </row>
    <row r="653" spans="1:32" x14ac:dyDescent="0.25">
      <c r="A653" s="2"/>
      <c r="B653" s="2"/>
      <c r="C653" s="2"/>
      <c r="D653" s="6"/>
      <c r="E653" s="7"/>
      <c r="F653" s="2"/>
      <c r="G653" s="2"/>
      <c r="H653" s="2"/>
      <c r="I653" s="2"/>
      <c r="J653" s="2"/>
      <c r="K653" s="2"/>
      <c r="L653" s="6"/>
      <c r="M653" s="2"/>
      <c r="N653" s="2"/>
      <c r="O653" s="111"/>
      <c r="P653" s="111"/>
      <c r="Q653" s="2"/>
      <c r="R653" s="2"/>
      <c r="S653" s="3"/>
      <c r="T653" s="5"/>
      <c r="U653" s="2"/>
      <c r="V653" s="5"/>
      <c r="W653" s="3"/>
      <c r="X653" s="2"/>
      <c r="Y653" s="2"/>
      <c r="Z653" s="2"/>
      <c r="AA653" s="2"/>
      <c r="AB653" s="4"/>
      <c r="AC653" s="3"/>
      <c r="AD653" s="3"/>
      <c r="AE653" s="2"/>
      <c r="AF653" s="2"/>
    </row>
    <row r="654" spans="1:32" x14ac:dyDescent="0.25">
      <c r="A654" s="2"/>
      <c r="B654" s="2"/>
      <c r="C654" s="2"/>
      <c r="D654" s="6"/>
      <c r="E654" s="7"/>
      <c r="F654" s="2"/>
      <c r="G654" s="2"/>
      <c r="H654" s="2"/>
      <c r="I654" s="2"/>
      <c r="J654" s="2"/>
      <c r="K654" s="2"/>
      <c r="L654" s="6"/>
      <c r="M654" s="2"/>
      <c r="N654" s="2"/>
      <c r="O654" s="111"/>
      <c r="P654" s="111"/>
      <c r="Q654" s="2"/>
      <c r="R654" s="2"/>
      <c r="S654" s="3"/>
      <c r="T654" s="5"/>
      <c r="U654" s="2"/>
      <c r="V654" s="5"/>
      <c r="W654" s="3"/>
      <c r="X654" s="2"/>
      <c r="Y654" s="2"/>
      <c r="Z654" s="2"/>
      <c r="AA654" s="2"/>
      <c r="AB654" s="4"/>
      <c r="AC654" s="3"/>
      <c r="AD654" s="3"/>
      <c r="AE654" s="2"/>
      <c r="AF654" s="2"/>
    </row>
    <row r="655" spans="1:32" x14ac:dyDescent="0.25">
      <c r="A655" s="2"/>
      <c r="B655" s="2"/>
      <c r="C655" s="2"/>
      <c r="D655" s="6"/>
      <c r="E655" s="7"/>
      <c r="F655" s="2"/>
      <c r="G655" s="2"/>
      <c r="H655" s="2"/>
      <c r="I655" s="2"/>
      <c r="J655" s="2"/>
      <c r="K655" s="2"/>
      <c r="L655" s="6"/>
      <c r="M655" s="2"/>
      <c r="N655" s="2"/>
      <c r="O655" s="111"/>
      <c r="P655" s="111"/>
      <c r="Q655" s="2"/>
      <c r="R655" s="2"/>
      <c r="S655" s="3"/>
      <c r="T655" s="5"/>
      <c r="U655" s="2"/>
      <c r="V655" s="5"/>
      <c r="W655" s="3"/>
      <c r="X655" s="2"/>
      <c r="Y655" s="2"/>
      <c r="Z655" s="2"/>
      <c r="AA655" s="2"/>
      <c r="AB655" s="4"/>
      <c r="AC655" s="3"/>
      <c r="AD655" s="3"/>
      <c r="AE655" s="2"/>
      <c r="AF655" s="2"/>
    </row>
    <row r="656" spans="1:32" x14ac:dyDescent="0.25">
      <c r="A656" s="2"/>
      <c r="B656" s="2"/>
      <c r="C656" s="2"/>
      <c r="D656" s="6"/>
      <c r="E656" s="7"/>
      <c r="F656" s="2"/>
      <c r="G656" s="2"/>
      <c r="H656" s="2"/>
      <c r="I656" s="2"/>
      <c r="J656" s="2"/>
      <c r="K656" s="2"/>
      <c r="L656" s="6"/>
      <c r="M656" s="2"/>
      <c r="N656" s="2"/>
      <c r="O656" s="111"/>
      <c r="P656" s="111"/>
      <c r="Q656" s="2"/>
      <c r="R656" s="2"/>
      <c r="S656" s="3"/>
      <c r="T656" s="5"/>
      <c r="U656" s="2"/>
      <c r="V656" s="5"/>
      <c r="W656" s="3"/>
      <c r="X656" s="2"/>
      <c r="Y656" s="2"/>
      <c r="Z656" s="2"/>
      <c r="AA656" s="2"/>
      <c r="AB656" s="4"/>
      <c r="AC656" s="3"/>
      <c r="AD656" s="3"/>
      <c r="AE656" s="2"/>
      <c r="AF656" s="2"/>
    </row>
    <row r="657" spans="1:32" x14ac:dyDescent="0.25">
      <c r="A657" s="2"/>
      <c r="B657" s="2"/>
      <c r="C657" s="2"/>
      <c r="D657" s="6"/>
      <c r="E657" s="7"/>
      <c r="F657" s="2"/>
      <c r="G657" s="2"/>
      <c r="H657" s="2"/>
      <c r="I657" s="2"/>
      <c r="J657" s="2"/>
      <c r="K657" s="2"/>
      <c r="L657" s="6"/>
      <c r="M657" s="2"/>
      <c r="N657" s="2"/>
      <c r="O657" s="111"/>
      <c r="P657" s="111"/>
      <c r="Q657" s="2"/>
      <c r="R657" s="2"/>
      <c r="S657" s="3"/>
      <c r="T657" s="5"/>
      <c r="U657" s="2"/>
      <c r="V657" s="5"/>
      <c r="W657" s="3"/>
      <c r="X657" s="2"/>
      <c r="Y657" s="2"/>
      <c r="Z657" s="2"/>
      <c r="AA657" s="2"/>
      <c r="AB657" s="4"/>
      <c r="AC657" s="3"/>
      <c r="AD657" s="3"/>
      <c r="AE657" s="2"/>
      <c r="AF657" s="2"/>
    </row>
    <row r="658" spans="1:32" x14ac:dyDescent="0.25">
      <c r="A658" s="2"/>
      <c r="B658" s="2"/>
      <c r="C658" s="2"/>
      <c r="D658" s="6"/>
      <c r="E658" s="7"/>
      <c r="F658" s="2"/>
      <c r="G658" s="2"/>
      <c r="H658" s="2"/>
      <c r="I658" s="2"/>
      <c r="J658" s="2"/>
      <c r="K658" s="2"/>
      <c r="L658" s="6"/>
      <c r="M658" s="2"/>
      <c r="N658" s="2"/>
      <c r="O658" s="111"/>
      <c r="P658" s="111"/>
      <c r="Q658" s="2"/>
      <c r="R658" s="2"/>
      <c r="S658" s="3"/>
      <c r="T658" s="5"/>
      <c r="U658" s="2"/>
      <c r="V658" s="5"/>
      <c r="W658" s="3"/>
      <c r="X658" s="2"/>
      <c r="Y658" s="2"/>
      <c r="Z658" s="2"/>
      <c r="AA658" s="2"/>
      <c r="AB658" s="4"/>
      <c r="AC658" s="3"/>
      <c r="AD658" s="3"/>
      <c r="AE658" s="2"/>
      <c r="AF658" s="2"/>
    </row>
    <row r="659" spans="1:32" x14ac:dyDescent="0.25">
      <c r="A659" s="2"/>
      <c r="B659" s="2"/>
      <c r="C659" s="2"/>
      <c r="D659" s="6"/>
      <c r="E659" s="7"/>
      <c r="F659" s="2"/>
      <c r="G659" s="2"/>
      <c r="H659" s="2"/>
      <c r="I659" s="2"/>
      <c r="J659" s="2"/>
      <c r="K659" s="2"/>
      <c r="L659" s="6"/>
      <c r="M659" s="2"/>
      <c r="N659" s="2"/>
      <c r="O659" s="111"/>
      <c r="P659" s="111"/>
      <c r="Q659" s="2"/>
      <c r="R659" s="2"/>
      <c r="S659" s="3"/>
      <c r="T659" s="5"/>
      <c r="U659" s="2"/>
      <c r="V659" s="5"/>
      <c r="W659" s="3"/>
      <c r="X659" s="2"/>
      <c r="Y659" s="2"/>
      <c r="Z659" s="2"/>
      <c r="AA659" s="2"/>
      <c r="AB659" s="4"/>
      <c r="AC659" s="3"/>
      <c r="AD659" s="3"/>
      <c r="AE659" s="2"/>
      <c r="AF659" s="2"/>
    </row>
    <row r="660" spans="1:32" x14ac:dyDescent="0.25">
      <c r="A660" s="2"/>
      <c r="B660" s="2"/>
      <c r="C660" s="2"/>
      <c r="D660" s="6"/>
      <c r="E660" s="7"/>
      <c r="F660" s="2"/>
      <c r="G660" s="2"/>
      <c r="H660" s="2"/>
      <c r="I660" s="2"/>
      <c r="J660" s="2"/>
      <c r="K660" s="2"/>
      <c r="L660" s="6"/>
      <c r="M660" s="2"/>
      <c r="N660" s="2"/>
      <c r="O660" s="111"/>
      <c r="P660" s="111"/>
      <c r="Q660" s="2"/>
      <c r="R660" s="2"/>
      <c r="S660" s="3"/>
      <c r="T660" s="5"/>
      <c r="U660" s="2"/>
      <c r="V660" s="5"/>
      <c r="W660" s="3"/>
      <c r="X660" s="2"/>
      <c r="Y660" s="2"/>
      <c r="Z660" s="2"/>
      <c r="AA660" s="2"/>
      <c r="AB660" s="4"/>
      <c r="AC660" s="3"/>
      <c r="AD660" s="3"/>
      <c r="AE660" s="2"/>
      <c r="AF660" s="2"/>
    </row>
    <row r="661" spans="1:32" x14ac:dyDescent="0.25">
      <c r="A661" s="2"/>
      <c r="B661" s="2"/>
      <c r="C661" s="2"/>
      <c r="D661" s="6"/>
      <c r="E661" s="7"/>
      <c r="F661" s="2"/>
      <c r="G661" s="2"/>
      <c r="H661" s="2"/>
      <c r="I661" s="2"/>
      <c r="J661" s="2"/>
      <c r="K661" s="2"/>
      <c r="L661" s="6"/>
      <c r="M661" s="2"/>
      <c r="N661" s="2"/>
      <c r="O661" s="111"/>
      <c r="P661" s="111"/>
      <c r="Q661" s="2"/>
      <c r="R661" s="2"/>
      <c r="S661" s="3"/>
      <c r="T661" s="5"/>
      <c r="U661" s="2"/>
      <c r="V661" s="5"/>
      <c r="W661" s="3"/>
      <c r="X661" s="2"/>
      <c r="Y661" s="2"/>
      <c r="Z661" s="2"/>
      <c r="AA661" s="2"/>
      <c r="AB661" s="4"/>
      <c r="AC661" s="3"/>
      <c r="AD661" s="3"/>
      <c r="AE661" s="2"/>
      <c r="AF661" s="2"/>
    </row>
    <row r="662" spans="1:32" x14ac:dyDescent="0.25">
      <c r="A662" s="2"/>
      <c r="B662" s="2"/>
      <c r="C662" s="2"/>
      <c r="D662" s="6"/>
      <c r="E662" s="7"/>
      <c r="F662" s="2"/>
      <c r="G662" s="2"/>
      <c r="H662" s="2"/>
      <c r="I662" s="2"/>
      <c r="J662" s="2"/>
      <c r="K662" s="2"/>
      <c r="L662" s="6"/>
      <c r="M662" s="2"/>
      <c r="N662" s="2"/>
      <c r="O662" s="111"/>
      <c r="P662" s="111"/>
      <c r="Q662" s="2"/>
      <c r="R662" s="2"/>
      <c r="S662" s="3"/>
      <c r="T662" s="5"/>
      <c r="U662" s="2"/>
      <c r="V662" s="5"/>
      <c r="W662" s="3"/>
      <c r="X662" s="2"/>
      <c r="Y662" s="2"/>
      <c r="Z662" s="2"/>
      <c r="AA662" s="2"/>
      <c r="AB662" s="4"/>
      <c r="AC662" s="3"/>
      <c r="AD662" s="3"/>
      <c r="AE662" s="2"/>
      <c r="AF662" s="2"/>
    </row>
    <row r="663" spans="1:32" x14ac:dyDescent="0.25">
      <c r="A663" s="2"/>
      <c r="B663" s="2"/>
      <c r="C663" s="2"/>
      <c r="D663" s="6"/>
      <c r="E663" s="7"/>
      <c r="F663" s="2"/>
      <c r="G663" s="2"/>
      <c r="H663" s="2"/>
      <c r="I663" s="2"/>
      <c r="J663" s="2"/>
      <c r="K663" s="2"/>
      <c r="L663" s="6"/>
      <c r="M663" s="2"/>
      <c r="N663" s="2"/>
      <c r="O663" s="111"/>
      <c r="P663" s="111"/>
      <c r="Q663" s="2"/>
      <c r="R663" s="2"/>
      <c r="S663" s="3"/>
      <c r="T663" s="5"/>
      <c r="U663" s="2"/>
      <c r="V663" s="5"/>
      <c r="W663" s="3"/>
      <c r="X663" s="2"/>
      <c r="Y663" s="2"/>
      <c r="Z663" s="2"/>
      <c r="AA663" s="2"/>
      <c r="AB663" s="4"/>
      <c r="AC663" s="3"/>
      <c r="AD663" s="3"/>
      <c r="AE663" s="2"/>
      <c r="AF663" s="2"/>
    </row>
    <row r="664" spans="1:32" x14ac:dyDescent="0.25">
      <c r="A664" s="2"/>
      <c r="B664" s="2"/>
      <c r="C664" s="2"/>
      <c r="D664" s="6"/>
      <c r="E664" s="7"/>
      <c r="F664" s="2"/>
      <c r="G664" s="2"/>
      <c r="H664" s="2"/>
      <c r="I664" s="2"/>
      <c r="J664" s="2"/>
      <c r="K664" s="2"/>
      <c r="L664" s="6"/>
      <c r="M664" s="2"/>
      <c r="N664" s="2"/>
      <c r="O664" s="111"/>
      <c r="P664" s="111"/>
      <c r="Q664" s="2"/>
      <c r="R664" s="2"/>
      <c r="S664" s="3"/>
      <c r="T664" s="5"/>
      <c r="U664" s="2"/>
      <c r="V664" s="5"/>
      <c r="W664" s="3"/>
      <c r="X664" s="2"/>
      <c r="Y664" s="2"/>
      <c r="Z664" s="2"/>
      <c r="AA664" s="2"/>
      <c r="AB664" s="4"/>
      <c r="AC664" s="3"/>
      <c r="AD664" s="3"/>
      <c r="AE664" s="2"/>
      <c r="AF664" s="2"/>
    </row>
    <row r="665" spans="1:32" x14ac:dyDescent="0.25">
      <c r="A665" s="2"/>
      <c r="B665" s="2"/>
      <c r="C665" s="2"/>
      <c r="D665" s="6"/>
      <c r="E665" s="7"/>
      <c r="F665" s="2"/>
      <c r="G665" s="2"/>
      <c r="H665" s="2"/>
      <c r="I665" s="2"/>
      <c r="J665" s="2"/>
      <c r="K665" s="2"/>
      <c r="L665" s="6"/>
      <c r="M665" s="2"/>
      <c r="N665" s="2"/>
      <c r="O665" s="111"/>
      <c r="P665" s="111"/>
      <c r="Q665" s="2"/>
      <c r="R665" s="2"/>
      <c r="S665" s="3"/>
      <c r="T665" s="5"/>
      <c r="U665" s="2"/>
      <c r="V665" s="5"/>
      <c r="W665" s="3"/>
      <c r="X665" s="2"/>
      <c r="Y665" s="2"/>
      <c r="Z665" s="2"/>
      <c r="AA665" s="2"/>
      <c r="AB665" s="4"/>
      <c r="AC665" s="3"/>
      <c r="AD665" s="3"/>
      <c r="AE665" s="2"/>
      <c r="AF665" s="2"/>
    </row>
    <row r="666" spans="1:32" x14ac:dyDescent="0.25">
      <c r="A666" s="2"/>
      <c r="B666" s="2"/>
      <c r="C666" s="2"/>
      <c r="D666" s="6"/>
      <c r="E666" s="7"/>
      <c r="F666" s="2"/>
      <c r="G666" s="2"/>
      <c r="H666" s="2"/>
      <c r="I666" s="2"/>
      <c r="J666" s="2"/>
      <c r="K666" s="2"/>
      <c r="L666" s="6"/>
      <c r="M666" s="2"/>
      <c r="N666" s="2"/>
      <c r="O666" s="111"/>
      <c r="P666" s="111"/>
      <c r="Q666" s="2"/>
      <c r="R666" s="2"/>
      <c r="S666" s="3"/>
      <c r="T666" s="5"/>
      <c r="U666" s="2"/>
      <c r="V666" s="5"/>
      <c r="W666" s="3"/>
      <c r="X666" s="2"/>
      <c r="Y666" s="2"/>
      <c r="Z666" s="2"/>
      <c r="AA666" s="2"/>
      <c r="AB666" s="4"/>
      <c r="AC666" s="3"/>
      <c r="AD666" s="3"/>
      <c r="AE666" s="2"/>
      <c r="AF666" s="2"/>
    </row>
    <row r="667" spans="1:32" x14ac:dyDescent="0.25">
      <c r="A667" s="2"/>
      <c r="B667" s="2"/>
      <c r="C667" s="2"/>
      <c r="D667" s="6"/>
      <c r="E667" s="7"/>
      <c r="F667" s="2"/>
      <c r="G667" s="2"/>
      <c r="H667" s="2"/>
      <c r="I667" s="2"/>
      <c r="J667" s="2"/>
      <c r="K667" s="2"/>
      <c r="L667" s="6"/>
      <c r="M667" s="2"/>
      <c r="N667" s="2"/>
      <c r="O667" s="111"/>
      <c r="P667" s="111"/>
      <c r="Q667" s="2"/>
      <c r="R667" s="2"/>
      <c r="S667" s="3"/>
      <c r="T667" s="5"/>
      <c r="U667" s="2"/>
      <c r="V667" s="5"/>
      <c r="W667" s="3"/>
      <c r="X667" s="2"/>
      <c r="Y667" s="2"/>
      <c r="Z667" s="2"/>
      <c r="AA667" s="2"/>
      <c r="AB667" s="4"/>
      <c r="AC667" s="3"/>
      <c r="AD667" s="3"/>
      <c r="AE667" s="2"/>
      <c r="AF667" s="2"/>
    </row>
    <row r="668" spans="1:32" x14ac:dyDescent="0.25">
      <c r="A668" s="2"/>
      <c r="B668" s="2"/>
      <c r="C668" s="2"/>
      <c r="D668" s="6"/>
      <c r="E668" s="7"/>
      <c r="F668" s="2"/>
      <c r="G668" s="2"/>
      <c r="H668" s="2"/>
      <c r="I668" s="2"/>
      <c r="J668" s="2"/>
      <c r="K668" s="2"/>
      <c r="L668" s="6"/>
      <c r="M668" s="2"/>
      <c r="N668" s="2"/>
      <c r="O668" s="111"/>
      <c r="P668" s="111"/>
      <c r="Q668" s="2"/>
      <c r="R668" s="2"/>
      <c r="S668" s="3"/>
      <c r="T668" s="5"/>
      <c r="U668" s="2"/>
      <c r="V668" s="5"/>
      <c r="W668" s="3"/>
      <c r="X668" s="2"/>
      <c r="Y668" s="2"/>
      <c r="Z668" s="2"/>
      <c r="AA668" s="2"/>
      <c r="AB668" s="4"/>
      <c r="AC668" s="3"/>
      <c r="AD668" s="3"/>
      <c r="AE668" s="2"/>
      <c r="AF668" s="2"/>
    </row>
    <row r="669" spans="1:32" x14ac:dyDescent="0.25">
      <c r="A669" s="2"/>
      <c r="B669" s="2"/>
      <c r="C669" s="2"/>
      <c r="D669" s="6"/>
      <c r="E669" s="7"/>
      <c r="F669" s="2"/>
      <c r="G669" s="2"/>
      <c r="H669" s="2"/>
      <c r="I669" s="2"/>
      <c r="J669" s="2"/>
      <c r="K669" s="2"/>
      <c r="L669" s="6"/>
      <c r="M669" s="2"/>
      <c r="N669" s="2"/>
      <c r="O669" s="111"/>
      <c r="P669" s="111"/>
      <c r="Q669" s="2"/>
      <c r="R669" s="2"/>
      <c r="S669" s="3"/>
      <c r="T669" s="5"/>
      <c r="U669" s="2"/>
      <c r="V669" s="5"/>
      <c r="W669" s="3"/>
      <c r="X669" s="2"/>
      <c r="Y669" s="2"/>
      <c r="Z669" s="2"/>
      <c r="AA669" s="2"/>
      <c r="AB669" s="4"/>
      <c r="AC669" s="3"/>
      <c r="AD669" s="3"/>
      <c r="AE669" s="2"/>
      <c r="AF669" s="2"/>
    </row>
    <row r="670" spans="1:32" x14ac:dyDescent="0.25">
      <c r="A670" s="2"/>
      <c r="B670" s="2"/>
      <c r="C670" s="2"/>
      <c r="D670" s="6"/>
      <c r="E670" s="7"/>
      <c r="F670" s="2"/>
      <c r="G670" s="2"/>
      <c r="H670" s="2"/>
      <c r="I670" s="2"/>
      <c r="J670" s="2"/>
      <c r="K670" s="2"/>
      <c r="L670" s="6"/>
      <c r="M670" s="2"/>
      <c r="N670" s="2"/>
      <c r="O670" s="111"/>
      <c r="P670" s="111"/>
      <c r="Q670" s="2"/>
      <c r="R670" s="2"/>
      <c r="S670" s="3"/>
      <c r="T670" s="5"/>
      <c r="U670" s="2"/>
      <c r="V670" s="5"/>
      <c r="W670" s="3"/>
      <c r="X670" s="2"/>
      <c r="Y670" s="2"/>
      <c r="Z670" s="2"/>
      <c r="AA670" s="2"/>
      <c r="AB670" s="4"/>
      <c r="AC670" s="3"/>
      <c r="AD670" s="3"/>
      <c r="AE670" s="2"/>
      <c r="AF670" s="2"/>
    </row>
    <row r="671" spans="1:32" x14ac:dyDescent="0.25">
      <c r="A671" s="2"/>
      <c r="B671" s="2"/>
      <c r="C671" s="2"/>
      <c r="D671" s="6"/>
      <c r="E671" s="7"/>
      <c r="F671" s="2"/>
      <c r="G671" s="2"/>
      <c r="H671" s="2"/>
      <c r="I671" s="2"/>
      <c r="J671" s="2"/>
      <c r="K671" s="2"/>
      <c r="L671" s="6"/>
      <c r="M671" s="2"/>
      <c r="N671" s="2"/>
      <c r="O671" s="111"/>
      <c r="P671" s="111"/>
      <c r="Q671" s="2"/>
      <c r="R671" s="2"/>
      <c r="S671" s="3"/>
      <c r="T671" s="5"/>
      <c r="U671" s="2"/>
      <c r="V671" s="5"/>
      <c r="W671" s="3"/>
      <c r="X671" s="2"/>
      <c r="Y671" s="2"/>
      <c r="Z671" s="2"/>
      <c r="AA671" s="2"/>
      <c r="AB671" s="4"/>
      <c r="AC671" s="3"/>
      <c r="AD671" s="3"/>
      <c r="AE671" s="2"/>
      <c r="AF671" s="2"/>
    </row>
    <row r="672" spans="1:32" x14ac:dyDescent="0.25">
      <c r="A672" s="2"/>
      <c r="B672" s="2"/>
      <c r="C672" s="2"/>
      <c r="D672" s="6"/>
      <c r="E672" s="7"/>
      <c r="F672" s="2"/>
      <c r="G672" s="2"/>
      <c r="H672" s="2"/>
      <c r="I672" s="2"/>
      <c r="J672" s="2"/>
      <c r="K672" s="2"/>
      <c r="L672" s="6"/>
      <c r="M672" s="2"/>
      <c r="N672" s="2"/>
      <c r="O672" s="111"/>
      <c r="P672" s="111"/>
      <c r="Q672" s="2"/>
      <c r="R672" s="2"/>
      <c r="S672" s="3"/>
      <c r="T672" s="5"/>
      <c r="U672" s="2"/>
      <c r="V672" s="5"/>
      <c r="W672" s="3"/>
      <c r="X672" s="2"/>
      <c r="Y672" s="2"/>
      <c r="Z672" s="2"/>
      <c r="AA672" s="2"/>
      <c r="AB672" s="4"/>
      <c r="AC672" s="3"/>
      <c r="AD672" s="3"/>
      <c r="AE672" s="2"/>
      <c r="AF672" s="2"/>
    </row>
    <row r="673" spans="1:32" x14ac:dyDescent="0.25">
      <c r="A673" s="2"/>
      <c r="B673" s="2"/>
      <c r="C673" s="2"/>
      <c r="D673" s="6"/>
      <c r="E673" s="7"/>
      <c r="F673" s="2"/>
      <c r="G673" s="2"/>
      <c r="H673" s="2"/>
      <c r="I673" s="2"/>
      <c r="J673" s="2"/>
      <c r="K673" s="2"/>
      <c r="L673" s="6"/>
      <c r="M673" s="2"/>
      <c r="N673" s="2"/>
      <c r="O673" s="111"/>
      <c r="P673" s="111"/>
      <c r="Q673" s="2"/>
      <c r="R673" s="2"/>
      <c r="S673" s="3"/>
      <c r="T673" s="5"/>
      <c r="U673" s="2"/>
      <c r="V673" s="5"/>
      <c r="W673" s="3"/>
      <c r="X673" s="2"/>
      <c r="Y673" s="2"/>
      <c r="Z673" s="2"/>
      <c r="AA673" s="2"/>
      <c r="AB673" s="4"/>
      <c r="AC673" s="3"/>
      <c r="AD673" s="3"/>
      <c r="AE673" s="2"/>
      <c r="AF673" s="2"/>
    </row>
    <row r="674" spans="1:32" x14ac:dyDescent="0.25">
      <c r="A674" s="2"/>
      <c r="B674" s="2"/>
      <c r="C674" s="2"/>
      <c r="D674" s="6"/>
      <c r="E674" s="7"/>
      <c r="F674" s="2"/>
      <c r="G674" s="2"/>
      <c r="H674" s="2"/>
      <c r="I674" s="2"/>
      <c r="J674" s="2"/>
      <c r="K674" s="2"/>
      <c r="L674" s="6"/>
      <c r="M674" s="2"/>
      <c r="N674" s="2"/>
      <c r="O674" s="111"/>
      <c r="P674" s="111"/>
      <c r="Q674" s="2"/>
      <c r="R674" s="2"/>
      <c r="S674" s="3"/>
      <c r="T674" s="5"/>
      <c r="U674" s="2"/>
      <c r="V674" s="5"/>
      <c r="W674" s="3"/>
      <c r="X674" s="2"/>
      <c r="Y674" s="2"/>
      <c r="Z674" s="2"/>
      <c r="AA674" s="2"/>
      <c r="AB674" s="4"/>
      <c r="AC674" s="3"/>
      <c r="AD674" s="3"/>
      <c r="AE674" s="2"/>
      <c r="AF674" s="2"/>
    </row>
    <row r="675" spans="1:32" x14ac:dyDescent="0.25">
      <c r="A675" s="2"/>
      <c r="B675" s="2"/>
      <c r="C675" s="2"/>
      <c r="D675" s="6"/>
      <c r="E675" s="7"/>
      <c r="F675" s="2"/>
      <c r="G675" s="2"/>
      <c r="H675" s="2"/>
      <c r="I675" s="2"/>
      <c r="J675" s="2"/>
      <c r="K675" s="2"/>
      <c r="L675" s="6"/>
      <c r="M675" s="2"/>
      <c r="N675" s="2"/>
      <c r="O675" s="111"/>
      <c r="P675" s="111"/>
      <c r="Q675" s="2"/>
      <c r="R675" s="2"/>
      <c r="S675" s="3"/>
      <c r="T675" s="5"/>
      <c r="U675" s="2"/>
      <c r="V675" s="5"/>
      <c r="W675" s="3"/>
      <c r="X675" s="2"/>
      <c r="Y675" s="2"/>
      <c r="Z675" s="2"/>
      <c r="AA675" s="2"/>
      <c r="AB675" s="4"/>
      <c r="AC675" s="3"/>
      <c r="AD675" s="3"/>
      <c r="AE675" s="2"/>
      <c r="AF675" s="2"/>
    </row>
    <row r="676" spans="1:32" x14ac:dyDescent="0.25">
      <c r="A676" s="2"/>
      <c r="B676" s="2"/>
      <c r="C676" s="2"/>
      <c r="D676" s="6"/>
      <c r="E676" s="7"/>
      <c r="F676" s="2"/>
      <c r="G676" s="2"/>
      <c r="H676" s="2"/>
      <c r="I676" s="2"/>
      <c r="J676" s="2"/>
      <c r="K676" s="2"/>
      <c r="L676" s="6"/>
      <c r="M676" s="2"/>
      <c r="N676" s="2"/>
      <c r="O676" s="111"/>
      <c r="P676" s="111"/>
      <c r="Q676" s="2"/>
      <c r="R676" s="2"/>
      <c r="S676" s="3"/>
      <c r="T676" s="5"/>
      <c r="U676" s="2"/>
      <c r="V676" s="5"/>
      <c r="W676" s="3"/>
      <c r="X676" s="2"/>
      <c r="Y676" s="2"/>
      <c r="Z676" s="2"/>
      <c r="AA676" s="2"/>
      <c r="AB676" s="4"/>
      <c r="AC676" s="3"/>
      <c r="AD676" s="3"/>
      <c r="AE676" s="2"/>
      <c r="AF676" s="2"/>
    </row>
    <row r="677" spans="1:32" x14ac:dyDescent="0.25">
      <c r="A677" s="2"/>
      <c r="B677" s="2"/>
      <c r="C677" s="2"/>
      <c r="D677" s="6"/>
      <c r="E677" s="7"/>
      <c r="F677" s="2"/>
      <c r="G677" s="2"/>
      <c r="H677" s="2"/>
      <c r="I677" s="2"/>
      <c r="J677" s="2"/>
      <c r="K677" s="2"/>
      <c r="L677" s="6"/>
      <c r="M677" s="2"/>
      <c r="N677" s="2"/>
      <c r="O677" s="111"/>
      <c r="P677" s="111"/>
      <c r="Q677" s="2"/>
      <c r="R677" s="2"/>
      <c r="S677" s="3"/>
      <c r="T677" s="5"/>
      <c r="U677" s="2"/>
      <c r="V677" s="5"/>
      <c r="W677" s="3"/>
      <c r="X677" s="2"/>
      <c r="Y677" s="2"/>
      <c r="Z677" s="2"/>
      <c r="AA677" s="2"/>
      <c r="AB677" s="4"/>
      <c r="AC677" s="3"/>
      <c r="AD677" s="3"/>
      <c r="AE677" s="2"/>
      <c r="AF677" s="2"/>
    </row>
    <row r="678" spans="1:32" x14ac:dyDescent="0.25">
      <c r="A678" s="2"/>
      <c r="B678" s="2"/>
      <c r="C678" s="2"/>
      <c r="D678" s="6"/>
      <c r="E678" s="7"/>
      <c r="F678" s="2"/>
      <c r="G678" s="2"/>
      <c r="H678" s="2"/>
      <c r="I678" s="2"/>
      <c r="J678" s="2"/>
      <c r="K678" s="2"/>
      <c r="L678" s="6"/>
      <c r="M678" s="2"/>
      <c r="N678" s="2"/>
      <c r="O678" s="111"/>
      <c r="P678" s="111"/>
      <c r="Q678" s="2"/>
      <c r="R678" s="2"/>
      <c r="S678" s="3"/>
      <c r="T678" s="5"/>
      <c r="U678" s="2"/>
      <c r="V678" s="5"/>
      <c r="W678" s="3"/>
      <c r="X678" s="2"/>
      <c r="Y678" s="2"/>
      <c r="Z678" s="2"/>
      <c r="AA678" s="2"/>
      <c r="AB678" s="4"/>
      <c r="AC678" s="3"/>
      <c r="AD678" s="3"/>
      <c r="AE678" s="2"/>
      <c r="AF678" s="2"/>
    </row>
    <row r="679" spans="1:32" x14ac:dyDescent="0.25">
      <c r="A679" s="2"/>
      <c r="B679" s="2"/>
      <c r="C679" s="2"/>
      <c r="D679" s="6"/>
      <c r="E679" s="7"/>
      <c r="F679" s="2"/>
      <c r="G679" s="2"/>
      <c r="H679" s="2"/>
      <c r="I679" s="2"/>
      <c r="J679" s="2"/>
      <c r="K679" s="2"/>
      <c r="L679" s="6"/>
      <c r="M679" s="2"/>
      <c r="N679" s="2"/>
      <c r="O679" s="111"/>
      <c r="P679" s="111"/>
      <c r="Q679" s="2"/>
      <c r="R679" s="2"/>
      <c r="S679" s="3"/>
      <c r="T679" s="5"/>
      <c r="U679" s="2"/>
      <c r="V679" s="5"/>
      <c r="W679" s="3"/>
      <c r="X679" s="2"/>
      <c r="Y679" s="2"/>
      <c r="Z679" s="2"/>
      <c r="AA679" s="2"/>
      <c r="AB679" s="4"/>
      <c r="AC679" s="3"/>
      <c r="AD679" s="3"/>
      <c r="AE679" s="2"/>
      <c r="AF679" s="2"/>
    </row>
    <row r="680" spans="1:32" x14ac:dyDescent="0.25">
      <c r="A680" s="2"/>
      <c r="B680" s="2"/>
      <c r="C680" s="2"/>
      <c r="D680" s="6"/>
      <c r="E680" s="7"/>
      <c r="F680" s="2"/>
      <c r="G680" s="2"/>
      <c r="H680" s="2"/>
      <c r="I680" s="2"/>
      <c r="J680" s="2"/>
      <c r="K680" s="2"/>
      <c r="L680" s="6"/>
      <c r="M680" s="2"/>
      <c r="N680" s="2"/>
      <c r="O680" s="111"/>
      <c r="P680" s="111"/>
      <c r="Q680" s="2"/>
      <c r="R680" s="2"/>
      <c r="S680" s="3"/>
      <c r="T680" s="5"/>
      <c r="U680" s="2"/>
      <c r="V680" s="5"/>
      <c r="W680" s="3"/>
      <c r="X680" s="2"/>
      <c r="Y680" s="2"/>
      <c r="Z680" s="2"/>
      <c r="AA680" s="2"/>
      <c r="AB680" s="4"/>
      <c r="AC680" s="3"/>
      <c r="AD680" s="3"/>
      <c r="AE680" s="2"/>
      <c r="AF680" s="2"/>
    </row>
    <row r="681" spans="1:32" x14ac:dyDescent="0.25">
      <c r="A681" s="2"/>
      <c r="B681" s="2"/>
      <c r="C681" s="2"/>
      <c r="D681" s="6"/>
      <c r="E681" s="7"/>
      <c r="F681" s="2"/>
      <c r="G681" s="2"/>
      <c r="H681" s="2"/>
      <c r="I681" s="2"/>
      <c r="J681" s="2"/>
      <c r="K681" s="2"/>
      <c r="L681" s="6"/>
      <c r="M681" s="2"/>
      <c r="N681" s="2"/>
      <c r="O681" s="111"/>
      <c r="P681" s="111"/>
      <c r="Q681" s="2"/>
      <c r="R681" s="2"/>
      <c r="S681" s="3"/>
      <c r="T681" s="5"/>
      <c r="U681" s="2"/>
      <c r="V681" s="5"/>
      <c r="W681" s="3"/>
      <c r="X681" s="2"/>
      <c r="Y681" s="2"/>
      <c r="Z681" s="2"/>
      <c r="AA681" s="2"/>
      <c r="AB681" s="4"/>
      <c r="AC681" s="3"/>
      <c r="AD681" s="3"/>
      <c r="AE681" s="2"/>
      <c r="AF681" s="2"/>
    </row>
    <row r="682" spans="1:32" x14ac:dyDescent="0.25">
      <c r="A682" s="2"/>
      <c r="B682" s="2"/>
      <c r="C682" s="2"/>
      <c r="D682" s="6"/>
      <c r="E682" s="7"/>
      <c r="F682" s="2"/>
      <c r="G682" s="2"/>
      <c r="H682" s="2"/>
      <c r="I682" s="2"/>
      <c r="J682" s="2"/>
      <c r="K682" s="2"/>
      <c r="L682" s="6"/>
      <c r="M682" s="2"/>
      <c r="N682" s="2"/>
      <c r="O682" s="111"/>
      <c r="P682" s="111"/>
      <c r="Q682" s="2"/>
      <c r="R682" s="2"/>
      <c r="S682" s="3"/>
      <c r="T682" s="5"/>
      <c r="U682" s="2"/>
      <c r="V682" s="5"/>
      <c r="W682" s="3"/>
      <c r="X682" s="2"/>
      <c r="Y682" s="2"/>
      <c r="Z682" s="2"/>
      <c r="AA682" s="2"/>
      <c r="AB682" s="4"/>
      <c r="AC682" s="3"/>
      <c r="AD682" s="3"/>
      <c r="AE682" s="2"/>
      <c r="AF682" s="2"/>
    </row>
    <row r="683" spans="1:32" x14ac:dyDescent="0.25">
      <c r="A683" s="2"/>
      <c r="B683" s="2"/>
      <c r="C683" s="2"/>
      <c r="D683" s="6"/>
      <c r="E683" s="7"/>
      <c r="F683" s="2"/>
      <c r="G683" s="2"/>
      <c r="H683" s="2"/>
      <c r="I683" s="2"/>
      <c r="J683" s="2"/>
      <c r="K683" s="2"/>
      <c r="L683" s="6"/>
      <c r="M683" s="2"/>
      <c r="N683" s="2"/>
      <c r="O683" s="111"/>
      <c r="P683" s="111"/>
      <c r="Q683" s="2"/>
      <c r="R683" s="2"/>
      <c r="S683" s="3"/>
      <c r="T683" s="5"/>
      <c r="U683" s="2"/>
      <c r="V683" s="5"/>
      <c r="W683" s="3"/>
      <c r="X683" s="2"/>
      <c r="Y683" s="2"/>
      <c r="Z683" s="2"/>
      <c r="AA683" s="2"/>
      <c r="AB683" s="4"/>
      <c r="AC683" s="3"/>
      <c r="AD683" s="3"/>
      <c r="AE683" s="2"/>
      <c r="AF683" s="2"/>
    </row>
    <row r="684" spans="1:32" x14ac:dyDescent="0.25">
      <c r="A684" s="2"/>
      <c r="B684" s="2"/>
      <c r="C684" s="2"/>
      <c r="D684" s="6"/>
      <c r="E684" s="7"/>
      <c r="F684" s="2"/>
      <c r="G684" s="2"/>
      <c r="H684" s="2"/>
      <c r="I684" s="2"/>
      <c r="J684" s="2"/>
      <c r="K684" s="2"/>
      <c r="L684" s="6"/>
      <c r="M684" s="2"/>
      <c r="N684" s="2"/>
      <c r="O684" s="111"/>
      <c r="P684" s="111"/>
      <c r="Q684" s="2"/>
      <c r="R684" s="2"/>
      <c r="S684" s="3"/>
      <c r="T684" s="5"/>
      <c r="U684" s="2"/>
      <c r="V684" s="5"/>
      <c r="W684" s="3"/>
      <c r="X684" s="2"/>
      <c r="Y684" s="2"/>
      <c r="Z684" s="2"/>
      <c r="AA684" s="2"/>
      <c r="AB684" s="4"/>
      <c r="AC684" s="3"/>
      <c r="AD684" s="3"/>
      <c r="AE684" s="2"/>
      <c r="AF684" s="2"/>
    </row>
    <row r="685" spans="1:32" x14ac:dyDescent="0.25">
      <c r="A685" s="2"/>
      <c r="B685" s="2"/>
      <c r="C685" s="2"/>
      <c r="D685" s="6"/>
      <c r="E685" s="7"/>
      <c r="F685" s="2"/>
      <c r="G685" s="2"/>
      <c r="H685" s="2"/>
      <c r="I685" s="2"/>
      <c r="J685" s="2"/>
      <c r="K685" s="2"/>
      <c r="L685" s="6"/>
      <c r="M685" s="2"/>
      <c r="N685" s="2"/>
      <c r="O685" s="111"/>
      <c r="P685" s="111"/>
      <c r="Q685" s="2"/>
      <c r="R685" s="2"/>
      <c r="S685" s="3"/>
      <c r="T685" s="5"/>
      <c r="U685" s="2"/>
      <c r="V685" s="5"/>
      <c r="W685" s="3"/>
      <c r="X685" s="2"/>
      <c r="Y685" s="2"/>
      <c r="Z685" s="2"/>
      <c r="AA685" s="2"/>
      <c r="AB685" s="4"/>
      <c r="AC685" s="3"/>
      <c r="AD685" s="3"/>
      <c r="AE685" s="2"/>
      <c r="AF685" s="2"/>
    </row>
    <row r="686" spans="1:32" x14ac:dyDescent="0.25">
      <c r="A686" s="2"/>
      <c r="B686" s="2"/>
      <c r="C686" s="2"/>
      <c r="D686" s="6"/>
      <c r="E686" s="7"/>
      <c r="F686" s="2"/>
      <c r="G686" s="2"/>
      <c r="H686" s="2"/>
      <c r="I686" s="2"/>
      <c r="J686" s="2"/>
      <c r="K686" s="2"/>
      <c r="L686" s="6"/>
      <c r="M686" s="2"/>
      <c r="N686" s="2"/>
      <c r="O686" s="111"/>
      <c r="P686" s="111"/>
      <c r="Q686" s="2"/>
      <c r="R686" s="2"/>
      <c r="S686" s="3"/>
      <c r="T686" s="5"/>
      <c r="U686" s="2"/>
      <c r="V686" s="5"/>
      <c r="W686" s="3"/>
      <c r="X686" s="2"/>
      <c r="Y686" s="2"/>
      <c r="Z686" s="2"/>
      <c r="AA686" s="2"/>
      <c r="AB686" s="4"/>
      <c r="AC686" s="3"/>
      <c r="AD686" s="3"/>
      <c r="AE686" s="2"/>
      <c r="AF686" s="2"/>
    </row>
    <row r="687" spans="1:32" x14ac:dyDescent="0.25">
      <c r="A687" s="2"/>
      <c r="B687" s="2"/>
      <c r="C687" s="2"/>
      <c r="D687" s="6"/>
      <c r="E687" s="7"/>
      <c r="F687" s="2"/>
      <c r="G687" s="2"/>
      <c r="H687" s="2"/>
      <c r="I687" s="2"/>
      <c r="J687" s="2"/>
      <c r="K687" s="2"/>
      <c r="L687" s="6"/>
      <c r="M687" s="2"/>
      <c r="N687" s="2"/>
      <c r="O687" s="111"/>
      <c r="P687" s="111"/>
      <c r="Q687" s="2"/>
      <c r="R687" s="2"/>
      <c r="S687" s="3"/>
      <c r="T687" s="5"/>
      <c r="U687" s="2"/>
      <c r="V687" s="5"/>
      <c r="W687" s="3"/>
      <c r="X687" s="2"/>
      <c r="Y687" s="2"/>
      <c r="Z687" s="2"/>
      <c r="AA687" s="2"/>
      <c r="AB687" s="4"/>
      <c r="AC687" s="3"/>
      <c r="AD687" s="3"/>
      <c r="AE687" s="2"/>
      <c r="AF687" s="2"/>
    </row>
    <row r="688" spans="1:32" x14ac:dyDescent="0.25">
      <c r="A688" s="2"/>
      <c r="B688" s="2"/>
      <c r="C688" s="2"/>
      <c r="D688" s="6"/>
      <c r="E688" s="7"/>
      <c r="F688" s="2"/>
      <c r="G688" s="2"/>
      <c r="H688" s="2"/>
      <c r="I688" s="2"/>
      <c r="J688" s="2"/>
      <c r="K688" s="2"/>
      <c r="L688" s="6"/>
      <c r="M688" s="2"/>
      <c r="N688" s="2"/>
      <c r="O688" s="111"/>
      <c r="P688" s="111"/>
      <c r="Q688" s="2"/>
      <c r="R688" s="2"/>
      <c r="S688" s="3"/>
      <c r="T688" s="5"/>
      <c r="U688" s="2"/>
      <c r="V688" s="5"/>
      <c r="W688" s="3"/>
      <c r="X688" s="2"/>
      <c r="Y688" s="2"/>
      <c r="Z688" s="2"/>
      <c r="AA688" s="2"/>
      <c r="AB688" s="4"/>
      <c r="AC688" s="3"/>
      <c r="AD688" s="3"/>
      <c r="AE688" s="2"/>
      <c r="AF688" s="2"/>
    </row>
    <row r="689" spans="1:32" x14ac:dyDescent="0.25">
      <c r="A689" s="2"/>
      <c r="B689" s="2"/>
      <c r="C689" s="2"/>
      <c r="D689" s="6"/>
      <c r="E689" s="7"/>
      <c r="F689" s="2"/>
      <c r="G689" s="2"/>
      <c r="H689" s="2"/>
      <c r="I689" s="2"/>
      <c r="J689" s="2"/>
      <c r="K689" s="2"/>
      <c r="L689" s="6"/>
      <c r="M689" s="2"/>
      <c r="N689" s="2"/>
      <c r="O689" s="111"/>
      <c r="P689" s="111"/>
      <c r="Q689" s="2"/>
      <c r="R689" s="2"/>
      <c r="S689" s="3"/>
      <c r="T689" s="5"/>
      <c r="U689" s="2"/>
      <c r="V689" s="5"/>
      <c r="W689" s="3"/>
      <c r="X689" s="2"/>
      <c r="Y689" s="2"/>
      <c r="Z689" s="2"/>
      <c r="AA689" s="2"/>
      <c r="AB689" s="4"/>
      <c r="AC689" s="3"/>
      <c r="AD689" s="3"/>
      <c r="AE689" s="2"/>
      <c r="AF689" s="2"/>
    </row>
    <row r="690" spans="1:32" x14ac:dyDescent="0.25">
      <c r="A690" s="2"/>
      <c r="B690" s="2"/>
      <c r="C690" s="2"/>
      <c r="D690" s="6"/>
      <c r="E690" s="7"/>
      <c r="F690" s="2"/>
      <c r="G690" s="2"/>
      <c r="H690" s="2"/>
      <c r="I690" s="2"/>
      <c r="J690" s="2"/>
      <c r="K690" s="2"/>
      <c r="L690" s="6"/>
      <c r="M690" s="2"/>
      <c r="N690" s="2"/>
      <c r="O690" s="111"/>
      <c r="P690" s="111"/>
      <c r="Q690" s="2"/>
      <c r="R690" s="2"/>
      <c r="S690" s="3"/>
      <c r="T690" s="5"/>
      <c r="U690" s="2"/>
      <c r="V690" s="5"/>
      <c r="W690" s="3"/>
      <c r="X690" s="2"/>
      <c r="Y690" s="2"/>
      <c r="Z690" s="2"/>
      <c r="AA690" s="2"/>
      <c r="AB690" s="4"/>
      <c r="AC690" s="3"/>
      <c r="AD690" s="3"/>
      <c r="AE690" s="2"/>
      <c r="AF690" s="2"/>
    </row>
    <row r="691" spans="1:32" x14ac:dyDescent="0.25">
      <c r="A691" s="2"/>
      <c r="B691" s="2"/>
      <c r="C691" s="2"/>
      <c r="D691" s="6"/>
      <c r="E691" s="7"/>
      <c r="F691" s="2"/>
      <c r="G691" s="2"/>
      <c r="H691" s="2"/>
      <c r="I691" s="2"/>
      <c r="J691" s="2"/>
      <c r="K691" s="2"/>
      <c r="L691" s="6"/>
      <c r="M691" s="2"/>
      <c r="N691" s="2"/>
      <c r="O691" s="111"/>
      <c r="P691" s="111"/>
      <c r="Q691" s="2"/>
      <c r="R691" s="2"/>
      <c r="S691" s="3"/>
      <c r="T691" s="5"/>
      <c r="U691" s="2"/>
      <c r="V691" s="5"/>
      <c r="W691" s="3"/>
      <c r="X691" s="2"/>
      <c r="Y691" s="2"/>
      <c r="Z691" s="2"/>
      <c r="AA691" s="2"/>
      <c r="AB691" s="4"/>
      <c r="AC691" s="3"/>
      <c r="AD691" s="3"/>
      <c r="AE691" s="2"/>
      <c r="AF691" s="2"/>
    </row>
    <row r="692" spans="1:32" x14ac:dyDescent="0.25">
      <c r="A692" s="2"/>
      <c r="B692" s="2"/>
      <c r="C692" s="2"/>
      <c r="D692" s="6"/>
      <c r="E692" s="7"/>
      <c r="F692" s="2"/>
      <c r="G692" s="2"/>
      <c r="H692" s="2"/>
      <c r="I692" s="2"/>
      <c r="J692" s="2"/>
      <c r="K692" s="2"/>
      <c r="L692" s="6"/>
      <c r="M692" s="2"/>
      <c r="N692" s="2"/>
      <c r="O692" s="111"/>
      <c r="P692" s="111"/>
      <c r="Q692" s="2"/>
      <c r="R692" s="2"/>
      <c r="S692" s="3"/>
      <c r="T692" s="5"/>
      <c r="U692" s="2"/>
      <c r="V692" s="5"/>
      <c r="W692" s="3"/>
      <c r="X692" s="2"/>
      <c r="Y692" s="2"/>
      <c r="Z692" s="2"/>
      <c r="AA692" s="2"/>
      <c r="AB692" s="4"/>
      <c r="AC692" s="3"/>
      <c r="AD692" s="3"/>
      <c r="AE692" s="2"/>
      <c r="AF692" s="2"/>
    </row>
    <row r="693" spans="1:32" x14ac:dyDescent="0.25">
      <c r="A693" s="2"/>
      <c r="B693" s="2"/>
      <c r="C693" s="2"/>
      <c r="D693" s="6"/>
      <c r="E693" s="7"/>
      <c r="F693" s="2"/>
      <c r="G693" s="2"/>
      <c r="H693" s="2"/>
      <c r="I693" s="2"/>
      <c r="J693" s="2"/>
      <c r="K693" s="2"/>
      <c r="L693" s="6"/>
      <c r="M693" s="2"/>
      <c r="N693" s="2"/>
      <c r="O693" s="111"/>
      <c r="P693" s="111"/>
      <c r="Q693" s="2"/>
      <c r="R693" s="2"/>
      <c r="S693" s="3"/>
      <c r="T693" s="5"/>
      <c r="U693" s="2"/>
      <c r="V693" s="5"/>
      <c r="W693" s="3"/>
      <c r="X693" s="2"/>
      <c r="Y693" s="2"/>
      <c r="Z693" s="2"/>
      <c r="AA693" s="2"/>
      <c r="AB693" s="4"/>
      <c r="AC693" s="3"/>
      <c r="AD693" s="3"/>
      <c r="AE693" s="2"/>
      <c r="AF693" s="2"/>
    </row>
    <row r="694" spans="1:32" x14ac:dyDescent="0.25">
      <c r="A694" s="2"/>
      <c r="B694" s="2"/>
      <c r="C694" s="2"/>
      <c r="D694" s="6"/>
      <c r="E694" s="7"/>
      <c r="F694" s="2"/>
      <c r="G694" s="2"/>
      <c r="H694" s="2"/>
      <c r="I694" s="2"/>
      <c r="J694" s="2"/>
      <c r="K694" s="2"/>
      <c r="L694" s="6"/>
      <c r="M694" s="2"/>
      <c r="N694" s="2"/>
      <c r="O694" s="111"/>
      <c r="P694" s="111"/>
      <c r="Q694" s="2"/>
      <c r="R694" s="2"/>
      <c r="S694" s="3"/>
      <c r="T694" s="5"/>
      <c r="U694" s="2"/>
      <c r="V694" s="5"/>
      <c r="W694" s="3"/>
      <c r="X694" s="2"/>
      <c r="Y694" s="2"/>
      <c r="Z694" s="2"/>
      <c r="AA694" s="2"/>
      <c r="AB694" s="4"/>
      <c r="AC694" s="3"/>
      <c r="AD694" s="3"/>
      <c r="AE694" s="2"/>
      <c r="AF694" s="2"/>
    </row>
    <row r="695" spans="1:32" x14ac:dyDescent="0.25">
      <c r="A695" s="2"/>
      <c r="B695" s="2"/>
      <c r="C695" s="2"/>
      <c r="D695" s="6"/>
      <c r="E695" s="7"/>
      <c r="F695" s="2"/>
      <c r="G695" s="2"/>
      <c r="H695" s="2"/>
      <c r="I695" s="2"/>
      <c r="J695" s="2"/>
      <c r="K695" s="2"/>
      <c r="L695" s="6"/>
      <c r="M695" s="2"/>
      <c r="N695" s="2"/>
      <c r="O695" s="111"/>
      <c r="P695" s="111"/>
      <c r="Q695" s="2"/>
      <c r="R695" s="2"/>
      <c r="S695" s="3"/>
      <c r="T695" s="5"/>
      <c r="U695" s="2"/>
      <c r="V695" s="5"/>
      <c r="W695" s="3"/>
      <c r="X695" s="2"/>
      <c r="Y695" s="2"/>
      <c r="Z695" s="2"/>
      <c r="AA695" s="2"/>
      <c r="AB695" s="4"/>
      <c r="AC695" s="3"/>
      <c r="AD695" s="3"/>
      <c r="AE695" s="2"/>
      <c r="AF695" s="2"/>
    </row>
    <row r="696" spans="1:32" x14ac:dyDescent="0.25">
      <c r="A696" s="2"/>
      <c r="B696" s="2"/>
      <c r="C696" s="2"/>
      <c r="D696" s="6"/>
      <c r="E696" s="7"/>
      <c r="F696" s="2"/>
      <c r="G696" s="2"/>
      <c r="H696" s="2"/>
      <c r="I696" s="2"/>
      <c r="J696" s="2"/>
      <c r="K696" s="2"/>
      <c r="L696" s="6"/>
      <c r="M696" s="2"/>
      <c r="N696" s="2"/>
      <c r="O696" s="111"/>
      <c r="P696" s="111"/>
      <c r="Q696" s="2"/>
      <c r="R696" s="2"/>
      <c r="S696" s="3"/>
      <c r="T696" s="5"/>
      <c r="U696" s="2"/>
      <c r="V696" s="5"/>
      <c r="W696" s="3"/>
      <c r="X696" s="2"/>
      <c r="Y696" s="2"/>
      <c r="Z696" s="2"/>
      <c r="AA696" s="2"/>
      <c r="AB696" s="4"/>
      <c r="AC696" s="3"/>
      <c r="AD696" s="3"/>
      <c r="AE696" s="2"/>
      <c r="AF696" s="2"/>
    </row>
    <row r="697" spans="1:32" x14ac:dyDescent="0.25">
      <c r="A697" s="2"/>
      <c r="B697" s="2"/>
      <c r="C697" s="2"/>
      <c r="D697" s="6"/>
      <c r="E697" s="7"/>
      <c r="F697" s="2"/>
      <c r="G697" s="2"/>
      <c r="H697" s="2"/>
      <c r="I697" s="2"/>
      <c r="J697" s="2"/>
      <c r="K697" s="2"/>
      <c r="L697" s="6"/>
      <c r="M697" s="2"/>
      <c r="N697" s="2"/>
      <c r="O697" s="111"/>
      <c r="P697" s="111"/>
      <c r="Q697" s="2"/>
      <c r="R697" s="2"/>
      <c r="S697" s="3"/>
      <c r="T697" s="5"/>
      <c r="U697" s="2"/>
      <c r="V697" s="5"/>
      <c r="W697" s="3"/>
      <c r="X697" s="2"/>
      <c r="Y697" s="2"/>
      <c r="Z697" s="2"/>
      <c r="AA697" s="2"/>
      <c r="AB697" s="4"/>
      <c r="AC697" s="3"/>
      <c r="AD697" s="3"/>
      <c r="AE697" s="2"/>
      <c r="AF697" s="2"/>
    </row>
    <row r="698" spans="1:32" x14ac:dyDescent="0.25">
      <c r="A698" s="2"/>
      <c r="B698" s="2"/>
      <c r="C698" s="2"/>
      <c r="D698" s="6"/>
      <c r="E698" s="7"/>
      <c r="F698" s="2"/>
      <c r="G698" s="2"/>
      <c r="H698" s="2"/>
      <c r="I698" s="2"/>
      <c r="J698" s="2"/>
      <c r="K698" s="2"/>
      <c r="L698" s="6"/>
      <c r="M698" s="2"/>
      <c r="N698" s="2"/>
      <c r="O698" s="111"/>
      <c r="P698" s="111"/>
      <c r="Q698" s="2"/>
      <c r="R698" s="2"/>
      <c r="S698" s="3"/>
      <c r="T698" s="5"/>
      <c r="U698" s="2"/>
      <c r="V698" s="5"/>
      <c r="W698" s="3"/>
      <c r="X698" s="2"/>
      <c r="Y698" s="2"/>
      <c r="Z698" s="2"/>
      <c r="AA698" s="2"/>
      <c r="AB698" s="4"/>
      <c r="AC698" s="3"/>
      <c r="AD698" s="3"/>
      <c r="AE698" s="2"/>
      <c r="AF698" s="2"/>
    </row>
    <row r="699" spans="1:32" x14ac:dyDescent="0.25">
      <c r="A699" s="2"/>
      <c r="B699" s="2"/>
      <c r="C699" s="2"/>
      <c r="D699" s="6"/>
      <c r="E699" s="7"/>
      <c r="F699" s="2"/>
      <c r="G699" s="2"/>
      <c r="H699" s="2"/>
      <c r="I699" s="2"/>
      <c r="J699" s="2"/>
      <c r="K699" s="2"/>
      <c r="L699" s="6"/>
      <c r="M699" s="2"/>
      <c r="N699" s="2"/>
      <c r="O699" s="111"/>
      <c r="P699" s="111"/>
      <c r="Q699" s="2"/>
      <c r="R699" s="2"/>
      <c r="S699" s="3"/>
      <c r="T699" s="5"/>
      <c r="U699" s="2"/>
      <c r="V699" s="5"/>
      <c r="W699" s="3"/>
      <c r="X699" s="2"/>
      <c r="Y699" s="2"/>
      <c r="Z699" s="2"/>
      <c r="AA699" s="2"/>
      <c r="AB699" s="4"/>
      <c r="AC699" s="3"/>
      <c r="AD699" s="3"/>
      <c r="AE699" s="2"/>
      <c r="AF699" s="2"/>
    </row>
    <row r="700" spans="1:32" x14ac:dyDescent="0.25">
      <c r="A700" s="2"/>
      <c r="B700" s="2"/>
      <c r="C700" s="2"/>
      <c r="D700" s="6"/>
      <c r="E700" s="7"/>
      <c r="F700" s="2"/>
      <c r="G700" s="2"/>
      <c r="H700" s="2"/>
      <c r="I700" s="2"/>
      <c r="J700" s="2"/>
      <c r="K700" s="2"/>
      <c r="L700" s="6"/>
      <c r="M700" s="2"/>
      <c r="N700" s="2"/>
      <c r="O700" s="111"/>
      <c r="P700" s="111"/>
      <c r="Q700" s="2"/>
      <c r="R700" s="2"/>
      <c r="S700" s="3"/>
      <c r="T700" s="5"/>
      <c r="U700" s="2"/>
      <c r="V700" s="5"/>
      <c r="W700" s="3"/>
      <c r="X700" s="2"/>
      <c r="Y700" s="2"/>
      <c r="Z700" s="2"/>
      <c r="AA700" s="2"/>
      <c r="AB700" s="4"/>
      <c r="AC700" s="3"/>
      <c r="AD700" s="3"/>
      <c r="AE700" s="2"/>
      <c r="AF700" s="2"/>
    </row>
    <row r="701" spans="1:32" x14ac:dyDescent="0.25">
      <c r="A701" s="2"/>
      <c r="B701" s="2"/>
      <c r="C701" s="2"/>
      <c r="D701" s="6"/>
      <c r="E701" s="7"/>
      <c r="F701" s="2"/>
      <c r="G701" s="2"/>
      <c r="H701" s="2"/>
      <c r="I701" s="2"/>
      <c r="J701" s="2"/>
      <c r="K701" s="2"/>
      <c r="L701" s="6"/>
      <c r="M701" s="2"/>
      <c r="N701" s="2"/>
      <c r="O701" s="111"/>
      <c r="P701" s="111"/>
      <c r="Q701" s="2"/>
      <c r="R701" s="2"/>
      <c r="S701" s="3"/>
      <c r="T701" s="5"/>
      <c r="U701" s="2"/>
      <c r="V701" s="5"/>
      <c r="W701" s="3"/>
      <c r="X701" s="2"/>
      <c r="Y701" s="2"/>
      <c r="Z701" s="2"/>
      <c r="AA701" s="2"/>
      <c r="AB701" s="4"/>
      <c r="AC701" s="3"/>
      <c r="AD701" s="3"/>
      <c r="AE701" s="2"/>
      <c r="AF701" s="2"/>
    </row>
    <row r="702" spans="1:32" x14ac:dyDescent="0.25">
      <c r="A702" s="2"/>
      <c r="B702" s="2"/>
      <c r="C702" s="2"/>
      <c r="D702" s="6"/>
      <c r="E702" s="7"/>
      <c r="F702" s="2"/>
      <c r="G702" s="2"/>
      <c r="H702" s="2"/>
      <c r="I702" s="2"/>
      <c r="J702" s="2"/>
      <c r="K702" s="2"/>
      <c r="L702" s="6"/>
      <c r="M702" s="2"/>
      <c r="N702" s="2"/>
      <c r="O702" s="111"/>
      <c r="P702" s="111"/>
      <c r="Q702" s="2"/>
      <c r="R702" s="2"/>
      <c r="S702" s="3"/>
      <c r="T702" s="5"/>
      <c r="U702" s="2"/>
      <c r="V702" s="5"/>
      <c r="W702" s="3"/>
      <c r="X702" s="2"/>
      <c r="Y702" s="2"/>
      <c r="Z702" s="2"/>
      <c r="AA702" s="2"/>
      <c r="AB702" s="4"/>
      <c r="AC702" s="3"/>
      <c r="AD702" s="3"/>
      <c r="AE702" s="2"/>
      <c r="AF702" s="2"/>
    </row>
    <row r="703" spans="1:32" x14ac:dyDescent="0.25">
      <c r="A703" s="2"/>
      <c r="B703" s="2"/>
      <c r="C703" s="2"/>
      <c r="D703" s="6"/>
      <c r="E703" s="7"/>
      <c r="F703" s="2"/>
      <c r="G703" s="2"/>
      <c r="H703" s="2"/>
      <c r="I703" s="2"/>
      <c r="J703" s="2"/>
      <c r="K703" s="2"/>
      <c r="L703" s="6"/>
      <c r="M703" s="2"/>
      <c r="N703" s="2"/>
      <c r="O703" s="111"/>
      <c r="P703" s="111"/>
      <c r="Q703" s="2"/>
      <c r="R703" s="2"/>
      <c r="S703" s="3"/>
      <c r="T703" s="5"/>
      <c r="U703" s="2"/>
      <c r="V703" s="5"/>
      <c r="W703" s="3"/>
      <c r="X703" s="2"/>
      <c r="Y703" s="2"/>
      <c r="Z703" s="2"/>
      <c r="AA703" s="2"/>
      <c r="AB703" s="4"/>
      <c r="AC703" s="3"/>
      <c r="AD703" s="3"/>
      <c r="AE703" s="2"/>
      <c r="AF703" s="2"/>
    </row>
    <row r="704" spans="1:32" x14ac:dyDescent="0.25">
      <c r="A704" s="2"/>
      <c r="B704" s="2"/>
      <c r="C704" s="2"/>
      <c r="D704" s="6"/>
      <c r="E704" s="7"/>
      <c r="F704" s="2"/>
      <c r="G704" s="2"/>
      <c r="H704" s="2"/>
      <c r="I704" s="2"/>
      <c r="J704" s="2"/>
      <c r="K704" s="2"/>
      <c r="L704" s="6"/>
      <c r="M704" s="2"/>
      <c r="N704" s="2"/>
      <c r="O704" s="111"/>
      <c r="P704" s="111"/>
      <c r="Q704" s="2"/>
      <c r="R704" s="2"/>
      <c r="S704" s="3"/>
      <c r="T704" s="5"/>
      <c r="U704" s="2"/>
      <c r="V704" s="5"/>
      <c r="W704" s="3"/>
      <c r="X704" s="2"/>
      <c r="Y704" s="2"/>
      <c r="Z704" s="2"/>
      <c r="AA704" s="2"/>
      <c r="AB704" s="4"/>
      <c r="AC704" s="3"/>
      <c r="AD704" s="3"/>
      <c r="AE704" s="2"/>
      <c r="AF704" s="2"/>
    </row>
    <row r="705" spans="1:32" x14ac:dyDescent="0.25">
      <c r="A705" s="2"/>
      <c r="B705" s="2"/>
      <c r="C705" s="2"/>
      <c r="D705" s="6"/>
      <c r="E705" s="7"/>
      <c r="F705" s="2"/>
      <c r="G705" s="2"/>
      <c r="H705" s="2"/>
      <c r="I705" s="2"/>
      <c r="J705" s="2"/>
      <c r="K705" s="2"/>
      <c r="L705" s="6"/>
      <c r="M705" s="2"/>
      <c r="N705" s="2"/>
      <c r="O705" s="111"/>
      <c r="P705" s="111"/>
      <c r="Q705" s="2"/>
      <c r="R705" s="2"/>
      <c r="S705" s="3"/>
      <c r="T705" s="5"/>
      <c r="U705" s="2"/>
      <c r="V705" s="5"/>
      <c r="W705" s="3"/>
      <c r="X705" s="2"/>
      <c r="Y705" s="2"/>
      <c r="Z705" s="2"/>
      <c r="AA705" s="2"/>
      <c r="AB705" s="4"/>
      <c r="AC705" s="3"/>
      <c r="AD705" s="3"/>
      <c r="AE705" s="2"/>
      <c r="AF705" s="2"/>
    </row>
    <row r="706" spans="1:32" x14ac:dyDescent="0.25">
      <c r="A706" s="2"/>
      <c r="B706" s="2"/>
      <c r="C706" s="2"/>
      <c r="D706" s="6"/>
      <c r="E706" s="7"/>
      <c r="F706" s="2"/>
      <c r="G706" s="2"/>
      <c r="H706" s="2"/>
      <c r="I706" s="2"/>
      <c r="J706" s="2"/>
      <c r="K706" s="2"/>
      <c r="L706" s="6"/>
      <c r="M706" s="2"/>
      <c r="N706" s="2"/>
      <c r="O706" s="111"/>
      <c r="P706" s="111"/>
      <c r="Q706" s="2"/>
      <c r="R706" s="2"/>
      <c r="S706" s="3"/>
      <c r="T706" s="5"/>
      <c r="U706" s="2"/>
      <c r="V706" s="5"/>
      <c r="W706" s="3"/>
      <c r="X706" s="2"/>
      <c r="Y706" s="2"/>
      <c r="Z706" s="2"/>
      <c r="AA706" s="2"/>
      <c r="AB706" s="4"/>
      <c r="AC706" s="3"/>
      <c r="AD706" s="3"/>
      <c r="AE706" s="2"/>
      <c r="AF706" s="2"/>
    </row>
    <row r="707" spans="1:32" x14ac:dyDescent="0.25">
      <c r="A707" s="2"/>
      <c r="B707" s="2"/>
      <c r="C707" s="2"/>
      <c r="D707" s="6"/>
      <c r="E707" s="7"/>
      <c r="F707" s="2"/>
      <c r="G707" s="2"/>
      <c r="H707" s="2"/>
      <c r="I707" s="2"/>
      <c r="J707" s="2"/>
      <c r="K707" s="2"/>
      <c r="L707" s="6"/>
      <c r="M707" s="2"/>
      <c r="N707" s="2"/>
      <c r="O707" s="111"/>
      <c r="P707" s="111"/>
      <c r="Q707" s="2"/>
      <c r="R707" s="2"/>
      <c r="S707" s="3"/>
      <c r="T707" s="5"/>
      <c r="U707" s="2"/>
      <c r="V707" s="5"/>
      <c r="W707" s="3"/>
      <c r="X707" s="2"/>
      <c r="Y707" s="2"/>
      <c r="Z707" s="2"/>
      <c r="AA707" s="2"/>
      <c r="AB707" s="4"/>
      <c r="AC707" s="3"/>
      <c r="AD707" s="3"/>
      <c r="AE707" s="2"/>
      <c r="AF707" s="2"/>
    </row>
    <row r="708" spans="1:32" x14ac:dyDescent="0.25">
      <c r="A708" s="2"/>
      <c r="B708" s="2"/>
      <c r="C708" s="2"/>
      <c r="D708" s="6"/>
      <c r="E708" s="7"/>
      <c r="F708" s="2"/>
      <c r="G708" s="2"/>
      <c r="H708" s="2"/>
      <c r="I708" s="2"/>
      <c r="J708" s="2"/>
      <c r="K708" s="2"/>
      <c r="L708" s="6"/>
      <c r="M708" s="2"/>
      <c r="N708" s="2"/>
      <c r="O708" s="111"/>
      <c r="P708" s="111"/>
      <c r="Q708" s="2"/>
      <c r="R708" s="2"/>
      <c r="S708" s="3"/>
      <c r="T708" s="5"/>
      <c r="U708" s="2"/>
      <c r="V708" s="5"/>
      <c r="W708" s="3"/>
      <c r="X708" s="2"/>
      <c r="Y708" s="2"/>
      <c r="Z708" s="2"/>
      <c r="AA708" s="2"/>
      <c r="AB708" s="4"/>
      <c r="AC708" s="3"/>
      <c r="AD708" s="3"/>
      <c r="AE708" s="2"/>
      <c r="AF708" s="2"/>
    </row>
    <row r="709" spans="1:32" x14ac:dyDescent="0.25">
      <c r="A709" s="2"/>
      <c r="B709" s="2"/>
      <c r="C709" s="2"/>
      <c r="D709" s="6"/>
      <c r="E709" s="7"/>
      <c r="F709" s="2"/>
      <c r="G709" s="2"/>
      <c r="H709" s="2"/>
      <c r="I709" s="2"/>
      <c r="J709" s="2"/>
      <c r="K709" s="2"/>
      <c r="L709" s="6"/>
      <c r="M709" s="2"/>
      <c r="N709" s="2"/>
      <c r="O709" s="111"/>
      <c r="P709" s="111"/>
      <c r="Q709" s="2"/>
      <c r="R709" s="2"/>
      <c r="S709" s="3"/>
      <c r="T709" s="5"/>
      <c r="U709" s="2"/>
      <c r="V709" s="5"/>
      <c r="W709" s="3"/>
      <c r="X709" s="2"/>
      <c r="Y709" s="2"/>
      <c r="Z709" s="2"/>
      <c r="AA709" s="2"/>
      <c r="AB709" s="4"/>
      <c r="AC709" s="3"/>
      <c r="AD709" s="3"/>
      <c r="AE709" s="2"/>
      <c r="AF709" s="2"/>
    </row>
    <row r="710" spans="1:32" x14ac:dyDescent="0.25">
      <c r="A710" s="2"/>
      <c r="B710" s="2"/>
      <c r="C710" s="2"/>
      <c r="D710" s="6"/>
      <c r="E710" s="7"/>
      <c r="F710" s="2"/>
      <c r="G710" s="2"/>
      <c r="H710" s="2"/>
      <c r="I710" s="2"/>
      <c r="J710" s="2"/>
      <c r="K710" s="2"/>
      <c r="L710" s="6"/>
      <c r="M710" s="2"/>
      <c r="N710" s="2"/>
      <c r="O710" s="111"/>
      <c r="P710" s="111"/>
      <c r="Q710" s="2"/>
      <c r="R710" s="2"/>
      <c r="S710" s="3"/>
      <c r="T710" s="5"/>
      <c r="U710" s="2"/>
      <c r="V710" s="5"/>
      <c r="W710" s="3"/>
      <c r="X710" s="2"/>
      <c r="Y710" s="2"/>
      <c r="Z710" s="2"/>
      <c r="AA710" s="2"/>
      <c r="AB710" s="4"/>
      <c r="AC710" s="3"/>
      <c r="AD710" s="3"/>
      <c r="AE710" s="2"/>
      <c r="AF710" s="2"/>
    </row>
    <row r="711" spans="1:32" x14ac:dyDescent="0.25">
      <c r="A711" s="2"/>
      <c r="B711" s="2"/>
      <c r="C711" s="2"/>
      <c r="D711" s="6"/>
      <c r="E711" s="7"/>
      <c r="F711" s="2"/>
      <c r="G711" s="2"/>
      <c r="H711" s="2"/>
      <c r="I711" s="2"/>
      <c r="J711" s="2"/>
      <c r="K711" s="2"/>
      <c r="L711" s="6"/>
      <c r="M711" s="2"/>
      <c r="N711" s="2"/>
      <c r="O711" s="111"/>
      <c r="P711" s="111"/>
      <c r="Q711" s="2"/>
      <c r="R711" s="2"/>
      <c r="S711" s="3"/>
      <c r="T711" s="5"/>
      <c r="U711" s="2"/>
      <c r="V711" s="5"/>
      <c r="W711" s="3"/>
      <c r="X711" s="2"/>
      <c r="Y711" s="2"/>
      <c r="Z711" s="2"/>
      <c r="AA711" s="2"/>
      <c r="AB711" s="4"/>
      <c r="AC711" s="3"/>
      <c r="AD711" s="3"/>
      <c r="AE711" s="2"/>
      <c r="AF711" s="2"/>
    </row>
    <row r="712" spans="1:32" x14ac:dyDescent="0.25">
      <c r="A712" s="2"/>
      <c r="B712" s="2"/>
      <c r="C712" s="2"/>
      <c r="D712" s="6"/>
      <c r="E712" s="7"/>
      <c r="F712" s="2"/>
      <c r="G712" s="2"/>
      <c r="H712" s="2"/>
      <c r="I712" s="2"/>
      <c r="J712" s="2"/>
      <c r="K712" s="2"/>
      <c r="L712" s="6"/>
      <c r="M712" s="2"/>
      <c r="N712" s="2"/>
      <c r="O712" s="111"/>
      <c r="P712" s="111"/>
      <c r="Q712" s="2"/>
      <c r="R712" s="2"/>
      <c r="S712" s="3"/>
      <c r="T712" s="5"/>
      <c r="U712" s="2"/>
      <c r="V712" s="5"/>
      <c r="W712" s="3"/>
      <c r="X712" s="2"/>
      <c r="Y712" s="2"/>
      <c r="Z712" s="2"/>
      <c r="AA712" s="2"/>
      <c r="AB712" s="4"/>
      <c r="AC712" s="3"/>
      <c r="AD712" s="3"/>
      <c r="AE712" s="2"/>
      <c r="AF712" s="2"/>
    </row>
    <row r="713" spans="1:32" x14ac:dyDescent="0.25">
      <c r="A713" s="2"/>
      <c r="B713" s="2"/>
      <c r="C713" s="2"/>
      <c r="D713" s="6"/>
      <c r="E713" s="7"/>
      <c r="F713" s="2"/>
      <c r="G713" s="2"/>
      <c r="H713" s="2"/>
      <c r="I713" s="2"/>
      <c r="J713" s="2"/>
      <c r="K713" s="2"/>
      <c r="L713" s="6"/>
      <c r="M713" s="2"/>
      <c r="N713" s="2"/>
      <c r="O713" s="111"/>
      <c r="P713" s="111"/>
      <c r="Q713" s="2"/>
      <c r="R713" s="2"/>
      <c r="S713" s="3"/>
      <c r="T713" s="5"/>
      <c r="U713" s="2"/>
      <c r="V713" s="5"/>
      <c r="W713" s="3"/>
      <c r="X713" s="2"/>
      <c r="Y713" s="2"/>
      <c r="Z713" s="2"/>
      <c r="AA713" s="2"/>
      <c r="AB713" s="4"/>
      <c r="AC713" s="3"/>
      <c r="AD713" s="3"/>
      <c r="AE713" s="2"/>
      <c r="AF713" s="2"/>
    </row>
    <row r="714" spans="1:32" x14ac:dyDescent="0.25">
      <c r="A714" s="2"/>
      <c r="B714" s="2"/>
      <c r="C714" s="2"/>
      <c r="D714" s="6"/>
      <c r="E714" s="7"/>
      <c r="F714" s="2"/>
      <c r="G714" s="2"/>
      <c r="H714" s="2"/>
      <c r="I714" s="2"/>
      <c r="J714" s="2"/>
      <c r="K714" s="2"/>
      <c r="L714" s="6"/>
      <c r="M714" s="2"/>
      <c r="N714" s="2"/>
      <c r="O714" s="111"/>
      <c r="P714" s="111"/>
      <c r="Q714" s="2"/>
      <c r="R714" s="2"/>
      <c r="S714" s="3"/>
      <c r="T714" s="5"/>
      <c r="U714" s="2"/>
      <c r="V714" s="5"/>
      <c r="W714" s="3"/>
      <c r="X714" s="2"/>
      <c r="Y714" s="2"/>
      <c r="Z714" s="2"/>
      <c r="AA714" s="2"/>
      <c r="AB714" s="4"/>
      <c r="AC714" s="3"/>
      <c r="AD714" s="3"/>
      <c r="AE714" s="2"/>
      <c r="AF714" s="2"/>
    </row>
    <row r="715" spans="1:32" x14ac:dyDescent="0.25">
      <c r="A715" s="2"/>
      <c r="B715" s="2"/>
      <c r="C715" s="2"/>
      <c r="D715" s="6"/>
      <c r="E715" s="7"/>
      <c r="F715" s="2"/>
      <c r="G715" s="2"/>
      <c r="H715" s="2"/>
      <c r="I715" s="2"/>
      <c r="J715" s="2"/>
      <c r="K715" s="2"/>
      <c r="L715" s="6"/>
      <c r="M715" s="2"/>
      <c r="N715" s="2"/>
      <c r="O715" s="111"/>
      <c r="P715" s="111"/>
      <c r="Q715" s="2"/>
      <c r="R715" s="2"/>
      <c r="S715" s="3"/>
      <c r="T715" s="5"/>
      <c r="U715" s="2"/>
      <c r="V715" s="5"/>
      <c r="W715" s="3"/>
      <c r="X715" s="2"/>
      <c r="Y715" s="2"/>
      <c r="Z715" s="2"/>
      <c r="AA715" s="2"/>
      <c r="AB715" s="4"/>
      <c r="AC715" s="3"/>
      <c r="AD715" s="3"/>
      <c r="AE715" s="2"/>
      <c r="AF715" s="2"/>
    </row>
    <row r="716" spans="1:32" x14ac:dyDescent="0.25">
      <c r="A716" s="2"/>
      <c r="B716" s="2"/>
      <c r="C716" s="2"/>
      <c r="D716" s="6"/>
      <c r="E716" s="7"/>
      <c r="F716" s="2"/>
      <c r="G716" s="2"/>
      <c r="H716" s="2"/>
      <c r="I716" s="2"/>
      <c r="J716" s="2"/>
      <c r="K716" s="2"/>
      <c r="L716" s="6"/>
      <c r="M716" s="2"/>
      <c r="N716" s="2"/>
      <c r="O716" s="111"/>
      <c r="P716" s="111"/>
      <c r="Q716" s="2"/>
      <c r="R716" s="2"/>
      <c r="S716" s="3"/>
      <c r="T716" s="5"/>
      <c r="U716" s="2"/>
      <c r="V716" s="5"/>
      <c r="W716" s="3"/>
      <c r="X716" s="2"/>
      <c r="Y716" s="2"/>
      <c r="Z716" s="2"/>
      <c r="AA716" s="2"/>
      <c r="AB716" s="4"/>
      <c r="AC716" s="3"/>
      <c r="AD716" s="3"/>
      <c r="AE716" s="2"/>
      <c r="AF716" s="2"/>
    </row>
    <row r="717" spans="1:32" x14ac:dyDescent="0.25">
      <c r="A717" s="2"/>
      <c r="B717" s="2"/>
      <c r="C717" s="2"/>
      <c r="D717" s="6"/>
      <c r="E717" s="7"/>
      <c r="F717" s="2"/>
      <c r="G717" s="2"/>
      <c r="H717" s="2"/>
      <c r="I717" s="2"/>
      <c r="J717" s="2"/>
      <c r="K717" s="2"/>
      <c r="L717" s="6"/>
      <c r="M717" s="2"/>
      <c r="N717" s="2"/>
      <c r="O717" s="111"/>
      <c r="P717" s="111"/>
      <c r="Q717" s="2"/>
      <c r="R717" s="2"/>
      <c r="S717" s="3"/>
      <c r="T717" s="5"/>
      <c r="U717" s="2"/>
      <c r="V717" s="5"/>
      <c r="W717" s="3"/>
      <c r="X717" s="2"/>
      <c r="Y717" s="2"/>
      <c r="Z717" s="2"/>
      <c r="AA717" s="2"/>
      <c r="AB717" s="4"/>
      <c r="AC717" s="3"/>
      <c r="AD717" s="3"/>
      <c r="AE717" s="2"/>
      <c r="AF717" s="2"/>
    </row>
    <row r="718" spans="1:32" x14ac:dyDescent="0.25">
      <c r="A718" s="2"/>
      <c r="B718" s="2"/>
      <c r="C718" s="2"/>
      <c r="D718" s="6"/>
      <c r="E718" s="7"/>
      <c r="F718" s="2"/>
      <c r="G718" s="2"/>
      <c r="H718" s="2"/>
      <c r="I718" s="2"/>
      <c r="J718" s="2"/>
      <c r="K718" s="2"/>
      <c r="L718" s="6"/>
      <c r="M718" s="2"/>
      <c r="N718" s="2"/>
      <c r="O718" s="111"/>
      <c r="P718" s="111"/>
      <c r="Q718" s="2"/>
      <c r="R718" s="2"/>
      <c r="S718" s="3"/>
      <c r="T718" s="5"/>
      <c r="U718" s="2"/>
      <c r="V718" s="5"/>
      <c r="W718" s="3"/>
      <c r="X718" s="2"/>
      <c r="Y718" s="2"/>
      <c r="Z718" s="2"/>
      <c r="AA718" s="2"/>
      <c r="AB718" s="4"/>
      <c r="AC718" s="3"/>
      <c r="AD718" s="3"/>
      <c r="AE718" s="2"/>
      <c r="AF718" s="2"/>
    </row>
    <row r="719" spans="1:32" x14ac:dyDescent="0.25">
      <c r="A719" s="2"/>
      <c r="B719" s="2"/>
      <c r="C719" s="2"/>
      <c r="D719" s="6"/>
      <c r="E719" s="7"/>
      <c r="F719" s="2"/>
      <c r="G719" s="2"/>
      <c r="H719" s="2"/>
      <c r="I719" s="2"/>
      <c r="J719" s="2"/>
      <c r="K719" s="2"/>
      <c r="L719" s="6"/>
      <c r="M719" s="2"/>
      <c r="N719" s="2"/>
      <c r="O719" s="111"/>
      <c r="P719" s="111"/>
      <c r="Q719" s="2"/>
      <c r="R719" s="2"/>
      <c r="S719" s="3"/>
      <c r="T719" s="5"/>
      <c r="U719" s="2"/>
      <c r="V719" s="5"/>
      <c r="W719" s="3"/>
      <c r="X719" s="2"/>
      <c r="Y719" s="2"/>
      <c r="Z719" s="2"/>
      <c r="AA719" s="2"/>
      <c r="AB719" s="4"/>
      <c r="AC719" s="3"/>
      <c r="AD719" s="3"/>
      <c r="AE719" s="2"/>
      <c r="AF719" s="2"/>
    </row>
    <row r="720" spans="1:32" x14ac:dyDescent="0.25">
      <c r="A720" s="2"/>
      <c r="B720" s="2"/>
      <c r="C720" s="2"/>
      <c r="D720" s="6"/>
      <c r="E720" s="7"/>
      <c r="F720" s="2"/>
      <c r="G720" s="2"/>
      <c r="H720" s="2"/>
      <c r="I720" s="2"/>
      <c r="J720" s="2"/>
      <c r="K720" s="2"/>
      <c r="L720" s="6"/>
      <c r="M720" s="2"/>
      <c r="N720" s="2"/>
      <c r="O720" s="111"/>
      <c r="P720" s="111"/>
      <c r="Q720" s="2"/>
      <c r="R720" s="2"/>
      <c r="S720" s="3"/>
      <c r="T720" s="5"/>
      <c r="U720" s="2"/>
      <c r="V720" s="5"/>
      <c r="W720" s="3"/>
      <c r="X720" s="2"/>
      <c r="Y720" s="2"/>
      <c r="Z720" s="2"/>
      <c r="AA720" s="2"/>
      <c r="AB720" s="4"/>
      <c r="AC720" s="3"/>
      <c r="AD720" s="3"/>
      <c r="AE720" s="2"/>
      <c r="AF720" s="2"/>
    </row>
    <row r="721" spans="1:32" x14ac:dyDescent="0.25">
      <c r="A721" s="2"/>
      <c r="B721" s="2"/>
      <c r="C721" s="2"/>
      <c r="D721" s="6"/>
      <c r="E721" s="7"/>
      <c r="F721" s="2"/>
      <c r="G721" s="2"/>
      <c r="H721" s="2"/>
      <c r="I721" s="2"/>
      <c r="J721" s="2"/>
      <c r="K721" s="2"/>
      <c r="L721" s="6"/>
      <c r="M721" s="2"/>
      <c r="N721" s="2"/>
      <c r="O721" s="111"/>
      <c r="P721" s="111"/>
      <c r="Q721" s="2"/>
      <c r="R721" s="2"/>
      <c r="S721" s="3"/>
      <c r="T721" s="5"/>
      <c r="U721" s="2"/>
      <c r="V721" s="5"/>
      <c r="W721" s="3"/>
      <c r="X721" s="2"/>
      <c r="Y721" s="2"/>
      <c r="Z721" s="2"/>
      <c r="AA721" s="2"/>
      <c r="AB721" s="4"/>
      <c r="AC721" s="3"/>
      <c r="AD721" s="3"/>
      <c r="AE721" s="2"/>
      <c r="AF721" s="2"/>
    </row>
    <row r="722" spans="1:32" x14ac:dyDescent="0.25">
      <c r="A722" s="2"/>
      <c r="B722" s="2"/>
      <c r="C722" s="2"/>
      <c r="D722" s="6"/>
      <c r="E722" s="7"/>
      <c r="F722" s="2"/>
      <c r="G722" s="2"/>
      <c r="H722" s="2"/>
      <c r="I722" s="2"/>
      <c r="J722" s="2"/>
      <c r="K722" s="2"/>
      <c r="L722" s="6"/>
      <c r="M722" s="2"/>
      <c r="N722" s="2"/>
      <c r="O722" s="111"/>
      <c r="P722" s="111"/>
      <c r="Q722" s="2"/>
      <c r="R722" s="2"/>
      <c r="S722" s="3"/>
      <c r="T722" s="5"/>
      <c r="U722" s="2"/>
      <c r="V722" s="5"/>
      <c r="W722" s="3"/>
      <c r="X722" s="2"/>
      <c r="Y722" s="2"/>
      <c r="Z722" s="2"/>
      <c r="AA722" s="2"/>
      <c r="AB722" s="4"/>
      <c r="AC722" s="3"/>
      <c r="AD722" s="3"/>
      <c r="AE722" s="2"/>
      <c r="AF722" s="2"/>
    </row>
    <row r="723" spans="1:32" x14ac:dyDescent="0.25">
      <c r="A723" s="2"/>
      <c r="B723" s="2"/>
      <c r="C723" s="2"/>
      <c r="D723" s="6"/>
      <c r="E723" s="7"/>
      <c r="F723" s="2"/>
      <c r="G723" s="2"/>
      <c r="H723" s="2"/>
      <c r="I723" s="2"/>
      <c r="J723" s="2"/>
      <c r="K723" s="2"/>
      <c r="L723" s="6"/>
      <c r="M723" s="2"/>
      <c r="N723" s="2"/>
      <c r="O723" s="111"/>
      <c r="P723" s="111"/>
      <c r="Q723" s="2"/>
      <c r="R723" s="2"/>
      <c r="S723" s="3"/>
      <c r="T723" s="5"/>
      <c r="U723" s="2"/>
      <c r="V723" s="5"/>
      <c r="W723" s="3"/>
      <c r="X723" s="2"/>
      <c r="Y723" s="2"/>
      <c r="Z723" s="2"/>
      <c r="AA723" s="2"/>
      <c r="AB723" s="4"/>
      <c r="AC723" s="3"/>
      <c r="AD723" s="3"/>
      <c r="AE723" s="2"/>
      <c r="AF723" s="2"/>
    </row>
    <row r="724" spans="1:32" x14ac:dyDescent="0.25">
      <c r="A724" s="2"/>
      <c r="B724" s="2"/>
      <c r="C724" s="2"/>
      <c r="D724" s="6"/>
      <c r="E724" s="7"/>
      <c r="F724" s="2"/>
      <c r="G724" s="2"/>
      <c r="H724" s="2"/>
      <c r="I724" s="2"/>
      <c r="J724" s="2"/>
      <c r="K724" s="2"/>
      <c r="L724" s="6"/>
      <c r="M724" s="2"/>
      <c r="N724" s="2"/>
      <c r="O724" s="111"/>
      <c r="P724" s="111"/>
      <c r="Q724" s="2"/>
      <c r="R724" s="2"/>
      <c r="S724" s="3"/>
      <c r="T724" s="5"/>
      <c r="U724" s="2"/>
      <c r="V724" s="5"/>
      <c r="W724" s="3"/>
      <c r="X724" s="2"/>
      <c r="Y724" s="2"/>
      <c r="Z724" s="2"/>
      <c r="AA724" s="2"/>
      <c r="AB724" s="4"/>
      <c r="AC724" s="3"/>
      <c r="AD724" s="3"/>
      <c r="AE724" s="2"/>
      <c r="AF724" s="2"/>
    </row>
    <row r="725" spans="1:32" x14ac:dyDescent="0.25">
      <c r="A725" s="2"/>
      <c r="B725" s="2"/>
      <c r="C725" s="2"/>
      <c r="D725" s="6"/>
      <c r="E725" s="7"/>
      <c r="F725" s="2"/>
      <c r="G725" s="2"/>
      <c r="H725" s="2"/>
      <c r="I725" s="2"/>
      <c r="J725" s="2"/>
      <c r="K725" s="2"/>
      <c r="L725" s="6"/>
      <c r="M725" s="2"/>
      <c r="N725" s="2"/>
      <c r="O725" s="111"/>
      <c r="P725" s="111"/>
      <c r="Q725" s="2"/>
      <c r="R725" s="2"/>
      <c r="S725" s="3"/>
      <c r="T725" s="5"/>
      <c r="U725" s="2"/>
      <c r="V725" s="5"/>
      <c r="W725" s="3"/>
      <c r="X725" s="2"/>
      <c r="Y725" s="2"/>
      <c r="Z725" s="2"/>
      <c r="AA725" s="2"/>
      <c r="AB725" s="4"/>
      <c r="AC725" s="3"/>
      <c r="AD725" s="3"/>
      <c r="AE725" s="2"/>
      <c r="AF725" s="2"/>
    </row>
    <row r="726" spans="1:32" x14ac:dyDescent="0.25">
      <c r="A726" s="2"/>
      <c r="B726" s="2"/>
      <c r="C726" s="2"/>
      <c r="D726" s="6"/>
      <c r="E726" s="7"/>
      <c r="F726" s="2"/>
      <c r="G726" s="2"/>
      <c r="H726" s="2"/>
      <c r="I726" s="2"/>
      <c r="J726" s="2"/>
      <c r="K726" s="2"/>
      <c r="L726" s="6"/>
      <c r="M726" s="2"/>
      <c r="N726" s="2"/>
      <c r="O726" s="111"/>
      <c r="P726" s="111"/>
      <c r="Q726" s="2"/>
      <c r="R726" s="2"/>
      <c r="S726" s="3"/>
      <c r="T726" s="5"/>
      <c r="U726" s="2"/>
      <c r="V726" s="5"/>
      <c r="W726" s="3"/>
      <c r="X726" s="2"/>
      <c r="Y726" s="2"/>
      <c r="Z726" s="2"/>
      <c r="AA726" s="2"/>
      <c r="AB726" s="4"/>
      <c r="AC726" s="3"/>
      <c r="AD726" s="3"/>
      <c r="AE726" s="2"/>
      <c r="AF726" s="2"/>
    </row>
    <row r="727" spans="1:32" x14ac:dyDescent="0.25">
      <c r="A727" s="2"/>
      <c r="B727" s="2"/>
      <c r="C727" s="2"/>
      <c r="D727" s="6"/>
      <c r="E727" s="7"/>
      <c r="F727" s="2"/>
      <c r="G727" s="2"/>
      <c r="H727" s="2"/>
      <c r="I727" s="2"/>
      <c r="J727" s="2"/>
      <c r="K727" s="2"/>
      <c r="L727" s="6"/>
      <c r="M727" s="2"/>
      <c r="N727" s="2"/>
      <c r="O727" s="111"/>
      <c r="P727" s="111"/>
      <c r="Q727" s="2"/>
      <c r="R727" s="2"/>
      <c r="S727" s="3"/>
      <c r="T727" s="5"/>
      <c r="U727" s="2"/>
      <c r="V727" s="5"/>
      <c r="W727" s="3"/>
      <c r="X727" s="2"/>
      <c r="Y727" s="2"/>
      <c r="Z727" s="2"/>
      <c r="AA727" s="2"/>
      <c r="AB727" s="4"/>
      <c r="AC727" s="3"/>
      <c r="AD727" s="3"/>
      <c r="AE727" s="2"/>
      <c r="AF727" s="2"/>
    </row>
    <row r="728" spans="1:32" x14ac:dyDescent="0.25">
      <c r="A728" s="2"/>
      <c r="B728" s="2"/>
      <c r="C728" s="2"/>
      <c r="D728" s="6"/>
      <c r="E728" s="7"/>
      <c r="F728" s="2"/>
      <c r="G728" s="2"/>
      <c r="H728" s="2"/>
      <c r="I728" s="2"/>
      <c r="J728" s="2"/>
      <c r="K728" s="2"/>
      <c r="L728" s="6"/>
      <c r="M728" s="2"/>
      <c r="N728" s="2"/>
      <c r="O728" s="111"/>
      <c r="P728" s="111"/>
      <c r="Q728" s="2"/>
      <c r="R728" s="2"/>
      <c r="S728" s="3"/>
      <c r="T728" s="5"/>
      <c r="U728" s="2"/>
      <c r="V728" s="5"/>
      <c r="W728" s="3"/>
      <c r="X728" s="2"/>
      <c r="Y728" s="2"/>
      <c r="Z728" s="2"/>
      <c r="AA728" s="2"/>
      <c r="AB728" s="4"/>
      <c r="AC728" s="3"/>
      <c r="AD728" s="3"/>
      <c r="AE728" s="2"/>
      <c r="AF728" s="2"/>
    </row>
    <row r="729" spans="1:32" x14ac:dyDescent="0.25">
      <c r="A729" s="2"/>
      <c r="B729" s="2"/>
      <c r="C729" s="2"/>
      <c r="D729" s="6"/>
      <c r="E729" s="7"/>
      <c r="F729" s="2"/>
      <c r="G729" s="2"/>
      <c r="H729" s="2"/>
      <c r="I729" s="2"/>
      <c r="J729" s="2"/>
      <c r="K729" s="2"/>
      <c r="L729" s="6"/>
      <c r="M729" s="2"/>
      <c r="N729" s="2"/>
      <c r="O729" s="111"/>
      <c r="P729" s="111"/>
      <c r="Q729" s="2"/>
      <c r="R729" s="2"/>
      <c r="S729" s="3"/>
      <c r="T729" s="5"/>
      <c r="U729" s="2"/>
      <c r="V729" s="5"/>
      <c r="W729" s="3"/>
      <c r="X729" s="2"/>
      <c r="Y729" s="2"/>
      <c r="Z729" s="2"/>
      <c r="AA729" s="2"/>
      <c r="AB729" s="4"/>
      <c r="AC729" s="3"/>
      <c r="AD729" s="3"/>
      <c r="AE729" s="2"/>
      <c r="AF729" s="2"/>
    </row>
    <row r="730" spans="1:32" x14ac:dyDescent="0.25">
      <c r="A730" s="2"/>
      <c r="B730" s="2"/>
      <c r="C730" s="2"/>
      <c r="D730" s="6"/>
      <c r="E730" s="7"/>
      <c r="F730" s="2"/>
      <c r="G730" s="2"/>
      <c r="H730" s="2"/>
      <c r="I730" s="2"/>
      <c r="J730" s="2"/>
      <c r="K730" s="2"/>
      <c r="L730" s="6"/>
      <c r="M730" s="2"/>
      <c r="N730" s="2"/>
      <c r="O730" s="111"/>
      <c r="P730" s="111"/>
      <c r="Q730" s="2"/>
      <c r="R730" s="2"/>
      <c r="S730" s="3"/>
      <c r="T730" s="5"/>
      <c r="U730" s="2"/>
      <c r="V730" s="5"/>
      <c r="W730" s="3"/>
      <c r="X730" s="2"/>
      <c r="Y730" s="2"/>
      <c r="Z730" s="2"/>
      <c r="AA730" s="2"/>
      <c r="AB730" s="4"/>
      <c r="AC730" s="3"/>
      <c r="AD730" s="3"/>
      <c r="AE730" s="2"/>
      <c r="AF730" s="2"/>
    </row>
    <row r="731" spans="1:32" x14ac:dyDescent="0.25">
      <c r="A731" s="2"/>
      <c r="B731" s="2"/>
      <c r="C731" s="2"/>
      <c r="D731" s="6"/>
      <c r="E731" s="7"/>
      <c r="F731" s="2"/>
      <c r="G731" s="2"/>
      <c r="H731" s="2"/>
      <c r="I731" s="2"/>
      <c r="J731" s="2"/>
      <c r="K731" s="2"/>
      <c r="L731" s="6"/>
      <c r="M731" s="2"/>
      <c r="N731" s="2"/>
      <c r="O731" s="111"/>
      <c r="P731" s="111"/>
      <c r="Q731" s="2"/>
      <c r="R731" s="2"/>
      <c r="S731" s="3"/>
      <c r="T731" s="5"/>
      <c r="U731" s="2"/>
      <c r="V731" s="5"/>
      <c r="W731" s="3"/>
      <c r="X731" s="2"/>
      <c r="Y731" s="2"/>
      <c r="Z731" s="2"/>
      <c r="AA731" s="2"/>
      <c r="AB731" s="4"/>
      <c r="AC731" s="3"/>
      <c r="AD731" s="3"/>
      <c r="AE731" s="2"/>
      <c r="AF731" s="2"/>
    </row>
    <row r="732" spans="1:32" x14ac:dyDescent="0.25">
      <c r="A732" s="2"/>
      <c r="B732" s="2"/>
      <c r="C732" s="2"/>
      <c r="D732" s="6"/>
      <c r="E732" s="7"/>
      <c r="F732" s="2"/>
      <c r="G732" s="2"/>
      <c r="H732" s="2"/>
      <c r="I732" s="2"/>
      <c r="J732" s="2"/>
      <c r="K732" s="2"/>
      <c r="L732" s="6"/>
      <c r="M732" s="2"/>
      <c r="N732" s="2"/>
      <c r="O732" s="111"/>
      <c r="P732" s="111"/>
      <c r="Q732" s="2"/>
      <c r="R732" s="2"/>
      <c r="S732" s="3"/>
      <c r="T732" s="5"/>
      <c r="U732" s="2"/>
      <c r="V732" s="5"/>
      <c r="W732" s="3"/>
      <c r="X732" s="2"/>
      <c r="Y732" s="2"/>
      <c r="Z732" s="2"/>
      <c r="AA732" s="2"/>
      <c r="AB732" s="4"/>
      <c r="AC732" s="3"/>
      <c r="AD732" s="3"/>
      <c r="AE732" s="2"/>
      <c r="AF732" s="2"/>
    </row>
    <row r="733" spans="1:32" x14ac:dyDescent="0.25">
      <c r="A733" s="2"/>
      <c r="B733" s="2"/>
      <c r="C733" s="2"/>
      <c r="D733" s="6"/>
      <c r="E733" s="7"/>
      <c r="F733" s="2"/>
      <c r="G733" s="2"/>
      <c r="H733" s="2"/>
      <c r="I733" s="2"/>
      <c r="J733" s="2"/>
      <c r="K733" s="2"/>
      <c r="L733" s="6"/>
      <c r="M733" s="2"/>
      <c r="N733" s="2"/>
      <c r="O733" s="111"/>
      <c r="P733" s="111"/>
      <c r="Q733" s="2"/>
      <c r="R733" s="2"/>
      <c r="S733" s="3"/>
      <c r="T733" s="5"/>
      <c r="U733" s="2"/>
      <c r="V733" s="5"/>
      <c r="W733" s="3"/>
      <c r="X733" s="2"/>
      <c r="Y733" s="2"/>
      <c r="Z733" s="2"/>
      <c r="AA733" s="2"/>
      <c r="AB733" s="4"/>
      <c r="AC733" s="3"/>
      <c r="AD733" s="3"/>
      <c r="AE733" s="2"/>
      <c r="AF733" s="2"/>
    </row>
    <row r="734" spans="1:32" x14ac:dyDescent="0.25">
      <c r="A734" s="2"/>
      <c r="B734" s="2"/>
      <c r="C734" s="2"/>
      <c r="D734" s="6"/>
      <c r="E734" s="7"/>
      <c r="F734" s="2"/>
      <c r="G734" s="2"/>
      <c r="H734" s="2"/>
      <c r="I734" s="2"/>
      <c r="J734" s="2"/>
      <c r="K734" s="2"/>
      <c r="L734" s="6"/>
      <c r="M734" s="2"/>
      <c r="N734" s="2"/>
      <c r="O734" s="111"/>
      <c r="P734" s="111"/>
      <c r="Q734" s="2"/>
      <c r="R734" s="2"/>
      <c r="S734" s="3"/>
      <c r="T734" s="5"/>
      <c r="U734" s="2"/>
      <c r="V734" s="5"/>
      <c r="W734" s="3"/>
      <c r="X734" s="2"/>
      <c r="Y734" s="2"/>
      <c r="Z734" s="2"/>
      <c r="AA734" s="2"/>
      <c r="AB734" s="4"/>
      <c r="AC734" s="3"/>
      <c r="AD734" s="3"/>
      <c r="AE734" s="2"/>
      <c r="AF734" s="2"/>
    </row>
    <row r="735" spans="1:32" x14ac:dyDescent="0.25">
      <c r="A735" s="2"/>
      <c r="B735" s="2"/>
      <c r="C735" s="2"/>
      <c r="D735" s="6"/>
      <c r="E735" s="7"/>
      <c r="F735" s="2"/>
      <c r="G735" s="2"/>
      <c r="H735" s="2"/>
      <c r="I735" s="2"/>
      <c r="J735" s="2"/>
      <c r="K735" s="2"/>
      <c r="L735" s="6"/>
      <c r="M735" s="2"/>
      <c r="N735" s="2"/>
      <c r="O735" s="111"/>
      <c r="P735" s="111"/>
      <c r="Q735" s="2"/>
      <c r="R735" s="2"/>
      <c r="S735" s="3"/>
      <c r="T735" s="5"/>
      <c r="U735" s="2"/>
      <c r="V735" s="5"/>
      <c r="W735" s="3"/>
      <c r="X735" s="2"/>
      <c r="Y735" s="2"/>
      <c r="Z735" s="2"/>
      <c r="AA735" s="2"/>
      <c r="AB735" s="4"/>
      <c r="AC735" s="3"/>
      <c r="AD735" s="3"/>
      <c r="AE735" s="2"/>
      <c r="AF735" s="2"/>
    </row>
    <row r="736" spans="1:32" x14ac:dyDescent="0.25">
      <c r="A736" s="2"/>
      <c r="B736" s="2"/>
      <c r="C736" s="2"/>
      <c r="D736" s="6"/>
      <c r="E736" s="7"/>
      <c r="F736" s="2"/>
      <c r="G736" s="2"/>
      <c r="H736" s="2"/>
      <c r="I736" s="2"/>
      <c r="J736" s="2"/>
      <c r="K736" s="2"/>
      <c r="L736" s="6"/>
      <c r="M736" s="2"/>
      <c r="N736" s="2"/>
      <c r="O736" s="111"/>
      <c r="P736" s="111"/>
      <c r="Q736" s="2"/>
      <c r="R736" s="2"/>
      <c r="S736" s="3"/>
      <c r="T736" s="5"/>
      <c r="U736" s="2"/>
      <c r="V736" s="5"/>
      <c r="W736" s="3"/>
      <c r="X736" s="2"/>
      <c r="Y736" s="2"/>
      <c r="Z736" s="2"/>
      <c r="AA736" s="2"/>
      <c r="AB736" s="4"/>
      <c r="AC736" s="3"/>
      <c r="AD736" s="3"/>
      <c r="AE736" s="2"/>
      <c r="AF736" s="2"/>
    </row>
    <row r="737" spans="1:32" x14ac:dyDescent="0.25">
      <c r="A737" s="2"/>
      <c r="B737" s="2"/>
      <c r="C737" s="2"/>
      <c r="D737" s="6"/>
      <c r="E737" s="7"/>
      <c r="F737" s="2"/>
      <c r="G737" s="2"/>
      <c r="H737" s="2"/>
      <c r="I737" s="2"/>
      <c r="J737" s="2"/>
      <c r="K737" s="2"/>
      <c r="L737" s="6"/>
      <c r="M737" s="2"/>
      <c r="N737" s="2"/>
      <c r="O737" s="111"/>
      <c r="P737" s="111"/>
      <c r="Q737" s="2"/>
      <c r="R737" s="2"/>
      <c r="S737" s="3"/>
      <c r="T737" s="5"/>
      <c r="U737" s="2"/>
      <c r="V737" s="5"/>
      <c r="W737" s="3"/>
      <c r="X737" s="2"/>
      <c r="Y737" s="2"/>
      <c r="Z737" s="2"/>
      <c r="AA737" s="2"/>
      <c r="AB737" s="4"/>
      <c r="AC737" s="3"/>
      <c r="AD737" s="3"/>
      <c r="AE737" s="2"/>
      <c r="AF737" s="2"/>
    </row>
    <row r="738" spans="1:32" x14ac:dyDescent="0.25">
      <c r="A738" s="2"/>
      <c r="B738" s="2"/>
      <c r="C738" s="2"/>
      <c r="D738" s="6"/>
      <c r="E738" s="7"/>
      <c r="F738" s="2"/>
      <c r="G738" s="2"/>
      <c r="H738" s="2"/>
      <c r="I738" s="2"/>
      <c r="J738" s="2"/>
      <c r="K738" s="2"/>
      <c r="L738" s="6"/>
      <c r="M738" s="2"/>
      <c r="N738" s="2"/>
      <c r="O738" s="111"/>
      <c r="P738" s="111"/>
      <c r="Q738" s="2"/>
      <c r="R738" s="2"/>
      <c r="S738" s="3"/>
      <c r="T738" s="5"/>
      <c r="U738" s="2"/>
      <c r="V738" s="5"/>
      <c r="W738" s="3"/>
      <c r="X738" s="2"/>
      <c r="Y738" s="2"/>
      <c r="Z738" s="2"/>
      <c r="AA738" s="2"/>
      <c r="AB738" s="4"/>
      <c r="AC738" s="3"/>
      <c r="AD738" s="3"/>
      <c r="AE738" s="2"/>
      <c r="AF738" s="2"/>
    </row>
    <row r="739" spans="1:32" x14ac:dyDescent="0.25">
      <c r="A739" s="2"/>
      <c r="B739" s="2"/>
      <c r="C739" s="2"/>
      <c r="D739" s="6"/>
      <c r="E739" s="7"/>
      <c r="F739" s="2"/>
      <c r="G739" s="2"/>
      <c r="H739" s="2"/>
      <c r="I739" s="2"/>
      <c r="J739" s="2"/>
      <c r="K739" s="2"/>
      <c r="L739" s="6"/>
      <c r="M739" s="2"/>
      <c r="N739" s="2"/>
      <c r="O739" s="111"/>
      <c r="P739" s="111"/>
      <c r="Q739" s="2"/>
      <c r="R739" s="2"/>
      <c r="S739" s="3"/>
      <c r="T739" s="5"/>
      <c r="U739" s="2"/>
      <c r="V739" s="5"/>
      <c r="W739" s="3"/>
      <c r="X739" s="2"/>
      <c r="Y739" s="2"/>
      <c r="Z739" s="2"/>
      <c r="AA739" s="2"/>
      <c r="AB739" s="4"/>
      <c r="AC739" s="3"/>
      <c r="AD739" s="3"/>
      <c r="AE739" s="2"/>
      <c r="AF739" s="2"/>
    </row>
    <row r="740" spans="1:32" x14ac:dyDescent="0.25">
      <c r="A740" s="2"/>
      <c r="B740" s="2"/>
      <c r="C740" s="2"/>
      <c r="D740" s="6"/>
      <c r="E740" s="7"/>
      <c r="F740" s="2"/>
      <c r="G740" s="2"/>
      <c r="H740" s="2"/>
      <c r="I740" s="2"/>
      <c r="J740" s="2"/>
      <c r="K740" s="2"/>
      <c r="L740" s="6"/>
      <c r="M740" s="2"/>
      <c r="N740" s="2"/>
      <c r="O740" s="111"/>
      <c r="P740" s="111"/>
      <c r="Q740" s="2"/>
      <c r="R740" s="2"/>
      <c r="S740" s="3"/>
      <c r="T740" s="5"/>
      <c r="U740" s="2"/>
      <c r="V740" s="5"/>
      <c r="W740" s="3"/>
      <c r="X740" s="2"/>
      <c r="Y740" s="2"/>
      <c r="Z740" s="2"/>
      <c r="AA740" s="2"/>
      <c r="AB740" s="4"/>
      <c r="AC740" s="3"/>
      <c r="AD740" s="3"/>
      <c r="AE740" s="2"/>
      <c r="AF740" s="2"/>
    </row>
    <row r="741" spans="1:32" x14ac:dyDescent="0.25">
      <c r="A741" s="2"/>
      <c r="B741" s="2"/>
      <c r="C741" s="2"/>
      <c r="D741" s="6"/>
      <c r="E741" s="7"/>
      <c r="F741" s="2"/>
      <c r="G741" s="2"/>
      <c r="H741" s="2"/>
      <c r="I741" s="2"/>
      <c r="J741" s="2"/>
      <c r="K741" s="2"/>
      <c r="L741" s="6"/>
      <c r="M741" s="2"/>
      <c r="N741" s="2"/>
      <c r="O741" s="111"/>
      <c r="P741" s="111"/>
      <c r="Q741" s="2"/>
      <c r="R741" s="2"/>
      <c r="S741" s="3"/>
      <c r="T741" s="5"/>
      <c r="U741" s="2"/>
      <c r="V741" s="5"/>
      <c r="W741" s="3"/>
      <c r="X741" s="2"/>
      <c r="Y741" s="2"/>
      <c r="Z741" s="2"/>
      <c r="AA741" s="2"/>
      <c r="AB741" s="4"/>
      <c r="AC741" s="3"/>
      <c r="AD741" s="3"/>
      <c r="AE741" s="2"/>
      <c r="AF741" s="2"/>
    </row>
    <row r="742" spans="1:32" x14ac:dyDescent="0.25">
      <c r="A742" s="2"/>
      <c r="B742" s="2"/>
      <c r="C742" s="2"/>
      <c r="D742" s="6"/>
      <c r="E742" s="7"/>
      <c r="F742" s="2"/>
      <c r="G742" s="2"/>
      <c r="H742" s="2"/>
      <c r="I742" s="2"/>
      <c r="J742" s="2"/>
      <c r="K742" s="2"/>
      <c r="L742" s="6"/>
      <c r="M742" s="2"/>
      <c r="N742" s="2"/>
      <c r="O742" s="111"/>
      <c r="P742" s="111"/>
      <c r="Q742" s="2"/>
      <c r="R742" s="2"/>
      <c r="S742" s="3"/>
      <c r="T742" s="5"/>
      <c r="U742" s="2"/>
      <c r="V742" s="5"/>
      <c r="W742" s="3"/>
      <c r="X742" s="2"/>
      <c r="Y742" s="2"/>
      <c r="Z742" s="2"/>
      <c r="AA742" s="2"/>
      <c r="AB742" s="4"/>
      <c r="AC742" s="3"/>
      <c r="AD742" s="3"/>
      <c r="AE742" s="2"/>
      <c r="AF742" s="2"/>
    </row>
    <row r="743" spans="1:32" x14ac:dyDescent="0.25">
      <c r="A743" s="2"/>
      <c r="B743" s="2"/>
      <c r="C743" s="2"/>
      <c r="D743" s="6"/>
      <c r="E743" s="7"/>
      <c r="F743" s="2"/>
      <c r="G743" s="2"/>
      <c r="H743" s="2"/>
      <c r="I743" s="2"/>
      <c r="J743" s="2"/>
      <c r="K743" s="2"/>
      <c r="L743" s="6"/>
      <c r="M743" s="2"/>
      <c r="N743" s="2"/>
      <c r="O743" s="111"/>
      <c r="P743" s="111"/>
      <c r="Q743" s="2"/>
      <c r="R743" s="2"/>
      <c r="S743" s="3"/>
      <c r="T743" s="5"/>
      <c r="U743" s="2"/>
      <c r="V743" s="5"/>
      <c r="W743" s="3"/>
      <c r="X743" s="2"/>
      <c r="Y743" s="2"/>
      <c r="Z743" s="2"/>
      <c r="AA743" s="2"/>
      <c r="AB743" s="4"/>
      <c r="AC743" s="3"/>
      <c r="AD743" s="3"/>
      <c r="AE743" s="2"/>
      <c r="AF743" s="2"/>
    </row>
    <row r="744" spans="1:32" x14ac:dyDescent="0.25">
      <c r="A744" s="2"/>
      <c r="B744" s="2"/>
      <c r="C744" s="2"/>
      <c r="D744" s="6"/>
      <c r="E744" s="7"/>
      <c r="F744" s="2"/>
      <c r="G744" s="2"/>
      <c r="H744" s="2"/>
      <c r="I744" s="2"/>
      <c r="J744" s="2"/>
      <c r="K744" s="2"/>
      <c r="L744" s="6"/>
      <c r="M744" s="2"/>
      <c r="N744" s="2"/>
      <c r="O744" s="111"/>
      <c r="P744" s="111"/>
      <c r="Q744" s="2"/>
      <c r="R744" s="2"/>
      <c r="S744" s="3"/>
      <c r="T744" s="5"/>
      <c r="U744" s="2"/>
      <c r="V744" s="5"/>
      <c r="W744" s="3"/>
      <c r="X744" s="2"/>
      <c r="Y744" s="2"/>
      <c r="Z744" s="2"/>
      <c r="AA744" s="2"/>
      <c r="AB744" s="4"/>
      <c r="AC744" s="3"/>
      <c r="AD744" s="3"/>
      <c r="AE744" s="2"/>
      <c r="AF744" s="2"/>
    </row>
    <row r="745" spans="1:32" x14ac:dyDescent="0.25">
      <c r="A745" s="2"/>
      <c r="B745" s="2"/>
      <c r="C745" s="2"/>
      <c r="D745" s="6"/>
      <c r="E745" s="7"/>
      <c r="F745" s="2"/>
      <c r="G745" s="2"/>
      <c r="H745" s="2"/>
      <c r="I745" s="2"/>
      <c r="J745" s="2"/>
      <c r="K745" s="2"/>
      <c r="L745" s="6"/>
      <c r="M745" s="2"/>
      <c r="N745" s="2"/>
      <c r="O745" s="111"/>
      <c r="P745" s="111"/>
      <c r="Q745" s="2"/>
      <c r="R745" s="2"/>
      <c r="S745" s="3"/>
      <c r="T745" s="5"/>
      <c r="U745" s="2"/>
      <c r="V745" s="5"/>
      <c r="W745" s="3"/>
      <c r="X745" s="2"/>
      <c r="Y745" s="2"/>
      <c r="Z745" s="2"/>
      <c r="AA745" s="2"/>
      <c r="AB745" s="4"/>
      <c r="AC745" s="3"/>
      <c r="AD745" s="3"/>
      <c r="AE745" s="2"/>
      <c r="AF745" s="2"/>
    </row>
    <row r="746" spans="1:32" x14ac:dyDescent="0.25">
      <c r="A746" s="2"/>
      <c r="B746" s="2"/>
      <c r="C746" s="2"/>
      <c r="D746" s="6"/>
      <c r="E746" s="7"/>
      <c r="F746" s="2"/>
      <c r="G746" s="2"/>
      <c r="H746" s="2"/>
      <c r="I746" s="2"/>
      <c r="J746" s="2"/>
      <c r="K746" s="2"/>
      <c r="L746" s="6"/>
      <c r="M746" s="2"/>
      <c r="N746" s="2"/>
      <c r="O746" s="111"/>
      <c r="P746" s="111"/>
      <c r="Q746" s="2"/>
      <c r="R746" s="2"/>
      <c r="S746" s="3"/>
      <c r="T746" s="5"/>
      <c r="U746" s="2"/>
      <c r="V746" s="5"/>
      <c r="W746" s="3"/>
      <c r="X746" s="2"/>
      <c r="Y746" s="2"/>
      <c r="Z746" s="2"/>
      <c r="AA746" s="2"/>
      <c r="AB746" s="4"/>
      <c r="AC746" s="3"/>
      <c r="AD746" s="3"/>
      <c r="AE746" s="2"/>
      <c r="AF746" s="2"/>
    </row>
    <row r="747" spans="1:32" x14ac:dyDescent="0.25">
      <c r="A747" s="2"/>
      <c r="B747" s="2"/>
      <c r="C747" s="2"/>
      <c r="D747" s="6"/>
      <c r="E747" s="7"/>
      <c r="F747" s="2"/>
      <c r="G747" s="2"/>
      <c r="H747" s="2"/>
      <c r="I747" s="2"/>
      <c r="J747" s="2"/>
      <c r="K747" s="2"/>
      <c r="L747" s="6"/>
      <c r="M747" s="2"/>
      <c r="N747" s="2"/>
      <c r="O747" s="111"/>
      <c r="P747" s="111"/>
      <c r="Q747" s="2"/>
      <c r="R747" s="2"/>
      <c r="S747" s="3"/>
      <c r="T747" s="5"/>
      <c r="U747" s="2"/>
      <c r="V747" s="5"/>
      <c r="W747" s="3"/>
      <c r="X747" s="2"/>
      <c r="Y747" s="2"/>
      <c r="Z747" s="2"/>
      <c r="AA747" s="2"/>
      <c r="AB747" s="4"/>
      <c r="AC747" s="3"/>
      <c r="AD747" s="3"/>
      <c r="AE747" s="2"/>
      <c r="AF747" s="2"/>
    </row>
    <row r="748" spans="1:32" x14ac:dyDescent="0.25">
      <c r="A748" s="2"/>
      <c r="B748" s="2"/>
      <c r="C748" s="2"/>
      <c r="D748" s="6"/>
      <c r="E748" s="7"/>
      <c r="F748" s="2"/>
      <c r="G748" s="2"/>
      <c r="H748" s="2"/>
      <c r="I748" s="2"/>
      <c r="J748" s="2"/>
      <c r="K748" s="2"/>
      <c r="L748" s="6"/>
      <c r="M748" s="2"/>
      <c r="N748" s="2"/>
      <c r="O748" s="111"/>
      <c r="P748" s="111"/>
      <c r="Q748" s="2"/>
      <c r="R748" s="2"/>
      <c r="S748" s="3"/>
      <c r="T748" s="5"/>
      <c r="U748" s="2"/>
      <c r="V748" s="5"/>
      <c r="W748" s="3"/>
      <c r="X748" s="2"/>
      <c r="Y748" s="2"/>
      <c r="Z748" s="2"/>
      <c r="AA748" s="2"/>
      <c r="AB748" s="4"/>
      <c r="AC748" s="3"/>
      <c r="AD748" s="3"/>
      <c r="AE748" s="2"/>
      <c r="AF748" s="2"/>
    </row>
    <row r="749" spans="1:32" x14ac:dyDescent="0.25">
      <c r="A749" s="2"/>
      <c r="B749" s="2"/>
      <c r="C749" s="2"/>
      <c r="D749" s="6"/>
      <c r="E749" s="7"/>
      <c r="F749" s="2"/>
      <c r="G749" s="2"/>
      <c r="H749" s="2"/>
      <c r="I749" s="2"/>
      <c r="J749" s="2"/>
      <c r="K749" s="2"/>
      <c r="L749" s="6"/>
      <c r="M749" s="2"/>
      <c r="N749" s="2"/>
      <c r="O749" s="111"/>
      <c r="P749" s="111"/>
      <c r="Q749" s="2"/>
      <c r="R749" s="2"/>
      <c r="S749" s="3"/>
      <c r="T749" s="5"/>
      <c r="U749" s="2"/>
      <c r="V749" s="5"/>
      <c r="W749" s="3"/>
      <c r="X749" s="2"/>
      <c r="Y749" s="2"/>
      <c r="Z749" s="2"/>
      <c r="AA749" s="2"/>
      <c r="AB749" s="4"/>
      <c r="AC749" s="3"/>
      <c r="AD749" s="3"/>
      <c r="AE749" s="2"/>
      <c r="AF749" s="2"/>
    </row>
    <row r="750" spans="1:32" x14ac:dyDescent="0.25">
      <c r="A750" s="2"/>
      <c r="B750" s="2"/>
      <c r="C750" s="2"/>
      <c r="D750" s="6"/>
      <c r="E750" s="7"/>
      <c r="F750" s="2"/>
      <c r="G750" s="2"/>
      <c r="H750" s="2"/>
      <c r="I750" s="2"/>
      <c r="J750" s="2"/>
      <c r="K750" s="2"/>
      <c r="L750" s="6"/>
      <c r="M750" s="2"/>
      <c r="N750" s="2"/>
      <c r="O750" s="111"/>
      <c r="P750" s="111"/>
      <c r="Q750" s="2"/>
      <c r="R750" s="2"/>
      <c r="S750" s="3"/>
      <c r="T750" s="5"/>
      <c r="U750" s="2"/>
      <c r="V750" s="5"/>
      <c r="W750" s="3"/>
      <c r="X750" s="2"/>
      <c r="Y750" s="2"/>
      <c r="Z750" s="2"/>
      <c r="AA750" s="2"/>
      <c r="AB750" s="4"/>
      <c r="AC750" s="3"/>
      <c r="AD750" s="3"/>
      <c r="AE750" s="2"/>
      <c r="AF750" s="2"/>
    </row>
    <row r="751" spans="1:32" x14ac:dyDescent="0.25">
      <c r="A751" s="2"/>
      <c r="B751" s="2"/>
      <c r="C751" s="2"/>
      <c r="D751" s="6"/>
      <c r="E751" s="7"/>
      <c r="F751" s="2"/>
      <c r="G751" s="2"/>
      <c r="H751" s="2"/>
      <c r="I751" s="2"/>
      <c r="J751" s="2"/>
      <c r="K751" s="2"/>
      <c r="L751" s="6"/>
      <c r="M751" s="2"/>
      <c r="N751" s="2"/>
      <c r="O751" s="111"/>
      <c r="P751" s="111"/>
      <c r="Q751" s="2"/>
      <c r="R751" s="2"/>
      <c r="S751" s="3"/>
      <c r="T751" s="5"/>
      <c r="U751" s="2"/>
      <c r="V751" s="5"/>
      <c r="W751" s="3"/>
      <c r="X751" s="2"/>
      <c r="Y751" s="2"/>
      <c r="Z751" s="2"/>
      <c r="AA751" s="2"/>
      <c r="AB751" s="4"/>
      <c r="AC751" s="3"/>
      <c r="AD751" s="3"/>
      <c r="AE751" s="2"/>
      <c r="AF751" s="2"/>
    </row>
    <row r="752" spans="1:32" x14ac:dyDescent="0.25">
      <c r="A752" s="2"/>
      <c r="B752" s="2"/>
      <c r="C752" s="2"/>
      <c r="D752" s="6"/>
      <c r="E752" s="7"/>
      <c r="F752" s="2"/>
      <c r="G752" s="2"/>
      <c r="H752" s="2"/>
      <c r="I752" s="2"/>
      <c r="J752" s="2"/>
      <c r="K752" s="2"/>
      <c r="L752" s="6"/>
      <c r="M752" s="2"/>
      <c r="N752" s="2"/>
      <c r="O752" s="111"/>
      <c r="P752" s="111"/>
      <c r="Q752" s="2"/>
      <c r="R752" s="2"/>
      <c r="S752" s="3"/>
      <c r="T752" s="5"/>
      <c r="U752" s="2"/>
      <c r="V752" s="5"/>
      <c r="W752" s="3"/>
      <c r="X752" s="2"/>
      <c r="Y752" s="2"/>
      <c r="Z752" s="2"/>
      <c r="AA752" s="2"/>
      <c r="AB752" s="4"/>
      <c r="AC752" s="3"/>
      <c r="AD752" s="3"/>
      <c r="AE752" s="2"/>
      <c r="AF752" s="2"/>
    </row>
    <row r="753" spans="1:32" x14ac:dyDescent="0.25">
      <c r="A753" s="2"/>
      <c r="B753" s="2"/>
      <c r="C753" s="2"/>
      <c r="D753" s="6"/>
      <c r="E753" s="7"/>
      <c r="F753" s="2"/>
      <c r="G753" s="2"/>
      <c r="H753" s="2"/>
      <c r="I753" s="2"/>
      <c r="J753" s="2"/>
      <c r="K753" s="2"/>
      <c r="L753" s="6"/>
      <c r="M753" s="2"/>
      <c r="N753" s="2"/>
      <c r="O753" s="111"/>
      <c r="P753" s="111"/>
      <c r="Q753" s="2"/>
      <c r="R753" s="2"/>
      <c r="S753" s="3"/>
      <c r="T753" s="5"/>
      <c r="U753" s="2"/>
      <c r="V753" s="5"/>
      <c r="W753" s="3"/>
      <c r="X753" s="2"/>
      <c r="Y753" s="2"/>
      <c r="Z753" s="2"/>
      <c r="AA753" s="2"/>
      <c r="AB753" s="4"/>
      <c r="AC753" s="3"/>
      <c r="AD753" s="3"/>
      <c r="AE753" s="2"/>
      <c r="AF753" s="2"/>
    </row>
    <row r="754" spans="1:32" x14ac:dyDescent="0.25">
      <c r="A754" s="2"/>
      <c r="B754" s="2"/>
      <c r="C754" s="2"/>
      <c r="D754" s="6"/>
      <c r="E754" s="7"/>
      <c r="F754" s="2"/>
      <c r="G754" s="2"/>
      <c r="H754" s="2"/>
      <c r="I754" s="2"/>
      <c r="J754" s="2"/>
      <c r="K754" s="2"/>
      <c r="L754" s="6"/>
      <c r="M754" s="2"/>
      <c r="N754" s="2"/>
      <c r="O754" s="111"/>
      <c r="P754" s="111"/>
      <c r="Q754" s="2"/>
      <c r="R754" s="2"/>
      <c r="S754" s="3"/>
      <c r="T754" s="5"/>
      <c r="U754" s="2"/>
      <c r="V754" s="5"/>
      <c r="W754" s="3"/>
      <c r="X754" s="2"/>
      <c r="Y754" s="2"/>
      <c r="Z754" s="2"/>
      <c r="AA754" s="2"/>
      <c r="AB754" s="4"/>
      <c r="AC754" s="3"/>
      <c r="AD754" s="3"/>
      <c r="AE754" s="2"/>
      <c r="AF754" s="2"/>
    </row>
    <row r="755" spans="1:32" x14ac:dyDescent="0.25">
      <c r="A755" s="2"/>
      <c r="B755" s="2"/>
      <c r="C755" s="2"/>
      <c r="D755" s="6"/>
      <c r="E755" s="7"/>
      <c r="F755" s="2"/>
      <c r="G755" s="2"/>
      <c r="H755" s="2"/>
      <c r="I755" s="2"/>
      <c r="J755" s="2"/>
      <c r="K755" s="2"/>
      <c r="L755" s="6"/>
      <c r="M755" s="2"/>
      <c r="N755" s="2"/>
      <c r="O755" s="111"/>
      <c r="P755" s="111"/>
      <c r="Q755" s="2"/>
      <c r="R755" s="2"/>
      <c r="S755" s="3"/>
      <c r="T755" s="5"/>
      <c r="U755" s="2"/>
      <c r="V755" s="5"/>
      <c r="W755" s="3"/>
      <c r="X755" s="2"/>
      <c r="Y755" s="2"/>
      <c r="Z755" s="2"/>
      <c r="AA755" s="2"/>
      <c r="AB755" s="4"/>
      <c r="AC755" s="3"/>
      <c r="AD755" s="3"/>
      <c r="AE755" s="2"/>
      <c r="AF755" s="2"/>
    </row>
    <row r="756" spans="1:32" x14ac:dyDescent="0.25">
      <c r="A756" s="2"/>
      <c r="B756" s="2"/>
      <c r="C756" s="2"/>
      <c r="D756" s="6"/>
      <c r="E756" s="7"/>
      <c r="F756" s="2"/>
      <c r="G756" s="2"/>
      <c r="H756" s="2"/>
      <c r="I756" s="2"/>
      <c r="J756" s="2"/>
      <c r="K756" s="2"/>
      <c r="L756" s="6"/>
      <c r="M756" s="2"/>
      <c r="N756" s="2"/>
      <c r="O756" s="111"/>
      <c r="P756" s="111"/>
      <c r="Q756" s="2"/>
      <c r="R756" s="2"/>
      <c r="S756" s="3"/>
      <c r="T756" s="5"/>
      <c r="U756" s="2"/>
      <c r="V756" s="5"/>
      <c r="W756" s="3"/>
      <c r="X756" s="2"/>
      <c r="Y756" s="2"/>
      <c r="Z756" s="2"/>
      <c r="AA756" s="2"/>
      <c r="AB756" s="4"/>
      <c r="AC756" s="3"/>
      <c r="AD756" s="3"/>
      <c r="AE756" s="2"/>
      <c r="AF756" s="2"/>
    </row>
    <row r="757" spans="1:32" x14ac:dyDescent="0.25">
      <c r="A757" s="2"/>
      <c r="B757" s="2"/>
      <c r="C757" s="2"/>
      <c r="D757" s="6"/>
      <c r="E757" s="7"/>
      <c r="F757" s="2"/>
      <c r="G757" s="2"/>
      <c r="H757" s="2"/>
      <c r="I757" s="2"/>
      <c r="J757" s="2"/>
      <c r="K757" s="2"/>
      <c r="L757" s="6"/>
      <c r="M757" s="2"/>
      <c r="N757" s="2"/>
      <c r="O757" s="111"/>
      <c r="P757" s="111"/>
      <c r="Q757" s="2"/>
      <c r="R757" s="2"/>
      <c r="S757" s="3"/>
      <c r="T757" s="5"/>
      <c r="U757" s="2"/>
      <c r="V757" s="5"/>
      <c r="W757" s="3"/>
      <c r="X757" s="2"/>
      <c r="Y757" s="2"/>
      <c r="Z757" s="2"/>
      <c r="AA757" s="2"/>
      <c r="AB757" s="4"/>
      <c r="AC757" s="3"/>
      <c r="AD757" s="3"/>
      <c r="AE757" s="2"/>
      <c r="AF757" s="2"/>
    </row>
    <row r="758" spans="1:32" x14ac:dyDescent="0.25">
      <c r="A758" s="2"/>
      <c r="B758" s="2"/>
      <c r="C758" s="2"/>
      <c r="D758" s="6"/>
      <c r="E758" s="7"/>
      <c r="F758" s="2"/>
      <c r="G758" s="2"/>
      <c r="H758" s="2"/>
      <c r="I758" s="2"/>
      <c r="J758" s="2"/>
      <c r="K758" s="2"/>
      <c r="L758" s="6"/>
      <c r="M758" s="2"/>
      <c r="N758" s="2"/>
      <c r="O758" s="111"/>
      <c r="P758" s="111"/>
      <c r="Q758" s="2"/>
      <c r="R758" s="2"/>
      <c r="S758" s="3"/>
      <c r="T758" s="5"/>
      <c r="U758" s="2"/>
      <c r="V758" s="5"/>
      <c r="W758" s="3"/>
      <c r="X758" s="2"/>
      <c r="Y758" s="2"/>
      <c r="Z758" s="2"/>
      <c r="AA758" s="2"/>
      <c r="AB758" s="4"/>
      <c r="AC758" s="3"/>
      <c r="AD758" s="3"/>
      <c r="AE758" s="2"/>
      <c r="AF758" s="2"/>
    </row>
    <row r="759" spans="1:32" x14ac:dyDescent="0.25">
      <c r="A759" s="2"/>
      <c r="B759" s="2"/>
      <c r="C759" s="2"/>
      <c r="D759" s="6"/>
      <c r="E759" s="7"/>
      <c r="F759" s="2"/>
      <c r="G759" s="2"/>
      <c r="H759" s="2"/>
      <c r="I759" s="2"/>
      <c r="J759" s="2"/>
      <c r="K759" s="2"/>
      <c r="L759" s="6"/>
      <c r="M759" s="2"/>
      <c r="N759" s="2"/>
      <c r="O759" s="111"/>
      <c r="P759" s="111"/>
      <c r="Q759" s="2"/>
      <c r="R759" s="2"/>
      <c r="S759" s="3"/>
      <c r="T759" s="5"/>
      <c r="U759" s="2"/>
      <c r="V759" s="5"/>
      <c r="W759" s="3"/>
      <c r="X759" s="2"/>
      <c r="Y759" s="2"/>
      <c r="Z759" s="2"/>
      <c r="AA759" s="2"/>
      <c r="AB759" s="4"/>
      <c r="AC759" s="3"/>
      <c r="AD759" s="3"/>
      <c r="AE759" s="2"/>
      <c r="AF759" s="2"/>
    </row>
    <row r="760" spans="1:32" x14ac:dyDescent="0.25">
      <c r="A760" s="2"/>
      <c r="B760" s="2"/>
      <c r="C760" s="2"/>
      <c r="D760" s="6"/>
      <c r="E760" s="7"/>
      <c r="F760" s="2"/>
      <c r="G760" s="2"/>
      <c r="H760" s="2"/>
      <c r="I760" s="2"/>
      <c r="J760" s="2"/>
      <c r="K760" s="2"/>
      <c r="L760" s="6"/>
      <c r="M760" s="2"/>
      <c r="N760" s="2"/>
      <c r="O760" s="111"/>
      <c r="P760" s="111"/>
      <c r="Q760" s="2"/>
      <c r="R760" s="2"/>
      <c r="S760" s="3"/>
      <c r="T760" s="5"/>
      <c r="U760" s="2"/>
      <c r="V760" s="5"/>
      <c r="W760" s="3"/>
      <c r="X760" s="2"/>
      <c r="Y760" s="2"/>
      <c r="Z760" s="2"/>
      <c r="AA760" s="2"/>
      <c r="AB760" s="4"/>
      <c r="AC760" s="3"/>
      <c r="AD760" s="3"/>
      <c r="AE760" s="2"/>
      <c r="AF760" s="2"/>
    </row>
    <row r="761" spans="1:32" x14ac:dyDescent="0.25">
      <c r="A761" s="2"/>
      <c r="B761" s="2"/>
      <c r="C761" s="2"/>
      <c r="D761" s="6"/>
      <c r="E761" s="7"/>
      <c r="F761" s="2"/>
      <c r="G761" s="2"/>
      <c r="H761" s="2"/>
      <c r="I761" s="2"/>
      <c r="J761" s="2"/>
      <c r="K761" s="2"/>
      <c r="L761" s="6"/>
      <c r="M761" s="2"/>
      <c r="N761" s="2"/>
      <c r="O761" s="111"/>
      <c r="P761" s="111"/>
      <c r="Q761" s="2"/>
      <c r="R761" s="2"/>
      <c r="S761" s="3"/>
      <c r="T761" s="5"/>
      <c r="U761" s="2"/>
      <c r="V761" s="5"/>
      <c r="W761" s="3"/>
      <c r="X761" s="2"/>
      <c r="Y761" s="2"/>
      <c r="Z761" s="2"/>
      <c r="AA761" s="2"/>
      <c r="AB761" s="4"/>
      <c r="AC761" s="3"/>
      <c r="AD761" s="3"/>
      <c r="AE761" s="2"/>
      <c r="AF761" s="2"/>
    </row>
    <row r="762" spans="1:32" x14ac:dyDescent="0.25">
      <c r="A762" s="2"/>
      <c r="B762" s="2"/>
      <c r="C762" s="2"/>
      <c r="D762" s="6"/>
      <c r="E762" s="7"/>
      <c r="F762" s="2"/>
      <c r="G762" s="2"/>
      <c r="H762" s="2"/>
      <c r="I762" s="2"/>
      <c r="J762" s="2"/>
      <c r="K762" s="2"/>
      <c r="L762" s="6"/>
      <c r="M762" s="2"/>
      <c r="N762" s="2"/>
      <c r="O762" s="111"/>
      <c r="P762" s="111"/>
      <c r="Q762" s="2"/>
      <c r="R762" s="2"/>
      <c r="S762" s="3"/>
      <c r="T762" s="5"/>
      <c r="U762" s="2"/>
      <c r="V762" s="5"/>
      <c r="W762" s="3"/>
      <c r="X762" s="2"/>
      <c r="Y762" s="2"/>
      <c r="Z762" s="2"/>
      <c r="AA762" s="2"/>
      <c r="AB762" s="4"/>
      <c r="AC762" s="3"/>
      <c r="AD762" s="3"/>
      <c r="AE762" s="2"/>
      <c r="AF762" s="2"/>
    </row>
    <row r="763" spans="1:32" x14ac:dyDescent="0.25">
      <c r="A763" s="2"/>
      <c r="B763" s="2"/>
      <c r="C763" s="2"/>
      <c r="D763" s="6"/>
      <c r="E763" s="7"/>
      <c r="F763" s="2"/>
      <c r="G763" s="2"/>
      <c r="H763" s="2"/>
      <c r="I763" s="2"/>
      <c r="J763" s="2"/>
      <c r="K763" s="2"/>
      <c r="L763" s="6"/>
      <c r="M763" s="2"/>
      <c r="N763" s="2"/>
      <c r="O763" s="111"/>
      <c r="P763" s="111"/>
      <c r="Q763" s="2"/>
      <c r="R763" s="2"/>
      <c r="S763" s="3"/>
      <c r="T763" s="5"/>
      <c r="U763" s="2"/>
      <c r="V763" s="5"/>
      <c r="W763" s="3"/>
      <c r="X763" s="2"/>
      <c r="Y763" s="2"/>
      <c r="Z763" s="2"/>
      <c r="AA763" s="2"/>
      <c r="AB763" s="4"/>
      <c r="AC763" s="3"/>
      <c r="AD763" s="3"/>
      <c r="AE763" s="2"/>
      <c r="AF763" s="2"/>
    </row>
    <row r="764" spans="1:32" x14ac:dyDescent="0.25">
      <c r="A764" s="2"/>
      <c r="B764" s="2"/>
      <c r="C764" s="2"/>
      <c r="D764" s="6"/>
      <c r="E764" s="7"/>
      <c r="F764" s="2"/>
      <c r="G764" s="2"/>
      <c r="H764" s="2"/>
      <c r="I764" s="2"/>
      <c r="J764" s="2"/>
      <c r="K764" s="2"/>
      <c r="L764" s="6"/>
      <c r="M764" s="2"/>
      <c r="N764" s="2"/>
      <c r="O764" s="111"/>
      <c r="P764" s="111"/>
      <c r="Q764" s="2"/>
      <c r="R764" s="2"/>
      <c r="S764" s="3"/>
      <c r="T764" s="5"/>
      <c r="U764" s="2"/>
      <c r="V764" s="5"/>
      <c r="W764" s="3"/>
      <c r="X764" s="2"/>
      <c r="Y764" s="2"/>
      <c r="Z764" s="2"/>
      <c r="AA764" s="2"/>
      <c r="AB764" s="4"/>
      <c r="AC764" s="3"/>
      <c r="AD764" s="3"/>
      <c r="AE764" s="2"/>
      <c r="AF764" s="2"/>
    </row>
    <row r="765" spans="1:32" x14ac:dyDescent="0.25">
      <c r="A765" s="2"/>
      <c r="B765" s="2"/>
      <c r="C765" s="2"/>
      <c r="D765" s="6"/>
      <c r="E765" s="7"/>
      <c r="F765" s="2"/>
      <c r="G765" s="2"/>
      <c r="H765" s="2"/>
      <c r="I765" s="2"/>
      <c r="J765" s="2"/>
      <c r="K765" s="2"/>
      <c r="L765" s="6"/>
      <c r="M765" s="2"/>
      <c r="N765" s="2"/>
      <c r="O765" s="111"/>
      <c r="P765" s="111"/>
      <c r="Q765" s="2"/>
      <c r="R765" s="2"/>
      <c r="S765" s="3"/>
      <c r="T765" s="5"/>
      <c r="U765" s="2"/>
      <c r="V765" s="5"/>
      <c r="W765" s="3"/>
      <c r="X765" s="2"/>
      <c r="Y765" s="2"/>
      <c r="Z765" s="2"/>
      <c r="AA765" s="2"/>
      <c r="AB765" s="4"/>
      <c r="AC765" s="3"/>
      <c r="AD765" s="3"/>
      <c r="AE765" s="2"/>
      <c r="AF765" s="2"/>
    </row>
    <row r="766" spans="1:32" x14ac:dyDescent="0.25">
      <c r="A766" s="2"/>
      <c r="B766" s="2"/>
      <c r="C766" s="2"/>
      <c r="D766" s="6"/>
      <c r="E766" s="7"/>
      <c r="F766" s="2"/>
      <c r="G766" s="2"/>
      <c r="H766" s="2"/>
      <c r="I766" s="2"/>
      <c r="J766" s="2"/>
      <c r="K766" s="2"/>
      <c r="L766" s="6"/>
      <c r="M766" s="2"/>
      <c r="N766" s="2"/>
      <c r="O766" s="111"/>
      <c r="P766" s="111"/>
      <c r="Q766" s="2"/>
      <c r="R766" s="2"/>
      <c r="S766" s="3"/>
      <c r="T766" s="5"/>
      <c r="U766" s="2"/>
      <c r="V766" s="5"/>
      <c r="W766" s="3"/>
      <c r="X766" s="2"/>
      <c r="Y766" s="2"/>
      <c r="Z766" s="2"/>
      <c r="AA766" s="2"/>
      <c r="AB766" s="4"/>
      <c r="AC766" s="3"/>
      <c r="AD766" s="3"/>
      <c r="AE766" s="2"/>
      <c r="AF766" s="2"/>
    </row>
    <row r="767" spans="1:32" x14ac:dyDescent="0.25">
      <c r="A767" s="2"/>
      <c r="B767" s="2"/>
      <c r="C767" s="2"/>
      <c r="D767" s="6"/>
      <c r="E767" s="7"/>
      <c r="F767" s="2"/>
      <c r="G767" s="2"/>
      <c r="H767" s="2"/>
      <c r="I767" s="2"/>
      <c r="J767" s="2"/>
      <c r="K767" s="2"/>
      <c r="L767" s="6"/>
      <c r="M767" s="2"/>
      <c r="N767" s="2"/>
      <c r="O767" s="111"/>
      <c r="P767" s="111"/>
      <c r="Q767" s="2"/>
      <c r="R767" s="2"/>
      <c r="S767" s="3"/>
      <c r="T767" s="5"/>
      <c r="U767" s="2"/>
      <c r="V767" s="5"/>
      <c r="W767" s="3"/>
      <c r="X767" s="2"/>
      <c r="Y767" s="2"/>
      <c r="Z767" s="2"/>
      <c r="AA767" s="2"/>
      <c r="AB767" s="4"/>
      <c r="AC767" s="3"/>
      <c r="AD767" s="3"/>
      <c r="AE767" s="2"/>
      <c r="AF767" s="2"/>
    </row>
    <row r="768" spans="1:32" x14ac:dyDescent="0.25">
      <c r="A768" s="2"/>
      <c r="B768" s="2"/>
      <c r="C768" s="2"/>
      <c r="D768" s="6"/>
      <c r="E768" s="7"/>
      <c r="F768" s="2"/>
      <c r="G768" s="2"/>
      <c r="H768" s="2"/>
      <c r="I768" s="2"/>
      <c r="J768" s="2"/>
      <c r="K768" s="2"/>
      <c r="L768" s="6"/>
      <c r="M768" s="2"/>
      <c r="N768" s="2"/>
      <c r="O768" s="111"/>
      <c r="P768" s="111"/>
      <c r="Q768" s="2"/>
      <c r="R768" s="2"/>
      <c r="S768" s="3"/>
      <c r="T768" s="5"/>
      <c r="U768" s="2"/>
      <c r="V768" s="5"/>
      <c r="W768" s="3"/>
      <c r="X768" s="2"/>
      <c r="Y768" s="2"/>
      <c r="Z768" s="2"/>
      <c r="AA768" s="2"/>
      <c r="AB768" s="4"/>
      <c r="AC768" s="3"/>
      <c r="AD768" s="3"/>
      <c r="AE768" s="2"/>
      <c r="AF768" s="2"/>
    </row>
    <row r="769" spans="1:32" x14ac:dyDescent="0.25">
      <c r="A769" s="2"/>
      <c r="B769" s="2"/>
      <c r="C769" s="2"/>
      <c r="D769" s="6"/>
      <c r="E769" s="7"/>
      <c r="F769" s="2"/>
      <c r="G769" s="2"/>
      <c r="H769" s="2"/>
      <c r="I769" s="2"/>
      <c r="J769" s="2"/>
      <c r="K769" s="2"/>
      <c r="L769" s="6"/>
      <c r="M769" s="2"/>
      <c r="N769" s="2"/>
      <c r="O769" s="111"/>
      <c r="P769" s="111"/>
      <c r="Q769" s="2"/>
      <c r="R769" s="2"/>
      <c r="S769" s="3"/>
      <c r="T769" s="5"/>
      <c r="U769" s="2"/>
      <c r="V769" s="5"/>
      <c r="W769" s="3"/>
      <c r="X769" s="2"/>
      <c r="Y769" s="2"/>
      <c r="Z769" s="2"/>
      <c r="AA769" s="2"/>
      <c r="AB769" s="4"/>
      <c r="AC769" s="3"/>
      <c r="AD769" s="3"/>
      <c r="AE769" s="2"/>
      <c r="AF769" s="2"/>
    </row>
    <row r="770" spans="1:32" x14ac:dyDescent="0.25">
      <c r="A770" s="2"/>
      <c r="B770" s="2"/>
      <c r="C770" s="2"/>
      <c r="D770" s="6"/>
      <c r="E770" s="7"/>
      <c r="F770" s="2"/>
      <c r="G770" s="2"/>
      <c r="H770" s="2"/>
      <c r="I770" s="2"/>
      <c r="J770" s="2"/>
      <c r="K770" s="2"/>
      <c r="L770" s="6"/>
      <c r="M770" s="2"/>
      <c r="N770" s="2"/>
      <c r="O770" s="111"/>
      <c r="P770" s="111"/>
      <c r="Q770" s="2"/>
      <c r="R770" s="2"/>
      <c r="S770" s="3"/>
      <c r="T770" s="5"/>
      <c r="U770" s="2"/>
      <c r="V770" s="5"/>
      <c r="W770" s="3"/>
      <c r="X770" s="2"/>
      <c r="Y770" s="2"/>
      <c r="Z770" s="2"/>
      <c r="AA770" s="2"/>
      <c r="AB770" s="4"/>
      <c r="AC770" s="3"/>
      <c r="AD770" s="3"/>
      <c r="AE770" s="2"/>
      <c r="AF770" s="2"/>
    </row>
    <row r="771" spans="1:32" x14ac:dyDescent="0.25">
      <c r="A771" s="2"/>
      <c r="B771" s="2"/>
      <c r="C771" s="2"/>
      <c r="D771" s="6"/>
      <c r="E771" s="7"/>
      <c r="F771" s="2"/>
      <c r="G771" s="2"/>
      <c r="H771" s="2"/>
      <c r="I771" s="2"/>
      <c r="J771" s="2"/>
      <c r="K771" s="2"/>
      <c r="L771" s="6"/>
      <c r="M771" s="2"/>
      <c r="N771" s="2"/>
      <c r="O771" s="111"/>
      <c r="P771" s="111"/>
      <c r="Q771" s="2"/>
      <c r="R771" s="2"/>
      <c r="S771" s="3"/>
      <c r="T771" s="5"/>
      <c r="U771" s="2"/>
      <c r="V771" s="5"/>
      <c r="W771" s="3"/>
      <c r="X771" s="2"/>
      <c r="Y771" s="2"/>
      <c r="Z771" s="2"/>
      <c r="AA771" s="2"/>
      <c r="AB771" s="4"/>
      <c r="AC771" s="3"/>
      <c r="AD771" s="3"/>
      <c r="AE771" s="2"/>
      <c r="AF771" s="2"/>
    </row>
    <row r="772" spans="1:32" x14ac:dyDescent="0.25">
      <c r="A772" s="2"/>
      <c r="B772" s="2"/>
      <c r="C772" s="2"/>
      <c r="D772" s="6"/>
      <c r="E772" s="7"/>
      <c r="F772" s="2"/>
      <c r="G772" s="2"/>
      <c r="H772" s="2"/>
      <c r="I772" s="2"/>
      <c r="J772" s="2"/>
      <c r="K772" s="2"/>
      <c r="L772" s="6"/>
      <c r="M772" s="2"/>
      <c r="N772" s="2"/>
      <c r="O772" s="111"/>
      <c r="P772" s="111"/>
      <c r="Q772" s="2"/>
      <c r="R772" s="2"/>
      <c r="S772" s="3"/>
      <c r="T772" s="5"/>
      <c r="U772" s="2"/>
      <c r="V772" s="5"/>
      <c r="W772" s="3"/>
      <c r="X772" s="2"/>
      <c r="Y772" s="2"/>
      <c r="Z772" s="2"/>
      <c r="AA772" s="2"/>
      <c r="AB772" s="4"/>
      <c r="AC772" s="3"/>
      <c r="AD772" s="3"/>
      <c r="AE772" s="2"/>
      <c r="AF772" s="2"/>
    </row>
    <row r="773" spans="1:32" x14ac:dyDescent="0.25">
      <c r="A773" s="2"/>
      <c r="B773" s="2"/>
      <c r="C773" s="2"/>
      <c r="D773" s="6"/>
      <c r="E773" s="7"/>
      <c r="F773" s="2"/>
      <c r="G773" s="2"/>
      <c r="H773" s="2"/>
      <c r="I773" s="2"/>
      <c r="J773" s="2"/>
      <c r="K773" s="2"/>
      <c r="L773" s="6"/>
      <c r="M773" s="2"/>
      <c r="N773" s="2"/>
      <c r="O773" s="111"/>
      <c r="P773" s="111"/>
      <c r="Q773" s="2"/>
      <c r="R773" s="2"/>
      <c r="S773" s="3"/>
      <c r="T773" s="5"/>
      <c r="U773" s="2"/>
      <c r="V773" s="5"/>
      <c r="W773" s="3"/>
      <c r="X773" s="2"/>
      <c r="Y773" s="2"/>
      <c r="Z773" s="2"/>
      <c r="AA773" s="2"/>
      <c r="AB773" s="4"/>
      <c r="AC773" s="3"/>
      <c r="AD773" s="3"/>
      <c r="AE773" s="2"/>
      <c r="AF773" s="2"/>
    </row>
    <row r="774" spans="1:32" x14ac:dyDescent="0.25">
      <c r="A774" s="2"/>
      <c r="B774" s="2"/>
      <c r="C774" s="2"/>
      <c r="D774" s="6"/>
      <c r="E774" s="7"/>
      <c r="F774" s="2"/>
      <c r="G774" s="2"/>
      <c r="H774" s="2"/>
      <c r="I774" s="2"/>
      <c r="J774" s="2"/>
      <c r="K774" s="2"/>
      <c r="L774" s="6"/>
      <c r="M774" s="2"/>
      <c r="N774" s="2"/>
      <c r="O774" s="111"/>
      <c r="P774" s="111"/>
      <c r="Q774" s="2"/>
      <c r="R774" s="2"/>
      <c r="S774" s="3"/>
      <c r="T774" s="5"/>
      <c r="U774" s="2"/>
      <c r="V774" s="5"/>
      <c r="W774" s="3"/>
      <c r="X774" s="2"/>
      <c r="Y774" s="2"/>
      <c r="Z774" s="2"/>
      <c r="AA774" s="2"/>
      <c r="AB774" s="4"/>
      <c r="AC774" s="3"/>
      <c r="AD774" s="3"/>
      <c r="AE774" s="2"/>
      <c r="AF774" s="2"/>
    </row>
    <row r="775" spans="1:32" x14ac:dyDescent="0.25">
      <c r="A775" s="2"/>
      <c r="B775" s="2"/>
      <c r="C775" s="2"/>
      <c r="D775" s="6"/>
      <c r="E775" s="7"/>
      <c r="F775" s="2"/>
      <c r="G775" s="2"/>
      <c r="H775" s="2"/>
      <c r="I775" s="2"/>
      <c r="J775" s="2"/>
      <c r="K775" s="2"/>
      <c r="L775" s="6"/>
      <c r="M775" s="2"/>
      <c r="N775" s="2"/>
      <c r="O775" s="111"/>
      <c r="P775" s="111"/>
      <c r="Q775" s="2"/>
      <c r="R775" s="2"/>
      <c r="S775" s="3"/>
      <c r="T775" s="5"/>
      <c r="U775" s="2"/>
      <c r="V775" s="5"/>
      <c r="W775" s="3"/>
      <c r="X775" s="2"/>
      <c r="Y775" s="2"/>
      <c r="Z775" s="2"/>
      <c r="AA775" s="2"/>
      <c r="AB775" s="4"/>
      <c r="AC775" s="3"/>
      <c r="AD775" s="3"/>
      <c r="AE775" s="2"/>
      <c r="AF775" s="2"/>
    </row>
    <row r="776" spans="1:32" x14ac:dyDescent="0.25">
      <c r="A776" s="2"/>
      <c r="B776" s="2"/>
      <c r="C776" s="2"/>
      <c r="D776" s="6"/>
      <c r="E776" s="7"/>
      <c r="F776" s="2"/>
      <c r="G776" s="2"/>
      <c r="H776" s="2"/>
      <c r="I776" s="2"/>
      <c r="J776" s="2"/>
      <c r="K776" s="2"/>
      <c r="L776" s="6"/>
      <c r="M776" s="2"/>
      <c r="N776" s="2"/>
      <c r="O776" s="111"/>
      <c r="P776" s="111"/>
      <c r="Q776" s="2"/>
      <c r="R776" s="2"/>
      <c r="S776" s="3"/>
      <c r="T776" s="5"/>
      <c r="U776" s="2"/>
      <c r="V776" s="5"/>
      <c r="W776" s="3"/>
      <c r="X776" s="2"/>
      <c r="Y776" s="2"/>
      <c r="Z776" s="2"/>
      <c r="AA776" s="2"/>
      <c r="AB776" s="4"/>
      <c r="AC776" s="3"/>
      <c r="AD776" s="3"/>
      <c r="AE776" s="2"/>
      <c r="AF776" s="2"/>
    </row>
    <row r="777" spans="1:32" x14ac:dyDescent="0.25">
      <c r="A777" s="2"/>
      <c r="B777" s="2"/>
      <c r="C777" s="2"/>
      <c r="D777" s="6"/>
      <c r="E777" s="7"/>
      <c r="F777" s="2"/>
      <c r="G777" s="2"/>
      <c r="H777" s="2"/>
      <c r="I777" s="2"/>
      <c r="J777" s="2"/>
      <c r="K777" s="2"/>
      <c r="L777" s="6"/>
      <c r="M777" s="2"/>
      <c r="N777" s="2"/>
      <c r="O777" s="111"/>
      <c r="P777" s="111"/>
      <c r="Q777" s="2"/>
      <c r="R777" s="2"/>
      <c r="S777" s="3"/>
      <c r="T777" s="5"/>
      <c r="U777" s="2"/>
      <c r="V777" s="5"/>
      <c r="W777" s="3"/>
      <c r="X777" s="2"/>
      <c r="Y777" s="2"/>
      <c r="Z777" s="2"/>
      <c r="AA777" s="2"/>
      <c r="AB777" s="4"/>
      <c r="AC777" s="3"/>
      <c r="AD777" s="3"/>
      <c r="AE777" s="2"/>
      <c r="AF777" s="2"/>
    </row>
    <row r="778" spans="1:32" x14ac:dyDescent="0.25">
      <c r="A778" s="2"/>
      <c r="B778" s="2"/>
      <c r="C778" s="2"/>
      <c r="D778" s="6"/>
      <c r="E778" s="7"/>
      <c r="F778" s="2"/>
      <c r="G778" s="2"/>
      <c r="H778" s="2"/>
      <c r="I778" s="2"/>
      <c r="J778" s="2"/>
      <c r="K778" s="2"/>
      <c r="L778" s="6"/>
      <c r="M778" s="2"/>
      <c r="N778" s="2"/>
      <c r="O778" s="111"/>
      <c r="P778" s="111"/>
      <c r="Q778" s="2"/>
      <c r="R778" s="2"/>
      <c r="S778" s="3"/>
      <c r="T778" s="5"/>
      <c r="U778" s="2"/>
      <c r="V778" s="5"/>
      <c r="W778" s="3"/>
      <c r="X778" s="2"/>
      <c r="Y778" s="2"/>
      <c r="Z778" s="2"/>
      <c r="AA778" s="2"/>
      <c r="AB778" s="4"/>
      <c r="AC778" s="3"/>
      <c r="AD778" s="3"/>
      <c r="AE778" s="2"/>
      <c r="AF778" s="2"/>
    </row>
    <row r="779" spans="1:32" x14ac:dyDescent="0.25">
      <c r="A779" s="2"/>
      <c r="B779" s="2"/>
      <c r="C779" s="2"/>
      <c r="D779" s="6"/>
      <c r="E779" s="7"/>
      <c r="F779" s="2"/>
      <c r="G779" s="2"/>
      <c r="H779" s="2"/>
      <c r="I779" s="2"/>
      <c r="J779" s="2"/>
      <c r="K779" s="2"/>
      <c r="L779" s="6"/>
      <c r="M779" s="2"/>
      <c r="N779" s="2"/>
      <c r="O779" s="111"/>
      <c r="P779" s="111"/>
      <c r="Q779" s="2"/>
      <c r="R779" s="2"/>
      <c r="S779" s="3"/>
      <c r="T779" s="5"/>
      <c r="U779" s="2"/>
      <c r="V779" s="5"/>
      <c r="W779" s="3"/>
      <c r="X779" s="2"/>
      <c r="Y779" s="2"/>
      <c r="Z779" s="2"/>
      <c r="AA779" s="2"/>
      <c r="AB779" s="4"/>
      <c r="AC779" s="3"/>
      <c r="AD779" s="3"/>
      <c r="AE779" s="2"/>
      <c r="AF779" s="2"/>
    </row>
    <row r="780" spans="1:32" x14ac:dyDescent="0.25">
      <c r="A780" s="2"/>
      <c r="B780" s="2"/>
      <c r="C780" s="2"/>
      <c r="D780" s="6"/>
      <c r="E780" s="7"/>
      <c r="F780" s="2"/>
      <c r="G780" s="2"/>
      <c r="H780" s="2"/>
      <c r="I780" s="2"/>
      <c r="J780" s="2"/>
      <c r="K780" s="2"/>
      <c r="L780" s="6"/>
      <c r="M780" s="2"/>
      <c r="N780" s="2"/>
      <c r="O780" s="111"/>
      <c r="P780" s="111"/>
      <c r="Q780" s="2"/>
      <c r="R780" s="2"/>
      <c r="S780" s="3"/>
      <c r="T780" s="5"/>
      <c r="U780" s="2"/>
      <c r="V780" s="5"/>
      <c r="W780" s="3"/>
      <c r="X780" s="2"/>
      <c r="Y780" s="2"/>
      <c r="Z780" s="2"/>
      <c r="AA780" s="2"/>
      <c r="AB780" s="4"/>
      <c r="AC780" s="3"/>
      <c r="AD780" s="3"/>
      <c r="AE780" s="2"/>
      <c r="AF780" s="2"/>
    </row>
    <row r="781" spans="1:32" x14ac:dyDescent="0.25">
      <c r="A781" s="2"/>
      <c r="B781" s="2"/>
      <c r="C781" s="2"/>
      <c r="D781" s="6"/>
      <c r="E781" s="7"/>
      <c r="F781" s="2"/>
      <c r="G781" s="2"/>
      <c r="H781" s="2"/>
      <c r="I781" s="2"/>
      <c r="J781" s="2"/>
      <c r="K781" s="2"/>
      <c r="L781" s="6"/>
      <c r="M781" s="2"/>
      <c r="N781" s="2"/>
      <c r="O781" s="111"/>
      <c r="P781" s="111"/>
      <c r="Q781" s="2"/>
      <c r="R781" s="2"/>
      <c r="S781" s="3"/>
      <c r="T781" s="5"/>
      <c r="U781" s="2"/>
      <c r="V781" s="5"/>
      <c r="W781" s="3"/>
      <c r="X781" s="2"/>
      <c r="Y781" s="2"/>
      <c r="Z781" s="2"/>
      <c r="AA781" s="2"/>
      <c r="AB781" s="4"/>
      <c r="AC781" s="3"/>
      <c r="AD781" s="3"/>
      <c r="AE781" s="2"/>
      <c r="AF781" s="2"/>
    </row>
    <row r="782" spans="1:32" x14ac:dyDescent="0.25">
      <c r="A782" s="2"/>
      <c r="B782" s="2"/>
      <c r="C782" s="2"/>
      <c r="D782" s="6"/>
      <c r="E782" s="7"/>
      <c r="F782" s="2"/>
      <c r="G782" s="2"/>
      <c r="H782" s="2"/>
      <c r="I782" s="2"/>
      <c r="J782" s="2"/>
      <c r="K782" s="2"/>
      <c r="L782" s="6"/>
      <c r="M782" s="2"/>
      <c r="N782" s="2"/>
      <c r="O782" s="111"/>
      <c r="P782" s="111"/>
      <c r="Q782" s="2"/>
      <c r="R782" s="2"/>
      <c r="S782" s="3"/>
      <c r="T782" s="5"/>
      <c r="U782" s="2"/>
      <c r="V782" s="5"/>
      <c r="W782" s="3"/>
      <c r="X782" s="2"/>
      <c r="Y782" s="2"/>
      <c r="Z782" s="2"/>
      <c r="AA782" s="2"/>
      <c r="AB782" s="4"/>
      <c r="AC782" s="3"/>
      <c r="AD782" s="3"/>
      <c r="AE782" s="2"/>
      <c r="AF782" s="2"/>
    </row>
    <row r="783" spans="1:32" x14ac:dyDescent="0.25">
      <c r="A783" s="2"/>
      <c r="B783" s="2"/>
      <c r="C783" s="2"/>
      <c r="D783" s="6"/>
      <c r="E783" s="7"/>
      <c r="F783" s="2"/>
      <c r="G783" s="2"/>
      <c r="H783" s="2"/>
      <c r="I783" s="2"/>
      <c r="J783" s="2"/>
      <c r="K783" s="2"/>
      <c r="L783" s="6"/>
      <c r="M783" s="2"/>
      <c r="N783" s="2"/>
      <c r="O783" s="111"/>
      <c r="P783" s="111"/>
      <c r="Q783" s="2"/>
      <c r="R783" s="2"/>
      <c r="S783" s="3"/>
      <c r="T783" s="5"/>
      <c r="U783" s="2"/>
      <c r="V783" s="5"/>
      <c r="W783" s="3"/>
      <c r="X783" s="2"/>
      <c r="Y783" s="2"/>
      <c r="Z783" s="2"/>
      <c r="AA783" s="2"/>
      <c r="AB783" s="4"/>
      <c r="AC783" s="3"/>
      <c r="AD783" s="3"/>
      <c r="AE783" s="2"/>
      <c r="AF783" s="2"/>
    </row>
    <row r="784" spans="1:32" x14ac:dyDescent="0.25">
      <c r="A784" s="2"/>
      <c r="B784" s="2"/>
      <c r="C784" s="2"/>
      <c r="D784" s="6"/>
      <c r="E784" s="7"/>
      <c r="F784" s="2"/>
      <c r="G784" s="2"/>
      <c r="H784" s="2"/>
      <c r="I784" s="2"/>
      <c r="J784" s="2"/>
      <c r="K784" s="2"/>
      <c r="L784" s="6"/>
      <c r="M784" s="2"/>
      <c r="N784" s="2"/>
      <c r="O784" s="111"/>
      <c r="P784" s="111"/>
      <c r="Q784" s="2"/>
      <c r="R784" s="2"/>
      <c r="S784" s="3"/>
      <c r="T784" s="5"/>
      <c r="U784" s="2"/>
      <c r="V784" s="5"/>
      <c r="W784" s="3"/>
      <c r="X784" s="2"/>
      <c r="Y784" s="2"/>
      <c r="Z784" s="2"/>
      <c r="AA784" s="2"/>
      <c r="AB784" s="4"/>
      <c r="AC784" s="3"/>
      <c r="AD784" s="3"/>
      <c r="AE784" s="2"/>
      <c r="AF784" s="2"/>
    </row>
    <row r="785" spans="1:32" x14ac:dyDescent="0.25">
      <c r="A785" s="2"/>
      <c r="B785" s="2"/>
      <c r="C785" s="2"/>
      <c r="D785" s="6"/>
      <c r="E785" s="7"/>
      <c r="F785" s="2"/>
      <c r="G785" s="2"/>
      <c r="H785" s="2"/>
      <c r="I785" s="2"/>
      <c r="J785" s="2"/>
      <c r="K785" s="2"/>
      <c r="L785" s="6"/>
      <c r="M785" s="2"/>
      <c r="N785" s="2"/>
      <c r="O785" s="111"/>
      <c r="P785" s="111"/>
      <c r="Q785" s="2"/>
      <c r="R785" s="2"/>
      <c r="S785" s="3"/>
      <c r="T785" s="5"/>
      <c r="U785" s="2"/>
      <c r="V785" s="5"/>
      <c r="W785" s="3"/>
      <c r="X785" s="2"/>
      <c r="Y785" s="2"/>
      <c r="Z785" s="2"/>
      <c r="AA785" s="2"/>
      <c r="AB785" s="4"/>
      <c r="AC785" s="3"/>
      <c r="AD785" s="3"/>
      <c r="AE785" s="2"/>
      <c r="AF785" s="2"/>
    </row>
    <row r="786" spans="1:32" x14ac:dyDescent="0.25">
      <c r="A786" s="2"/>
      <c r="B786" s="2"/>
      <c r="C786" s="2"/>
      <c r="D786" s="6"/>
      <c r="E786" s="7"/>
      <c r="F786" s="2"/>
      <c r="G786" s="2"/>
      <c r="H786" s="2"/>
      <c r="I786" s="2"/>
      <c r="J786" s="2"/>
      <c r="K786" s="2"/>
      <c r="L786" s="6"/>
      <c r="M786" s="2"/>
      <c r="N786" s="2"/>
      <c r="O786" s="111"/>
      <c r="P786" s="111"/>
      <c r="Q786" s="2"/>
      <c r="R786" s="2"/>
      <c r="S786" s="3"/>
      <c r="T786" s="5"/>
      <c r="U786" s="2"/>
      <c r="V786" s="5"/>
      <c r="W786" s="3"/>
      <c r="X786" s="2"/>
      <c r="Y786" s="2"/>
      <c r="Z786" s="2"/>
      <c r="AA786" s="2"/>
      <c r="AB786" s="4"/>
      <c r="AC786" s="3"/>
      <c r="AD786" s="3"/>
      <c r="AE786" s="2"/>
      <c r="AF786" s="2"/>
    </row>
    <row r="787" spans="1:32" x14ac:dyDescent="0.25">
      <c r="A787" s="2"/>
      <c r="B787" s="2"/>
      <c r="C787" s="2"/>
      <c r="D787" s="6"/>
      <c r="E787" s="7"/>
      <c r="F787" s="2"/>
      <c r="G787" s="2"/>
      <c r="H787" s="2"/>
      <c r="I787" s="2"/>
      <c r="J787" s="2"/>
      <c r="K787" s="2"/>
      <c r="L787" s="6"/>
      <c r="M787" s="2"/>
      <c r="N787" s="2"/>
      <c r="O787" s="111"/>
      <c r="P787" s="111"/>
      <c r="Q787" s="2"/>
      <c r="R787" s="2"/>
      <c r="S787" s="3"/>
      <c r="T787" s="5"/>
      <c r="U787" s="2"/>
      <c r="V787" s="5"/>
      <c r="W787" s="3"/>
      <c r="X787" s="2"/>
      <c r="Y787" s="2"/>
      <c r="Z787" s="2"/>
      <c r="AA787" s="2"/>
      <c r="AB787" s="4"/>
      <c r="AC787" s="3"/>
      <c r="AD787" s="3"/>
      <c r="AE787" s="2"/>
      <c r="AF787" s="2"/>
    </row>
    <row r="788" spans="1:32" x14ac:dyDescent="0.25">
      <c r="A788" s="2"/>
      <c r="B788" s="2"/>
      <c r="C788" s="2"/>
      <c r="D788" s="6"/>
      <c r="E788" s="7"/>
      <c r="F788" s="2"/>
      <c r="G788" s="2"/>
      <c r="H788" s="2"/>
      <c r="I788" s="2"/>
      <c r="J788" s="2"/>
      <c r="K788" s="2"/>
      <c r="L788" s="6"/>
      <c r="M788" s="2"/>
      <c r="N788" s="2"/>
      <c r="O788" s="111"/>
      <c r="P788" s="111"/>
      <c r="Q788" s="2"/>
      <c r="R788" s="2"/>
      <c r="S788" s="3"/>
      <c r="T788" s="5"/>
      <c r="U788" s="2"/>
      <c r="V788" s="5"/>
      <c r="W788" s="3"/>
      <c r="X788" s="2"/>
      <c r="Y788" s="2"/>
      <c r="Z788" s="2"/>
      <c r="AA788" s="2"/>
      <c r="AB788" s="4"/>
      <c r="AC788" s="3"/>
      <c r="AD788" s="3"/>
      <c r="AE788" s="2"/>
      <c r="AF788" s="2"/>
    </row>
    <row r="789" spans="1:32" x14ac:dyDescent="0.25">
      <c r="A789" s="2"/>
      <c r="B789" s="2"/>
      <c r="C789" s="2"/>
      <c r="D789" s="6"/>
      <c r="E789" s="7"/>
      <c r="F789" s="2"/>
      <c r="G789" s="2"/>
      <c r="H789" s="2"/>
      <c r="I789" s="2"/>
      <c r="J789" s="2"/>
      <c r="K789" s="2"/>
      <c r="L789" s="6"/>
      <c r="M789" s="2"/>
      <c r="N789" s="2"/>
      <c r="O789" s="111"/>
      <c r="P789" s="111"/>
      <c r="Q789" s="2"/>
      <c r="R789" s="2"/>
      <c r="S789" s="3"/>
      <c r="T789" s="5"/>
      <c r="U789" s="2"/>
      <c r="V789" s="5"/>
      <c r="W789" s="3"/>
      <c r="X789" s="2"/>
      <c r="Y789" s="2"/>
      <c r="Z789" s="2"/>
      <c r="AA789" s="2"/>
      <c r="AB789" s="4"/>
      <c r="AC789" s="3"/>
      <c r="AD789" s="3"/>
      <c r="AE789" s="2"/>
      <c r="AF789" s="2"/>
    </row>
    <row r="790" spans="1:32" x14ac:dyDescent="0.25">
      <c r="A790" s="2"/>
      <c r="B790" s="2"/>
      <c r="C790" s="2"/>
      <c r="D790" s="6"/>
      <c r="E790" s="7"/>
      <c r="F790" s="2"/>
      <c r="G790" s="2"/>
      <c r="H790" s="2"/>
      <c r="I790" s="2"/>
      <c r="J790" s="2"/>
      <c r="K790" s="2"/>
      <c r="L790" s="6"/>
      <c r="M790" s="2"/>
      <c r="N790" s="2"/>
      <c r="O790" s="111"/>
      <c r="P790" s="111"/>
      <c r="Q790" s="2"/>
      <c r="R790" s="2"/>
      <c r="S790" s="3"/>
      <c r="T790" s="5"/>
      <c r="U790" s="2"/>
      <c r="V790" s="5"/>
      <c r="W790" s="3"/>
      <c r="X790" s="2"/>
      <c r="Y790" s="2"/>
      <c r="Z790" s="2"/>
      <c r="AA790" s="2"/>
      <c r="AB790" s="4"/>
      <c r="AC790" s="3"/>
      <c r="AD790" s="3"/>
      <c r="AE790" s="2"/>
      <c r="AF790" s="2"/>
    </row>
    <row r="791" spans="1:32" x14ac:dyDescent="0.25">
      <c r="A791" s="2"/>
      <c r="B791" s="2"/>
      <c r="C791" s="2"/>
      <c r="D791" s="6"/>
      <c r="E791" s="7"/>
      <c r="F791" s="2"/>
      <c r="G791" s="2"/>
      <c r="H791" s="2"/>
      <c r="I791" s="2"/>
      <c r="J791" s="2"/>
      <c r="K791" s="2"/>
      <c r="L791" s="6"/>
      <c r="M791" s="2"/>
      <c r="N791" s="2"/>
      <c r="O791" s="111"/>
      <c r="P791" s="111"/>
      <c r="Q791" s="2"/>
      <c r="R791" s="2"/>
      <c r="S791" s="3"/>
      <c r="T791" s="5"/>
      <c r="U791" s="2"/>
      <c r="V791" s="5"/>
      <c r="W791" s="3"/>
      <c r="X791" s="2"/>
      <c r="Y791" s="2"/>
      <c r="Z791" s="2"/>
      <c r="AA791" s="2"/>
      <c r="AB791" s="4"/>
      <c r="AC791" s="3"/>
      <c r="AD791" s="3"/>
      <c r="AE791" s="2"/>
      <c r="AF791" s="2"/>
    </row>
    <row r="792" spans="1:32" x14ac:dyDescent="0.25">
      <c r="A792" s="2"/>
      <c r="B792" s="2"/>
      <c r="C792" s="2"/>
      <c r="D792" s="6"/>
      <c r="E792" s="7"/>
      <c r="F792" s="2"/>
      <c r="G792" s="2"/>
      <c r="H792" s="2"/>
      <c r="I792" s="2"/>
      <c r="J792" s="2"/>
      <c r="K792" s="2"/>
      <c r="L792" s="6"/>
      <c r="M792" s="2"/>
      <c r="N792" s="2"/>
      <c r="O792" s="111"/>
      <c r="P792" s="111"/>
      <c r="Q792" s="2"/>
      <c r="R792" s="2"/>
      <c r="S792" s="3"/>
      <c r="T792" s="5"/>
      <c r="U792" s="2"/>
      <c r="V792" s="5"/>
      <c r="W792" s="3"/>
      <c r="X792" s="2"/>
      <c r="Y792" s="2"/>
      <c r="Z792" s="2"/>
      <c r="AA792" s="2"/>
      <c r="AB792" s="4"/>
      <c r="AC792" s="3"/>
      <c r="AD792" s="3"/>
      <c r="AE792" s="2"/>
      <c r="AF792" s="2"/>
    </row>
    <row r="793" spans="1:32" x14ac:dyDescent="0.25">
      <c r="A793" s="2"/>
      <c r="B793" s="2"/>
      <c r="C793" s="2"/>
      <c r="D793" s="6"/>
      <c r="E793" s="7"/>
      <c r="F793" s="2"/>
      <c r="G793" s="2"/>
      <c r="H793" s="2"/>
      <c r="I793" s="2"/>
      <c r="J793" s="2"/>
      <c r="K793" s="2"/>
      <c r="L793" s="6"/>
      <c r="M793" s="2"/>
      <c r="N793" s="2"/>
      <c r="O793" s="111"/>
      <c r="P793" s="111"/>
      <c r="Q793" s="2"/>
      <c r="R793" s="2"/>
      <c r="S793" s="3"/>
      <c r="T793" s="5"/>
      <c r="U793" s="2"/>
      <c r="V793" s="5"/>
      <c r="W793" s="3"/>
      <c r="X793" s="2"/>
      <c r="Y793" s="2"/>
      <c r="Z793" s="2"/>
      <c r="AA793" s="2"/>
      <c r="AB793" s="4"/>
      <c r="AC793" s="3"/>
      <c r="AD793" s="3"/>
      <c r="AE793" s="2"/>
      <c r="AF793" s="2"/>
    </row>
    <row r="794" spans="1:32" x14ac:dyDescent="0.25">
      <c r="A794" s="2"/>
      <c r="B794" s="2"/>
      <c r="C794" s="2"/>
      <c r="D794" s="6"/>
      <c r="E794" s="7"/>
      <c r="F794" s="2"/>
      <c r="G794" s="2"/>
      <c r="H794" s="2"/>
      <c r="I794" s="2"/>
      <c r="J794" s="2"/>
      <c r="K794" s="2"/>
      <c r="L794" s="6"/>
      <c r="M794" s="2"/>
      <c r="N794" s="2"/>
      <c r="O794" s="111"/>
      <c r="P794" s="111"/>
      <c r="Q794" s="2"/>
      <c r="R794" s="2"/>
      <c r="S794" s="3"/>
      <c r="T794" s="5"/>
      <c r="U794" s="2"/>
      <c r="V794" s="5"/>
      <c r="W794" s="3"/>
      <c r="X794" s="2"/>
      <c r="Y794" s="2"/>
      <c r="Z794" s="2"/>
      <c r="AA794" s="2"/>
      <c r="AB794" s="4"/>
      <c r="AC794" s="3"/>
      <c r="AD794" s="3"/>
      <c r="AE794" s="2"/>
      <c r="AF794" s="2"/>
    </row>
    <row r="795" spans="1:32" x14ac:dyDescent="0.25">
      <c r="A795" s="2"/>
      <c r="B795" s="2"/>
      <c r="C795" s="2"/>
      <c r="D795" s="6"/>
      <c r="E795" s="7"/>
      <c r="F795" s="2"/>
      <c r="G795" s="2"/>
      <c r="H795" s="2"/>
      <c r="I795" s="2"/>
      <c r="J795" s="2"/>
      <c r="K795" s="2"/>
      <c r="L795" s="6"/>
      <c r="M795" s="2"/>
      <c r="N795" s="2"/>
      <c r="O795" s="111"/>
      <c r="P795" s="111"/>
      <c r="Q795" s="2"/>
      <c r="R795" s="2"/>
      <c r="S795" s="3"/>
      <c r="T795" s="5"/>
      <c r="U795" s="2"/>
      <c r="V795" s="5"/>
      <c r="W795" s="3"/>
      <c r="X795" s="2"/>
      <c r="Y795" s="2"/>
      <c r="Z795" s="2"/>
      <c r="AA795" s="2"/>
      <c r="AB795" s="4"/>
      <c r="AC795" s="3"/>
      <c r="AD795" s="3"/>
      <c r="AE795" s="2"/>
      <c r="AF795" s="2"/>
    </row>
    <row r="796" spans="1:32" x14ac:dyDescent="0.25">
      <c r="A796" s="2"/>
      <c r="B796" s="2"/>
      <c r="C796" s="2"/>
      <c r="D796" s="6"/>
      <c r="E796" s="7"/>
      <c r="F796" s="2"/>
      <c r="G796" s="2"/>
      <c r="H796" s="2"/>
      <c r="I796" s="2"/>
      <c r="J796" s="2"/>
      <c r="K796" s="2"/>
      <c r="L796" s="6"/>
      <c r="M796" s="2"/>
      <c r="N796" s="2"/>
      <c r="O796" s="111"/>
      <c r="P796" s="111"/>
      <c r="Q796" s="2"/>
      <c r="R796" s="2"/>
      <c r="S796" s="3"/>
      <c r="T796" s="5"/>
      <c r="U796" s="2"/>
      <c r="V796" s="5"/>
      <c r="W796" s="3"/>
      <c r="X796" s="2"/>
      <c r="Y796" s="2"/>
      <c r="Z796" s="2"/>
      <c r="AA796" s="2"/>
      <c r="AB796" s="4"/>
      <c r="AC796" s="3"/>
      <c r="AD796" s="3"/>
      <c r="AE796" s="2"/>
      <c r="AF796" s="2"/>
    </row>
    <row r="797" spans="1:32" x14ac:dyDescent="0.25">
      <c r="A797" s="2"/>
      <c r="B797" s="2"/>
      <c r="C797" s="2"/>
      <c r="D797" s="6"/>
      <c r="E797" s="7"/>
      <c r="F797" s="2"/>
      <c r="G797" s="2"/>
      <c r="H797" s="2"/>
      <c r="I797" s="2"/>
      <c r="J797" s="2"/>
      <c r="K797" s="2"/>
      <c r="L797" s="6"/>
      <c r="M797" s="2"/>
      <c r="N797" s="2"/>
      <c r="O797" s="111"/>
      <c r="P797" s="111"/>
      <c r="Q797" s="2"/>
      <c r="R797" s="2"/>
      <c r="S797" s="3"/>
      <c r="T797" s="5"/>
      <c r="U797" s="2"/>
      <c r="V797" s="5"/>
      <c r="W797" s="3"/>
      <c r="X797" s="2"/>
      <c r="Y797" s="2"/>
      <c r="Z797" s="2"/>
      <c r="AA797" s="2"/>
      <c r="AB797" s="4"/>
      <c r="AC797" s="3"/>
      <c r="AD797" s="3"/>
      <c r="AE797" s="2"/>
      <c r="AF797" s="2"/>
    </row>
    <row r="798" spans="1:32" x14ac:dyDescent="0.25">
      <c r="A798" s="2"/>
      <c r="B798" s="2"/>
      <c r="C798" s="2"/>
      <c r="D798" s="6"/>
      <c r="E798" s="7"/>
      <c r="F798" s="2"/>
      <c r="G798" s="2"/>
      <c r="H798" s="2"/>
      <c r="I798" s="2"/>
      <c r="J798" s="2"/>
      <c r="K798" s="2"/>
      <c r="L798" s="6"/>
      <c r="M798" s="2"/>
      <c r="N798" s="2"/>
      <c r="O798" s="111"/>
      <c r="P798" s="111"/>
      <c r="Q798" s="2"/>
      <c r="R798" s="2"/>
      <c r="S798" s="3"/>
      <c r="T798" s="5"/>
      <c r="U798" s="2"/>
      <c r="V798" s="5"/>
      <c r="W798" s="3"/>
      <c r="X798" s="2"/>
      <c r="Y798" s="2"/>
      <c r="Z798" s="2"/>
      <c r="AA798" s="2"/>
      <c r="AB798" s="4"/>
      <c r="AC798" s="3"/>
      <c r="AD798" s="3"/>
      <c r="AE798" s="2"/>
      <c r="AF798" s="2"/>
    </row>
    <row r="799" spans="1:32" x14ac:dyDescent="0.25">
      <c r="A799" s="2"/>
      <c r="B799" s="2"/>
      <c r="C799" s="2"/>
      <c r="D799" s="6"/>
      <c r="E799" s="7"/>
      <c r="F799" s="2"/>
      <c r="G799" s="2"/>
      <c r="H799" s="2"/>
      <c r="I799" s="2"/>
      <c r="J799" s="2"/>
      <c r="K799" s="2"/>
      <c r="L799" s="6"/>
      <c r="M799" s="2"/>
      <c r="N799" s="2"/>
      <c r="O799" s="111"/>
      <c r="P799" s="111"/>
      <c r="Q799" s="2"/>
      <c r="R799" s="2"/>
      <c r="S799" s="3"/>
      <c r="T799" s="5"/>
      <c r="U799" s="2"/>
      <c r="V799" s="5"/>
      <c r="W799" s="3"/>
      <c r="X799" s="2"/>
      <c r="Y799" s="2"/>
      <c r="Z799" s="2"/>
      <c r="AA799" s="2"/>
      <c r="AB799" s="4"/>
      <c r="AC799" s="3"/>
      <c r="AD799" s="3"/>
      <c r="AE799" s="2"/>
      <c r="AF799" s="2"/>
    </row>
    <row r="800" spans="1:32" x14ac:dyDescent="0.25">
      <c r="A800" s="2"/>
      <c r="B800" s="2"/>
      <c r="C800" s="2"/>
      <c r="D800" s="6"/>
      <c r="E800" s="7"/>
      <c r="F800" s="2"/>
      <c r="G800" s="2"/>
      <c r="H800" s="2"/>
      <c r="I800" s="2"/>
      <c r="J800" s="2"/>
      <c r="K800" s="2"/>
      <c r="L800" s="6"/>
      <c r="M800" s="2"/>
      <c r="N800" s="2"/>
      <c r="O800" s="111"/>
      <c r="P800" s="111"/>
      <c r="Q800" s="2"/>
      <c r="R800" s="2"/>
      <c r="S800" s="3"/>
      <c r="T800" s="5"/>
      <c r="U800" s="2"/>
      <c r="V800" s="5"/>
      <c r="W800" s="3"/>
      <c r="X800" s="2"/>
      <c r="Y800" s="2"/>
      <c r="Z800" s="2"/>
      <c r="AA800" s="2"/>
      <c r="AB800" s="4"/>
      <c r="AC800" s="3"/>
      <c r="AD800" s="3"/>
      <c r="AE800" s="2"/>
      <c r="AF800" s="2"/>
    </row>
    <row r="801" spans="1:32" x14ac:dyDescent="0.25">
      <c r="A801" s="2"/>
      <c r="B801" s="2"/>
      <c r="C801" s="2"/>
      <c r="D801" s="6"/>
      <c r="E801" s="7"/>
      <c r="F801" s="2"/>
      <c r="G801" s="2"/>
      <c r="H801" s="2"/>
      <c r="I801" s="2"/>
      <c r="J801" s="2"/>
      <c r="K801" s="2"/>
      <c r="L801" s="6"/>
      <c r="M801" s="2"/>
      <c r="N801" s="2"/>
      <c r="O801" s="111"/>
      <c r="P801" s="111"/>
      <c r="Q801" s="2"/>
      <c r="R801" s="2"/>
      <c r="S801" s="3"/>
      <c r="T801" s="5"/>
      <c r="U801" s="2"/>
      <c r="V801" s="5"/>
      <c r="W801" s="3"/>
      <c r="X801" s="2"/>
      <c r="Y801" s="2"/>
      <c r="Z801" s="2"/>
      <c r="AA801" s="2"/>
      <c r="AB801" s="4"/>
      <c r="AC801" s="3"/>
      <c r="AD801" s="3"/>
      <c r="AE801" s="2"/>
      <c r="AF801" s="2"/>
    </row>
    <row r="802" spans="1:32" x14ac:dyDescent="0.25">
      <c r="A802" s="2"/>
      <c r="B802" s="2"/>
      <c r="C802" s="2"/>
      <c r="D802" s="6"/>
      <c r="E802" s="7"/>
      <c r="F802" s="2"/>
      <c r="G802" s="2"/>
      <c r="H802" s="2"/>
      <c r="I802" s="2"/>
      <c r="J802" s="2"/>
      <c r="K802" s="2"/>
      <c r="L802" s="6"/>
      <c r="M802" s="2"/>
      <c r="N802" s="2"/>
      <c r="O802" s="111"/>
      <c r="P802" s="111"/>
      <c r="Q802" s="2"/>
      <c r="R802" s="2"/>
      <c r="S802" s="3"/>
      <c r="T802" s="5"/>
      <c r="U802" s="2"/>
      <c r="V802" s="5"/>
      <c r="W802" s="3"/>
      <c r="X802" s="2"/>
      <c r="Y802" s="2"/>
      <c r="Z802" s="2"/>
      <c r="AA802" s="2"/>
      <c r="AB802" s="4"/>
      <c r="AC802" s="3"/>
      <c r="AD802" s="3"/>
      <c r="AE802" s="2"/>
      <c r="AF802" s="2"/>
    </row>
  </sheetData>
  <autoFilter ref="A1:AF501"/>
  <sortState ref="K1571:AC1575">
    <sortCondition descending="1" ref="K1571:K1575"/>
  </sortState>
  <phoneticPr fontId="7" type="noConversion"/>
  <conditionalFormatting sqref="A360:B360 D360:E360 D365:E365 A379:D379 A414:D414 A333:G334 I333:I334 A338:D339 K333:M339 A334:A345 I338:I339 L339:M345 A345:E346 K345:O346 A346:D347 I346:I347 A347:A360 K350:O360 K346:M350 A361:E364 H360:P363 A365:B366 H363:K364 C366:E367 I365:K367 K367:M370 A369:E370 K370:O371 A370:D373 I370:I373 L371:O374 D374:E375 A373:A379 D375:D379 K374:M380 A394:O395 AA266:AA283 A387:D388 I387:I388 A386:A391 A391:D394 I391:I394 D392:D395 A393:A403 R394:AF395 Q236:AF258 H404:M407 A404:E407 P377:P404 Q376:Q404 K383:M394 A383:D385 I383:J385 A380:O383 I412:M414 C412:D413 A425:A427 G429:G430 O436:P438 A364:A369 K364:K365 M363:P366 A412:A420 A415:G420 O425:O430 K425:M432 G432:G433 I427:I434 K429:L435 K432:O437 H435:M438 A427:E441 J413:M417 I415:AF420 A438:AF449 Y360:AF366 R360:V366 Q286:AF324 H383:H388 R380:AF383 A236:P324 A2:AF235">
    <cfRule type="expression" dxfId="49023" priority="115812">
      <formula>$Y2=1</formula>
    </cfRule>
  </conditionalFormatting>
  <conditionalFormatting sqref="A360:B360 D360 D365 A333:D334 F333:G334 I333:I334 A338:D339 I338:I339 K333:M339 L339:M345 A345:D347 A334:A345 K345:O346 I346:I347 K350:O360 A347:A360 K346:M350 F394:O395 A361:D364 H360:P363 A365:B366 H363:K364 C366:D367 I365:K367 K367:M370 K370:O371 A369:D373 I370:I373 L371:O374 A373:A379 D374:D379 K374:M380 A387:D388 AA266:AA283 I387:I388 A386:A391 I391:I394 A391:D395 A396:A403 R394:AF395 Q236:AF258 H404:M407 A404:D407 P377:P404 Q376:Q404 K383:M394 A379:D385 I383:J385 F380:O383 I412:M414 A412:A417 C412:D413 A425:A427 G429:G430 O436:P438 A364:A369 K364:K365 M363:P366 A414:D420 F415:G420 O425:O430 K425:M432 G432:G433 I427:I434 K429:L435 K432:O437 H435:M438 J413:M417 I415:AF420 A427:D449 F438:AF449 Y360:AF366 R360:V366 Q286:AF324 H383:H388 R380:AF383 F236:P324 A2:D324 F2:AF235">
    <cfRule type="expression" dxfId="49022" priority="115811">
      <formula>$Y2=3</formula>
    </cfRule>
  </conditionalFormatting>
  <conditionalFormatting sqref="A360:B360 D360:E360 D365:E365 A379:D379 A414:D414 A333:G334 I333:I334 A338:D339 K333:M339 A334:A345 I338:I339 L339:M345 A345:E346 K345:O346 A346:D347 I346:I347 A347:A360 K350:O360 K346:M350 A361:E364 H360:P363 A365:B366 H363:K364 C366:E367 I365:K367 K367:M370 A369:E370 K370:O371 A370:D373 I370:I373 L371:O374 D374:E375 A373:A379 D375:D379 K374:M380 A394:O395 AA266:AA283 A387:D388 I387:I388 A386:A391 A391:D394 I391:I394 D392:D395 A393:A403 R394:AF395 Q236:AF258 H404:M407 A404:E407 P377:P404 Q376:Q404 K383:M394 A383:D385 I383:J385 A380:O383 I412:M414 C412:D413 A425:A427 G429:G430 O436:P438 A364:A369 K364:K365 M363:P366 A412:A420 A415:G420 O425:O430 K425:M432 G432:G433 I427:I434 K429:L435 K432:O437 H435:M438 A427:E441 J413:M417 I415:AF420 A438:AF449 Y360:AF366 R360:V366 Q286:AF324 H383:H388 R380:AF383 A236:P324 A2:AF235">
    <cfRule type="expression" dxfId="49021" priority="115810">
      <formula>$Y2=4</formula>
    </cfRule>
  </conditionalFormatting>
  <conditionalFormatting sqref="E333:E334 E345:E346 E369:E370 E374:E375 E394:E395 E404:E407 E380:E383 E360:E367 E415:E420 E427:E449 E2:E324">
    <cfRule type="expression" dxfId="49020" priority="115800">
      <formula>$Y2=3</formula>
    </cfRule>
    <cfRule type="expression" dxfId="49019" priority="115801">
      <formula>$Y2=2</formula>
    </cfRule>
  </conditionalFormatting>
  <conditionalFormatting sqref="A360:B360 D360 D365 A333:D334 F333:G334 I333:I334 A338:D339 I338:I339 K333:M339 L339:M345 A345:D347 A334:A345 K345:O346 I346:I347 K350:O360 A347:A360 K346:M350 F394:O395 A361:D364 H360:P363 A365:B366 H363:K364 C366:D367 I365:K367 K367:M370 K370:O371 A369:D373 I370:I373 L371:O374 A373:A379 D374:D379 K374:M380 A387:D388 AA266:AA283 I387:I388 A386:A391 I391:I394 A391:D395 A396:A403 R394:AF395 Q236:AF258 H404:M407 A404:D407 P377:P404 Q376:Q404 K383:M394 A379:D385 I383:J385 F380:O383 I412:M414 A412:A417 C412:D413 A425:A427 G429:G430 O436:P438 A364:A369 K364:K365 M363:P366 A414:D420 F415:G420 O425:O430 K425:M432 G432:G433 I427:I434 K429:L435 K432:O437 H435:M438 J413:M417 I415:AF420 A427:D449 F438:AF449 Y360:AF366 R360:V366 Q286:AF324 H383:H388 R380:AF383 F236:P324 A2:D324 F2:AF235">
    <cfRule type="expression" dxfId="49018" priority="115786">
      <formula>$Y2=2</formula>
    </cfRule>
  </conditionalFormatting>
  <conditionalFormatting sqref="R394:AA395 AF394:AF395 AA266:AA283 AF380:AF383 AF415:AF417 R415:AA417 AF360:AF366 AF438:AF449 R438:AA449 Y360:AA366 R360:V366 R286:AA324 R380:AA383 AF2:AF324 R2:AA258">
    <cfRule type="expression" dxfId="49017" priority="115476">
      <formula>$Y2=4</formula>
    </cfRule>
    <cfRule type="expression" dxfId="49016" priority="115477">
      <formula>$Y2=3</formula>
    </cfRule>
    <cfRule type="expression" dxfId="49015" priority="115478">
      <formula>$Y2=2</formula>
    </cfRule>
    <cfRule type="expression" dxfId="49014" priority="115479">
      <formula>$Y2=1</formula>
    </cfRule>
    <cfRule type="expression" dxfId="49013" priority="115480">
      <formula>$Y2=4</formula>
    </cfRule>
    <cfRule type="expression" dxfId="49012" priority="115481">
      <formula>$Y2=3</formula>
    </cfRule>
    <cfRule type="expression" dxfId="49011" priority="115482">
      <formula>$Y2=2</formula>
    </cfRule>
    <cfRule type="expression" dxfId="49010" priority="115483">
      <formula>$Y2=1</formula>
    </cfRule>
  </conditionalFormatting>
  <conditionalFormatting sqref="F394:H395 F333:G334 H360:H364 H404:H407 F380:H383 G429:G430 F415:G420 G432:G433 H435:H441 F438:H449 H383:H388 F2:H324">
    <cfRule type="expression" dxfId="49009" priority="113321">
      <formula>$Y2=1</formula>
    </cfRule>
    <cfRule type="expression" dxfId="49008" priority="113322">
      <formula>$Y2=1</formula>
    </cfRule>
  </conditionalFormatting>
  <conditionalFormatting sqref="J394:J395 P376:Q404 J380:J385 P436:P438 J360:J367 P360:P366 P415:Q420 J404:J420 J435:J449 P438:Q449 J2:J324 P2:Q324">
    <cfRule type="expression" dxfId="49007" priority="109382">
      <formula>$Y2=4</formula>
    </cfRule>
    <cfRule type="expression" dxfId="49006" priority="109383">
      <formula>$Y2=3</formula>
    </cfRule>
    <cfRule type="expression" dxfId="49005" priority="109384">
      <formula>$Y2=2</formula>
    </cfRule>
    <cfRule type="expression" dxfId="49004" priority="109385">
      <formula>$Y2=1</formula>
    </cfRule>
    <cfRule type="expression" dxfId="49003" priority="109386">
      <formula>$Y2=4</formula>
    </cfRule>
    <cfRule type="expression" dxfId="49002" priority="109387">
      <formula>$Y2=3</formula>
    </cfRule>
    <cfRule type="expression" dxfId="49001" priority="109388">
      <formula>$Y2=2</formula>
    </cfRule>
    <cfRule type="expression" dxfId="49000" priority="109389">
      <formula>$Y2=1</formula>
    </cfRule>
    <cfRule type="expression" dxfId="48999" priority="109390">
      <formula>$Y2=4</formula>
    </cfRule>
    <cfRule type="expression" dxfId="48998" priority="109391">
      <formula>$Y2=3</formula>
    </cfRule>
    <cfRule type="expression" dxfId="48997" priority="109392">
      <formula>$Y2=2</formula>
    </cfRule>
    <cfRule type="expression" dxfId="48996" priority="109393">
      <formula>$Y2=1</formula>
    </cfRule>
    <cfRule type="expression" dxfId="48995" priority="109394">
      <formula>$Y2=4</formula>
    </cfRule>
    <cfRule type="expression" dxfId="48994" priority="109395">
      <formula>$Y2=3</formula>
    </cfRule>
    <cfRule type="expression" dxfId="48993" priority="109396">
      <formula>$Y2=2</formula>
    </cfRule>
    <cfRule type="expression" dxfId="48992" priority="109397">
      <formula>$Y2=1</formula>
    </cfRule>
  </conditionalFormatting>
  <conditionalFormatting sqref="F394:H395 F333:G334 H360:H364 H404:H407 F380:H383 G429:G430 F415:G420 G432:G433 H435:H441 F438:H449 H383:H388 F2:H324">
    <cfRule type="expression" dxfId="48991" priority="95319">
      <formula>$Y2=4</formula>
    </cfRule>
    <cfRule type="expression" dxfId="48990" priority="95320">
      <formula>$Y2=2</formula>
    </cfRule>
  </conditionalFormatting>
  <conditionalFormatting sqref="Q283:V286 AD283:AF286 Q258:V266 AE258:AF266 AB266:AF283 Q266:Z283">
    <cfRule type="expression" dxfId="48989" priority="24608">
      <formula>$Y258=1</formula>
    </cfRule>
  </conditionalFormatting>
  <conditionalFormatting sqref="Q283:V286 AD283:AF286 Q258:V266 AE258:AF266 AB266:AF283 Q266:Z283">
    <cfRule type="expression" dxfId="48988" priority="24607">
      <formula>$Y258=3</formula>
    </cfRule>
  </conditionalFormatting>
  <conditionalFormatting sqref="Q283:V286 AD283:AF286 Q258:V266 AE258:AF266 AB266:AF283 Q266:Z283">
    <cfRule type="expression" dxfId="48987" priority="24606">
      <formula>$Y258=4</formula>
    </cfRule>
  </conditionalFormatting>
  <conditionalFormatting sqref="Q283:V286 AD283:AF286 Q258:V266 AE258:AF266 AB266:AF283 Q266:Z283">
    <cfRule type="expression" dxfId="48986" priority="24603">
      <formula>$Y258=2</formula>
    </cfRule>
  </conditionalFormatting>
  <conditionalFormatting sqref="R283:V286 R258:V266 R266:Z283">
    <cfRule type="expression" dxfId="48985" priority="24595">
      <formula>$Y258=4</formula>
    </cfRule>
    <cfRule type="expression" dxfId="48984" priority="24596">
      <formula>$Y258=3</formula>
    </cfRule>
    <cfRule type="expression" dxfId="48983" priority="24597">
      <formula>$Y258=2</formula>
    </cfRule>
    <cfRule type="expression" dxfId="48982" priority="24598">
      <formula>$Y258=1</formula>
    </cfRule>
    <cfRule type="expression" dxfId="48981" priority="24599">
      <formula>$Y258=4</formula>
    </cfRule>
    <cfRule type="expression" dxfId="48980" priority="24600">
      <formula>$Y258=3</formula>
    </cfRule>
    <cfRule type="expression" dxfId="48979" priority="24601">
      <formula>$Y258=2</formula>
    </cfRule>
    <cfRule type="expression" dxfId="48978" priority="24602">
      <formula>$Y258=1</formula>
    </cfRule>
  </conditionalFormatting>
  <conditionalFormatting sqref="AA283:AA286">
    <cfRule type="expression" dxfId="48977" priority="24574">
      <formula>$Y283=1</formula>
    </cfRule>
  </conditionalFormatting>
  <conditionalFormatting sqref="AA283:AA286">
    <cfRule type="expression" dxfId="48976" priority="24573">
      <formula>$Y283=3</formula>
    </cfRule>
  </conditionalFormatting>
  <conditionalFormatting sqref="AA283:AA286">
    <cfRule type="expression" dxfId="48975" priority="24572">
      <formula>$Y283=4</formula>
    </cfRule>
  </conditionalFormatting>
  <conditionalFormatting sqref="AA283:AA286">
    <cfRule type="expression" dxfId="48974" priority="24571">
      <formula>$Y283=2</formula>
    </cfRule>
  </conditionalFormatting>
  <conditionalFormatting sqref="AA283:AA286">
    <cfRule type="expression" dxfId="48973" priority="24563">
      <formula>$Y283=4</formula>
    </cfRule>
    <cfRule type="expression" dxfId="48972" priority="24564">
      <formula>$Y283=3</formula>
    </cfRule>
    <cfRule type="expression" dxfId="48971" priority="24565">
      <formula>$Y283=2</formula>
    </cfRule>
    <cfRule type="expression" dxfId="48970" priority="24566">
      <formula>$Y283=1</formula>
    </cfRule>
    <cfRule type="expression" dxfId="48969" priority="24567">
      <formula>$Y283=4</formula>
    </cfRule>
    <cfRule type="expression" dxfId="48968" priority="24568">
      <formula>$Y283=3</formula>
    </cfRule>
    <cfRule type="expression" dxfId="48967" priority="24569">
      <formula>$Y283=2</formula>
    </cfRule>
    <cfRule type="expression" dxfId="48966" priority="24570">
      <formula>$Y283=1</formula>
    </cfRule>
  </conditionalFormatting>
  <conditionalFormatting sqref="AB283:AC286 W283:Z286">
    <cfRule type="expression" dxfId="48965" priority="24562">
      <formula>$Y283=1</formula>
    </cfRule>
  </conditionalFormatting>
  <conditionalFormatting sqref="AB283:AC286 W283:Z286">
    <cfRule type="expression" dxfId="48964" priority="24561">
      <formula>$Y283=3</formula>
    </cfRule>
  </conditionalFormatting>
  <conditionalFormatting sqref="AB283:AC286 W283:Z286">
    <cfRule type="expression" dxfId="48963" priority="24560">
      <formula>$Y283=4</formula>
    </cfRule>
  </conditionalFormatting>
  <conditionalFormatting sqref="AB283:AC286 W283:Z286">
    <cfRule type="expression" dxfId="48962" priority="24559">
      <formula>$Y283=2</formula>
    </cfRule>
  </conditionalFormatting>
  <conditionalFormatting sqref="W283:Z286">
    <cfRule type="expression" dxfId="48961" priority="24551">
      <formula>$Y283=4</formula>
    </cfRule>
    <cfRule type="expression" dxfId="48960" priority="24552">
      <formula>$Y283=3</formula>
    </cfRule>
    <cfRule type="expression" dxfId="48959" priority="24553">
      <formula>$Y283=2</formula>
    </cfRule>
    <cfRule type="expression" dxfId="48958" priority="24554">
      <formula>$Y283=1</formula>
    </cfRule>
    <cfRule type="expression" dxfId="48957" priority="24555">
      <formula>$Y283=4</formula>
    </cfRule>
    <cfRule type="expression" dxfId="48956" priority="24556">
      <formula>$Y283=3</formula>
    </cfRule>
    <cfRule type="expression" dxfId="48955" priority="24557">
      <formula>$Y283=2</formula>
    </cfRule>
    <cfRule type="expression" dxfId="48954" priority="24558">
      <formula>$Y283=1</formula>
    </cfRule>
  </conditionalFormatting>
  <conditionalFormatting sqref="P324:P331 AA324:AA331">
    <cfRule type="expression" dxfId="48953" priority="24155">
      <formula>$Y324=1</formula>
    </cfRule>
  </conditionalFormatting>
  <conditionalFormatting sqref="P324:P331 AA324:AA331">
    <cfRule type="expression" dxfId="48952" priority="24154">
      <formula>$Y324=3</formula>
    </cfRule>
  </conditionalFormatting>
  <conditionalFormatting sqref="P324:P331 AA324:AA331">
    <cfRule type="expression" dxfId="48951" priority="24153">
      <formula>$Y324=4</formula>
    </cfRule>
  </conditionalFormatting>
  <conditionalFormatting sqref="P324:P331 AA324:AA331">
    <cfRule type="expression" dxfId="48950" priority="24152">
      <formula>$Y324=2</formula>
    </cfRule>
  </conditionalFormatting>
  <conditionalFormatting sqref="AA324:AA331">
    <cfRule type="expression" dxfId="48949" priority="24144">
      <formula>$Y324=4</formula>
    </cfRule>
    <cfRule type="expression" dxfId="48948" priority="24145">
      <formula>$Y324=3</formula>
    </cfRule>
    <cfRule type="expression" dxfId="48947" priority="24146">
      <formula>$Y324=2</formula>
    </cfRule>
    <cfRule type="expression" dxfId="48946" priority="24147">
      <formula>$Y324=1</formula>
    </cfRule>
    <cfRule type="expression" dxfId="48945" priority="24148">
      <formula>$Y324=4</formula>
    </cfRule>
    <cfRule type="expression" dxfId="48944" priority="24149">
      <formula>$Y324=3</formula>
    </cfRule>
    <cfRule type="expression" dxfId="48943" priority="24150">
      <formula>$Y324=2</formula>
    </cfRule>
    <cfRule type="expression" dxfId="48942" priority="24151">
      <formula>$Y324=1</formula>
    </cfRule>
  </conditionalFormatting>
  <conditionalFormatting sqref="P324:P331">
    <cfRule type="expression" dxfId="48941" priority="24128">
      <formula>$Y324=4</formula>
    </cfRule>
    <cfRule type="expression" dxfId="48940" priority="24129">
      <formula>$Y324=3</formula>
    </cfRule>
    <cfRule type="expression" dxfId="48939" priority="24130">
      <formula>$Y324=2</formula>
    </cfRule>
    <cfRule type="expression" dxfId="48938" priority="24131">
      <formula>$Y324=1</formula>
    </cfRule>
    <cfRule type="expression" dxfId="48937" priority="24132">
      <formula>$Y324=4</formula>
    </cfRule>
    <cfRule type="expression" dxfId="48936" priority="24133">
      <formula>$Y324=3</formula>
    </cfRule>
    <cfRule type="expression" dxfId="48935" priority="24134">
      <formula>$Y324=2</formula>
    </cfRule>
    <cfRule type="expression" dxfId="48934" priority="24135">
      <formula>$Y324=1</formula>
    </cfRule>
    <cfRule type="expression" dxfId="48933" priority="24136">
      <formula>$Y324=4</formula>
    </cfRule>
    <cfRule type="expression" dxfId="48932" priority="24137">
      <formula>$Y324=3</formula>
    </cfRule>
    <cfRule type="expression" dxfId="48931" priority="24138">
      <formula>$Y324=2</formula>
    </cfRule>
    <cfRule type="expression" dxfId="48930" priority="24139">
      <formula>$Y324=1</formula>
    </cfRule>
    <cfRule type="expression" dxfId="48929" priority="24140">
      <formula>$Y324=4</formula>
    </cfRule>
    <cfRule type="expression" dxfId="48928" priority="24141">
      <formula>$Y324=3</formula>
    </cfRule>
    <cfRule type="expression" dxfId="48927" priority="24142">
      <formula>$Y324=2</formula>
    </cfRule>
    <cfRule type="expression" dxfId="48926" priority="24143">
      <formula>$Y324=1</formula>
    </cfRule>
  </conditionalFormatting>
  <conditionalFormatting sqref="A324:O331 Q324:Z331 AB324:AF331 J334 A331:M333 H333:H334">
    <cfRule type="expression" dxfId="48925" priority="24127">
      <formula>$Y324=1</formula>
    </cfRule>
  </conditionalFormatting>
  <conditionalFormatting sqref="F324:O331 Q324:Z331 AB324:AF331 A324:D333 J334 F331:M333 H333:H334">
    <cfRule type="expression" dxfId="48924" priority="24126">
      <formula>$Y324=3</formula>
    </cfRule>
  </conditionalFormatting>
  <conditionalFormatting sqref="A324:O331 Q324:Z331 AB324:AF331 J334 A331:M333 H333:H334">
    <cfRule type="expression" dxfId="48923" priority="24125">
      <formula>$Y324=4</formula>
    </cfRule>
  </conditionalFormatting>
  <conditionalFormatting sqref="E324:E333">
    <cfRule type="expression" dxfId="48922" priority="24123">
      <formula>$Y324=3</formula>
    </cfRule>
    <cfRule type="expression" dxfId="48921" priority="24124">
      <formula>$Y324=2</formula>
    </cfRule>
  </conditionalFormatting>
  <conditionalFormatting sqref="F324:O331 Q324:Z331 AB324:AF331 A324:D333 J334 F331:M333 H333:H334">
    <cfRule type="expression" dxfId="48920" priority="24122">
      <formula>$Y324=2</formula>
    </cfRule>
  </conditionalFormatting>
  <conditionalFormatting sqref="R324:Z331 AF324:AF331">
    <cfRule type="expression" dxfId="48919" priority="24114">
      <formula>$Y324=4</formula>
    </cfRule>
    <cfRule type="expression" dxfId="48918" priority="24115">
      <formula>$Y324=3</formula>
    </cfRule>
    <cfRule type="expression" dxfId="48917" priority="24116">
      <formula>$Y324=2</formula>
    </cfRule>
    <cfRule type="expression" dxfId="48916" priority="24117">
      <formula>$Y324=1</formula>
    </cfRule>
    <cfRule type="expression" dxfId="48915" priority="24118">
      <formula>$Y324=4</formula>
    </cfRule>
    <cfRule type="expression" dxfId="48914" priority="24119">
      <formula>$Y324=3</formula>
    </cfRule>
    <cfRule type="expression" dxfId="48913" priority="24120">
      <formula>$Y324=2</formula>
    </cfRule>
    <cfRule type="expression" dxfId="48912" priority="24121">
      <formula>$Y324=1</formula>
    </cfRule>
  </conditionalFormatting>
  <conditionalFormatting sqref="F324:H333 H333:H334">
    <cfRule type="expression" dxfId="48911" priority="24112">
      <formula>$Y324=1</formula>
    </cfRule>
    <cfRule type="expression" dxfId="48910" priority="24113">
      <formula>$Y324=1</formula>
    </cfRule>
  </conditionalFormatting>
  <conditionalFormatting sqref="Q324:Q331 J324:J334">
    <cfRule type="expression" dxfId="48909" priority="24096">
      <formula>$Y324=4</formula>
    </cfRule>
    <cfRule type="expression" dxfId="48908" priority="24097">
      <formula>$Y324=3</formula>
    </cfRule>
    <cfRule type="expression" dxfId="48907" priority="24098">
      <formula>$Y324=2</formula>
    </cfRule>
    <cfRule type="expression" dxfId="48906" priority="24099">
      <formula>$Y324=1</formula>
    </cfRule>
    <cfRule type="expression" dxfId="48905" priority="24100">
      <formula>$Y324=4</formula>
    </cfRule>
    <cfRule type="expression" dxfId="48904" priority="24101">
      <formula>$Y324=3</formula>
    </cfRule>
    <cfRule type="expression" dxfId="48903" priority="24102">
      <formula>$Y324=2</formula>
    </cfRule>
    <cfRule type="expression" dxfId="48902" priority="24103">
      <formula>$Y324=1</formula>
    </cfRule>
    <cfRule type="expression" dxfId="48901" priority="24104">
      <formula>$Y324=4</formula>
    </cfRule>
    <cfRule type="expression" dxfId="48900" priority="24105">
      <formula>$Y324=3</formula>
    </cfRule>
    <cfRule type="expression" dxfId="48899" priority="24106">
      <formula>$Y324=2</formula>
    </cfRule>
    <cfRule type="expression" dxfId="48898" priority="24107">
      <formula>$Y324=1</formula>
    </cfRule>
    <cfRule type="expression" dxfId="48897" priority="24108">
      <formula>$Y324=4</formula>
    </cfRule>
    <cfRule type="expression" dxfId="48896" priority="24109">
      <formula>$Y324=3</formula>
    </cfRule>
    <cfRule type="expression" dxfId="48895" priority="24110">
      <formula>$Y324=2</formula>
    </cfRule>
    <cfRule type="expression" dxfId="48894" priority="24111">
      <formula>$Y324=1</formula>
    </cfRule>
  </conditionalFormatting>
  <conditionalFormatting sqref="F324:H333 H333:H334">
    <cfRule type="expression" dxfId="48893" priority="24094">
      <formula>$Y324=4</formula>
    </cfRule>
    <cfRule type="expression" dxfId="48892" priority="24095">
      <formula>$Y324=2</formula>
    </cfRule>
  </conditionalFormatting>
  <conditionalFormatting sqref="P331:P333 AA331:AA333">
    <cfRule type="expression" dxfId="48891" priority="24093">
      <formula>$Y331=1</formula>
    </cfRule>
  </conditionalFormatting>
  <conditionalFormatting sqref="P331:P333 AA331:AA333">
    <cfRule type="expression" dxfId="48890" priority="24092">
      <formula>$Y331=3</formula>
    </cfRule>
  </conditionalFormatting>
  <conditionalFormatting sqref="P331:P333 AA331:AA333">
    <cfRule type="expression" dxfId="48889" priority="24091">
      <formula>$Y331=4</formula>
    </cfRule>
  </conditionalFormatting>
  <conditionalFormatting sqref="P331:P333 AA331:AA333">
    <cfRule type="expression" dxfId="48888" priority="24090">
      <formula>$Y331=2</formula>
    </cfRule>
  </conditionalFormatting>
  <conditionalFormatting sqref="AA331:AA333">
    <cfRule type="expression" dxfId="48887" priority="24082">
      <formula>$Y331=4</formula>
    </cfRule>
    <cfRule type="expression" dxfId="48886" priority="24083">
      <formula>$Y331=3</formula>
    </cfRule>
    <cfRule type="expression" dxfId="48885" priority="24084">
      <formula>$Y331=2</formula>
    </cfRule>
    <cfRule type="expression" dxfId="48884" priority="24085">
      <formula>$Y331=1</formula>
    </cfRule>
    <cfRule type="expression" dxfId="48883" priority="24086">
      <formula>$Y331=4</formula>
    </cfRule>
    <cfRule type="expression" dxfId="48882" priority="24087">
      <formula>$Y331=3</formula>
    </cfRule>
    <cfRule type="expression" dxfId="48881" priority="24088">
      <formula>$Y331=2</formula>
    </cfRule>
    <cfRule type="expression" dxfId="48880" priority="24089">
      <formula>$Y331=1</formula>
    </cfRule>
  </conditionalFormatting>
  <conditionalFormatting sqref="P331:P333">
    <cfRule type="expression" dxfId="48879" priority="24066">
      <formula>$Y331=4</formula>
    </cfRule>
    <cfRule type="expression" dxfId="48878" priority="24067">
      <formula>$Y331=3</formula>
    </cfRule>
    <cfRule type="expression" dxfId="48877" priority="24068">
      <formula>$Y331=2</formula>
    </cfRule>
    <cfRule type="expression" dxfId="48876" priority="24069">
      <formula>$Y331=1</formula>
    </cfRule>
    <cfRule type="expression" dxfId="48875" priority="24070">
      <formula>$Y331=4</formula>
    </cfRule>
    <cfRule type="expression" dxfId="48874" priority="24071">
      <formula>$Y331=3</formula>
    </cfRule>
    <cfRule type="expression" dxfId="48873" priority="24072">
      <formula>$Y331=2</formula>
    </cfRule>
    <cfRule type="expression" dxfId="48872" priority="24073">
      <formula>$Y331=1</formula>
    </cfRule>
    <cfRule type="expression" dxfId="48871" priority="24074">
      <formula>$Y331=4</formula>
    </cfRule>
    <cfRule type="expression" dxfId="48870" priority="24075">
      <formula>$Y331=3</formula>
    </cfRule>
    <cfRule type="expression" dxfId="48869" priority="24076">
      <formula>$Y331=2</formula>
    </cfRule>
    <cfRule type="expression" dxfId="48868" priority="24077">
      <formula>$Y331=1</formula>
    </cfRule>
    <cfRule type="expression" dxfId="48867" priority="24078">
      <formula>$Y331=4</formula>
    </cfRule>
    <cfRule type="expression" dxfId="48866" priority="24079">
      <formula>$Y331=3</formula>
    </cfRule>
    <cfRule type="expression" dxfId="48865" priority="24080">
      <formula>$Y331=2</formula>
    </cfRule>
    <cfRule type="expression" dxfId="48864" priority="24081">
      <formula>$Y331=1</formula>
    </cfRule>
  </conditionalFormatting>
  <conditionalFormatting sqref="N331:O333 Q331:Z333 AB331:AF333">
    <cfRule type="expression" dxfId="48863" priority="24065">
      <formula>$Y331=1</formula>
    </cfRule>
  </conditionalFormatting>
  <conditionalFormatting sqref="N331:O333 Q331:Z333 AB331:AF333">
    <cfRule type="expression" dxfId="48862" priority="24064">
      <formula>$Y331=3</formula>
    </cfRule>
  </conditionalFormatting>
  <conditionalFormatting sqref="N331:O333 Q331:Z333 AB331:AF333">
    <cfRule type="expression" dxfId="48861" priority="24063">
      <formula>$Y331=4</formula>
    </cfRule>
  </conditionalFormatting>
  <conditionalFormatting sqref="N331:O333 Q331:Z333 AB331:AF333">
    <cfRule type="expression" dxfId="48860" priority="24062">
      <formula>$Y331=2</formula>
    </cfRule>
  </conditionalFormatting>
  <conditionalFormatting sqref="R331:Z333 AF331:AF333">
    <cfRule type="expression" dxfId="48859" priority="24054">
      <formula>$Y331=4</formula>
    </cfRule>
    <cfRule type="expression" dxfId="48858" priority="24055">
      <formula>$Y331=3</formula>
    </cfRule>
    <cfRule type="expression" dxfId="48857" priority="24056">
      <formula>$Y331=2</formula>
    </cfRule>
    <cfRule type="expression" dxfId="48856" priority="24057">
      <formula>$Y331=1</formula>
    </cfRule>
    <cfRule type="expression" dxfId="48855" priority="24058">
      <formula>$Y331=4</formula>
    </cfRule>
    <cfRule type="expression" dxfId="48854" priority="24059">
      <formula>$Y331=3</formula>
    </cfRule>
    <cfRule type="expression" dxfId="48853" priority="24060">
      <formula>$Y331=2</formula>
    </cfRule>
    <cfRule type="expression" dxfId="48852" priority="24061">
      <formula>$Y331=1</formula>
    </cfRule>
  </conditionalFormatting>
  <conditionalFormatting sqref="Q331:Q333">
    <cfRule type="expression" dxfId="48851" priority="24038">
      <formula>$Y331=4</formula>
    </cfRule>
    <cfRule type="expression" dxfId="48850" priority="24039">
      <formula>$Y331=3</formula>
    </cfRule>
    <cfRule type="expression" dxfId="48849" priority="24040">
      <formula>$Y331=2</formula>
    </cfRule>
    <cfRule type="expression" dxfId="48848" priority="24041">
      <formula>$Y331=1</formula>
    </cfRule>
    <cfRule type="expression" dxfId="48847" priority="24042">
      <formula>$Y331=4</formula>
    </cfRule>
    <cfRule type="expression" dxfId="48846" priority="24043">
      <formula>$Y331=3</formula>
    </cfRule>
    <cfRule type="expression" dxfId="48845" priority="24044">
      <formula>$Y331=2</formula>
    </cfRule>
    <cfRule type="expression" dxfId="48844" priority="24045">
      <formula>$Y331=1</formula>
    </cfRule>
    <cfRule type="expression" dxfId="48843" priority="24046">
      <formula>$Y331=4</formula>
    </cfRule>
    <cfRule type="expression" dxfId="48842" priority="24047">
      <formula>$Y331=3</formula>
    </cfRule>
    <cfRule type="expression" dxfId="48841" priority="24048">
      <formula>$Y331=2</formula>
    </cfRule>
    <cfRule type="expression" dxfId="48840" priority="24049">
      <formula>$Y331=1</formula>
    </cfRule>
    <cfRule type="expression" dxfId="48839" priority="24050">
      <formula>$Y331=4</formula>
    </cfRule>
    <cfRule type="expression" dxfId="48838" priority="24051">
      <formula>$Y331=3</formula>
    </cfRule>
    <cfRule type="expression" dxfId="48837" priority="24052">
      <formula>$Y331=2</formula>
    </cfRule>
    <cfRule type="expression" dxfId="48836" priority="24053">
      <formula>$Y331=1</formula>
    </cfRule>
  </conditionalFormatting>
  <conditionalFormatting sqref="B334:G338 I334:I338">
    <cfRule type="expression" dxfId="48835" priority="24037">
      <formula>$Y334=1</formula>
    </cfRule>
  </conditionalFormatting>
  <conditionalFormatting sqref="B334:D338 F334:G338 I334:I338">
    <cfRule type="expression" dxfId="48834" priority="24036">
      <formula>$Y334=3</formula>
    </cfRule>
  </conditionalFormatting>
  <conditionalFormatting sqref="B334:G338 I334:I338">
    <cfRule type="expression" dxfId="48833" priority="24035">
      <formula>$Y334=4</formula>
    </cfRule>
  </conditionalFormatting>
  <conditionalFormatting sqref="E334:E338">
    <cfRule type="expression" dxfId="48832" priority="24033">
      <formula>$Y334=3</formula>
    </cfRule>
    <cfRule type="expression" dxfId="48831" priority="24034">
      <formula>$Y334=2</formula>
    </cfRule>
  </conditionalFormatting>
  <conditionalFormatting sqref="B334:D338 F334:G338 I334:I338">
    <cfRule type="expression" dxfId="48830" priority="24032">
      <formula>$Y334=2</formula>
    </cfRule>
  </conditionalFormatting>
  <conditionalFormatting sqref="F334:G338">
    <cfRule type="expression" dxfId="48829" priority="24030">
      <formula>$Y334=1</formula>
    </cfRule>
    <cfRule type="expression" dxfId="48828" priority="24031">
      <formula>$Y334=1</formula>
    </cfRule>
  </conditionalFormatting>
  <conditionalFormatting sqref="F334:G338">
    <cfRule type="expression" dxfId="48827" priority="24028">
      <formula>$Y334=4</formula>
    </cfRule>
    <cfRule type="expression" dxfId="48826" priority="24029">
      <formula>$Y334=2</formula>
    </cfRule>
  </conditionalFormatting>
  <conditionalFormatting sqref="J334:J339 H334:H339">
    <cfRule type="expression" dxfId="48825" priority="24027">
      <formula>$Y334=1</formula>
    </cfRule>
  </conditionalFormatting>
  <conditionalFormatting sqref="J334:J339 H334:H339">
    <cfRule type="expression" dxfId="48824" priority="24026">
      <formula>$Y334=3</formula>
    </cfRule>
  </conditionalFormatting>
  <conditionalFormatting sqref="J334:J339 H334:H339">
    <cfRule type="expression" dxfId="48823" priority="24025">
      <formula>$Y334=4</formula>
    </cfRule>
  </conditionalFormatting>
  <conditionalFormatting sqref="J334:J339 H334:H339">
    <cfRule type="expression" dxfId="48822" priority="24024">
      <formula>$Y334=2</formula>
    </cfRule>
  </conditionalFormatting>
  <conditionalFormatting sqref="H334:H339">
    <cfRule type="expression" dxfId="48821" priority="24022">
      <formula>$Y334=1</formula>
    </cfRule>
    <cfRule type="expression" dxfId="48820" priority="24023">
      <formula>$Y334=1</formula>
    </cfRule>
  </conditionalFormatting>
  <conditionalFormatting sqref="J334:J339">
    <cfRule type="expression" dxfId="48819" priority="24006">
      <formula>$Y334=4</formula>
    </cfRule>
    <cfRule type="expression" dxfId="48818" priority="24007">
      <formula>$Y334=3</formula>
    </cfRule>
    <cfRule type="expression" dxfId="48817" priority="24008">
      <formula>$Y334=2</formula>
    </cfRule>
    <cfRule type="expression" dxfId="48816" priority="24009">
      <formula>$Y334=1</formula>
    </cfRule>
    <cfRule type="expression" dxfId="48815" priority="24010">
      <formula>$Y334=4</formula>
    </cfRule>
    <cfRule type="expression" dxfId="48814" priority="24011">
      <formula>$Y334=3</formula>
    </cfRule>
    <cfRule type="expression" dxfId="48813" priority="24012">
      <formula>$Y334=2</formula>
    </cfRule>
    <cfRule type="expression" dxfId="48812" priority="24013">
      <formula>$Y334=1</formula>
    </cfRule>
    <cfRule type="expression" dxfId="48811" priority="24014">
      <formula>$Y334=4</formula>
    </cfRule>
    <cfRule type="expression" dxfId="48810" priority="24015">
      <formula>$Y334=3</formula>
    </cfRule>
    <cfRule type="expression" dxfId="48809" priority="24016">
      <formula>$Y334=2</formula>
    </cfRule>
    <cfRule type="expression" dxfId="48808" priority="24017">
      <formula>$Y334=1</formula>
    </cfRule>
    <cfRule type="expression" dxfId="48807" priority="24018">
      <formula>$Y334=4</formula>
    </cfRule>
    <cfRule type="expression" dxfId="48806" priority="24019">
      <formula>$Y334=3</formula>
    </cfRule>
    <cfRule type="expression" dxfId="48805" priority="24020">
      <formula>$Y334=2</formula>
    </cfRule>
    <cfRule type="expression" dxfId="48804" priority="24021">
      <formula>$Y334=1</formula>
    </cfRule>
  </conditionalFormatting>
  <conditionalFormatting sqref="H334:H339">
    <cfRule type="expression" dxfId="48803" priority="24004">
      <formula>$Y334=4</formula>
    </cfRule>
    <cfRule type="expression" dxfId="48802" priority="24005">
      <formula>$Y334=2</formula>
    </cfRule>
  </conditionalFormatting>
  <conditionalFormatting sqref="P333:P335 AA333:AA334">
    <cfRule type="expression" dxfId="48801" priority="24003">
      <formula>$Y333=1</formula>
    </cfRule>
  </conditionalFormatting>
  <conditionalFormatting sqref="P333:P335 AA333:AA334">
    <cfRule type="expression" dxfId="48800" priority="24002">
      <formula>$Y333=3</formula>
    </cfRule>
  </conditionalFormatting>
  <conditionalFormatting sqref="P333:P335 AA333:AA334">
    <cfRule type="expression" dxfId="48799" priority="24001">
      <formula>$Y333=4</formula>
    </cfRule>
  </conditionalFormatting>
  <conditionalFormatting sqref="P333:P335 AA333:AA334">
    <cfRule type="expression" dxfId="48798" priority="24000">
      <formula>$Y333=2</formula>
    </cfRule>
  </conditionalFormatting>
  <conditionalFormatting sqref="AA333">
    <cfRule type="expression" dxfId="48797" priority="23992">
      <formula>$Y333=4</formula>
    </cfRule>
    <cfRule type="expression" dxfId="48796" priority="23993">
      <formula>$Y333=3</formula>
    </cfRule>
    <cfRule type="expression" dxfId="48795" priority="23994">
      <formula>$Y333=2</formula>
    </cfRule>
    <cfRule type="expression" dxfId="48794" priority="23995">
      <formula>$Y333=1</formula>
    </cfRule>
    <cfRule type="expression" dxfId="48793" priority="23996">
      <formula>$Y333=4</formula>
    </cfRule>
    <cfRule type="expression" dxfId="48792" priority="23997">
      <formula>$Y333=3</formula>
    </cfRule>
    <cfRule type="expression" dxfId="48791" priority="23998">
      <formula>$Y333=2</formula>
    </cfRule>
    <cfRule type="expression" dxfId="48790" priority="23999">
      <formula>$Y333=1</formula>
    </cfRule>
  </conditionalFormatting>
  <conditionalFormatting sqref="P333:P335">
    <cfRule type="expression" dxfId="48789" priority="23976">
      <formula>$Y333=4</formula>
    </cfRule>
    <cfRule type="expression" dxfId="48788" priority="23977">
      <formula>$Y333=3</formula>
    </cfRule>
    <cfRule type="expression" dxfId="48787" priority="23978">
      <formula>$Y333=2</formula>
    </cfRule>
    <cfRule type="expression" dxfId="48786" priority="23979">
      <formula>$Y333=1</formula>
    </cfRule>
    <cfRule type="expression" dxfId="48785" priority="23980">
      <formula>$Y333=4</formula>
    </cfRule>
    <cfRule type="expression" dxfId="48784" priority="23981">
      <formula>$Y333=3</formula>
    </cfRule>
    <cfRule type="expression" dxfId="48783" priority="23982">
      <formula>$Y333=2</formula>
    </cfRule>
    <cfRule type="expression" dxfId="48782" priority="23983">
      <formula>$Y333=1</formula>
    </cfRule>
    <cfRule type="expression" dxfId="48781" priority="23984">
      <formula>$Y333=4</formula>
    </cfRule>
    <cfRule type="expression" dxfId="48780" priority="23985">
      <formula>$Y333=3</formula>
    </cfRule>
    <cfRule type="expression" dxfId="48779" priority="23986">
      <formula>$Y333=2</formula>
    </cfRule>
    <cfRule type="expression" dxfId="48778" priority="23987">
      <formula>$Y333=1</formula>
    </cfRule>
    <cfRule type="expression" dxfId="48777" priority="23988">
      <formula>$Y333=4</formula>
    </cfRule>
    <cfRule type="expression" dxfId="48776" priority="23989">
      <formula>$Y333=3</formula>
    </cfRule>
    <cfRule type="expression" dxfId="48775" priority="23990">
      <formula>$Y333=2</formula>
    </cfRule>
    <cfRule type="expression" dxfId="48774" priority="23991">
      <formula>$Y333=1</formula>
    </cfRule>
  </conditionalFormatting>
  <conditionalFormatting sqref="N333:O335 Q333:Z334 AB333:AF334 Q334:Q335 AD334:AF335">
    <cfRule type="expression" dxfId="48773" priority="23975">
      <formula>$Y333=1</formula>
    </cfRule>
  </conditionalFormatting>
  <conditionalFormatting sqref="N333:O335 Q333:Z334 AB333:AF334 Q334:Q335 AD334:AF335">
    <cfRule type="expression" dxfId="48772" priority="23974">
      <formula>$Y333=3</formula>
    </cfRule>
  </conditionalFormatting>
  <conditionalFormatting sqref="N333:O335 Q333:Z334 AB333:AF334 Q334:Q335 AD334:AF335">
    <cfRule type="expression" dxfId="48771" priority="23973">
      <formula>$Y333=4</formula>
    </cfRule>
  </conditionalFormatting>
  <conditionalFormatting sqref="N333:O335 Q333:Z334 AB333:AF334 Q334:Q335 AD334:AF335">
    <cfRule type="expression" dxfId="48770" priority="23972">
      <formula>$Y333=2</formula>
    </cfRule>
  </conditionalFormatting>
  <conditionalFormatting sqref="R333:Z334 AF333:AF335">
    <cfRule type="expression" dxfId="48769" priority="23964">
      <formula>$Y333=4</formula>
    </cfRule>
    <cfRule type="expression" dxfId="48768" priority="23965">
      <formula>$Y333=3</formula>
    </cfRule>
    <cfRule type="expression" dxfId="48767" priority="23966">
      <formula>$Y333=2</formula>
    </cfRule>
    <cfRule type="expression" dxfId="48766" priority="23967">
      <formula>$Y333=1</formula>
    </cfRule>
    <cfRule type="expression" dxfId="48765" priority="23968">
      <formula>$Y333=4</formula>
    </cfRule>
    <cfRule type="expression" dxfId="48764" priority="23969">
      <formula>$Y333=3</formula>
    </cfRule>
    <cfRule type="expression" dxfId="48763" priority="23970">
      <formula>$Y333=2</formula>
    </cfRule>
    <cfRule type="expression" dxfId="48762" priority="23971">
      <formula>$Y333=1</formula>
    </cfRule>
  </conditionalFormatting>
  <conditionalFormatting sqref="Q333:Q335">
    <cfRule type="expression" dxfId="48761" priority="23948">
      <formula>$Y333=4</formula>
    </cfRule>
    <cfRule type="expression" dxfId="48760" priority="23949">
      <formula>$Y333=3</formula>
    </cfRule>
    <cfRule type="expression" dxfId="48759" priority="23950">
      <formula>$Y333=2</formula>
    </cfRule>
    <cfRule type="expression" dxfId="48758" priority="23951">
      <formula>$Y333=1</formula>
    </cfRule>
    <cfRule type="expression" dxfId="48757" priority="23952">
      <formula>$Y333=4</formula>
    </cfRule>
    <cfRule type="expression" dxfId="48756" priority="23953">
      <formula>$Y333=3</formula>
    </cfRule>
    <cfRule type="expression" dxfId="48755" priority="23954">
      <formula>$Y333=2</formula>
    </cfRule>
    <cfRule type="expression" dxfId="48754" priority="23955">
      <formula>$Y333=1</formula>
    </cfRule>
    <cfRule type="expression" dxfId="48753" priority="23956">
      <formula>$Y333=4</formula>
    </cfRule>
    <cfRule type="expression" dxfId="48752" priority="23957">
      <formula>$Y333=3</formula>
    </cfRule>
    <cfRule type="expression" dxfId="48751" priority="23958">
      <formula>$Y333=2</formula>
    </cfRule>
    <cfRule type="expression" dxfId="48750" priority="23959">
      <formula>$Y333=1</formula>
    </cfRule>
    <cfRule type="expression" dxfId="48749" priority="23960">
      <formula>$Y333=4</formula>
    </cfRule>
    <cfRule type="expression" dxfId="48748" priority="23961">
      <formula>$Y333=3</formula>
    </cfRule>
    <cfRule type="expression" dxfId="48747" priority="23962">
      <formula>$Y333=2</formula>
    </cfRule>
    <cfRule type="expression" dxfId="48746" priority="23963">
      <formula>$Y333=1</formula>
    </cfRule>
  </conditionalFormatting>
  <conditionalFormatting sqref="P335:P338">
    <cfRule type="expression" dxfId="48745" priority="23947">
      <formula>$Y335=1</formula>
    </cfRule>
  </conditionalFormatting>
  <conditionalFormatting sqref="P335:P338">
    <cfRule type="expression" dxfId="48744" priority="23946">
      <formula>$Y335=3</formula>
    </cfRule>
  </conditionalFormatting>
  <conditionalFormatting sqref="P335:P338">
    <cfRule type="expression" dxfId="48743" priority="23945">
      <formula>$Y335=4</formula>
    </cfRule>
  </conditionalFormatting>
  <conditionalFormatting sqref="P335:P338">
    <cfRule type="expression" dxfId="48742" priority="23944">
      <formula>$Y335=2</formula>
    </cfRule>
  </conditionalFormatting>
  <conditionalFormatting sqref="P335:P338">
    <cfRule type="expression" dxfId="48741" priority="23920">
      <formula>$Y335=4</formula>
    </cfRule>
    <cfRule type="expression" dxfId="48740" priority="23921">
      <formula>$Y335=3</formula>
    </cfRule>
    <cfRule type="expression" dxfId="48739" priority="23922">
      <formula>$Y335=2</formula>
    </cfRule>
    <cfRule type="expression" dxfId="48738" priority="23923">
      <formula>$Y335=1</formula>
    </cfRule>
    <cfRule type="expression" dxfId="48737" priority="23924">
      <formula>$Y335=4</formula>
    </cfRule>
    <cfRule type="expression" dxfId="48736" priority="23925">
      <formula>$Y335=3</formula>
    </cfRule>
    <cfRule type="expression" dxfId="48735" priority="23926">
      <formula>$Y335=2</formula>
    </cfRule>
    <cfRule type="expression" dxfId="48734" priority="23927">
      <formula>$Y335=1</formula>
    </cfRule>
    <cfRule type="expression" dxfId="48733" priority="23928">
      <formula>$Y335=4</formula>
    </cfRule>
    <cfRule type="expression" dxfId="48732" priority="23929">
      <formula>$Y335=3</formula>
    </cfRule>
    <cfRule type="expression" dxfId="48731" priority="23930">
      <formula>$Y335=2</formula>
    </cfRule>
    <cfRule type="expression" dxfId="48730" priority="23931">
      <formula>$Y335=1</formula>
    </cfRule>
    <cfRule type="expression" dxfId="48729" priority="23932">
      <formula>$Y335=4</formula>
    </cfRule>
    <cfRule type="expression" dxfId="48728" priority="23933">
      <formula>$Y335=3</formula>
    </cfRule>
    <cfRule type="expression" dxfId="48727" priority="23934">
      <formula>$Y335=2</formula>
    </cfRule>
    <cfRule type="expression" dxfId="48726" priority="23935">
      <formula>$Y335=1</formula>
    </cfRule>
  </conditionalFormatting>
  <conditionalFormatting sqref="N335:O338 Q335:Q338 AD335:AF338">
    <cfRule type="expression" dxfId="48725" priority="23919">
      <formula>$Y335=1</formula>
    </cfRule>
  </conditionalFormatting>
  <conditionalFormatting sqref="N335:O338 Q335:Q338 AD335:AF338">
    <cfRule type="expression" dxfId="48724" priority="23918">
      <formula>$Y335=3</formula>
    </cfRule>
  </conditionalFormatting>
  <conditionalFormatting sqref="N335:O338 Q335:Q338 AD335:AF338">
    <cfRule type="expression" dxfId="48723" priority="23917">
      <formula>$Y335=4</formula>
    </cfRule>
  </conditionalFormatting>
  <conditionalFormatting sqref="N335:O338 Q335:Q338 AD335:AF338">
    <cfRule type="expression" dxfId="48722" priority="23916">
      <formula>$Y335=2</formula>
    </cfRule>
  </conditionalFormatting>
  <conditionalFormatting sqref="AF335:AF338">
    <cfRule type="expression" dxfId="48721" priority="23908">
      <formula>$Y335=4</formula>
    </cfRule>
    <cfRule type="expression" dxfId="48720" priority="23909">
      <formula>$Y335=3</formula>
    </cfRule>
    <cfRule type="expression" dxfId="48719" priority="23910">
      <formula>$Y335=2</formula>
    </cfRule>
    <cfRule type="expression" dxfId="48718" priority="23911">
      <formula>$Y335=1</formula>
    </cfRule>
    <cfRule type="expression" dxfId="48717" priority="23912">
      <formula>$Y335=4</formula>
    </cfRule>
    <cfRule type="expression" dxfId="48716" priority="23913">
      <formula>$Y335=3</formula>
    </cfRule>
    <cfRule type="expression" dxfId="48715" priority="23914">
      <formula>$Y335=2</formula>
    </cfRule>
    <cfRule type="expression" dxfId="48714" priority="23915">
      <formula>$Y335=1</formula>
    </cfRule>
  </conditionalFormatting>
  <conditionalFormatting sqref="Q335:Q338">
    <cfRule type="expression" dxfId="48713" priority="23892">
      <formula>$Y335=4</formula>
    </cfRule>
    <cfRule type="expression" dxfId="48712" priority="23893">
      <formula>$Y335=3</formula>
    </cfRule>
    <cfRule type="expression" dxfId="48711" priority="23894">
      <formula>$Y335=2</formula>
    </cfRule>
    <cfRule type="expression" dxfId="48710" priority="23895">
      <formula>$Y335=1</formula>
    </cfRule>
    <cfRule type="expression" dxfId="48709" priority="23896">
      <formula>$Y335=4</formula>
    </cfRule>
    <cfRule type="expression" dxfId="48708" priority="23897">
      <formula>$Y335=3</formula>
    </cfRule>
    <cfRule type="expression" dxfId="48707" priority="23898">
      <formula>$Y335=2</formula>
    </cfRule>
    <cfRule type="expression" dxfId="48706" priority="23899">
      <formula>$Y335=1</formula>
    </cfRule>
    <cfRule type="expression" dxfId="48705" priority="23900">
      <formula>$Y335=4</formula>
    </cfRule>
    <cfRule type="expression" dxfId="48704" priority="23901">
      <formula>$Y335=3</formula>
    </cfRule>
    <cfRule type="expression" dxfId="48703" priority="23902">
      <formula>$Y335=2</formula>
    </cfRule>
    <cfRule type="expression" dxfId="48702" priority="23903">
      <formula>$Y335=1</formula>
    </cfRule>
    <cfRule type="expression" dxfId="48701" priority="23904">
      <formula>$Y335=4</formula>
    </cfRule>
    <cfRule type="expression" dxfId="48700" priority="23905">
      <formula>$Y335=3</formula>
    </cfRule>
    <cfRule type="expression" dxfId="48699" priority="23906">
      <formula>$Y335=2</formula>
    </cfRule>
    <cfRule type="expression" dxfId="48698" priority="23907">
      <formula>$Y335=1</formula>
    </cfRule>
  </conditionalFormatting>
  <conditionalFormatting sqref="P338:P340 AA338:AA340">
    <cfRule type="expression" dxfId="48697" priority="23891">
      <formula>$Y338=1</formula>
    </cfRule>
  </conditionalFormatting>
  <conditionalFormatting sqref="P338:P340 AA338:AA340">
    <cfRule type="expression" dxfId="48696" priority="23890">
      <formula>$Y338=3</formula>
    </cfRule>
  </conditionalFormatting>
  <conditionalFormatting sqref="P338:P340 AA338:AA340">
    <cfRule type="expression" dxfId="48695" priority="23889">
      <formula>$Y338=4</formula>
    </cfRule>
  </conditionalFormatting>
  <conditionalFormatting sqref="P338:P340 AA338:AA340">
    <cfRule type="expression" dxfId="48694" priority="23888">
      <formula>$Y338=2</formula>
    </cfRule>
  </conditionalFormatting>
  <conditionalFormatting sqref="AA338:AA340">
    <cfRule type="expression" dxfId="48693" priority="23880">
      <formula>$Y338=4</formula>
    </cfRule>
    <cfRule type="expression" dxfId="48692" priority="23881">
      <formula>$Y338=3</formula>
    </cfRule>
    <cfRule type="expression" dxfId="48691" priority="23882">
      <formula>$Y338=2</formula>
    </cfRule>
    <cfRule type="expression" dxfId="48690" priority="23883">
      <formula>$Y338=1</formula>
    </cfRule>
    <cfRule type="expression" dxfId="48689" priority="23884">
      <formula>$Y338=4</formula>
    </cfRule>
    <cfRule type="expression" dxfId="48688" priority="23885">
      <formula>$Y338=3</formula>
    </cfRule>
    <cfRule type="expression" dxfId="48687" priority="23886">
      <formula>$Y338=2</formula>
    </cfRule>
    <cfRule type="expression" dxfId="48686" priority="23887">
      <formula>$Y338=1</formula>
    </cfRule>
  </conditionalFormatting>
  <conditionalFormatting sqref="P338:P340">
    <cfRule type="expression" dxfId="48685" priority="23864">
      <formula>$Y338=4</formula>
    </cfRule>
    <cfRule type="expression" dxfId="48684" priority="23865">
      <formula>$Y338=3</formula>
    </cfRule>
    <cfRule type="expression" dxfId="48683" priority="23866">
      <formula>$Y338=2</formula>
    </cfRule>
    <cfRule type="expression" dxfId="48682" priority="23867">
      <formula>$Y338=1</formula>
    </cfRule>
    <cfRule type="expression" dxfId="48681" priority="23868">
      <formula>$Y338=4</formula>
    </cfRule>
    <cfRule type="expression" dxfId="48680" priority="23869">
      <formula>$Y338=3</formula>
    </cfRule>
    <cfRule type="expression" dxfId="48679" priority="23870">
      <formula>$Y338=2</formula>
    </cfRule>
    <cfRule type="expression" dxfId="48678" priority="23871">
      <formula>$Y338=1</formula>
    </cfRule>
    <cfRule type="expression" dxfId="48677" priority="23872">
      <formula>$Y338=4</formula>
    </cfRule>
    <cfRule type="expression" dxfId="48676" priority="23873">
      <formula>$Y338=3</formula>
    </cfRule>
    <cfRule type="expression" dxfId="48675" priority="23874">
      <formula>$Y338=2</formula>
    </cfRule>
    <cfRule type="expression" dxfId="48674" priority="23875">
      <formula>$Y338=1</formula>
    </cfRule>
    <cfRule type="expression" dxfId="48673" priority="23876">
      <formula>$Y338=4</formula>
    </cfRule>
    <cfRule type="expression" dxfId="48672" priority="23877">
      <formula>$Y338=3</formula>
    </cfRule>
    <cfRule type="expression" dxfId="48671" priority="23878">
      <formula>$Y338=2</formula>
    </cfRule>
    <cfRule type="expression" dxfId="48670" priority="23879">
      <formula>$Y338=1</formula>
    </cfRule>
  </conditionalFormatting>
  <conditionalFormatting sqref="N338:O340 Q338:Z340 AB338:AF340">
    <cfRule type="expression" dxfId="48669" priority="23863">
      <formula>$Y338=1</formula>
    </cfRule>
  </conditionalFormatting>
  <conditionalFormatting sqref="N338:O340 Q338:Z340 AB338:AF340">
    <cfRule type="expression" dxfId="48668" priority="23862">
      <formula>$Y338=3</formula>
    </cfRule>
  </conditionalFormatting>
  <conditionalFormatting sqref="N338:O340 Q338:Z340 AB338:AF340">
    <cfRule type="expression" dxfId="48667" priority="23861">
      <formula>$Y338=4</formula>
    </cfRule>
  </conditionalFormatting>
  <conditionalFormatting sqref="N338:O340 Q338:Z340 AB338:AF340">
    <cfRule type="expression" dxfId="48666" priority="23860">
      <formula>$Y338=2</formula>
    </cfRule>
  </conditionalFormatting>
  <conditionalFormatting sqref="R338:Z340 AF338:AF340">
    <cfRule type="expression" dxfId="48665" priority="23852">
      <formula>$Y338=4</formula>
    </cfRule>
    <cfRule type="expression" dxfId="48664" priority="23853">
      <formula>$Y338=3</formula>
    </cfRule>
    <cfRule type="expression" dxfId="48663" priority="23854">
      <formula>$Y338=2</formula>
    </cfRule>
    <cfRule type="expression" dxfId="48662" priority="23855">
      <formula>$Y338=1</formula>
    </cfRule>
    <cfRule type="expression" dxfId="48661" priority="23856">
      <formula>$Y338=4</formula>
    </cfRule>
    <cfRule type="expression" dxfId="48660" priority="23857">
      <formula>$Y338=3</formula>
    </cfRule>
    <cfRule type="expression" dxfId="48659" priority="23858">
      <formula>$Y338=2</formula>
    </cfRule>
    <cfRule type="expression" dxfId="48658" priority="23859">
      <formula>$Y338=1</formula>
    </cfRule>
  </conditionalFormatting>
  <conditionalFormatting sqref="Q338:Q340">
    <cfRule type="expression" dxfId="48657" priority="23836">
      <formula>$Y338=4</formula>
    </cfRule>
    <cfRule type="expression" dxfId="48656" priority="23837">
      <formula>$Y338=3</formula>
    </cfRule>
    <cfRule type="expression" dxfId="48655" priority="23838">
      <formula>$Y338=2</formula>
    </cfRule>
    <cfRule type="expression" dxfId="48654" priority="23839">
      <formula>$Y338=1</formula>
    </cfRule>
    <cfRule type="expression" dxfId="48653" priority="23840">
      <formula>$Y338=4</formula>
    </cfRule>
    <cfRule type="expression" dxfId="48652" priority="23841">
      <formula>$Y338=3</formula>
    </cfRule>
    <cfRule type="expression" dxfId="48651" priority="23842">
      <formula>$Y338=2</formula>
    </cfRule>
    <cfRule type="expression" dxfId="48650" priority="23843">
      <formula>$Y338=1</formula>
    </cfRule>
    <cfRule type="expression" dxfId="48649" priority="23844">
      <formula>$Y338=4</formula>
    </cfRule>
    <cfRule type="expression" dxfId="48648" priority="23845">
      <formula>$Y338=3</formula>
    </cfRule>
    <cfRule type="expression" dxfId="48647" priority="23846">
      <formula>$Y338=2</formula>
    </cfRule>
    <cfRule type="expression" dxfId="48646" priority="23847">
      <formula>$Y338=1</formula>
    </cfRule>
    <cfRule type="expression" dxfId="48645" priority="23848">
      <formula>$Y338=4</formula>
    </cfRule>
    <cfRule type="expression" dxfId="48644" priority="23849">
      <formula>$Y338=3</formula>
    </cfRule>
    <cfRule type="expression" dxfId="48643" priority="23850">
      <formula>$Y338=2</formula>
    </cfRule>
    <cfRule type="expression" dxfId="48642" priority="23851">
      <formula>$Y338=1</formula>
    </cfRule>
  </conditionalFormatting>
  <conditionalFormatting sqref="P340:P343 AA340:AA343">
    <cfRule type="expression" dxfId="48641" priority="23835">
      <formula>$Y340=1</formula>
    </cfRule>
  </conditionalFormatting>
  <conditionalFormatting sqref="P340:P343 AA340:AA343">
    <cfRule type="expression" dxfId="48640" priority="23834">
      <formula>$Y340=3</formula>
    </cfRule>
  </conditionalFormatting>
  <conditionalFormatting sqref="P340:P343 AA340:AA343">
    <cfRule type="expression" dxfId="48639" priority="23833">
      <formula>$Y340=4</formula>
    </cfRule>
  </conditionalFormatting>
  <conditionalFormatting sqref="P340:P343 AA340:AA343">
    <cfRule type="expression" dxfId="48638" priority="23832">
      <formula>$Y340=2</formula>
    </cfRule>
  </conditionalFormatting>
  <conditionalFormatting sqref="AA340:AA343">
    <cfRule type="expression" dxfId="48637" priority="23824">
      <formula>$Y340=4</formula>
    </cfRule>
    <cfRule type="expression" dxfId="48636" priority="23825">
      <formula>$Y340=3</formula>
    </cfRule>
    <cfRule type="expression" dxfId="48635" priority="23826">
      <formula>$Y340=2</formula>
    </cfRule>
    <cfRule type="expression" dxfId="48634" priority="23827">
      <formula>$Y340=1</formula>
    </cfRule>
    <cfRule type="expression" dxfId="48633" priority="23828">
      <formula>$Y340=4</formula>
    </cfRule>
    <cfRule type="expression" dxfId="48632" priority="23829">
      <formula>$Y340=3</formula>
    </cfRule>
    <cfRule type="expression" dxfId="48631" priority="23830">
      <formula>$Y340=2</formula>
    </cfRule>
    <cfRule type="expression" dxfId="48630" priority="23831">
      <formula>$Y340=1</formula>
    </cfRule>
  </conditionalFormatting>
  <conditionalFormatting sqref="P340:P343">
    <cfRule type="expression" dxfId="48629" priority="23808">
      <formula>$Y340=4</formula>
    </cfRule>
    <cfRule type="expression" dxfId="48628" priority="23809">
      <formula>$Y340=3</formula>
    </cfRule>
    <cfRule type="expression" dxfId="48627" priority="23810">
      <formula>$Y340=2</formula>
    </cfRule>
    <cfRule type="expression" dxfId="48626" priority="23811">
      <formula>$Y340=1</formula>
    </cfRule>
    <cfRule type="expression" dxfId="48625" priority="23812">
      <formula>$Y340=4</formula>
    </cfRule>
    <cfRule type="expression" dxfId="48624" priority="23813">
      <formula>$Y340=3</formula>
    </cfRule>
    <cfRule type="expression" dxfId="48623" priority="23814">
      <formula>$Y340=2</formula>
    </cfRule>
    <cfRule type="expression" dxfId="48622" priority="23815">
      <formula>$Y340=1</formula>
    </cfRule>
    <cfRule type="expression" dxfId="48621" priority="23816">
      <formula>$Y340=4</formula>
    </cfRule>
    <cfRule type="expression" dxfId="48620" priority="23817">
      <formula>$Y340=3</formula>
    </cfRule>
    <cfRule type="expression" dxfId="48619" priority="23818">
      <formula>$Y340=2</formula>
    </cfRule>
    <cfRule type="expression" dxfId="48618" priority="23819">
      <formula>$Y340=1</formula>
    </cfRule>
    <cfRule type="expression" dxfId="48617" priority="23820">
      <formula>$Y340=4</formula>
    </cfRule>
    <cfRule type="expression" dxfId="48616" priority="23821">
      <formula>$Y340=3</formula>
    </cfRule>
    <cfRule type="expression" dxfId="48615" priority="23822">
      <formula>$Y340=2</formula>
    </cfRule>
    <cfRule type="expression" dxfId="48614" priority="23823">
      <formula>$Y340=1</formula>
    </cfRule>
  </conditionalFormatting>
  <conditionalFormatting sqref="N340:O343 Q340:Z343 AB340:AF343">
    <cfRule type="expression" dxfId="48613" priority="23807">
      <formula>$Y340=1</formula>
    </cfRule>
  </conditionalFormatting>
  <conditionalFormatting sqref="N340:O343 Q340:Z343 AB340:AF343">
    <cfRule type="expression" dxfId="48612" priority="23806">
      <formula>$Y340=3</formula>
    </cfRule>
  </conditionalFormatting>
  <conditionalFormatting sqref="N340:O343 Q340:Z343 AB340:AF343">
    <cfRule type="expression" dxfId="48611" priority="23805">
      <formula>$Y340=4</formula>
    </cfRule>
  </conditionalFormatting>
  <conditionalFormatting sqref="N340:O343 Q340:Z343 AB340:AF343">
    <cfRule type="expression" dxfId="48610" priority="23804">
      <formula>$Y340=2</formula>
    </cfRule>
  </conditionalFormatting>
  <conditionalFormatting sqref="R340:Z343 AF340:AF343">
    <cfRule type="expression" dxfId="48609" priority="23796">
      <formula>$Y340=4</formula>
    </cfRule>
    <cfRule type="expression" dxfId="48608" priority="23797">
      <formula>$Y340=3</formula>
    </cfRule>
    <cfRule type="expression" dxfId="48607" priority="23798">
      <formula>$Y340=2</formula>
    </cfRule>
    <cfRule type="expression" dxfId="48606" priority="23799">
      <formula>$Y340=1</formula>
    </cfRule>
    <cfRule type="expression" dxfId="48605" priority="23800">
      <formula>$Y340=4</formula>
    </cfRule>
    <cfRule type="expression" dxfId="48604" priority="23801">
      <formula>$Y340=3</formula>
    </cfRule>
    <cfRule type="expression" dxfId="48603" priority="23802">
      <formula>$Y340=2</formula>
    </cfRule>
    <cfRule type="expression" dxfId="48602" priority="23803">
      <formula>$Y340=1</formula>
    </cfRule>
  </conditionalFormatting>
  <conditionalFormatting sqref="Q340:Q343">
    <cfRule type="expression" dxfId="48601" priority="23780">
      <formula>$Y340=4</formula>
    </cfRule>
    <cfRule type="expression" dxfId="48600" priority="23781">
      <formula>$Y340=3</formula>
    </cfRule>
    <cfRule type="expression" dxfId="48599" priority="23782">
      <formula>$Y340=2</formula>
    </cfRule>
    <cfRule type="expression" dxfId="48598" priority="23783">
      <formula>$Y340=1</formula>
    </cfRule>
    <cfRule type="expression" dxfId="48597" priority="23784">
      <formula>$Y340=4</formula>
    </cfRule>
    <cfRule type="expression" dxfId="48596" priority="23785">
      <formula>$Y340=3</formula>
    </cfRule>
    <cfRule type="expression" dxfId="48595" priority="23786">
      <formula>$Y340=2</formula>
    </cfRule>
    <cfRule type="expression" dxfId="48594" priority="23787">
      <formula>$Y340=1</formula>
    </cfRule>
    <cfRule type="expression" dxfId="48593" priority="23788">
      <formula>$Y340=4</formula>
    </cfRule>
    <cfRule type="expression" dxfId="48592" priority="23789">
      <formula>$Y340=3</formula>
    </cfRule>
    <cfRule type="expression" dxfId="48591" priority="23790">
      <formula>$Y340=2</formula>
    </cfRule>
    <cfRule type="expression" dxfId="48590" priority="23791">
      <formula>$Y340=1</formula>
    </cfRule>
    <cfRule type="expression" dxfId="48589" priority="23792">
      <formula>$Y340=4</formula>
    </cfRule>
    <cfRule type="expression" dxfId="48588" priority="23793">
      <formula>$Y340=3</formula>
    </cfRule>
    <cfRule type="expression" dxfId="48587" priority="23794">
      <formula>$Y340=2</formula>
    </cfRule>
    <cfRule type="expression" dxfId="48586" priority="23795">
      <formula>$Y340=1</formula>
    </cfRule>
  </conditionalFormatting>
  <conditionalFormatting sqref="P343:P345 AA343:AA345">
    <cfRule type="expression" dxfId="48585" priority="23779">
      <formula>$Y343=1</formula>
    </cfRule>
  </conditionalFormatting>
  <conditionalFormatting sqref="P343:P345 AA343:AA345">
    <cfRule type="expression" dxfId="48584" priority="23778">
      <formula>$Y343=3</formula>
    </cfRule>
  </conditionalFormatting>
  <conditionalFormatting sqref="P343:P345 AA343:AA345">
    <cfRule type="expression" dxfId="48583" priority="23777">
      <formula>$Y343=4</formula>
    </cfRule>
  </conditionalFormatting>
  <conditionalFormatting sqref="P343:P345 AA343:AA345">
    <cfRule type="expression" dxfId="48582" priority="23776">
      <formula>$Y343=2</formula>
    </cfRule>
  </conditionalFormatting>
  <conditionalFormatting sqref="AA343:AA345">
    <cfRule type="expression" dxfId="48581" priority="23768">
      <formula>$Y343=4</formula>
    </cfRule>
    <cfRule type="expression" dxfId="48580" priority="23769">
      <formula>$Y343=3</formula>
    </cfRule>
    <cfRule type="expression" dxfId="48579" priority="23770">
      <formula>$Y343=2</formula>
    </cfRule>
    <cfRule type="expression" dxfId="48578" priority="23771">
      <formula>$Y343=1</formula>
    </cfRule>
    <cfRule type="expression" dxfId="48577" priority="23772">
      <formula>$Y343=4</formula>
    </cfRule>
    <cfRule type="expression" dxfId="48576" priority="23773">
      <formula>$Y343=3</formula>
    </cfRule>
    <cfRule type="expression" dxfId="48575" priority="23774">
      <formula>$Y343=2</formula>
    </cfRule>
    <cfRule type="expression" dxfId="48574" priority="23775">
      <formula>$Y343=1</formula>
    </cfRule>
  </conditionalFormatting>
  <conditionalFormatting sqref="P343:P345">
    <cfRule type="expression" dxfId="48573" priority="23752">
      <formula>$Y343=4</formula>
    </cfRule>
    <cfRule type="expression" dxfId="48572" priority="23753">
      <formula>$Y343=3</formula>
    </cfRule>
    <cfRule type="expression" dxfId="48571" priority="23754">
      <formula>$Y343=2</formula>
    </cfRule>
    <cfRule type="expression" dxfId="48570" priority="23755">
      <formula>$Y343=1</formula>
    </cfRule>
    <cfRule type="expression" dxfId="48569" priority="23756">
      <formula>$Y343=4</formula>
    </cfRule>
    <cfRule type="expression" dxfId="48568" priority="23757">
      <formula>$Y343=3</formula>
    </cfRule>
    <cfRule type="expression" dxfId="48567" priority="23758">
      <formula>$Y343=2</formula>
    </cfRule>
    <cfRule type="expression" dxfId="48566" priority="23759">
      <formula>$Y343=1</formula>
    </cfRule>
    <cfRule type="expression" dxfId="48565" priority="23760">
      <formula>$Y343=4</formula>
    </cfRule>
    <cfRule type="expression" dxfId="48564" priority="23761">
      <formula>$Y343=3</formula>
    </cfRule>
    <cfRule type="expression" dxfId="48563" priority="23762">
      <formula>$Y343=2</formula>
    </cfRule>
    <cfRule type="expression" dxfId="48562" priority="23763">
      <formula>$Y343=1</formula>
    </cfRule>
    <cfRule type="expression" dxfId="48561" priority="23764">
      <formula>$Y343=4</formula>
    </cfRule>
    <cfRule type="expression" dxfId="48560" priority="23765">
      <formula>$Y343=3</formula>
    </cfRule>
    <cfRule type="expression" dxfId="48559" priority="23766">
      <formula>$Y343=2</formula>
    </cfRule>
    <cfRule type="expression" dxfId="48558" priority="23767">
      <formula>$Y343=1</formula>
    </cfRule>
  </conditionalFormatting>
  <conditionalFormatting sqref="N343:O345 Q343:Z345 AB343:AF345">
    <cfRule type="expression" dxfId="48557" priority="23751">
      <formula>$Y343=1</formula>
    </cfRule>
  </conditionalFormatting>
  <conditionalFormatting sqref="N343:O345 Q343:Z345 AB343:AF345">
    <cfRule type="expression" dxfId="48556" priority="23750">
      <formula>$Y343=3</formula>
    </cfRule>
  </conditionalFormatting>
  <conditionalFormatting sqref="N343:O345 Q343:Z345 AB343:AF345">
    <cfRule type="expression" dxfId="48555" priority="23749">
      <formula>$Y343=4</formula>
    </cfRule>
  </conditionalFormatting>
  <conditionalFormatting sqref="N343:O345 Q343:Z345 AB343:AF345">
    <cfRule type="expression" dxfId="48554" priority="23748">
      <formula>$Y343=2</formula>
    </cfRule>
  </conditionalFormatting>
  <conditionalFormatting sqref="R343:Z345 AF343:AF345">
    <cfRule type="expression" dxfId="48553" priority="23740">
      <formula>$Y343=4</formula>
    </cfRule>
    <cfRule type="expression" dxfId="48552" priority="23741">
      <formula>$Y343=3</formula>
    </cfRule>
    <cfRule type="expression" dxfId="48551" priority="23742">
      <formula>$Y343=2</formula>
    </cfRule>
    <cfRule type="expression" dxfId="48550" priority="23743">
      <formula>$Y343=1</formula>
    </cfRule>
    <cfRule type="expression" dxfId="48549" priority="23744">
      <formula>$Y343=4</formula>
    </cfRule>
    <cfRule type="expression" dxfId="48548" priority="23745">
      <formula>$Y343=3</formula>
    </cfRule>
    <cfRule type="expression" dxfId="48547" priority="23746">
      <formula>$Y343=2</formula>
    </cfRule>
    <cfRule type="expression" dxfId="48546" priority="23747">
      <formula>$Y343=1</formula>
    </cfRule>
  </conditionalFormatting>
  <conditionalFormatting sqref="Q343:Q345">
    <cfRule type="expression" dxfId="48545" priority="23724">
      <formula>$Y343=4</formula>
    </cfRule>
    <cfRule type="expression" dxfId="48544" priority="23725">
      <formula>$Y343=3</formula>
    </cfRule>
    <cfRule type="expression" dxfId="48543" priority="23726">
      <formula>$Y343=2</formula>
    </cfRule>
    <cfRule type="expression" dxfId="48542" priority="23727">
      <formula>$Y343=1</formula>
    </cfRule>
    <cfRule type="expression" dxfId="48541" priority="23728">
      <formula>$Y343=4</formula>
    </cfRule>
    <cfRule type="expression" dxfId="48540" priority="23729">
      <formula>$Y343=3</formula>
    </cfRule>
    <cfRule type="expression" dxfId="48539" priority="23730">
      <formula>$Y343=2</formula>
    </cfRule>
    <cfRule type="expression" dxfId="48538" priority="23731">
      <formula>$Y343=1</formula>
    </cfRule>
    <cfRule type="expression" dxfId="48537" priority="23732">
      <formula>$Y343=4</formula>
    </cfRule>
    <cfRule type="expression" dxfId="48536" priority="23733">
      <formula>$Y343=3</formula>
    </cfRule>
    <cfRule type="expression" dxfId="48535" priority="23734">
      <formula>$Y343=2</formula>
    </cfRule>
    <cfRule type="expression" dxfId="48534" priority="23735">
      <formula>$Y343=1</formula>
    </cfRule>
    <cfRule type="expression" dxfId="48533" priority="23736">
      <formula>$Y343=4</formula>
    </cfRule>
    <cfRule type="expression" dxfId="48532" priority="23737">
      <formula>$Y343=3</formula>
    </cfRule>
    <cfRule type="expression" dxfId="48531" priority="23738">
      <formula>$Y343=2</formula>
    </cfRule>
    <cfRule type="expression" dxfId="48530" priority="23739">
      <formula>$Y343=1</formula>
    </cfRule>
  </conditionalFormatting>
  <conditionalFormatting sqref="E338:G338">
    <cfRule type="expression" dxfId="48529" priority="23723">
      <formula>$Y338=1</formula>
    </cfRule>
  </conditionalFormatting>
  <conditionalFormatting sqref="F338:G338">
    <cfRule type="expression" dxfId="48528" priority="23722">
      <formula>$Y338=3</formula>
    </cfRule>
  </conditionalFormatting>
  <conditionalFormatting sqref="E338:G338">
    <cfRule type="expression" dxfId="48527" priority="23721">
      <formula>$Y338=4</formula>
    </cfRule>
  </conditionalFormatting>
  <conditionalFormatting sqref="E338">
    <cfRule type="expression" dxfId="48526" priority="23719">
      <formula>$Y338=3</formula>
    </cfRule>
    <cfRule type="expression" dxfId="48525" priority="23720">
      <formula>$Y338=2</formula>
    </cfRule>
  </conditionalFormatting>
  <conditionalFormatting sqref="F338:G338">
    <cfRule type="expression" dxfId="48524" priority="23718">
      <formula>$Y338=2</formula>
    </cfRule>
  </conditionalFormatting>
  <conditionalFormatting sqref="F338:G338">
    <cfRule type="expression" dxfId="48523" priority="23716">
      <formula>$Y338=1</formula>
    </cfRule>
    <cfRule type="expression" dxfId="48522" priority="23717">
      <formula>$Y338=1</formula>
    </cfRule>
  </conditionalFormatting>
  <conditionalFormatting sqref="F338:G338">
    <cfRule type="expression" dxfId="48521" priority="23714">
      <formula>$Y338=4</formula>
    </cfRule>
    <cfRule type="expression" dxfId="48520" priority="23715">
      <formula>$Y338=2</formula>
    </cfRule>
  </conditionalFormatting>
  <conditionalFormatting sqref="B339:D345 K339:K345 I339:I346">
    <cfRule type="expression" dxfId="48519" priority="23713">
      <formula>$Y339=1</formula>
    </cfRule>
  </conditionalFormatting>
  <conditionalFormatting sqref="B339:D345 K339:K345 I339:I346">
    <cfRule type="expression" dxfId="48518" priority="23712">
      <formula>$Y339=3</formula>
    </cfRule>
  </conditionalFormatting>
  <conditionalFormatting sqref="B339:D345 K339:K345 I339:I346">
    <cfRule type="expression" dxfId="48517" priority="23711">
      <formula>$Y339=4</formula>
    </cfRule>
  </conditionalFormatting>
  <conditionalFormatting sqref="B339:D345 K339:K345 I339:I346">
    <cfRule type="expression" dxfId="48516" priority="23710">
      <formula>$Y339=2</formula>
    </cfRule>
  </conditionalFormatting>
  <conditionalFormatting sqref="J339:J347 H339:H347">
    <cfRule type="expression" dxfId="48515" priority="23709">
      <formula>$Y339=1</formula>
    </cfRule>
  </conditionalFormatting>
  <conditionalFormatting sqref="J339:J347 H339:H347">
    <cfRule type="expression" dxfId="48514" priority="23708">
      <formula>$Y339=3</formula>
    </cfRule>
  </conditionalFormatting>
  <conditionalFormatting sqref="J339:J347 H339:H347">
    <cfRule type="expression" dxfId="48513" priority="23707">
      <formula>$Y339=4</formula>
    </cfRule>
  </conditionalFormatting>
  <conditionalFormatting sqref="J339:J347 H339:H347">
    <cfRule type="expression" dxfId="48512" priority="23706">
      <formula>$Y339=2</formula>
    </cfRule>
  </conditionalFormatting>
  <conditionalFormatting sqref="H339:H347">
    <cfRule type="expression" dxfId="48511" priority="23704">
      <formula>$Y339=1</formula>
    </cfRule>
    <cfRule type="expression" dxfId="48510" priority="23705">
      <formula>$Y339=1</formula>
    </cfRule>
  </conditionalFormatting>
  <conditionalFormatting sqref="J339:J347">
    <cfRule type="expression" dxfId="48509" priority="23688">
      <formula>$Y339=4</formula>
    </cfRule>
    <cfRule type="expression" dxfId="48508" priority="23689">
      <formula>$Y339=3</formula>
    </cfRule>
    <cfRule type="expression" dxfId="48507" priority="23690">
      <formula>$Y339=2</formula>
    </cfRule>
    <cfRule type="expression" dxfId="48506" priority="23691">
      <formula>$Y339=1</formula>
    </cfRule>
    <cfRule type="expression" dxfId="48505" priority="23692">
      <formula>$Y339=4</formula>
    </cfRule>
    <cfRule type="expression" dxfId="48504" priority="23693">
      <formula>$Y339=3</formula>
    </cfRule>
    <cfRule type="expression" dxfId="48503" priority="23694">
      <formula>$Y339=2</formula>
    </cfRule>
    <cfRule type="expression" dxfId="48502" priority="23695">
      <formula>$Y339=1</formula>
    </cfRule>
    <cfRule type="expression" dxfId="48501" priority="23696">
      <formula>$Y339=4</formula>
    </cfRule>
    <cfRule type="expression" dxfId="48500" priority="23697">
      <formula>$Y339=3</formula>
    </cfRule>
    <cfRule type="expression" dxfId="48499" priority="23698">
      <formula>$Y339=2</formula>
    </cfRule>
    <cfRule type="expression" dxfId="48498" priority="23699">
      <formula>$Y339=1</formula>
    </cfRule>
    <cfRule type="expression" dxfId="48497" priority="23700">
      <formula>$Y339=4</formula>
    </cfRule>
    <cfRule type="expression" dxfId="48496" priority="23701">
      <formula>$Y339=3</formula>
    </cfRule>
    <cfRule type="expression" dxfId="48495" priority="23702">
      <formula>$Y339=2</formula>
    </cfRule>
    <cfRule type="expression" dxfId="48494" priority="23703">
      <formula>$Y339=1</formula>
    </cfRule>
  </conditionalFormatting>
  <conditionalFormatting sqref="H339:H347">
    <cfRule type="expression" dxfId="48493" priority="23686">
      <formula>$Y339=4</formula>
    </cfRule>
    <cfRule type="expression" dxfId="48492" priority="23687">
      <formula>$Y339=2</formula>
    </cfRule>
  </conditionalFormatting>
  <conditionalFormatting sqref="E339:G345">
    <cfRule type="expression" dxfId="48491" priority="23685">
      <formula>$Y339=1</formula>
    </cfRule>
  </conditionalFormatting>
  <conditionalFormatting sqref="F339:G345">
    <cfRule type="expression" dxfId="48490" priority="23684">
      <formula>$Y339=3</formula>
    </cfRule>
  </conditionalFormatting>
  <conditionalFormatting sqref="E339:G345">
    <cfRule type="expression" dxfId="48489" priority="23683">
      <formula>$Y339=4</formula>
    </cfRule>
  </conditionalFormatting>
  <conditionalFormatting sqref="E339:E345">
    <cfRule type="expression" dxfId="48488" priority="23681">
      <formula>$Y339=3</formula>
    </cfRule>
    <cfRule type="expression" dxfId="48487" priority="23682">
      <formula>$Y339=2</formula>
    </cfRule>
  </conditionalFormatting>
  <conditionalFormatting sqref="F339:G345">
    <cfRule type="expression" dxfId="48486" priority="23680">
      <formula>$Y339=2</formula>
    </cfRule>
  </conditionalFormatting>
  <conditionalFormatting sqref="F339:G345">
    <cfRule type="expression" dxfId="48485" priority="23678">
      <formula>$Y339=1</formula>
    </cfRule>
    <cfRule type="expression" dxfId="48484" priority="23679">
      <formula>$Y339=1</formula>
    </cfRule>
  </conditionalFormatting>
  <conditionalFormatting sqref="F339:G345">
    <cfRule type="expression" dxfId="48483" priority="23676">
      <formula>$Y339=4</formula>
    </cfRule>
    <cfRule type="expression" dxfId="48482" priority="23677">
      <formula>$Y339=2</formula>
    </cfRule>
  </conditionalFormatting>
  <conditionalFormatting sqref="F345:G345">
    <cfRule type="expression" dxfId="48481" priority="23647">
      <formula>$Y345=1</formula>
    </cfRule>
  </conditionalFormatting>
  <conditionalFormatting sqref="F345:G345">
    <cfRule type="expression" dxfId="48480" priority="23646">
      <formula>$Y345=3</formula>
    </cfRule>
  </conditionalFormatting>
  <conditionalFormatting sqref="F345:G345">
    <cfRule type="expression" dxfId="48479" priority="23645">
      <formula>$Y345=4</formula>
    </cfRule>
  </conditionalFormatting>
  <conditionalFormatting sqref="F345:G345">
    <cfRule type="expression" dxfId="48478" priority="23644">
      <formula>$Y345=2</formula>
    </cfRule>
  </conditionalFormatting>
  <conditionalFormatting sqref="F345:G345">
    <cfRule type="expression" dxfId="48477" priority="23642">
      <formula>$Y345=1</formula>
    </cfRule>
    <cfRule type="expression" dxfId="48476" priority="23643">
      <formula>$Y345=1</formula>
    </cfRule>
  </conditionalFormatting>
  <conditionalFormatting sqref="F345:G345">
    <cfRule type="expression" dxfId="48475" priority="23640">
      <formula>$Y345=4</formula>
    </cfRule>
    <cfRule type="expression" dxfId="48474" priority="23641">
      <formula>$Y345=2</formula>
    </cfRule>
  </conditionalFormatting>
  <conditionalFormatting sqref="P345 AA345">
    <cfRule type="expression" dxfId="48473" priority="23639">
      <formula>$Y345=1</formula>
    </cfRule>
  </conditionalFormatting>
  <conditionalFormatting sqref="P345 AA345">
    <cfRule type="expression" dxfId="48472" priority="23638">
      <formula>$Y345=3</formula>
    </cfRule>
  </conditionalFormatting>
  <conditionalFormatting sqref="P345 AA345">
    <cfRule type="expression" dxfId="48471" priority="23637">
      <formula>$Y345=4</formula>
    </cfRule>
  </conditionalFormatting>
  <conditionalFormatting sqref="P345 AA345">
    <cfRule type="expression" dxfId="48470" priority="23636">
      <formula>$Y345=2</formula>
    </cfRule>
  </conditionalFormatting>
  <conditionalFormatting sqref="AA345">
    <cfRule type="expression" dxfId="48469" priority="23628">
      <formula>$Y345=4</formula>
    </cfRule>
    <cfRule type="expression" dxfId="48468" priority="23629">
      <formula>$Y345=3</formula>
    </cfRule>
    <cfRule type="expression" dxfId="48467" priority="23630">
      <formula>$Y345=2</formula>
    </cfRule>
    <cfRule type="expression" dxfId="48466" priority="23631">
      <formula>$Y345=1</formula>
    </cfRule>
    <cfRule type="expression" dxfId="48465" priority="23632">
      <formula>$Y345=4</formula>
    </cfRule>
    <cfRule type="expression" dxfId="48464" priority="23633">
      <formula>$Y345=3</formula>
    </cfRule>
    <cfRule type="expression" dxfId="48463" priority="23634">
      <formula>$Y345=2</formula>
    </cfRule>
    <cfRule type="expression" dxfId="48462" priority="23635">
      <formula>$Y345=1</formula>
    </cfRule>
  </conditionalFormatting>
  <conditionalFormatting sqref="P345">
    <cfRule type="expression" dxfId="48461" priority="23612">
      <formula>$Y345=4</formula>
    </cfRule>
    <cfRule type="expression" dxfId="48460" priority="23613">
      <formula>$Y345=3</formula>
    </cfRule>
    <cfRule type="expression" dxfId="48459" priority="23614">
      <formula>$Y345=2</formula>
    </cfRule>
    <cfRule type="expression" dxfId="48458" priority="23615">
      <formula>$Y345=1</formula>
    </cfRule>
    <cfRule type="expression" dxfId="48457" priority="23616">
      <formula>$Y345=4</formula>
    </cfRule>
    <cfRule type="expression" dxfId="48456" priority="23617">
      <formula>$Y345=3</formula>
    </cfRule>
    <cfRule type="expression" dxfId="48455" priority="23618">
      <formula>$Y345=2</formula>
    </cfRule>
    <cfRule type="expression" dxfId="48454" priority="23619">
      <formula>$Y345=1</formula>
    </cfRule>
    <cfRule type="expression" dxfId="48453" priority="23620">
      <formula>$Y345=4</formula>
    </cfRule>
    <cfRule type="expression" dxfId="48452" priority="23621">
      <formula>$Y345=3</formula>
    </cfRule>
    <cfRule type="expression" dxfId="48451" priority="23622">
      <formula>$Y345=2</formula>
    </cfRule>
    <cfRule type="expression" dxfId="48450" priority="23623">
      <formula>$Y345=1</formula>
    </cfRule>
    <cfRule type="expression" dxfId="48449" priority="23624">
      <formula>$Y345=4</formula>
    </cfRule>
    <cfRule type="expression" dxfId="48448" priority="23625">
      <formula>$Y345=3</formula>
    </cfRule>
    <cfRule type="expression" dxfId="48447" priority="23626">
      <formula>$Y345=2</formula>
    </cfRule>
    <cfRule type="expression" dxfId="48446" priority="23627">
      <formula>$Y345=1</formula>
    </cfRule>
  </conditionalFormatting>
  <conditionalFormatting sqref="Q345:Z345 AB345:AF345">
    <cfRule type="expression" dxfId="48445" priority="23611">
      <formula>$Y345=1</formula>
    </cfRule>
  </conditionalFormatting>
  <conditionalFormatting sqref="Q345:Z345 AB345:AF345">
    <cfRule type="expression" dxfId="48444" priority="23610">
      <formula>$Y345=3</formula>
    </cfRule>
  </conditionalFormatting>
  <conditionalFormatting sqref="Q345:Z345 AB345:AF345">
    <cfRule type="expression" dxfId="48443" priority="23609">
      <formula>$Y345=4</formula>
    </cfRule>
  </conditionalFormatting>
  <conditionalFormatting sqref="Q345:Z345 AB345:AF345">
    <cfRule type="expression" dxfId="48442" priority="23608">
      <formula>$Y345=2</formula>
    </cfRule>
  </conditionalFormatting>
  <conditionalFormatting sqref="R345:Z345 AF345">
    <cfRule type="expression" dxfId="48441" priority="23600">
      <formula>$Y345=4</formula>
    </cfRule>
    <cfRule type="expression" dxfId="48440" priority="23601">
      <formula>$Y345=3</formula>
    </cfRule>
    <cfRule type="expression" dxfId="48439" priority="23602">
      <formula>$Y345=2</formula>
    </cfRule>
    <cfRule type="expression" dxfId="48438" priority="23603">
      <formula>$Y345=1</formula>
    </cfRule>
    <cfRule type="expression" dxfId="48437" priority="23604">
      <formula>$Y345=4</formula>
    </cfRule>
    <cfRule type="expression" dxfId="48436" priority="23605">
      <formula>$Y345=3</formula>
    </cfRule>
    <cfRule type="expression" dxfId="48435" priority="23606">
      <formula>$Y345=2</formula>
    </cfRule>
    <cfRule type="expression" dxfId="48434" priority="23607">
      <formula>$Y345=1</formula>
    </cfRule>
  </conditionalFormatting>
  <conditionalFormatting sqref="Q345">
    <cfRule type="expression" dxfId="48433" priority="23584">
      <formula>$Y345=4</formula>
    </cfRule>
    <cfRule type="expression" dxfId="48432" priority="23585">
      <formula>$Y345=3</formula>
    </cfRule>
    <cfRule type="expression" dxfId="48431" priority="23586">
      <formula>$Y345=2</formula>
    </cfRule>
    <cfRule type="expression" dxfId="48430" priority="23587">
      <formula>$Y345=1</formula>
    </cfRule>
    <cfRule type="expression" dxfId="48429" priority="23588">
      <formula>$Y345=4</formula>
    </cfRule>
    <cfRule type="expression" dxfId="48428" priority="23589">
      <formula>$Y345=3</formula>
    </cfRule>
    <cfRule type="expression" dxfId="48427" priority="23590">
      <formula>$Y345=2</formula>
    </cfRule>
    <cfRule type="expression" dxfId="48426" priority="23591">
      <formula>$Y345=1</formula>
    </cfRule>
    <cfRule type="expression" dxfId="48425" priority="23592">
      <formula>$Y345=4</formula>
    </cfRule>
    <cfRule type="expression" dxfId="48424" priority="23593">
      <formula>$Y345=3</formula>
    </cfRule>
    <cfRule type="expression" dxfId="48423" priority="23594">
      <formula>$Y345=2</formula>
    </cfRule>
    <cfRule type="expression" dxfId="48422" priority="23595">
      <formula>$Y345=1</formula>
    </cfRule>
    <cfRule type="expression" dxfId="48421" priority="23596">
      <formula>$Y345=4</formula>
    </cfRule>
    <cfRule type="expression" dxfId="48420" priority="23597">
      <formula>$Y345=3</formula>
    </cfRule>
    <cfRule type="expression" dxfId="48419" priority="23598">
      <formula>$Y345=2</formula>
    </cfRule>
    <cfRule type="expression" dxfId="48418" priority="23599">
      <formula>$Y345=1</formula>
    </cfRule>
  </conditionalFormatting>
  <conditionalFormatting sqref="E346">
    <cfRule type="expression" dxfId="48417" priority="23583">
      <formula>$Y346=1</formula>
    </cfRule>
  </conditionalFormatting>
  <conditionalFormatting sqref="E346">
    <cfRule type="expression" dxfId="48416" priority="23582">
      <formula>$Y346=4</formula>
    </cfRule>
  </conditionalFormatting>
  <conditionalFormatting sqref="E346">
    <cfRule type="expression" dxfId="48415" priority="23580">
      <formula>$Y346=3</formula>
    </cfRule>
    <cfRule type="expression" dxfId="48414" priority="23581">
      <formula>$Y346=2</formula>
    </cfRule>
  </conditionalFormatting>
  <conditionalFormatting sqref="F346:G346">
    <cfRule type="expression" dxfId="48413" priority="23579">
      <formula>$Y346=1</formula>
    </cfRule>
  </conditionalFormatting>
  <conditionalFormatting sqref="F346:G346">
    <cfRule type="expression" dxfId="48412" priority="23578">
      <formula>$Y346=3</formula>
    </cfRule>
  </conditionalFormatting>
  <conditionalFormatting sqref="F346:G346">
    <cfRule type="expression" dxfId="48411" priority="23577">
      <formula>$Y346=4</formula>
    </cfRule>
  </conditionalFormatting>
  <conditionalFormatting sqref="F346:G346">
    <cfRule type="expression" dxfId="48410" priority="23576">
      <formula>$Y346=2</formula>
    </cfRule>
  </conditionalFormatting>
  <conditionalFormatting sqref="F346:G346">
    <cfRule type="expression" dxfId="48409" priority="23574">
      <formula>$Y346=1</formula>
    </cfRule>
    <cfRule type="expression" dxfId="48408" priority="23575">
      <formula>$Y346=1</formula>
    </cfRule>
  </conditionalFormatting>
  <conditionalFormatting sqref="F346:G346">
    <cfRule type="expression" dxfId="48407" priority="23572">
      <formula>$Y346=4</formula>
    </cfRule>
    <cfRule type="expression" dxfId="48406" priority="23573">
      <formula>$Y346=2</formula>
    </cfRule>
  </conditionalFormatting>
  <conditionalFormatting sqref="B347:D360 I347:I360 C360:C361">
    <cfRule type="expression" dxfId="48405" priority="23571">
      <formula>$Y347=1</formula>
    </cfRule>
  </conditionalFormatting>
  <conditionalFormatting sqref="B347:D360 I347:I360 C360:C361">
    <cfRule type="expression" dxfId="48404" priority="23570">
      <formula>$Y347=3</formula>
    </cfRule>
  </conditionalFormatting>
  <conditionalFormatting sqref="B347:D360 I347:I360 C360:C361">
    <cfRule type="expression" dxfId="48403" priority="23569">
      <formula>$Y347=4</formula>
    </cfRule>
  </conditionalFormatting>
  <conditionalFormatting sqref="B347:D360 I347:I360 C360:C361">
    <cfRule type="expression" dxfId="48402" priority="23568">
      <formula>$Y347=2</formula>
    </cfRule>
  </conditionalFormatting>
  <conditionalFormatting sqref="J347:J360">
    <cfRule type="expression" dxfId="48401" priority="23563">
      <formula>$Y347=1</formula>
    </cfRule>
  </conditionalFormatting>
  <conditionalFormatting sqref="J347:J360">
    <cfRule type="expression" dxfId="48400" priority="23562">
      <formula>$Y347=3</formula>
    </cfRule>
  </conditionalFormatting>
  <conditionalFormatting sqref="J347:J360">
    <cfRule type="expression" dxfId="48399" priority="23561">
      <formula>$Y347=4</formula>
    </cfRule>
  </conditionalFormatting>
  <conditionalFormatting sqref="J347:J360">
    <cfRule type="expression" dxfId="48398" priority="23560">
      <formula>$Y347=2</formula>
    </cfRule>
  </conditionalFormatting>
  <conditionalFormatting sqref="J347:J360">
    <cfRule type="expression" dxfId="48397" priority="23544">
      <formula>$Y347=4</formula>
    </cfRule>
    <cfRule type="expression" dxfId="48396" priority="23545">
      <formula>$Y347=3</formula>
    </cfRule>
    <cfRule type="expression" dxfId="48395" priority="23546">
      <formula>$Y347=2</formula>
    </cfRule>
    <cfRule type="expression" dxfId="48394" priority="23547">
      <formula>$Y347=1</formula>
    </cfRule>
    <cfRule type="expression" dxfId="48393" priority="23548">
      <formula>$Y347=4</formula>
    </cfRule>
    <cfRule type="expression" dxfId="48392" priority="23549">
      <formula>$Y347=3</formula>
    </cfRule>
    <cfRule type="expression" dxfId="48391" priority="23550">
      <formula>$Y347=2</formula>
    </cfRule>
    <cfRule type="expression" dxfId="48390" priority="23551">
      <formula>$Y347=1</formula>
    </cfRule>
    <cfRule type="expression" dxfId="48389" priority="23552">
      <formula>$Y347=4</formula>
    </cfRule>
    <cfRule type="expression" dxfId="48388" priority="23553">
      <formula>$Y347=3</formula>
    </cfRule>
    <cfRule type="expression" dxfId="48387" priority="23554">
      <formula>$Y347=2</formula>
    </cfRule>
    <cfRule type="expression" dxfId="48386" priority="23555">
      <formula>$Y347=1</formula>
    </cfRule>
    <cfRule type="expression" dxfId="48385" priority="23556">
      <formula>$Y347=4</formula>
    </cfRule>
    <cfRule type="expression" dxfId="48384" priority="23557">
      <formula>$Y347=3</formula>
    </cfRule>
    <cfRule type="expression" dxfId="48383" priority="23558">
      <formula>$Y347=2</formula>
    </cfRule>
    <cfRule type="expression" dxfId="48382" priority="23559">
      <formula>$Y347=1</formula>
    </cfRule>
  </conditionalFormatting>
  <conditionalFormatting sqref="E347:E360">
    <cfRule type="expression" dxfId="48381" priority="23543">
      <formula>$Y347=1</formula>
    </cfRule>
  </conditionalFormatting>
  <conditionalFormatting sqref="E347:E360">
    <cfRule type="expression" dxfId="48380" priority="23542">
      <formula>$Y347=4</formula>
    </cfRule>
  </conditionalFormatting>
  <conditionalFormatting sqref="E347:E360">
    <cfRule type="expression" dxfId="48379" priority="23540">
      <formula>$Y347=3</formula>
    </cfRule>
    <cfRule type="expression" dxfId="48378" priority="23541">
      <formula>$Y347=2</formula>
    </cfRule>
  </conditionalFormatting>
  <conditionalFormatting sqref="F347:G360">
    <cfRule type="expression" dxfId="48377" priority="23539">
      <formula>$Y347=1</formula>
    </cfRule>
  </conditionalFormatting>
  <conditionalFormatting sqref="F347:G360">
    <cfRule type="expression" dxfId="48376" priority="23538">
      <formula>$Y347=3</formula>
    </cfRule>
  </conditionalFormatting>
  <conditionalFormatting sqref="F347:G360">
    <cfRule type="expression" dxfId="48375" priority="23537">
      <formula>$Y347=4</formula>
    </cfRule>
  </conditionalFormatting>
  <conditionalFormatting sqref="F347:G360">
    <cfRule type="expression" dxfId="48374" priority="23536">
      <formula>$Y347=2</formula>
    </cfRule>
  </conditionalFormatting>
  <conditionalFormatting sqref="F347:G360">
    <cfRule type="expression" dxfId="48373" priority="23534">
      <formula>$Y347=1</formula>
    </cfRule>
    <cfRule type="expression" dxfId="48372" priority="23535">
      <formula>$Y347=1</formula>
    </cfRule>
  </conditionalFormatting>
  <conditionalFormatting sqref="F347:G360">
    <cfRule type="expression" dxfId="48371" priority="23532">
      <formula>$Y347=4</formula>
    </cfRule>
    <cfRule type="expression" dxfId="48370" priority="23533">
      <formula>$Y347=2</formula>
    </cfRule>
  </conditionalFormatting>
  <conditionalFormatting sqref="P346:P348 AA346:AA348">
    <cfRule type="expression" dxfId="48369" priority="23531">
      <formula>$Y346=1</formula>
    </cfRule>
  </conditionalFormatting>
  <conditionalFormatting sqref="P346:P348 AA346:AA348">
    <cfRule type="expression" dxfId="48368" priority="23530">
      <formula>$Y346=3</formula>
    </cfRule>
  </conditionalFormatting>
  <conditionalFormatting sqref="P346:P348 AA346:AA348">
    <cfRule type="expression" dxfId="48367" priority="23529">
      <formula>$Y346=4</formula>
    </cfRule>
  </conditionalFormatting>
  <conditionalFormatting sqref="P346:P348 AA346:AA348">
    <cfRule type="expression" dxfId="48366" priority="23528">
      <formula>$Y346=2</formula>
    </cfRule>
  </conditionalFormatting>
  <conditionalFormatting sqref="AA346:AA348">
    <cfRule type="expression" dxfId="48365" priority="23520">
      <formula>$Y346=4</formula>
    </cfRule>
    <cfRule type="expression" dxfId="48364" priority="23521">
      <formula>$Y346=3</formula>
    </cfRule>
    <cfRule type="expression" dxfId="48363" priority="23522">
      <formula>$Y346=2</formula>
    </cfRule>
    <cfRule type="expression" dxfId="48362" priority="23523">
      <formula>$Y346=1</formula>
    </cfRule>
    <cfRule type="expression" dxfId="48361" priority="23524">
      <formula>$Y346=4</formula>
    </cfRule>
    <cfRule type="expression" dxfId="48360" priority="23525">
      <formula>$Y346=3</formula>
    </cfRule>
    <cfRule type="expression" dxfId="48359" priority="23526">
      <formula>$Y346=2</formula>
    </cfRule>
    <cfRule type="expression" dxfId="48358" priority="23527">
      <formula>$Y346=1</formula>
    </cfRule>
  </conditionalFormatting>
  <conditionalFormatting sqref="P346:P348">
    <cfRule type="expression" dxfId="48357" priority="23504">
      <formula>$Y346=4</formula>
    </cfRule>
    <cfRule type="expression" dxfId="48356" priority="23505">
      <formula>$Y346=3</formula>
    </cfRule>
    <cfRule type="expression" dxfId="48355" priority="23506">
      <formula>$Y346=2</formula>
    </cfRule>
    <cfRule type="expression" dxfId="48354" priority="23507">
      <formula>$Y346=1</formula>
    </cfRule>
    <cfRule type="expression" dxfId="48353" priority="23508">
      <formula>$Y346=4</formula>
    </cfRule>
    <cfRule type="expression" dxfId="48352" priority="23509">
      <formula>$Y346=3</formula>
    </cfRule>
    <cfRule type="expression" dxfId="48351" priority="23510">
      <formula>$Y346=2</formula>
    </cfRule>
    <cfRule type="expression" dxfId="48350" priority="23511">
      <formula>$Y346=1</formula>
    </cfRule>
    <cfRule type="expression" dxfId="48349" priority="23512">
      <formula>$Y346=4</formula>
    </cfRule>
    <cfRule type="expression" dxfId="48348" priority="23513">
      <formula>$Y346=3</formula>
    </cfRule>
    <cfRule type="expression" dxfId="48347" priority="23514">
      <formula>$Y346=2</formula>
    </cfRule>
    <cfRule type="expression" dxfId="48346" priority="23515">
      <formula>$Y346=1</formula>
    </cfRule>
    <cfRule type="expression" dxfId="48345" priority="23516">
      <formula>$Y346=4</formula>
    </cfRule>
    <cfRule type="expression" dxfId="48344" priority="23517">
      <formula>$Y346=3</formula>
    </cfRule>
    <cfRule type="expression" dxfId="48343" priority="23518">
      <formula>$Y346=2</formula>
    </cfRule>
    <cfRule type="expression" dxfId="48342" priority="23519">
      <formula>$Y346=1</formula>
    </cfRule>
  </conditionalFormatting>
  <conditionalFormatting sqref="N346:O348 Q346:Z347 AB346:AF348 Q347:Q348 Z347:Z348">
    <cfRule type="expression" dxfId="48341" priority="23503">
      <formula>$Y346=1</formula>
    </cfRule>
  </conditionalFormatting>
  <conditionalFormatting sqref="N346:O348 Q346:Z347 AB346:AF348 Q347:Q348 Z347:Z348">
    <cfRule type="expression" dxfId="48340" priority="23502">
      <formula>$Y346=3</formula>
    </cfRule>
  </conditionalFormatting>
  <conditionalFormatting sqref="N346:O348 Q346:Z347 AB346:AF348 Q347:Q348 Z347:Z348">
    <cfRule type="expression" dxfId="48339" priority="23501">
      <formula>$Y346=4</formula>
    </cfRule>
  </conditionalFormatting>
  <conditionalFormatting sqref="N346:O348 Q346:Z347 AB346:AF348 Q347:Q348 Z347:Z348">
    <cfRule type="expression" dxfId="48338" priority="23500">
      <formula>$Y346=2</formula>
    </cfRule>
  </conditionalFormatting>
  <conditionalFormatting sqref="R346:Z347 AF346:AF348 Z347:Z348">
    <cfRule type="expression" dxfId="48337" priority="23492">
      <formula>$Y346=4</formula>
    </cfRule>
    <cfRule type="expression" dxfId="48336" priority="23493">
      <formula>$Y346=3</formula>
    </cfRule>
    <cfRule type="expression" dxfId="48335" priority="23494">
      <formula>$Y346=2</formula>
    </cfRule>
    <cfRule type="expression" dxfId="48334" priority="23495">
      <formula>$Y346=1</formula>
    </cfRule>
    <cfRule type="expression" dxfId="48333" priority="23496">
      <formula>$Y346=4</formula>
    </cfRule>
    <cfRule type="expression" dxfId="48332" priority="23497">
      <formula>$Y346=3</formula>
    </cfRule>
    <cfRule type="expression" dxfId="48331" priority="23498">
      <formula>$Y346=2</formula>
    </cfRule>
    <cfRule type="expression" dxfId="48330" priority="23499">
      <formula>$Y346=1</formula>
    </cfRule>
  </conditionalFormatting>
  <conditionalFormatting sqref="Q346:Q348">
    <cfRule type="expression" dxfId="48329" priority="23476">
      <formula>$Y346=4</formula>
    </cfRule>
    <cfRule type="expression" dxfId="48328" priority="23477">
      <formula>$Y346=3</formula>
    </cfRule>
    <cfRule type="expression" dxfId="48327" priority="23478">
      <formula>$Y346=2</formula>
    </cfRule>
    <cfRule type="expression" dxfId="48326" priority="23479">
      <formula>$Y346=1</formula>
    </cfRule>
    <cfRule type="expression" dxfId="48325" priority="23480">
      <formula>$Y346=4</formula>
    </cfRule>
    <cfRule type="expression" dxfId="48324" priority="23481">
      <formula>$Y346=3</formula>
    </cfRule>
    <cfRule type="expression" dxfId="48323" priority="23482">
      <formula>$Y346=2</formula>
    </cfRule>
    <cfRule type="expression" dxfId="48322" priority="23483">
      <formula>$Y346=1</formula>
    </cfRule>
    <cfRule type="expression" dxfId="48321" priority="23484">
      <formula>$Y346=4</formula>
    </cfRule>
    <cfRule type="expression" dxfId="48320" priority="23485">
      <formula>$Y346=3</formula>
    </cfRule>
    <cfRule type="expression" dxfId="48319" priority="23486">
      <formula>$Y346=2</formula>
    </cfRule>
    <cfRule type="expression" dxfId="48318" priority="23487">
      <formula>$Y346=1</formula>
    </cfRule>
    <cfRule type="expression" dxfId="48317" priority="23488">
      <formula>$Y346=4</formula>
    </cfRule>
    <cfRule type="expression" dxfId="48316" priority="23489">
      <formula>$Y346=3</formula>
    </cfRule>
    <cfRule type="expression" dxfId="48315" priority="23490">
      <formula>$Y346=2</formula>
    </cfRule>
    <cfRule type="expression" dxfId="48314" priority="23491">
      <formula>$Y346=1</formula>
    </cfRule>
  </conditionalFormatting>
  <conditionalFormatting sqref="N348:O350">
    <cfRule type="expression" dxfId="48313" priority="23447">
      <formula>$Y348=1</formula>
    </cfRule>
  </conditionalFormatting>
  <conditionalFormatting sqref="N348:O350">
    <cfRule type="expression" dxfId="48312" priority="23446">
      <formula>$Y348=3</formula>
    </cfRule>
  </conditionalFormatting>
  <conditionalFormatting sqref="N348:O350">
    <cfRule type="expression" dxfId="48311" priority="23445">
      <formula>$Y348=4</formula>
    </cfRule>
  </conditionalFormatting>
  <conditionalFormatting sqref="N348:O350">
    <cfRule type="expression" dxfId="48310" priority="23444">
      <formula>$Y348=2</formula>
    </cfRule>
  </conditionalFormatting>
  <conditionalFormatting sqref="P348:P360 AA359:AA360">
    <cfRule type="expression" dxfId="48309" priority="23419">
      <formula>$Y348=1</formula>
    </cfRule>
  </conditionalFormatting>
  <conditionalFormatting sqref="P348:P360 AA359:AA360">
    <cfRule type="expression" dxfId="48308" priority="23418">
      <formula>$Y348=3</formula>
    </cfRule>
  </conditionalFormatting>
  <conditionalFormatting sqref="P348:P360 AA359:AA360">
    <cfRule type="expression" dxfId="48307" priority="23417">
      <formula>$Y348=4</formula>
    </cfRule>
  </conditionalFormatting>
  <conditionalFormatting sqref="P348:P360 AA359:AA360">
    <cfRule type="expression" dxfId="48306" priority="23416">
      <formula>$Y348=2</formula>
    </cfRule>
  </conditionalFormatting>
  <conditionalFormatting sqref="AA359">
    <cfRule type="expression" dxfId="48305" priority="23408">
      <formula>$Y359=4</formula>
    </cfRule>
    <cfRule type="expression" dxfId="48304" priority="23409">
      <formula>$Y359=3</formula>
    </cfRule>
    <cfRule type="expression" dxfId="48303" priority="23410">
      <formula>$Y359=2</formula>
    </cfRule>
    <cfRule type="expression" dxfId="48302" priority="23411">
      <formula>$Y359=1</formula>
    </cfRule>
    <cfRule type="expression" dxfId="48301" priority="23412">
      <formula>$Y359=4</formula>
    </cfRule>
    <cfRule type="expression" dxfId="48300" priority="23413">
      <formula>$Y359=3</formula>
    </cfRule>
    <cfRule type="expression" dxfId="48299" priority="23414">
      <formula>$Y359=2</formula>
    </cfRule>
    <cfRule type="expression" dxfId="48298" priority="23415">
      <formula>$Y359=1</formula>
    </cfRule>
  </conditionalFormatting>
  <conditionalFormatting sqref="P348:P360">
    <cfRule type="expression" dxfId="48297" priority="23392">
      <formula>$Y348=4</formula>
    </cfRule>
    <cfRule type="expression" dxfId="48296" priority="23393">
      <formula>$Y348=3</formula>
    </cfRule>
    <cfRule type="expression" dxfId="48295" priority="23394">
      <formula>$Y348=2</formula>
    </cfRule>
    <cfRule type="expression" dxfId="48294" priority="23395">
      <formula>$Y348=1</formula>
    </cfRule>
    <cfRule type="expression" dxfId="48293" priority="23396">
      <formula>$Y348=4</formula>
    </cfRule>
    <cfRule type="expression" dxfId="48292" priority="23397">
      <formula>$Y348=3</formula>
    </cfRule>
    <cfRule type="expression" dxfId="48291" priority="23398">
      <formula>$Y348=2</formula>
    </cfRule>
    <cfRule type="expression" dxfId="48290" priority="23399">
      <formula>$Y348=1</formula>
    </cfRule>
    <cfRule type="expression" dxfId="48289" priority="23400">
      <formula>$Y348=4</formula>
    </cfRule>
    <cfRule type="expression" dxfId="48288" priority="23401">
      <formula>$Y348=3</formula>
    </cfRule>
    <cfRule type="expression" dxfId="48287" priority="23402">
      <formula>$Y348=2</formula>
    </cfRule>
    <cfRule type="expression" dxfId="48286" priority="23403">
      <formula>$Y348=1</formula>
    </cfRule>
    <cfRule type="expression" dxfId="48285" priority="23404">
      <formula>$Y348=4</formula>
    </cfRule>
    <cfRule type="expression" dxfId="48284" priority="23405">
      <formula>$Y348=3</formula>
    </cfRule>
    <cfRule type="expression" dxfId="48283" priority="23406">
      <formula>$Y348=2</formula>
    </cfRule>
    <cfRule type="expression" dxfId="48282" priority="23407">
      <formula>$Y348=1</formula>
    </cfRule>
  </conditionalFormatting>
  <conditionalFormatting sqref="Q359:Z360 AB359:AF360 Q348:Q359 AE348:AF359">
    <cfRule type="expression" dxfId="48281" priority="23391">
      <formula>$Y348=1</formula>
    </cfRule>
  </conditionalFormatting>
  <conditionalFormatting sqref="Q359:Z360 AB359:AF360 Q348:Q359 AE348:AF359">
    <cfRule type="expression" dxfId="48280" priority="23390">
      <formula>$Y348=3</formula>
    </cfRule>
  </conditionalFormatting>
  <conditionalFormatting sqref="Q359:Z360 AB359:AF360 Q348:Q359 AE348:AF359">
    <cfRule type="expression" dxfId="48279" priority="23389">
      <formula>$Y348=4</formula>
    </cfRule>
  </conditionalFormatting>
  <conditionalFormatting sqref="Q359:Z360 AB359:AF360 Q348:Q359 AE348:AF359">
    <cfRule type="expression" dxfId="48278" priority="23388">
      <formula>$Y348=2</formula>
    </cfRule>
  </conditionalFormatting>
  <conditionalFormatting sqref="R359:Z360 AF348:AF360">
    <cfRule type="expression" dxfId="48277" priority="23380">
      <formula>$Y348=4</formula>
    </cfRule>
    <cfRule type="expression" dxfId="48276" priority="23381">
      <formula>$Y348=3</formula>
    </cfRule>
    <cfRule type="expression" dxfId="48275" priority="23382">
      <formula>$Y348=2</formula>
    </cfRule>
    <cfRule type="expression" dxfId="48274" priority="23383">
      <formula>$Y348=1</formula>
    </cfRule>
    <cfRule type="expression" dxfId="48273" priority="23384">
      <formula>$Y348=4</formula>
    </cfRule>
    <cfRule type="expression" dxfId="48272" priority="23385">
      <formula>$Y348=3</formula>
    </cfRule>
    <cfRule type="expression" dxfId="48271" priority="23386">
      <formula>$Y348=2</formula>
    </cfRule>
    <cfRule type="expression" dxfId="48270" priority="23387">
      <formula>$Y348=1</formula>
    </cfRule>
  </conditionalFormatting>
  <conditionalFormatting sqref="Q348:Q360">
    <cfRule type="expression" dxfId="48269" priority="23364">
      <formula>$Y348=4</formula>
    </cfRule>
    <cfRule type="expression" dxfId="48268" priority="23365">
      <formula>$Y348=3</formula>
    </cfRule>
    <cfRule type="expression" dxfId="48267" priority="23366">
      <formula>$Y348=2</formula>
    </cfRule>
    <cfRule type="expression" dxfId="48266" priority="23367">
      <formula>$Y348=1</formula>
    </cfRule>
    <cfRule type="expression" dxfId="48265" priority="23368">
      <formula>$Y348=4</formula>
    </cfRule>
    <cfRule type="expression" dxfId="48264" priority="23369">
      <formula>$Y348=3</formula>
    </cfRule>
    <cfRule type="expression" dxfId="48263" priority="23370">
      <formula>$Y348=2</formula>
    </cfRule>
    <cfRule type="expression" dxfId="48262" priority="23371">
      <formula>$Y348=1</formula>
    </cfRule>
    <cfRule type="expression" dxfId="48261" priority="23372">
      <formula>$Y348=4</formula>
    </cfRule>
    <cfRule type="expression" dxfId="48260" priority="23373">
      <formula>$Y348=3</formula>
    </cfRule>
    <cfRule type="expression" dxfId="48259" priority="23374">
      <formula>$Y348=2</formula>
    </cfRule>
    <cfRule type="expression" dxfId="48258" priority="23375">
      <formula>$Y348=1</formula>
    </cfRule>
    <cfRule type="expression" dxfId="48257" priority="23376">
      <formula>$Y348=4</formula>
    </cfRule>
    <cfRule type="expression" dxfId="48256" priority="23377">
      <formula>$Y348=3</formula>
    </cfRule>
    <cfRule type="expression" dxfId="48255" priority="23378">
      <formula>$Y348=2</formula>
    </cfRule>
    <cfRule type="expression" dxfId="48254" priority="23379">
      <formula>$Y348=1</formula>
    </cfRule>
  </conditionalFormatting>
  <conditionalFormatting sqref="H347:H360">
    <cfRule type="expression" dxfId="48253" priority="23363">
      <formula>$Y347=1</formula>
    </cfRule>
  </conditionalFormatting>
  <conditionalFormatting sqref="H347:H360">
    <cfRule type="expression" dxfId="48252" priority="23362">
      <formula>$Y347=3</formula>
    </cfRule>
  </conditionalFormatting>
  <conditionalFormatting sqref="H347:H360">
    <cfRule type="expression" dxfId="48251" priority="23361">
      <formula>$Y347=4</formula>
    </cfRule>
  </conditionalFormatting>
  <conditionalFormatting sqref="H347:H360">
    <cfRule type="expression" dxfId="48250" priority="23360">
      <formula>$Y347=2</formula>
    </cfRule>
  </conditionalFormatting>
  <conditionalFormatting sqref="H347:H360">
    <cfRule type="expression" dxfId="48249" priority="23358">
      <formula>$Y347=1</formula>
    </cfRule>
    <cfRule type="expression" dxfId="48248" priority="23359">
      <formula>$Y347=1</formula>
    </cfRule>
  </conditionalFormatting>
  <conditionalFormatting sqref="H347:H360">
    <cfRule type="expression" dxfId="48247" priority="23356">
      <formula>$Y347=4</formula>
    </cfRule>
    <cfRule type="expression" dxfId="48246" priority="23357">
      <formula>$Y347=2</formula>
    </cfRule>
  </conditionalFormatting>
  <conditionalFormatting sqref="R347:Y348 R348:V359">
    <cfRule type="expression" dxfId="48245" priority="23355">
      <formula>$Y347=1</formula>
    </cfRule>
  </conditionalFormatting>
  <conditionalFormatting sqref="R347:Y348 R348:V359">
    <cfRule type="expression" dxfId="48244" priority="23354">
      <formula>$Y347=3</formula>
    </cfRule>
  </conditionalFormatting>
  <conditionalFormatting sqref="R347:Y348 R348:V359">
    <cfRule type="expression" dxfId="48243" priority="23353">
      <formula>$Y347=4</formula>
    </cfRule>
  </conditionalFormatting>
  <conditionalFormatting sqref="R347:Y348 R348:V359">
    <cfRule type="expression" dxfId="48242" priority="23352">
      <formula>$Y347=2</formula>
    </cfRule>
  </conditionalFormatting>
  <conditionalFormatting sqref="R347:Y348 R348:V359">
    <cfRule type="expression" dxfId="48241" priority="23344">
      <formula>$Y347=4</formula>
    </cfRule>
    <cfRule type="expression" dxfId="48240" priority="23345">
      <formula>$Y347=3</formula>
    </cfRule>
    <cfRule type="expression" dxfId="48239" priority="23346">
      <formula>$Y347=2</formula>
    </cfRule>
    <cfRule type="expression" dxfId="48238" priority="23347">
      <formula>$Y347=1</formula>
    </cfRule>
    <cfRule type="expression" dxfId="48237" priority="23348">
      <formula>$Y347=4</formula>
    </cfRule>
    <cfRule type="expression" dxfId="48236" priority="23349">
      <formula>$Y347=3</formula>
    </cfRule>
    <cfRule type="expression" dxfId="48235" priority="23350">
      <formula>$Y347=2</formula>
    </cfRule>
    <cfRule type="expression" dxfId="48234" priority="23351">
      <formula>$Y347=1</formula>
    </cfRule>
  </conditionalFormatting>
  <conditionalFormatting sqref="F360:G364">
    <cfRule type="expression" dxfId="48233" priority="23343">
      <formula>$Y360=1</formula>
    </cfRule>
  </conditionalFormatting>
  <conditionalFormatting sqref="F360:G364">
    <cfRule type="expression" dxfId="48232" priority="23342">
      <formula>$Y360=3</formula>
    </cfRule>
  </conditionalFormatting>
  <conditionalFormatting sqref="F360:G364">
    <cfRule type="expression" dxfId="48231" priority="23341">
      <formula>$Y360=4</formula>
    </cfRule>
  </conditionalFormatting>
  <conditionalFormatting sqref="F360:G364">
    <cfRule type="expression" dxfId="48230" priority="23340">
      <formula>$Y360=2</formula>
    </cfRule>
  </conditionalFormatting>
  <conditionalFormatting sqref="F360:G364">
    <cfRule type="expression" dxfId="48229" priority="23338">
      <formula>$Y360=1</formula>
    </cfRule>
    <cfRule type="expression" dxfId="48228" priority="23339">
      <formula>$Y360=1</formula>
    </cfRule>
  </conditionalFormatting>
  <conditionalFormatting sqref="F360:G364">
    <cfRule type="expression" dxfId="48227" priority="23336">
      <formula>$Y360=4</formula>
    </cfRule>
    <cfRule type="expression" dxfId="48226" priority="23337">
      <formula>$Y360=2</formula>
    </cfRule>
  </conditionalFormatting>
  <conditionalFormatting sqref="Q360:Q366">
    <cfRule type="expression" dxfId="48225" priority="23335">
      <formula>$Y360=1</formula>
    </cfRule>
  </conditionalFormatting>
  <conditionalFormatting sqref="Q360:Q366">
    <cfRule type="expression" dxfId="48224" priority="23334">
      <formula>$Y360=3</formula>
    </cfRule>
  </conditionalFormatting>
  <conditionalFormatting sqref="Q360:Q366">
    <cfRule type="expression" dxfId="48223" priority="23333">
      <formula>$Y360=4</formula>
    </cfRule>
  </conditionalFormatting>
  <conditionalFormatting sqref="Q360:Q366">
    <cfRule type="expression" dxfId="48222" priority="23332">
      <formula>$Y360=2</formula>
    </cfRule>
  </conditionalFormatting>
  <conditionalFormatting sqref="Q360:Q366">
    <cfRule type="expression" dxfId="48221" priority="23316">
      <formula>$Y360=4</formula>
    </cfRule>
    <cfRule type="expression" dxfId="48220" priority="23317">
      <formula>$Y360=3</formula>
    </cfRule>
    <cfRule type="expression" dxfId="48219" priority="23318">
      <formula>$Y360=2</formula>
    </cfRule>
    <cfRule type="expression" dxfId="48218" priority="23319">
      <formula>$Y360=1</formula>
    </cfRule>
    <cfRule type="expression" dxfId="48217" priority="23320">
      <formula>$Y360=4</formula>
    </cfRule>
    <cfRule type="expression" dxfId="48216" priority="23321">
      <formula>$Y360=3</formula>
    </cfRule>
    <cfRule type="expression" dxfId="48215" priority="23322">
      <formula>$Y360=2</formula>
    </cfRule>
    <cfRule type="expression" dxfId="48214" priority="23323">
      <formula>$Y360=1</formula>
    </cfRule>
    <cfRule type="expression" dxfId="48213" priority="23324">
      <formula>$Y360=4</formula>
    </cfRule>
    <cfRule type="expression" dxfId="48212" priority="23325">
      <formula>$Y360=3</formula>
    </cfRule>
    <cfRule type="expression" dxfId="48211" priority="23326">
      <formula>$Y360=2</formula>
    </cfRule>
    <cfRule type="expression" dxfId="48210" priority="23327">
      <formula>$Y360=1</formula>
    </cfRule>
    <cfRule type="expression" dxfId="48209" priority="23328">
      <formula>$Y360=4</formula>
    </cfRule>
    <cfRule type="expression" dxfId="48208" priority="23329">
      <formula>$Y360=3</formula>
    </cfRule>
    <cfRule type="expression" dxfId="48207" priority="23330">
      <formula>$Y360=2</formula>
    </cfRule>
    <cfRule type="expression" dxfId="48206" priority="23331">
      <formula>$Y360=1</formula>
    </cfRule>
  </conditionalFormatting>
  <conditionalFormatting sqref="W360:X366">
    <cfRule type="expression" dxfId="48205" priority="23315">
      <formula>$Y360=1</formula>
    </cfRule>
  </conditionalFormatting>
  <conditionalFormatting sqref="W360:X366">
    <cfRule type="expression" dxfId="48204" priority="23314">
      <formula>$Y360=3</formula>
    </cfRule>
  </conditionalFormatting>
  <conditionalFormatting sqref="W360:X366">
    <cfRule type="expression" dxfId="48203" priority="23313">
      <formula>$Y360=4</formula>
    </cfRule>
  </conditionalFormatting>
  <conditionalFormatting sqref="W360:X366">
    <cfRule type="expression" dxfId="48202" priority="23312">
      <formula>$Y360=2</formula>
    </cfRule>
  </conditionalFormatting>
  <conditionalFormatting sqref="W360:X366">
    <cfRule type="expression" dxfId="48201" priority="23304">
      <formula>$Y360=4</formula>
    </cfRule>
    <cfRule type="expression" dxfId="48200" priority="23305">
      <formula>$Y360=3</formula>
    </cfRule>
    <cfRule type="expression" dxfId="48199" priority="23306">
      <formula>$Y360=2</formula>
    </cfRule>
    <cfRule type="expression" dxfId="48198" priority="23307">
      <formula>$Y360=1</formula>
    </cfRule>
    <cfRule type="expression" dxfId="48197" priority="23308">
      <formula>$Y360=4</formula>
    </cfRule>
    <cfRule type="expression" dxfId="48196" priority="23309">
      <formula>$Y360=3</formula>
    </cfRule>
    <cfRule type="expression" dxfId="48195" priority="23310">
      <formula>$Y360=2</formula>
    </cfRule>
    <cfRule type="expression" dxfId="48194" priority="23311">
      <formula>$Y360=1</formula>
    </cfRule>
  </conditionalFormatting>
  <conditionalFormatting sqref="R334:U338">
    <cfRule type="expression" dxfId="48193" priority="23303">
      <formula>$Y334=1</formula>
    </cfRule>
  </conditionalFormatting>
  <conditionalFormatting sqref="R334:U338">
    <cfRule type="expression" dxfId="48192" priority="23302">
      <formula>$Y334=3</formula>
    </cfRule>
  </conditionalFormatting>
  <conditionalFormatting sqref="R334:U338">
    <cfRule type="expression" dxfId="48191" priority="23301">
      <formula>$Y334=4</formula>
    </cfRule>
  </conditionalFormatting>
  <conditionalFormatting sqref="R334:U338">
    <cfRule type="expression" dxfId="48190" priority="23300">
      <formula>$Y334=2</formula>
    </cfRule>
  </conditionalFormatting>
  <conditionalFormatting sqref="R334:U338">
    <cfRule type="expression" dxfId="48189" priority="23292">
      <formula>$Y334=4</formula>
    </cfRule>
    <cfRule type="expression" dxfId="48188" priority="23293">
      <formula>$Y334=3</formula>
    </cfRule>
    <cfRule type="expression" dxfId="48187" priority="23294">
      <formula>$Y334=2</formula>
    </cfRule>
    <cfRule type="expression" dxfId="48186" priority="23295">
      <formula>$Y334=1</formula>
    </cfRule>
    <cfRule type="expression" dxfId="48185" priority="23296">
      <formula>$Y334=4</formula>
    </cfRule>
    <cfRule type="expression" dxfId="48184" priority="23297">
      <formula>$Y334=3</formula>
    </cfRule>
    <cfRule type="expression" dxfId="48183" priority="23298">
      <formula>$Y334=2</formula>
    </cfRule>
    <cfRule type="expression" dxfId="48182" priority="23299">
      <formula>$Y334=1</formula>
    </cfRule>
  </conditionalFormatting>
  <conditionalFormatting sqref="AA258:AA266">
    <cfRule type="expression" dxfId="48181" priority="23291">
      <formula>$Y258=1</formula>
    </cfRule>
  </conditionalFormatting>
  <conditionalFormatting sqref="AA258:AA266">
    <cfRule type="expression" dxfId="48180" priority="23290">
      <formula>$Y258=3</formula>
    </cfRule>
  </conditionalFormatting>
  <conditionalFormatting sqref="AA258:AA266">
    <cfRule type="expression" dxfId="48179" priority="23289">
      <formula>$Y258=4</formula>
    </cfRule>
  </conditionalFormatting>
  <conditionalFormatting sqref="AA258:AA266">
    <cfRule type="expression" dxfId="48178" priority="23288">
      <formula>$Y258=2</formula>
    </cfRule>
  </conditionalFormatting>
  <conditionalFormatting sqref="AA258:AA266">
    <cfRule type="expression" dxfId="48177" priority="23280">
      <formula>$Y258=4</formula>
    </cfRule>
    <cfRule type="expression" dxfId="48176" priority="23281">
      <formula>$Y258=3</formula>
    </cfRule>
    <cfRule type="expression" dxfId="48175" priority="23282">
      <formula>$Y258=2</formula>
    </cfRule>
    <cfRule type="expression" dxfId="48174" priority="23283">
      <formula>$Y258=1</formula>
    </cfRule>
    <cfRule type="expression" dxfId="48173" priority="23284">
      <formula>$Y258=4</formula>
    </cfRule>
    <cfRule type="expression" dxfId="48172" priority="23285">
      <formula>$Y258=3</formula>
    </cfRule>
    <cfRule type="expression" dxfId="48171" priority="23286">
      <formula>$Y258=2</formula>
    </cfRule>
    <cfRule type="expression" dxfId="48170" priority="23287">
      <formula>$Y258=1</formula>
    </cfRule>
  </conditionalFormatting>
  <conditionalFormatting sqref="AB258:AD266 W258:Z266">
    <cfRule type="expression" dxfId="48169" priority="23279">
      <formula>$Y258=1</formula>
    </cfRule>
  </conditionalFormatting>
  <conditionalFormatting sqref="AB258:AD266 W258:Z266">
    <cfRule type="expression" dxfId="48168" priority="23278">
      <formula>$Y258=3</formula>
    </cfRule>
  </conditionalFormatting>
  <conditionalFormatting sqref="AB258:AD266 W258:Z266">
    <cfRule type="expression" dxfId="48167" priority="23277">
      <formula>$Y258=4</formula>
    </cfRule>
  </conditionalFormatting>
  <conditionalFormatting sqref="AB258:AD266 W258:Z266">
    <cfRule type="expression" dxfId="48166" priority="23276">
      <formula>$Y258=2</formula>
    </cfRule>
  </conditionalFormatting>
  <conditionalFormatting sqref="W258:Z266">
    <cfRule type="expression" dxfId="48165" priority="23268">
      <formula>$Y258=4</formula>
    </cfRule>
    <cfRule type="expression" dxfId="48164" priority="23269">
      <formula>$Y258=3</formula>
    </cfRule>
    <cfRule type="expression" dxfId="48163" priority="23270">
      <formula>$Y258=2</formula>
    </cfRule>
    <cfRule type="expression" dxfId="48162" priority="23271">
      <formula>$Y258=1</formula>
    </cfRule>
    <cfRule type="expression" dxfId="48161" priority="23272">
      <formula>$Y258=4</formula>
    </cfRule>
    <cfRule type="expression" dxfId="48160" priority="23273">
      <formula>$Y258=3</formula>
    </cfRule>
    <cfRule type="expression" dxfId="48159" priority="23274">
      <formula>$Y258=2</formula>
    </cfRule>
    <cfRule type="expression" dxfId="48158" priority="23275">
      <formula>$Y258=1</formula>
    </cfRule>
  </conditionalFormatting>
  <conditionalFormatting sqref="C365">
    <cfRule type="expression" dxfId="48157" priority="23267">
      <formula>$Y365=1</formula>
    </cfRule>
  </conditionalFormatting>
  <conditionalFormatting sqref="C365">
    <cfRule type="expression" dxfId="48156" priority="23266">
      <formula>$Y365=3</formula>
    </cfRule>
  </conditionalFormatting>
  <conditionalFormatting sqref="C365">
    <cfRule type="expression" dxfId="48155" priority="23265">
      <formula>$Y365=4</formula>
    </cfRule>
  </conditionalFormatting>
  <conditionalFormatting sqref="C365">
    <cfRule type="expression" dxfId="48154" priority="23264">
      <formula>$Y365=2</formula>
    </cfRule>
  </conditionalFormatting>
  <conditionalFormatting sqref="H365:H371">
    <cfRule type="expression" dxfId="48153" priority="23263">
      <formula>$Y365=1</formula>
    </cfRule>
  </conditionalFormatting>
  <conditionalFormatting sqref="H365:H371">
    <cfRule type="expression" dxfId="48152" priority="23262">
      <formula>$Y365=3</formula>
    </cfRule>
  </conditionalFormatting>
  <conditionalFormatting sqref="H365:H371">
    <cfRule type="expression" dxfId="48151" priority="23261">
      <formula>$Y365=4</formula>
    </cfRule>
  </conditionalFormatting>
  <conditionalFormatting sqref="H365:H371">
    <cfRule type="expression" dxfId="48150" priority="23260">
      <formula>$Y365=2</formula>
    </cfRule>
  </conditionalFormatting>
  <conditionalFormatting sqref="H365:H371">
    <cfRule type="expression" dxfId="48149" priority="23258">
      <formula>$Y365=1</formula>
    </cfRule>
    <cfRule type="expression" dxfId="48148" priority="23259">
      <formula>$Y365=1</formula>
    </cfRule>
  </conditionalFormatting>
  <conditionalFormatting sqref="H365:H371">
    <cfRule type="expression" dxfId="48147" priority="23256">
      <formula>$Y365=4</formula>
    </cfRule>
    <cfRule type="expression" dxfId="48146" priority="23257">
      <formula>$Y365=2</formula>
    </cfRule>
  </conditionalFormatting>
  <conditionalFormatting sqref="F365:G365">
    <cfRule type="expression" dxfId="48145" priority="23255">
      <formula>$Y365=1</formula>
    </cfRule>
  </conditionalFormatting>
  <conditionalFormatting sqref="F365:G365">
    <cfRule type="expression" dxfId="48144" priority="23254">
      <formula>$Y365=3</formula>
    </cfRule>
  </conditionalFormatting>
  <conditionalFormatting sqref="F365:G365">
    <cfRule type="expression" dxfId="48143" priority="23253">
      <formula>$Y365=4</formula>
    </cfRule>
  </conditionalFormatting>
  <conditionalFormatting sqref="F365:G365">
    <cfRule type="expression" dxfId="48142" priority="23252">
      <formula>$Y365=2</formula>
    </cfRule>
  </conditionalFormatting>
  <conditionalFormatting sqref="F365:G365">
    <cfRule type="expression" dxfId="48141" priority="23250">
      <formula>$Y365=1</formula>
    </cfRule>
    <cfRule type="expression" dxfId="48140" priority="23251">
      <formula>$Y365=1</formula>
    </cfRule>
  </conditionalFormatting>
  <conditionalFormatting sqref="F365:G365">
    <cfRule type="expression" dxfId="48139" priority="23248">
      <formula>$Y365=4</formula>
    </cfRule>
    <cfRule type="expression" dxfId="48138" priority="23249">
      <formula>$Y365=2</formula>
    </cfRule>
  </conditionalFormatting>
  <conditionalFormatting sqref="L363:L367">
    <cfRule type="expression" dxfId="48137" priority="23241">
      <formula>$Y363=2</formula>
    </cfRule>
  </conditionalFormatting>
  <conditionalFormatting sqref="L363:L367">
    <cfRule type="expression" dxfId="48136" priority="23244">
      <formula>$Y363=1</formula>
    </cfRule>
  </conditionalFormatting>
  <conditionalFormatting sqref="L363:L367">
    <cfRule type="expression" dxfId="48135" priority="23243">
      <formula>$Y363=3</formula>
    </cfRule>
  </conditionalFormatting>
  <conditionalFormatting sqref="L363:L367">
    <cfRule type="expression" dxfId="48134" priority="23242">
      <formula>$Y363=4</formula>
    </cfRule>
  </conditionalFormatting>
  <conditionalFormatting sqref="V334:V338">
    <cfRule type="expression" dxfId="48133" priority="23240">
      <formula>$Y334=1</formula>
    </cfRule>
  </conditionalFormatting>
  <conditionalFormatting sqref="V334:V338">
    <cfRule type="expression" dxfId="48132" priority="23239">
      <formula>$Y334=3</formula>
    </cfRule>
  </conditionalFormatting>
  <conditionalFormatting sqref="V334:V338">
    <cfRule type="expression" dxfId="48131" priority="23238">
      <formula>$Y334=4</formula>
    </cfRule>
  </conditionalFormatting>
  <conditionalFormatting sqref="V334:V338">
    <cfRule type="expression" dxfId="48130" priority="23237">
      <formula>$Y334=2</formula>
    </cfRule>
  </conditionalFormatting>
  <conditionalFormatting sqref="V334:V338">
    <cfRule type="expression" dxfId="48129" priority="23229">
      <formula>$Y334=4</formula>
    </cfRule>
    <cfRule type="expression" dxfId="48128" priority="23230">
      <formula>$Y334=3</formula>
    </cfRule>
    <cfRule type="expression" dxfId="48127" priority="23231">
      <formula>$Y334=2</formula>
    </cfRule>
    <cfRule type="expression" dxfId="48126" priority="23232">
      <formula>$Y334=1</formula>
    </cfRule>
    <cfRule type="expression" dxfId="48125" priority="23233">
      <formula>$Y334=4</formula>
    </cfRule>
    <cfRule type="expression" dxfId="48124" priority="23234">
      <formula>$Y334=3</formula>
    </cfRule>
    <cfRule type="expression" dxfId="48123" priority="23235">
      <formula>$Y334=2</formula>
    </cfRule>
    <cfRule type="expression" dxfId="48122" priority="23236">
      <formula>$Y334=1</formula>
    </cfRule>
  </conditionalFormatting>
  <conditionalFormatting sqref="B366">
    <cfRule type="expression" dxfId="48121" priority="23228">
      <formula>$Y366=1</formula>
    </cfRule>
  </conditionalFormatting>
  <conditionalFormatting sqref="B366">
    <cfRule type="expression" dxfId="48120" priority="23227">
      <formula>$Y366=3</formula>
    </cfRule>
  </conditionalFormatting>
  <conditionalFormatting sqref="B366">
    <cfRule type="expression" dxfId="48119" priority="23226">
      <formula>$Y366=4</formula>
    </cfRule>
  </conditionalFormatting>
  <conditionalFormatting sqref="B366">
    <cfRule type="expression" dxfId="48118" priority="23225">
      <formula>$Y366=2</formula>
    </cfRule>
  </conditionalFormatting>
  <conditionalFormatting sqref="C367:C369">
    <cfRule type="expression" dxfId="48117" priority="23224">
      <formula>$Y367=1</formula>
    </cfRule>
  </conditionalFormatting>
  <conditionalFormatting sqref="C367:C369">
    <cfRule type="expression" dxfId="48116" priority="23223">
      <formula>$Y367=3</formula>
    </cfRule>
  </conditionalFormatting>
  <conditionalFormatting sqref="C367:C369">
    <cfRule type="expression" dxfId="48115" priority="23222">
      <formula>$Y367=4</formula>
    </cfRule>
  </conditionalFormatting>
  <conditionalFormatting sqref="C367:C369">
    <cfRule type="expression" dxfId="48114" priority="23221">
      <formula>$Y367=2</formula>
    </cfRule>
  </conditionalFormatting>
  <conditionalFormatting sqref="B367:B369">
    <cfRule type="expression" dxfId="48113" priority="23220">
      <formula>$Y367=1</formula>
    </cfRule>
  </conditionalFormatting>
  <conditionalFormatting sqref="B367:B369">
    <cfRule type="expression" dxfId="48112" priority="23219">
      <formula>$Y367=3</formula>
    </cfRule>
  </conditionalFormatting>
  <conditionalFormatting sqref="B367:B369">
    <cfRule type="expression" dxfId="48111" priority="23218">
      <formula>$Y367=4</formula>
    </cfRule>
  </conditionalFormatting>
  <conditionalFormatting sqref="B367:B369">
    <cfRule type="expression" dxfId="48110" priority="23217">
      <formula>$Y367=2</formula>
    </cfRule>
  </conditionalFormatting>
  <conditionalFormatting sqref="F366:G366">
    <cfRule type="expression" dxfId="48109" priority="23216">
      <formula>$Y366=1</formula>
    </cfRule>
  </conditionalFormatting>
  <conditionalFormatting sqref="F366:G366">
    <cfRule type="expression" dxfId="48108" priority="23215">
      <formula>$Y366=3</formula>
    </cfRule>
  </conditionalFormatting>
  <conditionalFormatting sqref="F366:G366">
    <cfRule type="expression" dxfId="48107" priority="23214">
      <formula>$Y366=4</formula>
    </cfRule>
  </conditionalFormatting>
  <conditionalFormatting sqref="F366:G366">
    <cfRule type="expression" dxfId="48106" priority="23213">
      <formula>$Y366=2</formula>
    </cfRule>
  </conditionalFormatting>
  <conditionalFormatting sqref="F366:G366">
    <cfRule type="expression" dxfId="48105" priority="23211">
      <formula>$Y366=1</formula>
    </cfRule>
    <cfRule type="expression" dxfId="48104" priority="23212">
      <formula>$Y366=1</formula>
    </cfRule>
  </conditionalFormatting>
  <conditionalFormatting sqref="F366:G366">
    <cfRule type="expression" dxfId="48103" priority="23209">
      <formula>$Y366=4</formula>
    </cfRule>
    <cfRule type="expression" dxfId="48102" priority="23210">
      <formula>$Y366=2</formula>
    </cfRule>
  </conditionalFormatting>
  <conditionalFormatting sqref="D367:E369 I367:J369 J369:J371">
    <cfRule type="expression" dxfId="48101" priority="23208">
      <formula>$Y367=1</formula>
    </cfRule>
  </conditionalFormatting>
  <conditionalFormatting sqref="D367:D369 I367:J369 J369:J371">
    <cfRule type="expression" dxfId="48100" priority="23207">
      <formula>$Y367=3</formula>
    </cfRule>
  </conditionalFormatting>
  <conditionalFormatting sqref="D367:E369 I367:J369 J369:J371">
    <cfRule type="expression" dxfId="48099" priority="23206">
      <formula>$Y367=4</formula>
    </cfRule>
  </conditionalFormatting>
  <conditionalFormatting sqref="E367:E369">
    <cfRule type="expression" dxfId="48098" priority="23204">
      <formula>$Y367=3</formula>
    </cfRule>
    <cfRule type="expression" dxfId="48097" priority="23205">
      <formula>$Y367=2</formula>
    </cfRule>
  </conditionalFormatting>
  <conditionalFormatting sqref="D367:D369 I367:J369 J369:J371">
    <cfRule type="expression" dxfId="48096" priority="23203">
      <formula>$Y367=2</formula>
    </cfRule>
  </conditionalFormatting>
  <conditionalFormatting sqref="J367:J371">
    <cfRule type="expression" dxfId="48095" priority="23185">
      <formula>$Y367=4</formula>
    </cfRule>
    <cfRule type="expression" dxfId="48094" priority="23186">
      <formula>$Y367=3</formula>
    </cfRule>
    <cfRule type="expression" dxfId="48093" priority="23187">
      <formula>$Y367=2</formula>
    </cfRule>
    <cfRule type="expression" dxfId="48092" priority="23188">
      <formula>$Y367=1</formula>
    </cfRule>
    <cfRule type="expression" dxfId="48091" priority="23189">
      <formula>$Y367=4</formula>
    </cfRule>
    <cfRule type="expression" dxfId="48090" priority="23190">
      <formula>$Y367=3</formula>
    </cfRule>
    <cfRule type="expression" dxfId="48089" priority="23191">
      <formula>$Y367=2</formula>
    </cfRule>
    <cfRule type="expression" dxfId="48088" priority="23192">
      <formula>$Y367=1</formula>
    </cfRule>
    <cfRule type="expression" dxfId="48087" priority="23193">
      <formula>$Y367=4</formula>
    </cfRule>
    <cfRule type="expression" dxfId="48086" priority="23194">
      <formula>$Y367=3</formula>
    </cfRule>
    <cfRule type="expression" dxfId="48085" priority="23195">
      <formula>$Y367=2</formula>
    </cfRule>
    <cfRule type="expression" dxfId="48084" priority="23196">
      <formula>$Y367=1</formula>
    </cfRule>
    <cfRule type="expression" dxfId="48083" priority="23197">
      <formula>$Y367=4</formula>
    </cfRule>
    <cfRule type="expression" dxfId="48082" priority="23198">
      <formula>$Y367=3</formula>
    </cfRule>
    <cfRule type="expression" dxfId="48081" priority="23199">
      <formula>$Y367=2</formula>
    </cfRule>
    <cfRule type="expression" dxfId="48080" priority="23200">
      <formula>$Y367=1</formula>
    </cfRule>
  </conditionalFormatting>
  <conditionalFormatting sqref="F367:G369">
    <cfRule type="expression" dxfId="48079" priority="23182">
      <formula>$Y367=1</formula>
    </cfRule>
  </conditionalFormatting>
  <conditionalFormatting sqref="F367:G369">
    <cfRule type="expression" dxfId="48078" priority="23181">
      <formula>$Y367=3</formula>
    </cfRule>
  </conditionalFormatting>
  <conditionalFormatting sqref="F367:G369">
    <cfRule type="expression" dxfId="48077" priority="23180">
      <formula>$Y367=4</formula>
    </cfRule>
  </conditionalFormatting>
  <conditionalFormatting sqref="F367:G369">
    <cfRule type="expression" dxfId="48076" priority="23179">
      <formula>$Y367=2</formula>
    </cfRule>
  </conditionalFormatting>
  <conditionalFormatting sqref="F367:G369">
    <cfRule type="expression" dxfId="48075" priority="23177">
      <formula>$Y367=1</formula>
    </cfRule>
    <cfRule type="expression" dxfId="48074" priority="23178">
      <formula>$Y367=1</formula>
    </cfRule>
  </conditionalFormatting>
  <conditionalFormatting sqref="F367:G369">
    <cfRule type="expression" dxfId="48073" priority="23175">
      <formula>$Y367=4</formula>
    </cfRule>
    <cfRule type="expression" dxfId="48072" priority="23176">
      <formula>$Y367=2</formula>
    </cfRule>
  </conditionalFormatting>
  <conditionalFormatting sqref="R366:V369 Y366:AF369 N366:P369">
    <cfRule type="expression" dxfId="48071" priority="23174">
      <formula>$Y366=1</formula>
    </cfRule>
  </conditionalFormatting>
  <conditionalFormatting sqref="R366:V369 Y366:AF369 N366:P369">
    <cfRule type="expression" dxfId="48070" priority="23173">
      <formula>$Y366=3</formula>
    </cfRule>
  </conditionalFormatting>
  <conditionalFormatting sqref="R366:V369 Y366:AF369 N366:P369">
    <cfRule type="expression" dxfId="48069" priority="23172">
      <formula>$Y366=4</formula>
    </cfRule>
  </conditionalFormatting>
  <conditionalFormatting sqref="R366:V369 Y366:AF369 N366:P369">
    <cfRule type="expression" dxfId="48068" priority="23171">
      <formula>$Y366=2</formula>
    </cfRule>
  </conditionalFormatting>
  <conditionalFormatting sqref="R366:V369 Y366:AA369 AF366:AF369">
    <cfRule type="expression" dxfId="48067" priority="23163">
      <formula>$Y366=4</formula>
    </cfRule>
    <cfRule type="expression" dxfId="48066" priority="23164">
      <formula>$Y366=3</formula>
    </cfRule>
    <cfRule type="expression" dxfId="48065" priority="23165">
      <formula>$Y366=2</formula>
    </cfRule>
    <cfRule type="expression" dxfId="48064" priority="23166">
      <formula>$Y366=1</formula>
    </cfRule>
    <cfRule type="expression" dxfId="48063" priority="23167">
      <formula>$Y366=4</formula>
    </cfRule>
    <cfRule type="expression" dxfId="48062" priority="23168">
      <formula>$Y366=3</formula>
    </cfRule>
    <cfRule type="expression" dxfId="48061" priority="23169">
      <formula>$Y366=2</formula>
    </cfRule>
    <cfRule type="expression" dxfId="48060" priority="23170">
      <formula>$Y366=1</formula>
    </cfRule>
  </conditionalFormatting>
  <conditionalFormatting sqref="P366:P369">
    <cfRule type="expression" dxfId="48059" priority="23147">
      <formula>$Y366=4</formula>
    </cfRule>
    <cfRule type="expression" dxfId="48058" priority="23148">
      <formula>$Y366=3</formula>
    </cfRule>
    <cfRule type="expression" dxfId="48057" priority="23149">
      <formula>$Y366=2</formula>
    </cfRule>
    <cfRule type="expression" dxfId="48056" priority="23150">
      <formula>$Y366=1</formula>
    </cfRule>
    <cfRule type="expression" dxfId="48055" priority="23151">
      <formula>$Y366=4</formula>
    </cfRule>
    <cfRule type="expression" dxfId="48054" priority="23152">
      <formula>$Y366=3</formula>
    </cfRule>
    <cfRule type="expression" dxfId="48053" priority="23153">
      <formula>$Y366=2</formula>
    </cfRule>
    <cfRule type="expression" dxfId="48052" priority="23154">
      <formula>$Y366=1</formula>
    </cfRule>
    <cfRule type="expression" dxfId="48051" priority="23155">
      <formula>$Y366=4</formula>
    </cfRule>
    <cfRule type="expression" dxfId="48050" priority="23156">
      <formula>$Y366=3</formula>
    </cfRule>
    <cfRule type="expression" dxfId="48049" priority="23157">
      <formula>$Y366=2</formula>
    </cfRule>
    <cfRule type="expression" dxfId="48048" priority="23158">
      <formula>$Y366=1</formula>
    </cfRule>
    <cfRule type="expression" dxfId="48047" priority="23159">
      <formula>$Y366=4</formula>
    </cfRule>
    <cfRule type="expression" dxfId="48046" priority="23160">
      <formula>$Y366=3</formula>
    </cfRule>
    <cfRule type="expression" dxfId="48045" priority="23161">
      <formula>$Y366=2</formula>
    </cfRule>
    <cfRule type="expression" dxfId="48044" priority="23162">
      <formula>$Y366=1</formula>
    </cfRule>
  </conditionalFormatting>
  <conditionalFormatting sqref="Q366:Q369">
    <cfRule type="expression" dxfId="48043" priority="23146">
      <formula>$Y366=1</formula>
    </cfRule>
  </conditionalFormatting>
  <conditionalFormatting sqref="Q366:Q369">
    <cfRule type="expression" dxfId="48042" priority="23145">
      <formula>$Y366=3</formula>
    </cfRule>
  </conditionalFormatting>
  <conditionalFormatting sqref="Q366:Q369">
    <cfRule type="expression" dxfId="48041" priority="23144">
      <formula>$Y366=4</formula>
    </cfRule>
  </conditionalFormatting>
  <conditionalFormatting sqref="Q366:Q369">
    <cfRule type="expression" dxfId="48040" priority="23143">
      <formula>$Y366=2</formula>
    </cfRule>
  </conditionalFormatting>
  <conditionalFormatting sqref="Q366:Q369">
    <cfRule type="expression" dxfId="48039" priority="23127">
      <formula>$Y366=4</formula>
    </cfRule>
    <cfRule type="expression" dxfId="48038" priority="23128">
      <formula>$Y366=3</formula>
    </cfRule>
    <cfRule type="expression" dxfId="48037" priority="23129">
      <formula>$Y366=2</formula>
    </cfRule>
    <cfRule type="expression" dxfId="48036" priority="23130">
      <formula>$Y366=1</formula>
    </cfRule>
    <cfRule type="expression" dxfId="48035" priority="23131">
      <formula>$Y366=4</formula>
    </cfRule>
    <cfRule type="expression" dxfId="48034" priority="23132">
      <formula>$Y366=3</formula>
    </cfRule>
    <cfRule type="expression" dxfId="48033" priority="23133">
      <formula>$Y366=2</formula>
    </cfRule>
    <cfRule type="expression" dxfId="48032" priority="23134">
      <formula>$Y366=1</formula>
    </cfRule>
    <cfRule type="expression" dxfId="48031" priority="23135">
      <formula>$Y366=4</formula>
    </cfRule>
    <cfRule type="expression" dxfId="48030" priority="23136">
      <formula>$Y366=3</formula>
    </cfRule>
    <cfRule type="expression" dxfId="48029" priority="23137">
      <formula>$Y366=2</formula>
    </cfRule>
    <cfRule type="expression" dxfId="48028" priority="23138">
      <formula>$Y366=1</formula>
    </cfRule>
    <cfRule type="expression" dxfId="48027" priority="23139">
      <formula>$Y366=4</formula>
    </cfRule>
    <cfRule type="expression" dxfId="48026" priority="23140">
      <formula>$Y366=3</formula>
    </cfRule>
    <cfRule type="expression" dxfId="48025" priority="23141">
      <formula>$Y366=2</formula>
    </cfRule>
    <cfRule type="expression" dxfId="48024" priority="23142">
      <formula>$Y366=1</formula>
    </cfRule>
  </conditionalFormatting>
  <conditionalFormatting sqref="W366:X369">
    <cfRule type="expression" dxfId="48023" priority="23126">
      <formula>$Y366=1</formula>
    </cfRule>
  </conditionalFormatting>
  <conditionalFormatting sqref="W366:X369">
    <cfRule type="expression" dxfId="48022" priority="23125">
      <formula>$Y366=3</formula>
    </cfRule>
  </conditionalFormatting>
  <conditionalFormatting sqref="W366:X369">
    <cfRule type="expression" dxfId="48021" priority="23124">
      <formula>$Y366=4</formula>
    </cfRule>
  </conditionalFormatting>
  <conditionalFormatting sqref="W366:X369">
    <cfRule type="expression" dxfId="48020" priority="23123">
      <formula>$Y366=2</formula>
    </cfRule>
  </conditionalFormatting>
  <conditionalFormatting sqref="W366:X369">
    <cfRule type="expression" dxfId="48019" priority="23115">
      <formula>$Y366=4</formula>
    </cfRule>
    <cfRule type="expression" dxfId="48018" priority="23116">
      <formula>$Y366=3</formula>
    </cfRule>
    <cfRule type="expression" dxfId="48017" priority="23117">
      <formula>$Y366=2</formula>
    </cfRule>
    <cfRule type="expression" dxfId="48016" priority="23118">
      <formula>$Y366=1</formula>
    </cfRule>
    <cfRule type="expression" dxfId="48015" priority="23119">
      <formula>$Y366=4</formula>
    </cfRule>
    <cfRule type="expression" dxfId="48014" priority="23120">
      <formula>$Y366=3</formula>
    </cfRule>
    <cfRule type="expression" dxfId="48013" priority="23121">
      <formula>$Y366=2</formula>
    </cfRule>
    <cfRule type="expression" dxfId="48012" priority="23122">
      <formula>$Y366=1</formula>
    </cfRule>
  </conditionalFormatting>
  <conditionalFormatting sqref="R369:V369 Y369:AF369 N369:P369">
    <cfRule type="expression" dxfId="48011" priority="23114">
      <formula>$Y369=1</formula>
    </cfRule>
  </conditionalFormatting>
  <conditionalFormatting sqref="R369:V369 Y369:AF369 N369:P369">
    <cfRule type="expression" dxfId="48010" priority="23113">
      <formula>$Y369=3</formula>
    </cfRule>
  </conditionalFormatting>
  <conditionalFormatting sqref="R369:V369 Y369:AF369 N369:P369">
    <cfRule type="expression" dxfId="48009" priority="23112">
      <formula>$Y369=4</formula>
    </cfRule>
  </conditionalFormatting>
  <conditionalFormatting sqref="R369:V369 Y369:AF369 N369:P369">
    <cfRule type="expression" dxfId="48008" priority="23111">
      <formula>$Y369=2</formula>
    </cfRule>
  </conditionalFormatting>
  <conditionalFormatting sqref="R369:V369 Y369:AA369 AF369">
    <cfRule type="expression" dxfId="48007" priority="23103">
      <formula>$Y369=4</formula>
    </cfRule>
    <cfRule type="expression" dxfId="48006" priority="23104">
      <formula>$Y369=3</formula>
    </cfRule>
    <cfRule type="expression" dxfId="48005" priority="23105">
      <formula>$Y369=2</formula>
    </cfRule>
    <cfRule type="expression" dxfId="48004" priority="23106">
      <formula>$Y369=1</formula>
    </cfRule>
    <cfRule type="expression" dxfId="48003" priority="23107">
      <formula>$Y369=4</formula>
    </cfRule>
    <cfRule type="expression" dxfId="48002" priority="23108">
      <formula>$Y369=3</formula>
    </cfRule>
    <cfRule type="expression" dxfId="48001" priority="23109">
      <formula>$Y369=2</formula>
    </cfRule>
    <cfRule type="expression" dxfId="48000" priority="23110">
      <formula>$Y369=1</formula>
    </cfRule>
  </conditionalFormatting>
  <conditionalFormatting sqref="P369">
    <cfRule type="expression" dxfId="47999" priority="23087">
      <formula>$Y369=4</formula>
    </cfRule>
    <cfRule type="expression" dxfId="47998" priority="23088">
      <formula>$Y369=3</formula>
    </cfRule>
    <cfRule type="expression" dxfId="47997" priority="23089">
      <formula>$Y369=2</formula>
    </cfRule>
    <cfRule type="expression" dxfId="47996" priority="23090">
      <formula>$Y369=1</formula>
    </cfRule>
    <cfRule type="expression" dxfId="47995" priority="23091">
      <formula>$Y369=4</formula>
    </cfRule>
    <cfRule type="expression" dxfId="47994" priority="23092">
      <formula>$Y369=3</formula>
    </cfRule>
    <cfRule type="expression" dxfId="47993" priority="23093">
      <formula>$Y369=2</formula>
    </cfRule>
    <cfRule type="expression" dxfId="47992" priority="23094">
      <formula>$Y369=1</formula>
    </cfRule>
    <cfRule type="expression" dxfId="47991" priority="23095">
      <formula>$Y369=4</formula>
    </cfRule>
    <cfRule type="expression" dxfId="47990" priority="23096">
      <formula>$Y369=3</formula>
    </cfRule>
    <cfRule type="expression" dxfId="47989" priority="23097">
      <formula>$Y369=2</formula>
    </cfRule>
    <cfRule type="expression" dxfId="47988" priority="23098">
      <formula>$Y369=1</formula>
    </cfRule>
    <cfRule type="expression" dxfId="47987" priority="23099">
      <formula>$Y369=4</formula>
    </cfRule>
    <cfRule type="expression" dxfId="47986" priority="23100">
      <formula>$Y369=3</formula>
    </cfRule>
    <cfRule type="expression" dxfId="47985" priority="23101">
      <formula>$Y369=2</formula>
    </cfRule>
    <cfRule type="expression" dxfId="47984" priority="23102">
      <formula>$Y369=1</formula>
    </cfRule>
  </conditionalFormatting>
  <conditionalFormatting sqref="Q369">
    <cfRule type="expression" dxfId="47983" priority="23086">
      <formula>$Y369=1</formula>
    </cfRule>
  </conditionalFormatting>
  <conditionalFormatting sqref="Q369">
    <cfRule type="expression" dxfId="47982" priority="23085">
      <formula>$Y369=3</formula>
    </cfRule>
  </conditionalFormatting>
  <conditionalFormatting sqref="Q369">
    <cfRule type="expression" dxfId="47981" priority="23084">
      <formula>$Y369=4</formula>
    </cfRule>
  </conditionalFormatting>
  <conditionalFormatting sqref="Q369">
    <cfRule type="expression" dxfId="47980" priority="23083">
      <formula>$Y369=2</formula>
    </cfRule>
  </conditionalFormatting>
  <conditionalFormatting sqref="Q369">
    <cfRule type="expression" dxfId="47979" priority="23067">
      <formula>$Y369=4</formula>
    </cfRule>
    <cfRule type="expression" dxfId="47978" priority="23068">
      <formula>$Y369=3</formula>
    </cfRule>
    <cfRule type="expression" dxfId="47977" priority="23069">
      <formula>$Y369=2</formula>
    </cfRule>
    <cfRule type="expression" dxfId="47976" priority="23070">
      <formula>$Y369=1</formula>
    </cfRule>
    <cfRule type="expression" dxfId="47975" priority="23071">
      <formula>$Y369=4</formula>
    </cfRule>
    <cfRule type="expression" dxfId="47974" priority="23072">
      <formula>$Y369=3</formula>
    </cfRule>
    <cfRule type="expression" dxfId="47973" priority="23073">
      <formula>$Y369=2</formula>
    </cfRule>
    <cfRule type="expression" dxfId="47972" priority="23074">
      <formula>$Y369=1</formula>
    </cfRule>
    <cfRule type="expression" dxfId="47971" priority="23075">
      <formula>$Y369=4</formula>
    </cfRule>
    <cfRule type="expression" dxfId="47970" priority="23076">
      <formula>$Y369=3</formula>
    </cfRule>
    <cfRule type="expression" dxfId="47969" priority="23077">
      <formula>$Y369=2</formula>
    </cfRule>
    <cfRule type="expression" dxfId="47968" priority="23078">
      <formula>$Y369=1</formula>
    </cfRule>
    <cfRule type="expression" dxfId="47967" priority="23079">
      <formula>$Y369=4</formula>
    </cfRule>
    <cfRule type="expression" dxfId="47966" priority="23080">
      <formula>$Y369=3</formula>
    </cfRule>
    <cfRule type="expression" dxfId="47965" priority="23081">
      <formula>$Y369=2</formula>
    </cfRule>
    <cfRule type="expression" dxfId="47964" priority="23082">
      <formula>$Y369=1</formula>
    </cfRule>
  </conditionalFormatting>
  <conditionalFormatting sqref="W369:X369">
    <cfRule type="expression" dxfId="47963" priority="23066">
      <formula>$Y369=1</formula>
    </cfRule>
  </conditionalFormatting>
  <conditionalFormatting sqref="W369:X369">
    <cfRule type="expression" dxfId="47962" priority="23065">
      <formula>$Y369=3</formula>
    </cfRule>
  </conditionalFormatting>
  <conditionalFormatting sqref="W369:X369">
    <cfRule type="expression" dxfId="47961" priority="23064">
      <formula>$Y369=4</formula>
    </cfRule>
  </conditionalFormatting>
  <conditionalFormatting sqref="W369:X369">
    <cfRule type="expression" dxfId="47960" priority="23063">
      <formula>$Y369=2</formula>
    </cfRule>
  </conditionalFormatting>
  <conditionalFormatting sqref="W369:X369">
    <cfRule type="expression" dxfId="47959" priority="23055">
      <formula>$Y369=4</formula>
    </cfRule>
    <cfRule type="expression" dxfId="47958" priority="23056">
      <formula>$Y369=3</formula>
    </cfRule>
    <cfRule type="expression" dxfId="47957" priority="23057">
      <formula>$Y369=2</formula>
    </cfRule>
    <cfRule type="expression" dxfId="47956" priority="23058">
      <formula>$Y369=1</formula>
    </cfRule>
    <cfRule type="expression" dxfId="47955" priority="23059">
      <formula>$Y369=4</formula>
    </cfRule>
    <cfRule type="expression" dxfId="47954" priority="23060">
      <formula>$Y369=3</formula>
    </cfRule>
    <cfRule type="expression" dxfId="47953" priority="23061">
      <formula>$Y369=2</formula>
    </cfRule>
    <cfRule type="expression" dxfId="47952" priority="23062">
      <formula>$Y369=1</formula>
    </cfRule>
  </conditionalFormatting>
  <conditionalFormatting sqref="I369">
    <cfRule type="expression" dxfId="47951" priority="23046">
      <formula>$Y369=1</formula>
    </cfRule>
  </conditionalFormatting>
  <conditionalFormatting sqref="I369">
    <cfRule type="expression" dxfId="47950" priority="23045">
      <formula>$Y369=3</formula>
    </cfRule>
  </conditionalFormatting>
  <conditionalFormatting sqref="I369">
    <cfRule type="expression" dxfId="47949" priority="23044">
      <formula>$Y369=4</formula>
    </cfRule>
  </conditionalFormatting>
  <conditionalFormatting sqref="I369">
    <cfRule type="expression" dxfId="47948" priority="23043">
      <formula>$Y369=2</formula>
    </cfRule>
  </conditionalFormatting>
  <conditionalFormatting sqref="F369:G369">
    <cfRule type="expression" dxfId="47947" priority="23042">
      <formula>$Y369=1</formula>
    </cfRule>
  </conditionalFormatting>
  <conditionalFormatting sqref="F369:G369">
    <cfRule type="expression" dxfId="47946" priority="23041">
      <formula>$Y369=3</formula>
    </cfRule>
  </conditionalFormatting>
  <conditionalFormatting sqref="F369:G369">
    <cfRule type="expression" dxfId="47945" priority="23040">
      <formula>$Y369=4</formula>
    </cfRule>
  </conditionalFormatting>
  <conditionalFormatting sqref="F369:G369">
    <cfRule type="expression" dxfId="47944" priority="23039">
      <formula>$Y369=2</formula>
    </cfRule>
  </conditionalFormatting>
  <conditionalFormatting sqref="F369:G369">
    <cfRule type="expression" dxfId="47943" priority="23037">
      <formula>$Y369=1</formula>
    </cfRule>
    <cfRule type="expression" dxfId="47942" priority="23038">
      <formula>$Y369=1</formula>
    </cfRule>
  </conditionalFormatting>
  <conditionalFormatting sqref="F369:G369">
    <cfRule type="expression" dxfId="47941" priority="23035">
      <formula>$Y369=4</formula>
    </cfRule>
    <cfRule type="expression" dxfId="47940" priority="23036">
      <formula>$Y369=2</formula>
    </cfRule>
  </conditionalFormatting>
  <conditionalFormatting sqref="R370:V372 Y370:AF372 P370:P372">
    <cfRule type="expression" dxfId="47939" priority="23034">
      <formula>$Y370=1</formula>
    </cfRule>
  </conditionalFormatting>
  <conditionalFormatting sqref="R370:V372 Y370:AF372 P370:P372">
    <cfRule type="expression" dxfId="47938" priority="23033">
      <formula>$Y370=3</formula>
    </cfRule>
  </conditionalFormatting>
  <conditionalFormatting sqref="R370:V372 Y370:AF372 P370:P372">
    <cfRule type="expression" dxfId="47937" priority="23032">
      <formula>$Y370=4</formula>
    </cfRule>
  </conditionalFormatting>
  <conditionalFormatting sqref="R370:V372 Y370:AF372 P370:P372">
    <cfRule type="expression" dxfId="47936" priority="23031">
      <formula>$Y370=2</formula>
    </cfRule>
  </conditionalFormatting>
  <conditionalFormatting sqref="R370:V372 Y370:AA372 AF370:AF372">
    <cfRule type="expression" dxfId="47935" priority="23023">
      <formula>$Y370=4</formula>
    </cfRule>
    <cfRule type="expression" dxfId="47934" priority="23024">
      <formula>$Y370=3</formula>
    </cfRule>
    <cfRule type="expression" dxfId="47933" priority="23025">
      <formula>$Y370=2</formula>
    </cfRule>
    <cfRule type="expression" dxfId="47932" priority="23026">
      <formula>$Y370=1</formula>
    </cfRule>
    <cfRule type="expression" dxfId="47931" priority="23027">
      <formula>$Y370=4</formula>
    </cfRule>
    <cfRule type="expression" dxfId="47930" priority="23028">
      <formula>$Y370=3</formula>
    </cfRule>
    <cfRule type="expression" dxfId="47929" priority="23029">
      <formula>$Y370=2</formula>
    </cfRule>
    <cfRule type="expression" dxfId="47928" priority="23030">
      <formula>$Y370=1</formula>
    </cfRule>
  </conditionalFormatting>
  <conditionalFormatting sqref="P370:P372">
    <cfRule type="expression" dxfId="47927" priority="23007">
      <formula>$Y370=4</formula>
    </cfRule>
    <cfRule type="expression" dxfId="47926" priority="23008">
      <formula>$Y370=3</formula>
    </cfRule>
    <cfRule type="expression" dxfId="47925" priority="23009">
      <formula>$Y370=2</formula>
    </cfRule>
    <cfRule type="expression" dxfId="47924" priority="23010">
      <formula>$Y370=1</formula>
    </cfRule>
    <cfRule type="expression" dxfId="47923" priority="23011">
      <formula>$Y370=4</formula>
    </cfRule>
    <cfRule type="expression" dxfId="47922" priority="23012">
      <formula>$Y370=3</formula>
    </cfRule>
    <cfRule type="expression" dxfId="47921" priority="23013">
      <formula>$Y370=2</formula>
    </cfRule>
    <cfRule type="expression" dxfId="47920" priority="23014">
      <formula>$Y370=1</formula>
    </cfRule>
    <cfRule type="expression" dxfId="47919" priority="23015">
      <formula>$Y370=4</formula>
    </cfRule>
    <cfRule type="expression" dxfId="47918" priority="23016">
      <formula>$Y370=3</formula>
    </cfRule>
    <cfRule type="expression" dxfId="47917" priority="23017">
      <formula>$Y370=2</formula>
    </cfRule>
    <cfRule type="expression" dxfId="47916" priority="23018">
      <formula>$Y370=1</formula>
    </cfRule>
    <cfRule type="expression" dxfId="47915" priority="23019">
      <formula>$Y370=4</formula>
    </cfRule>
    <cfRule type="expression" dxfId="47914" priority="23020">
      <formula>$Y370=3</formula>
    </cfRule>
    <cfRule type="expression" dxfId="47913" priority="23021">
      <formula>$Y370=2</formula>
    </cfRule>
    <cfRule type="expression" dxfId="47912" priority="23022">
      <formula>$Y370=1</formula>
    </cfRule>
  </conditionalFormatting>
  <conditionalFormatting sqref="Q370:Q372">
    <cfRule type="expression" dxfId="47911" priority="23006">
      <formula>$Y370=1</formula>
    </cfRule>
  </conditionalFormatting>
  <conditionalFormatting sqref="Q370:Q372">
    <cfRule type="expression" dxfId="47910" priority="23005">
      <formula>$Y370=3</formula>
    </cfRule>
  </conditionalFormatting>
  <conditionalFormatting sqref="Q370:Q372">
    <cfRule type="expression" dxfId="47909" priority="23004">
      <formula>$Y370=4</formula>
    </cfRule>
  </conditionalFormatting>
  <conditionalFormatting sqref="Q370:Q372">
    <cfRule type="expression" dxfId="47908" priority="23003">
      <formula>$Y370=2</formula>
    </cfRule>
  </conditionalFormatting>
  <conditionalFormatting sqref="Q370:Q372">
    <cfRule type="expression" dxfId="47907" priority="22987">
      <formula>$Y370=4</formula>
    </cfRule>
    <cfRule type="expression" dxfId="47906" priority="22988">
      <formula>$Y370=3</formula>
    </cfRule>
    <cfRule type="expression" dxfId="47905" priority="22989">
      <formula>$Y370=2</formula>
    </cfRule>
    <cfRule type="expression" dxfId="47904" priority="22990">
      <formula>$Y370=1</formula>
    </cfRule>
    <cfRule type="expression" dxfId="47903" priority="22991">
      <formula>$Y370=4</formula>
    </cfRule>
    <cfRule type="expression" dxfId="47902" priority="22992">
      <formula>$Y370=3</formula>
    </cfRule>
    <cfRule type="expression" dxfId="47901" priority="22993">
      <formula>$Y370=2</formula>
    </cfRule>
    <cfRule type="expression" dxfId="47900" priority="22994">
      <formula>$Y370=1</formula>
    </cfRule>
    <cfRule type="expression" dxfId="47899" priority="22995">
      <formula>$Y370=4</formula>
    </cfRule>
    <cfRule type="expression" dxfId="47898" priority="22996">
      <formula>$Y370=3</formula>
    </cfRule>
    <cfRule type="expression" dxfId="47897" priority="22997">
      <formula>$Y370=2</formula>
    </cfRule>
    <cfRule type="expression" dxfId="47896" priority="22998">
      <formula>$Y370=1</formula>
    </cfRule>
    <cfRule type="expression" dxfId="47895" priority="22999">
      <formula>$Y370=4</formula>
    </cfRule>
    <cfRule type="expression" dxfId="47894" priority="23000">
      <formula>$Y370=3</formula>
    </cfRule>
    <cfRule type="expression" dxfId="47893" priority="23001">
      <formula>$Y370=2</formula>
    </cfRule>
    <cfRule type="expression" dxfId="47892" priority="23002">
      <formula>$Y370=1</formula>
    </cfRule>
  </conditionalFormatting>
  <conditionalFormatting sqref="W370:X372">
    <cfRule type="expression" dxfId="47891" priority="22986">
      <formula>$Y370=1</formula>
    </cfRule>
  </conditionalFormatting>
  <conditionalFormatting sqref="W370:X372">
    <cfRule type="expression" dxfId="47890" priority="22985">
      <formula>$Y370=3</formula>
    </cfRule>
  </conditionalFormatting>
  <conditionalFormatting sqref="W370:X372">
    <cfRule type="expression" dxfId="47889" priority="22984">
      <formula>$Y370=4</formula>
    </cfRule>
  </conditionalFormatting>
  <conditionalFormatting sqref="W370:X372">
    <cfRule type="expression" dxfId="47888" priority="22983">
      <formula>$Y370=2</formula>
    </cfRule>
  </conditionalFormatting>
  <conditionalFormatting sqref="W370:X372">
    <cfRule type="expression" dxfId="47887" priority="22975">
      <formula>$Y370=4</formula>
    </cfRule>
    <cfRule type="expression" dxfId="47886" priority="22976">
      <formula>$Y370=3</formula>
    </cfRule>
    <cfRule type="expression" dxfId="47885" priority="22977">
      <formula>$Y370=2</formula>
    </cfRule>
    <cfRule type="expression" dxfId="47884" priority="22978">
      <formula>$Y370=1</formula>
    </cfRule>
    <cfRule type="expression" dxfId="47883" priority="22979">
      <formula>$Y370=4</formula>
    </cfRule>
    <cfRule type="expression" dxfId="47882" priority="22980">
      <formula>$Y370=3</formula>
    </cfRule>
    <cfRule type="expression" dxfId="47881" priority="22981">
      <formula>$Y370=2</formula>
    </cfRule>
    <cfRule type="expression" dxfId="47880" priority="22982">
      <formula>$Y370=1</formula>
    </cfRule>
  </conditionalFormatting>
  <conditionalFormatting sqref="E370">
    <cfRule type="expression" dxfId="47879" priority="22974">
      <formula>$Y370=1</formula>
    </cfRule>
  </conditionalFormatting>
  <conditionalFormatting sqref="E370">
    <cfRule type="expression" dxfId="47878" priority="22973">
      <formula>$Y370=4</formula>
    </cfRule>
  </conditionalFormatting>
  <conditionalFormatting sqref="E370">
    <cfRule type="expression" dxfId="47877" priority="22971">
      <formula>$Y370=3</formula>
    </cfRule>
    <cfRule type="expression" dxfId="47876" priority="22972">
      <formula>$Y370=2</formula>
    </cfRule>
  </conditionalFormatting>
  <conditionalFormatting sqref="F370:G370">
    <cfRule type="expression" dxfId="47875" priority="22970">
      <formula>$Y370=1</formula>
    </cfRule>
  </conditionalFormatting>
  <conditionalFormatting sqref="F370:G370">
    <cfRule type="expression" dxfId="47874" priority="22969">
      <formula>$Y370=3</formula>
    </cfRule>
  </conditionalFormatting>
  <conditionalFormatting sqref="F370:G370">
    <cfRule type="expression" dxfId="47873" priority="22968">
      <formula>$Y370=4</formula>
    </cfRule>
  </conditionalFormatting>
  <conditionalFormatting sqref="F370:G370">
    <cfRule type="expression" dxfId="47872" priority="22967">
      <formula>$Y370=2</formula>
    </cfRule>
  </conditionalFormatting>
  <conditionalFormatting sqref="F370:G370">
    <cfRule type="expression" dxfId="47871" priority="22965">
      <formula>$Y370=1</formula>
    </cfRule>
    <cfRule type="expression" dxfId="47870" priority="22966">
      <formula>$Y370=1</formula>
    </cfRule>
  </conditionalFormatting>
  <conditionalFormatting sqref="F370:G370">
    <cfRule type="expression" dxfId="47869" priority="22963">
      <formula>$Y370=4</formula>
    </cfRule>
    <cfRule type="expression" dxfId="47868" priority="22964">
      <formula>$Y370=2</formula>
    </cfRule>
  </conditionalFormatting>
  <conditionalFormatting sqref="D371:D372 I371:I372 K371:K373">
    <cfRule type="expression" dxfId="47867" priority="22962">
      <formula>$Y371=1</formula>
    </cfRule>
  </conditionalFormatting>
  <conditionalFormatting sqref="D371:D372 I371:I372 K371:K373">
    <cfRule type="expression" dxfId="47866" priority="22961">
      <formula>$Y371=3</formula>
    </cfRule>
  </conditionalFormatting>
  <conditionalFormatting sqref="D371:D372 I371:I372 K371:K373">
    <cfRule type="expression" dxfId="47865" priority="22960">
      <formula>$Y371=4</formula>
    </cfRule>
  </conditionalFormatting>
  <conditionalFormatting sqref="D371:D372 I371:I372 K371:K373">
    <cfRule type="expression" dxfId="47864" priority="22959">
      <formula>$Y371=2</formula>
    </cfRule>
  </conditionalFormatting>
  <conditionalFormatting sqref="J371:J373">
    <cfRule type="expression" dxfId="47863" priority="22954">
      <formula>$Y371=1</formula>
    </cfRule>
  </conditionalFormatting>
  <conditionalFormatting sqref="J371:J373">
    <cfRule type="expression" dxfId="47862" priority="22953">
      <formula>$Y371=3</formula>
    </cfRule>
  </conditionalFormatting>
  <conditionalFormatting sqref="J371:J373">
    <cfRule type="expression" dxfId="47861" priority="22952">
      <formula>$Y371=4</formula>
    </cfRule>
  </conditionalFormatting>
  <conditionalFormatting sqref="J371:J373">
    <cfRule type="expression" dxfId="47860" priority="22951">
      <formula>$Y371=2</formula>
    </cfRule>
  </conditionalFormatting>
  <conditionalFormatting sqref="J371:J373">
    <cfRule type="expression" dxfId="47859" priority="22935">
      <formula>$Y371=4</formula>
    </cfRule>
    <cfRule type="expression" dxfId="47858" priority="22936">
      <formula>$Y371=3</formula>
    </cfRule>
    <cfRule type="expression" dxfId="47857" priority="22937">
      <formula>$Y371=2</formula>
    </cfRule>
    <cfRule type="expression" dxfId="47856" priority="22938">
      <formula>$Y371=1</formula>
    </cfRule>
    <cfRule type="expression" dxfId="47855" priority="22939">
      <formula>$Y371=4</formula>
    </cfRule>
    <cfRule type="expression" dxfId="47854" priority="22940">
      <formula>$Y371=3</formula>
    </cfRule>
    <cfRule type="expression" dxfId="47853" priority="22941">
      <formula>$Y371=2</formula>
    </cfRule>
    <cfRule type="expression" dxfId="47852" priority="22942">
      <formula>$Y371=1</formula>
    </cfRule>
    <cfRule type="expression" dxfId="47851" priority="22943">
      <formula>$Y371=4</formula>
    </cfRule>
    <cfRule type="expression" dxfId="47850" priority="22944">
      <formula>$Y371=3</formula>
    </cfRule>
    <cfRule type="expression" dxfId="47849" priority="22945">
      <formula>$Y371=2</formula>
    </cfRule>
    <cfRule type="expression" dxfId="47848" priority="22946">
      <formula>$Y371=1</formula>
    </cfRule>
    <cfRule type="expression" dxfId="47847" priority="22947">
      <formula>$Y371=4</formula>
    </cfRule>
    <cfRule type="expression" dxfId="47846" priority="22948">
      <formula>$Y371=3</formula>
    </cfRule>
    <cfRule type="expression" dxfId="47845" priority="22949">
      <formula>$Y371=2</formula>
    </cfRule>
    <cfRule type="expression" dxfId="47844" priority="22950">
      <formula>$Y371=1</formula>
    </cfRule>
  </conditionalFormatting>
  <conditionalFormatting sqref="E371">
    <cfRule type="expression" dxfId="47843" priority="22934">
      <formula>$Y371=1</formula>
    </cfRule>
  </conditionalFormatting>
  <conditionalFormatting sqref="E371">
    <cfRule type="expression" dxfId="47842" priority="22933">
      <formula>$Y371=4</formula>
    </cfRule>
  </conditionalFormatting>
  <conditionalFormatting sqref="E371">
    <cfRule type="expression" dxfId="47841" priority="22931">
      <formula>$Y371=3</formula>
    </cfRule>
    <cfRule type="expression" dxfId="47840" priority="22932">
      <formula>$Y371=2</formula>
    </cfRule>
  </conditionalFormatting>
  <conditionalFormatting sqref="F371:G371">
    <cfRule type="expression" dxfId="47839" priority="22930">
      <formula>$Y371=1</formula>
    </cfRule>
  </conditionalFormatting>
  <conditionalFormatting sqref="F371:G371">
    <cfRule type="expression" dxfId="47838" priority="22929">
      <formula>$Y371=3</formula>
    </cfRule>
  </conditionalFormatting>
  <conditionalFormatting sqref="F371:G371">
    <cfRule type="expression" dxfId="47837" priority="22928">
      <formula>$Y371=4</formula>
    </cfRule>
  </conditionalFormatting>
  <conditionalFormatting sqref="F371:G371">
    <cfRule type="expression" dxfId="47836" priority="22927">
      <formula>$Y371=2</formula>
    </cfRule>
  </conditionalFormatting>
  <conditionalFormatting sqref="F371:G371">
    <cfRule type="expression" dxfId="47835" priority="22925">
      <formula>$Y371=1</formula>
    </cfRule>
    <cfRule type="expression" dxfId="47834" priority="22926">
      <formula>$Y371=1</formula>
    </cfRule>
  </conditionalFormatting>
  <conditionalFormatting sqref="F371:G371">
    <cfRule type="expression" dxfId="47833" priority="22923">
      <formula>$Y371=4</formula>
    </cfRule>
    <cfRule type="expression" dxfId="47832" priority="22924">
      <formula>$Y371=2</formula>
    </cfRule>
  </conditionalFormatting>
  <conditionalFormatting sqref="H371:H373">
    <cfRule type="expression" dxfId="47831" priority="22922">
      <formula>$Y371=1</formula>
    </cfRule>
  </conditionalFormatting>
  <conditionalFormatting sqref="H371:H373">
    <cfRule type="expression" dxfId="47830" priority="22921">
      <formula>$Y371=3</formula>
    </cfRule>
  </conditionalFormatting>
  <conditionalFormatting sqref="H371:H373">
    <cfRule type="expression" dxfId="47829" priority="22920">
      <formula>$Y371=4</formula>
    </cfRule>
  </conditionalFormatting>
  <conditionalFormatting sqref="H371:H373">
    <cfRule type="expression" dxfId="47828" priority="22919">
      <formula>$Y371=2</formula>
    </cfRule>
  </conditionalFormatting>
  <conditionalFormatting sqref="H371:H373">
    <cfRule type="expression" dxfId="47827" priority="22917">
      <formula>$Y371=1</formula>
    </cfRule>
    <cfRule type="expression" dxfId="47826" priority="22918">
      <formula>$Y371=1</formula>
    </cfRule>
  </conditionalFormatting>
  <conditionalFormatting sqref="H371:H373">
    <cfRule type="expression" dxfId="47825" priority="22915">
      <formula>$Y371=4</formula>
    </cfRule>
    <cfRule type="expression" dxfId="47824" priority="22916">
      <formula>$Y371=2</formula>
    </cfRule>
  </conditionalFormatting>
  <conditionalFormatting sqref="E372">
    <cfRule type="expression" dxfId="47823" priority="22914">
      <formula>$Y372=1</formula>
    </cfRule>
  </conditionalFormatting>
  <conditionalFormatting sqref="E372">
    <cfRule type="expression" dxfId="47822" priority="22913">
      <formula>$Y372=4</formula>
    </cfRule>
  </conditionalFormatting>
  <conditionalFormatting sqref="E372">
    <cfRule type="expression" dxfId="47821" priority="22911">
      <formula>$Y372=3</formula>
    </cfRule>
    <cfRule type="expression" dxfId="47820" priority="22912">
      <formula>$Y372=2</formula>
    </cfRule>
  </conditionalFormatting>
  <conditionalFormatting sqref="F372:G372">
    <cfRule type="expression" dxfId="47819" priority="22910">
      <formula>$Y372=1</formula>
    </cfRule>
  </conditionalFormatting>
  <conditionalFormatting sqref="F372:G372">
    <cfRule type="expression" dxfId="47818" priority="22909">
      <formula>$Y372=3</formula>
    </cfRule>
  </conditionalFormatting>
  <conditionalFormatting sqref="F372:G372">
    <cfRule type="expression" dxfId="47817" priority="22908">
      <formula>$Y372=4</formula>
    </cfRule>
  </conditionalFormatting>
  <conditionalFormatting sqref="F372:G372">
    <cfRule type="expression" dxfId="47816" priority="22907">
      <formula>$Y372=2</formula>
    </cfRule>
  </conditionalFormatting>
  <conditionalFormatting sqref="F372:G372">
    <cfRule type="expression" dxfId="47815" priority="22905">
      <formula>$Y372=1</formula>
    </cfRule>
    <cfRule type="expression" dxfId="47814" priority="22906">
      <formula>$Y372=1</formula>
    </cfRule>
  </conditionalFormatting>
  <conditionalFormatting sqref="F372:G372">
    <cfRule type="expression" dxfId="47813" priority="22903">
      <formula>$Y372=4</formula>
    </cfRule>
    <cfRule type="expression" dxfId="47812" priority="22904">
      <formula>$Y372=2</formula>
    </cfRule>
  </conditionalFormatting>
  <conditionalFormatting sqref="B373:D373 I373">
    <cfRule type="expression" dxfId="47811" priority="22902">
      <formula>$Y373=1</formula>
    </cfRule>
  </conditionalFormatting>
  <conditionalFormatting sqref="B373:D373 I373">
    <cfRule type="expression" dxfId="47810" priority="22901">
      <formula>$Y373=3</formula>
    </cfRule>
  </conditionalFormatting>
  <conditionalFormatting sqref="B373:D373 I373">
    <cfRule type="expression" dxfId="47809" priority="22900">
      <formula>$Y373=4</formula>
    </cfRule>
  </conditionalFormatting>
  <conditionalFormatting sqref="B373:D373 I373">
    <cfRule type="expression" dxfId="47808" priority="22899">
      <formula>$Y373=2</formula>
    </cfRule>
  </conditionalFormatting>
  <conditionalFormatting sqref="K373">
    <cfRule type="expression" dxfId="47807" priority="22894">
      <formula>$Y373=1</formula>
    </cfRule>
  </conditionalFormatting>
  <conditionalFormatting sqref="K373">
    <cfRule type="expression" dxfId="47806" priority="22893">
      <formula>$Y373=3</formula>
    </cfRule>
  </conditionalFormatting>
  <conditionalFormatting sqref="K373">
    <cfRule type="expression" dxfId="47805" priority="22892">
      <formula>$Y373=4</formula>
    </cfRule>
  </conditionalFormatting>
  <conditionalFormatting sqref="K373">
    <cfRule type="expression" dxfId="47804" priority="22891">
      <formula>$Y373=2</formula>
    </cfRule>
  </conditionalFormatting>
  <conditionalFormatting sqref="J373:J375">
    <cfRule type="expression" dxfId="47803" priority="22890">
      <formula>$Y373=1</formula>
    </cfRule>
  </conditionalFormatting>
  <conditionalFormatting sqref="J373:J375">
    <cfRule type="expression" dxfId="47802" priority="22889">
      <formula>$Y373=3</formula>
    </cfRule>
  </conditionalFormatting>
  <conditionalFormatting sqref="J373:J375">
    <cfRule type="expression" dxfId="47801" priority="22888">
      <formula>$Y373=4</formula>
    </cfRule>
  </conditionalFormatting>
  <conditionalFormatting sqref="J373:J375">
    <cfRule type="expression" dxfId="47800" priority="22887">
      <formula>$Y373=2</formula>
    </cfRule>
  </conditionalFormatting>
  <conditionalFormatting sqref="J373:J375">
    <cfRule type="expression" dxfId="47799" priority="22871">
      <formula>$Y373=4</formula>
    </cfRule>
    <cfRule type="expression" dxfId="47798" priority="22872">
      <formula>$Y373=3</formula>
    </cfRule>
    <cfRule type="expression" dxfId="47797" priority="22873">
      <formula>$Y373=2</formula>
    </cfRule>
    <cfRule type="expression" dxfId="47796" priority="22874">
      <formula>$Y373=1</formula>
    </cfRule>
    <cfRule type="expression" dxfId="47795" priority="22875">
      <formula>$Y373=4</formula>
    </cfRule>
    <cfRule type="expression" dxfId="47794" priority="22876">
      <formula>$Y373=3</formula>
    </cfRule>
    <cfRule type="expression" dxfId="47793" priority="22877">
      <formula>$Y373=2</formula>
    </cfRule>
    <cfRule type="expression" dxfId="47792" priority="22878">
      <formula>$Y373=1</formula>
    </cfRule>
    <cfRule type="expression" dxfId="47791" priority="22879">
      <formula>$Y373=4</formula>
    </cfRule>
    <cfRule type="expression" dxfId="47790" priority="22880">
      <formula>$Y373=3</formula>
    </cfRule>
    <cfRule type="expression" dxfId="47789" priority="22881">
      <formula>$Y373=2</formula>
    </cfRule>
    <cfRule type="expression" dxfId="47788" priority="22882">
      <formula>$Y373=1</formula>
    </cfRule>
    <cfRule type="expression" dxfId="47787" priority="22883">
      <formula>$Y373=4</formula>
    </cfRule>
    <cfRule type="expression" dxfId="47786" priority="22884">
      <formula>$Y373=3</formula>
    </cfRule>
    <cfRule type="expression" dxfId="47785" priority="22885">
      <formula>$Y373=2</formula>
    </cfRule>
    <cfRule type="expression" dxfId="47784" priority="22886">
      <formula>$Y373=1</formula>
    </cfRule>
  </conditionalFormatting>
  <conditionalFormatting sqref="E373">
    <cfRule type="expression" dxfId="47783" priority="22870">
      <formula>$Y373=1</formula>
    </cfRule>
  </conditionalFormatting>
  <conditionalFormatting sqref="E373">
    <cfRule type="expression" dxfId="47782" priority="22869">
      <formula>$Y373=4</formula>
    </cfRule>
  </conditionalFormatting>
  <conditionalFormatting sqref="E373">
    <cfRule type="expression" dxfId="47781" priority="22867">
      <formula>$Y373=3</formula>
    </cfRule>
    <cfRule type="expression" dxfId="47780" priority="22868">
      <formula>$Y373=2</formula>
    </cfRule>
  </conditionalFormatting>
  <conditionalFormatting sqref="F373:G373">
    <cfRule type="expression" dxfId="47779" priority="22866">
      <formula>$Y373=1</formula>
    </cfRule>
  </conditionalFormatting>
  <conditionalFormatting sqref="F373:G373">
    <cfRule type="expression" dxfId="47778" priority="22865">
      <formula>$Y373=3</formula>
    </cfRule>
  </conditionalFormatting>
  <conditionalFormatting sqref="F373:G373">
    <cfRule type="expression" dxfId="47777" priority="22864">
      <formula>$Y373=4</formula>
    </cfRule>
  </conditionalFormatting>
  <conditionalFormatting sqref="F373:G373">
    <cfRule type="expression" dxfId="47776" priority="22863">
      <formula>$Y373=2</formula>
    </cfRule>
  </conditionalFormatting>
  <conditionalFormatting sqref="F373:G373">
    <cfRule type="expression" dxfId="47775" priority="22861">
      <formula>$Y373=1</formula>
    </cfRule>
    <cfRule type="expression" dxfId="47774" priority="22862">
      <formula>$Y373=1</formula>
    </cfRule>
  </conditionalFormatting>
  <conditionalFormatting sqref="F373:G373">
    <cfRule type="expression" dxfId="47773" priority="22859">
      <formula>$Y373=4</formula>
    </cfRule>
    <cfRule type="expression" dxfId="47772" priority="22860">
      <formula>$Y373=2</formula>
    </cfRule>
  </conditionalFormatting>
  <conditionalFormatting sqref="R372:V374 Y372:AF374 P372:P374">
    <cfRule type="expression" dxfId="47771" priority="22858">
      <formula>$Y372=1</formula>
    </cfRule>
  </conditionalFormatting>
  <conditionalFormatting sqref="R372:V374 Y372:AF374 P372:P374">
    <cfRule type="expression" dxfId="47770" priority="22857">
      <formula>$Y372=3</formula>
    </cfRule>
  </conditionalFormatting>
  <conditionalFormatting sqref="R372:V374 Y372:AF374 P372:P374">
    <cfRule type="expression" dxfId="47769" priority="22856">
      <formula>$Y372=4</formula>
    </cfRule>
  </conditionalFormatting>
  <conditionalFormatting sqref="R372:V374 Y372:AF374 P372:P374">
    <cfRule type="expression" dxfId="47768" priority="22855">
      <formula>$Y372=2</formula>
    </cfRule>
  </conditionalFormatting>
  <conditionalFormatting sqref="R372:V374 Y372:AA374 AF372:AF374">
    <cfRule type="expression" dxfId="47767" priority="22847">
      <formula>$Y372=4</formula>
    </cfRule>
    <cfRule type="expression" dxfId="47766" priority="22848">
      <formula>$Y372=3</formula>
    </cfRule>
    <cfRule type="expression" dxfId="47765" priority="22849">
      <formula>$Y372=2</formula>
    </cfRule>
    <cfRule type="expression" dxfId="47764" priority="22850">
      <formula>$Y372=1</formula>
    </cfRule>
    <cfRule type="expression" dxfId="47763" priority="22851">
      <formula>$Y372=4</formula>
    </cfRule>
    <cfRule type="expression" dxfId="47762" priority="22852">
      <formula>$Y372=3</formula>
    </cfRule>
    <cfRule type="expression" dxfId="47761" priority="22853">
      <formula>$Y372=2</formula>
    </cfRule>
    <cfRule type="expression" dxfId="47760" priority="22854">
      <formula>$Y372=1</formula>
    </cfRule>
  </conditionalFormatting>
  <conditionalFormatting sqref="P372:P374">
    <cfRule type="expression" dxfId="47759" priority="22831">
      <formula>$Y372=4</formula>
    </cfRule>
    <cfRule type="expression" dxfId="47758" priority="22832">
      <formula>$Y372=3</formula>
    </cfRule>
    <cfRule type="expression" dxfId="47757" priority="22833">
      <formula>$Y372=2</formula>
    </cfRule>
    <cfRule type="expression" dxfId="47756" priority="22834">
      <formula>$Y372=1</formula>
    </cfRule>
    <cfRule type="expression" dxfId="47755" priority="22835">
      <formula>$Y372=4</formula>
    </cfRule>
    <cfRule type="expression" dxfId="47754" priority="22836">
      <formula>$Y372=3</formula>
    </cfRule>
    <cfRule type="expression" dxfId="47753" priority="22837">
      <formula>$Y372=2</formula>
    </cfRule>
    <cfRule type="expression" dxfId="47752" priority="22838">
      <formula>$Y372=1</formula>
    </cfRule>
    <cfRule type="expression" dxfId="47751" priority="22839">
      <formula>$Y372=4</formula>
    </cfRule>
    <cfRule type="expression" dxfId="47750" priority="22840">
      <formula>$Y372=3</formula>
    </cfRule>
    <cfRule type="expression" dxfId="47749" priority="22841">
      <formula>$Y372=2</formula>
    </cfRule>
    <cfRule type="expression" dxfId="47748" priority="22842">
      <formula>$Y372=1</formula>
    </cfRule>
    <cfRule type="expression" dxfId="47747" priority="22843">
      <formula>$Y372=4</formula>
    </cfRule>
    <cfRule type="expression" dxfId="47746" priority="22844">
      <formula>$Y372=3</formula>
    </cfRule>
    <cfRule type="expression" dxfId="47745" priority="22845">
      <formula>$Y372=2</formula>
    </cfRule>
    <cfRule type="expression" dxfId="47744" priority="22846">
      <formula>$Y372=1</formula>
    </cfRule>
  </conditionalFormatting>
  <conditionalFormatting sqref="Q372:Q374">
    <cfRule type="expression" dxfId="47743" priority="22830">
      <formula>$Y372=1</formula>
    </cfRule>
  </conditionalFormatting>
  <conditionalFormatting sqref="Q372:Q374">
    <cfRule type="expression" dxfId="47742" priority="22829">
      <formula>$Y372=3</formula>
    </cfRule>
  </conditionalFormatting>
  <conditionalFormatting sqref="Q372:Q374">
    <cfRule type="expression" dxfId="47741" priority="22828">
      <formula>$Y372=4</formula>
    </cfRule>
  </conditionalFormatting>
  <conditionalFormatting sqref="Q372:Q374">
    <cfRule type="expression" dxfId="47740" priority="22827">
      <formula>$Y372=2</formula>
    </cfRule>
  </conditionalFormatting>
  <conditionalFormatting sqref="Q372:Q374">
    <cfRule type="expression" dxfId="47739" priority="22811">
      <formula>$Y372=4</formula>
    </cfRule>
    <cfRule type="expression" dxfId="47738" priority="22812">
      <formula>$Y372=3</formula>
    </cfRule>
    <cfRule type="expression" dxfId="47737" priority="22813">
      <formula>$Y372=2</formula>
    </cfRule>
    <cfRule type="expression" dxfId="47736" priority="22814">
      <formula>$Y372=1</formula>
    </cfRule>
    <cfRule type="expression" dxfId="47735" priority="22815">
      <formula>$Y372=4</formula>
    </cfRule>
    <cfRule type="expression" dxfId="47734" priority="22816">
      <formula>$Y372=3</formula>
    </cfRule>
    <cfRule type="expression" dxfId="47733" priority="22817">
      <formula>$Y372=2</formula>
    </cfRule>
    <cfRule type="expression" dxfId="47732" priority="22818">
      <formula>$Y372=1</formula>
    </cfRule>
    <cfRule type="expression" dxfId="47731" priority="22819">
      <formula>$Y372=4</formula>
    </cfRule>
    <cfRule type="expression" dxfId="47730" priority="22820">
      <formula>$Y372=3</formula>
    </cfRule>
    <cfRule type="expression" dxfId="47729" priority="22821">
      <formula>$Y372=2</formula>
    </cfRule>
    <cfRule type="expression" dxfId="47728" priority="22822">
      <formula>$Y372=1</formula>
    </cfRule>
    <cfRule type="expression" dxfId="47727" priority="22823">
      <formula>$Y372=4</formula>
    </cfRule>
    <cfRule type="expression" dxfId="47726" priority="22824">
      <formula>$Y372=3</formula>
    </cfRule>
    <cfRule type="expression" dxfId="47725" priority="22825">
      <formula>$Y372=2</formula>
    </cfRule>
    <cfRule type="expression" dxfId="47724" priority="22826">
      <formula>$Y372=1</formula>
    </cfRule>
  </conditionalFormatting>
  <conditionalFormatting sqref="W372:X374">
    <cfRule type="expression" dxfId="47723" priority="22810">
      <formula>$Y372=1</formula>
    </cfRule>
  </conditionalFormatting>
  <conditionalFormatting sqref="W372:X374">
    <cfRule type="expression" dxfId="47722" priority="22809">
      <formula>$Y372=3</formula>
    </cfRule>
  </conditionalFormatting>
  <conditionalFormatting sqref="W372:X374">
    <cfRule type="expression" dxfId="47721" priority="22808">
      <formula>$Y372=4</formula>
    </cfRule>
  </conditionalFormatting>
  <conditionalFormatting sqref="W372:X374">
    <cfRule type="expression" dxfId="47720" priority="22807">
      <formula>$Y372=2</formula>
    </cfRule>
  </conditionalFormatting>
  <conditionalFormatting sqref="W372:X374">
    <cfRule type="expression" dxfId="47719" priority="22799">
      <formula>$Y372=4</formula>
    </cfRule>
    <cfRule type="expression" dxfId="47718" priority="22800">
      <formula>$Y372=3</formula>
    </cfRule>
    <cfRule type="expression" dxfId="47717" priority="22801">
      <formula>$Y372=2</formula>
    </cfRule>
    <cfRule type="expression" dxfId="47716" priority="22802">
      <formula>$Y372=1</formula>
    </cfRule>
    <cfRule type="expression" dxfId="47715" priority="22803">
      <formula>$Y372=4</formula>
    </cfRule>
    <cfRule type="expression" dxfId="47714" priority="22804">
      <formula>$Y372=3</formula>
    </cfRule>
    <cfRule type="expression" dxfId="47713" priority="22805">
      <formula>$Y372=2</formula>
    </cfRule>
    <cfRule type="expression" dxfId="47712" priority="22806">
      <formula>$Y372=1</formula>
    </cfRule>
  </conditionalFormatting>
  <conditionalFormatting sqref="I374">
    <cfRule type="expression" dxfId="47711" priority="22798">
      <formula>$Y374=1</formula>
    </cfRule>
  </conditionalFormatting>
  <conditionalFormatting sqref="I374">
    <cfRule type="expression" dxfId="47710" priority="22797">
      <formula>$Y374=3</formula>
    </cfRule>
  </conditionalFormatting>
  <conditionalFormatting sqref="I374">
    <cfRule type="expression" dxfId="47709" priority="22796">
      <formula>$Y374=4</formula>
    </cfRule>
  </conditionalFormatting>
  <conditionalFormatting sqref="I374">
    <cfRule type="expression" dxfId="47708" priority="22795">
      <formula>$Y374=2</formula>
    </cfRule>
  </conditionalFormatting>
  <conditionalFormatting sqref="F374:G374">
    <cfRule type="expression" dxfId="47707" priority="22790">
      <formula>$Y374=1</formula>
    </cfRule>
  </conditionalFormatting>
  <conditionalFormatting sqref="F374:G374">
    <cfRule type="expression" dxfId="47706" priority="22789">
      <formula>$Y374=3</formula>
    </cfRule>
  </conditionalFormatting>
  <conditionalFormatting sqref="F374:G374">
    <cfRule type="expression" dxfId="47705" priority="22788">
      <formula>$Y374=4</formula>
    </cfRule>
  </conditionalFormatting>
  <conditionalFormatting sqref="F374:G374">
    <cfRule type="expression" dxfId="47704" priority="22787">
      <formula>$Y374=2</formula>
    </cfRule>
  </conditionalFormatting>
  <conditionalFormatting sqref="F374:G374">
    <cfRule type="expression" dxfId="47703" priority="22785">
      <formula>$Y374=1</formula>
    </cfRule>
    <cfRule type="expression" dxfId="47702" priority="22786">
      <formula>$Y374=1</formula>
    </cfRule>
  </conditionalFormatting>
  <conditionalFormatting sqref="F374:G374">
    <cfRule type="expression" dxfId="47701" priority="22783">
      <formula>$Y374=4</formula>
    </cfRule>
    <cfRule type="expression" dxfId="47700" priority="22784">
      <formula>$Y374=2</formula>
    </cfRule>
  </conditionalFormatting>
  <conditionalFormatting sqref="B374:C374">
    <cfRule type="expression" dxfId="47699" priority="22782">
      <formula>$Y374=1</formula>
    </cfRule>
  </conditionalFormatting>
  <conditionalFormatting sqref="B374:C374">
    <cfRule type="expression" dxfId="47698" priority="22781">
      <formula>$Y374=3</formula>
    </cfRule>
  </conditionalFormatting>
  <conditionalFormatting sqref="B374:C374">
    <cfRule type="expression" dxfId="47697" priority="22780">
      <formula>$Y374=4</formula>
    </cfRule>
  </conditionalFormatting>
  <conditionalFormatting sqref="B374:C374">
    <cfRule type="expression" dxfId="47696" priority="22779">
      <formula>$Y374=2</formula>
    </cfRule>
  </conditionalFormatting>
  <conditionalFormatting sqref="E375:E380">
    <cfRule type="expression" dxfId="47695" priority="22778">
      <formula>$Y375=1</formula>
    </cfRule>
  </conditionalFormatting>
  <conditionalFormatting sqref="E375:E380">
    <cfRule type="expression" dxfId="47694" priority="22776">
      <formula>$Y375=4</formula>
    </cfRule>
  </conditionalFormatting>
  <conditionalFormatting sqref="E375:E380">
    <cfRule type="expression" dxfId="47693" priority="22774">
      <formula>$Y375=3</formula>
    </cfRule>
    <cfRule type="expression" dxfId="47692" priority="22775">
      <formula>$Y375=2</formula>
    </cfRule>
  </conditionalFormatting>
  <conditionalFormatting sqref="J375:J380">
    <cfRule type="expression" dxfId="47691" priority="22772">
      <formula>$Y375=1</formula>
    </cfRule>
  </conditionalFormatting>
  <conditionalFormatting sqref="J375:J380">
    <cfRule type="expression" dxfId="47690" priority="22771">
      <formula>$Y375=3</formula>
    </cfRule>
  </conditionalFormatting>
  <conditionalFormatting sqref="J375:J380">
    <cfRule type="expression" dxfId="47689" priority="22770">
      <formula>$Y375=4</formula>
    </cfRule>
  </conditionalFormatting>
  <conditionalFormatting sqref="J375:J380">
    <cfRule type="expression" dxfId="47688" priority="22769">
      <formula>$Y375=2</formula>
    </cfRule>
  </conditionalFormatting>
  <conditionalFormatting sqref="J375:J380">
    <cfRule type="expression" dxfId="47687" priority="22753">
      <formula>$Y375=4</formula>
    </cfRule>
    <cfRule type="expression" dxfId="47686" priority="22754">
      <formula>$Y375=3</formula>
    </cfRule>
    <cfRule type="expression" dxfId="47685" priority="22755">
      <formula>$Y375=2</formula>
    </cfRule>
    <cfRule type="expression" dxfId="47684" priority="22756">
      <formula>$Y375=1</formula>
    </cfRule>
    <cfRule type="expression" dxfId="47683" priority="22757">
      <formula>$Y375=4</formula>
    </cfRule>
    <cfRule type="expression" dxfId="47682" priority="22758">
      <formula>$Y375=3</formula>
    </cfRule>
    <cfRule type="expression" dxfId="47681" priority="22759">
      <formula>$Y375=2</formula>
    </cfRule>
    <cfRule type="expression" dxfId="47680" priority="22760">
      <formula>$Y375=1</formula>
    </cfRule>
    <cfRule type="expression" dxfId="47679" priority="22761">
      <formula>$Y375=4</formula>
    </cfRule>
    <cfRule type="expression" dxfId="47678" priority="22762">
      <formula>$Y375=3</formula>
    </cfRule>
    <cfRule type="expression" dxfId="47677" priority="22763">
      <formula>$Y375=2</formula>
    </cfRule>
    <cfRule type="expression" dxfId="47676" priority="22764">
      <formula>$Y375=1</formula>
    </cfRule>
    <cfRule type="expression" dxfId="47675" priority="22765">
      <formula>$Y375=4</formula>
    </cfRule>
    <cfRule type="expression" dxfId="47674" priority="22766">
      <formula>$Y375=3</formula>
    </cfRule>
    <cfRule type="expression" dxfId="47673" priority="22767">
      <formula>$Y375=2</formula>
    </cfRule>
    <cfRule type="expression" dxfId="47672" priority="22768">
      <formula>$Y375=1</formula>
    </cfRule>
  </conditionalFormatting>
  <conditionalFormatting sqref="I375:I380">
    <cfRule type="expression" dxfId="47671" priority="22752">
      <formula>$Y375=1</formula>
    </cfRule>
  </conditionalFormatting>
  <conditionalFormatting sqref="I375:I380">
    <cfRule type="expression" dxfId="47670" priority="22751">
      <formula>$Y375=3</formula>
    </cfRule>
  </conditionalFormatting>
  <conditionalFormatting sqref="I375:I380">
    <cfRule type="expression" dxfId="47669" priority="22750">
      <formula>$Y375=4</formula>
    </cfRule>
  </conditionalFormatting>
  <conditionalFormatting sqref="I375:I380">
    <cfRule type="expression" dxfId="47668" priority="22749">
      <formula>$Y375=2</formula>
    </cfRule>
  </conditionalFormatting>
  <conditionalFormatting sqref="F375:G379">
    <cfRule type="expression" dxfId="47667" priority="22744">
      <formula>$Y375=1</formula>
    </cfRule>
  </conditionalFormatting>
  <conditionalFormatting sqref="F375:G379">
    <cfRule type="expression" dxfId="47666" priority="22743">
      <formula>$Y375=3</formula>
    </cfRule>
  </conditionalFormatting>
  <conditionalFormatting sqref="F375:G379">
    <cfRule type="expression" dxfId="47665" priority="22742">
      <formula>$Y375=4</formula>
    </cfRule>
  </conditionalFormatting>
  <conditionalFormatting sqref="F375:G379">
    <cfRule type="expression" dxfId="47664" priority="22741">
      <formula>$Y375=2</formula>
    </cfRule>
  </conditionalFormatting>
  <conditionalFormatting sqref="F375:G379">
    <cfRule type="expression" dxfId="47663" priority="22739">
      <formula>$Y375=1</formula>
    </cfRule>
    <cfRule type="expression" dxfId="47662" priority="22740">
      <formula>$Y375=1</formula>
    </cfRule>
  </conditionalFormatting>
  <conditionalFormatting sqref="F375:G379">
    <cfRule type="expression" dxfId="47661" priority="22737">
      <formula>$Y375=4</formula>
    </cfRule>
    <cfRule type="expression" dxfId="47660" priority="22738">
      <formula>$Y375=2</formula>
    </cfRule>
  </conditionalFormatting>
  <conditionalFormatting sqref="B375:C379">
    <cfRule type="expression" dxfId="47659" priority="22736">
      <formula>$Y375=1</formula>
    </cfRule>
  </conditionalFormatting>
  <conditionalFormatting sqref="B375:C379">
    <cfRule type="expression" dxfId="47658" priority="22735">
      <formula>$Y375=3</formula>
    </cfRule>
  </conditionalFormatting>
  <conditionalFormatting sqref="B375:C379">
    <cfRule type="expression" dxfId="47657" priority="22734">
      <formula>$Y375=4</formula>
    </cfRule>
  </conditionalFormatting>
  <conditionalFormatting sqref="B375:C379">
    <cfRule type="expression" dxfId="47656" priority="22733">
      <formula>$Y375=2</formula>
    </cfRule>
  </conditionalFormatting>
  <conditionalFormatting sqref="H373:H375">
    <cfRule type="expression" dxfId="47655" priority="22732">
      <formula>$Y373=1</formula>
    </cfRule>
  </conditionalFormatting>
  <conditionalFormatting sqref="H373:H375">
    <cfRule type="expression" dxfId="47654" priority="22731">
      <formula>$Y373=3</formula>
    </cfRule>
  </conditionalFormatting>
  <conditionalFormatting sqref="H373:H375">
    <cfRule type="expression" dxfId="47653" priority="22730">
      <formula>$Y373=4</formula>
    </cfRule>
  </conditionalFormatting>
  <conditionalFormatting sqref="H373:H375">
    <cfRule type="expression" dxfId="47652" priority="22729">
      <formula>$Y373=2</formula>
    </cfRule>
  </conditionalFormatting>
  <conditionalFormatting sqref="H373:H375">
    <cfRule type="expression" dxfId="47651" priority="22727">
      <formula>$Y373=1</formula>
    </cfRule>
    <cfRule type="expression" dxfId="47650" priority="22728">
      <formula>$Y373=1</formula>
    </cfRule>
  </conditionalFormatting>
  <conditionalFormatting sqref="H373:H375">
    <cfRule type="expression" dxfId="47649" priority="22725">
      <formula>$Y373=4</formula>
    </cfRule>
    <cfRule type="expression" dxfId="47648" priority="22726">
      <formula>$Y373=2</formula>
    </cfRule>
  </conditionalFormatting>
  <conditionalFormatting sqref="H375:H380">
    <cfRule type="expression" dxfId="47647" priority="22724">
      <formula>$Y375=1</formula>
    </cfRule>
  </conditionalFormatting>
  <conditionalFormatting sqref="H375:H380">
    <cfRule type="expression" dxfId="47646" priority="22723">
      <formula>$Y375=3</formula>
    </cfRule>
  </conditionalFormatting>
  <conditionalFormatting sqref="H375:H380">
    <cfRule type="expression" dxfId="47645" priority="22722">
      <formula>$Y375=4</formula>
    </cfRule>
  </conditionalFormatting>
  <conditionalFormatting sqref="H375:H380">
    <cfRule type="expression" dxfId="47644" priority="22721">
      <formula>$Y375=2</formula>
    </cfRule>
  </conditionalFormatting>
  <conditionalFormatting sqref="H375:H380">
    <cfRule type="expression" dxfId="47643" priority="22719">
      <formula>$Y375=1</formula>
    </cfRule>
    <cfRule type="expression" dxfId="47642" priority="22720">
      <formula>$Y375=1</formula>
    </cfRule>
  </conditionalFormatting>
  <conditionalFormatting sqref="H375:H380">
    <cfRule type="expression" dxfId="47641" priority="22717">
      <formula>$Y375=4</formula>
    </cfRule>
    <cfRule type="expression" dxfId="47640" priority="22718">
      <formula>$Y375=2</formula>
    </cfRule>
  </conditionalFormatting>
  <conditionalFormatting sqref="R374:V376 Y374:AF376 N374:P376">
    <cfRule type="expression" dxfId="47639" priority="22716">
      <formula>$Y374=1</formula>
    </cfRule>
  </conditionalFormatting>
  <conditionalFormatting sqref="R374:V376 Y374:AF376 N374:P376">
    <cfRule type="expression" dxfId="47638" priority="22715">
      <formula>$Y374=3</formula>
    </cfRule>
  </conditionalFormatting>
  <conditionalFormatting sqref="R374:V376 Y374:AF376 N374:P376">
    <cfRule type="expression" dxfId="47637" priority="22714">
      <formula>$Y374=4</formula>
    </cfRule>
  </conditionalFormatting>
  <conditionalFormatting sqref="R374:V376 Y374:AF376 N374:P376">
    <cfRule type="expression" dxfId="47636" priority="22713">
      <formula>$Y374=2</formula>
    </cfRule>
  </conditionalFormatting>
  <conditionalFormatting sqref="R374:V376 Y374:AA376 AF374:AF376">
    <cfRule type="expression" dxfId="47635" priority="22705">
      <formula>$Y374=4</formula>
    </cfRule>
    <cfRule type="expression" dxfId="47634" priority="22706">
      <formula>$Y374=3</formula>
    </cfRule>
    <cfRule type="expression" dxfId="47633" priority="22707">
      <formula>$Y374=2</formula>
    </cfRule>
    <cfRule type="expression" dxfId="47632" priority="22708">
      <formula>$Y374=1</formula>
    </cfRule>
    <cfRule type="expression" dxfId="47631" priority="22709">
      <formula>$Y374=4</formula>
    </cfRule>
    <cfRule type="expression" dxfId="47630" priority="22710">
      <formula>$Y374=3</formula>
    </cfRule>
    <cfRule type="expression" dxfId="47629" priority="22711">
      <formula>$Y374=2</formula>
    </cfRule>
    <cfRule type="expression" dxfId="47628" priority="22712">
      <formula>$Y374=1</formula>
    </cfRule>
  </conditionalFormatting>
  <conditionalFormatting sqref="P374:P376">
    <cfRule type="expression" dxfId="47627" priority="22689">
      <formula>$Y374=4</formula>
    </cfRule>
    <cfRule type="expression" dxfId="47626" priority="22690">
      <formula>$Y374=3</formula>
    </cfRule>
    <cfRule type="expression" dxfId="47625" priority="22691">
      <formula>$Y374=2</formula>
    </cfRule>
    <cfRule type="expression" dxfId="47624" priority="22692">
      <formula>$Y374=1</formula>
    </cfRule>
    <cfRule type="expression" dxfId="47623" priority="22693">
      <formula>$Y374=4</formula>
    </cfRule>
    <cfRule type="expression" dxfId="47622" priority="22694">
      <formula>$Y374=3</formula>
    </cfRule>
    <cfRule type="expression" dxfId="47621" priority="22695">
      <formula>$Y374=2</formula>
    </cfRule>
    <cfRule type="expression" dxfId="47620" priority="22696">
      <formula>$Y374=1</formula>
    </cfRule>
    <cfRule type="expression" dxfId="47619" priority="22697">
      <formula>$Y374=4</formula>
    </cfRule>
    <cfRule type="expression" dxfId="47618" priority="22698">
      <formula>$Y374=3</formula>
    </cfRule>
    <cfRule type="expression" dxfId="47617" priority="22699">
      <formula>$Y374=2</formula>
    </cfRule>
    <cfRule type="expression" dxfId="47616" priority="22700">
      <formula>$Y374=1</formula>
    </cfRule>
    <cfRule type="expression" dxfId="47615" priority="22701">
      <formula>$Y374=4</formula>
    </cfRule>
    <cfRule type="expression" dxfId="47614" priority="22702">
      <formula>$Y374=3</formula>
    </cfRule>
    <cfRule type="expression" dxfId="47613" priority="22703">
      <formula>$Y374=2</formula>
    </cfRule>
    <cfRule type="expression" dxfId="47612" priority="22704">
      <formula>$Y374=1</formula>
    </cfRule>
  </conditionalFormatting>
  <conditionalFormatting sqref="Q374:Q376">
    <cfRule type="expression" dxfId="47611" priority="22688">
      <formula>$Y374=1</formula>
    </cfRule>
  </conditionalFormatting>
  <conditionalFormatting sqref="Q374:Q376">
    <cfRule type="expression" dxfId="47610" priority="22687">
      <formula>$Y374=3</formula>
    </cfRule>
  </conditionalFormatting>
  <conditionalFormatting sqref="Q374:Q376">
    <cfRule type="expression" dxfId="47609" priority="22686">
      <formula>$Y374=4</formula>
    </cfRule>
  </conditionalFormatting>
  <conditionalFormatting sqref="Q374:Q376">
    <cfRule type="expression" dxfId="47608" priority="22685">
      <formula>$Y374=2</formula>
    </cfRule>
  </conditionalFormatting>
  <conditionalFormatting sqref="Q374:Q376">
    <cfRule type="expression" dxfId="47607" priority="22669">
      <formula>$Y374=4</formula>
    </cfRule>
    <cfRule type="expression" dxfId="47606" priority="22670">
      <formula>$Y374=3</formula>
    </cfRule>
    <cfRule type="expression" dxfId="47605" priority="22671">
      <formula>$Y374=2</formula>
    </cfRule>
    <cfRule type="expression" dxfId="47604" priority="22672">
      <formula>$Y374=1</formula>
    </cfRule>
    <cfRule type="expression" dxfId="47603" priority="22673">
      <formula>$Y374=4</formula>
    </cfRule>
    <cfRule type="expression" dxfId="47602" priority="22674">
      <formula>$Y374=3</formula>
    </cfRule>
    <cfRule type="expression" dxfId="47601" priority="22675">
      <formula>$Y374=2</formula>
    </cfRule>
    <cfRule type="expression" dxfId="47600" priority="22676">
      <formula>$Y374=1</formula>
    </cfRule>
    <cfRule type="expression" dxfId="47599" priority="22677">
      <formula>$Y374=4</formula>
    </cfRule>
    <cfRule type="expression" dxfId="47598" priority="22678">
      <formula>$Y374=3</formula>
    </cfRule>
    <cfRule type="expression" dxfId="47597" priority="22679">
      <formula>$Y374=2</formula>
    </cfRule>
    <cfRule type="expression" dxfId="47596" priority="22680">
      <formula>$Y374=1</formula>
    </cfRule>
    <cfRule type="expression" dxfId="47595" priority="22681">
      <formula>$Y374=4</formula>
    </cfRule>
    <cfRule type="expression" dxfId="47594" priority="22682">
      <formula>$Y374=3</formula>
    </cfRule>
    <cfRule type="expression" dxfId="47593" priority="22683">
      <formula>$Y374=2</formula>
    </cfRule>
    <cfRule type="expression" dxfId="47592" priority="22684">
      <formula>$Y374=1</formula>
    </cfRule>
  </conditionalFormatting>
  <conditionalFormatting sqref="W374:X376">
    <cfRule type="expression" dxfId="47591" priority="22668">
      <formula>$Y374=1</formula>
    </cfRule>
  </conditionalFormatting>
  <conditionalFormatting sqref="W374:X376">
    <cfRule type="expression" dxfId="47590" priority="22667">
      <formula>$Y374=3</formula>
    </cfRule>
  </conditionalFormatting>
  <conditionalFormatting sqref="W374:X376">
    <cfRule type="expression" dxfId="47589" priority="22666">
      <formula>$Y374=4</formula>
    </cfRule>
  </conditionalFormatting>
  <conditionalFormatting sqref="W374:X376">
    <cfRule type="expression" dxfId="47588" priority="22665">
      <formula>$Y374=2</formula>
    </cfRule>
  </conditionalFormatting>
  <conditionalFormatting sqref="W374:X376">
    <cfRule type="expression" dxfId="47587" priority="22657">
      <formula>$Y374=4</formula>
    </cfRule>
    <cfRule type="expression" dxfId="47586" priority="22658">
      <formula>$Y374=3</formula>
    </cfRule>
    <cfRule type="expression" dxfId="47585" priority="22659">
      <formula>$Y374=2</formula>
    </cfRule>
    <cfRule type="expression" dxfId="47584" priority="22660">
      <formula>$Y374=1</formula>
    </cfRule>
    <cfRule type="expression" dxfId="47583" priority="22661">
      <formula>$Y374=4</formula>
    </cfRule>
    <cfRule type="expression" dxfId="47582" priority="22662">
      <formula>$Y374=3</formula>
    </cfRule>
    <cfRule type="expression" dxfId="47581" priority="22663">
      <formula>$Y374=2</formula>
    </cfRule>
    <cfRule type="expression" dxfId="47580" priority="22664">
      <formula>$Y374=1</formula>
    </cfRule>
  </conditionalFormatting>
  <conditionalFormatting sqref="Y376:AF379 N376:P377 N377:O379">
    <cfRule type="expression" dxfId="47579" priority="22656">
      <formula>$Y376=1</formula>
    </cfRule>
  </conditionalFormatting>
  <conditionalFormatting sqref="Y376:AF379 N376:P377 N377:O379">
    <cfRule type="expression" dxfId="47578" priority="22655">
      <formula>$Y376=3</formula>
    </cfRule>
  </conditionalFormatting>
  <conditionalFormatting sqref="Y376:AF379 N376:P377 N377:O379">
    <cfRule type="expression" dxfId="47577" priority="22654">
      <formula>$Y376=4</formula>
    </cfRule>
  </conditionalFormatting>
  <conditionalFormatting sqref="Y376:AF379 N376:P377 N377:O379">
    <cfRule type="expression" dxfId="47576" priority="22653">
      <formula>$Y376=2</formula>
    </cfRule>
  </conditionalFormatting>
  <conditionalFormatting sqref="Y376:AA379 AF376:AF379">
    <cfRule type="expression" dxfId="47575" priority="22645">
      <formula>$Y376=4</formula>
    </cfRule>
    <cfRule type="expression" dxfId="47574" priority="22646">
      <formula>$Y376=3</formula>
    </cfRule>
    <cfRule type="expression" dxfId="47573" priority="22647">
      <formula>$Y376=2</formula>
    </cfRule>
    <cfRule type="expression" dxfId="47572" priority="22648">
      <formula>$Y376=1</formula>
    </cfRule>
    <cfRule type="expression" dxfId="47571" priority="22649">
      <formula>$Y376=4</formula>
    </cfRule>
    <cfRule type="expression" dxfId="47570" priority="22650">
      <formula>$Y376=3</formula>
    </cfRule>
    <cfRule type="expression" dxfId="47569" priority="22651">
      <formula>$Y376=2</formula>
    </cfRule>
    <cfRule type="expression" dxfId="47568" priority="22652">
      <formula>$Y376=1</formula>
    </cfRule>
  </conditionalFormatting>
  <conditionalFormatting sqref="X376:X379">
    <cfRule type="expression" dxfId="47567" priority="22608">
      <formula>$Y376=1</formula>
    </cfRule>
  </conditionalFormatting>
  <conditionalFormatting sqref="X376:X379">
    <cfRule type="expression" dxfId="47566" priority="22607">
      <formula>$Y376=3</formula>
    </cfRule>
  </conditionalFormatting>
  <conditionalFormatting sqref="X376:X379">
    <cfRule type="expression" dxfId="47565" priority="22606">
      <formula>$Y376=4</formula>
    </cfRule>
  </conditionalFormatting>
  <conditionalFormatting sqref="X376:X379">
    <cfRule type="expression" dxfId="47564" priority="22605">
      <formula>$Y376=2</formula>
    </cfRule>
  </conditionalFormatting>
  <conditionalFormatting sqref="X376:X379">
    <cfRule type="expression" dxfId="47563" priority="22597">
      <formula>$Y376=4</formula>
    </cfRule>
    <cfRule type="expression" dxfId="47562" priority="22598">
      <formula>$Y376=3</formula>
    </cfRule>
    <cfRule type="expression" dxfId="47561" priority="22599">
      <formula>$Y376=2</formula>
    </cfRule>
    <cfRule type="expression" dxfId="47560" priority="22600">
      <formula>$Y376=1</formula>
    </cfRule>
    <cfRule type="expression" dxfId="47559" priority="22601">
      <formula>$Y376=4</formula>
    </cfRule>
    <cfRule type="expression" dxfId="47558" priority="22602">
      <formula>$Y376=3</formula>
    </cfRule>
    <cfRule type="expression" dxfId="47557" priority="22603">
      <formula>$Y376=2</formula>
    </cfRule>
    <cfRule type="expression" dxfId="47556" priority="22604">
      <formula>$Y376=1</formula>
    </cfRule>
  </conditionalFormatting>
  <conditionalFormatting sqref="AA348:AA359">
    <cfRule type="expression" dxfId="47555" priority="22596">
      <formula>$Y348=1</formula>
    </cfRule>
  </conditionalFormatting>
  <conditionalFormatting sqref="AA348:AA359">
    <cfRule type="expression" dxfId="47554" priority="22595">
      <formula>$Y348=3</formula>
    </cfRule>
  </conditionalFormatting>
  <conditionalFormatting sqref="AA348:AA359">
    <cfRule type="expression" dxfId="47553" priority="22594">
      <formula>$Y348=4</formula>
    </cfRule>
  </conditionalFormatting>
  <conditionalFormatting sqref="AA348:AA359">
    <cfRule type="expression" dxfId="47552" priority="22593">
      <formula>$Y348=2</formula>
    </cfRule>
  </conditionalFormatting>
  <conditionalFormatting sqref="AA348:AA359">
    <cfRule type="expression" dxfId="47551" priority="22585">
      <formula>$Y348=4</formula>
    </cfRule>
    <cfRule type="expression" dxfId="47550" priority="22586">
      <formula>$Y348=3</formula>
    </cfRule>
    <cfRule type="expression" dxfId="47549" priority="22587">
      <formula>$Y348=2</formula>
    </cfRule>
    <cfRule type="expression" dxfId="47548" priority="22588">
      <formula>$Y348=1</formula>
    </cfRule>
    <cfRule type="expression" dxfId="47547" priority="22589">
      <formula>$Y348=4</formula>
    </cfRule>
    <cfRule type="expression" dxfId="47546" priority="22590">
      <formula>$Y348=3</formula>
    </cfRule>
    <cfRule type="expression" dxfId="47545" priority="22591">
      <formula>$Y348=2</formula>
    </cfRule>
    <cfRule type="expression" dxfId="47544" priority="22592">
      <formula>$Y348=1</formula>
    </cfRule>
  </conditionalFormatting>
  <conditionalFormatting sqref="AB348:AD359 Z348:Z359">
    <cfRule type="expression" dxfId="47543" priority="22584">
      <formula>$Y348=1</formula>
    </cfRule>
  </conditionalFormatting>
  <conditionalFormatting sqref="AB348:AD359 Z348:Z359">
    <cfRule type="expression" dxfId="47542" priority="22583">
      <formula>$Y348=3</formula>
    </cfRule>
  </conditionalFormatting>
  <conditionalFormatting sqref="AB348:AD359 Z348:Z359">
    <cfRule type="expression" dxfId="47541" priority="22582">
      <formula>$Y348=4</formula>
    </cfRule>
  </conditionalFormatting>
  <conditionalFormatting sqref="AB348:AD359 Z348:Z359">
    <cfRule type="expression" dxfId="47540" priority="22581">
      <formula>$Y348=2</formula>
    </cfRule>
  </conditionalFormatting>
  <conditionalFormatting sqref="Z348:Z359">
    <cfRule type="expression" dxfId="47539" priority="22573">
      <formula>$Y348=4</formula>
    </cfRule>
    <cfRule type="expression" dxfId="47538" priority="22574">
      <formula>$Y348=3</formula>
    </cfRule>
    <cfRule type="expression" dxfId="47537" priority="22575">
      <formula>$Y348=2</formula>
    </cfRule>
    <cfRule type="expression" dxfId="47536" priority="22576">
      <formula>$Y348=1</formula>
    </cfRule>
    <cfRule type="expression" dxfId="47535" priority="22577">
      <formula>$Y348=4</formula>
    </cfRule>
    <cfRule type="expression" dxfId="47534" priority="22578">
      <formula>$Y348=3</formula>
    </cfRule>
    <cfRule type="expression" dxfId="47533" priority="22579">
      <formula>$Y348=2</formula>
    </cfRule>
    <cfRule type="expression" dxfId="47532" priority="22580">
      <formula>$Y348=1</formula>
    </cfRule>
  </conditionalFormatting>
  <conditionalFormatting sqref="W348:Y359">
    <cfRule type="expression" dxfId="47531" priority="22572">
      <formula>$Y348=1</formula>
    </cfRule>
  </conditionalFormatting>
  <conditionalFormatting sqref="W348:Y359">
    <cfRule type="expression" dxfId="47530" priority="22571">
      <formula>$Y348=3</formula>
    </cfRule>
  </conditionalFormatting>
  <conditionalFormatting sqref="W348:Y359">
    <cfRule type="expression" dxfId="47529" priority="22570">
      <formula>$Y348=4</formula>
    </cfRule>
  </conditionalFormatting>
  <conditionalFormatting sqref="W348:Y359">
    <cfRule type="expression" dxfId="47528" priority="22569">
      <formula>$Y348=2</formula>
    </cfRule>
  </conditionalFormatting>
  <conditionalFormatting sqref="W348:Y359">
    <cfRule type="expression" dxfId="47527" priority="22561">
      <formula>$Y348=4</formula>
    </cfRule>
    <cfRule type="expression" dxfId="47526" priority="22562">
      <formula>$Y348=3</formula>
    </cfRule>
    <cfRule type="expression" dxfId="47525" priority="22563">
      <formula>$Y348=2</formula>
    </cfRule>
    <cfRule type="expression" dxfId="47524" priority="22564">
      <formula>$Y348=1</formula>
    </cfRule>
    <cfRule type="expression" dxfId="47523" priority="22565">
      <formula>$Y348=4</formula>
    </cfRule>
    <cfRule type="expression" dxfId="47522" priority="22566">
      <formula>$Y348=3</formula>
    </cfRule>
    <cfRule type="expression" dxfId="47521" priority="22567">
      <formula>$Y348=2</formula>
    </cfRule>
    <cfRule type="expression" dxfId="47520" priority="22568">
      <formula>$Y348=1</formula>
    </cfRule>
  </conditionalFormatting>
  <conditionalFormatting sqref="F379:G379">
    <cfRule type="expression" dxfId="47519" priority="22560">
      <formula>$Y379=1</formula>
    </cfRule>
  </conditionalFormatting>
  <conditionalFormatting sqref="F379:G379">
    <cfRule type="expression" dxfId="47518" priority="22559">
      <formula>$Y379=3</formula>
    </cfRule>
  </conditionalFormatting>
  <conditionalFormatting sqref="F379:G379">
    <cfRule type="expression" dxfId="47517" priority="22558">
      <formula>$Y379=4</formula>
    </cfRule>
  </conditionalFormatting>
  <conditionalFormatting sqref="F379:G379">
    <cfRule type="expression" dxfId="47516" priority="22557">
      <formula>$Y379=2</formula>
    </cfRule>
  </conditionalFormatting>
  <conditionalFormatting sqref="F379:G379">
    <cfRule type="expression" dxfId="47515" priority="22555">
      <formula>$Y379=1</formula>
    </cfRule>
    <cfRule type="expression" dxfId="47514" priority="22556">
      <formula>$Y379=1</formula>
    </cfRule>
  </conditionalFormatting>
  <conditionalFormatting sqref="F379:G379">
    <cfRule type="expression" dxfId="47513" priority="22553">
      <formula>$Y379=4</formula>
    </cfRule>
    <cfRule type="expression" dxfId="47512" priority="22554">
      <formula>$Y379=2</formula>
    </cfRule>
  </conditionalFormatting>
  <conditionalFormatting sqref="R379:V379 Y379:AF379 N379:O379">
    <cfRule type="expression" dxfId="47511" priority="22552">
      <formula>$Y379=1</formula>
    </cfRule>
  </conditionalFormatting>
  <conditionalFormatting sqref="R379:V379 Y379:AF379 N379:O379">
    <cfRule type="expression" dxfId="47510" priority="22551">
      <formula>$Y379=3</formula>
    </cfRule>
  </conditionalFormatting>
  <conditionalFormatting sqref="R379:V379 Y379:AF379 N379:O379">
    <cfRule type="expression" dxfId="47509" priority="22550">
      <formula>$Y379=4</formula>
    </cfRule>
  </conditionalFormatting>
  <conditionalFormatting sqref="R379:V379 Y379:AF379 N379:O379">
    <cfRule type="expression" dxfId="47508" priority="22549">
      <formula>$Y379=2</formula>
    </cfRule>
  </conditionalFormatting>
  <conditionalFormatting sqref="R379:V379 Y379:AA379 AF379">
    <cfRule type="expression" dxfId="47507" priority="22541">
      <formula>$Y379=4</formula>
    </cfRule>
    <cfRule type="expression" dxfId="47506" priority="22542">
      <formula>$Y379=3</formula>
    </cfRule>
    <cfRule type="expression" dxfId="47505" priority="22543">
      <formula>$Y379=2</formula>
    </cfRule>
    <cfRule type="expression" dxfId="47504" priority="22544">
      <formula>$Y379=1</formula>
    </cfRule>
    <cfRule type="expression" dxfId="47503" priority="22545">
      <formula>$Y379=4</formula>
    </cfRule>
    <cfRule type="expression" dxfId="47502" priority="22546">
      <formula>$Y379=3</formula>
    </cfRule>
    <cfRule type="expression" dxfId="47501" priority="22547">
      <formula>$Y379=2</formula>
    </cfRule>
    <cfRule type="expression" dxfId="47500" priority="22548">
      <formula>$Y379=1</formula>
    </cfRule>
  </conditionalFormatting>
  <conditionalFormatting sqref="W379:X379">
    <cfRule type="expression" dxfId="47499" priority="22504">
      <formula>$Y379=1</formula>
    </cfRule>
  </conditionalFormatting>
  <conditionalFormatting sqref="W379:X379">
    <cfRule type="expression" dxfId="47498" priority="22503">
      <formula>$Y379=3</formula>
    </cfRule>
  </conditionalFormatting>
  <conditionalFormatting sqref="W379:X379">
    <cfRule type="expression" dxfId="47497" priority="22502">
      <formula>$Y379=4</formula>
    </cfRule>
  </conditionalFormatting>
  <conditionalFormatting sqref="W379:X379">
    <cfRule type="expression" dxfId="47496" priority="22501">
      <formula>$Y379=2</formula>
    </cfRule>
  </conditionalFormatting>
  <conditionalFormatting sqref="W379:X379">
    <cfRule type="expression" dxfId="47495" priority="22493">
      <formula>$Y379=4</formula>
    </cfRule>
    <cfRule type="expression" dxfId="47494" priority="22494">
      <formula>$Y379=3</formula>
    </cfRule>
    <cfRule type="expression" dxfId="47493" priority="22495">
      <formula>$Y379=2</formula>
    </cfRule>
    <cfRule type="expression" dxfId="47492" priority="22496">
      <formula>$Y379=1</formula>
    </cfRule>
    <cfRule type="expression" dxfId="47491" priority="22497">
      <formula>$Y379=4</formula>
    </cfRule>
    <cfRule type="expression" dxfId="47490" priority="22498">
      <formula>$Y379=3</formula>
    </cfRule>
    <cfRule type="expression" dxfId="47489" priority="22499">
      <formula>$Y379=2</formula>
    </cfRule>
    <cfRule type="expression" dxfId="47488" priority="22500">
      <formula>$Y379=1</formula>
    </cfRule>
  </conditionalFormatting>
  <conditionalFormatting sqref="R376:V379">
    <cfRule type="expression" dxfId="47487" priority="22492">
      <formula>$Y376=1</formula>
    </cfRule>
  </conditionalFormatting>
  <conditionalFormatting sqref="R376:V379">
    <cfRule type="expression" dxfId="47486" priority="22491">
      <formula>$Y376=3</formula>
    </cfRule>
  </conditionalFormatting>
  <conditionalFormatting sqref="R376:V379">
    <cfRule type="expression" dxfId="47485" priority="22490">
      <formula>$Y376=4</formula>
    </cfRule>
  </conditionalFormatting>
  <conditionalFormatting sqref="R376:V379">
    <cfRule type="expression" dxfId="47484" priority="22489">
      <formula>$Y376=2</formula>
    </cfRule>
  </conditionalFormatting>
  <conditionalFormatting sqref="R376:V379">
    <cfRule type="expression" dxfId="47483" priority="22481">
      <formula>$Y376=4</formula>
    </cfRule>
    <cfRule type="expression" dxfId="47482" priority="22482">
      <formula>$Y376=3</formula>
    </cfRule>
    <cfRule type="expression" dxfId="47481" priority="22483">
      <formula>$Y376=2</formula>
    </cfRule>
    <cfRule type="expression" dxfId="47480" priority="22484">
      <formula>$Y376=1</formula>
    </cfRule>
    <cfRule type="expression" dxfId="47479" priority="22485">
      <formula>$Y376=4</formula>
    </cfRule>
    <cfRule type="expression" dxfId="47478" priority="22486">
      <formula>$Y376=3</formula>
    </cfRule>
    <cfRule type="expression" dxfId="47477" priority="22487">
      <formula>$Y376=2</formula>
    </cfRule>
    <cfRule type="expression" dxfId="47476" priority="22488">
      <formula>$Y376=1</formula>
    </cfRule>
  </conditionalFormatting>
  <conditionalFormatting sqref="W376:W379">
    <cfRule type="expression" dxfId="47475" priority="22480">
      <formula>$Y376=1</formula>
    </cfRule>
  </conditionalFormatting>
  <conditionalFormatting sqref="W376:W379">
    <cfRule type="expression" dxfId="47474" priority="22479">
      <formula>$Y376=3</formula>
    </cfRule>
  </conditionalFormatting>
  <conditionalFormatting sqref="W376:W379">
    <cfRule type="expression" dxfId="47473" priority="22478">
      <formula>$Y376=4</formula>
    </cfRule>
  </conditionalFormatting>
  <conditionalFormatting sqref="W376:W379">
    <cfRule type="expression" dxfId="47472" priority="22477">
      <formula>$Y376=2</formula>
    </cfRule>
  </conditionalFormatting>
  <conditionalFormatting sqref="W376:W379">
    <cfRule type="expression" dxfId="47471" priority="22469">
      <formula>$Y376=4</formula>
    </cfRule>
    <cfRule type="expression" dxfId="47470" priority="22470">
      <formula>$Y376=3</formula>
    </cfRule>
    <cfRule type="expression" dxfId="47469" priority="22471">
      <formula>$Y376=2</formula>
    </cfRule>
    <cfRule type="expression" dxfId="47468" priority="22472">
      <formula>$Y376=1</formula>
    </cfRule>
    <cfRule type="expression" dxfId="47467" priority="22473">
      <formula>$Y376=4</formula>
    </cfRule>
    <cfRule type="expression" dxfId="47466" priority="22474">
      <formula>$Y376=3</formula>
    </cfRule>
    <cfRule type="expression" dxfId="47465" priority="22475">
      <formula>$Y376=2</formula>
    </cfRule>
    <cfRule type="expression" dxfId="47464" priority="22476">
      <formula>$Y376=1</formula>
    </cfRule>
  </conditionalFormatting>
  <conditionalFormatting sqref="A385">
    <cfRule type="expression" dxfId="47463" priority="22253">
      <formula>$Y385=1</formula>
    </cfRule>
  </conditionalFormatting>
  <conditionalFormatting sqref="A385">
    <cfRule type="expression" dxfId="47462" priority="22252">
      <formula>$Y385=3</formula>
    </cfRule>
  </conditionalFormatting>
  <conditionalFormatting sqref="A385">
    <cfRule type="expression" dxfId="47461" priority="22251">
      <formula>$Y385=4</formula>
    </cfRule>
  </conditionalFormatting>
  <conditionalFormatting sqref="A385">
    <cfRule type="expression" dxfId="47460" priority="22250">
      <formula>$Y385=2</formula>
    </cfRule>
  </conditionalFormatting>
  <conditionalFormatting sqref="E383:E385">
    <cfRule type="expression" dxfId="47459" priority="22145">
      <formula>$Y383=1</formula>
    </cfRule>
  </conditionalFormatting>
  <conditionalFormatting sqref="E383:E385">
    <cfRule type="expression" dxfId="47458" priority="22144">
      <formula>$Y383=4</formula>
    </cfRule>
  </conditionalFormatting>
  <conditionalFormatting sqref="E383:E385">
    <cfRule type="expression" dxfId="47457" priority="22142">
      <formula>$Y383=3</formula>
    </cfRule>
    <cfRule type="expression" dxfId="47456" priority="22143">
      <formula>$Y383=2</formula>
    </cfRule>
  </conditionalFormatting>
  <conditionalFormatting sqref="F383:G385">
    <cfRule type="expression" dxfId="47455" priority="22141">
      <formula>$Y383=1</formula>
    </cfRule>
  </conditionalFormatting>
  <conditionalFormatting sqref="F383:G385">
    <cfRule type="expression" dxfId="47454" priority="22140">
      <formula>$Y383=3</formula>
    </cfRule>
  </conditionalFormatting>
  <conditionalFormatting sqref="F383:G385">
    <cfRule type="expression" dxfId="47453" priority="22139">
      <formula>$Y383=4</formula>
    </cfRule>
  </conditionalFormatting>
  <conditionalFormatting sqref="F383:G385">
    <cfRule type="expression" dxfId="47452" priority="22138">
      <formula>$Y383=2</formula>
    </cfRule>
  </conditionalFormatting>
  <conditionalFormatting sqref="F383:G385">
    <cfRule type="expression" dxfId="47451" priority="22136">
      <formula>$Y383=1</formula>
    </cfRule>
    <cfRule type="expression" dxfId="47450" priority="22137">
      <formula>$Y383=1</formula>
    </cfRule>
  </conditionalFormatting>
  <conditionalFormatting sqref="F383:G385">
    <cfRule type="expression" dxfId="47449" priority="22134">
      <formula>$Y383=4</formula>
    </cfRule>
    <cfRule type="expression" dxfId="47448" priority="22135">
      <formula>$Y383=2</formula>
    </cfRule>
  </conditionalFormatting>
  <conditionalFormatting sqref="R383:V385 Y383:AF385 N383:O385">
    <cfRule type="expression" dxfId="47447" priority="22133">
      <formula>$Y383=1</formula>
    </cfRule>
  </conditionalFormatting>
  <conditionalFormatting sqref="R383:V385 Y383:AF385 N383:O385">
    <cfRule type="expression" dxfId="47446" priority="22132">
      <formula>$Y383=3</formula>
    </cfRule>
  </conditionalFormatting>
  <conditionalFormatting sqref="R383:V385 Y383:AF385 N383:O385">
    <cfRule type="expression" dxfId="47445" priority="22131">
      <formula>$Y383=4</formula>
    </cfRule>
  </conditionalFormatting>
  <conditionalFormatting sqref="R383:V385 Y383:AF385 N383:O385">
    <cfRule type="expression" dxfId="47444" priority="22130">
      <formula>$Y383=2</formula>
    </cfRule>
  </conditionalFormatting>
  <conditionalFormatting sqref="R383:V385 Y383:AA385 AF383:AF385">
    <cfRule type="expression" dxfId="47443" priority="22122">
      <formula>$Y383=4</formula>
    </cfRule>
    <cfRule type="expression" dxfId="47442" priority="22123">
      <formula>$Y383=3</formula>
    </cfRule>
    <cfRule type="expression" dxfId="47441" priority="22124">
      <formula>$Y383=2</formula>
    </cfRule>
    <cfRule type="expression" dxfId="47440" priority="22125">
      <formula>$Y383=1</formula>
    </cfRule>
    <cfRule type="expression" dxfId="47439" priority="22126">
      <formula>$Y383=4</formula>
    </cfRule>
    <cfRule type="expression" dxfId="47438" priority="22127">
      <formula>$Y383=3</formula>
    </cfRule>
    <cfRule type="expression" dxfId="47437" priority="22128">
      <formula>$Y383=2</formula>
    </cfRule>
    <cfRule type="expression" dxfId="47436" priority="22129">
      <formula>$Y383=1</formula>
    </cfRule>
  </conditionalFormatting>
  <conditionalFormatting sqref="W383:X385">
    <cfRule type="expression" dxfId="47435" priority="22085">
      <formula>$Y383=1</formula>
    </cfRule>
  </conditionalFormatting>
  <conditionalFormatting sqref="W383:X385">
    <cfRule type="expression" dxfId="47434" priority="22084">
      <formula>$Y383=3</formula>
    </cfRule>
  </conditionalFormatting>
  <conditionalFormatting sqref="W383:X385">
    <cfRule type="expression" dxfId="47433" priority="22083">
      <formula>$Y383=4</formula>
    </cfRule>
  </conditionalFormatting>
  <conditionalFormatting sqref="W383:X385">
    <cfRule type="expression" dxfId="47432" priority="22082">
      <formula>$Y383=2</formula>
    </cfRule>
  </conditionalFormatting>
  <conditionalFormatting sqref="W383:X385">
    <cfRule type="expression" dxfId="47431" priority="22074">
      <formula>$Y383=4</formula>
    </cfRule>
    <cfRule type="expression" dxfId="47430" priority="22075">
      <formula>$Y383=3</formula>
    </cfRule>
    <cfRule type="expression" dxfId="47429" priority="22076">
      <formula>$Y383=2</formula>
    </cfRule>
    <cfRule type="expression" dxfId="47428" priority="22077">
      <formula>$Y383=1</formula>
    </cfRule>
    <cfRule type="expression" dxfId="47427" priority="22078">
      <formula>$Y383=4</formula>
    </cfRule>
    <cfRule type="expression" dxfId="47426" priority="22079">
      <formula>$Y383=3</formula>
    </cfRule>
    <cfRule type="expression" dxfId="47425" priority="22080">
      <formula>$Y383=2</formula>
    </cfRule>
    <cfRule type="expression" dxfId="47424" priority="22081">
      <formula>$Y383=1</formula>
    </cfRule>
  </conditionalFormatting>
  <conditionalFormatting sqref="Y385:AF385 N385:O385">
    <cfRule type="expression" dxfId="47423" priority="22073">
      <formula>$Y385=1</formula>
    </cfRule>
  </conditionalFormatting>
  <conditionalFormatting sqref="Y385:AF385 N385:O385">
    <cfRule type="expression" dxfId="47422" priority="22072">
      <formula>$Y385=3</formula>
    </cfRule>
  </conditionalFormatting>
  <conditionalFormatting sqref="Y385:AF385 N385:O385">
    <cfRule type="expression" dxfId="47421" priority="22071">
      <formula>$Y385=4</formula>
    </cfRule>
  </conditionalFormatting>
  <conditionalFormatting sqref="Y385:AF385 N385:O385">
    <cfRule type="expression" dxfId="47420" priority="22070">
      <formula>$Y385=2</formula>
    </cfRule>
  </conditionalFormatting>
  <conditionalFormatting sqref="Y385:AA385 AF385">
    <cfRule type="expression" dxfId="47419" priority="22062">
      <formula>$Y385=4</formula>
    </cfRule>
    <cfRule type="expression" dxfId="47418" priority="22063">
      <formula>$Y385=3</formula>
    </cfRule>
    <cfRule type="expression" dxfId="47417" priority="22064">
      <formula>$Y385=2</formula>
    </cfRule>
    <cfRule type="expression" dxfId="47416" priority="22065">
      <formula>$Y385=1</formula>
    </cfRule>
    <cfRule type="expression" dxfId="47415" priority="22066">
      <formula>$Y385=4</formula>
    </cfRule>
    <cfRule type="expression" dxfId="47414" priority="22067">
      <formula>$Y385=3</formula>
    </cfRule>
    <cfRule type="expression" dxfId="47413" priority="22068">
      <formula>$Y385=2</formula>
    </cfRule>
    <cfRule type="expression" dxfId="47412" priority="22069">
      <formula>$Y385=1</formula>
    </cfRule>
  </conditionalFormatting>
  <conditionalFormatting sqref="W385:X385">
    <cfRule type="expression" dxfId="47411" priority="22025">
      <formula>$Y385=1</formula>
    </cfRule>
  </conditionalFormatting>
  <conditionalFormatting sqref="W385:X385">
    <cfRule type="expression" dxfId="47410" priority="22024">
      <formula>$Y385=3</formula>
    </cfRule>
  </conditionalFormatting>
  <conditionalFormatting sqref="W385:X385">
    <cfRule type="expression" dxfId="47409" priority="22023">
      <formula>$Y385=4</formula>
    </cfRule>
  </conditionalFormatting>
  <conditionalFormatting sqref="W385:X385">
    <cfRule type="expression" dxfId="47408" priority="22022">
      <formula>$Y385=2</formula>
    </cfRule>
  </conditionalFormatting>
  <conditionalFormatting sqref="W385:X385">
    <cfRule type="expression" dxfId="47407" priority="22014">
      <formula>$Y385=4</formula>
    </cfRule>
    <cfRule type="expression" dxfId="47406" priority="22015">
      <formula>$Y385=3</formula>
    </cfRule>
    <cfRule type="expression" dxfId="47405" priority="22016">
      <formula>$Y385=2</formula>
    </cfRule>
    <cfRule type="expression" dxfId="47404" priority="22017">
      <formula>$Y385=1</formula>
    </cfRule>
    <cfRule type="expression" dxfId="47403" priority="22018">
      <formula>$Y385=4</formula>
    </cfRule>
    <cfRule type="expression" dxfId="47402" priority="22019">
      <formula>$Y385=3</formula>
    </cfRule>
    <cfRule type="expression" dxfId="47401" priority="22020">
      <formula>$Y385=2</formula>
    </cfRule>
    <cfRule type="expression" dxfId="47400" priority="22021">
      <formula>$Y385=1</formula>
    </cfRule>
  </conditionalFormatting>
  <conditionalFormatting sqref="Y386:AF386 N386:O386">
    <cfRule type="expression" dxfId="47399" priority="22013">
      <formula>$Y386=1</formula>
    </cfRule>
  </conditionalFormatting>
  <conditionalFormatting sqref="Y386:AF386 N386:O386">
    <cfRule type="expression" dxfId="47398" priority="22012">
      <formula>$Y386=3</formula>
    </cfRule>
  </conditionalFormatting>
  <conditionalFormatting sqref="Y386:AF386 N386:O386">
    <cfRule type="expression" dxfId="47397" priority="22011">
      <formula>$Y386=4</formula>
    </cfRule>
  </conditionalFormatting>
  <conditionalFormatting sqref="Y386:AF386 N386:O386">
    <cfRule type="expression" dxfId="47396" priority="22010">
      <formula>$Y386=2</formula>
    </cfRule>
  </conditionalFormatting>
  <conditionalFormatting sqref="Y386:AA386 AF386">
    <cfRule type="expression" dxfId="47395" priority="22002">
      <formula>$Y386=4</formula>
    </cfRule>
    <cfRule type="expression" dxfId="47394" priority="22003">
      <formula>$Y386=3</formula>
    </cfRule>
    <cfRule type="expression" dxfId="47393" priority="22004">
      <formula>$Y386=2</formula>
    </cfRule>
    <cfRule type="expression" dxfId="47392" priority="22005">
      <formula>$Y386=1</formula>
    </cfRule>
    <cfRule type="expression" dxfId="47391" priority="22006">
      <formula>$Y386=4</formula>
    </cfRule>
    <cfRule type="expression" dxfId="47390" priority="22007">
      <formula>$Y386=3</formula>
    </cfRule>
    <cfRule type="expression" dxfId="47389" priority="22008">
      <formula>$Y386=2</formula>
    </cfRule>
    <cfRule type="expression" dxfId="47388" priority="22009">
      <formula>$Y386=1</formula>
    </cfRule>
  </conditionalFormatting>
  <conditionalFormatting sqref="W386:X386">
    <cfRule type="expression" dxfId="47387" priority="21965">
      <formula>$Y386=1</formula>
    </cfRule>
  </conditionalFormatting>
  <conditionalFormatting sqref="W386:X386">
    <cfRule type="expression" dxfId="47386" priority="21964">
      <formula>$Y386=3</formula>
    </cfRule>
  </conditionalFormatting>
  <conditionalFormatting sqref="W386:X386">
    <cfRule type="expression" dxfId="47385" priority="21963">
      <formula>$Y386=4</formula>
    </cfRule>
  </conditionalFormatting>
  <conditionalFormatting sqref="W386:X386">
    <cfRule type="expression" dxfId="47384" priority="21962">
      <formula>$Y386=2</formula>
    </cfRule>
  </conditionalFormatting>
  <conditionalFormatting sqref="W386:X386">
    <cfRule type="expression" dxfId="47383" priority="21954">
      <formula>$Y386=4</formula>
    </cfRule>
    <cfRule type="expression" dxfId="47382" priority="21955">
      <formula>$Y386=3</formula>
    </cfRule>
    <cfRule type="expression" dxfId="47381" priority="21956">
      <formula>$Y386=2</formula>
    </cfRule>
    <cfRule type="expression" dxfId="47380" priority="21957">
      <formula>$Y386=1</formula>
    </cfRule>
    <cfRule type="expression" dxfId="47379" priority="21958">
      <formula>$Y386=4</formula>
    </cfRule>
    <cfRule type="expression" dxfId="47378" priority="21959">
      <formula>$Y386=3</formula>
    </cfRule>
    <cfRule type="expression" dxfId="47377" priority="21960">
      <formula>$Y386=2</formula>
    </cfRule>
    <cfRule type="expression" dxfId="47376" priority="21961">
      <formula>$Y386=1</formula>
    </cfRule>
  </conditionalFormatting>
  <conditionalFormatting sqref="B385:D387">
    <cfRule type="expression" dxfId="47375" priority="21953">
      <formula>$Y385=1</formula>
    </cfRule>
  </conditionalFormatting>
  <conditionalFormatting sqref="B385:D387">
    <cfRule type="expression" dxfId="47374" priority="21952">
      <formula>$Y385=3</formula>
    </cfRule>
  </conditionalFormatting>
  <conditionalFormatting sqref="B385:D387">
    <cfRule type="expression" dxfId="47373" priority="21951">
      <formula>$Y385=4</formula>
    </cfRule>
  </conditionalFormatting>
  <conditionalFormatting sqref="B385:D387">
    <cfRule type="expression" dxfId="47372" priority="21950">
      <formula>$Y385=2</formula>
    </cfRule>
  </conditionalFormatting>
  <conditionalFormatting sqref="J385:J388">
    <cfRule type="expression" dxfId="47371" priority="21949">
      <formula>$Y385=1</formula>
    </cfRule>
  </conditionalFormatting>
  <conditionalFormatting sqref="J385:J388">
    <cfRule type="expression" dxfId="47370" priority="21948">
      <formula>$Y385=3</formula>
    </cfRule>
  </conditionalFormatting>
  <conditionalFormatting sqref="J385:J388">
    <cfRule type="expression" dxfId="47369" priority="21947">
      <formula>$Y385=4</formula>
    </cfRule>
  </conditionalFormatting>
  <conditionalFormatting sqref="J385:J388">
    <cfRule type="expression" dxfId="47368" priority="21946">
      <formula>$Y385=2</formula>
    </cfRule>
  </conditionalFormatting>
  <conditionalFormatting sqref="J385:J388">
    <cfRule type="expression" dxfId="47367" priority="21930">
      <formula>$Y385=4</formula>
    </cfRule>
    <cfRule type="expression" dxfId="47366" priority="21931">
      <formula>$Y385=3</formula>
    </cfRule>
    <cfRule type="expression" dxfId="47365" priority="21932">
      <formula>$Y385=2</formula>
    </cfRule>
    <cfRule type="expression" dxfId="47364" priority="21933">
      <formula>$Y385=1</formula>
    </cfRule>
    <cfRule type="expression" dxfId="47363" priority="21934">
      <formula>$Y385=4</formula>
    </cfRule>
    <cfRule type="expression" dxfId="47362" priority="21935">
      <formula>$Y385=3</formula>
    </cfRule>
    <cfRule type="expression" dxfId="47361" priority="21936">
      <formula>$Y385=2</formula>
    </cfRule>
    <cfRule type="expression" dxfId="47360" priority="21937">
      <formula>$Y385=1</formula>
    </cfRule>
    <cfRule type="expression" dxfId="47359" priority="21938">
      <formula>$Y385=4</formula>
    </cfRule>
    <cfRule type="expression" dxfId="47358" priority="21939">
      <formula>$Y385=3</formula>
    </cfRule>
    <cfRule type="expression" dxfId="47357" priority="21940">
      <formula>$Y385=2</formula>
    </cfRule>
    <cfRule type="expression" dxfId="47356" priority="21941">
      <formula>$Y385=1</formula>
    </cfRule>
    <cfRule type="expression" dxfId="47355" priority="21942">
      <formula>$Y385=4</formula>
    </cfRule>
    <cfRule type="expression" dxfId="47354" priority="21943">
      <formula>$Y385=3</formula>
    </cfRule>
    <cfRule type="expression" dxfId="47353" priority="21944">
      <formula>$Y385=2</formula>
    </cfRule>
    <cfRule type="expression" dxfId="47352" priority="21945">
      <formula>$Y385=1</formula>
    </cfRule>
  </conditionalFormatting>
  <conditionalFormatting sqref="I385:I387">
    <cfRule type="expression" dxfId="47351" priority="21929">
      <formula>$Y385=1</formula>
    </cfRule>
  </conditionalFormatting>
  <conditionalFormatting sqref="I385:I387">
    <cfRule type="expression" dxfId="47350" priority="21928">
      <formula>$Y385=3</formula>
    </cfRule>
  </conditionalFormatting>
  <conditionalFormatting sqref="I385:I387">
    <cfRule type="expression" dxfId="47349" priority="21927">
      <formula>$Y385=4</formula>
    </cfRule>
  </conditionalFormatting>
  <conditionalFormatting sqref="I385:I387">
    <cfRule type="expression" dxfId="47348" priority="21926">
      <formula>$Y385=2</formula>
    </cfRule>
  </conditionalFormatting>
  <conditionalFormatting sqref="E385:E387">
    <cfRule type="expression" dxfId="47347" priority="21917">
      <formula>$Y385=1</formula>
    </cfRule>
  </conditionalFormatting>
  <conditionalFormatting sqref="E385:E387">
    <cfRule type="expression" dxfId="47346" priority="21916">
      <formula>$Y385=4</formula>
    </cfRule>
  </conditionalFormatting>
  <conditionalFormatting sqref="E385:E387">
    <cfRule type="expression" dxfId="47345" priority="21914">
      <formula>$Y385=3</formula>
    </cfRule>
    <cfRule type="expression" dxfId="47344" priority="21915">
      <formula>$Y385=2</formula>
    </cfRule>
  </conditionalFormatting>
  <conditionalFormatting sqref="F385:G387">
    <cfRule type="expression" dxfId="47343" priority="21913">
      <formula>$Y385=1</formula>
    </cfRule>
  </conditionalFormatting>
  <conditionalFormatting sqref="F385:G387">
    <cfRule type="expression" dxfId="47342" priority="21912">
      <formula>$Y385=3</formula>
    </cfRule>
  </conditionalFormatting>
  <conditionalFormatting sqref="F385:G387">
    <cfRule type="expression" dxfId="47341" priority="21911">
      <formula>$Y385=4</formula>
    </cfRule>
  </conditionalFormatting>
  <conditionalFormatting sqref="F385:G387">
    <cfRule type="expression" dxfId="47340" priority="21910">
      <formula>$Y385=2</formula>
    </cfRule>
  </conditionalFormatting>
  <conditionalFormatting sqref="F385:G387">
    <cfRule type="expression" dxfId="47339" priority="21908">
      <formula>$Y385=1</formula>
    </cfRule>
    <cfRule type="expression" dxfId="47338" priority="21909">
      <formula>$Y385=1</formula>
    </cfRule>
  </conditionalFormatting>
  <conditionalFormatting sqref="F385:G387">
    <cfRule type="expression" dxfId="47337" priority="21906">
      <formula>$Y385=4</formula>
    </cfRule>
    <cfRule type="expression" dxfId="47336" priority="21907">
      <formula>$Y385=2</formula>
    </cfRule>
  </conditionalFormatting>
  <conditionalFormatting sqref="AA269">
    <cfRule type="expression" dxfId="47335" priority="21905">
      <formula>$Y269=1</formula>
    </cfRule>
  </conditionalFormatting>
  <conditionalFormatting sqref="AA269">
    <cfRule type="expression" dxfId="47334" priority="21904">
      <formula>$Y269=3</formula>
    </cfRule>
  </conditionalFormatting>
  <conditionalFormatting sqref="AA269">
    <cfRule type="expression" dxfId="47333" priority="21903">
      <formula>$Y269=4</formula>
    </cfRule>
  </conditionalFormatting>
  <conditionalFormatting sqref="AA269">
    <cfRule type="expression" dxfId="47332" priority="21902">
      <formula>$Y269=2</formula>
    </cfRule>
  </conditionalFormatting>
  <conditionalFormatting sqref="AA269">
    <cfRule type="expression" dxfId="47331" priority="21894">
      <formula>$Y269=4</formula>
    </cfRule>
    <cfRule type="expression" dxfId="47330" priority="21895">
      <formula>$Y269=3</formula>
    </cfRule>
    <cfRule type="expression" dxfId="47329" priority="21896">
      <formula>$Y269=2</formula>
    </cfRule>
    <cfRule type="expression" dxfId="47328" priority="21897">
      <formula>$Y269=1</formula>
    </cfRule>
    <cfRule type="expression" dxfId="47327" priority="21898">
      <formula>$Y269=4</formula>
    </cfRule>
    <cfRule type="expression" dxfId="47326" priority="21899">
      <formula>$Y269=3</formula>
    </cfRule>
    <cfRule type="expression" dxfId="47325" priority="21900">
      <formula>$Y269=2</formula>
    </cfRule>
    <cfRule type="expression" dxfId="47324" priority="21901">
      <formula>$Y269=1</formula>
    </cfRule>
  </conditionalFormatting>
  <conditionalFormatting sqref="W269:Z269 AB269:AC269">
    <cfRule type="expression" dxfId="47323" priority="21893">
      <formula>$Y269=1</formula>
    </cfRule>
  </conditionalFormatting>
  <conditionalFormatting sqref="W269:Z269 AB269:AC269">
    <cfRule type="expression" dxfId="47322" priority="21892">
      <formula>$Y269=3</formula>
    </cfRule>
  </conditionalFormatting>
  <conditionalFormatting sqref="W269:Z269 AB269:AC269">
    <cfRule type="expression" dxfId="47321" priority="21891">
      <formula>$Y269=4</formula>
    </cfRule>
  </conditionalFormatting>
  <conditionalFormatting sqref="W269:Z269 AB269:AC269">
    <cfRule type="expression" dxfId="47320" priority="21890">
      <formula>$Y269=2</formula>
    </cfRule>
  </conditionalFormatting>
  <conditionalFormatting sqref="W269:Z269">
    <cfRule type="expression" dxfId="47319" priority="21882">
      <formula>$Y269=4</formula>
    </cfRule>
    <cfRule type="expression" dxfId="47318" priority="21883">
      <formula>$Y269=3</formula>
    </cfRule>
    <cfRule type="expression" dxfId="47317" priority="21884">
      <formula>$Y269=2</formula>
    </cfRule>
    <cfRule type="expression" dxfId="47316" priority="21885">
      <formula>$Y269=1</formula>
    </cfRule>
    <cfRule type="expression" dxfId="47315" priority="21886">
      <formula>$Y269=4</formula>
    </cfRule>
    <cfRule type="expression" dxfId="47314" priority="21887">
      <formula>$Y269=3</formula>
    </cfRule>
    <cfRule type="expression" dxfId="47313" priority="21888">
      <formula>$Y269=2</formula>
    </cfRule>
    <cfRule type="expression" dxfId="47312" priority="21889">
      <formula>$Y269=1</formula>
    </cfRule>
  </conditionalFormatting>
  <conditionalFormatting sqref="E387">
    <cfRule type="expression" dxfId="47311" priority="21881">
      <formula>$Y387=1</formula>
    </cfRule>
  </conditionalFormatting>
  <conditionalFormatting sqref="E387">
    <cfRule type="expression" dxfId="47310" priority="21880">
      <formula>$Y387=4</formula>
    </cfRule>
  </conditionalFormatting>
  <conditionalFormatting sqref="E387">
    <cfRule type="expression" dxfId="47309" priority="21878">
      <formula>$Y387=3</formula>
    </cfRule>
    <cfRule type="expression" dxfId="47308" priority="21879">
      <formula>$Y387=2</formula>
    </cfRule>
  </conditionalFormatting>
  <conditionalFormatting sqref="F387:G387">
    <cfRule type="expression" dxfId="47307" priority="21877">
      <formula>$Y387=1</formula>
    </cfRule>
  </conditionalFormatting>
  <conditionalFormatting sqref="F387:G387">
    <cfRule type="expression" dxfId="47306" priority="21876">
      <formula>$Y387=3</formula>
    </cfRule>
  </conditionalFormatting>
  <conditionalFormatting sqref="F387:G387">
    <cfRule type="expression" dxfId="47305" priority="21875">
      <formula>$Y387=4</formula>
    </cfRule>
  </conditionalFormatting>
  <conditionalFormatting sqref="F387:G387">
    <cfRule type="expression" dxfId="47304" priority="21874">
      <formula>$Y387=2</formula>
    </cfRule>
  </conditionalFormatting>
  <conditionalFormatting sqref="F387:G387">
    <cfRule type="expression" dxfId="47303" priority="21872">
      <formula>$Y387=1</formula>
    </cfRule>
    <cfRule type="expression" dxfId="47302" priority="21873">
      <formula>$Y387=1</formula>
    </cfRule>
  </conditionalFormatting>
  <conditionalFormatting sqref="F387:G387">
    <cfRule type="expression" dxfId="47301" priority="21870">
      <formula>$Y387=4</formula>
    </cfRule>
    <cfRule type="expression" dxfId="47300" priority="21871">
      <formula>$Y387=2</formula>
    </cfRule>
  </conditionalFormatting>
  <conditionalFormatting sqref="B388:D391 I388:I391">
    <cfRule type="expression" dxfId="47299" priority="21869">
      <formula>$Y388=1</formula>
    </cfRule>
  </conditionalFormatting>
  <conditionalFormatting sqref="B388:D391 I388:I391">
    <cfRule type="expression" dxfId="47298" priority="21868">
      <formula>$Y388=3</formula>
    </cfRule>
  </conditionalFormatting>
  <conditionalFormatting sqref="B388:D391 I388:I391">
    <cfRule type="expression" dxfId="47297" priority="21867">
      <formula>$Y388=4</formula>
    </cfRule>
  </conditionalFormatting>
  <conditionalFormatting sqref="B388:D391 I388:I391">
    <cfRule type="expression" dxfId="47296" priority="21866">
      <formula>$Y388=2</formula>
    </cfRule>
  </conditionalFormatting>
  <conditionalFormatting sqref="H388:H394">
    <cfRule type="expression" dxfId="47295" priority="21865">
      <formula>$Y388=1</formula>
    </cfRule>
  </conditionalFormatting>
  <conditionalFormatting sqref="H388:H394">
    <cfRule type="expression" dxfId="47294" priority="21864">
      <formula>$Y388=3</formula>
    </cfRule>
  </conditionalFormatting>
  <conditionalFormatting sqref="H388:H394">
    <cfRule type="expression" dxfId="47293" priority="21863">
      <formula>$Y388=4</formula>
    </cfRule>
  </conditionalFormatting>
  <conditionalFormatting sqref="H388:H394">
    <cfRule type="expression" dxfId="47292" priority="21862">
      <formula>$Y388=2</formula>
    </cfRule>
  </conditionalFormatting>
  <conditionalFormatting sqref="H388:H394">
    <cfRule type="expression" dxfId="47291" priority="21860">
      <formula>$Y388=1</formula>
    </cfRule>
    <cfRule type="expression" dxfId="47290" priority="21861">
      <formula>$Y388=1</formula>
    </cfRule>
  </conditionalFormatting>
  <conditionalFormatting sqref="H388:H394">
    <cfRule type="expression" dxfId="47289" priority="21858">
      <formula>$Y388=4</formula>
    </cfRule>
    <cfRule type="expression" dxfId="47288" priority="21859">
      <formula>$Y388=2</formula>
    </cfRule>
  </conditionalFormatting>
  <conditionalFormatting sqref="J388:J394">
    <cfRule type="expression" dxfId="47287" priority="21857">
      <formula>$Y388=1</formula>
    </cfRule>
  </conditionalFormatting>
  <conditionalFormatting sqref="J388:J394">
    <cfRule type="expression" dxfId="47286" priority="21856">
      <formula>$Y388=3</formula>
    </cfRule>
  </conditionalFormatting>
  <conditionalFormatting sqref="J388:J394">
    <cfRule type="expression" dxfId="47285" priority="21855">
      <formula>$Y388=4</formula>
    </cfRule>
  </conditionalFormatting>
  <conditionalFormatting sqref="J388:J394">
    <cfRule type="expression" dxfId="47284" priority="21854">
      <formula>$Y388=2</formula>
    </cfRule>
  </conditionalFormatting>
  <conditionalFormatting sqref="J388:J394">
    <cfRule type="expression" dxfId="47283" priority="21838">
      <formula>$Y388=4</formula>
    </cfRule>
    <cfRule type="expression" dxfId="47282" priority="21839">
      <formula>$Y388=3</formula>
    </cfRule>
    <cfRule type="expression" dxfId="47281" priority="21840">
      <formula>$Y388=2</formula>
    </cfRule>
    <cfRule type="expression" dxfId="47280" priority="21841">
      <formula>$Y388=1</formula>
    </cfRule>
    <cfRule type="expression" dxfId="47279" priority="21842">
      <formula>$Y388=4</formula>
    </cfRule>
    <cfRule type="expression" dxfId="47278" priority="21843">
      <formula>$Y388=3</formula>
    </cfRule>
    <cfRule type="expression" dxfId="47277" priority="21844">
      <formula>$Y388=2</formula>
    </cfRule>
    <cfRule type="expression" dxfId="47276" priority="21845">
      <formula>$Y388=1</formula>
    </cfRule>
    <cfRule type="expression" dxfId="47275" priority="21846">
      <formula>$Y388=4</formula>
    </cfRule>
    <cfRule type="expression" dxfId="47274" priority="21847">
      <formula>$Y388=3</formula>
    </cfRule>
    <cfRule type="expression" dxfId="47273" priority="21848">
      <formula>$Y388=2</formula>
    </cfRule>
    <cfRule type="expression" dxfId="47272" priority="21849">
      <formula>$Y388=1</formula>
    </cfRule>
    <cfRule type="expression" dxfId="47271" priority="21850">
      <formula>$Y388=4</formula>
    </cfRule>
    <cfRule type="expression" dxfId="47270" priority="21851">
      <formula>$Y388=3</formula>
    </cfRule>
    <cfRule type="expression" dxfId="47269" priority="21852">
      <formula>$Y388=2</formula>
    </cfRule>
    <cfRule type="expression" dxfId="47268" priority="21853">
      <formula>$Y388=1</formula>
    </cfRule>
  </conditionalFormatting>
  <conditionalFormatting sqref="E388:E392">
    <cfRule type="expression" dxfId="47267" priority="21837">
      <formula>$Y388=1</formula>
    </cfRule>
  </conditionalFormatting>
  <conditionalFormatting sqref="E388:E392">
    <cfRule type="expression" dxfId="47266" priority="21836">
      <formula>$Y388=4</formula>
    </cfRule>
  </conditionalFormatting>
  <conditionalFormatting sqref="E388:E392">
    <cfRule type="expression" dxfId="47265" priority="21834">
      <formula>$Y388=3</formula>
    </cfRule>
    <cfRule type="expression" dxfId="47264" priority="21835">
      <formula>$Y388=2</formula>
    </cfRule>
  </conditionalFormatting>
  <conditionalFormatting sqref="F388:G391">
    <cfRule type="expression" dxfId="47263" priority="21833">
      <formula>$Y388=1</formula>
    </cfRule>
  </conditionalFormatting>
  <conditionalFormatting sqref="F388:G391">
    <cfRule type="expression" dxfId="47262" priority="21832">
      <formula>$Y388=3</formula>
    </cfRule>
  </conditionalFormatting>
  <conditionalFormatting sqref="F388:G391">
    <cfRule type="expression" dxfId="47261" priority="21831">
      <formula>$Y388=4</formula>
    </cfRule>
  </conditionalFormatting>
  <conditionalFormatting sqref="F388:G391">
    <cfRule type="expression" dxfId="47260" priority="21830">
      <formula>$Y388=2</formula>
    </cfRule>
  </conditionalFormatting>
  <conditionalFormatting sqref="F388:G391">
    <cfRule type="expression" dxfId="47259" priority="21828">
      <formula>$Y388=1</formula>
    </cfRule>
    <cfRule type="expression" dxfId="47258" priority="21829">
      <formula>$Y388=1</formula>
    </cfRule>
  </conditionalFormatting>
  <conditionalFormatting sqref="F388:G391">
    <cfRule type="expression" dxfId="47257" priority="21826">
      <formula>$Y388=4</formula>
    </cfRule>
    <cfRule type="expression" dxfId="47256" priority="21827">
      <formula>$Y388=2</formula>
    </cfRule>
  </conditionalFormatting>
  <conditionalFormatting sqref="Y387:AF387 N387:O387">
    <cfRule type="expression" dxfId="47255" priority="21825">
      <formula>$Y387=1</formula>
    </cfRule>
  </conditionalFormatting>
  <conditionalFormatting sqref="Y387:AF387 N387:O387">
    <cfRule type="expression" dxfId="47254" priority="21824">
      <formula>$Y387=3</formula>
    </cfRule>
  </conditionalFormatting>
  <conditionalFormatting sqref="Y387:AF387 N387:O387">
    <cfRule type="expression" dxfId="47253" priority="21823">
      <formula>$Y387=4</formula>
    </cfRule>
  </conditionalFormatting>
  <conditionalFormatting sqref="Y387:AF387 N387:O387">
    <cfRule type="expression" dxfId="47252" priority="21822">
      <formula>$Y387=2</formula>
    </cfRule>
  </conditionalFormatting>
  <conditionalFormatting sqref="Y387:AA387 AF387">
    <cfRule type="expression" dxfId="47251" priority="21814">
      <formula>$Y387=4</formula>
    </cfRule>
    <cfRule type="expression" dxfId="47250" priority="21815">
      <formula>$Y387=3</formula>
    </cfRule>
    <cfRule type="expression" dxfId="47249" priority="21816">
      <formula>$Y387=2</formula>
    </cfRule>
    <cfRule type="expression" dxfId="47248" priority="21817">
      <formula>$Y387=1</formula>
    </cfRule>
    <cfRule type="expression" dxfId="47247" priority="21818">
      <formula>$Y387=4</formula>
    </cfRule>
    <cfRule type="expression" dxfId="47246" priority="21819">
      <formula>$Y387=3</formula>
    </cfRule>
    <cfRule type="expression" dxfId="47245" priority="21820">
      <formula>$Y387=2</formula>
    </cfRule>
    <cfRule type="expression" dxfId="47244" priority="21821">
      <formula>$Y387=1</formula>
    </cfRule>
  </conditionalFormatting>
  <conditionalFormatting sqref="W387:X387">
    <cfRule type="expression" dxfId="47243" priority="21777">
      <formula>$Y387=1</formula>
    </cfRule>
  </conditionalFormatting>
  <conditionalFormatting sqref="W387:X387">
    <cfRule type="expression" dxfId="47242" priority="21776">
      <formula>$Y387=3</formula>
    </cfRule>
  </conditionalFormatting>
  <conditionalFormatting sqref="W387:X387">
    <cfRule type="expression" dxfId="47241" priority="21775">
      <formula>$Y387=4</formula>
    </cfRule>
  </conditionalFormatting>
  <conditionalFormatting sqref="W387:X387">
    <cfRule type="expression" dxfId="47240" priority="21774">
      <formula>$Y387=2</formula>
    </cfRule>
  </conditionalFormatting>
  <conditionalFormatting sqref="W387:X387">
    <cfRule type="expression" dxfId="47239" priority="21766">
      <formula>$Y387=4</formula>
    </cfRule>
    <cfRule type="expression" dxfId="47238" priority="21767">
      <formula>$Y387=3</formula>
    </cfRule>
    <cfRule type="expression" dxfId="47237" priority="21768">
      <formula>$Y387=2</formula>
    </cfRule>
    <cfRule type="expression" dxfId="47236" priority="21769">
      <formula>$Y387=1</formula>
    </cfRule>
    <cfRule type="expression" dxfId="47235" priority="21770">
      <formula>$Y387=4</formula>
    </cfRule>
    <cfRule type="expression" dxfId="47234" priority="21771">
      <formula>$Y387=3</formula>
    </cfRule>
    <cfRule type="expression" dxfId="47233" priority="21772">
      <formula>$Y387=2</formula>
    </cfRule>
    <cfRule type="expression" dxfId="47232" priority="21773">
      <formula>$Y387=1</formula>
    </cfRule>
  </conditionalFormatting>
  <conditionalFormatting sqref="R388:V388 Y388:AF388 N388:O388">
    <cfRule type="expression" dxfId="47231" priority="21765">
      <formula>$Y388=1</formula>
    </cfRule>
  </conditionalFormatting>
  <conditionalFormatting sqref="R388:V388 Y388:AF388 N388:O388">
    <cfRule type="expression" dxfId="47230" priority="21764">
      <formula>$Y388=3</formula>
    </cfRule>
  </conditionalFormatting>
  <conditionalFormatting sqref="R388:V388 Y388:AF388 N388:O388">
    <cfRule type="expression" dxfId="47229" priority="21763">
      <formula>$Y388=4</formula>
    </cfRule>
  </conditionalFormatting>
  <conditionalFormatting sqref="R388:V388 Y388:AF388 N388:O388">
    <cfRule type="expression" dxfId="47228" priority="21762">
      <formula>$Y388=2</formula>
    </cfRule>
  </conditionalFormatting>
  <conditionalFormatting sqref="R388:V388 Y388:AA388 AF388">
    <cfRule type="expression" dxfId="47227" priority="21754">
      <formula>$Y388=4</formula>
    </cfRule>
    <cfRule type="expression" dxfId="47226" priority="21755">
      <formula>$Y388=3</formula>
    </cfRule>
    <cfRule type="expression" dxfId="47225" priority="21756">
      <formula>$Y388=2</formula>
    </cfRule>
    <cfRule type="expression" dxfId="47224" priority="21757">
      <formula>$Y388=1</formula>
    </cfRule>
    <cfRule type="expression" dxfId="47223" priority="21758">
      <formula>$Y388=4</formula>
    </cfRule>
    <cfRule type="expression" dxfId="47222" priority="21759">
      <formula>$Y388=3</formula>
    </cfRule>
    <cfRule type="expression" dxfId="47221" priority="21760">
      <formula>$Y388=2</formula>
    </cfRule>
    <cfRule type="expression" dxfId="47220" priority="21761">
      <formula>$Y388=1</formula>
    </cfRule>
  </conditionalFormatting>
  <conditionalFormatting sqref="W388:X388">
    <cfRule type="expression" dxfId="47219" priority="21717">
      <formula>$Y388=1</formula>
    </cfRule>
  </conditionalFormatting>
  <conditionalFormatting sqref="W388:X388">
    <cfRule type="expression" dxfId="47218" priority="21716">
      <formula>$Y388=3</formula>
    </cfRule>
  </conditionalFormatting>
  <conditionalFormatting sqref="W388:X388">
    <cfRule type="expression" dxfId="47217" priority="21715">
      <formula>$Y388=4</formula>
    </cfRule>
  </conditionalFormatting>
  <conditionalFormatting sqref="W388:X388">
    <cfRule type="expression" dxfId="47216" priority="21714">
      <formula>$Y388=2</formula>
    </cfRule>
  </conditionalFormatting>
  <conditionalFormatting sqref="W388:X388">
    <cfRule type="expression" dxfId="47215" priority="21706">
      <formula>$Y388=4</formula>
    </cfRule>
    <cfRule type="expression" dxfId="47214" priority="21707">
      <formula>$Y388=3</formula>
    </cfRule>
    <cfRule type="expression" dxfId="47213" priority="21708">
      <formula>$Y388=2</formula>
    </cfRule>
    <cfRule type="expression" dxfId="47212" priority="21709">
      <formula>$Y388=1</formula>
    </cfRule>
    <cfRule type="expression" dxfId="47211" priority="21710">
      <formula>$Y388=4</formula>
    </cfRule>
    <cfRule type="expression" dxfId="47210" priority="21711">
      <formula>$Y388=3</formula>
    </cfRule>
    <cfRule type="expression" dxfId="47209" priority="21712">
      <formula>$Y388=2</formula>
    </cfRule>
    <cfRule type="expression" dxfId="47208" priority="21713">
      <formula>$Y388=1</formula>
    </cfRule>
  </conditionalFormatting>
  <conditionalFormatting sqref="R389:V391 Y389:AF391 N389:O391">
    <cfRule type="expression" dxfId="47207" priority="21705">
      <formula>$Y389=1</formula>
    </cfRule>
  </conditionalFormatting>
  <conditionalFormatting sqref="R389:V391 Y389:AF391 N389:O391">
    <cfRule type="expression" dxfId="47206" priority="21704">
      <formula>$Y389=3</formula>
    </cfRule>
  </conditionalFormatting>
  <conditionalFormatting sqref="R389:V391 Y389:AF391 N389:O391">
    <cfRule type="expression" dxfId="47205" priority="21703">
      <formula>$Y389=4</formula>
    </cfRule>
  </conditionalFormatting>
  <conditionalFormatting sqref="R389:V391 Y389:AF391 N389:O391">
    <cfRule type="expression" dxfId="47204" priority="21702">
      <formula>$Y389=2</formula>
    </cfRule>
  </conditionalFormatting>
  <conditionalFormatting sqref="R389:V391 Y389:AA391 AF389:AF391">
    <cfRule type="expression" dxfId="47203" priority="21694">
      <formula>$Y389=4</formula>
    </cfRule>
    <cfRule type="expression" dxfId="47202" priority="21695">
      <formula>$Y389=3</formula>
    </cfRule>
    <cfRule type="expression" dxfId="47201" priority="21696">
      <formula>$Y389=2</formula>
    </cfRule>
    <cfRule type="expression" dxfId="47200" priority="21697">
      <formula>$Y389=1</formula>
    </cfRule>
    <cfRule type="expression" dxfId="47199" priority="21698">
      <formula>$Y389=4</formula>
    </cfRule>
    <cfRule type="expression" dxfId="47198" priority="21699">
      <formula>$Y389=3</formula>
    </cfRule>
    <cfRule type="expression" dxfId="47197" priority="21700">
      <formula>$Y389=2</formula>
    </cfRule>
    <cfRule type="expression" dxfId="47196" priority="21701">
      <formula>$Y389=1</formula>
    </cfRule>
  </conditionalFormatting>
  <conditionalFormatting sqref="W389:X391">
    <cfRule type="expression" dxfId="47195" priority="21657">
      <formula>$Y389=1</formula>
    </cfRule>
  </conditionalFormatting>
  <conditionalFormatting sqref="W389:X391">
    <cfRule type="expression" dxfId="47194" priority="21656">
      <formula>$Y389=3</formula>
    </cfRule>
  </conditionalFormatting>
  <conditionalFormatting sqref="W389:X391">
    <cfRule type="expression" dxfId="47193" priority="21655">
      <formula>$Y389=4</formula>
    </cfRule>
  </conditionalFormatting>
  <conditionalFormatting sqref="W389:X391">
    <cfRule type="expression" dxfId="47192" priority="21654">
      <formula>$Y389=2</formula>
    </cfRule>
  </conditionalFormatting>
  <conditionalFormatting sqref="W389:X391">
    <cfRule type="expression" dxfId="47191" priority="21646">
      <formula>$Y389=4</formula>
    </cfRule>
    <cfRule type="expression" dxfId="47190" priority="21647">
      <formula>$Y389=3</formula>
    </cfRule>
    <cfRule type="expression" dxfId="47189" priority="21648">
      <formula>$Y389=2</formula>
    </cfRule>
    <cfRule type="expression" dxfId="47188" priority="21649">
      <formula>$Y389=1</formula>
    </cfRule>
    <cfRule type="expression" dxfId="47187" priority="21650">
      <formula>$Y389=4</formula>
    </cfRule>
    <cfRule type="expression" dxfId="47186" priority="21651">
      <formula>$Y389=3</formula>
    </cfRule>
    <cfRule type="expression" dxfId="47185" priority="21652">
      <formula>$Y389=2</formula>
    </cfRule>
    <cfRule type="expression" dxfId="47184" priority="21653">
      <formula>$Y389=1</formula>
    </cfRule>
  </conditionalFormatting>
  <conditionalFormatting sqref="E392">
    <cfRule type="expression" dxfId="47183" priority="21645">
      <formula>$Y392=1</formula>
    </cfRule>
  </conditionalFormatting>
  <conditionalFormatting sqref="E392">
    <cfRule type="expression" dxfId="47182" priority="21644">
      <formula>$Y392=4</formula>
    </cfRule>
  </conditionalFormatting>
  <conditionalFormatting sqref="E392">
    <cfRule type="expression" dxfId="47181" priority="21642">
      <formula>$Y392=3</formula>
    </cfRule>
    <cfRule type="expression" dxfId="47180" priority="21643">
      <formula>$Y392=2</formula>
    </cfRule>
  </conditionalFormatting>
  <conditionalFormatting sqref="F391:G394">
    <cfRule type="expression" dxfId="47179" priority="21641">
      <formula>$Y391=1</formula>
    </cfRule>
  </conditionalFormatting>
  <conditionalFormatting sqref="F391:G394">
    <cfRule type="expression" dxfId="47178" priority="21640">
      <formula>$Y391=3</formula>
    </cfRule>
  </conditionalFormatting>
  <conditionalFormatting sqref="F391:G394">
    <cfRule type="expression" dxfId="47177" priority="21639">
      <formula>$Y391=4</formula>
    </cfRule>
  </conditionalFormatting>
  <conditionalFormatting sqref="F391:G394">
    <cfRule type="expression" dxfId="47176" priority="21638">
      <formula>$Y391=2</formula>
    </cfRule>
  </conditionalFormatting>
  <conditionalFormatting sqref="F391:G394">
    <cfRule type="expression" dxfId="47175" priority="21636">
      <formula>$Y391=1</formula>
    </cfRule>
    <cfRule type="expression" dxfId="47174" priority="21637">
      <formula>$Y391=1</formula>
    </cfRule>
  </conditionalFormatting>
  <conditionalFormatting sqref="F391:G394">
    <cfRule type="expression" dxfId="47173" priority="21634">
      <formula>$Y391=4</formula>
    </cfRule>
    <cfRule type="expression" dxfId="47172" priority="21635">
      <formula>$Y391=2</formula>
    </cfRule>
  </conditionalFormatting>
  <conditionalFormatting sqref="R391:V394 Y391:AF394 N391:O394">
    <cfRule type="expression" dxfId="47171" priority="21633">
      <formula>$Y391=1</formula>
    </cfRule>
  </conditionalFormatting>
  <conditionalFormatting sqref="R391:V394 Y391:AF394 N391:O394">
    <cfRule type="expression" dxfId="47170" priority="21632">
      <formula>$Y391=3</formula>
    </cfRule>
  </conditionalFormatting>
  <conditionalFormatting sqref="R391:V394 Y391:AF394 N391:O394">
    <cfRule type="expression" dxfId="47169" priority="21631">
      <formula>$Y391=4</formula>
    </cfRule>
  </conditionalFormatting>
  <conditionalFormatting sqref="R391:V394 Y391:AF394 N391:O394">
    <cfRule type="expression" dxfId="47168" priority="21630">
      <formula>$Y391=2</formula>
    </cfRule>
  </conditionalFormatting>
  <conditionalFormatting sqref="R391:V394 Y391:AA394 AF391:AF394">
    <cfRule type="expression" dxfId="47167" priority="21622">
      <formula>$Y391=4</formula>
    </cfRule>
    <cfRule type="expression" dxfId="47166" priority="21623">
      <formula>$Y391=3</formula>
    </cfRule>
    <cfRule type="expression" dxfId="47165" priority="21624">
      <formula>$Y391=2</formula>
    </cfRule>
    <cfRule type="expression" dxfId="47164" priority="21625">
      <formula>$Y391=1</formula>
    </cfRule>
    <cfRule type="expression" dxfId="47163" priority="21626">
      <formula>$Y391=4</formula>
    </cfRule>
    <cfRule type="expression" dxfId="47162" priority="21627">
      <formula>$Y391=3</formula>
    </cfRule>
    <cfRule type="expression" dxfId="47161" priority="21628">
      <formula>$Y391=2</formula>
    </cfRule>
    <cfRule type="expression" dxfId="47160" priority="21629">
      <formula>$Y391=1</formula>
    </cfRule>
  </conditionalFormatting>
  <conditionalFormatting sqref="W391:X394">
    <cfRule type="expression" dxfId="47159" priority="21585">
      <formula>$Y391=1</formula>
    </cfRule>
  </conditionalFormatting>
  <conditionalFormatting sqref="W391:X394">
    <cfRule type="expression" dxfId="47158" priority="21584">
      <formula>$Y391=3</formula>
    </cfRule>
  </conditionalFormatting>
  <conditionalFormatting sqref="W391:X394">
    <cfRule type="expression" dxfId="47157" priority="21583">
      <formula>$Y391=4</formula>
    </cfRule>
  </conditionalFormatting>
  <conditionalFormatting sqref="W391:X394">
    <cfRule type="expression" dxfId="47156" priority="21582">
      <formula>$Y391=2</formula>
    </cfRule>
  </conditionalFormatting>
  <conditionalFormatting sqref="W391:X394">
    <cfRule type="expression" dxfId="47155" priority="21574">
      <formula>$Y391=4</formula>
    </cfRule>
    <cfRule type="expression" dxfId="47154" priority="21575">
      <formula>$Y391=3</formula>
    </cfRule>
    <cfRule type="expression" dxfId="47153" priority="21576">
      <formula>$Y391=2</formula>
    </cfRule>
    <cfRule type="expression" dxfId="47152" priority="21577">
      <formula>$Y391=1</formula>
    </cfRule>
    <cfRule type="expression" dxfId="47151" priority="21578">
      <formula>$Y391=4</formula>
    </cfRule>
    <cfRule type="expression" dxfId="47150" priority="21579">
      <formula>$Y391=3</formula>
    </cfRule>
    <cfRule type="expression" dxfId="47149" priority="21580">
      <formula>$Y391=2</formula>
    </cfRule>
    <cfRule type="expression" dxfId="47148" priority="21581">
      <formula>$Y391=1</formula>
    </cfRule>
  </conditionalFormatting>
  <conditionalFormatting sqref="R393:V393 Y393:AF393 N393:O393">
    <cfRule type="expression" dxfId="47147" priority="21573">
      <formula>$Y393=1</formula>
    </cfRule>
  </conditionalFormatting>
  <conditionalFormatting sqref="R393:V393 Y393:AF393 N393:O393">
    <cfRule type="expression" dxfId="47146" priority="21572">
      <formula>$Y393=3</formula>
    </cfRule>
  </conditionalFormatting>
  <conditionalFormatting sqref="R393:V393 Y393:AF393 N393:O393">
    <cfRule type="expression" dxfId="47145" priority="21571">
      <formula>$Y393=4</formula>
    </cfRule>
  </conditionalFormatting>
  <conditionalFormatting sqref="R393:V393 Y393:AF393 N393:O393">
    <cfRule type="expression" dxfId="47144" priority="21570">
      <formula>$Y393=2</formula>
    </cfRule>
  </conditionalFormatting>
  <conditionalFormatting sqref="R393:V393 Y393:AA393 AF393">
    <cfRule type="expression" dxfId="47143" priority="21562">
      <formula>$Y393=4</formula>
    </cfRule>
    <cfRule type="expression" dxfId="47142" priority="21563">
      <formula>$Y393=3</formula>
    </cfRule>
    <cfRule type="expression" dxfId="47141" priority="21564">
      <formula>$Y393=2</formula>
    </cfRule>
    <cfRule type="expression" dxfId="47140" priority="21565">
      <formula>$Y393=1</formula>
    </cfRule>
    <cfRule type="expression" dxfId="47139" priority="21566">
      <formula>$Y393=4</formula>
    </cfRule>
    <cfRule type="expression" dxfId="47138" priority="21567">
      <formula>$Y393=3</formula>
    </cfRule>
    <cfRule type="expression" dxfId="47137" priority="21568">
      <formula>$Y393=2</formula>
    </cfRule>
    <cfRule type="expression" dxfId="47136" priority="21569">
      <formula>$Y393=1</formula>
    </cfRule>
  </conditionalFormatting>
  <conditionalFormatting sqref="W393:X393">
    <cfRule type="expression" dxfId="47135" priority="21525">
      <formula>$Y393=1</formula>
    </cfRule>
  </conditionalFormatting>
  <conditionalFormatting sqref="W393:X393">
    <cfRule type="expression" dxfId="47134" priority="21524">
      <formula>$Y393=3</formula>
    </cfRule>
  </conditionalFormatting>
  <conditionalFormatting sqref="W393:X393">
    <cfRule type="expression" dxfId="47133" priority="21523">
      <formula>$Y393=4</formula>
    </cfRule>
  </conditionalFormatting>
  <conditionalFormatting sqref="W393:X393">
    <cfRule type="expression" dxfId="47132" priority="21522">
      <formula>$Y393=2</formula>
    </cfRule>
  </conditionalFormatting>
  <conditionalFormatting sqref="W393:X393">
    <cfRule type="expression" dxfId="47131" priority="21514">
      <formula>$Y393=4</formula>
    </cfRule>
    <cfRule type="expression" dxfId="47130" priority="21515">
      <formula>$Y393=3</formula>
    </cfRule>
    <cfRule type="expression" dxfId="47129" priority="21516">
      <formula>$Y393=2</formula>
    </cfRule>
    <cfRule type="expression" dxfId="47128" priority="21517">
      <formula>$Y393=1</formula>
    </cfRule>
    <cfRule type="expression" dxfId="47127" priority="21518">
      <formula>$Y393=4</formula>
    </cfRule>
    <cfRule type="expression" dxfId="47126" priority="21519">
      <formula>$Y393=3</formula>
    </cfRule>
    <cfRule type="expression" dxfId="47125" priority="21520">
      <formula>$Y393=2</formula>
    </cfRule>
    <cfRule type="expression" dxfId="47124" priority="21521">
      <formula>$Y393=1</formula>
    </cfRule>
  </conditionalFormatting>
  <conditionalFormatting sqref="K393 B393:C393 I393">
    <cfRule type="expression" dxfId="47123" priority="21513">
      <formula>$Y393=1</formula>
    </cfRule>
  </conditionalFormatting>
  <conditionalFormatting sqref="B393:C393 I393 K393">
    <cfRule type="expression" dxfId="47122" priority="21512">
      <formula>$Y393=3</formula>
    </cfRule>
  </conditionalFormatting>
  <conditionalFormatting sqref="K393 B393:C393 I393">
    <cfRule type="expression" dxfId="47121" priority="21511">
      <formula>$Y393=4</formula>
    </cfRule>
  </conditionalFormatting>
  <conditionalFormatting sqref="B393:C393 I393 K393">
    <cfRule type="expression" dxfId="47120" priority="21510">
      <formula>$Y393=2</formula>
    </cfRule>
  </conditionalFormatting>
  <conditionalFormatting sqref="H393">
    <cfRule type="expression" dxfId="47119" priority="21509">
      <formula>$Y393=1</formula>
    </cfRule>
  </conditionalFormatting>
  <conditionalFormatting sqref="H393">
    <cfRule type="expression" dxfId="47118" priority="21508">
      <formula>$Y393=3</formula>
    </cfRule>
  </conditionalFormatting>
  <conditionalFormatting sqref="H393">
    <cfRule type="expression" dxfId="47117" priority="21507">
      <formula>$Y393=4</formula>
    </cfRule>
  </conditionalFormatting>
  <conditionalFormatting sqref="H393">
    <cfRule type="expression" dxfId="47116" priority="21506">
      <formula>$Y393=2</formula>
    </cfRule>
  </conditionalFormatting>
  <conditionalFormatting sqref="H393">
    <cfRule type="expression" dxfId="47115" priority="21504">
      <formula>$Y393=1</formula>
    </cfRule>
    <cfRule type="expression" dxfId="47114" priority="21505">
      <formula>$Y393=1</formula>
    </cfRule>
  </conditionalFormatting>
  <conditionalFormatting sqref="H393">
    <cfRule type="expression" dxfId="47113" priority="21502">
      <formula>$Y393=4</formula>
    </cfRule>
    <cfRule type="expression" dxfId="47112" priority="21503">
      <formula>$Y393=2</formula>
    </cfRule>
  </conditionalFormatting>
  <conditionalFormatting sqref="J393">
    <cfRule type="expression" dxfId="47111" priority="21501">
      <formula>$Y393=1</formula>
    </cfRule>
  </conditionalFormatting>
  <conditionalFormatting sqref="J393">
    <cfRule type="expression" dxfId="47110" priority="21500">
      <formula>$Y393=3</formula>
    </cfRule>
  </conditionalFormatting>
  <conditionalFormatting sqref="J393">
    <cfRule type="expression" dxfId="47109" priority="21499">
      <formula>$Y393=4</formula>
    </cfRule>
  </conditionalFormatting>
  <conditionalFormatting sqref="J393">
    <cfRule type="expression" dxfId="47108" priority="21498">
      <formula>$Y393=2</formula>
    </cfRule>
  </conditionalFormatting>
  <conditionalFormatting sqref="J393">
    <cfRule type="expression" dxfId="47107" priority="21482">
      <formula>$Y393=4</formula>
    </cfRule>
    <cfRule type="expression" dxfId="47106" priority="21483">
      <formula>$Y393=3</formula>
    </cfRule>
    <cfRule type="expression" dxfId="47105" priority="21484">
      <formula>$Y393=2</formula>
    </cfRule>
    <cfRule type="expression" dxfId="47104" priority="21485">
      <formula>$Y393=1</formula>
    </cfRule>
    <cfRule type="expression" dxfId="47103" priority="21486">
      <formula>$Y393=4</formula>
    </cfRule>
    <cfRule type="expression" dxfId="47102" priority="21487">
      <formula>$Y393=3</formula>
    </cfRule>
    <cfRule type="expression" dxfId="47101" priority="21488">
      <formula>$Y393=2</formula>
    </cfRule>
    <cfRule type="expression" dxfId="47100" priority="21489">
      <formula>$Y393=1</formula>
    </cfRule>
    <cfRule type="expression" dxfId="47099" priority="21490">
      <formula>$Y393=4</formula>
    </cfRule>
    <cfRule type="expression" dxfId="47098" priority="21491">
      <formula>$Y393=3</formula>
    </cfRule>
    <cfRule type="expression" dxfId="47097" priority="21492">
      <formula>$Y393=2</formula>
    </cfRule>
    <cfRule type="expression" dxfId="47096" priority="21493">
      <formula>$Y393=1</formula>
    </cfRule>
    <cfRule type="expression" dxfId="47095" priority="21494">
      <formula>$Y393=4</formula>
    </cfRule>
    <cfRule type="expression" dxfId="47094" priority="21495">
      <formula>$Y393=3</formula>
    </cfRule>
    <cfRule type="expression" dxfId="47093" priority="21496">
      <formula>$Y393=2</formula>
    </cfRule>
    <cfRule type="expression" dxfId="47092" priority="21497">
      <formula>$Y393=1</formula>
    </cfRule>
  </conditionalFormatting>
  <conditionalFormatting sqref="E393">
    <cfRule type="expression" dxfId="47091" priority="21481">
      <formula>$Y393=1</formula>
    </cfRule>
  </conditionalFormatting>
  <conditionalFormatting sqref="E393">
    <cfRule type="expression" dxfId="47090" priority="21480">
      <formula>$Y393=4</formula>
    </cfRule>
  </conditionalFormatting>
  <conditionalFormatting sqref="E393">
    <cfRule type="expression" dxfId="47089" priority="21478">
      <formula>$Y393=3</formula>
    </cfRule>
    <cfRule type="expression" dxfId="47088" priority="21479">
      <formula>$Y393=2</formula>
    </cfRule>
  </conditionalFormatting>
  <conditionalFormatting sqref="F393:G393">
    <cfRule type="expression" dxfId="47087" priority="21477">
      <formula>$Y393=1</formula>
    </cfRule>
  </conditionalFormatting>
  <conditionalFormatting sqref="F393:G393">
    <cfRule type="expression" dxfId="47086" priority="21476">
      <formula>$Y393=3</formula>
    </cfRule>
  </conditionalFormatting>
  <conditionalFormatting sqref="F393:G393">
    <cfRule type="expression" dxfId="47085" priority="21475">
      <formula>$Y393=4</formula>
    </cfRule>
  </conditionalFormatting>
  <conditionalFormatting sqref="F393:G393">
    <cfRule type="expression" dxfId="47084" priority="21474">
      <formula>$Y393=2</formula>
    </cfRule>
  </conditionalFormatting>
  <conditionalFormatting sqref="F393:G393">
    <cfRule type="expression" dxfId="47083" priority="21472">
      <formula>$Y393=1</formula>
    </cfRule>
    <cfRule type="expression" dxfId="47082" priority="21473">
      <formula>$Y393=1</formula>
    </cfRule>
  </conditionalFormatting>
  <conditionalFormatting sqref="F393:G393">
    <cfRule type="expression" dxfId="47081" priority="21470">
      <formula>$Y393=4</formula>
    </cfRule>
    <cfRule type="expression" dxfId="47080" priority="21471">
      <formula>$Y393=2</formula>
    </cfRule>
  </conditionalFormatting>
  <conditionalFormatting sqref="E392">
    <cfRule type="expression" dxfId="47079" priority="21469">
      <formula>$Y392=1</formula>
    </cfRule>
  </conditionalFormatting>
  <conditionalFormatting sqref="E392">
    <cfRule type="expression" dxfId="47078" priority="21468">
      <formula>$Y392=4</formula>
    </cfRule>
  </conditionalFormatting>
  <conditionalFormatting sqref="E392">
    <cfRule type="expression" dxfId="47077" priority="21466">
      <formula>$Y392=3</formula>
    </cfRule>
    <cfRule type="expression" dxfId="47076" priority="21467">
      <formula>$Y392=2</formula>
    </cfRule>
  </conditionalFormatting>
  <conditionalFormatting sqref="E393">
    <cfRule type="expression" dxfId="47075" priority="21465">
      <formula>$Y393=1</formula>
    </cfRule>
  </conditionalFormatting>
  <conditionalFormatting sqref="E393">
    <cfRule type="expression" dxfId="47074" priority="21464">
      <formula>$Y393=4</formula>
    </cfRule>
  </conditionalFormatting>
  <conditionalFormatting sqref="E393">
    <cfRule type="expression" dxfId="47073" priority="21462">
      <formula>$Y393=3</formula>
    </cfRule>
    <cfRule type="expression" dxfId="47072" priority="21463">
      <formula>$Y393=2</formula>
    </cfRule>
  </conditionalFormatting>
  <conditionalFormatting sqref="R394:V394 Y394:AF394 N394:O394">
    <cfRule type="expression" dxfId="47071" priority="21461">
      <formula>$Y394=1</formula>
    </cfRule>
  </conditionalFormatting>
  <conditionalFormatting sqref="R394:V394 Y394:AF394 N394:O394">
    <cfRule type="expression" dxfId="47070" priority="21460">
      <formula>$Y394=3</formula>
    </cfRule>
  </conditionalFormatting>
  <conditionalFormatting sqref="R394:V394 Y394:AF394 N394:O394">
    <cfRule type="expression" dxfId="47069" priority="21459">
      <formula>$Y394=4</formula>
    </cfRule>
  </conditionalFormatting>
  <conditionalFormatting sqref="R394:V394 Y394:AF394 N394:O394">
    <cfRule type="expression" dxfId="47068" priority="21458">
      <formula>$Y394=2</formula>
    </cfRule>
  </conditionalFormatting>
  <conditionalFormatting sqref="R394:V394 Y394:AA394 AF394">
    <cfRule type="expression" dxfId="47067" priority="21450">
      <formula>$Y394=4</formula>
    </cfRule>
    <cfRule type="expression" dxfId="47066" priority="21451">
      <formula>$Y394=3</formula>
    </cfRule>
    <cfRule type="expression" dxfId="47065" priority="21452">
      <formula>$Y394=2</formula>
    </cfRule>
    <cfRule type="expression" dxfId="47064" priority="21453">
      <formula>$Y394=1</formula>
    </cfRule>
    <cfRule type="expression" dxfId="47063" priority="21454">
      <formula>$Y394=4</formula>
    </cfRule>
    <cfRule type="expression" dxfId="47062" priority="21455">
      <formula>$Y394=3</formula>
    </cfRule>
    <cfRule type="expression" dxfId="47061" priority="21456">
      <formula>$Y394=2</formula>
    </cfRule>
    <cfRule type="expression" dxfId="47060" priority="21457">
      <formula>$Y394=1</formula>
    </cfRule>
  </conditionalFormatting>
  <conditionalFormatting sqref="W394:X394">
    <cfRule type="expression" dxfId="47059" priority="21413">
      <formula>$Y394=1</formula>
    </cfRule>
  </conditionalFormatting>
  <conditionalFormatting sqref="W394:X394">
    <cfRule type="expression" dxfId="47058" priority="21412">
      <formula>$Y394=3</formula>
    </cfRule>
  </conditionalFormatting>
  <conditionalFormatting sqref="W394:X394">
    <cfRule type="expression" dxfId="47057" priority="21411">
      <formula>$Y394=4</formula>
    </cfRule>
  </conditionalFormatting>
  <conditionalFormatting sqref="W394:X394">
    <cfRule type="expression" dxfId="47056" priority="21410">
      <formula>$Y394=2</formula>
    </cfRule>
  </conditionalFormatting>
  <conditionalFormatting sqref="W394:X394">
    <cfRule type="expression" dxfId="47055" priority="21402">
      <formula>$Y394=4</formula>
    </cfRule>
    <cfRule type="expression" dxfId="47054" priority="21403">
      <formula>$Y394=3</formula>
    </cfRule>
    <cfRule type="expression" dxfId="47053" priority="21404">
      <formula>$Y394=2</formula>
    </cfRule>
    <cfRule type="expression" dxfId="47052" priority="21405">
      <formula>$Y394=1</formula>
    </cfRule>
    <cfRule type="expression" dxfId="47051" priority="21406">
      <formula>$Y394=4</formula>
    </cfRule>
    <cfRule type="expression" dxfId="47050" priority="21407">
      <formula>$Y394=3</formula>
    </cfRule>
    <cfRule type="expression" dxfId="47049" priority="21408">
      <formula>$Y394=2</formula>
    </cfRule>
    <cfRule type="expression" dxfId="47048" priority="21409">
      <formula>$Y394=1</formula>
    </cfRule>
  </conditionalFormatting>
  <conditionalFormatting sqref="K394 B394:C394 I394">
    <cfRule type="expression" dxfId="47047" priority="21401">
      <formula>$Y394=1</formula>
    </cfRule>
  </conditionalFormatting>
  <conditionalFormatting sqref="B394:C394 I394 K394">
    <cfRule type="expression" dxfId="47046" priority="21400">
      <formula>$Y394=3</formula>
    </cfRule>
  </conditionalFormatting>
  <conditionalFormatting sqref="K394 B394:C394 I394">
    <cfRule type="expression" dxfId="47045" priority="21399">
      <formula>$Y394=4</formula>
    </cfRule>
  </conditionalFormatting>
  <conditionalFormatting sqref="B394:C394 I394 K394">
    <cfRule type="expression" dxfId="47044" priority="21398">
      <formula>$Y394=2</formula>
    </cfRule>
  </conditionalFormatting>
  <conditionalFormatting sqref="H394">
    <cfRule type="expression" dxfId="47043" priority="21397">
      <formula>$Y394=1</formula>
    </cfRule>
  </conditionalFormatting>
  <conditionalFormatting sqref="H394">
    <cfRule type="expression" dxfId="47042" priority="21396">
      <formula>$Y394=3</formula>
    </cfRule>
  </conditionalFormatting>
  <conditionalFormatting sqref="H394">
    <cfRule type="expression" dxfId="47041" priority="21395">
      <formula>$Y394=4</formula>
    </cfRule>
  </conditionalFormatting>
  <conditionalFormatting sqref="H394">
    <cfRule type="expression" dxfId="47040" priority="21394">
      <formula>$Y394=2</formula>
    </cfRule>
  </conditionalFormatting>
  <conditionalFormatting sqref="H394">
    <cfRule type="expression" dxfId="47039" priority="21392">
      <formula>$Y394=1</formula>
    </cfRule>
    <cfRule type="expression" dxfId="47038" priority="21393">
      <formula>$Y394=1</formula>
    </cfRule>
  </conditionalFormatting>
  <conditionalFormatting sqref="H394">
    <cfRule type="expression" dxfId="47037" priority="21390">
      <formula>$Y394=4</formula>
    </cfRule>
    <cfRule type="expression" dxfId="47036" priority="21391">
      <formula>$Y394=2</formula>
    </cfRule>
  </conditionalFormatting>
  <conditionalFormatting sqref="J394">
    <cfRule type="expression" dxfId="47035" priority="21389">
      <formula>$Y394=1</formula>
    </cfRule>
  </conditionalFormatting>
  <conditionalFormatting sqref="J394">
    <cfRule type="expression" dxfId="47034" priority="21388">
      <formula>$Y394=3</formula>
    </cfRule>
  </conditionalFormatting>
  <conditionalFormatting sqref="J394">
    <cfRule type="expression" dxfId="47033" priority="21387">
      <formula>$Y394=4</formula>
    </cfRule>
  </conditionalFormatting>
  <conditionalFormatting sqref="J394">
    <cfRule type="expression" dxfId="47032" priority="21386">
      <formula>$Y394=2</formula>
    </cfRule>
  </conditionalFormatting>
  <conditionalFormatting sqref="J394">
    <cfRule type="expression" dxfId="47031" priority="21370">
      <formula>$Y394=4</formula>
    </cfRule>
    <cfRule type="expression" dxfId="47030" priority="21371">
      <formula>$Y394=3</formula>
    </cfRule>
    <cfRule type="expression" dxfId="47029" priority="21372">
      <formula>$Y394=2</formula>
    </cfRule>
    <cfRule type="expression" dxfId="47028" priority="21373">
      <formula>$Y394=1</formula>
    </cfRule>
    <cfRule type="expression" dxfId="47027" priority="21374">
      <formula>$Y394=4</formula>
    </cfRule>
    <cfRule type="expression" dxfId="47026" priority="21375">
      <formula>$Y394=3</formula>
    </cfRule>
    <cfRule type="expression" dxfId="47025" priority="21376">
      <formula>$Y394=2</formula>
    </cfRule>
    <cfRule type="expression" dxfId="47024" priority="21377">
      <formula>$Y394=1</formula>
    </cfRule>
    <cfRule type="expression" dxfId="47023" priority="21378">
      <formula>$Y394=4</formula>
    </cfRule>
    <cfRule type="expression" dxfId="47022" priority="21379">
      <formula>$Y394=3</formula>
    </cfRule>
    <cfRule type="expression" dxfId="47021" priority="21380">
      <formula>$Y394=2</formula>
    </cfRule>
    <cfRule type="expression" dxfId="47020" priority="21381">
      <formula>$Y394=1</formula>
    </cfRule>
    <cfRule type="expression" dxfId="47019" priority="21382">
      <formula>$Y394=4</formula>
    </cfRule>
    <cfRule type="expression" dxfId="47018" priority="21383">
      <formula>$Y394=3</formula>
    </cfRule>
    <cfRule type="expression" dxfId="47017" priority="21384">
      <formula>$Y394=2</formula>
    </cfRule>
    <cfRule type="expression" dxfId="47016" priority="21385">
      <formula>$Y394=1</formula>
    </cfRule>
  </conditionalFormatting>
  <conditionalFormatting sqref="E394">
    <cfRule type="expression" dxfId="47015" priority="21369">
      <formula>$Y394=1</formula>
    </cfRule>
  </conditionalFormatting>
  <conditionalFormatting sqref="E394">
    <cfRule type="expression" dxfId="47014" priority="21368">
      <formula>$Y394=4</formula>
    </cfRule>
  </conditionalFormatting>
  <conditionalFormatting sqref="E394">
    <cfRule type="expression" dxfId="47013" priority="21366">
      <formula>$Y394=3</formula>
    </cfRule>
    <cfRule type="expression" dxfId="47012" priority="21367">
      <formula>$Y394=2</formula>
    </cfRule>
  </conditionalFormatting>
  <conditionalFormatting sqref="F394:G394">
    <cfRule type="expression" dxfId="47011" priority="21365">
      <formula>$Y394=1</formula>
    </cfRule>
  </conditionalFormatting>
  <conditionalFormatting sqref="F394:G394">
    <cfRule type="expression" dxfId="47010" priority="21364">
      <formula>$Y394=3</formula>
    </cfRule>
  </conditionalFormatting>
  <conditionalFormatting sqref="F394:G394">
    <cfRule type="expression" dxfId="47009" priority="21363">
      <formula>$Y394=4</formula>
    </cfRule>
  </conditionalFormatting>
  <conditionalFormatting sqref="F394:G394">
    <cfRule type="expression" dxfId="47008" priority="21362">
      <formula>$Y394=2</formula>
    </cfRule>
  </conditionalFormatting>
  <conditionalFormatting sqref="F394:G394">
    <cfRule type="expression" dxfId="47007" priority="21360">
      <formula>$Y394=1</formula>
    </cfRule>
    <cfRule type="expression" dxfId="47006" priority="21361">
      <formula>$Y394=1</formula>
    </cfRule>
  </conditionalFormatting>
  <conditionalFormatting sqref="F394:G394">
    <cfRule type="expression" dxfId="47005" priority="21358">
      <formula>$Y394=4</formula>
    </cfRule>
    <cfRule type="expression" dxfId="47004" priority="21359">
      <formula>$Y394=2</formula>
    </cfRule>
  </conditionalFormatting>
  <conditionalFormatting sqref="A395:C395">
    <cfRule type="expression" dxfId="47003" priority="21357">
      <formula>$Y395=1</formula>
    </cfRule>
  </conditionalFormatting>
  <conditionalFormatting sqref="A395:C395">
    <cfRule type="expression" dxfId="47002" priority="21356">
      <formula>$Y395=3</formula>
    </cfRule>
  </conditionalFormatting>
  <conditionalFormatting sqref="A395:C395">
    <cfRule type="expression" dxfId="47001" priority="21355">
      <formula>$Y395=4</formula>
    </cfRule>
  </conditionalFormatting>
  <conditionalFormatting sqref="A395:C395">
    <cfRule type="expression" dxfId="47000" priority="21354">
      <formula>$Y395=2</formula>
    </cfRule>
  </conditionalFormatting>
  <conditionalFormatting sqref="B396:C398">
    <cfRule type="expression" dxfId="46999" priority="21234">
      <formula>$Y396=1</formula>
    </cfRule>
  </conditionalFormatting>
  <conditionalFormatting sqref="B396:C398">
    <cfRule type="expression" dxfId="46998" priority="21233">
      <formula>$Y396=3</formula>
    </cfRule>
  </conditionalFormatting>
  <conditionalFormatting sqref="B396:C398">
    <cfRule type="expression" dxfId="46997" priority="21232">
      <formula>$Y396=4</formula>
    </cfRule>
  </conditionalFormatting>
  <conditionalFormatting sqref="B396:C398">
    <cfRule type="expression" dxfId="46996" priority="21231">
      <formula>$Y396=2</formula>
    </cfRule>
  </conditionalFormatting>
  <conditionalFormatting sqref="B398:B403">
    <cfRule type="expression" dxfId="46995" priority="21186">
      <formula>$Y398=1</formula>
    </cfRule>
  </conditionalFormatting>
  <conditionalFormatting sqref="B398:B403">
    <cfRule type="expression" dxfId="46994" priority="21185">
      <formula>$Y398=3</formula>
    </cfRule>
  </conditionalFormatting>
  <conditionalFormatting sqref="B398:B403">
    <cfRule type="expression" dxfId="46993" priority="21184">
      <formula>$Y398=4</formula>
    </cfRule>
  </conditionalFormatting>
  <conditionalFormatting sqref="B398:B403">
    <cfRule type="expression" dxfId="46992" priority="21183">
      <formula>$Y398=2</formula>
    </cfRule>
  </conditionalFormatting>
  <conditionalFormatting sqref="C398:C403">
    <cfRule type="expression" dxfId="46991" priority="21043">
      <formula>$Y398=1</formula>
    </cfRule>
  </conditionalFormatting>
  <conditionalFormatting sqref="C398:C403">
    <cfRule type="expression" dxfId="46990" priority="21042">
      <formula>$Y398=3</formula>
    </cfRule>
  </conditionalFormatting>
  <conditionalFormatting sqref="C398:C403">
    <cfRule type="expression" dxfId="46989" priority="21041">
      <formula>$Y398=4</formula>
    </cfRule>
  </conditionalFormatting>
  <conditionalFormatting sqref="C398:C403">
    <cfRule type="expression" dxfId="46988" priority="21040">
      <formula>$Y398=2</formula>
    </cfRule>
  </conditionalFormatting>
  <conditionalFormatting sqref="D395:O403 R395:AF403">
    <cfRule type="expression" dxfId="46987" priority="21039">
      <formula>$Y395=1</formula>
    </cfRule>
  </conditionalFormatting>
  <conditionalFormatting sqref="F395:O403 D395:D403 R395:AF403">
    <cfRule type="expression" dxfId="46986" priority="21038">
      <formula>$Y395=3</formula>
    </cfRule>
  </conditionalFormatting>
  <conditionalFormatting sqref="D395:O403 R395:AF403">
    <cfRule type="expression" dxfId="46985" priority="21037">
      <formula>$Y395=4</formula>
    </cfRule>
  </conditionalFormatting>
  <conditionalFormatting sqref="E395:E403">
    <cfRule type="expression" dxfId="46984" priority="21035">
      <formula>$Y395=3</formula>
    </cfRule>
    <cfRule type="expression" dxfId="46983" priority="21036">
      <formula>$Y395=2</formula>
    </cfRule>
  </conditionalFormatting>
  <conditionalFormatting sqref="F395:O403 D395:D403 R395:AF403">
    <cfRule type="expression" dxfId="46982" priority="21034">
      <formula>$Y395=2</formula>
    </cfRule>
  </conditionalFormatting>
  <conditionalFormatting sqref="AF395:AF403 R395:AA403">
    <cfRule type="expression" dxfId="46981" priority="21026">
      <formula>$Y395=4</formula>
    </cfRule>
    <cfRule type="expression" dxfId="46980" priority="21027">
      <formula>$Y395=3</formula>
    </cfRule>
    <cfRule type="expression" dxfId="46979" priority="21028">
      <formula>$Y395=2</formula>
    </cfRule>
    <cfRule type="expression" dxfId="46978" priority="21029">
      <formula>$Y395=1</formula>
    </cfRule>
    <cfRule type="expression" dxfId="46977" priority="21030">
      <formula>$Y395=4</formula>
    </cfRule>
    <cfRule type="expression" dxfId="46976" priority="21031">
      <formula>$Y395=3</formula>
    </cfRule>
    <cfRule type="expression" dxfId="46975" priority="21032">
      <formula>$Y395=2</formula>
    </cfRule>
    <cfRule type="expression" dxfId="46974" priority="21033">
      <formula>$Y395=1</formula>
    </cfRule>
  </conditionalFormatting>
  <conditionalFormatting sqref="F395:H403">
    <cfRule type="expression" dxfId="46973" priority="21024">
      <formula>$Y395=1</formula>
    </cfRule>
    <cfRule type="expression" dxfId="46972" priority="21025">
      <formula>$Y395=1</formula>
    </cfRule>
  </conditionalFormatting>
  <conditionalFormatting sqref="J395:J403">
    <cfRule type="expression" dxfId="46971" priority="21008">
      <formula>$Y395=4</formula>
    </cfRule>
    <cfRule type="expression" dxfId="46970" priority="21009">
      <formula>$Y395=3</formula>
    </cfRule>
    <cfRule type="expression" dxfId="46969" priority="21010">
      <formula>$Y395=2</formula>
    </cfRule>
    <cfRule type="expression" dxfId="46968" priority="21011">
      <formula>$Y395=1</formula>
    </cfRule>
    <cfRule type="expression" dxfId="46967" priority="21012">
      <formula>$Y395=4</formula>
    </cfRule>
    <cfRule type="expression" dxfId="46966" priority="21013">
      <formula>$Y395=3</formula>
    </cfRule>
    <cfRule type="expression" dxfId="46965" priority="21014">
      <formula>$Y395=2</formula>
    </cfRule>
    <cfRule type="expression" dxfId="46964" priority="21015">
      <formula>$Y395=1</formula>
    </cfRule>
    <cfRule type="expression" dxfId="46963" priority="21016">
      <formula>$Y395=4</formula>
    </cfRule>
    <cfRule type="expression" dxfId="46962" priority="21017">
      <formula>$Y395=3</formula>
    </cfRule>
    <cfRule type="expression" dxfId="46961" priority="21018">
      <formula>$Y395=2</formula>
    </cfRule>
    <cfRule type="expression" dxfId="46960" priority="21019">
      <formula>$Y395=1</formula>
    </cfRule>
    <cfRule type="expression" dxfId="46959" priority="21020">
      <formula>$Y395=4</formula>
    </cfRule>
    <cfRule type="expression" dxfId="46958" priority="21021">
      <formula>$Y395=3</formula>
    </cfRule>
    <cfRule type="expression" dxfId="46957" priority="21022">
      <formula>$Y395=2</formula>
    </cfRule>
    <cfRule type="expression" dxfId="46956" priority="21023">
      <formula>$Y395=1</formula>
    </cfRule>
  </conditionalFormatting>
  <conditionalFormatting sqref="F395:H403">
    <cfRule type="expression" dxfId="46955" priority="21006">
      <formula>$Y395=4</formula>
    </cfRule>
    <cfRule type="expression" dxfId="46954" priority="21007">
      <formula>$Y395=2</formula>
    </cfRule>
  </conditionalFormatting>
  <conditionalFormatting sqref="N395:O403 Y395:AF403 R395:V403">
    <cfRule type="expression" dxfId="46953" priority="21005">
      <formula>$Y395=1</formula>
    </cfRule>
  </conditionalFormatting>
  <conditionalFormatting sqref="N395:O403 Y395:AF403 R395:V403">
    <cfRule type="expression" dxfId="46952" priority="21004">
      <formula>$Y395=3</formula>
    </cfRule>
  </conditionalFormatting>
  <conditionalFormatting sqref="N395:O403 Y395:AF403 R395:V403">
    <cfRule type="expression" dxfId="46951" priority="21003">
      <formula>$Y395=4</formula>
    </cfRule>
  </conditionalFormatting>
  <conditionalFormatting sqref="N395:O403 Y395:AF403 R395:V403">
    <cfRule type="expression" dxfId="46950" priority="21002">
      <formula>$Y395=2</formula>
    </cfRule>
  </conditionalFormatting>
  <conditionalFormatting sqref="AF395:AF403 Y395:AA403 R395:V403">
    <cfRule type="expression" dxfId="46949" priority="20994">
      <formula>$Y395=4</formula>
    </cfRule>
    <cfRule type="expression" dxfId="46948" priority="20995">
      <formula>$Y395=3</formula>
    </cfRule>
    <cfRule type="expression" dxfId="46947" priority="20996">
      <formula>$Y395=2</formula>
    </cfRule>
    <cfRule type="expression" dxfId="46946" priority="20997">
      <formula>$Y395=1</formula>
    </cfRule>
    <cfRule type="expression" dxfId="46945" priority="20998">
      <formula>$Y395=4</formula>
    </cfRule>
    <cfRule type="expression" dxfId="46944" priority="20999">
      <formula>$Y395=3</formula>
    </cfRule>
    <cfRule type="expression" dxfId="46943" priority="21000">
      <formula>$Y395=2</formula>
    </cfRule>
    <cfRule type="expression" dxfId="46942" priority="21001">
      <formula>$Y395=1</formula>
    </cfRule>
  </conditionalFormatting>
  <conditionalFormatting sqref="W395:X403">
    <cfRule type="expression" dxfId="46941" priority="20957">
      <formula>$Y395=1</formula>
    </cfRule>
  </conditionalFormatting>
  <conditionalFormatting sqref="W395:X403">
    <cfRule type="expression" dxfId="46940" priority="20956">
      <formula>$Y395=3</formula>
    </cfRule>
  </conditionalFormatting>
  <conditionalFormatting sqref="W395:X403">
    <cfRule type="expression" dxfId="46939" priority="20955">
      <formula>$Y395=4</formula>
    </cfRule>
  </conditionalFormatting>
  <conditionalFormatting sqref="W395:X403">
    <cfRule type="expression" dxfId="46938" priority="20954">
      <formula>$Y395=2</formula>
    </cfRule>
  </conditionalFormatting>
  <conditionalFormatting sqref="W395:X403">
    <cfRule type="expression" dxfId="46937" priority="20946">
      <formula>$Y395=4</formula>
    </cfRule>
    <cfRule type="expression" dxfId="46936" priority="20947">
      <formula>$Y395=3</formula>
    </cfRule>
    <cfRule type="expression" dxfId="46935" priority="20948">
      <formula>$Y395=2</formula>
    </cfRule>
    <cfRule type="expression" dxfId="46934" priority="20949">
      <formula>$Y395=1</formula>
    </cfRule>
    <cfRule type="expression" dxfId="46933" priority="20950">
      <formula>$Y395=4</formula>
    </cfRule>
    <cfRule type="expression" dxfId="46932" priority="20951">
      <formula>$Y395=3</formula>
    </cfRule>
    <cfRule type="expression" dxfId="46931" priority="20952">
      <formula>$Y395=2</formula>
    </cfRule>
    <cfRule type="expression" dxfId="46930" priority="20953">
      <formula>$Y395=1</formula>
    </cfRule>
  </conditionalFormatting>
  <conditionalFormatting sqref="K395:K403 I395:I403">
    <cfRule type="expression" dxfId="46929" priority="20945">
      <formula>$Y395=1</formula>
    </cfRule>
  </conditionalFormatting>
  <conditionalFormatting sqref="I395:I403 K395:K403">
    <cfRule type="expression" dxfId="46928" priority="20944">
      <formula>$Y395=3</formula>
    </cfRule>
  </conditionalFormatting>
  <conditionalFormatting sqref="K395:K403 I395:I403">
    <cfRule type="expression" dxfId="46927" priority="20943">
      <formula>$Y395=4</formula>
    </cfRule>
  </conditionalFormatting>
  <conditionalFormatting sqref="I395:I403 K395:K403">
    <cfRule type="expression" dxfId="46926" priority="20942">
      <formula>$Y395=2</formula>
    </cfRule>
  </conditionalFormatting>
  <conditionalFormatting sqref="H395:H403">
    <cfRule type="expression" dxfId="46925" priority="20941">
      <formula>$Y395=1</formula>
    </cfRule>
  </conditionalFormatting>
  <conditionalFormatting sqref="H395:H403">
    <cfRule type="expression" dxfId="46924" priority="20940">
      <formula>$Y395=3</formula>
    </cfRule>
  </conditionalFormatting>
  <conditionalFormatting sqref="H395:H403">
    <cfRule type="expression" dxfId="46923" priority="20939">
      <formula>$Y395=4</formula>
    </cfRule>
  </conditionalFormatting>
  <conditionalFormatting sqref="H395:H403">
    <cfRule type="expression" dxfId="46922" priority="20938">
      <formula>$Y395=2</formula>
    </cfRule>
  </conditionalFormatting>
  <conditionalFormatting sqref="H395:H403">
    <cfRule type="expression" dxfId="46921" priority="20936">
      <formula>$Y395=1</formula>
    </cfRule>
    <cfRule type="expression" dxfId="46920" priority="20937">
      <formula>$Y395=1</formula>
    </cfRule>
  </conditionalFormatting>
  <conditionalFormatting sqref="H395:H403">
    <cfRule type="expression" dxfId="46919" priority="20934">
      <formula>$Y395=4</formula>
    </cfRule>
    <cfRule type="expression" dxfId="46918" priority="20935">
      <formula>$Y395=2</formula>
    </cfRule>
  </conditionalFormatting>
  <conditionalFormatting sqref="J395:J403">
    <cfRule type="expression" dxfId="46917" priority="20933">
      <formula>$Y395=1</formula>
    </cfRule>
  </conditionalFormatting>
  <conditionalFormatting sqref="J395:J403">
    <cfRule type="expression" dxfId="46916" priority="20932">
      <formula>$Y395=3</formula>
    </cfRule>
  </conditionalFormatting>
  <conditionalFormatting sqref="J395:J403">
    <cfRule type="expression" dxfId="46915" priority="20931">
      <formula>$Y395=4</formula>
    </cfRule>
  </conditionalFormatting>
  <conditionalFormatting sqref="J395:J403">
    <cfRule type="expression" dxfId="46914" priority="20930">
      <formula>$Y395=2</formula>
    </cfRule>
  </conditionalFormatting>
  <conditionalFormatting sqref="J395:J403">
    <cfRule type="expression" dxfId="46913" priority="20914">
      <formula>$Y395=4</formula>
    </cfRule>
    <cfRule type="expression" dxfId="46912" priority="20915">
      <formula>$Y395=3</formula>
    </cfRule>
    <cfRule type="expression" dxfId="46911" priority="20916">
      <formula>$Y395=2</formula>
    </cfRule>
    <cfRule type="expression" dxfId="46910" priority="20917">
      <formula>$Y395=1</formula>
    </cfRule>
    <cfRule type="expression" dxfId="46909" priority="20918">
      <formula>$Y395=4</formula>
    </cfRule>
    <cfRule type="expression" dxfId="46908" priority="20919">
      <formula>$Y395=3</formula>
    </cfRule>
    <cfRule type="expression" dxfId="46907" priority="20920">
      <formula>$Y395=2</formula>
    </cfRule>
    <cfRule type="expression" dxfId="46906" priority="20921">
      <formula>$Y395=1</formula>
    </cfRule>
    <cfRule type="expression" dxfId="46905" priority="20922">
      <formula>$Y395=4</formula>
    </cfRule>
    <cfRule type="expression" dxfId="46904" priority="20923">
      <formula>$Y395=3</formula>
    </cfRule>
    <cfRule type="expression" dxfId="46903" priority="20924">
      <formula>$Y395=2</formula>
    </cfRule>
    <cfRule type="expression" dxfId="46902" priority="20925">
      <formula>$Y395=1</formula>
    </cfRule>
    <cfRule type="expression" dxfId="46901" priority="20926">
      <formula>$Y395=4</formula>
    </cfRule>
    <cfRule type="expression" dxfId="46900" priority="20927">
      <formula>$Y395=3</formula>
    </cfRule>
    <cfRule type="expression" dxfId="46899" priority="20928">
      <formula>$Y395=2</formula>
    </cfRule>
    <cfRule type="expression" dxfId="46898" priority="20929">
      <formula>$Y395=1</formula>
    </cfRule>
  </conditionalFormatting>
  <conditionalFormatting sqref="E395:E403">
    <cfRule type="expression" dxfId="46897" priority="20913">
      <formula>$Y395=1</formula>
    </cfRule>
  </conditionalFormatting>
  <conditionalFormatting sqref="E395:E403">
    <cfRule type="expression" dxfId="46896" priority="20912">
      <formula>$Y395=4</formula>
    </cfRule>
  </conditionalFormatting>
  <conditionalFormatting sqref="E395:E403">
    <cfRule type="expression" dxfId="46895" priority="20910">
      <formula>$Y395=3</formula>
    </cfRule>
    <cfRule type="expression" dxfId="46894" priority="20911">
      <formula>$Y395=2</formula>
    </cfRule>
  </conditionalFormatting>
  <conditionalFormatting sqref="F395:G403">
    <cfRule type="expression" dxfId="46893" priority="20909">
      <formula>$Y395=1</formula>
    </cfRule>
  </conditionalFormatting>
  <conditionalFormatting sqref="F395:G403">
    <cfRule type="expression" dxfId="46892" priority="20908">
      <formula>$Y395=3</formula>
    </cfRule>
  </conditionalFormatting>
  <conditionalFormatting sqref="F395:G403">
    <cfRule type="expression" dxfId="46891" priority="20907">
      <formula>$Y395=4</formula>
    </cfRule>
  </conditionalFormatting>
  <conditionalFormatting sqref="F395:G403">
    <cfRule type="expression" dxfId="46890" priority="20906">
      <formula>$Y395=2</formula>
    </cfRule>
  </conditionalFormatting>
  <conditionalFormatting sqref="F395:G403">
    <cfRule type="expression" dxfId="46889" priority="20904">
      <formula>$Y395=1</formula>
    </cfRule>
    <cfRule type="expression" dxfId="46888" priority="20905">
      <formula>$Y395=1</formula>
    </cfRule>
  </conditionalFormatting>
  <conditionalFormatting sqref="F395:G403">
    <cfRule type="expression" dxfId="46887" priority="20902">
      <formula>$Y395=4</formula>
    </cfRule>
    <cfRule type="expression" dxfId="46886" priority="20903">
      <formula>$Y395=2</formula>
    </cfRule>
  </conditionalFormatting>
  <conditionalFormatting sqref="A403">
    <cfRule type="expression" dxfId="46885" priority="20755">
      <formula>$Y403=1</formula>
    </cfRule>
  </conditionalFormatting>
  <conditionalFormatting sqref="A403">
    <cfRule type="expression" dxfId="46884" priority="20754">
      <formula>$Y403=3</formula>
    </cfRule>
  </conditionalFormatting>
  <conditionalFormatting sqref="A403">
    <cfRule type="expression" dxfId="46883" priority="20753">
      <formula>$Y403=4</formula>
    </cfRule>
  </conditionalFormatting>
  <conditionalFormatting sqref="A403">
    <cfRule type="expression" dxfId="46882" priority="20752">
      <formula>$Y403=2</formula>
    </cfRule>
  </conditionalFormatting>
  <conditionalFormatting sqref="B403">
    <cfRule type="expression" dxfId="46881" priority="20751">
      <formula>$Y403=1</formula>
    </cfRule>
  </conditionalFormatting>
  <conditionalFormatting sqref="B403">
    <cfRule type="expression" dxfId="46880" priority="20750">
      <formula>$Y403=3</formula>
    </cfRule>
  </conditionalFormatting>
  <conditionalFormatting sqref="B403">
    <cfRule type="expression" dxfId="46879" priority="20749">
      <formula>$Y403=4</formula>
    </cfRule>
  </conditionalFormatting>
  <conditionalFormatting sqref="B403">
    <cfRule type="expression" dxfId="46878" priority="20748">
      <formula>$Y403=2</formula>
    </cfRule>
  </conditionalFormatting>
  <conditionalFormatting sqref="C403">
    <cfRule type="expression" dxfId="46877" priority="20747">
      <formula>$Y403=1</formula>
    </cfRule>
  </conditionalFormatting>
  <conditionalFormatting sqref="C403">
    <cfRule type="expression" dxfId="46876" priority="20746">
      <formula>$Y403=3</formula>
    </cfRule>
  </conditionalFormatting>
  <conditionalFormatting sqref="C403">
    <cfRule type="expression" dxfId="46875" priority="20745">
      <formula>$Y403=4</formula>
    </cfRule>
  </conditionalFormatting>
  <conditionalFormatting sqref="C403">
    <cfRule type="expression" dxfId="46874" priority="20744">
      <formula>$Y403=2</formula>
    </cfRule>
  </conditionalFormatting>
  <conditionalFormatting sqref="D403:O403 R403:AF403">
    <cfRule type="expression" dxfId="46873" priority="20743">
      <formula>$Y403=1</formula>
    </cfRule>
  </conditionalFormatting>
  <conditionalFormatting sqref="F403:O403 D403 R403:AF403">
    <cfRule type="expression" dxfId="46872" priority="20742">
      <formula>$Y403=3</formula>
    </cfRule>
  </conditionalFormatting>
  <conditionalFormatting sqref="D403:O403 R403:AF403">
    <cfRule type="expression" dxfId="46871" priority="20741">
      <formula>$Y403=4</formula>
    </cfRule>
  </conditionalFormatting>
  <conditionalFormatting sqref="E403">
    <cfRule type="expression" dxfId="46870" priority="20739">
      <formula>$Y403=3</formula>
    </cfRule>
    <cfRule type="expression" dxfId="46869" priority="20740">
      <formula>$Y403=2</formula>
    </cfRule>
  </conditionalFormatting>
  <conditionalFormatting sqref="F403:O403 D403 R403:AF403">
    <cfRule type="expression" dxfId="46868" priority="20738">
      <formula>$Y403=2</formula>
    </cfRule>
  </conditionalFormatting>
  <conditionalFormatting sqref="R403:AA403 AF403">
    <cfRule type="expression" dxfId="46867" priority="20730">
      <formula>$Y403=4</formula>
    </cfRule>
    <cfRule type="expression" dxfId="46866" priority="20731">
      <formula>$Y403=3</formula>
    </cfRule>
    <cfRule type="expression" dxfId="46865" priority="20732">
      <formula>$Y403=2</formula>
    </cfRule>
    <cfRule type="expression" dxfId="46864" priority="20733">
      <formula>$Y403=1</formula>
    </cfRule>
    <cfRule type="expression" dxfId="46863" priority="20734">
      <formula>$Y403=4</formula>
    </cfRule>
    <cfRule type="expression" dxfId="46862" priority="20735">
      <formula>$Y403=3</formula>
    </cfRule>
    <cfRule type="expression" dxfId="46861" priority="20736">
      <formula>$Y403=2</formula>
    </cfRule>
    <cfRule type="expression" dxfId="46860" priority="20737">
      <formula>$Y403=1</formula>
    </cfRule>
  </conditionalFormatting>
  <conditionalFormatting sqref="F403:H403">
    <cfRule type="expression" dxfId="46859" priority="20728">
      <formula>$Y403=1</formula>
    </cfRule>
    <cfRule type="expression" dxfId="46858" priority="20729">
      <formula>$Y403=1</formula>
    </cfRule>
  </conditionalFormatting>
  <conditionalFormatting sqref="J403">
    <cfRule type="expression" dxfId="46857" priority="20712">
      <formula>$Y403=4</formula>
    </cfRule>
    <cfRule type="expression" dxfId="46856" priority="20713">
      <formula>$Y403=3</formula>
    </cfRule>
    <cfRule type="expression" dxfId="46855" priority="20714">
      <formula>$Y403=2</formula>
    </cfRule>
    <cfRule type="expression" dxfId="46854" priority="20715">
      <formula>$Y403=1</formula>
    </cfRule>
    <cfRule type="expression" dxfId="46853" priority="20716">
      <formula>$Y403=4</formula>
    </cfRule>
    <cfRule type="expression" dxfId="46852" priority="20717">
      <formula>$Y403=3</formula>
    </cfRule>
    <cfRule type="expression" dxfId="46851" priority="20718">
      <formula>$Y403=2</formula>
    </cfRule>
    <cfRule type="expression" dxfId="46850" priority="20719">
      <formula>$Y403=1</formula>
    </cfRule>
    <cfRule type="expression" dxfId="46849" priority="20720">
      <formula>$Y403=4</formula>
    </cfRule>
    <cfRule type="expression" dxfId="46848" priority="20721">
      <formula>$Y403=3</formula>
    </cfRule>
    <cfRule type="expression" dxfId="46847" priority="20722">
      <formula>$Y403=2</formula>
    </cfRule>
    <cfRule type="expression" dxfId="46846" priority="20723">
      <formula>$Y403=1</formula>
    </cfRule>
    <cfRule type="expression" dxfId="46845" priority="20724">
      <formula>$Y403=4</formula>
    </cfRule>
    <cfRule type="expression" dxfId="46844" priority="20725">
      <formula>$Y403=3</formula>
    </cfRule>
    <cfRule type="expression" dxfId="46843" priority="20726">
      <formula>$Y403=2</formula>
    </cfRule>
    <cfRule type="expression" dxfId="46842" priority="20727">
      <formula>$Y403=1</formula>
    </cfRule>
  </conditionalFormatting>
  <conditionalFormatting sqref="F403:H403">
    <cfRule type="expression" dxfId="46841" priority="20710">
      <formula>$Y403=4</formula>
    </cfRule>
    <cfRule type="expression" dxfId="46840" priority="20711">
      <formula>$Y403=2</formula>
    </cfRule>
  </conditionalFormatting>
  <conditionalFormatting sqref="R403:V403 Y403:AF403 N403:O403">
    <cfRule type="expression" dxfId="46839" priority="20709">
      <formula>$Y403=1</formula>
    </cfRule>
  </conditionalFormatting>
  <conditionalFormatting sqref="R403:V403 Y403:AF403 N403:O403">
    <cfRule type="expression" dxfId="46838" priority="20708">
      <formula>$Y403=3</formula>
    </cfRule>
  </conditionalFormatting>
  <conditionalFormatting sqref="R403:V403 Y403:AF403 N403:O403">
    <cfRule type="expression" dxfId="46837" priority="20707">
      <formula>$Y403=4</formula>
    </cfRule>
  </conditionalFormatting>
  <conditionalFormatting sqref="R403:V403 Y403:AF403 N403:O403">
    <cfRule type="expression" dxfId="46836" priority="20706">
      <formula>$Y403=2</formula>
    </cfRule>
  </conditionalFormatting>
  <conditionalFormatting sqref="R403:V403 Y403:AA403 AF403">
    <cfRule type="expression" dxfId="46835" priority="20698">
      <formula>$Y403=4</formula>
    </cfRule>
    <cfRule type="expression" dxfId="46834" priority="20699">
      <formula>$Y403=3</formula>
    </cfRule>
    <cfRule type="expression" dxfId="46833" priority="20700">
      <formula>$Y403=2</formula>
    </cfRule>
    <cfRule type="expression" dxfId="46832" priority="20701">
      <formula>$Y403=1</formula>
    </cfRule>
    <cfRule type="expression" dxfId="46831" priority="20702">
      <formula>$Y403=4</formula>
    </cfRule>
    <cfRule type="expression" dxfId="46830" priority="20703">
      <formula>$Y403=3</formula>
    </cfRule>
    <cfRule type="expression" dxfId="46829" priority="20704">
      <formula>$Y403=2</formula>
    </cfRule>
    <cfRule type="expression" dxfId="46828" priority="20705">
      <formula>$Y403=1</formula>
    </cfRule>
  </conditionalFormatting>
  <conditionalFormatting sqref="W403:X403">
    <cfRule type="expression" dxfId="46827" priority="20661">
      <formula>$Y403=1</formula>
    </cfRule>
  </conditionalFormatting>
  <conditionalFormatting sqref="W403:X403">
    <cfRule type="expression" dxfId="46826" priority="20660">
      <formula>$Y403=3</formula>
    </cfRule>
  </conditionalFormatting>
  <conditionalFormatting sqref="W403:X403">
    <cfRule type="expression" dxfId="46825" priority="20659">
      <formula>$Y403=4</formula>
    </cfRule>
  </conditionalFormatting>
  <conditionalFormatting sqref="W403:X403">
    <cfRule type="expression" dxfId="46824" priority="20658">
      <formula>$Y403=2</formula>
    </cfRule>
  </conditionalFormatting>
  <conditionalFormatting sqref="W403:X403">
    <cfRule type="expression" dxfId="46823" priority="20650">
      <formula>$Y403=4</formula>
    </cfRule>
    <cfRule type="expression" dxfId="46822" priority="20651">
      <formula>$Y403=3</formula>
    </cfRule>
    <cfRule type="expression" dxfId="46821" priority="20652">
      <formula>$Y403=2</formula>
    </cfRule>
    <cfRule type="expression" dxfId="46820" priority="20653">
      <formula>$Y403=1</formula>
    </cfRule>
    <cfRule type="expression" dxfId="46819" priority="20654">
      <formula>$Y403=4</formula>
    </cfRule>
    <cfRule type="expression" dxfId="46818" priority="20655">
      <formula>$Y403=3</formula>
    </cfRule>
    <cfRule type="expression" dxfId="46817" priority="20656">
      <formula>$Y403=2</formula>
    </cfRule>
    <cfRule type="expression" dxfId="46816" priority="20657">
      <formula>$Y403=1</formula>
    </cfRule>
  </conditionalFormatting>
  <conditionalFormatting sqref="K403 I403">
    <cfRule type="expression" dxfId="46815" priority="20649">
      <formula>$Y403=1</formula>
    </cfRule>
  </conditionalFormatting>
  <conditionalFormatting sqref="I403 K403">
    <cfRule type="expression" dxfId="46814" priority="20648">
      <formula>$Y403=3</formula>
    </cfRule>
  </conditionalFormatting>
  <conditionalFormatting sqref="K403 I403">
    <cfRule type="expression" dxfId="46813" priority="20647">
      <formula>$Y403=4</formula>
    </cfRule>
  </conditionalFormatting>
  <conditionalFormatting sqref="I403 K403">
    <cfRule type="expression" dxfId="46812" priority="20646">
      <formula>$Y403=2</formula>
    </cfRule>
  </conditionalFormatting>
  <conditionalFormatting sqref="H403">
    <cfRule type="expression" dxfId="46811" priority="20645">
      <formula>$Y403=1</formula>
    </cfRule>
  </conditionalFormatting>
  <conditionalFormatting sqref="H403">
    <cfRule type="expression" dxfId="46810" priority="20644">
      <formula>$Y403=3</formula>
    </cfRule>
  </conditionalFormatting>
  <conditionalFormatting sqref="H403">
    <cfRule type="expression" dxfId="46809" priority="20643">
      <formula>$Y403=4</formula>
    </cfRule>
  </conditionalFormatting>
  <conditionalFormatting sqref="H403">
    <cfRule type="expression" dxfId="46808" priority="20642">
      <formula>$Y403=2</formula>
    </cfRule>
  </conditionalFormatting>
  <conditionalFormatting sqref="H403">
    <cfRule type="expression" dxfId="46807" priority="20640">
      <formula>$Y403=1</formula>
    </cfRule>
    <cfRule type="expression" dxfId="46806" priority="20641">
      <formula>$Y403=1</formula>
    </cfRule>
  </conditionalFormatting>
  <conditionalFormatting sqref="H403">
    <cfRule type="expression" dxfId="46805" priority="20638">
      <formula>$Y403=4</formula>
    </cfRule>
    <cfRule type="expression" dxfId="46804" priority="20639">
      <formula>$Y403=2</formula>
    </cfRule>
  </conditionalFormatting>
  <conditionalFormatting sqref="J403">
    <cfRule type="expression" dxfId="46803" priority="20637">
      <formula>$Y403=1</formula>
    </cfRule>
  </conditionalFormatting>
  <conditionalFormatting sqref="J403">
    <cfRule type="expression" dxfId="46802" priority="20636">
      <formula>$Y403=3</formula>
    </cfRule>
  </conditionalFormatting>
  <conditionalFormatting sqref="J403">
    <cfRule type="expression" dxfId="46801" priority="20635">
      <formula>$Y403=4</formula>
    </cfRule>
  </conditionalFormatting>
  <conditionalFormatting sqref="J403">
    <cfRule type="expression" dxfId="46800" priority="20634">
      <formula>$Y403=2</formula>
    </cfRule>
  </conditionalFormatting>
  <conditionalFormatting sqref="J403">
    <cfRule type="expression" dxfId="46799" priority="20618">
      <formula>$Y403=4</formula>
    </cfRule>
    <cfRule type="expression" dxfId="46798" priority="20619">
      <formula>$Y403=3</formula>
    </cfRule>
    <cfRule type="expression" dxfId="46797" priority="20620">
      <formula>$Y403=2</formula>
    </cfRule>
    <cfRule type="expression" dxfId="46796" priority="20621">
      <formula>$Y403=1</formula>
    </cfRule>
    <cfRule type="expression" dxfId="46795" priority="20622">
      <formula>$Y403=4</formula>
    </cfRule>
    <cfRule type="expression" dxfId="46794" priority="20623">
      <formula>$Y403=3</formula>
    </cfRule>
    <cfRule type="expression" dxfId="46793" priority="20624">
      <formula>$Y403=2</formula>
    </cfRule>
    <cfRule type="expression" dxfId="46792" priority="20625">
      <formula>$Y403=1</formula>
    </cfRule>
    <cfRule type="expression" dxfId="46791" priority="20626">
      <formula>$Y403=4</formula>
    </cfRule>
    <cfRule type="expression" dxfId="46790" priority="20627">
      <formula>$Y403=3</formula>
    </cfRule>
    <cfRule type="expression" dxfId="46789" priority="20628">
      <formula>$Y403=2</formula>
    </cfRule>
    <cfRule type="expression" dxfId="46788" priority="20629">
      <formula>$Y403=1</formula>
    </cfRule>
    <cfRule type="expression" dxfId="46787" priority="20630">
      <formula>$Y403=4</formula>
    </cfRule>
    <cfRule type="expression" dxfId="46786" priority="20631">
      <formula>$Y403=3</formula>
    </cfRule>
    <cfRule type="expression" dxfId="46785" priority="20632">
      <formula>$Y403=2</formula>
    </cfRule>
    <cfRule type="expression" dxfId="46784" priority="20633">
      <formula>$Y403=1</formula>
    </cfRule>
  </conditionalFormatting>
  <conditionalFormatting sqref="E403">
    <cfRule type="expression" dxfId="46783" priority="20617">
      <formula>$Y403=1</formula>
    </cfRule>
  </conditionalFormatting>
  <conditionalFormatting sqref="E403">
    <cfRule type="expression" dxfId="46782" priority="20616">
      <formula>$Y403=4</formula>
    </cfRule>
  </conditionalFormatting>
  <conditionalFormatting sqref="E403">
    <cfRule type="expression" dxfId="46781" priority="20614">
      <formula>$Y403=3</formula>
    </cfRule>
    <cfRule type="expression" dxfId="46780" priority="20615">
      <formula>$Y403=2</formula>
    </cfRule>
  </conditionalFormatting>
  <conditionalFormatting sqref="F403:G403">
    <cfRule type="expression" dxfId="46779" priority="20613">
      <formula>$Y403=1</formula>
    </cfRule>
  </conditionalFormatting>
  <conditionalFormatting sqref="F403:G403">
    <cfRule type="expression" dxfId="46778" priority="20612">
      <formula>$Y403=3</formula>
    </cfRule>
  </conditionalFormatting>
  <conditionalFormatting sqref="F403:G403">
    <cfRule type="expression" dxfId="46777" priority="20611">
      <formula>$Y403=4</formula>
    </cfRule>
  </conditionalFormatting>
  <conditionalFormatting sqref="F403:G403">
    <cfRule type="expression" dxfId="46776" priority="20610">
      <formula>$Y403=2</formula>
    </cfRule>
  </conditionalFormatting>
  <conditionalFormatting sqref="F403:G403">
    <cfRule type="expression" dxfId="46775" priority="20608">
      <formula>$Y403=1</formula>
    </cfRule>
    <cfRule type="expression" dxfId="46774" priority="20609">
      <formula>$Y403=1</formula>
    </cfRule>
  </conditionalFormatting>
  <conditionalFormatting sqref="F403:G403">
    <cfRule type="expression" dxfId="46773" priority="20606">
      <formula>$Y403=4</formula>
    </cfRule>
    <cfRule type="expression" dxfId="46772" priority="20607">
      <formula>$Y403=2</formula>
    </cfRule>
  </conditionalFormatting>
  <conditionalFormatting sqref="R385:V385">
    <cfRule type="expression" dxfId="46771" priority="20605">
      <formula>$Y385=1</formula>
    </cfRule>
  </conditionalFormatting>
  <conditionalFormatting sqref="R385:V385">
    <cfRule type="expression" dxfId="46770" priority="20604">
      <formula>$Y385=3</formula>
    </cfRule>
  </conditionalFormatting>
  <conditionalFormatting sqref="R385:V385">
    <cfRule type="expression" dxfId="46769" priority="20603">
      <formula>$Y385=4</formula>
    </cfRule>
  </conditionalFormatting>
  <conditionalFormatting sqref="R385:V385">
    <cfRule type="expression" dxfId="46768" priority="20602">
      <formula>$Y385=2</formula>
    </cfRule>
  </conditionalFormatting>
  <conditionalFormatting sqref="R385:V385">
    <cfRule type="expression" dxfId="46767" priority="20594">
      <formula>$Y385=4</formula>
    </cfRule>
    <cfRule type="expression" dxfId="46766" priority="20595">
      <formula>$Y385=3</formula>
    </cfRule>
    <cfRule type="expression" dxfId="46765" priority="20596">
      <formula>$Y385=2</formula>
    </cfRule>
    <cfRule type="expression" dxfId="46764" priority="20597">
      <formula>$Y385=1</formula>
    </cfRule>
    <cfRule type="expression" dxfId="46763" priority="20598">
      <formula>$Y385=4</formula>
    </cfRule>
    <cfRule type="expression" dxfId="46762" priority="20599">
      <formula>$Y385=3</formula>
    </cfRule>
    <cfRule type="expression" dxfId="46761" priority="20600">
      <formula>$Y385=2</formula>
    </cfRule>
    <cfRule type="expression" dxfId="46760" priority="20601">
      <formula>$Y385=1</formula>
    </cfRule>
  </conditionalFormatting>
  <conditionalFormatting sqref="R386:V386">
    <cfRule type="expression" dxfId="46759" priority="20593">
      <formula>$Y386=1</formula>
    </cfRule>
  </conditionalFormatting>
  <conditionalFormatting sqref="R386:V386">
    <cfRule type="expression" dxfId="46758" priority="20592">
      <formula>$Y386=3</formula>
    </cfRule>
  </conditionalFormatting>
  <conditionalFormatting sqref="R386:V386">
    <cfRule type="expression" dxfId="46757" priority="20591">
      <formula>$Y386=4</formula>
    </cfRule>
  </conditionalFormatting>
  <conditionalFormatting sqref="R386:V386">
    <cfRule type="expression" dxfId="46756" priority="20590">
      <formula>$Y386=2</formula>
    </cfRule>
  </conditionalFormatting>
  <conditionalFormatting sqref="R386:V386">
    <cfRule type="expression" dxfId="46755" priority="20582">
      <formula>$Y386=4</formula>
    </cfRule>
    <cfRule type="expression" dxfId="46754" priority="20583">
      <formula>$Y386=3</formula>
    </cfRule>
    <cfRule type="expression" dxfId="46753" priority="20584">
      <formula>$Y386=2</formula>
    </cfRule>
    <cfRule type="expression" dxfId="46752" priority="20585">
      <formula>$Y386=1</formula>
    </cfRule>
    <cfRule type="expression" dxfId="46751" priority="20586">
      <formula>$Y386=4</formula>
    </cfRule>
    <cfRule type="expression" dxfId="46750" priority="20587">
      <formula>$Y386=3</formula>
    </cfRule>
    <cfRule type="expression" dxfId="46749" priority="20588">
      <formula>$Y386=2</formula>
    </cfRule>
    <cfRule type="expression" dxfId="46748" priority="20589">
      <formula>$Y386=1</formula>
    </cfRule>
  </conditionalFormatting>
  <conditionalFormatting sqref="AA334:AA338">
    <cfRule type="expression" dxfId="46747" priority="20581">
      <formula>$Y334=1</formula>
    </cfRule>
  </conditionalFormatting>
  <conditionalFormatting sqref="AA334:AA338">
    <cfRule type="expression" dxfId="46746" priority="20580">
      <formula>$Y334=3</formula>
    </cfRule>
  </conditionalFormatting>
  <conditionalFormatting sqref="AA334:AA338">
    <cfRule type="expression" dxfId="46745" priority="20579">
      <formula>$Y334=4</formula>
    </cfRule>
  </conditionalFormatting>
  <conditionalFormatting sqref="AA334:AA338">
    <cfRule type="expression" dxfId="46744" priority="20578">
      <formula>$Y334=2</formula>
    </cfRule>
  </conditionalFormatting>
  <conditionalFormatting sqref="AA334:AA338">
    <cfRule type="expression" dxfId="46743" priority="20570">
      <formula>$Y334=4</formula>
    </cfRule>
    <cfRule type="expression" dxfId="46742" priority="20571">
      <formula>$Y334=3</formula>
    </cfRule>
    <cfRule type="expression" dxfId="46741" priority="20572">
      <formula>$Y334=2</formula>
    </cfRule>
    <cfRule type="expression" dxfId="46740" priority="20573">
      <formula>$Y334=1</formula>
    </cfRule>
    <cfRule type="expression" dxfId="46739" priority="20574">
      <formula>$Y334=4</formula>
    </cfRule>
    <cfRule type="expression" dxfId="46738" priority="20575">
      <formula>$Y334=3</formula>
    </cfRule>
    <cfRule type="expression" dxfId="46737" priority="20576">
      <formula>$Y334=2</formula>
    </cfRule>
    <cfRule type="expression" dxfId="46736" priority="20577">
      <formula>$Y334=1</formula>
    </cfRule>
  </conditionalFormatting>
  <conditionalFormatting sqref="W334:Z338 AB334:AC338">
    <cfRule type="expression" dxfId="46735" priority="20569">
      <formula>$Y334=1</formula>
    </cfRule>
  </conditionalFormatting>
  <conditionalFormatting sqref="W334:Z338 AB334:AC338">
    <cfRule type="expression" dxfId="46734" priority="20568">
      <formula>$Y334=3</formula>
    </cfRule>
  </conditionalFormatting>
  <conditionalFormatting sqref="W334:Z338 AB334:AC338">
    <cfRule type="expression" dxfId="46733" priority="20567">
      <formula>$Y334=4</formula>
    </cfRule>
  </conditionalFormatting>
  <conditionalFormatting sqref="W334:Z338 AB334:AC338">
    <cfRule type="expression" dxfId="46732" priority="20566">
      <formula>$Y334=2</formula>
    </cfRule>
  </conditionalFormatting>
  <conditionalFormatting sqref="W334:Z338">
    <cfRule type="expression" dxfId="46731" priority="20558">
      <formula>$Y334=4</formula>
    </cfRule>
    <cfRule type="expression" dxfId="46730" priority="20559">
      <formula>$Y334=3</formula>
    </cfRule>
    <cfRule type="expression" dxfId="46729" priority="20560">
      <formula>$Y334=2</formula>
    </cfRule>
    <cfRule type="expression" dxfId="46728" priority="20561">
      <formula>$Y334=1</formula>
    </cfRule>
    <cfRule type="expression" dxfId="46727" priority="20562">
      <formula>$Y334=4</formula>
    </cfRule>
    <cfRule type="expression" dxfId="46726" priority="20563">
      <formula>$Y334=3</formula>
    </cfRule>
    <cfRule type="expression" dxfId="46725" priority="20564">
      <formula>$Y334=2</formula>
    </cfRule>
    <cfRule type="expression" dxfId="46724" priority="20565">
      <formula>$Y334=1</formula>
    </cfRule>
  </conditionalFormatting>
  <conditionalFormatting sqref="O235:V235">
    <cfRule type="expression" dxfId="46723" priority="20557">
      <formula>$Y235=1</formula>
    </cfRule>
  </conditionalFormatting>
  <conditionalFormatting sqref="O235:V235">
    <cfRule type="expression" dxfId="46722" priority="20556">
      <formula>$Y235=3</formula>
    </cfRule>
  </conditionalFormatting>
  <conditionalFormatting sqref="O235:V235">
    <cfRule type="expression" dxfId="46721" priority="20555">
      <formula>$Y235=4</formula>
    </cfRule>
  </conditionalFormatting>
  <conditionalFormatting sqref="O235:V235">
    <cfRule type="expression" dxfId="46720" priority="20554">
      <formula>$Y235=2</formula>
    </cfRule>
  </conditionalFormatting>
  <conditionalFormatting sqref="R235:V235">
    <cfRule type="expression" dxfId="46719" priority="20546">
      <formula>$Y235=4</formula>
    </cfRule>
    <cfRule type="expression" dxfId="46718" priority="20547">
      <formula>$Y235=3</formula>
    </cfRule>
    <cfRule type="expression" dxfId="46717" priority="20548">
      <formula>$Y235=2</formula>
    </cfRule>
    <cfRule type="expression" dxfId="46716" priority="20549">
      <formula>$Y235=1</formula>
    </cfRule>
    <cfRule type="expression" dxfId="46715" priority="20550">
      <formula>$Y235=4</formula>
    </cfRule>
    <cfRule type="expression" dxfId="46714" priority="20551">
      <formula>$Y235=3</formula>
    </cfRule>
    <cfRule type="expression" dxfId="46713" priority="20552">
      <formula>$Y235=2</formula>
    </cfRule>
    <cfRule type="expression" dxfId="46712" priority="20553">
      <formula>$Y235=1</formula>
    </cfRule>
  </conditionalFormatting>
  <conditionalFormatting sqref="P235:Q235">
    <cfRule type="expression" dxfId="46711" priority="20530">
      <formula>$Y235=4</formula>
    </cfRule>
    <cfRule type="expression" dxfId="46710" priority="20531">
      <formula>$Y235=3</formula>
    </cfRule>
    <cfRule type="expression" dxfId="46709" priority="20532">
      <formula>$Y235=2</formula>
    </cfRule>
    <cfRule type="expression" dxfId="46708" priority="20533">
      <formula>$Y235=1</formula>
    </cfRule>
    <cfRule type="expression" dxfId="46707" priority="20534">
      <formula>$Y235=4</formula>
    </cfRule>
    <cfRule type="expression" dxfId="46706" priority="20535">
      <formula>$Y235=3</formula>
    </cfRule>
    <cfRule type="expression" dxfId="46705" priority="20536">
      <formula>$Y235=2</formula>
    </cfRule>
    <cfRule type="expression" dxfId="46704" priority="20537">
      <formula>$Y235=1</formula>
    </cfRule>
    <cfRule type="expression" dxfId="46703" priority="20538">
      <formula>$Y235=4</formula>
    </cfRule>
    <cfRule type="expression" dxfId="46702" priority="20539">
      <formula>$Y235=3</formula>
    </cfRule>
    <cfRule type="expression" dxfId="46701" priority="20540">
      <formula>$Y235=2</formula>
    </cfRule>
    <cfRule type="expression" dxfId="46700" priority="20541">
      <formula>$Y235=1</formula>
    </cfRule>
    <cfRule type="expression" dxfId="46699" priority="20542">
      <formula>$Y235=4</formula>
    </cfRule>
    <cfRule type="expression" dxfId="46698" priority="20543">
      <formula>$Y235=3</formula>
    </cfRule>
    <cfRule type="expression" dxfId="46697" priority="20544">
      <formula>$Y235=2</formula>
    </cfRule>
    <cfRule type="expression" dxfId="46696" priority="20545">
      <formula>$Y235=1</formula>
    </cfRule>
  </conditionalFormatting>
  <conditionalFormatting sqref="F404:G404">
    <cfRule type="expression" dxfId="46695" priority="20529">
      <formula>$Y404=1</formula>
    </cfRule>
  </conditionalFormatting>
  <conditionalFormatting sqref="F404:G404">
    <cfRule type="expression" dxfId="46694" priority="20528">
      <formula>$Y404=3</formula>
    </cfRule>
  </conditionalFormatting>
  <conditionalFormatting sqref="F404:G404">
    <cfRule type="expression" dxfId="46693" priority="20527">
      <formula>$Y404=4</formula>
    </cfRule>
  </conditionalFormatting>
  <conditionalFormatting sqref="F404:G404">
    <cfRule type="expression" dxfId="46692" priority="20526">
      <formula>$Y404=2</formula>
    </cfRule>
  </conditionalFormatting>
  <conditionalFormatting sqref="F404:G404">
    <cfRule type="expression" dxfId="46691" priority="20524">
      <formula>$Y404=1</formula>
    </cfRule>
    <cfRule type="expression" dxfId="46690" priority="20525">
      <formula>$Y404=1</formula>
    </cfRule>
  </conditionalFormatting>
  <conditionalFormatting sqref="F404:G404">
    <cfRule type="expression" dxfId="46689" priority="20522">
      <formula>$Y404=4</formula>
    </cfRule>
    <cfRule type="expression" dxfId="46688" priority="20523">
      <formula>$Y404=2</formula>
    </cfRule>
  </conditionalFormatting>
  <conditionalFormatting sqref="F404:G404">
    <cfRule type="expression" dxfId="46687" priority="20521">
      <formula>$Y404=1</formula>
    </cfRule>
  </conditionalFormatting>
  <conditionalFormatting sqref="F404:G404">
    <cfRule type="expression" dxfId="46686" priority="20520">
      <formula>$Y404=3</formula>
    </cfRule>
  </conditionalFormatting>
  <conditionalFormatting sqref="F404:G404">
    <cfRule type="expression" dxfId="46685" priority="20519">
      <formula>$Y404=4</formula>
    </cfRule>
  </conditionalFormatting>
  <conditionalFormatting sqref="F404:G404">
    <cfRule type="expression" dxfId="46684" priority="20518">
      <formula>$Y404=2</formula>
    </cfRule>
  </conditionalFormatting>
  <conditionalFormatting sqref="F404:G404">
    <cfRule type="expression" dxfId="46683" priority="20516">
      <formula>$Y404=1</formula>
    </cfRule>
    <cfRule type="expression" dxfId="46682" priority="20517">
      <formula>$Y404=1</formula>
    </cfRule>
  </conditionalFormatting>
  <conditionalFormatting sqref="F404:G404">
    <cfRule type="expression" dxfId="46681" priority="20514">
      <formula>$Y404=4</formula>
    </cfRule>
    <cfRule type="expression" dxfId="46680" priority="20515">
      <formula>$Y404=2</formula>
    </cfRule>
  </conditionalFormatting>
  <conditionalFormatting sqref="P404">
    <cfRule type="expression" dxfId="46679" priority="20513">
      <formula>$Y404=1</formula>
    </cfRule>
  </conditionalFormatting>
  <conditionalFormatting sqref="P404">
    <cfRule type="expression" dxfId="46678" priority="20512">
      <formula>$Y404=3</formula>
    </cfRule>
  </conditionalFormatting>
  <conditionalFormatting sqref="P404">
    <cfRule type="expression" dxfId="46677" priority="20511">
      <formula>$Y404=4</formula>
    </cfRule>
  </conditionalFormatting>
  <conditionalFormatting sqref="P404">
    <cfRule type="expression" dxfId="46676" priority="20510">
      <formula>$Y404=2</formula>
    </cfRule>
  </conditionalFormatting>
  <conditionalFormatting sqref="P404">
    <cfRule type="expression" dxfId="46675" priority="20494">
      <formula>$Y404=4</formula>
    </cfRule>
    <cfRule type="expression" dxfId="46674" priority="20495">
      <formula>$Y404=3</formula>
    </cfRule>
    <cfRule type="expression" dxfId="46673" priority="20496">
      <formula>$Y404=2</formula>
    </cfRule>
    <cfRule type="expression" dxfId="46672" priority="20497">
      <formula>$Y404=1</formula>
    </cfRule>
    <cfRule type="expression" dxfId="46671" priority="20498">
      <formula>$Y404=4</formula>
    </cfRule>
    <cfRule type="expression" dxfId="46670" priority="20499">
      <formula>$Y404=3</formula>
    </cfRule>
    <cfRule type="expression" dxfId="46669" priority="20500">
      <formula>$Y404=2</formula>
    </cfRule>
    <cfRule type="expression" dxfId="46668" priority="20501">
      <formula>$Y404=1</formula>
    </cfRule>
    <cfRule type="expression" dxfId="46667" priority="20502">
      <formula>$Y404=4</formula>
    </cfRule>
    <cfRule type="expression" dxfId="46666" priority="20503">
      <formula>$Y404=3</formula>
    </cfRule>
    <cfRule type="expression" dxfId="46665" priority="20504">
      <formula>$Y404=2</formula>
    </cfRule>
    <cfRule type="expression" dxfId="46664" priority="20505">
      <formula>$Y404=1</formula>
    </cfRule>
    <cfRule type="expression" dxfId="46663" priority="20506">
      <formula>$Y404=4</formula>
    </cfRule>
    <cfRule type="expression" dxfId="46662" priority="20507">
      <formula>$Y404=3</formula>
    </cfRule>
    <cfRule type="expression" dxfId="46661" priority="20508">
      <formula>$Y404=2</formula>
    </cfRule>
    <cfRule type="expression" dxfId="46660" priority="20509">
      <formula>$Y404=1</formula>
    </cfRule>
  </conditionalFormatting>
  <conditionalFormatting sqref="Q404">
    <cfRule type="expression" dxfId="46659" priority="20493">
      <formula>$Y404=1</formula>
    </cfRule>
  </conditionalFormatting>
  <conditionalFormatting sqref="Q404">
    <cfRule type="expression" dxfId="46658" priority="20492">
      <formula>$Y404=3</formula>
    </cfRule>
  </conditionalFormatting>
  <conditionalFormatting sqref="Q404">
    <cfRule type="expression" dxfId="46657" priority="20491">
      <formula>$Y404=4</formula>
    </cfRule>
  </conditionalFormatting>
  <conditionalFormatting sqref="Q404">
    <cfRule type="expression" dxfId="46656" priority="20490">
      <formula>$Y404=2</formula>
    </cfRule>
  </conditionalFormatting>
  <conditionalFormatting sqref="Q404">
    <cfRule type="expression" dxfId="46655" priority="20474">
      <formula>$Y404=4</formula>
    </cfRule>
    <cfRule type="expression" dxfId="46654" priority="20475">
      <formula>$Y404=3</formula>
    </cfRule>
    <cfRule type="expression" dxfId="46653" priority="20476">
      <formula>$Y404=2</formula>
    </cfRule>
    <cfRule type="expression" dxfId="46652" priority="20477">
      <formula>$Y404=1</formula>
    </cfRule>
    <cfRule type="expression" dxfId="46651" priority="20478">
      <formula>$Y404=4</formula>
    </cfRule>
    <cfRule type="expression" dxfId="46650" priority="20479">
      <formula>$Y404=3</formula>
    </cfRule>
    <cfRule type="expression" dxfId="46649" priority="20480">
      <formula>$Y404=2</formula>
    </cfRule>
    <cfRule type="expression" dxfId="46648" priority="20481">
      <formula>$Y404=1</formula>
    </cfRule>
    <cfRule type="expression" dxfId="46647" priority="20482">
      <formula>$Y404=4</formula>
    </cfRule>
    <cfRule type="expression" dxfId="46646" priority="20483">
      <formula>$Y404=3</formula>
    </cfRule>
    <cfRule type="expression" dxfId="46645" priority="20484">
      <formula>$Y404=2</formula>
    </cfRule>
    <cfRule type="expression" dxfId="46644" priority="20485">
      <formula>$Y404=1</formula>
    </cfRule>
    <cfRule type="expression" dxfId="46643" priority="20486">
      <formula>$Y404=4</formula>
    </cfRule>
    <cfRule type="expression" dxfId="46642" priority="20487">
      <formula>$Y404=3</formula>
    </cfRule>
    <cfRule type="expression" dxfId="46641" priority="20488">
      <formula>$Y404=2</formula>
    </cfRule>
    <cfRule type="expression" dxfId="46640" priority="20489">
      <formula>$Y404=1</formula>
    </cfRule>
  </conditionalFormatting>
  <conditionalFormatting sqref="N404:O404 R404:AF404">
    <cfRule type="expression" dxfId="46639" priority="20473">
      <formula>$Y404=1</formula>
    </cfRule>
  </conditionalFormatting>
  <conditionalFormatting sqref="N404:O404 R404:AF404">
    <cfRule type="expression" dxfId="46638" priority="20472">
      <formula>$Y404=3</formula>
    </cfRule>
  </conditionalFormatting>
  <conditionalFormatting sqref="N404:O404 R404:AF404">
    <cfRule type="expression" dxfId="46637" priority="20471">
      <formula>$Y404=4</formula>
    </cfRule>
  </conditionalFormatting>
  <conditionalFormatting sqref="N404:O404 R404:AF404">
    <cfRule type="expression" dxfId="46636" priority="20470">
      <formula>$Y404=2</formula>
    </cfRule>
  </conditionalFormatting>
  <conditionalFormatting sqref="AF404 R404:AA404">
    <cfRule type="expression" dxfId="46635" priority="20462">
      <formula>$Y404=4</formula>
    </cfRule>
    <cfRule type="expression" dxfId="46634" priority="20463">
      <formula>$Y404=3</formula>
    </cfRule>
    <cfRule type="expression" dxfId="46633" priority="20464">
      <formula>$Y404=2</formula>
    </cfRule>
    <cfRule type="expression" dxfId="46632" priority="20465">
      <formula>$Y404=1</formula>
    </cfRule>
    <cfRule type="expression" dxfId="46631" priority="20466">
      <formula>$Y404=4</formula>
    </cfRule>
    <cfRule type="expression" dxfId="46630" priority="20467">
      <formula>$Y404=3</formula>
    </cfRule>
    <cfRule type="expression" dxfId="46629" priority="20468">
      <formula>$Y404=2</formula>
    </cfRule>
    <cfRule type="expression" dxfId="46628" priority="20469">
      <formula>$Y404=1</formula>
    </cfRule>
  </conditionalFormatting>
  <conditionalFormatting sqref="N404:O404 R404:V404 Y404:AF404">
    <cfRule type="expression" dxfId="46627" priority="20461">
      <formula>$Y404=1</formula>
    </cfRule>
  </conditionalFormatting>
  <conditionalFormatting sqref="N404:O404 R404:V404 Y404:AF404">
    <cfRule type="expression" dxfId="46626" priority="20460">
      <formula>$Y404=3</formula>
    </cfRule>
  </conditionalFormatting>
  <conditionalFormatting sqref="N404:O404 R404:V404 Y404:AF404">
    <cfRule type="expression" dxfId="46625" priority="20459">
      <formula>$Y404=4</formula>
    </cfRule>
  </conditionalFormatting>
  <conditionalFormatting sqref="N404:O404 R404:V404 Y404:AF404">
    <cfRule type="expression" dxfId="46624" priority="20458">
      <formula>$Y404=2</formula>
    </cfRule>
  </conditionalFormatting>
  <conditionalFormatting sqref="AF404 R404:V404 Y404:AA404">
    <cfRule type="expression" dxfId="46623" priority="20450">
      <formula>$Y404=4</formula>
    </cfRule>
    <cfRule type="expression" dxfId="46622" priority="20451">
      <formula>$Y404=3</formula>
    </cfRule>
    <cfRule type="expression" dxfId="46621" priority="20452">
      <formula>$Y404=2</formula>
    </cfRule>
    <cfRule type="expression" dxfId="46620" priority="20453">
      <formula>$Y404=1</formula>
    </cfRule>
    <cfRule type="expression" dxfId="46619" priority="20454">
      <formula>$Y404=4</formula>
    </cfRule>
    <cfRule type="expression" dxfId="46618" priority="20455">
      <formula>$Y404=3</formula>
    </cfRule>
    <cfRule type="expression" dxfId="46617" priority="20456">
      <formula>$Y404=2</formula>
    </cfRule>
    <cfRule type="expression" dxfId="46616" priority="20457">
      <formula>$Y404=1</formula>
    </cfRule>
  </conditionalFormatting>
  <conditionalFormatting sqref="W404:X404">
    <cfRule type="expression" dxfId="46615" priority="20449">
      <formula>$Y404=1</formula>
    </cfRule>
  </conditionalFormatting>
  <conditionalFormatting sqref="W404:X404">
    <cfRule type="expression" dxfId="46614" priority="20448">
      <formula>$Y404=3</formula>
    </cfRule>
  </conditionalFormatting>
  <conditionalFormatting sqref="W404:X404">
    <cfRule type="expression" dxfId="46613" priority="20447">
      <formula>$Y404=4</formula>
    </cfRule>
  </conditionalFormatting>
  <conditionalFormatting sqref="W404:X404">
    <cfRule type="expression" dxfId="46612" priority="20446">
      <formula>$Y404=2</formula>
    </cfRule>
  </conditionalFormatting>
  <conditionalFormatting sqref="W404:X404">
    <cfRule type="expression" dxfId="46611" priority="20438">
      <formula>$Y404=4</formula>
    </cfRule>
    <cfRule type="expression" dxfId="46610" priority="20439">
      <formula>$Y404=3</formula>
    </cfRule>
    <cfRule type="expression" dxfId="46609" priority="20440">
      <formula>$Y404=2</formula>
    </cfRule>
    <cfRule type="expression" dxfId="46608" priority="20441">
      <formula>$Y404=1</formula>
    </cfRule>
    <cfRule type="expression" dxfId="46607" priority="20442">
      <formula>$Y404=4</formula>
    </cfRule>
    <cfRule type="expression" dxfId="46606" priority="20443">
      <formula>$Y404=3</formula>
    </cfRule>
    <cfRule type="expression" dxfId="46605" priority="20444">
      <formula>$Y404=2</formula>
    </cfRule>
    <cfRule type="expression" dxfId="46604" priority="20445">
      <formula>$Y404=1</formula>
    </cfRule>
  </conditionalFormatting>
  <conditionalFormatting sqref="E405">
    <cfRule type="expression" dxfId="46603" priority="20437">
      <formula>$Y405=1</formula>
    </cfRule>
  </conditionalFormatting>
  <conditionalFormatting sqref="E405">
    <cfRule type="expression" dxfId="46602" priority="20436">
      <formula>$Y405=4</formula>
    </cfRule>
  </conditionalFormatting>
  <conditionalFormatting sqref="E405">
    <cfRule type="expression" dxfId="46601" priority="20434">
      <formula>$Y405=3</formula>
    </cfRule>
    <cfRule type="expression" dxfId="46600" priority="20435">
      <formula>$Y405=2</formula>
    </cfRule>
  </conditionalFormatting>
  <conditionalFormatting sqref="F405:G405">
    <cfRule type="expression" dxfId="46599" priority="20433">
      <formula>$Y405=1</formula>
    </cfRule>
  </conditionalFormatting>
  <conditionalFormatting sqref="F405:G405">
    <cfRule type="expression" dxfId="46598" priority="20432">
      <formula>$Y405=3</formula>
    </cfRule>
  </conditionalFormatting>
  <conditionalFormatting sqref="F405:G405">
    <cfRule type="expression" dxfId="46597" priority="20431">
      <formula>$Y405=4</formula>
    </cfRule>
  </conditionalFormatting>
  <conditionalFormatting sqref="F405:G405">
    <cfRule type="expression" dxfId="46596" priority="20430">
      <formula>$Y405=2</formula>
    </cfRule>
  </conditionalFormatting>
  <conditionalFormatting sqref="F405:G405">
    <cfRule type="expression" dxfId="46595" priority="20428">
      <formula>$Y405=1</formula>
    </cfRule>
    <cfRule type="expression" dxfId="46594" priority="20429">
      <formula>$Y405=1</formula>
    </cfRule>
  </conditionalFormatting>
  <conditionalFormatting sqref="F405:G405">
    <cfRule type="expression" dxfId="46593" priority="20426">
      <formula>$Y405=4</formula>
    </cfRule>
    <cfRule type="expression" dxfId="46592" priority="20427">
      <formula>$Y405=2</formula>
    </cfRule>
  </conditionalFormatting>
  <conditionalFormatting sqref="F405:G405">
    <cfRule type="expression" dxfId="46591" priority="20425">
      <formula>$Y405=1</formula>
    </cfRule>
  </conditionalFormatting>
  <conditionalFormatting sqref="F405:G405">
    <cfRule type="expression" dxfId="46590" priority="20424">
      <formula>$Y405=3</formula>
    </cfRule>
  </conditionalFormatting>
  <conditionalFormatting sqref="F405:G405">
    <cfRule type="expression" dxfId="46589" priority="20423">
      <formula>$Y405=4</formula>
    </cfRule>
  </conditionalFormatting>
  <conditionalFormatting sqref="F405:G405">
    <cfRule type="expression" dxfId="46588" priority="20422">
      <formula>$Y405=2</formula>
    </cfRule>
  </conditionalFormatting>
  <conditionalFormatting sqref="F405:G405">
    <cfRule type="expression" dxfId="46587" priority="20420">
      <formula>$Y405=1</formula>
    </cfRule>
    <cfRule type="expression" dxfId="46586" priority="20421">
      <formula>$Y405=1</formula>
    </cfRule>
  </conditionalFormatting>
  <conditionalFormatting sqref="F405:G405">
    <cfRule type="expression" dxfId="46585" priority="20418">
      <formula>$Y405=4</formula>
    </cfRule>
    <cfRule type="expression" dxfId="46584" priority="20419">
      <formula>$Y405=2</formula>
    </cfRule>
  </conditionalFormatting>
  <conditionalFormatting sqref="P405">
    <cfRule type="expression" dxfId="46583" priority="20417">
      <formula>$Y405=1</formula>
    </cfRule>
  </conditionalFormatting>
  <conditionalFormatting sqref="P405">
    <cfRule type="expression" dxfId="46582" priority="20416">
      <formula>$Y405=3</formula>
    </cfRule>
  </conditionalFormatting>
  <conditionalFormatting sqref="P405">
    <cfRule type="expression" dxfId="46581" priority="20415">
      <formula>$Y405=4</formula>
    </cfRule>
  </conditionalFormatting>
  <conditionalFormatting sqref="P405">
    <cfRule type="expression" dxfId="46580" priority="20414">
      <formula>$Y405=2</formula>
    </cfRule>
  </conditionalFormatting>
  <conditionalFormatting sqref="P405">
    <cfRule type="expression" dxfId="46579" priority="20398">
      <formula>$Y405=4</formula>
    </cfRule>
    <cfRule type="expression" dxfId="46578" priority="20399">
      <formula>$Y405=3</formula>
    </cfRule>
    <cfRule type="expression" dxfId="46577" priority="20400">
      <formula>$Y405=2</formula>
    </cfRule>
    <cfRule type="expression" dxfId="46576" priority="20401">
      <formula>$Y405=1</formula>
    </cfRule>
    <cfRule type="expression" dxfId="46575" priority="20402">
      <formula>$Y405=4</formula>
    </cfRule>
    <cfRule type="expression" dxfId="46574" priority="20403">
      <formula>$Y405=3</formula>
    </cfRule>
    <cfRule type="expression" dxfId="46573" priority="20404">
      <formula>$Y405=2</formula>
    </cfRule>
    <cfRule type="expression" dxfId="46572" priority="20405">
      <formula>$Y405=1</formula>
    </cfRule>
    <cfRule type="expression" dxfId="46571" priority="20406">
      <formula>$Y405=4</formula>
    </cfRule>
    <cfRule type="expression" dxfId="46570" priority="20407">
      <formula>$Y405=3</formula>
    </cfRule>
    <cfRule type="expression" dxfId="46569" priority="20408">
      <formula>$Y405=2</formula>
    </cfRule>
    <cfRule type="expression" dxfId="46568" priority="20409">
      <formula>$Y405=1</formula>
    </cfRule>
    <cfRule type="expression" dxfId="46567" priority="20410">
      <formula>$Y405=4</formula>
    </cfRule>
    <cfRule type="expression" dxfId="46566" priority="20411">
      <formula>$Y405=3</formula>
    </cfRule>
    <cfRule type="expression" dxfId="46565" priority="20412">
      <formula>$Y405=2</formula>
    </cfRule>
    <cfRule type="expression" dxfId="46564" priority="20413">
      <formula>$Y405=1</formula>
    </cfRule>
  </conditionalFormatting>
  <conditionalFormatting sqref="Q405">
    <cfRule type="expression" dxfId="46563" priority="20397">
      <formula>$Y405=1</formula>
    </cfRule>
  </conditionalFormatting>
  <conditionalFormatting sqref="Q405">
    <cfRule type="expression" dxfId="46562" priority="20396">
      <formula>$Y405=3</formula>
    </cfRule>
  </conditionalFormatting>
  <conditionalFormatting sqref="Q405">
    <cfRule type="expression" dxfId="46561" priority="20395">
      <formula>$Y405=4</formula>
    </cfRule>
  </conditionalFormatting>
  <conditionalFormatting sqref="Q405">
    <cfRule type="expression" dxfId="46560" priority="20394">
      <formula>$Y405=2</formula>
    </cfRule>
  </conditionalFormatting>
  <conditionalFormatting sqref="Q405">
    <cfRule type="expression" dxfId="46559" priority="20378">
      <formula>$Y405=4</formula>
    </cfRule>
    <cfRule type="expression" dxfId="46558" priority="20379">
      <formula>$Y405=3</formula>
    </cfRule>
    <cfRule type="expression" dxfId="46557" priority="20380">
      <formula>$Y405=2</formula>
    </cfRule>
    <cfRule type="expression" dxfId="46556" priority="20381">
      <formula>$Y405=1</formula>
    </cfRule>
    <cfRule type="expression" dxfId="46555" priority="20382">
      <formula>$Y405=4</formula>
    </cfRule>
    <cfRule type="expression" dxfId="46554" priority="20383">
      <formula>$Y405=3</formula>
    </cfRule>
    <cfRule type="expression" dxfId="46553" priority="20384">
      <formula>$Y405=2</formula>
    </cfRule>
    <cfRule type="expression" dxfId="46552" priority="20385">
      <formula>$Y405=1</formula>
    </cfRule>
    <cfRule type="expression" dxfId="46551" priority="20386">
      <formula>$Y405=4</formula>
    </cfRule>
    <cfRule type="expression" dxfId="46550" priority="20387">
      <formula>$Y405=3</formula>
    </cfRule>
    <cfRule type="expression" dxfId="46549" priority="20388">
      <formula>$Y405=2</formula>
    </cfRule>
    <cfRule type="expression" dxfId="46548" priority="20389">
      <formula>$Y405=1</formula>
    </cfRule>
    <cfRule type="expression" dxfId="46547" priority="20390">
      <formula>$Y405=4</formula>
    </cfRule>
    <cfRule type="expression" dxfId="46546" priority="20391">
      <formula>$Y405=3</formula>
    </cfRule>
    <cfRule type="expression" dxfId="46545" priority="20392">
      <formula>$Y405=2</formula>
    </cfRule>
    <cfRule type="expression" dxfId="46544" priority="20393">
      <formula>$Y405=1</formula>
    </cfRule>
  </conditionalFormatting>
  <conditionalFormatting sqref="N405:O405 R405:AF405">
    <cfRule type="expression" dxfId="46543" priority="20377">
      <formula>$Y405=1</formula>
    </cfRule>
  </conditionalFormatting>
  <conditionalFormatting sqref="N405:O405 R405:AF405">
    <cfRule type="expression" dxfId="46542" priority="20376">
      <formula>$Y405=3</formula>
    </cfRule>
  </conditionalFormatting>
  <conditionalFormatting sqref="N405:O405 R405:AF405">
    <cfRule type="expression" dxfId="46541" priority="20375">
      <formula>$Y405=4</formula>
    </cfRule>
  </conditionalFormatting>
  <conditionalFormatting sqref="N405:O405 R405:AF405">
    <cfRule type="expression" dxfId="46540" priority="20374">
      <formula>$Y405=2</formula>
    </cfRule>
  </conditionalFormatting>
  <conditionalFormatting sqref="AF405 R405:AA405">
    <cfRule type="expression" dxfId="46539" priority="20366">
      <formula>$Y405=4</formula>
    </cfRule>
    <cfRule type="expression" dxfId="46538" priority="20367">
      <formula>$Y405=3</formula>
    </cfRule>
    <cfRule type="expression" dxfId="46537" priority="20368">
      <formula>$Y405=2</formula>
    </cfRule>
    <cfRule type="expression" dxfId="46536" priority="20369">
      <formula>$Y405=1</formula>
    </cfRule>
    <cfRule type="expression" dxfId="46535" priority="20370">
      <formula>$Y405=4</formula>
    </cfRule>
    <cfRule type="expression" dxfId="46534" priority="20371">
      <formula>$Y405=3</formula>
    </cfRule>
    <cfRule type="expression" dxfId="46533" priority="20372">
      <formula>$Y405=2</formula>
    </cfRule>
    <cfRule type="expression" dxfId="46532" priority="20373">
      <formula>$Y405=1</formula>
    </cfRule>
  </conditionalFormatting>
  <conditionalFormatting sqref="N405:O405 R405:V405 Y405:AF405">
    <cfRule type="expression" dxfId="46531" priority="20365">
      <formula>$Y405=1</formula>
    </cfRule>
  </conditionalFormatting>
  <conditionalFormatting sqref="N405:O405 R405:V405 Y405:AF405">
    <cfRule type="expression" dxfId="46530" priority="20364">
      <formula>$Y405=3</formula>
    </cfRule>
  </conditionalFormatting>
  <conditionalFormatting sqref="N405:O405 R405:V405 Y405:AF405">
    <cfRule type="expression" dxfId="46529" priority="20363">
      <formula>$Y405=4</formula>
    </cfRule>
  </conditionalFormatting>
  <conditionalFormatting sqref="N405:O405 R405:V405 Y405:AF405">
    <cfRule type="expression" dxfId="46528" priority="20362">
      <formula>$Y405=2</formula>
    </cfRule>
  </conditionalFormatting>
  <conditionalFormatting sqref="AF405 R405:V405 Y405:AA405">
    <cfRule type="expression" dxfId="46527" priority="20354">
      <formula>$Y405=4</formula>
    </cfRule>
    <cfRule type="expression" dxfId="46526" priority="20355">
      <formula>$Y405=3</formula>
    </cfRule>
    <cfRule type="expression" dxfId="46525" priority="20356">
      <formula>$Y405=2</formula>
    </cfRule>
    <cfRule type="expression" dxfId="46524" priority="20357">
      <formula>$Y405=1</formula>
    </cfRule>
    <cfRule type="expression" dxfId="46523" priority="20358">
      <formula>$Y405=4</formula>
    </cfRule>
    <cfRule type="expression" dxfId="46522" priority="20359">
      <formula>$Y405=3</formula>
    </cfRule>
    <cfRule type="expression" dxfId="46521" priority="20360">
      <formula>$Y405=2</formula>
    </cfRule>
    <cfRule type="expression" dxfId="46520" priority="20361">
      <formula>$Y405=1</formula>
    </cfRule>
  </conditionalFormatting>
  <conditionalFormatting sqref="W405:X405">
    <cfRule type="expression" dxfId="46519" priority="20353">
      <formula>$Y405=1</formula>
    </cfRule>
  </conditionalFormatting>
  <conditionalFormatting sqref="W405:X405">
    <cfRule type="expression" dxfId="46518" priority="20352">
      <formula>$Y405=3</formula>
    </cfRule>
  </conditionalFormatting>
  <conditionalFormatting sqref="W405:X405">
    <cfRule type="expression" dxfId="46517" priority="20351">
      <formula>$Y405=4</formula>
    </cfRule>
  </conditionalFormatting>
  <conditionalFormatting sqref="W405:X405">
    <cfRule type="expression" dxfId="46516" priority="20350">
      <formula>$Y405=2</formula>
    </cfRule>
  </conditionalFormatting>
  <conditionalFormatting sqref="W405:X405">
    <cfRule type="expression" dxfId="46515" priority="20342">
      <formula>$Y405=4</formula>
    </cfRule>
    <cfRule type="expression" dxfId="46514" priority="20343">
      <formula>$Y405=3</formula>
    </cfRule>
    <cfRule type="expression" dxfId="46513" priority="20344">
      <formula>$Y405=2</formula>
    </cfRule>
    <cfRule type="expression" dxfId="46512" priority="20345">
      <formula>$Y405=1</formula>
    </cfRule>
    <cfRule type="expression" dxfId="46511" priority="20346">
      <formula>$Y405=4</formula>
    </cfRule>
    <cfRule type="expression" dxfId="46510" priority="20347">
      <formula>$Y405=3</formula>
    </cfRule>
    <cfRule type="expression" dxfId="46509" priority="20348">
      <formula>$Y405=2</formula>
    </cfRule>
    <cfRule type="expression" dxfId="46508" priority="20349">
      <formula>$Y405=1</formula>
    </cfRule>
  </conditionalFormatting>
  <conditionalFormatting sqref="W235:AD235">
    <cfRule type="expression" dxfId="46507" priority="20341">
      <formula>$Y235=1</formula>
    </cfRule>
  </conditionalFormatting>
  <conditionalFormatting sqref="W235:AD235">
    <cfRule type="expression" dxfId="46506" priority="20340">
      <formula>$Y235=3</formula>
    </cfRule>
  </conditionalFormatting>
  <conditionalFormatting sqref="W235:AD235">
    <cfRule type="expression" dxfId="46505" priority="20339">
      <formula>$Y235=4</formula>
    </cfRule>
  </conditionalFormatting>
  <conditionalFormatting sqref="W235:AD235">
    <cfRule type="expression" dxfId="46504" priority="20338">
      <formula>$Y235=2</formula>
    </cfRule>
  </conditionalFormatting>
  <conditionalFormatting sqref="W235:AA235">
    <cfRule type="expression" dxfId="46503" priority="20330">
      <formula>$Y235=4</formula>
    </cfRule>
    <cfRule type="expression" dxfId="46502" priority="20331">
      <formula>$Y235=3</formula>
    </cfRule>
    <cfRule type="expression" dxfId="46501" priority="20332">
      <formula>$Y235=2</formula>
    </cfRule>
    <cfRule type="expression" dxfId="46500" priority="20333">
      <formula>$Y235=1</formula>
    </cfRule>
    <cfRule type="expression" dxfId="46499" priority="20334">
      <formula>$Y235=4</formula>
    </cfRule>
    <cfRule type="expression" dxfId="46498" priority="20335">
      <formula>$Y235=3</formula>
    </cfRule>
    <cfRule type="expression" dxfId="46497" priority="20336">
      <formula>$Y235=2</formula>
    </cfRule>
    <cfRule type="expression" dxfId="46496" priority="20337">
      <formula>$Y235=1</formula>
    </cfRule>
  </conditionalFormatting>
  <conditionalFormatting sqref="F406:G406">
    <cfRule type="expression" dxfId="46495" priority="20329">
      <formula>$Y406=1</formula>
    </cfRule>
  </conditionalFormatting>
  <conditionalFormatting sqref="F406:G406">
    <cfRule type="expression" dxfId="46494" priority="20328">
      <formula>$Y406=3</formula>
    </cfRule>
  </conditionalFormatting>
  <conditionalFormatting sqref="F406:G406">
    <cfRule type="expression" dxfId="46493" priority="20327">
      <formula>$Y406=4</formula>
    </cfRule>
  </conditionalFormatting>
  <conditionalFormatting sqref="F406:G406">
    <cfRule type="expression" dxfId="46492" priority="20326">
      <formula>$Y406=2</formula>
    </cfRule>
  </conditionalFormatting>
  <conditionalFormatting sqref="F406:G406">
    <cfRule type="expression" dxfId="46491" priority="20324">
      <formula>$Y406=1</formula>
    </cfRule>
    <cfRule type="expression" dxfId="46490" priority="20325">
      <formula>$Y406=1</formula>
    </cfRule>
  </conditionalFormatting>
  <conditionalFormatting sqref="F406:G406">
    <cfRule type="expression" dxfId="46489" priority="20322">
      <formula>$Y406=4</formula>
    </cfRule>
    <cfRule type="expression" dxfId="46488" priority="20323">
      <formula>$Y406=2</formula>
    </cfRule>
  </conditionalFormatting>
  <conditionalFormatting sqref="F406:G406">
    <cfRule type="expression" dxfId="46487" priority="20321">
      <formula>$Y406=1</formula>
    </cfRule>
  </conditionalFormatting>
  <conditionalFormatting sqref="F406:G406">
    <cfRule type="expression" dxfId="46486" priority="20320">
      <formula>$Y406=3</formula>
    </cfRule>
  </conditionalFormatting>
  <conditionalFormatting sqref="F406:G406">
    <cfRule type="expression" dxfId="46485" priority="20319">
      <formula>$Y406=4</formula>
    </cfRule>
  </conditionalFormatting>
  <conditionalFormatting sqref="F406:G406">
    <cfRule type="expression" dxfId="46484" priority="20318">
      <formula>$Y406=2</formula>
    </cfRule>
  </conditionalFormatting>
  <conditionalFormatting sqref="F406:G406">
    <cfRule type="expression" dxfId="46483" priority="20316">
      <formula>$Y406=1</formula>
    </cfRule>
    <cfRule type="expression" dxfId="46482" priority="20317">
      <formula>$Y406=1</formula>
    </cfRule>
  </conditionalFormatting>
  <conditionalFormatting sqref="F406:G406">
    <cfRule type="expression" dxfId="46481" priority="20314">
      <formula>$Y406=4</formula>
    </cfRule>
    <cfRule type="expression" dxfId="46480" priority="20315">
      <formula>$Y406=2</formula>
    </cfRule>
  </conditionalFormatting>
  <conditionalFormatting sqref="P406">
    <cfRule type="expression" dxfId="46479" priority="20271">
      <formula>$Y406=1</formula>
    </cfRule>
  </conditionalFormatting>
  <conditionalFormatting sqref="P406">
    <cfRule type="expression" dxfId="46478" priority="20270">
      <formula>$Y406=3</formula>
    </cfRule>
  </conditionalFormatting>
  <conditionalFormatting sqref="P406">
    <cfRule type="expression" dxfId="46477" priority="20269">
      <formula>$Y406=4</formula>
    </cfRule>
  </conditionalFormatting>
  <conditionalFormatting sqref="P406">
    <cfRule type="expression" dxfId="46476" priority="20268">
      <formula>$Y406=2</formula>
    </cfRule>
  </conditionalFormatting>
  <conditionalFormatting sqref="P406">
    <cfRule type="expression" dxfId="46475" priority="20252">
      <formula>$Y406=4</formula>
    </cfRule>
    <cfRule type="expression" dxfId="46474" priority="20253">
      <formula>$Y406=3</formula>
    </cfRule>
    <cfRule type="expression" dxfId="46473" priority="20254">
      <formula>$Y406=2</formula>
    </cfRule>
    <cfRule type="expression" dxfId="46472" priority="20255">
      <formula>$Y406=1</formula>
    </cfRule>
    <cfRule type="expression" dxfId="46471" priority="20256">
      <formula>$Y406=4</formula>
    </cfRule>
    <cfRule type="expression" dxfId="46470" priority="20257">
      <formula>$Y406=3</formula>
    </cfRule>
    <cfRule type="expression" dxfId="46469" priority="20258">
      <formula>$Y406=2</formula>
    </cfRule>
    <cfRule type="expression" dxfId="46468" priority="20259">
      <formula>$Y406=1</formula>
    </cfRule>
    <cfRule type="expression" dxfId="46467" priority="20260">
      <formula>$Y406=4</formula>
    </cfRule>
    <cfRule type="expression" dxfId="46466" priority="20261">
      <formula>$Y406=3</formula>
    </cfRule>
    <cfRule type="expression" dxfId="46465" priority="20262">
      <formula>$Y406=2</formula>
    </cfRule>
    <cfRule type="expression" dxfId="46464" priority="20263">
      <formula>$Y406=1</formula>
    </cfRule>
    <cfRule type="expression" dxfId="46463" priority="20264">
      <formula>$Y406=4</formula>
    </cfRule>
    <cfRule type="expression" dxfId="46462" priority="20265">
      <formula>$Y406=3</formula>
    </cfRule>
    <cfRule type="expression" dxfId="46461" priority="20266">
      <formula>$Y406=2</formula>
    </cfRule>
    <cfRule type="expression" dxfId="46460" priority="20267">
      <formula>$Y406=1</formula>
    </cfRule>
  </conditionalFormatting>
  <conditionalFormatting sqref="Q406">
    <cfRule type="expression" dxfId="46459" priority="20251">
      <formula>$Y406=1</formula>
    </cfRule>
  </conditionalFormatting>
  <conditionalFormatting sqref="Q406">
    <cfRule type="expression" dxfId="46458" priority="20250">
      <formula>$Y406=3</formula>
    </cfRule>
  </conditionalFormatting>
  <conditionalFormatting sqref="Q406">
    <cfRule type="expression" dxfId="46457" priority="20249">
      <formula>$Y406=4</formula>
    </cfRule>
  </conditionalFormatting>
  <conditionalFormatting sqref="Q406">
    <cfRule type="expression" dxfId="46456" priority="20248">
      <formula>$Y406=2</formula>
    </cfRule>
  </conditionalFormatting>
  <conditionalFormatting sqref="Q406">
    <cfRule type="expression" dxfId="46455" priority="20232">
      <formula>$Y406=4</formula>
    </cfRule>
    <cfRule type="expression" dxfId="46454" priority="20233">
      <formula>$Y406=3</formula>
    </cfRule>
    <cfRule type="expression" dxfId="46453" priority="20234">
      <formula>$Y406=2</formula>
    </cfRule>
    <cfRule type="expression" dxfId="46452" priority="20235">
      <formula>$Y406=1</formula>
    </cfRule>
    <cfRule type="expression" dxfId="46451" priority="20236">
      <formula>$Y406=4</formula>
    </cfRule>
    <cfRule type="expression" dxfId="46450" priority="20237">
      <formula>$Y406=3</formula>
    </cfRule>
    <cfRule type="expression" dxfId="46449" priority="20238">
      <formula>$Y406=2</formula>
    </cfRule>
    <cfRule type="expression" dxfId="46448" priority="20239">
      <formula>$Y406=1</formula>
    </cfRule>
    <cfRule type="expression" dxfId="46447" priority="20240">
      <formula>$Y406=4</formula>
    </cfRule>
    <cfRule type="expression" dxfId="46446" priority="20241">
      <formula>$Y406=3</formula>
    </cfRule>
    <cfRule type="expression" dxfId="46445" priority="20242">
      <formula>$Y406=2</formula>
    </cfRule>
    <cfRule type="expression" dxfId="46444" priority="20243">
      <formula>$Y406=1</formula>
    </cfRule>
    <cfRule type="expression" dxfId="46443" priority="20244">
      <formula>$Y406=4</formula>
    </cfRule>
    <cfRule type="expression" dxfId="46442" priority="20245">
      <formula>$Y406=3</formula>
    </cfRule>
    <cfRule type="expression" dxfId="46441" priority="20246">
      <formula>$Y406=2</formula>
    </cfRule>
    <cfRule type="expression" dxfId="46440" priority="20247">
      <formula>$Y406=1</formula>
    </cfRule>
  </conditionalFormatting>
  <conditionalFormatting sqref="N406:O406 R406:AF406">
    <cfRule type="expression" dxfId="46439" priority="20231">
      <formula>$Y406=1</formula>
    </cfRule>
  </conditionalFormatting>
  <conditionalFormatting sqref="N406:O406 R406:AF406">
    <cfRule type="expression" dxfId="46438" priority="20230">
      <formula>$Y406=3</formula>
    </cfRule>
  </conditionalFormatting>
  <conditionalFormatting sqref="N406:O406 R406:AF406">
    <cfRule type="expression" dxfId="46437" priority="20229">
      <formula>$Y406=4</formula>
    </cfRule>
  </conditionalFormatting>
  <conditionalFormatting sqref="N406:O406 R406:AF406">
    <cfRule type="expression" dxfId="46436" priority="20228">
      <formula>$Y406=2</formula>
    </cfRule>
  </conditionalFormatting>
  <conditionalFormatting sqref="AF406 R406:AA406">
    <cfRule type="expression" dxfId="46435" priority="20220">
      <formula>$Y406=4</formula>
    </cfRule>
    <cfRule type="expression" dxfId="46434" priority="20221">
      <formula>$Y406=3</formula>
    </cfRule>
    <cfRule type="expression" dxfId="46433" priority="20222">
      <formula>$Y406=2</formula>
    </cfRule>
    <cfRule type="expression" dxfId="46432" priority="20223">
      <formula>$Y406=1</formula>
    </cfRule>
    <cfRule type="expression" dxfId="46431" priority="20224">
      <formula>$Y406=4</formula>
    </cfRule>
    <cfRule type="expression" dxfId="46430" priority="20225">
      <formula>$Y406=3</formula>
    </cfRule>
    <cfRule type="expression" dxfId="46429" priority="20226">
      <formula>$Y406=2</formula>
    </cfRule>
    <cfRule type="expression" dxfId="46428" priority="20227">
      <formula>$Y406=1</formula>
    </cfRule>
  </conditionalFormatting>
  <conditionalFormatting sqref="N406:O406 R406:V406 Y406:AF406">
    <cfRule type="expression" dxfId="46427" priority="20219">
      <formula>$Y406=1</formula>
    </cfRule>
  </conditionalFormatting>
  <conditionalFormatting sqref="N406:O406 R406:V406 Y406:AF406">
    <cfRule type="expression" dxfId="46426" priority="20218">
      <formula>$Y406=3</formula>
    </cfRule>
  </conditionalFormatting>
  <conditionalFormatting sqref="N406:O406 R406:V406 Y406:AF406">
    <cfRule type="expression" dxfId="46425" priority="20217">
      <formula>$Y406=4</formula>
    </cfRule>
  </conditionalFormatting>
  <conditionalFormatting sqref="N406:O406 R406:V406 Y406:AF406">
    <cfRule type="expression" dxfId="46424" priority="20216">
      <formula>$Y406=2</formula>
    </cfRule>
  </conditionalFormatting>
  <conditionalFormatting sqref="AF406 R406:V406 Y406:AA406">
    <cfRule type="expression" dxfId="46423" priority="20208">
      <formula>$Y406=4</formula>
    </cfRule>
    <cfRule type="expression" dxfId="46422" priority="20209">
      <formula>$Y406=3</formula>
    </cfRule>
    <cfRule type="expression" dxfId="46421" priority="20210">
      <formula>$Y406=2</formula>
    </cfRule>
    <cfRule type="expression" dxfId="46420" priority="20211">
      <formula>$Y406=1</formula>
    </cfRule>
    <cfRule type="expression" dxfId="46419" priority="20212">
      <formula>$Y406=4</formula>
    </cfRule>
    <cfRule type="expression" dxfId="46418" priority="20213">
      <formula>$Y406=3</formula>
    </cfRule>
    <cfRule type="expression" dxfId="46417" priority="20214">
      <formula>$Y406=2</formula>
    </cfRule>
    <cfRule type="expression" dxfId="46416" priority="20215">
      <formula>$Y406=1</formula>
    </cfRule>
  </conditionalFormatting>
  <conditionalFormatting sqref="W406:X406">
    <cfRule type="expression" dxfId="46415" priority="20207">
      <formula>$Y406=1</formula>
    </cfRule>
  </conditionalFormatting>
  <conditionalFormatting sqref="W406:X406">
    <cfRule type="expression" dxfId="46414" priority="20206">
      <formula>$Y406=3</formula>
    </cfRule>
  </conditionalFormatting>
  <conditionalFormatting sqref="W406:X406">
    <cfRule type="expression" dxfId="46413" priority="20205">
      <formula>$Y406=4</formula>
    </cfRule>
  </conditionalFormatting>
  <conditionalFormatting sqref="W406:X406">
    <cfRule type="expression" dxfId="46412" priority="20204">
      <formula>$Y406=2</formula>
    </cfRule>
  </conditionalFormatting>
  <conditionalFormatting sqref="W406:X406">
    <cfRule type="expression" dxfId="46411" priority="20196">
      <formula>$Y406=4</formula>
    </cfRule>
    <cfRule type="expression" dxfId="46410" priority="20197">
      <formula>$Y406=3</formula>
    </cfRule>
    <cfRule type="expression" dxfId="46409" priority="20198">
      <formula>$Y406=2</formula>
    </cfRule>
    <cfRule type="expression" dxfId="46408" priority="20199">
      <formula>$Y406=1</formula>
    </cfRule>
    <cfRule type="expression" dxfId="46407" priority="20200">
      <formula>$Y406=4</formula>
    </cfRule>
    <cfRule type="expression" dxfId="46406" priority="20201">
      <formula>$Y406=3</formula>
    </cfRule>
    <cfRule type="expression" dxfId="46405" priority="20202">
      <formula>$Y406=2</formula>
    </cfRule>
    <cfRule type="expression" dxfId="46404" priority="20203">
      <formula>$Y406=1</formula>
    </cfRule>
  </conditionalFormatting>
  <conditionalFormatting sqref="A407:E412 H407:M412 J412:J413 H412:H413">
    <cfRule type="expression" dxfId="46403" priority="20044">
      <formula>$Y407=1</formula>
    </cfRule>
  </conditionalFormatting>
  <conditionalFormatting sqref="A407:D412 H407:M412 J412:J413 H412:H413">
    <cfRule type="expression" dxfId="46402" priority="20043">
      <formula>$Y407=3</formula>
    </cfRule>
  </conditionalFormatting>
  <conditionalFormatting sqref="A407:E412 H407:M412 J412:J413 H412:H413">
    <cfRule type="expression" dxfId="46401" priority="20042">
      <formula>$Y407=4</formula>
    </cfRule>
  </conditionalFormatting>
  <conditionalFormatting sqref="E407:E412">
    <cfRule type="expression" dxfId="46400" priority="20040">
      <formula>$Y407=3</formula>
    </cfRule>
    <cfRule type="expression" dxfId="46399" priority="20041">
      <formula>$Y407=2</formula>
    </cfRule>
  </conditionalFormatting>
  <conditionalFormatting sqref="A407:D412 H407:M412 J412:J413 H412:H413">
    <cfRule type="expression" dxfId="46398" priority="20039">
      <formula>$Y407=2</formula>
    </cfRule>
  </conditionalFormatting>
  <conditionalFormatting sqref="H407:H413">
    <cfRule type="expression" dxfId="46397" priority="20037">
      <formula>$Y407=1</formula>
    </cfRule>
    <cfRule type="expression" dxfId="46396" priority="20038">
      <formula>$Y407=1</formula>
    </cfRule>
  </conditionalFormatting>
  <conditionalFormatting sqref="H407:H413">
    <cfRule type="expression" dxfId="46395" priority="20019">
      <formula>$Y407=4</formula>
    </cfRule>
    <cfRule type="expression" dxfId="46394" priority="20020">
      <formula>$Y407=2</formula>
    </cfRule>
  </conditionalFormatting>
  <conditionalFormatting sqref="F407:G412">
    <cfRule type="expression" dxfId="46393" priority="20018">
      <formula>$Y407=1</formula>
    </cfRule>
  </conditionalFormatting>
  <conditionalFormatting sqref="F407:G412">
    <cfRule type="expression" dxfId="46392" priority="20017">
      <formula>$Y407=3</formula>
    </cfRule>
  </conditionalFormatting>
  <conditionalFormatting sqref="F407:G412">
    <cfRule type="expression" dxfId="46391" priority="20016">
      <formula>$Y407=4</formula>
    </cfRule>
  </conditionalFormatting>
  <conditionalFormatting sqref="F407:G412">
    <cfRule type="expression" dxfId="46390" priority="20015">
      <formula>$Y407=2</formula>
    </cfRule>
  </conditionalFormatting>
  <conditionalFormatting sqref="F407:G412">
    <cfRule type="expression" dxfId="46389" priority="20013">
      <formula>$Y407=1</formula>
    </cfRule>
    <cfRule type="expression" dxfId="46388" priority="20014">
      <formula>$Y407=1</formula>
    </cfRule>
  </conditionalFormatting>
  <conditionalFormatting sqref="F407:G412">
    <cfRule type="expression" dxfId="46387" priority="20011">
      <formula>$Y407=4</formula>
    </cfRule>
    <cfRule type="expression" dxfId="46386" priority="20012">
      <formula>$Y407=2</formula>
    </cfRule>
  </conditionalFormatting>
  <conditionalFormatting sqref="F407:G412">
    <cfRule type="expression" dxfId="46385" priority="20010">
      <formula>$Y407=1</formula>
    </cfRule>
  </conditionalFormatting>
  <conditionalFormatting sqref="F407:G412">
    <cfRule type="expression" dxfId="46384" priority="20009">
      <formula>$Y407=3</formula>
    </cfRule>
  </conditionalFormatting>
  <conditionalFormatting sqref="F407:G412">
    <cfRule type="expression" dxfId="46383" priority="20008">
      <formula>$Y407=4</formula>
    </cfRule>
  </conditionalFormatting>
  <conditionalFormatting sqref="F407:G412">
    <cfRule type="expression" dxfId="46382" priority="20007">
      <formula>$Y407=2</formula>
    </cfRule>
  </conditionalFormatting>
  <conditionalFormatting sqref="F407:G412">
    <cfRule type="expression" dxfId="46381" priority="20005">
      <formula>$Y407=1</formula>
    </cfRule>
    <cfRule type="expression" dxfId="46380" priority="20006">
      <formula>$Y407=1</formula>
    </cfRule>
  </conditionalFormatting>
  <conditionalFormatting sqref="F407:G412">
    <cfRule type="expression" dxfId="46379" priority="20003">
      <formula>$Y407=4</formula>
    </cfRule>
    <cfRule type="expression" dxfId="46378" priority="20004">
      <formula>$Y407=2</formula>
    </cfRule>
  </conditionalFormatting>
  <conditionalFormatting sqref="P407:P411">
    <cfRule type="expression" dxfId="46377" priority="20002">
      <formula>$Y407=1</formula>
    </cfRule>
  </conditionalFormatting>
  <conditionalFormatting sqref="P407:P411">
    <cfRule type="expression" dxfId="46376" priority="20001">
      <formula>$Y407=3</formula>
    </cfRule>
  </conditionalFormatting>
  <conditionalFormatting sqref="P407:P411">
    <cfRule type="expression" dxfId="46375" priority="20000">
      <formula>$Y407=4</formula>
    </cfRule>
  </conditionalFormatting>
  <conditionalFormatting sqref="P407:P411">
    <cfRule type="expression" dxfId="46374" priority="19999">
      <formula>$Y407=2</formula>
    </cfRule>
  </conditionalFormatting>
  <conditionalFormatting sqref="P407:P411">
    <cfRule type="expression" dxfId="46373" priority="19983">
      <formula>$Y407=4</formula>
    </cfRule>
    <cfRule type="expression" dxfId="46372" priority="19984">
      <formula>$Y407=3</formula>
    </cfRule>
    <cfRule type="expression" dxfId="46371" priority="19985">
      <formula>$Y407=2</formula>
    </cfRule>
    <cfRule type="expression" dxfId="46370" priority="19986">
      <formula>$Y407=1</formula>
    </cfRule>
    <cfRule type="expression" dxfId="46369" priority="19987">
      <formula>$Y407=4</formula>
    </cfRule>
    <cfRule type="expression" dxfId="46368" priority="19988">
      <formula>$Y407=3</formula>
    </cfRule>
    <cfRule type="expression" dxfId="46367" priority="19989">
      <formula>$Y407=2</formula>
    </cfRule>
    <cfRule type="expression" dxfId="46366" priority="19990">
      <formula>$Y407=1</formula>
    </cfRule>
    <cfRule type="expression" dxfId="46365" priority="19991">
      <formula>$Y407=4</formula>
    </cfRule>
    <cfRule type="expression" dxfId="46364" priority="19992">
      <formula>$Y407=3</formula>
    </cfRule>
    <cfRule type="expression" dxfId="46363" priority="19993">
      <formula>$Y407=2</formula>
    </cfRule>
    <cfRule type="expression" dxfId="46362" priority="19994">
      <formula>$Y407=1</formula>
    </cfRule>
    <cfRule type="expression" dxfId="46361" priority="19995">
      <formula>$Y407=4</formula>
    </cfRule>
    <cfRule type="expression" dxfId="46360" priority="19996">
      <formula>$Y407=3</formula>
    </cfRule>
    <cfRule type="expression" dxfId="46359" priority="19997">
      <formula>$Y407=2</formula>
    </cfRule>
    <cfRule type="expression" dxfId="46358" priority="19998">
      <formula>$Y407=1</formula>
    </cfRule>
  </conditionalFormatting>
  <conditionalFormatting sqref="Q407:Q411">
    <cfRule type="expression" dxfId="46357" priority="19982">
      <formula>$Y407=1</formula>
    </cfRule>
  </conditionalFormatting>
  <conditionalFormatting sqref="Q407:Q411">
    <cfRule type="expression" dxfId="46356" priority="19981">
      <formula>$Y407=3</formula>
    </cfRule>
  </conditionalFormatting>
  <conditionalFormatting sqref="Q407:Q411">
    <cfRule type="expression" dxfId="46355" priority="19980">
      <formula>$Y407=4</formula>
    </cfRule>
  </conditionalFormatting>
  <conditionalFormatting sqref="Q407:Q411">
    <cfRule type="expression" dxfId="46354" priority="19979">
      <formula>$Y407=2</formula>
    </cfRule>
  </conditionalFormatting>
  <conditionalFormatting sqref="Q407:Q411">
    <cfRule type="expression" dxfId="46353" priority="19963">
      <formula>$Y407=4</formula>
    </cfRule>
    <cfRule type="expression" dxfId="46352" priority="19964">
      <formula>$Y407=3</formula>
    </cfRule>
    <cfRule type="expression" dxfId="46351" priority="19965">
      <formula>$Y407=2</formula>
    </cfRule>
    <cfRule type="expression" dxfId="46350" priority="19966">
      <formula>$Y407=1</formula>
    </cfRule>
    <cfRule type="expression" dxfId="46349" priority="19967">
      <formula>$Y407=4</formula>
    </cfRule>
    <cfRule type="expression" dxfId="46348" priority="19968">
      <formula>$Y407=3</formula>
    </cfRule>
    <cfRule type="expression" dxfId="46347" priority="19969">
      <formula>$Y407=2</formula>
    </cfRule>
    <cfRule type="expression" dxfId="46346" priority="19970">
      <formula>$Y407=1</formula>
    </cfRule>
    <cfRule type="expression" dxfId="46345" priority="19971">
      <formula>$Y407=4</formula>
    </cfRule>
    <cfRule type="expression" dxfId="46344" priority="19972">
      <formula>$Y407=3</formula>
    </cfRule>
    <cfRule type="expression" dxfId="46343" priority="19973">
      <formula>$Y407=2</formula>
    </cfRule>
    <cfRule type="expression" dxfId="46342" priority="19974">
      <formula>$Y407=1</formula>
    </cfRule>
    <cfRule type="expression" dxfId="46341" priority="19975">
      <formula>$Y407=4</formula>
    </cfRule>
    <cfRule type="expression" dxfId="46340" priority="19976">
      <formula>$Y407=3</formula>
    </cfRule>
    <cfRule type="expression" dxfId="46339" priority="19977">
      <formula>$Y407=2</formula>
    </cfRule>
    <cfRule type="expression" dxfId="46338" priority="19978">
      <formula>$Y407=1</formula>
    </cfRule>
  </conditionalFormatting>
  <conditionalFormatting sqref="N407:O411 R407:AF411">
    <cfRule type="expression" dxfId="46337" priority="19962">
      <formula>$Y407=1</formula>
    </cfRule>
  </conditionalFormatting>
  <conditionalFormatting sqref="N407:O411 R407:AF411">
    <cfRule type="expression" dxfId="46336" priority="19961">
      <formula>$Y407=3</formula>
    </cfRule>
  </conditionalFormatting>
  <conditionalFormatting sqref="N407:O411 R407:AF411">
    <cfRule type="expression" dxfId="46335" priority="19960">
      <formula>$Y407=4</formula>
    </cfRule>
  </conditionalFormatting>
  <conditionalFormatting sqref="N407:O411 R407:AF411">
    <cfRule type="expression" dxfId="46334" priority="19959">
      <formula>$Y407=2</formula>
    </cfRule>
  </conditionalFormatting>
  <conditionalFormatting sqref="AF407:AF411 R407:AA411">
    <cfRule type="expression" dxfId="46333" priority="19951">
      <formula>$Y407=4</formula>
    </cfRule>
    <cfRule type="expression" dxfId="46332" priority="19952">
      <formula>$Y407=3</formula>
    </cfRule>
    <cfRule type="expression" dxfId="46331" priority="19953">
      <formula>$Y407=2</formula>
    </cfRule>
    <cfRule type="expression" dxfId="46330" priority="19954">
      <formula>$Y407=1</formula>
    </cfRule>
    <cfRule type="expression" dxfId="46329" priority="19955">
      <formula>$Y407=4</formula>
    </cfRule>
    <cfRule type="expression" dxfId="46328" priority="19956">
      <formula>$Y407=3</formula>
    </cfRule>
    <cfRule type="expression" dxfId="46327" priority="19957">
      <formula>$Y407=2</formula>
    </cfRule>
    <cfRule type="expression" dxfId="46326" priority="19958">
      <formula>$Y407=1</formula>
    </cfRule>
  </conditionalFormatting>
  <conditionalFormatting sqref="N407:O411 R407:V411 Y407:AF411">
    <cfRule type="expression" dxfId="46325" priority="19950">
      <formula>$Y407=1</formula>
    </cfRule>
  </conditionalFormatting>
  <conditionalFormatting sqref="N407:O411 R407:V411 Y407:AF411">
    <cfRule type="expression" dxfId="46324" priority="19949">
      <formula>$Y407=3</formula>
    </cfRule>
  </conditionalFormatting>
  <conditionalFormatting sqref="N407:O411 R407:V411 Y407:AF411">
    <cfRule type="expression" dxfId="46323" priority="19948">
      <formula>$Y407=4</formula>
    </cfRule>
  </conditionalFormatting>
  <conditionalFormatting sqref="N407:O411 R407:V411 Y407:AF411">
    <cfRule type="expression" dxfId="46322" priority="19947">
      <formula>$Y407=2</formula>
    </cfRule>
  </conditionalFormatting>
  <conditionalFormatting sqref="AF407:AF411 R407:V411 Y407:AA411">
    <cfRule type="expression" dxfId="46321" priority="19939">
      <formula>$Y407=4</formula>
    </cfRule>
    <cfRule type="expression" dxfId="46320" priority="19940">
      <formula>$Y407=3</formula>
    </cfRule>
    <cfRule type="expression" dxfId="46319" priority="19941">
      <formula>$Y407=2</formula>
    </cfRule>
    <cfRule type="expression" dxfId="46318" priority="19942">
      <formula>$Y407=1</formula>
    </cfRule>
    <cfRule type="expression" dxfId="46317" priority="19943">
      <formula>$Y407=4</formula>
    </cfRule>
    <cfRule type="expression" dxfId="46316" priority="19944">
      <formula>$Y407=3</formula>
    </cfRule>
    <cfRule type="expression" dxfId="46315" priority="19945">
      <formula>$Y407=2</formula>
    </cfRule>
    <cfRule type="expression" dxfId="46314" priority="19946">
      <formula>$Y407=1</formula>
    </cfRule>
  </conditionalFormatting>
  <conditionalFormatting sqref="W407:X411">
    <cfRule type="expression" dxfId="46313" priority="19938">
      <formula>$Y407=1</formula>
    </cfRule>
  </conditionalFormatting>
  <conditionalFormatting sqref="W407:X411">
    <cfRule type="expression" dxfId="46312" priority="19937">
      <formula>$Y407=3</formula>
    </cfRule>
  </conditionalFormatting>
  <conditionalFormatting sqref="W407:X411">
    <cfRule type="expression" dxfId="46311" priority="19936">
      <formula>$Y407=4</formula>
    </cfRule>
  </conditionalFormatting>
  <conditionalFormatting sqref="W407:X411">
    <cfRule type="expression" dxfId="46310" priority="19935">
      <formula>$Y407=2</formula>
    </cfRule>
  </conditionalFormatting>
  <conditionalFormatting sqref="W407:X411">
    <cfRule type="expression" dxfId="46309" priority="19927">
      <formula>$Y407=4</formula>
    </cfRule>
    <cfRule type="expression" dxfId="46308" priority="19928">
      <formula>$Y407=3</formula>
    </cfRule>
    <cfRule type="expression" dxfId="46307" priority="19929">
      <formula>$Y407=2</formula>
    </cfRule>
    <cfRule type="expression" dxfId="46306" priority="19930">
      <formula>$Y407=1</formula>
    </cfRule>
    <cfRule type="expression" dxfId="46305" priority="19931">
      <formula>$Y407=4</formula>
    </cfRule>
    <cfRule type="expression" dxfId="46304" priority="19932">
      <formula>$Y407=3</formula>
    </cfRule>
    <cfRule type="expression" dxfId="46303" priority="19933">
      <formula>$Y407=2</formula>
    </cfRule>
    <cfRule type="expression" dxfId="46302" priority="19934">
      <formula>$Y407=1</formula>
    </cfRule>
  </conditionalFormatting>
  <conditionalFormatting sqref="P411:P414">
    <cfRule type="expression" dxfId="46301" priority="19926">
      <formula>$Y411=1</formula>
    </cfRule>
  </conditionalFormatting>
  <conditionalFormatting sqref="P411:P414">
    <cfRule type="expression" dxfId="46300" priority="19925">
      <formula>$Y411=3</formula>
    </cfRule>
  </conditionalFormatting>
  <conditionalFormatting sqref="P411:P414">
    <cfRule type="expression" dxfId="46299" priority="19924">
      <formula>$Y411=4</formula>
    </cfRule>
  </conditionalFormatting>
  <conditionalFormatting sqref="P411:P414">
    <cfRule type="expression" dxfId="46298" priority="19923">
      <formula>$Y411=2</formula>
    </cfRule>
  </conditionalFormatting>
  <conditionalFormatting sqref="P411:P414">
    <cfRule type="expression" dxfId="46297" priority="19907">
      <formula>$Y411=4</formula>
    </cfRule>
    <cfRule type="expression" dxfId="46296" priority="19908">
      <formula>$Y411=3</formula>
    </cfRule>
    <cfRule type="expression" dxfId="46295" priority="19909">
      <formula>$Y411=2</formula>
    </cfRule>
    <cfRule type="expression" dxfId="46294" priority="19910">
      <formula>$Y411=1</formula>
    </cfRule>
    <cfRule type="expression" dxfId="46293" priority="19911">
      <formula>$Y411=4</formula>
    </cfRule>
    <cfRule type="expression" dxfId="46292" priority="19912">
      <formula>$Y411=3</formula>
    </cfRule>
    <cfRule type="expression" dxfId="46291" priority="19913">
      <formula>$Y411=2</formula>
    </cfRule>
    <cfRule type="expression" dxfId="46290" priority="19914">
      <formula>$Y411=1</formula>
    </cfRule>
    <cfRule type="expression" dxfId="46289" priority="19915">
      <formula>$Y411=4</formula>
    </cfRule>
    <cfRule type="expression" dxfId="46288" priority="19916">
      <formula>$Y411=3</formula>
    </cfRule>
    <cfRule type="expression" dxfId="46287" priority="19917">
      <formula>$Y411=2</formula>
    </cfRule>
    <cfRule type="expression" dxfId="46286" priority="19918">
      <formula>$Y411=1</formula>
    </cfRule>
    <cfRule type="expression" dxfId="46285" priority="19919">
      <formula>$Y411=4</formula>
    </cfRule>
    <cfRule type="expression" dxfId="46284" priority="19920">
      <formula>$Y411=3</formula>
    </cfRule>
    <cfRule type="expression" dxfId="46283" priority="19921">
      <formula>$Y411=2</formula>
    </cfRule>
    <cfRule type="expression" dxfId="46282" priority="19922">
      <formula>$Y411=1</formula>
    </cfRule>
  </conditionalFormatting>
  <conditionalFormatting sqref="Q411:Q414">
    <cfRule type="expression" dxfId="46281" priority="19906">
      <formula>$Y411=1</formula>
    </cfRule>
  </conditionalFormatting>
  <conditionalFormatting sqref="Q411:Q414">
    <cfRule type="expression" dxfId="46280" priority="19905">
      <formula>$Y411=3</formula>
    </cfRule>
  </conditionalFormatting>
  <conditionalFormatting sqref="Q411:Q414">
    <cfRule type="expression" dxfId="46279" priority="19904">
      <formula>$Y411=4</formula>
    </cfRule>
  </conditionalFormatting>
  <conditionalFormatting sqref="Q411:Q414">
    <cfRule type="expression" dxfId="46278" priority="19903">
      <formula>$Y411=2</formula>
    </cfRule>
  </conditionalFormatting>
  <conditionalFormatting sqref="Q411:Q414">
    <cfRule type="expression" dxfId="46277" priority="19887">
      <formula>$Y411=4</formula>
    </cfRule>
    <cfRule type="expression" dxfId="46276" priority="19888">
      <formula>$Y411=3</formula>
    </cfRule>
    <cfRule type="expression" dxfId="46275" priority="19889">
      <formula>$Y411=2</formula>
    </cfRule>
    <cfRule type="expression" dxfId="46274" priority="19890">
      <formula>$Y411=1</formula>
    </cfRule>
    <cfRule type="expression" dxfId="46273" priority="19891">
      <formula>$Y411=4</formula>
    </cfRule>
    <cfRule type="expression" dxfId="46272" priority="19892">
      <formula>$Y411=3</formula>
    </cfRule>
    <cfRule type="expression" dxfId="46271" priority="19893">
      <formula>$Y411=2</formula>
    </cfRule>
    <cfRule type="expression" dxfId="46270" priority="19894">
      <formula>$Y411=1</formula>
    </cfRule>
    <cfRule type="expression" dxfId="46269" priority="19895">
      <formula>$Y411=4</formula>
    </cfRule>
    <cfRule type="expression" dxfId="46268" priority="19896">
      <formula>$Y411=3</formula>
    </cfRule>
    <cfRule type="expression" dxfId="46267" priority="19897">
      <formula>$Y411=2</formula>
    </cfRule>
    <cfRule type="expression" dxfId="46266" priority="19898">
      <formula>$Y411=1</formula>
    </cfRule>
    <cfRule type="expression" dxfId="46265" priority="19899">
      <formula>$Y411=4</formula>
    </cfRule>
    <cfRule type="expression" dxfId="46264" priority="19900">
      <formula>$Y411=3</formula>
    </cfRule>
    <cfRule type="expression" dxfId="46263" priority="19901">
      <formula>$Y411=2</formula>
    </cfRule>
    <cfRule type="expression" dxfId="46262" priority="19902">
      <formula>$Y411=1</formula>
    </cfRule>
  </conditionalFormatting>
  <conditionalFormatting sqref="N411:O412 R411:AF412 R412:AA414 N412:N414">
    <cfRule type="expression" dxfId="46261" priority="19886">
      <formula>$Y411=1</formula>
    </cfRule>
  </conditionalFormatting>
  <conditionalFormatting sqref="N411:O412 R411:AF412 R412:AA414 N412:N414">
    <cfRule type="expression" dxfId="46260" priority="19885">
      <formula>$Y411=3</formula>
    </cfRule>
  </conditionalFormatting>
  <conditionalFormatting sqref="N411:O412 R411:AF412 R412:AA414 N412:N414">
    <cfRule type="expression" dxfId="46259" priority="19884">
      <formula>$Y411=4</formula>
    </cfRule>
  </conditionalFormatting>
  <conditionalFormatting sqref="N411:O412 R411:AF412 R412:AA414 N412:N414">
    <cfRule type="expression" dxfId="46258" priority="19883">
      <formula>$Y411=2</formula>
    </cfRule>
  </conditionalFormatting>
  <conditionalFormatting sqref="AF411:AF412 R411:AA414">
    <cfRule type="expression" dxfId="46257" priority="19875">
      <formula>$Y411=4</formula>
    </cfRule>
    <cfRule type="expression" dxfId="46256" priority="19876">
      <formula>$Y411=3</formula>
    </cfRule>
    <cfRule type="expression" dxfId="46255" priority="19877">
      <formula>$Y411=2</formula>
    </cfRule>
    <cfRule type="expression" dxfId="46254" priority="19878">
      <formula>$Y411=1</formula>
    </cfRule>
    <cfRule type="expression" dxfId="46253" priority="19879">
      <formula>$Y411=4</formula>
    </cfRule>
    <cfRule type="expression" dxfId="46252" priority="19880">
      <formula>$Y411=3</formula>
    </cfRule>
    <cfRule type="expression" dxfId="46251" priority="19881">
      <formula>$Y411=2</formula>
    </cfRule>
    <cfRule type="expression" dxfId="46250" priority="19882">
      <formula>$Y411=1</formula>
    </cfRule>
  </conditionalFormatting>
  <conditionalFormatting sqref="N411:O412 Y411:AF412 R411:V414 Y412:AA414 N412:N414">
    <cfRule type="expression" dxfId="46249" priority="19874">
      <formula>$Y411=1</formula>
    </cfRule>
  </conditionalFormatting>
  <conditionalFormatting sqref="N411:O412 Y411:AF412 R411:V414 Y412:AA414 N412:N414">
    <cfRule type="expression" dxfId="46248" priority="19873">
      <formula>$Y411=3</formula>
    </cfRule>
  </conditionalFormatting>
  <conditionalFormatting sqref="N411:O412 Y411:AF412 R411:V414 Y412:AA414 N412:N414">
    <cfRule type="expression" dxfId="46247" priority="19872">
      <formula>$Y411=4</formula>
    </cfRule>
  </conditionalFormatting>
  <conditionalFormatting sqref="N411:O412 Y411:AF412 R411:V414 Y412:AA414 N412:N414">
    <cfRule type="expression" dxfId="46246" priority="19871">
      <formula>$Y411=2</formula>
    </cfRule>
  </conditionalFormatting>
  <conditionalFormatting sqref="AF411:AF412 R411:V414 Y411:AA414">
    <cfRule type="expression" dxfId="46245" priority="19863">
      <formula>$Y411=4</formula>
    </cfRule>
    <cfRule type="expression" dxfId="46244" priority="19864">
      <formula>$Y411=3</formula>
    </cfRule>
    <cfRule type="expression" dxfId="46243" priority="19865">
      <formula>$Y411=2</formula>
    </cfRule>
    <cfRule type="expression" dxfId="46242" priority="19866">
      <formula>$Y411=1</formula>
    </cfRule>
    <cfRule type="expression" dxfId="46241" priority="19867">
      <formula>$Y411=4</formula>
    </cfRule>
    <cfRule type="expression" dxfId="46240" priority="19868">
      <formula>$Y411=3</formula>
    </cfRule>
    <cfRule type="expression" dxfId="46239" priority="19869">
      <formula>$Y411=2</formula>
    </cfRule>
    <cfRule type="expression" dxfId="46238" priority="19870">
      <formula>$Y411=1</formula>
    </cfRule>
  </conditionalFormatting>
  <conditionalFormatting sqref="W411:X414">
    <cfRule type="expression" dxfId="46237" priority="19862">
      <formula>$Y411=1</formula>
    </cfRule>
  </conditionalFormatting>
  <conditionalFormatting sqref="W411:X414">
    <cfRule type="expression" dxfId="46236" priority="19861">
      <formula>$Y411=3</formula>
    </cfRule>
  </conditionalFormatting>
  <conditionalFormatting sqref="W411:X414">
    <cfRule type="expression" dxfId="46235" priority="19860">
      <formula>$Y411=4</formula>
    </cfRule>
  </conditionalFormatting>
  <conditionalFormatting sqref="W411:X414">
    <cfRule type="expression" dxfId="46234" priority="19859">
      <formula>$Y411=2</formula>
    </cfRule>
  </conditionalFormatting>
  <conditionalFormatting sqref="W411:X414">
    <cfRule type="expression" dxfId="46233" priority="19851">
      <formula>$Y411=4</formula>
    </cfRule>
    <cfRule type="expression" dxfId="46232" priority="19852">
      <formula>$Y411=3</formula>
    </cfRule>
    <cfRule type="expression" dxfId="46231" priority="19853">
      <formula>$Y411=2</formula>
    </cfRule>
    <cfRule type="expression" dxfId="46230" priority="19854">
      <formula>$Y411=1</formula>
    </cfRule>
    <cfRule type="expression" dxfId="46229" priority="19855">
      <formula>$Y411=4</formula>
    </cfRule>
    <cfRule type="expression" dxfId="46228" priority="19856">
      <formula>$Y411=3</formula>
    </cfRule>
    <cfRule type="expression" dxfId="46227" priority="19857">
      <formula>$Y411=2</formula>
    </cfRule>
    <cfRule type="expression" dxfId="46226" priority="19858">
      <formula>$Y411=1</formula>
    </cfRule>
  </conditionalFormatting>
  <conditionalFormatting sqref="J413:J415">
    <cfRule type="expression" dxfId="46225" priority="19830">
      <formula>$Y413=1</formula>
    </cfRule>
  </conditionalFormatting>
  <conditionalFormatting sqref="J413:J415">
    <cfRule type="expression" dxfId="46224" priority="19829">
      <formula>$Y413=3</formula>
    </cfRule>
  </conditionalFormatting>
  <conditionalFormatting sqref="J413:J415">
    <cfRule type="expression" dxfId="46223" priority="19828">
      <formula>$Y413=4</formula>
    </cfRule>
  </conditionalFormatting>
  <conditionalFormatting sqref="J413:J415">
    <cfRule type="expression" dxfId="46222" priority="19827">
      <formula>$Y413=2</formula>
    </cfRule>
  </conditionalFormatting>
  <conditionalFormatting sqref="J414">
    <cfRule type="expression" dxfId="46221" priority="19826">
      <formula>$Y414=1</formula>
    </cfRule>
  </conditionalFormatting>
  <conditionalFormatting sqref="J414">
    <cfRule type="expression" dxfId="46220" priority="19825">
      <formula>$Y414=3</formula>
    </cfRule>
  </conditionalFormatting>
  <conditionalFormatting sqref="J414">
    <cfRule type="expression" dxfId="46219" priority="19824">
      <formula>$Y414=4</formula>
    </cfRule>
  </conditionalFormatting>
  <conditionalFormatting sqref="J414">
    <cfRule type="expression" dxfId="46218" priority="19823">
      <formula>$Y414=2</formula>
    </cfRule>
  </conditionalFormatting>
  <conditionalFormatting sqref="B414:D415 I413:I415">
    <cfRule type="expression" dxfId="46217" priority="19806">
      <formula>$Y413=1</formula>
    </cfRule>
  </conditionalFormatting>
  <conditionalFormatting sqref="B414:D415 I413:I415">
    <cfRule type="expression" dxfId="46216" priority="19805">
      <formula>$Y413=3</formula>
    </cfRule>
  </conditionalFormatting>
  <conditionalFormatting sqref="B414:D415 I413:I415">
    <cfRule type="expression" dxfId="46215" priority="19804">
      <formula>$Y413=4</formula>
    </cfRule>
  </conditionalFormatting>
  <conditionalFormatting sqref="B414:D415 I413:I415">
    <cfRule type="expression" dxfId="46214" priority="19803">
      <formula>$Y413=2</formula>
    </cfRule>
  </conditionalFormatting>
  <conditionalFormatting sqref="E414">
    <cfRule type="expression" dxfId="46213" priority="19798">
      <formula>$Y414=1</formula>
    </cfRule>
  </conditionalFormatting>
  <conditionalFormatting sqref="E414">
    <cfRule type="expression" dxfId="46212" priority="19797">
      <formula>$Y414=4</formula>
    </cfRule>
  </conditionalFormatting>
  <conditionalFormatting sqref="E414">
    <cfRule type="expression" dxfId="46211" priority="19795">
      <formula>$Y414=3</formula>
    </cfRule>
    <cfRule type="expression" dxfId="46210" priority="19796">
      <formula>$Y414=2</formula>
    </cfRule>
  </conditionalFormatting>
  <conditionalFormatting sqref="F414:G414">
    <cfRule type="expression" dxfId="46209" priority="19794">
      <formula>$Y414=1</formula>
    </cfRule>
  </conditionalFormatting>
  <conditionalFormatting sqref="F414:G414">
    <cfRule type="expression" dxfId="46208" priority="19793">
      <formula>$Y414=3</formula>
    </cfRule>
  </conditionalFormatting>
  <conditionalFormatting sqref="F414:G414">
    <cfRule type="expression" dxfId="46207" priority="19792">
      <formula>$Y414=4</formula>
    </cfRule>
  </conditionalFormatting>
  <conditionalFormatting sqref="F414:G414">
    <cfRule type="expression" dxfId="46206" priority="19791">
      <formula>$Y414=2</formula>
    </cfRule>
  </conditionalFormatting>
  <conditionalFormatting sqref="F414:G414">
    <cfRule type="expression" dxfId="46205" priority="19789">
      <formula>$Y414=1</formula>
    </cfRule>
    <cfRule type="expression" dxfId="46204" priority="19790">
      <formula>$Y414=1</formula>
    </cfRule>
  </conditionalFormatting>
  <conditionalFormatting sqref="F414:G414">
    <cfRule type="expression" dxfId="46203" priority="19787">
      <formula>$Y414=4</formula>
    </cfRule>
    <cfRule type="expression" dxfId="46202" priority="19788">
      <formula>$Y414=2</formula>
    </cfRule>
  </conditionalFormatting>
  <conditionalFormatting sqref="F414:G414">
    <cfRule type="expression" dxfId="46201" priority="19786">
      <formula>$Y414=1</formula>
    </cfRule>
  </conditionalFormatting>
  <conditionalFormatting sqref="F414:G414">
    <cfRule type="expression" dxfId="46200" priority="19785">
      <formula>$Y414=3</formula>
    </cfRule>
  </conditionalFormatting>
  <conditionalFormatting sqref="F414:G414">
    <cfRule type="expression" dxfId="46199" priority="19784">
      <formula>$Y414=4</formula>
    </cfRule>
  </conditionalFormatting>
  <conditionalFormatting sqref="F414:G414">
    <cfRule type="expression" dxfId="46198" priority="19783">
      <formula>$Y414=2</formula>
    </cfRule>
  </conditionalFormatting>
  <conditionalFormatting sqref="F414:G414">
    <cfRule type="expression" dxfId="46197" priority="19781">
      <formula>$Y414=1</formula>
    </cfRule>
    <cfRule type="expression" dxfId="46196" priority="19782">
      <formula>$Y414=1</formula>
    </cfRule>
  </conditionalFormatting>
  <conditionalFormatting sqref="F414:G414">
    <cfRule type="expression" dxfId="46195" priority="19779">
      <formula>$Y414=4</formula>
    </cfRule>
    <cfRule type="expression" dxfId="46194" priority="19780">
      <formula>$Y414=2</formula>
    </cfRule>
  </conditionalFormatting>
  <conditionalFormatting sqref="O412:O414 AB412:AF414">
    <cfRule type="expression" dxfId="46193" priority="19738">
      <formula>$Y412=1</formula>
    </cfRule>
  </conditionalFormatting>
  <conditionalFormatting sqref="O412:O414 AB412:AF414">
    <cfRule type="expression" dxfId="46192" priority="19737">
      <formula>$Y412=3</formula>
    </cfRule>
  </conditionalFormatting>
  <conditionalFormatting sqref="O412:O414 AB412:AF414">
    <cfRule type="expression" dxfId="46191" priority="19736">
      <formula>$Y412=4</formula>
    </cfRule>
  </conditionalFormatting>
  <conditionalFormatting sqref="O412:O414 AB412:AF414">
    <cfRule type="expression" dxfId="46190" priority="19735">
      <formula>$Y412=2</formula>
    </cfRule>
  </conditionalFormatting>
  <conditionalFormatting sqref="AF412:AF414">
    <cfRule type="expression" dxfId="46189" priority="19727">
      <formula>$Y412=4</formula>
    </cfRule>
    <cfRule type="expression" dxfId="46188" priority="19728">
      <formula>$Y412=3</formula>
    </cfRule>
    <cfRule type="expression" dxfId="46187" priority="19729">
      <formula>$Y412=2</formula>
    </cfRule>
    <cfRule type="expression" dxfId="46186" priority="19730">
      <formula>$Y412=1</formula>
    </cfRule>
    <cfRule type="expression" dxfId="46185" priority="19731">
      <formula>$Y412=4</formula>
    </cfRule>
    <cfRule type="expression" dxfId="46184" priority="19732">
      <formula>$Y412=3</formula>
    </cfRule>
    <cfRule type="expression" dxfId="46183" priority="19733">
      <formula>$Y412=2</formula>
    </cfRule>
    <cfRule type="expression" dxfId="46182" priority="19734">
      <formula>$Y412=1</formula>
    </cfRule>
  </conditionalFormatting>
  <conditionalFormatting sqref="O412:O414 AB412:AF414">
    <cfRule type="expression" dxfId="46181" priority="19726">
      <formula>$Y412=1</formula>
    </cfRule>
  </conditionalFormatting>
  <conditionalFormatting sqref="O412:O414 AB412:AF414">
    <cfRule type="expression" dxfId="46180" priority="19725">
      <formula>$Y412=3</formula>
    </cfRule>
  </conditionalFormatting>
  <conditionalFormatting sqref="O412:O414 AB412:AF414">
    <cfRule type="expression" dxfId="46179" priority="19724">
      <formula>$Y412=4</formula>
    </cfRule>
  </conditionalFormatting>
  <conditionalFormatting sqref="O412:O414 AB412:AF414">
    <cfRule type="expression" dxfId="46178" priority="19723">
      <formula>$Y412=2</formula>
    </cfRule>
  </conditionalFormatting>
  <conditionalFormatting sqref="AF412:AF414">
    <cfRule type="expression" dxfId="46177" priority="19715">
      <formula>$Y412=4</formula>
    </cfRule>
    <cfRule type="expression" dxfId="46176" priority="19716">
      <formula>$Y412=3</formula>
    </cfRule>
    <cfRule type="expression" dxfId="46175" priority="19717">
      <formula>$Y412=2</formula>
    </cfRule>
    <cfRule type="expression" dxfId="46174" priority="19718">
      <formula>$Y412=1</formula>
    </cfRule>
    <cfRule type="expression" dxfId="46173" priority="19719">
      <formula>$Y412=4</formula>
    </cfRule>
    <cfRule type="expression" dxfId="46172" priority="19720">
      <formula>$Y412=3</formula>
    </cfRule>
    <cfRule type="expression" dxfId="46171" priority="19721">
      <formula>$Y412=2</formula>
    </cfRule>
    <cfRule type="expression" dxfId="46170" priority="19722">
      <formula>$Y412=1</formula>
    </cfRule>
  </conditionalFormatting>
  <conditionalFormatting sqref="P414">
    <cfRule type="expression" dxfId="46169" priority="19702">
      <formula>$Y414=1</formula>
    </cfRule>
  </conditionalFormatting>
  <conditionalFormatting sqref="P414">
    <cfRule type="expression" dxfId="46168" priority="19701">
      <formula>$Y414=3</formula>
    </cfRule>
  </conditionalFormatting>
  <conditionalFormatting sqref="P414">
    <cfRule type="expression" dxfId="46167" priority="19700">
      <formula>$Y414=4</formula>
    </cfRule>
  </conditionalFormatting>
  <conditionalFormatting sqref="P414">
    <cfRule type="expression" dxfId="46166" priority="19699">
      <formula>$Y414=2</formula>
    </cfRule>
  </conditionalFormatting>
  <conditionalFormatting sqref="P414">
    <cfRule type="expression" dxfId="46165" priority="19683">
      <formula>$Y414=4</formula>
    </cfRule>
    <cfRule type="expression" dxfId="46164" priority="19684">
      <formula>$Y414=3</formula>
    </cfRule>
    <cfRule type="expression" dxfId="46163" priority="19685">
      <formula>$Y414=2</formula>
    </cfRule>
    <cfRule type="expression" dxfId="46162" priority="19686">
      <formula>$Y414=1</formula>
    </cfRule>
    <cfRule type="expression" dxfId="46161" priority="19687">
      <formula>$Y414=4</formula>
    </cfRule>
    <cfRule type="expression" dxfId="46160" priority="19688">
      <formula>$Y414=3</formula>
    </cfRule>
    <cfRule type="expression" dxfId="46159" priority="19689">
      <formula>$Y414=2</formula>
    </cfRule>
    <cfRule type="expression" dxfId="46158" priority="19690">
      <formula>$Y414=1</formula>
    </cfRule>
    <cfRule type="expression" dxfId="46157" priority="19691">
      <formula>$Y414=4</formula>
    </cfRule>
    <cfRule type="expression" dxfId="46156" priority="19692">
      <formula>$Y414=3</formula>
    </cfRule>
    <cfRule type="expression" dxfId="46155" priority="19693">
      <formula>$Y414=2</formula>
    </cfRule>
    <cfRule type="expression" dxfId="46154" priority="19694">
      <formula>$Y414=1</formula>
    </cfRule>
    <cfRule type="expression" dxfId="46153" priority="19695">
      <formula>$Y414=4</formula>
    </cfRule>
    <cfRule type="expression" dxfId="46152" priority="19696">
      <formula>$Y414=3</formula>
    </cfRule>
    <cfRule type="expression" dxfId="46151" priority="19697">
      <formula>$Y414=2</formula>
    </cfRule>
    <cfRule type="expression" dxfId="46150" priority="19698">
      <formula>$Y414=1</formula>
    </cfRule>
  </conditionalFormatting>
  <conditionalFormatting sqref="Q414">
    <cfRule type="expression" dxfId="46149" priority="19682">
      <formula>$Y414=1</formula>
    </cfRule>
  </conditionalFormatting>
  <conditionalFormatting sqref="Q414">
    <cfRule type="expression" dxfId="46148" priority="19681">
      <formula>$Y414=3</formula>
    </cfRule>
  </conditionalFormatting>
  <conditionalFormatting sqref="Q414">
    <cfRule type="expression" dxfId="46147" priority="19680">
      <formula>$Y414=4</formula>
    </cfRule>
  </conditionalFormatting>
  <conditionalFormatting sqref="Q414">
    <cfRule type="expression" dxfId="46146" priority="19679">
      <formula>$Y414=2</formula>
    </cfRule>
  </conditionalFormatting>
  <conditionalFormatting sqref="Q414">
    <cfRule type="expression" dxfId="46145" priority="19663">
      <formula>$Y414=4</formula>
    </cfRule>
    <cfRule type="expression" dxfId="46144" priority="19664">
      <formula>$Y414=3</formula>
    </cfRule>
    <cfRule type="expression" dxfId="46143" priority="19665">
      <formula>$Y414=2</formula>
    </cfRule>
    <cfRule type="expression" dxfId="46142" priority="19666">
      <formula>$Y414=1</formula>
    </cfRule>
    <cfRule type="expression" dxfId="46141" priority="19667">
      <formula>$Y414=4</formula>
    </cfRule>
    <cfRule type="expression" dxfId="46140" priority="19668">
      <formula>$Y414=3</formula>
    </cfRule>
    <cfRule type="expression" dxfId="46139" priority="19669">
      <formula>$Y414=2</formula>
    </cfRule>
    <cfRule type="expression" dxfId="46138" priority="19670">
      <formula>$Y414=1</formula>
    </cfRule>
    <cfRule type="expression" dxfId="46137" priority="19671">
      <formula>$Y414=4</formula>
    </cfRule>
    <cfRule type="expression" dxfId="46136" priority="19672">
      <formula>$Y414=3</formula>
    </cfRule>
    <cfRule type="expression" dxfId="46135" priority="19673">
      <formula>$Y414=2</formula>
    </cfRule>
    <cfRule type="expression" dxfId="46134" priority="19674">
      <formula>$Y414=1</formula>
    </cfRule>
    <cfRule type="expression" dxfId="46133" priority="19675">
      <formula>$Y414=4</formula>
    </cfRule>
    <cfRule type="expression" dxfId="46132" priority="19676">
      <formula>$Y414=3</formula>
    </cfRule>
    <cfRule type="expression" dxfId="46131" priority="19677">
      <formula>$Y414=2</formula>
    </cfRule>
    <cfRule type="expression" dxfId="46130" priority="19678">
      <formula>$Y414=1</formula>
    </cfRule>
  </conditionalFormatting>
  <conditionalFormatting sqref="N414:O414 R414:AF414">
    <cfRule type="expression" dxfId="46129" priority="19662">
      <formula>$Y414=1</formula>
    </cfRule>
  </conditionalFormatting>
  <conditionalFormatting sqref="N414:O414 R414:AF414">
    <cfRule type="expression" dxfId="46128" priority="19661">
      <formula>$Y414=3</formula>
    </cfRule>
  </conditionalFormatting>
  <conditionalFormatting sqref="N414:O414 R414:AF414">
    <cfRule type="expression" dxfId="46127" priority="19660">
      <formula>$Y414=4</formula>
    </cfRule>
  </conditionalFormatting>
  <conditionalFormatting sqref="N414:O414 R414:AF414">
    <cfRule type="expression" dxfId="46126" priority="19659">
      <formula>$Y414=2</formula>
    </cfRule>
  </conditionalFormatting>
  <conditionalFormatting sqref="AF414 R414:AA414">
    <cfRule type="expression" dxfId="46125" priority="19651">
      <formula>$Y414=4</formula>
    </cfRule>
    <cfRule type="expression" dxfId="46124" priority="19652">
      <formula>$Y414=3</formula>
    </cfRule>
    <cfRule type="expression" dxfId="46123" priority="19653">
      <formula>$Y414=2</formula>
    </cfRule>
    <cfRule type="expression" dxfId="46122" priority="19654">
      <formula>$Y414=1</formula>
    </cfRule>
    <cfRule type="expression" dxfId="46121" priority="19655">
      <formula>$Y414=4</formula>
    </cfRule>
    <cfRule type="expression" dxfId="46120" priority="19656">
      <formula>$Y414=3</formula>
    </cfRule>
    <cfRule type="expression" dxfId="46119" priority="19657">
      <formula>$Y414=2</formula>
    </cfRule>
    <cfRule type="expression" dxfId="46118" priority="19658">
      <formula>$Y414=1</formula>
    </cfRule>
  </conditionalFormatting>
  <conditionalFormatting sqref="N414:O414 R414:V414 Y414:AF414">
    <cfRule type="expression" dxfId="46117" priority="19650">
      <formula>$Y414=1</formula>
    </cfRule>
  </conditionalFormatting>
  <conditionalFormatting sqref="N414:O414 R414:V414 Y414:AF414">
    <cfRule type="expression" dxfId="46116" priority="19649">
      <formula>$Y414=3</formula>
    </cfRule>
  </conditionalFormatting>
  <conditionalFormatting sqref="N414:O414 R414:V414 Y414:AF414">
    <cfRule type="expression" dxfId="46115" priority="19648">
      <formula>$Y414=4</formula>
    </cfRule>
  </conditionalFormatting>
  <conditionalFormatting sqref="N414:O414 R414:V414 Y414:AF414">
    <cfRule type="expression" dxfId="46114" priority="19647">
      <formula>$Y414=2</formula>
    </cfRule>
  </conditionalFormatting>
  <conditionalFormatting sqref="AF414 R414:V414 Y414:AA414">
    <cfRule type="expression" dxfId="46113" priority="19639">
      <formula>$Y414=4</formula>
    </cfRule>
    <cfRule type="expression" dxfId="46112" priority="19640">
      <formula>$Y414=3</formula>
    </cfRule>
    <cfRule type="expression" dxfId="46111" priority="19641">
      <formula>$Y414=2</formula>
    </cfRule>
    <cfRule type="expression" dxfId="46110" priority="19642">
      <formula>$Y414=1</formula>
    </cfRule>
    <cfRule type="expression" dxfId="46109" priority="19643">
      <formula>$Y414=4</formula>
    </cfRule>
    <cfRule type="expression" dxfId="46108" priority="19644">
      <formula>$Y414=3</formula>
    </cfRule>
    <cfRule type="expression" dxfId="46107" priority="19645">
      <formula>$Y414=2</formula>
    </cfRule>
    <cfRule type="expression" dxfId="46106" priority="19646">
      <formula>$Y414=1</formula>
    </cfRule>
  </conditionalFormatting>
  <conditionalFormatting sqref="W414:X414">
    <cfRule type="expression" dxfId="46105" priority="19638">
      <formula>$Y414=1</formula>
    </cfRule>
  </conditionalFormatting>
  <conditionalFormatting sqref="W414:X414">
    <cfRule type="expression" dxfId="46104" priority="19637">
      <formula>$Y414=3</formula>
    </cfRule>
  </conditionalFormatting>
  <conditionalFormatting sqref="W414:X414">
    <cfRule type="expression" dxfId="46103" priority="19636">
      <formula>$Y414=4</formula>
    </cfRule>
  </conditionalFormatting>
  <conditionalFormatting sqref="W414:X414">
    <cfRule type="expression" dxfId="46102" priority="19635">
      <formula>$Y414=2</formula>
    </cfRule>
  </conditionalFormatting>
  <conditionalFormatting sqref="W414:X414">
    <cfRule type="expression" dxfId="46101" priority="19627">
      <formula>$Y414=4</formula>
    </cfRule>
    <cfRule type="expression" dxfId="46100" priority="19628">
      <formula>$Y414=3</formula>
    </cfRule>
    <cfRule type="expression" dxfId="46099" priority="19629">
      <formula>$Y414=2</formula>
    </cfRule>
    <cfRule type="expression" dxfId="46098" priority="19630">
      <formula>$Y414=1</formula>
    </cfRule>
    <cfRule type="expression" dxfId="46097" priority="19631">
      <formula>$Y414=4</formula>
    </cfRule>
    <cfRule type="expression" dxfId="46096" priority="19632">
      <formula>$Y414=3</formula>
    </cfRule>
    <cfRule type="expression" dxfId="46095" priority="19633">
      <formula>$Y414=2</formula>
    </cfRule>
    <cfRule type="expression" dxfId="46094" priority="19634">
      <formula>$Y414=1</formula>
    </cfRule>
  </conditionalFormatting>
  <conditionalFormatting sqref="J414 E414">
    <cfRule type="expression" dxfId="46093" priority="19622">
      <formula>$Y414=1</formula>
    </cfRule>
  </conditionalFormatting>
  <conditionalFormatting sqref="J414">
    <cfRule type="expression" dxfId="46092" priority="19621">
      <formula>$Y414=3</formula>
    </cfRule>
  </conditionalFormatting>
  <conditionalFormatting sqref="J414 E414">
    <cfRule type="expression" dxfId="46091" priority="19620">
      <formula>$Y414=4</formula>
    </cfRule>
  </conditionalFormatting>
  <conditionalFormatting sqref="E414">
    <cfRule type="expression" dxfId="46090" priority="19618">
      <formula>$Y414=3</formula>
    </cfRule>
    <cfRule type="expression" dxfId="46089" priority="19619">
      <formula>$Y414=2</formula>
    </cfRule>
  </conditionalFormatting>
  <conditionalFormatting sqref="J414">
    <cfRule type="expression" dxfId="46088" priority="19617">
      <formula>$Y414=2</formula>
    </cfRule>
  </conditionalFormatting>
  <conditionalFormatting sqref="J415">
    <cfRule type="expression" dxfId="46087" priority="19616">
      <formula>$Y415=1</formula>
    </cfRule>
  </conditionalFormatting>
  <conditionalFormatting sqref="J415">
    <cfRule type="expression" dxfId="46086" priority="19615">
      <formula>$Y415=3</formula>
    </cfRule>
  </conditionalFormatting>
  <conditionalFormatting sqref="J415">
    <cfRule type="expression" dxfId="46085" priority="19614">
      <formula>$Y415=4</formula>
    </cfRule>
  </conditionalFormatting>
  <conditionalFormatting sqref="J415">
    <cfRule type="expression" dxfId="46084" priority="19613">
      <formula>$Y415=2</formula>
    </cfRule>
  </conditionalFormatting>
  <conditionalFormatting sqref="J416">
    <cfRule type="expression" dxfId="46083" priority="19612">
      <formula>$Y416=1</formula>
    </cfRule>
  </conditionalFormatting>
  <conditionalFormatting sqref="J416">
    <cfRule type="expression" dxfId="46082" priority="19611">
      <formula>$Y416=3</formula>
    </cfRule>
  </conditionalFormatting>
  <conditionalFormatting sqref="J416">
    <cfRule type="expression" dxfId="46081" priority="19610">
      <formula>$Y416=4</formula>
    </cfRule>
  </conditionalFormatting>
  <conditionalFormatting sqref="J416">
    <cfRule type="expression" dxfId="46080" priority="19609">
      <formula>$Y416=2</formula>
    </cfRule>
  </conditionalFormatting>
  <conditionalFormatting sqref="F414:G414">
    <cfRule type="expression" dxfId="46079" priority="19608">
      <formula>$Y414=1</formula>
    </cfRule>
  </conditionalFormatting>
  <conditionalFormatting sqref="F414:G414">
    <cfRule type="expression" dxfId="46078" priority="19607">
      <formula>$Y414=3</formula>
    </cfRule>
  </conditionalFormatting>
  <conditionalFormatting sqref="F414:G414">
    <cfRule type="expression" dxfId="46077" priority="19606">
      <formula>$Y414=4</formula>
    </cfRule>
  </conditionalFormatting>
  <conditionalFormatting sqref="F414:G414">
    <cfRule type="expression" dxfId="46076" priority="19605">
      <formula>$Y414=2</formula>
    </cfRule>
  </conditionalFormatting>
  <conditionalFormatting sqref="F414:G414">
    <cfRule type="expression" dxfId="46075" priority="19603">
      <formula>$Y414=1</formula>
    </cfRule>
    <cfRule type="expression" dxfId="46074" priority="19604">
      <formula>$Y414=1</formula>
    </cfRule>
  </conditionalFormatting>
  <conditionalFormatting sqref="F414:G414">
    <cfRule type="expression" dxfId="46073" priority="19601">
      <formula>$Y414=4</formula>
    </cfRule>
    <cfRule type="expression" dxfId="46072" priority="19602">
      <formula>$Y414=2</formula>
    </cfRule>
  </conditionalFormatting>
  <conditionalFormatting sqref="F414:G414">
    <cfRule type="expression" dxfId="46071" priority="19600">
      <formula>$Y414=1</formula>
    </cfRule>
  </conditionalFormatting>
  <conditionalFormatting sqref="F414:G414">
    <cfRule type="expression" dxfId="46070" priority="19599">
      <formula>$Y414=3</formula>
    </cfRule>
  </conditionalFormatting>
  <conditionalFormatting sqref="F414:G414">
    <cfRule type="expression" dxfId="46069" priority="19598">
      <formula>$Y414=4</formula>
    </cfRule>
  </conditionalFormatting>
  <conditionalFormatting sqref="F414:G414">
    <cfRule type="expression" dxfId="46068" priority="19597">
      <formula>$Y414=2</formula>
    </cfRule>
  </conditionalFormatting>
  <conditionalFormatting sqref="F414:G414">
    <cfRule type="expression" dxfId="46067" priority="19595">
      <formula>$Y414=1</formula>
    </cfRule>
    <cfRule type="expression" dxfId="46066" priority="19596">
      <formula>$Y414=1</formula>
    </cfRule>
  </conditionalFormatting>
  <conditionalFormatting sqref="F414:G414">
    <cfRule type="expression" dxfId="46065" priority="19593">
      <formula>$Y414=4</formula>
    </cfRule>
    <cfRule type="expression" dxfId="46064" priority="19594">
      <formula>$Y414=2</formula>
    </cfRule>
  </conditionalFormatting>
  <conditionalFormatting sqref="B415:D417 I415:I417">
    <cfRule type="expression" dxfId="46063" priority="19592">
      <formula>$Y415=1</formula>
    </cfRule>
  </conditionalFormatting>
  <conditionalFormatting sqref="B415:D417 I415:I417">
    <cfRule type="expression" dxfId="46062" priority="19591">
      <formula>$Y415=3</formula>
    </cfRule>
  </conditionalFormatting>
  <conditionalFormatting sqref="B415:D417 I415:I417">
    <cfRule type="expression" dxfId="46061" priority="19590">
      <formula>$Y415=4</formula>
    </cfRule>
  </conditionalFormatting>
  <conditionalFormatting sqref="B415:D417 I415:I417">
    <cfRule type="expression" dxfId="46060" priority="19589">
      <formula>$Y415=2</formula>
    </cfRule>
  </conditionalFormatting>
  <conditionalFormatting sqref="E415:E417">
    <cfRule type="expression" dxfId="46059" priority="19584">
      <formula>$Y415=1</formula>
    </cfRule>
  </conditionalFormatting>
  <conditionalFormatting sqref="E415:E417">
    <cfRule type="expression" dxfId="46058" priority="19583">
      <formula>$Y415=4</formula>
    </cfRule>
  </conditionalFormatting>
  <conditionalFormatting sqref="E415:E417">
    <cfRule type="expression" dxfId="46057" priority="19581">
      <formula>$Y415=3</formula>
    </cfRule>
    <cfRule type="expression" dxfId="46056" priority="19582">
      <formula>$Y415=2</formula>
    </cfRule>
  </conditionalFormatting>
  <conditionalFormatting sqref="F415:G417">
    <cfRule type="expression" dxfId="46055" priority="19580">
      <formula>$Y415=1</formula>
    </cfRule>
  </conditionalFormatting>
  <conditionalFormatting sqref="F415:G417">
    <cfRule type="expression" dxfId="46054" priority="19579">
      <formula>$Y415=3</formula>
    </cfRule>
  </conditionalFormatting>
  <conditionalFormatting sqref="F415:G417">
    <cfRule type="expression" dxfId="46053" priority="19578">
      <formula>$Y415=4</formula>
    </cfRule>
  </conditionalFormatting>
  <conditionalFormatting sqref="F415:G417">
    <cfRule type="expression" dxfId="46052" priority="19577">
      <formula>$Y415=2</formula>
    </cfRule>
  </conditionalFormatting>
  <conditionalFormatting sqref="F415:G417">
    <cfRule type="expression" dxfId="46051" priority="19575">
      <formula>$Y415=1</formula>
    </cfRule>
    <cfRule type="expression" dxfId="46050" priority="19576">
      <formula>$Y415=1</formula>
    </cfRule>
  </conditionalFormatting>
  <conditionalFormatting sqref="F415:G417">
    <cfRule type="expression" dxfId="46049" priority="19573">
      <formula>$Y415=4</formula>
    </cfRule>
    <cfRule type="expression" dxfId="46048" priority="19574">
      <formula>$Y415=2</formula>
    </cfRule>
  </conditionalFormatting>
  <conditionalFormatting sqref="F415:G417">
    <cfRule type="expression" dxfId="46047" priority="19572">
      <formula>$Y415=1</formula>
    </cfRule>
  </conditionalFormatting>
  <conditionalFormatting sqref="F415:G417">
    <cfRule type="expression" dxfId="46046" priority="19571">
      <formula>$Y415=3</formula>
    </cfRule>
  </conditionalFormatting>
  <conditionalFormatting sqref="F415:G417">
    <cfRule type="expression" dxfId="46045" priority="19570">
      <formula>$Y415=4</formula>
    </cfRule>
  </conditionalFormatting>
  <conditionalFormatting sqref="F415:G417">
    <cfRule type="expression" dxfId="46044" priority="19569">
      <formula>$Y415=2</formula>
    </cfRule>
  </conditionalFormatting>
  <conditionalFormatting sqref="F415:G417">
    <cfRule type="expression" dxfId="46043" priority="19567">
      <formula>$Y415=1</formula>
    </cfRule>
    <cfRule type="expression" dxfId="46042" priority="19568">
      <formula>$Y415=1</formula>
    </cfRule>
  </conditionalFormatting>
  <conditionalFormatting sqref="F415:G417">
    <cfRule type="expression" dxfId="46041" priority="19565">
      <formula>$Y415=4</formula>
    </cfRule>
    <cfRule type="expression" dxfId="46040" priority="19566">
      <formula>$Y415=2</formula>
    </cfRule>
  </conditionalFormatting>
  <conditionalFormatting sqref="P414:P416">
    <cfRule type="expression" dxfId="46039" priority="19564">
      <formula>$Y414=1</formula>
    </cfRule>
  </conditionalFormatting>
  <conditionalFormatting sqref="P414:P416">
    <cfRule type="expression" dxfId="46038" priority="19563">
      <formula>$Y414=3</formula>
    </cfRule>
  </conditionalFormatting>
  <conditionalFormatting sqref="P414:P416">
    <cfRule type="expression" dxfId="46037" priority="19562">
      <formula>$Y414=4</formula>
    </cfRule>
  </conditionalFormatting>
  <conditionalFormatting sqref="P414:P416">
    <cfRule type="expression" dxfId="46036" priority="19561">
      <formula>$Y414=2</formula>
    </cfRule>
  </conditionalFormatting>
  <conditionalFormatting sqref="P414:P416">
    <cfRule type="expression" dxfId="46035" priority="19545">
      <formula>$Y414=4</formula>
    </cfRule>
    <cfRule type="expression" dxfId="46034" priority="19546">
      <formula>$Y414=3</formula>
    </cfRule>
    <cfRule type="expression" dxfId="46033" priority="19547">
      <formula>$Y414=2</formula>
    </cfRule>
    <cfRule type="expression" dxfId="46032" priority="19548">
      <formula>$Y414=1</formula>
    </cfRule>
    <cfRule type="expression" dxfId="46031" priority="19549">
      <formula>$Y414=4</formula>
    </cfRule>
    <cfRule type="expression" dxfId="46030" priority="19550">
      <formula>$Y414=3</formula>
    </cfRule>
    <cfRule type="expression" dxfId="46029" priority="19551">
      <formula>$Y414=2</formula>
    </cfRule>
    <cfRule type="expression" dxfId="46028" priority="19552">
      <formula>$Y414=1</formula>
    </cfRule>
    <cfRule type="expression" dxfId="46027" priority="19553">
      <formula>$Y414=4</formula>
    </cfRule>
    <cfRule type="expression" dxfId="46026" priority="19554">
      <formula>$Y414=3</formula>
    </cfRule>
    <cfRule type="expression" dxfId="46025" priority="19555">
      <formula>$Y414=2</formula>
    </cfRule>
    <cfRule type="expression" dxfId="46024" priority="19556">
      <formula>$Y414=1</formula>
    </cfRule>
    <cfRule type="expression" dxfId="46023" priority="19557">
      <formula>$Y414=4</formula>
    </cfRule>
    <cfRule type="expression" dxfId="46022" priority="19558">
      <formula>$Y414=3</formula>
    </cfRule>
    <cfRule type="expression" dxfId="46021" priority="19559">
      <formula>$Y414=2</formula>
    </cfRule>
    <cfRule type="expression" dxfId="46020" priority="19560">
      <formula>$Y414=1</formula>
    </cfRule>
  </conditionalFormatting>
  <conditionalFormatting sqref="Q414:Q416">
    <cfRule type="expression" dxfId="46019" priority="19544">
      <formula>$Y414=1</formula>
    </cfRule>
  </conditionalFormatting>
  <conditionalFormatting sqref="Q414:Q416">
    <cfRule type="expression" dxfId="46018" priority="19543">
      <formula>$Y414=3</formula>
    </cfRule>
  </conditionalFormatting>
  <conditionalFormatting sqref="Q414:Q416">
    <cfRule type="expression" dxfId="46017" priority="19542">
      <formula>$Y414=4</formula>
    </cfRule>
  </conditionalFormatting>
  <conditionalFormatting sqref="Q414:Q416">
    <cfRule type="expression" dxfId="46016" priority="19541">
      <formula>$Y414=2</formula>
    </cfRule>
  </conditionalFormatting>
  <conditionalFormatting sqref="Q414:Q416">
    <cfRule type="expression" dxfId="46015" priority="19525">
      <formula>$Y414=4</formula>
    </cfRule>
    <cfRule type="expression" dxfId="46014" priority="19526">
      <formula>$Y414=3</formula>
    </cfRule>
    <cfRule type="expression" dxfId="46013" priority="19527">
      <formula>$Y414=2</formula>
    </cfRule>
    <cfRule type="expression" dxfId="46012" priority="19528">
      <formula>$Y414=1</formula>
    </cfRule>
    <cfRule type="expression" dxfId="46011" priority="19529">
      <formula>$Y414=4</formula>
    </cfRule>
    <cfRule type="expression" dxfId="46010" priority="19530">
      <formula>$Y414=3</formula>
    </cfRule>
    <cfRule type="expression" dxfId="46009" priority="19531">
      <formula>$Y414=2</formula>
    </cfRule>
    <cfRule type="expression" dxfId="46008" priority="19532">
      <formula>$Y414=1</formula>
    </cfRule>
    <cfRule type="expression" dxfId="46007" priority="19533">
      <formula>$Y414=4</formula>
    </cfRule>
    <cfRule type="expression" dxfId="46006" priority="19534">
      <formula>$Y414=3</formula>
    </cfRule>
    <cfRule type="expression" dxfId="46005" priority="19535">
      <formula>$Y414=2</formula>
    </cfRule>
    <cfRule type="expression" dxfId="46004" priority="19536">
      <formula>$Y414=1</formula>
    </cfRule>
    <cfRule type="expression" dxfId="46003" priority="19537">
      <formula>$Y414=4</formula>
    </cfRule>
    <cfRule type="expression" dxfId="46002" priority="19538">
      <formula>$Y414=3</formula>
    </cfRule>
    <cfRule type="expression" dxfId="46001" priority="19539">
      <formula>$Y414=2</formula>
    </cfRule>
    <cfRule type="expression" dxfId="46000" priority="19540">
      <formula>$Y414=1</formula>
    </cfRule>
  </conditionalFormatting>
  <conditionalFormatting sqref="N414:O416 R414:AF416">
    <cfRule type="expression" dxfId="45999" priority="19524">
      <formula>$Y414=1</formula>
    </cfRule>
  </conditionalFormatting>
  <conditionalFormatting sqref="N414:O416 R414:AF416">
    <cfRule type="expression" dxfId="45998" priority="19523">
      <formula>$Y414=3</formula>
    </cfRule>
  </conditionalFormatting>
  <conditionalFormatting sqref="N414:O416 R414:AF416">
    <cfRule type="expression" dxfId="45997" priority="19522">
      <formula>$Y414=4</formula>
    </cfRule>
  </conditionalFormatting>
  <conditionalFormatting sqref="N414:O416 R414:AF416">
    <cfRule type="expression" dxfId="45996" priority="19521">
      <formula>$Y414=2</formula>
    </cfRule>
  </conditionalFormatting>
  <conditionalFormatting sqref="AF414:AF416 R414:AA416">
    <cfRule type="expression" dxfId="45995" priority="19513">
      <formula>$Y414=4</formula>
    </cfRule>
    <cfRule type="expression" dxfId="45994" priority="19514">
      <formula>$Y414=3</formula>
    </cfRule>
    <cfRule type="expression" dxfId="45993" priority="19515">
      <formula>$Y414=2</formula>
    </cfRule>
    <cfRule type="expression" dxfId="45992" priority="19516">
      <formula>$Y414=1</formula>
    </cfRule>
    <cfRule type="expression" dxfId="45991" priority="19517">
      <formula>$Y414=4</formula>
    </cfRule>
    <cfRule type="expression" dxfId="45990" priority="19518">
      <formula>$Y414=3</formula>
    </cfRule>
    <cfRule type="expression" dxfId="45989" priority="19519">
      <formula>$Y414=2</formula>
    </cfRule>
    <cfRule type="expression" dxfId="45988" priority="19520">
      <formula>$Y414=1</formula>
    </cfRule>
  </conditionalFormatting>
  <conditionalFormatting sqref="N414:O416 R414:V416 Y414:AF416">
    <cfRule type="expression" dxfId="45987" priority="19512">
      <formula>$Y414=1</formula>
    </cfRule>
  </conditionalFormatting>
  <conditionalFormatting sqref="N414:O416 R414:V416 Y414:AF416">
    <cfRule type="expression" dxfId="45986" priority="19511">
      <formula>$Y414=3</formula>
    </cfRule>
  </conditionalFormatting>
  <conditionalFormatting sqref="N414:O416 R414:V416 Y414:AF416">
    <cfRule type="expression" dxfId="45985" priority="19510">
      <formula>$Y414=4</formula>
    </cfRule>
  </conditionalFormatting>
  <conditionalFormatting sqref="N414:O416 R414:V416 Y414:AF416">
    <cfRule type="expression" dxfId="45984" priority="19509">
      <formula>$Y414=2</formula>
    </cfRule>
  </conditionalFormatting>
  <conditionalFormatting sqref="AF414:AF416 R414:V416 Y414:AA416">
    <cfRule type="expression" dxfId="45983" priority="19501">
      <formula>$Y414=4</formula>
    </cfRule>
    <cfRule type="expression" dxfId="45982" priority="19502">
      <formula>$Y414=3</formula>
    </cfRule>
    <cfRule type="expression" dxfId="45981" priority="19503">
      <formula>$Y414=2</formula>
    </cfRule>
    <cfRule type="expression" dxfId="45980" priority="19504">
      <formula>$Y414=1</formula>
    </cfRule>
    <cfRule type="expression" dxfId="45979" priority="19505">
      <formula>$Y414=4</formula>
    </cfRule>
    <cfRule type="expression" dxfId="45978" priority="19506">
      <formula>$Y414=3</formula>
    </cfRule>
    <cfRule type="expression" dxfId="45977" priority="19507">
      <formula>$Y414=2</formula>
    </cfRule>
    <cfRule type="expression" dxfId="45976" priority="19508">
      <formula>$Y414=1</formula>
    </cfRule>
  </conditionalFormatting>
  <conditionalFormatting sqref="W414:X416">
    <cfRule type="expression" dxfId="45975" priority="19500">
      <formula>$Y414=1</formula>
    </cfRule>
  </conditionalFormatting>
  <conditionalFormatting sqref="W414:X416">
    <cfRule type="expression" dxfId="45974" priority="19499">
      <formula>$Y414=3</formula>
    </cfRule>
  </conditionalFormatting>
  <conditionalFormatting sqref="W414:X416">
    <cfRule type="expression" dxfId="45973" priority="19498">
      <formula>$Y414=4</formula>
    </cfRule>
  </conditionalFormatting>
  <conditionalFormatting sqref="W414:X416">
    <cfRule type="expression" dxfId="45972" priority="19497">
      <formula>$Y414=2</formula>
    </cfRule>
  </conditionalFormatting>
  <conditionalFormatting sqref="W414:X416">
    <cfRule type="expression" dxfId="45971" priority="19489">
      <formula>$Y414=4</formula>
    </cfRule>
    <cfRule type="expression" dxfId="45970" priority="19490">
      <formula>$Y414=3</formula>
    </cfRule>
    <cfRule type="expression" dxfId="45969" priority="19491">
      <formula>$Y414=2</formula>
    </cfRule>
    <cfRule type="expression" dxfId="45968" priority="19492">
      <formula>$Y414=1</formula>
    </cfRule>
    <cfRule type="expression" dxfId="45967" priority="19493">
      <formula>$Y414=4</formula>
    </cfRule>
    <cfRule type="expression" dxfId="45966" priority="19494">
      <formula>$Y414=3</formula>
    </cfRule>
    <cfRule type="expression" dxfId="45965" priority="19495">
      <formula>$Y414=2</formula>
    </cfRule>
    <cfRule type="expression" dxfId="45964" priority="19496">
      <formula>$Y414=1</formula>
    </cfRule>
  </conditionalFormatting>
  <conditionalFormatting sqref="P416">
    <cfRule type="expression" dxfId="45963" priority="19488">
      <formula>$Y416=1</formula>
    </cfRule>
  </conditionalFormatting>
  <conditionalFormatting sqref="P416">
    <cfRule type="expression" dxfId="45962" priority="19487">
      <formula>$Y416=3</formula>
    </cfRule>
  </conditionalFormatting>
  <conditionalFormatting sqref="P416">
    <cfRule type="expression" dxfId="45961" priority="19486">
      <formula>$Y416=4</formula>
    </cfRule>
  </conditionalFormatting>
  <conditionalFormatting sqref="P416">
    <cfRule type="expression" dxfId="45960" priority="19485">
      <formula>$Y416=2</formula>
    </cfRule>
  </conditionalFormatting>
  <conditionalFormatting sqref="P416">
    <cfRule type="expression" dxfId="45959" priority="19469">
      <formula>$Y416=4</formula>
    </cfRule>
    <cfRule type="expression" dxfId="45958" priority="19470">
      <formula>$Y416=3</formula>
    </cfRule>
    <cfRule type="expression" dxfId="45957" priority="19471">
      <formula>$Y416=2</formula>
    </cfRule>
    <cfRule type="expression" dxfId="45956" priority="19472">
      <formula>$Y416=1</formula>
    </cfRule>
    <cfRule type="expression" dxfId="45955" priority="19473">
      <formula>$Y416=4</formula>
    </cfRule>
    <cfRule type="expression" dxfId="45954" priority="19474">
      <formula>$Y416=3</formula>
    </cfRule>
    <cfRule type="expression" dxfId="45953" priority="19475">
      <formula>$Y416=2</formula>
    </cfRule>
    <cfRule type="expression" dxfId="45952" priority="19476">
      <formula>$Y416=1</formula>
    </cfRule>
    <cfRule type="expression" dxfId="45951" priority="19477">
      <formula>$Y416=4</formula>
    </cfRule>
    <cfRule type="expression" dxfId="45950" priority="19478">
      <formula>$Y416=3</formula>
    </cfRule>
    <cfRule type="expression" dxfId="45949" priority="19479">
      <formula>$Y416=2</formula>
    </cfRule>
    <cfRule type="expression" dxfId="45948" priority="19480">
      <formula>$Y416=1</formula>
    </cfRule>
    <cfRule type="expression" dxfId="45947" priority="19481">
      <formula>$Y416=4</formula>
    </cfRule>
    <cfRule type="expression" dxfId="45946" priority="19482">
      <formula>$Y416=3</formula>
    </cfRule>
    <cfRule type="expression" dxfId="45945" priority="19483">
      <formula>$Y416=2</formula>
    </cfRule>
    <cfRule type="expression" dxfId="45944" priority="19484">
      <formula>$Y416=1</formula>
    </cfRule>
  </conditionalFormatting>
  <conditionalFormatting sqref="Q416">
    <cfRule type="expression" dxfId="45943" priority="19468">
      <formula>$Y416=1</formula>
    </cfRule>
  </conditionalFormatting>
  <conditionalFormatting sqref="Q416">
    <cfRule type="expression" dxfId="45942" priority="19467">
      <formula>$Y416=3</formula>
    </cfRule>
  </conditionalFormatting>
  <conditionalFormatting sqref="Q416">
    <cfRule type="expression" dxfId="45941" priority="19466">
      <formula>$Y416=4</formula>
    </cfRule>
  </conditionalFormatting>
  <conditionalFormatting sqref="Q416">
    <cfRule type="expression" dxfId="45940" priority="19465">
      <formula>$Y416=2</formula>
    </cfRule>
  </conditionalFormatting>
  <conditionalFormatting sqref="Q416">
    <cfRule type="expression" dxfId="45939" priority="19449">
      <formula>$Y416=4</formula>
    </cfRule>
    <cfRule type="expression" dxfId="45938" priority="19450">
      <formula>$Y416=3</formula>
    </cfRule>
    <cfRule type="expression" dxfId="45937" priority="19451">
      <formula>$Y416=2</formula>
    </cfRule>
    <cfRule type="expression" dxfId="45936" priority="19452">
      <formula>$Y416=1</formula>
    </cfRule>
    <cfRule type="expression" dxfId="45935" priority="19453">
      <formula>$Y416=4</formula>
    </cfRule>
    <cfRule type="expression" dxfId="45934" priority="19454">
      <formula>$Y416=3</formula>
    </cfRule>
    <cfRule type="expression" dxfId="45933" priority="19455">
      <formula>$Y416=2</formula>
    </cfRule>
    <cfRule type="expression" dxfId="45932" priority="19456">
      <formula>$Y416=1</formula>
    </cfRule>
    <cfRule type="expression" dxfId="45931" priority="19457">
      <formula>$Y416=4</formula>
    </cfRule>
    <cfRule type="expression" dxfId="45930" priority="19458">
      <formula>$Y416=3</formula>
    </cfRule>
    <cfRule type="expression" dxfId="45929" priority="19459">
      <formula>$Y416=2</formula>
    </cfRule>
    <cfRule type="expression" dxfId="45928" priority="19460">
      <formula>$Y416=1</formula>
    </cfRule>
    <cfRule type="expression" dxfId="45927" priority="19461">
      <formula>$Y416=4</formula>
    </cfRule>
    <cfRule type="expression" dxfId="45926" priority="19462">
      <formula>$Y416=3</formula>
    </cfRule>
    <cfRule type="expression" dxfId="45925" priority="19463">
      <formula>$Y416=2</formula>
    </cfRule>
    <cfRule type="expression" dxfId="45924" priority="19464">
      <formula>$Y416=1</formula>
    </cfRule>
  </conditionalFormatting>
  <conditionalFormatting sqref="N416:O416 R416:AF416">
    <cfRule type="expression" dxfId="45923" priority="19448">
      <formula>$Y416=1</formula>
    </cfRule>
  </conditionalFormatting>
  <conditionalFormatting sqref="N416:O416 R416:AF416">
    <cfRule type="expression" dxfId="45922" priority="19447">
      <formula>$Y416=3</formula>
    </cfRule>
  </conditionalFormatting>
  <conditionalFormatting sqref="N416:O416 R416:AF416">
    <cfRule type="expression" dxfId="45921" priority="19446">
      <formula>$Y416=4</formula>
    </cfRule>
  </conditionalFormatting>
  <conditionalFormatting sqref="N416:O416 R416:AF416">
    <cfRule type="expression" dxfId="45920" priority="19445">
      <formula>$Y416=2</formula>
    </cfRule>
  </conditionalFormatting>
  <conditionalFormatting sqref="AF416 R416:AA416">
    <cfRule type="expression" dxfId="45919" priority="19437">
      <formula>$Y416=4</formula>
    </cfRule>
    <cfRule type="expression" dxfId="45918" priority="19438">
      <formula>$Y416=3</formula>
    </cfRule>
    <cfRule type="expression" dxfId="45917" priority="19439">
      <formula>$Y416=2</formula>
    </cfRule>
    <cfRule type="expression" dxfId="45916" priority="19440">
      <formula>$Y416=1</formula>
    </cfRule>
    <cfRule type="expression" dxfId="45915" priority="19441">
      <formula>$Y416=4</formula>
    </cfRule>
    <cfRule type="expression" dxfId="45914" priority="19442">
      <formula>$Y416=3</formula>
    </cfRule>
    <cfRule type="expression" dxfId="45913" priority="19443">
      <formula>$Y416=2</formula>
    </cfRule>
    <cfRule type="expression" dxfId="45912" priority="19444">
      <formula>$Y416=1</formula>
    </cfRule>
  </conditionalFormatting>
  <conditionalFormatting sqref="N416:O416 R416:V416 Y416:AF416">
    <cfRule type="expression" dxfId="45911" priority="19436">
      <formula>$Y416=1</formula>
    </cfRule>
  </conditionalFormatting>
  <conditionalFormatting sqref="N416:O416 R416:V416 Y416:AF416">
    <cfRule type="expression" dxfId="45910" priority="19435">
      <formula>$Y416=3</formula>
    </cfRule>
  </conditionalFormatting>
  <conditionalFormatting sqref="N416:O416 R416:V416 Y416:AF416">
    <cfRule type="expression" dxfId="45909" priority="19434">
      <formula>$Y416=4</formula>
    </cfRule>
  </conditionalFormatting>
  <conditionalFormatting sqref="N416:O416 R416:V416 Y416:AF416">
    <cfRule type="expression" dxfId="45908" priority="19433">
      <formula>$Y416=2</formula>
    </cfRule>
  </conditionalFormatting>
  <conditionalFormatting sqref="AF416 R416:V416 Y416:AA416">
    <cfRule type="expression" dxfId="45907" priority="19425">
      <formula>$Y416=4</formula>
    </cfRule>
    <cfRule type="expression" dxfId="45906" priority="19426">
      <formula>$Y416=3</formula>
    </cfRule>
    <cfRule type="expression" dxfId="45905" priority="19427">
      <formula>$Y416=2</formula>
    </cfRule>
    <cfRule type="expression" dxfId="45904" priority="19428">
      <formula>$Y416=1</formula>
    </cfRule>
    <cfRule type="expression" dxfId="45903" priority="19429">
      <formula>$Y416=4</formula>
    </cfRule>
    <cfRule type="expression" dxfId="45902" priority="19430">
      <formula>$Y416=3</formula>
    </cfRule>
    <cfRule type="expression" dxfId="45901" priority="19431">
      <formula>$Y416=2</formula>
    </cfRule>
    <cfRule type="expression" dxfId="45900" priority="19432">
      <formula>$Y416=1</formula>
    </cfRule>
  </conditionalFormatting>
  <conditionalFormatting sqref="W416:X416">
    <cfRule type="expression" dxfId="45899" priority="19424">
      <formula>$Y416=1</formula>
    </cfRule>
  </conditionalFormatting>
  <conditionalFormatting sqref="W416:X416">
    <cfRule type="expression" dxfId="45898" priority="19423">
      <formula>$Y416=3</formula>
    </cfRule>
  </conditionalFormatting>
  <conditionalFormatting sqref="W416:X416">
    <cfRule type="expression" dxfId="45897" priority="19422">
      <formula>$Y416=4</formula>
    </cfRule>
  </conditionalFormatting>
  <conditionalFormatting sqref="W416:X416">
    <cfRule type="expression" dxfId="45896" priority="19421">
      <formula>$Y416=2</formula>
    </cfRule>
  </conditionalFormatting>
  <conditionalFormatting sqref="W416:X416">
    <cfRule type="expression" dxfId="45895" priority="19413">
      <formula>$Y416=4</formula>
    </cfRule>
    <cfRule type="expression" dxfId="45894" priority="19414">
      <formula>$Y416=3</formula>
    </cfRule>
    <cfRule type="expression" dxfId="45893" priority="19415">
      <formula>$Y416=2</formula>
    </cfRule>
    <cfRule type="expression" dxfId="45892" priority="19416">
      <formula>$Y416=1</formula>
    </cfRule>
    <cfRule type="expression" dxfId="45891" priority="19417">
      <formula>$Y416=4</formula>
    </cfRule>
    <cfRule type="expression" dxfId="45890" priority="19418">
      <formula>$Y416=3</formula>
    </cfRule>
    <cfRule type="expression" dxfId="45889" priority="19419">
      <formula>$Y416=2</formula>
    </cfRule>
    <cfRule type="expression" dxfId="45888" priority="19420">
      <formula>$Y416=1</formula>
    </cfRule>
  </conditionalFormatting>
  <conditionalFormatting sqref="B412:B414">
    <cfRule type="expression" dxfId="45887" priority="19412">
      <formula>$Y412=1</formula>
    </cfRule>
  </conditionalFormatting>
  <conditionalFormatting sqref="B412:B414">
    <cfRule type="expression" dxfId="45886" priority="19411">
      <formula>$Y412=3</formula>
    </cfRule>
  </conditionalFormatting>
  <conditionalFormatting sqref="B412:B414">
    <cfRule type="expression" dxfId="45885" priority="19410">
      <formula>$Y412=4</formula>
    </cfRule>
  </conditionalFormatting>
  <conditionalFormatting sqref="B412:B414">
    <cfRule type="expression" dxfId="45884" priority="19409">
      <formula>$Y412=2</formula>
    </cfRule>
  </conditionalFormatting>
  <conditionalFormatting sqref="J413:J415">
    <cfRule type="expression" dxfId="45883" priority="19408">
      <formula>$Y413=1</formula>
    </cfRule>
  </conditionalFormatting>
  <conditionalFormatting sqref="J413:J415">
    <cfRule type="expression" dxfId="45882" priority="19407">
      <formula>$Y413=3</formula>
    </cfRule>
  </conditionalFormatting>
  <conditionalFormatting sqref="J413:J415">
    <cfRule type="expression" dxfId="45881" priority="19406">
      <formula>$Y413=4</formula>
    </cfRule>
  </conditionalFormatting>
  <conditionalFormatting sqref="J413:J415">
    <cfRule type="expression" dxfId="45880" priority="19405">
      <formula>$Y413=2</formula>
    </cfRule>
  </conditionalFormatting>
  <conditionalFormatting sqref="J415:J417">
    <cfRule type="expression" dxfId="45879" priority="19404">
      <formula>$Y415=1</formula>
    </cfRule>
  </conditionalFormatting>
  <conditionalFormatting sqref="J415:J417">
    <cfRule type="expression" dxfId="45878" priority="19403">
      <formula>$Y415=3</formula>
    </cfRule>
  </conditionalFormatting>
  <conditionalFormatting sqref="J415:J417">
    <cfRule type="expression" dxfId="45877" priority="19402">
      <formula>$Y415=4</formula>
    </cfRule>
  </conditionalFormatting>
  <conditionalFormatting sqref="J415:J417">
    <cfRule type="expression" dxfId="45876" priority="19401">
      <formula>$Y415=2</formula>
    </cfRule>
  </conditionalFormatting>
  <conditionalFormatting sqref="J415:J417">
    <cfRule type="expression" dxfId="45875" priority="19400">
      <formula>$Y415=1</formula>
    </cfRule>
  </conditionalFormatting>
  <conditionalFormatting sqref="J415:J417">
    <cfRule type="expression" dxfId="45874" priority="19399">
      <formula>$Y415=3</formula>
    </cfRule>
  </conditionalFormatting>
  <conditionalFormatting sqref="J415:J417">
    <cfRule type="expression" dxfId="45873" priority="19398">
      <formula>$Y415=4</formula>
    </cfRule>
  </conditionalFormatting>
  <conditionalFormatting sqref="J415:J417">
    <cfRule type="expression" dxfId="45872" priority="19397">
      <formula>$Y415=2</formula>
    </cfRule>
  </conditionalFormatting>
  <conditionalFormatting sqref="J415:J417">
    <cfRule type="expression" dxfId="45871" priority="19396">
      <formula>$Y415=1</formula>
    </cfRule>
  </conditionalFormatting>
  <conditionalFormatting sqref="J415:J417">
    <cfRule type="expression" dxfId="45870" priority="19395">
      <formula>$Y415=3</formula>
    </cfRule>
  </conditionalFormatting>
  <conditionalFormatting sqref="J415:J417">
    <cfRule type="expression" dxfId="45869" priority="19394">
      <formula>$Y415=4</formula>
    </cfRule>
  </conditionalFormatting>
  <conditionalFormatting sqref="J415:J417">
    <cfRule type="expression" dxfId="45868" priority="19393">
      <formula>$Y415=2</formula>
    </cfRule>
  </conditionalFormatting>
  <conditionalFormatting sqref="J415:J417">
    <cfRule type="expression" dxfId="45867" priority="19392">
      <formula>$Y415=1</formula>
    </cfRule>
  </conditionalFormatting>
  <conditionalFormatting sqref="J415:J417">
    <cfRule type="expression" dxfId="45866" priority="19391">
      <formula>$Y415=3</formula>
    </cfRule>
  </conditionalFormatting>
  <conditionalFormatting sqref="J415:J417">
    <cfRule type="expression" dxfId="45865" priority="19390">
      <formula>$Y415=4</formula>
    </cfRule>
  </conditionalFormatting>
  <conditionalFormatting sqref="J415:J417">
    <cfRule type="expression" dxfId="45864" priority="19389">
      <formula>$Y415=2</formula>
    </cfRule>
  </conditionalFormatting>
  <conditionalFormatting sqref="E412:E414">
    <cfRule type="expression" dxfId="45863" priority="19388">
      <formula>$Y412=1</formula>
    </cfRule>
  </conditionalFormatting>
  <conditionalFormatting sqref="E412:E414">
    <cfRule type="expression" dxfId="45862" priority="19387">
      <formula>$Y412=4</formula>
    </cfRule>
  </conditionalFormatting>
  <conditionalFormatting sqref="E412:E414">
    <cfRule type="expression" dxfId="45861" priority="19385">
      <formula>$Y412=3</formula>
    </cfRule>
    <cfRule type="expression" dxfId="45860" priority="19386">
      <formula>$Y412=2</formula>
    </cfRule>
  </conditionalFormatting>
  <conditionalFormatting sqref="F412:G414">
    <cfRule type="expression" dxfId="45859" priority="19384">
      <formula>$Y412=1</formula>
    </cfRule>
  </conditionalFormatting>
  <conditionalFormatting sqref="F412:G414">
    <cfRule type="expression" dxfId="45858" priority="19383">
      <formula>$Y412=3</formula>
    </cfRule>
  </conditionalFormatting>
  <conditionalFormatting sqref="F412:G414">
    <cfRule type="expression" dxfId="45857" priority="19382">
      <formula>$Y412=4</formula>
    </cfRule>
  </conditionalFormatting>
  <conditionalFormatting sqref="F412:G414">
    <cfRule type="expression" dxfId="45856" priority="19381">
      <formula>$Y412=2</formula>
    </cfRule>
  </conditionalFormatting>
  <conditionalFormatting sqref="F412:G414">
    <cfRule type="expression" dxfId="45855" priority="19379">
      <formula>$Y412=1</formula>
    </cfRule>
    <cfRule type="expression" dxfId="45854" priority="19380">
      <formula>$Y412=1</formula>
    </cfRule>
  </conditionalFormatting>
  <conditionalFormatting sqref="F412:G414">
    <cfRule type="expression" dxfId="45853" priority="19377">
      <formula>$Y412=4</formula>
    </cfRule>
    <cfRule type="expression" dxfId="45852" priority="19378">
      <formula>$Y412=2</formula>
    </cfRule>
  </conditionalFormatting>
  <conditionalFormatting sqref="F412:G414">
    <cfRule type="expression" dxfId="45851" priority="19376">
      <formula>$Y412=1</formula>
    </cfRule>
  </conditionalFormatting>
  <conditionalFormatting sqref="F412:G414">
    <cfRule type="expression" dxfId="45850" priority="19375">
      <formula>$Y412=3</formula>
    </cfRule>
  </conditionalFormatting>
  <conditionalFormatting sqref="F412:G414">
    <cfRule type="expression" dxfId="45849" priority="19374">
      <formula>$Y412=4</formula>
    </cfRule>
  </conditionalFormatting>
  <conditionalFormatting sqref="F412:G414">
    <cfRule type="expression" dxfId="45848" priority="19373">
      <formula>$Y412=2</formula>
    </cfRule>
  </conditionalFormatting>
  <conditionalFormatting sqref="F412:G414">
    <cfRule type="expression" dxfId="45847" priority="19371">
      <formula>$Y412=1</formula>
    </cfRule>
    <cfRule type="expression" dxfId="45846" priority="19372">
      <formula>$Y412=1</formula>
    </cfRule>
  </conditionalFormatting>
  <conditionalFormatting sqref="F412:G414">
    <cfRule type="expression" dxfId="45845" priority="19369">
      <formula>$Y412=4</formula>
    </cfRule>
    <cfRule type="expression" dxfId="45844" priority="19370">
      <formula>$Y412=2</formula>
    </cfRule>
  </conditionalFormatting>
  <conditionalFormatting sqref="E412:E414">
    <cfRule type="expression" dxfId="45843" priority="19368">
      <formula>$Y412=1</formula>
    </cfRule>
  </conditionalFormatting>
  <conditionalFormatting sqref="E412:E414">
    <cfRule type="expression" dxfId="45842" priority="19367">
      <formula>$Y412=4</formula>
    </cfRule>
  </conditionalFormatting>
  <conditionalFormatting sqref="E412:E414">
    <cfRule type="expression" dxfId="45841" priority="19365">
      <formula>$Y412=3</formula>
    </cfRule>
    <cfRule type="expression" dxfId="45840" priority="19366">
      <formula>$Y412=2</formula>
    </cfRule>
  </conditionalFormatting>
  <conditionalFormatting sqref="F412:G414">
    <cfRule type="expression" dxfId="45839" priority="19364">
      <formula>$Y412=1</formula>
    </cfRule>
  </conditionalFormatting>
  <conditionalFormatting sqref="F412:G414">
    <cfRule type="expression" dxfId="45838" priority="19363">
      <formula>$Y412=3</formula>
    </cfRule>
  </conditionalFormatting>
  <conditionalFormatting sqref="F412:G414">
    <cfRule type="expression" dxfId="45837" priority="19362">
      <formula>$Y412=4</formula>
    </cfRule>
  </conditionalFormatting>
  <conditionalFormatting sqref="F412:G414">
    <cfRule type="expression" dxfId="45836" priority="19361">
      <formula>$Y412=2</formula>
    </cfRule>
  </conditionalFormatting>
  <conditionalFormatting sqref="F412:G414">
    <cfRule type="expression" dxfId="45835" priority="19359">
      <formula>$Y412=1</formula>
    </cfRule>
    <cfRule type="expression" dxfId="45834" priority="19360">
      <formula>$Y412=1</formula>
    </cfRule>
  </conditionalFormatting>
  <conditionalFormatting sqref="F412:G414">
    <cfRule type="expression" dxfId="45833" priority="19357">
      <formula>$Y412=4</formula>
    </cfRule>
    <cfRule type="expression" dxfId="45832" priority="19358">
      <formula>$Y412=2</formula>
    </cfRule>
  </conditionalFormatting>
  <conditionalFormatting sqref="F412:G414">
    <cfRule type="expression" dxfId="45831" priority="19356">
      <formula>$Y412=1</formula>
    </cfRule>
  </conditionalFormatting>
  <conditionalFormatting sqref="F412:G414">
    <cfRule type="expression" dxfId="45830" priority="19355">
      <formula>$Y412=3</formula>
    </cfRule>
  </conditionalFormatting>
  <conditionalFormatting sqref="F412:G414">
    <cfRule type="expression" dxfId="45829" priority="19354">
      <formula>$Y412=4</formula>
    </cfRule>
  </conditionalFormatting>
  <conditionalFormatting sqref="F412:G414">
    <cfRule type="expression" dxfId="45828" priority="19353">
      <formula>$Y412=2</formula>
    </cfRule>
  </conditionalFormatting>
  <conditionalFormatting sqref="F412:G414">
    <cfRule type="expression" dxfId="45827" priority="19351">
      <formula>$Y412=1</formula>
    </cfRule>
    <cfRule type="expression" dxfId="45826" priority="19352">
      <formula>$Y412=1</formula>
    </cfRule>
  </conditionalFormatting>
  <conditionalFormatting sqref="F412:G414">
    <cfRule type="expression" dxfId="45825" priority="19349">
      <formula>$Y412=4</formula>
    </cfRule>
    <cfRule type="expression" dxfId="45824" priority="19350">
      <formula>$Y412=2</formula>
    </cfRule>
  </conditionalFormatting>
  <conditionalFormatting sqref="H414">
    <cfRule type="expression" dxfId="45823" priority="19348">
      <formula>$Y414=1</formula>
    </cfRule>
  </conditionalFormatting>
  <conditionalFormatting sqref="H414">
    <cfRule type="expression" dxfId="45822" priority="19347">
      <formula>$Y414=3</formula>
    </cfRule>
  </conditionalFormatting>
  <conditionalFormatting sqref="H414">
    <cfRule type="expression" dxfId="45821" priority="19346">
      <formula>$Y414=4</formula>
    </cfRule>
  </conditionalFormatting>
  <conditionalFormatting sqref="H414">
    <cfRule type="expression" dxfId="45820" priority="19345">
      <formula>$Y414=2</formula>
    </cfRule>
  </conditionalFormatting>
  <conditionalFormatting sqref="H414">
    <cfRule type="expression" dxfId="45819" priority="19343">
      <formula>$Y414=1</formula>
    </cfRule>
    <cfRule type="expression" dxfId="45818" priority="19344">
      <formula>$Y414=1</formula>
    </cfRule>
  </conditionalFormatting>
  <conditionalFormatting sqref="H414">
    <cfRule type="expression" dxfId="45817" priority="19341">
      <formula>$Y414=4</formula>
    </cfRule>
    <cfRule type="expression" dxfId="45816" priority="19342">
      <formula>$Y414=2</formula>
    </cfRule>
  </conditionalFormatting>
  <conditionalFormatting sqref="H415:H417">
    <cfRule type="expression" dxfId="45815" priority="19340">
      <formula>$Y415=1</formula>
    </cfRule>
  </conditionalFormatting>
  <conditionalFormatting sqref="H415:H417">
    <cfRule type="expression" dxfId="45814" priority="19339">
      <formula>$Y415=3</formula>
    </cfRule>
  </conditionalFormatting>
  <conditionalFormatting sqref="H415:H417">
    <cfRule type="expression" dxfId="45813" priority="19338">
      <formula>$Y415=4</formula>
    </cfRule>
  </conditionalFormatting>
  <conditionalFormatting sqref="H415:H417">
    <cfRule type="expression" dxfId="45812" priority="19337">
      <formula>$Y415=2</formula>
    </cfRule>
  </conditionalFormatting>
  <conditionalFormatting sqref="H415:H417">
    <cfRule type="expression" dxfId="45811" priority="19335">
      <formula>$Y415=1</formula>
    </cfRule>
    <cfRule type="expression" dxfId="45810" priority="19336">
      <formula>$Y415=1</formula>
    </cfRule>
  </conditionalFormatting>
  <conditionalFormatting sqref="H415:H417">
    <cfRule type="expression" dxfId="45809" priority="19333">
      <formula>$Y415=4</formula>
    </cfRule>
    <cfRule type="expression" dxfId="45808" priority="19334">
      <formula>$Y415=2</formula>
    </cfRule>
  </conditionalFormatting>
  <conditionalFormatting sqref="H413">
    <cfRule type="expression" dxfId="45807" priority="19332">
      <formula>$Y413=1</formula>
    </cfRule>
  </conditionalFormatting>
  <conditionalFormatting sqref="H413">
    <cfRule type="expression" dxfId="45806" priority="19331">
      <formula>$Y413=3</formula>
    </cfRule>
  </conditionalFormatting>
  <conditionalFormatting sqref="H413">
    <cfRule type="expression" dxfId="45805" priority="19330">
      <formula>$Y413=4</formula>
    </cfRule>
  </conditionalFormatting>
  <conditionalFormatting sqref="H413">
    <cfRule type="expression" dxfId="45804" priority="19329">
      <formula>$Y413=2</formula>
    </cfRule>
  </conditionalFormatting>
  <conditionalFormatting sqref="H413">
    <cfRule type="expression" dxfId="45803" priority="19327">
      <formula>$Y413=1</formula>
    </cfRule>
    <cfRule type="expression" dxfId="45802" priority="19328">
      <formula>$Y413=1</formula>
    </cfRule>
  </conditionalFormatting>
  <conditionalFormatting sqref="H413">
    <cfRule type="expression" dxfId="45801" priority="19325">
      <formula>$Y413=4</formula>
    </cfRule>
    <cfRule type="expression" dxfId="45800" priority="19326">
      <formula>$Y413=2</formula>
    </cfRule>
  </conditionalFormatting>
  <conditionalFormatting sqref="C413:D413">
    <cfRule type="expression" dxfId="45799" priority="19324">
      <formula>$Y413=1</formula>
    </cfRule>
  </conditionalFormatting>
  <conditionalFormatting sqref="C413:D413">
    <cfRule type="expression" dxfId="45798" priority="19323">
      <formula>$Y413=3</formula>
    </cfRule>
  </conditionalFormatting>
  <conditionalFormatting sqref="C413:D413">
    <cfRule type="expression" dxfId="45797" priority="19322">
      <formula>$Y413=4</formula>
    </cfRule>
  </conditionalFormatting>
  <conditionalFormatting sqref="C413:D413">
    <cfRule type="expression" dxfId="45796" priority="19321">
      <formula>$Y413=2</formula>
    </cfRule>
  </conditionalFormatting>
  <conditionalFormatting sqref="J417:L417 A417:A428 J418:M428">
    <cfRule type="expression" dxfId="45795" priority="18342">
      <formula>$Y417=1</formula>
    </cfRule>
  </conditionalFormatting>
  <conditionalFormatting sqref="J417:L417 A417:A428 J418:M428">
    <cfRule type="expression" dxfId="45794" priority="18341">
      <formula>$Y417=3</formula>
    </cfRule>
  </conditionalFormatting>
  <conditionalFormatting sqref="J417:L417 A417:A428 J418:M428">
    <cfRule type="expression" dxfId="45793" priority="18340">
      <formula>$Y417=4</formula>
    </cfRule>
  </conditionalFormatting>
  <conditionalFormatting sqref="J417:L417 A417:A428 J418:M428">
    <cfRule type="expression" dxfId="45792" priority="18339">
      <formula>$Y417=2</formula>
    </cfRule>
  </conditionalFormatting>
  <conditionalFormatting sqref="J417:J428">
    <cfRule type="expression" dxfId="45791" priority="18323">
      <formula>$Y417=4</formula>
    </cfRule>
    <cfRule type="expression" dxfId="45790" priority="18324">
      <formula>$Y417=3</formula>
    </cfRule>
    <cfRule type="expression" dxfId="45789" priority="18325">
      <formula>$Y417=2</formula>
    </cfRule>
    <cfRule type="expression" dxfId="45788" priority="18326">
      <formula>$Y417=1</formula>
    </cfRule>
    <cfRule type="expression" dxfId="45787" priority="18327">
      <formula>$Y417=4</formula>
    </cfRule>
    <cfRule type="expression" dxfId="45786" priority="18328">
      <formula>$Y417=3</formula>
    </cfRule>
    <cfRule type="expression" dxfId="45785" priority="18329">
      <formula>$Y417=2</formula>
    </cfRule>
    <cfRule type="expression" dxfId="45784" priority="18330">
      <formula>$Y417=1</formula>
    </cfRule>
    <cfRule type="expression" dxfId="45783" priority="18331">
      <formula>$Y417=4</formula>
    </cfRule>
    <cfRule type="expression" dxfId="45782" priority="18332">
      <formula>$Y417=3</formula>
    </cfRule>
    <cfRule type="expression" dxfId="45781" priority="18333">
      <formula>$Y417=2</formula>
    </cfRule>
    <cfRule type="expression" dxfId="45780" priority="18334">
      <formula>$Y417=1</formula>
    </cfRule>
    <cfRule type="expression" dxfId="45779" priority="18335">
      <formula>$Y417=4</formula>
    </cfRule>
    <cfRule type="expression" dxfId="45778" priority="18336">
      <formula>$Y417=3</formula>
    </cfRule>
    <cfRule type="expression" dxfId="45777" priority="18337">
      <formula>$Y417=2</formula>
    </cfRule>
    <cfRule type="expression" dxfId="45776" priority="18338">
      <formula>$Y417=1</formula>
    </cfRule>
  </conditionalFormatting>
  <conditionalFormatting sqref="P417:P427">
    <cfRule type="expression" dxfId="45775" priority="18322">
      <formula>$Y417=1</formula>
    </cfRule>
  </conditionalFormatting>
  <conditionalFormatting sqref="P417:P427">
    <cfRule type="expression" dxfId="45774" priority="18321">
      <formula>$Y417=3</formula>
    </cfRule>
  </conditionalFormatting>
  <conditionalFormatting sqref="P417:P427">
    <cfRule type="expression" dxfId="45773" priority="18320">
      <formula>$Y417=4</formula>
    </cfRule>
  </conditionalFormatting>
  <conditionalFormatting sqref="P417:P427">
    <cfRule type="expression" dxfId="45772" priority="18319">
      <formula>$Y417=2</formula>
    </cfRule>
  </conditionalFormatting>
  <conditionalFormatting sqref="P417:P427">
    <cfRule type="expression" dxfId="45771" priority="18303">
      <formula>$Y417=4</formula>
    </cfRule>
    <cfRule type="expression" dxfId="45770" priority="18304">
      <formula>$Y417=3</formula>
    </cfRule>
    <cfRule type="expression" dxfId="45769" priority="18305">
      <formula>$Y417=2</formula>
    </cfRule>
    <cfRule type="expression" dxfId="45768" priority="18306">
      <formula>$Y417=1</formula>
    </cfRule>
    <cfRule type="expression" dxfId="45767" priority="18307">
      <formula>$Y417=4</formula>
    </cfRule>
    <cfRule type="expression" dxfId="45766" priority="18308">
      <formula>$Y417=3</formula>
    </cfRule>
    <cfRule type="expression" dxfId="45765" priority="18309">
      <formula>$Y417=2</formula>
    </cfRule>
    <cfRule type="expression" dxfId="45764" priority="18310">
      <formula>$Y417=1</formula>
    </cfRule>
    <cfRule type="expression" dxfId="45763" priority="18311">
      <formula>$Y417=4</formula>
    </cfRule>
    <cfRule type="expression" dxfId="45762" priority="18312">
      <formula>$Y417=3</formula>
    </cfRule>
    <cfRule type="expression" dxfId="45761" priority="18313">
      <formula>$Y417=2</formula>
    </cfRule>
    <cfRule type="expression" dxfId="45760" priority="18314">
      <formula>$Y417=1</formula>
    </cfRule>
    <cfRule type="expression" dxfId="45759" priority="18315">
      <formula>$Y417=4</formula>
    </cfRule>
    <cfRule type="expression" dxfId="45758" priority="18316">
      <formula>$Y417=3</formula>
    </cfRule>
    <cfRule type="expression" dxfId="45757" priority="18317">
      <formula>$Y417=2</formula>
    </cfRule>
    <cfRule type="expression" dxfId="45756" priority="18318">
      <formula>$Y417=1</formula>
    </cfRule>
  </conditionalFormatting>
  <conditionalFormatting sqref="Q417:Q427">
    <cfRule type="expression" dxfId="45755" priority="18302">
      <formula>$Y417=1</formula>
    </cfRule>
  </conditionalFormatting>
  <conditionalFormatting sqref="Q417:Q427">
    <cfRule type="expression" dxfId="45754" priority="18301">
      <formula>$Y417=3</formula>
    </cfRule>
  </conditionalFormatting>
  <conditionalFormatting sqref="Q417:Q427">
    <cfRule type="expression" dxfId="45753" priority="18300">
      <formula>$Y417=4</formula>
    </cfRule>
  </conditionalFormatting>
  <conditionalFormatting sqref="Q417:Q427">
    <cfRule type="expression" dxfId="45752" priority="18299">
      <formula>$Y417=2</formula>
    </cfRule>
  </conditionalFormatting>
  <conditionalFormatting sqref="Q417:Q427">
    <cfRule type="expression" dxfId="45751" priority="18283">
      <formula>$Y417=4</formula>
    </cfRule>
    <cfRule type="expression" dxfId="45750" priority="18284">
      <formula>$Y417=3</formula>
    </cfRule>
    <cfRule type="expression" dxfId="45749" priority="18285">
      <formula>$Y417=2</formula>
    </cfRule>
    <cfRule type="expression" dxfId="45748" priority="18286">
      <formula>$Y417=1</formula>
    </cfRule>
    <cfRule type="expression" dxfId="45747" priority="18287">
      <formula>$Y417=4</formula>
    </cfRule>
    <cfRule type="expression" dxfId="45746" priority="18288">
      <formula>$Y417=3</formula>
    </cfRule>
    <cfRule type="expression" dxfId="45745" priority="18289">
      <formula>$Y417=2</formula>
    </cfRule>
    <cfRule type="expression" dxfId="45744" priority="18290">
      <formula>$Y417=1</formula>
    </cfRule>
    <cfRule type="expression" dxfId="45743" priority="18291">
      <formula>$Y417=4</formula>
    </cfRule>
    <cfRule type="expression" dxfId="45742" priority="18292">
      <formula>$Y417=3</formula>
    </cfRule>
    <cfRule type="expression" dxfId="45741" priority="18293">
      <formula>$Y417=2</formula>
    </cfRule>
    <cfRule type="expression" dxfId="45740" priority="18294">
      <formula>$Y417=1</formula>
    </cfRule>
    <cfRule type="expression" dxfId="45739" priority="18295">
      <formula>$Y417=4</formula>
    </cfRule>
    <cfRule type="expression" dxfId="45738" priority="18296">
      <formula>$Y417=3</formula>
    </cfRule>
    <cfRule type="expression" dxfId="45737" priority="18297">
      <formula>$Y417=2</formula>
    </cfRule>
    <cfRule type="expression" dxfId="45736" priority="18298">
      <formula>$Y417=1</formula>
    </cfRule>
  </conditionalFormatting>
  <conditionalFormatting sqref="N418:N430 R417:AA427">
    <cfRule type="expression" dxfId="45735" priority="18282">
      <formula>$Y417=1</formula>
    </cfRule>
  </conditionalFormatting>
  <conditionalFormatting sqref="N418:N430 R417:AA427">
    <cfRule type="expression" dxfId="45734" priority="18281">
      <formula>$Y417=3</formula>
    </cfRule>
  </conditionalFormatting>
  <conditionalFormatting sqref="N418:N430 R417:AA427">
    <cfRule type="expression" dxfId="45733" priority="18280">
      <formula>$Y417=4</formula>
    </cfRule>
  </conditionalFormatting>
  <conditionalFormatting sqref="N418:N430 R417:AA427">
    <cfRule type="expression" dxfId="45732" priority="18279">
      <formula>$Y417=2</formula>
    </cfRule>
  </conditionalFormatting>
  <conditionalFormatting sqref="R417:AA427">
    <cfRule type="expression" dxfId="45731" priority="18271">
      <formula>$Y417=4</formula>
    </cfRule>
    <cfRule type="expression" dxfId="45730" priority="18272">
      <formula>$Y417=3</formula>
    </cfRule>
    <cfRule type="expression" dxfId="45729" priority="18273">
      <formula>$Y417=2</formula>
    </cfRule>
    <cfRule type="expression" dxfId="45728" priority="18274">
      <formula>$Y417=1</formula>
    </cfRule>
    <cfRule type="expression" dxfId="45727" priority="18275">
      <formula>$Y417=4</formula>
    </cfRule>
    <cfRule type="expression" dxfId="45726" priority="18276">
      <formula>$Y417=3</formula>
    </cfRule>
    <cfRule type="expression" dxfId="45725" priority="18277">
      <formula>$Y417=2</formula>
    </cfRule>
    <cfRule type="expression" dxfId="45724" priority="18278">
      <formula>$Y417=1</formula>
    </cfRule>
  </conditionalFormatting>
  <conditionalFormatting sqref="N418:N430 R417:V427 Y417:AA427">
    <cfRule type="expression" dxfId="45723" priority="18270">
      <formula>$Y417=1</formula>
    </cfRule>
  </conditionalFormatting>
  <conditionalFormatting sqref="N418:N430 R417:V427 Y417:AA427">
    <cfRule type="expression" dxfId="45722" priority="18269">
      <formula>$Y417=3</formula>
    </cfRule>
  </conditionalFormatting>
  <conditionalFormatting sqref="N418:N430 R417:V427 Y417:AA427">
    <cfRule type="expression" dxfId="45721" priority="18268">
      <formula>$Y417=4</formula>
    </cfRule>
  </conditionalFormatting>
  <conditionalFormatting sqref="N418:N430 R417:V427 Y417:AA427">
    <cfRule type="expression" dxfId="45720" priority="18267">
      <formula>$Y417=2</formula>
    </cfRule>
  </conditionalFormatting>
  <conditionalFormatting sqref="R417:V427 Y417:AA427">
    <cfRule type="expression" dxfId="45719" priority="18259">
      <formula>$Y417=4</formula>
    </cfRule>
    <cfRule type="expression" dxfId="45718" priority="18260">
      <formula>$Y417=3</formula>
    </cfRule>
    <cfRule type="expression" dxfId="45717" priority="18261">
      <formula>$Y417=2</formula>
    </cfRule>
    <cfRule type="expression" dxfId="45716" priority="18262">
      <formula>$Y417=1</formula>
    </cfRule>
    <cfRule type="expression" dxfId="45715" priority="18263">
      <formula>$Y417=4</formula>
    </cfRule>
    <cfRule type="expression" dxfId="45714" priority="18264">
      <formula>$Y417=3</formula>
    </cfRule>
    <cfRule type="expression" dxfId="45713" priority="18265">
      <formula>$Y417=2</formula>
    </cfRule>
    <cfRule type="expression" dxfId="45712" priority="18266">
      <formula>$Y417=1</formula>
    </cfRule>
  </conditionalFormatting>
  <conditionalFormatting sqref="W417:X427">
    <cfRule type="expression" dxfId="45711" priority="18258">
      <formula>$Y417=1</formula>
    </cfRule>
  </conditionalFormatting>
  <conditionalFormatting sqref="W417:X427">
    <cfRule type="expression" dxfId="45710" priority="18257">
      <formula>$Y417=3</formula>
    </cfRule>
  </conditionalFormatting>
  <conditionalFormatting sqref="W417:X427">
    <cfRule type="expression" dxfId="45709" priority="18256">
      <formula>$Y417=4</formula>
    </cfRule>
  </conditionalFormatting>
  <conditionalFormatting sqref="W417:X427">
    <cfRule type="expression" dxfId="45708" priority="18255">
      <formula>$Y417=2</formula>
    </cfRule>
  </conditionalFormatting>
  <conditionalFormatting sqref="W417:X427">
    <cfRule type="expression" dxfId="45707" priority="18247">
      <formula>$Y417=4</formula>
    </cfRule>
    <cfRule type="expression" dxfId="45706" priority="18248">
      <formula>$Y417=3</formula>
    </cfRule>
    <cfRule type="expression" dxfId="45705" priority="18249">
      <formula>$Y417=2</formula>
    </cfRule>
    <cfRule type="expression" dxfId="45704" priority="18250">
      <formula>$Y417=1</formula>
    </cfRule>
    <cfRule type="expression" dxfId="45703" priority="18251">
      <formula>$Y417=4</formula>
    </cfRule>
    <cfRule type="expression" dxfId="45702" priority="18252">
      <formula>$Y417=3</formula>
    </cfRule>
    <cfRule type="expression" dxfId="45701" priority="18253">
      <formula>$Y417=2</formula>
    </cfRule>
    <cfRule type="expression" dxfId="45700" priority="18254">
      <formula>$Y417=1</formula>
    </cfRule>
  </conditionalFormatting>
  <conditionalFormatting sqref="J417:J428">
    <cfRule type="expression" dxfId="45699" priority="18246">
      <formula>$Y417=1</formula>
    </cfRule>
  </conditionalFormatting>
  <conditionalFormatting sqref="J417:J428">
    <cfRule type="expression" dxfId="45698" priority="18245">
      <formula>$Y417=3</formula>
    </cfRule>
  </conditionalFormatting>
  <conditionalFormatting sqref="J417:J428">
    <cfRule type="expression" dxfId="45697" priority="18244">
      <formula>$Y417=4</formula>
    </cfRule>
  </conditionalFormatting>
  <conditionalFormatting sqref="J417:J428">
    <cfRule type="expression" dxfId="45696" priority="18243">
      <formula>$Y417=2</formula>
    </cfRule>
  </conditionalFormatting>
  <conditionalFormatting sqref="I417:I428">
    <cfRule type="expression" dxfId="45695" priority="18242">
      <formula>$Y417=1</formula>
    </cfRule>
  </conditionalFormatting>
  <conditionalFormatting sqref="I417:I428">
    <cfRule type="expression" dxfId="45694" priority="18241">
      <formula>$Y417=3</formula>
    </cfRule>
  </conditionalFormatting>
  <conditionalFormatting sqref="I417:I428">
    <cfRule type="expression" dxfId="45693" priority="18240">
      <formula>$Y417=4</formula>
    </cfRule>
  </conditionalFormatting>
  <conditionalFormatting sqref="I417:I428">
    <cfRule type="expression" dxfId="45692" priority="18239">
      <formula>$Y417=2</formula>
    </cfRule>
  </conditionalFormatting>
  <conditionalFormatting sqref="O418:O428 AB417:AF427">
    <cfRule type="expression" dxfId="45691" priority="18238">
      <formula>$Y417=1</formula>
    </cfRule>
  </conditionalFormatting>
  <conditionalFormatting sqref="O418:O428 AB417:AF427">
    <cfRule type="expression" dxfId="45690" priority="18237">
      <formula>$Y417=3</formula>
    </cfRule>
  </conditionalFormatting>
  <conditionalFormatting sqref="O418:O428 AB417:AF427">
    <cfRule type="expression" dxfId="45689" priority="18236">
      <formula>$Y417=4</formula>
    </cfRule>
  </conditionalFormatting>
  <conditionalFormatting sqref="O418:O428 AB417:AF427">
    <cfRule type="expression" dxfId="45688" priority="18235">
      <formula>$Y417=2</formula>
    </cfRule>
  </conditionalFormatting>
  <conditionalFormatting sqref="AF417:AF427">
    <cfRule type="expression" dxfId="45687" priority="18227">
      <formula>$Y417=4</formula>
    </cfRule>
    <cfRule type="expression" dxfId="45686" priority="18228">
      <formula>$Y417=3</formula>
    </cfRule>
    <cfRule type="expression" dxfId="45685" priority="18229">
      <formula>$Y417=2</formula>
    </cfRule>
    <cfRule type="expression" dxfId="45684" priority="18230">
      <formula>$Y417=1</formula>
    </cfRule>
    <cfRule type="expression" dxfId="45683" priority="18231">
      <formula>$Y417=4</formula>
    </cfRule>
    <cfRule type="expression" dxfId="45682" priority="18232">
      <formula>$Y417=3</formula>
    </cfRule>
    <cfRule type="expression" dxfId="45681" priority="18233">
      <formula>$Y417=2</formula>
    </cfRule>
    <cfRule type="expression" dxfId="45680" priority="18234">
      <formula>$Y417=1</formula>
    </cfRule>
  </conditionalFormatting>
  <conditionalFormatting sqref="O418:O428 AB417:AF427">
    <cfRule type="expression" dxfId="45679" priority="18226">
      <formula>$Y417=1</formula>
    </cfRule>
  </conditionalFormatting>
  <conditionalFormatting sqref="O418:O428 AB417:AF427">
    <cfRule type="expression" dxfId="45678" priority="18225">
      <formula>$Y417=3</formula>
    </cfRule>
  </conditionalFormatting>
  <conditionalFormatting sqref="O418:O428 AB417:AF427">
    <cfRule type="expression" dxfId="45677" priority="18224">
      <formula>$Y417=4</formula>
    </cfRule>
  </conditionalFormatting>
  <conditionalFormatting sqref="O418:O428 AB417:AF427">
    <cfRule type="expression" dxfId="45676" priority="18223">
      <formula>$Y417=2</formula>
    </cfRule>
  </conditionalFormatting>
  <conditionalFormatting sqref="AF417:AF427">
    <cfRule type="expression" dxfId="45675" priority="18215">
      <formula>$Y417=4</formula>
    </cfRule>
    <cfRule type="expression" dxfId="45674" priority="18216">
      <formula>$Y417=3</formula>
    </cfRule>
    <cfRule type="expression" dxfId="45673" priority="18217">
      <formula>$Y417=2</formula>
    </cfRule>
    <cfRule type="expression" dxfId="45672" priority="18218">
      <formula>$Y417=1</formula>
    </cfRule>
    <cfRule type="expression" dxfId="45671" priority="18219">
      <formula>$Y417=4</formula>
    </cfRule>
    <cfRule type="expression" dxfId="45670" priority="18220">
      <formula>$Y417=3</formula>
    </cfRule>
    <cfRule type="expression" dxfId="45669" priority="18221">
      <formula>$Y417=2</formula>
    </cfRule>
    <cfRule type="expression" dxfId="45668" priority="18222">
      <formula>$Y417=1</formula>
    </cfRule>
  </conditionalFormatting>
  <conditionalFormatting sqref="B417:B428">
    <cfRule type="expression" dxfId="45667" priority="18214">
      <formula>$Y417=1</formula>
    </cfRule>
  </conditionalFormatting>
  <conditionalFormatting sqref="B417:B428">
    <cfRule type="expression" dxfId="45666" priority="18213">
      <formula>$Y417=3</formula>
    </cfRule>
  </conditionalFormatting>
  <conditionalFormatting sqref="B417:B428">
    <cfRule type="expression" dxfId="45665" priority="18212">
      <formula>$Y417=4</formula>
    </cfRule>
  </conditionalFormatting>
  <conditionalFormatting sqref="B417:B428">
    <cfRule type="expression" dxfId="45664" priority="18211">
      <formula>$Y417=2</formula>
    </cfRule>
  </conditionalFormatting>
  <conditionalFormatting sqref="J417:J428">
    <cfRule type="expression" dxfId="45663" priority="18210">
      <formula>$Y417=1</formula>
    </cfRule>
  </conditionalFormatting>
  <conditionalFormatting sqref="J417:J428">
    <cfRule type="expression" dxfId="45662" priority="18209">
      <formula>$Y417=3</formula>
    </cfRule>
  </conditionalFormatting>
  <conditionalFormatting sqref="J417:J428">
    <cfRule type="expression" dxfId="45661" priority="18208">
      <formula>$Y417=4</formula>
    </cfRule>
  </conditionalFormatting>
  <conditionalFormatting sqref="J417:J428">
    <cfRule type="expression" dxfId="45660" priority="18207">
      <formula>$Y417=2</formula>
    </cfRule>
  </conditionalFormatting>
  <conditionalFormatting sqref="E417:E428">
    <cfRule type="expression" dxfId="45659" priority="18206">
      <formula>$Y417=1</formula>
    </cfRule>
  </conditionalFormatting>
  <conditionalFormatting sqref="E417:E428">
    <cfRule type="expression" dxfId="45658" priority="18205">
      <formula>$Y417=4</formula>
    </cfRule>
  </conditionalFormatting>
  <conditionalFormatting sqref="E417:E428">
    <cfRule type="expression" dxfId="45657" priority="18203">
      <formula>$Y417=3</formula>
    </cfRule>
    <cfRule type="expression" dxfId="45656" priority="18204">
      <formula>$Y417=2</formula>
    </cfRule>
  </conditionalFormatting>
  <conditionalFormatting sqref="F417:G428">
    <cfRule type="expression" dxfId="45655" priority="18202">
      <formula>$Y417=1</formula>
    </cfRule>
  </conditionalFormatting>
  <conditionalFormatting sqref="F417:G428">
    <cfRule type="expression" dxfId="45654" priority="18201">
      <formula>$Y417=3</formula>
    </cfRule>
  </conditionalFormatting>
  <conditionalFormatting sqref="F417:G428">
    <cfRule type="expression" dxfId="45653" priority="18200">
      <formula>$Y417=4</formula>
    </cfRule>
  </conditionalFormatting>
  <conditionalFormatting sqref="F417:G428">
    <cfRule type="expression" dxfId="45652" priority="18199">
      <formula>$Y417=2</formula>
    </cfRule>
  </conditionalFormatting>
  <conditionalFormatting sqref="F417:G428">
    <cfRule type="expression" dxfId="45651" priority="18197">
      <formula>$Y417=1</formula>
    </cfRule>
    <cfRule type="expression" dxfId="45650" priority="18198">
      <formula>$Y417=1</formula>
    </cfRule>
  </conditionalFormatting>
  <conditionalFormatting sqref="F417:G428">
    <cfRule type="expression" dxfId="45649" priority="18195">
      <formula>$Y417=4</formula>
    </cfRule>
    <cfRule type="expression" dxfId="45648" priority="18196">
      <formula>$Y417=2</formula>
    </cfRule>
  </conditionalFormatting>
  <conditionalFormatting sqref="F417:G428">
    <cfRule type="expression" dxfId="45647" priority="18194">
      <formula>$Y417=1</formula>
    </cfRule>
  </conditionalFormatting>
  <conditionalFormatting sqref="F417:G428">
    <cfRule type="expression" dxfId="45646" priority="18193">
      <formula>$Y417=3</formula>
    </cfRule>
  </conditionalFormatting>
  <conditionalFormatting sqref="F417:G428">
    <cfRule type="expression" dxfId="45645" priority="18192">
      <formula>$Y417=4</formula>
    </cfRule>
  </conditionalFormatting>
  <conditionalFormatting sqref="F417:G428">
    <cfRule type="expression" dxfId="45644" priority="18191">
      <formula>$Y417=2</formula>
    </cfRule>
  </conditionalFormatting>
  <conditionalFormatting sqref="F417:G428">
    <cfRule type="expression" dxfId="45643" priority="18189">
      <formula>$Y417=1</formula>
    </cfRule>
    <cfRule type="expression" dxfId="45642" priority="18190">
      <formula>$Y417=1</formula>
    </cfRule>
  </conditionalFormatting>
  <conditionalFormatting sqref="F417:G428">
    <cfRule type="expression" dxfId="45641" priority="18187">
      <formula>$Y417=4</formula>
    </cfRule>
    <cfRule type="expression" dxfId="45640" priority="18188">
      <formula>$Y417=2</formula>
    </cfRule>
  </conditionalFormatting>
  <conditionalFormatting sqref="E417:E428">
    <cfRule type="expression" dxfId="45639" priority="18186">
      <formula>$Y417=1</formula>
    </cfRule>
  </conditionalFormatting>
  <conditionalFormatting sqref="E417:E428">
    <cfRule type="expression" dxfId="45638" priority="18185">
      <formula>$Y417=4</formula>
    </cfRule>
  </conditionalFormatting>
  <conditionalFormatting sqref="E417:E428">
    <cfRule type="expression" dxfId="45637" priority="18183">
      <formula>$Y417=3</formula>
    </cfRule>
    <cfRule type="expression" dxfId="45636" priority="18184">
      <formula>$Y417=2</formula>
    </cfRule>
  </conditionalFormatting>
  <conditionalFormatting sqref="F417:G428">
    <cfRule type="expression" dxfId="45635" priority="18182">
      <formula>$Y417=1</formula>
    </cfRule>
  </conditionalFormatting>
  <conditionalFormatting sqref="F417:G428">
    <cfRule type="expression" dxfId="45634" priority="18181">
      <formula>$Y417=3</formula>
    </cfRule>
  </conditionalFormatting>
  <conditionalFormatting sqref="F417:G428">
    <cfRule type="expression" dxfId="45633" priority="18180">
      <formula>$Y417=4</formula>
    </cfRule>
  </conditionalFormatting>
  <conditionalFormatting sqref="F417:G428">
    <cfRule type="expression" dxfId="45632" priority="18179">
      <formula>$Y417=2</formula>
    </cfRule>
  </conditionalFormatting>
  <conditionalFormatting sqref="F417:G428">
    <cfRule type="expression" dxfId="45631" priority="18177">
      <formula>$Y417=1</formula>
    </cfRule>
    <cfRule type="expression" dxfId="45630" priority="18178">
      <formula>$Y417=1</formula>
    </cfRule>
  </conditionalFormatting>
  <conditionalFormatting sqref="F417:G428">
    <cfRule type="expression" dxfId="45629" priority="18175">
      <formula>$Y417=4</formula>
    </cfRule>
    <cfRule type="expression" dxfId="45628" priority="18176">
      <formula>$Y417=2</formula>
    </cfRule>
  </conditionalFormatting>
  <conditionalFormatting sqref="F417:G428">
    <cfRule type="expression" dxfId="45627" priority="18174">
      <formula>$Y417=1</formula>
    </cfRule>
  </conditionalFormatting>
  <conditionalFormatting sqref="F417:G428">
    <cfRule type="expression" dxfId="45626" priority="18173">
      <formula>$Y417=3</formula>
    </cfRule>
  </conditionalFormatting>
  <conditionalFormatting sqref="F417:G428">
    <cfRule type="expression" dxfId="45625" priority="18172">
      <formula>$Y417=4</formula>
    </cfRule>
  </conditionalFormatting>
  <conditionalFormatting sqref="F417:G428">
    <cfRule type="expression" dxfId="45624" priority="18171">
      <formula>$Y417=2</formula>
    </cfRule>
  </conditionalFormatting>
  <conditionalFormatting sqref="F417:G428">
    <cfRule type="expression" dxfId="45623" priority="18169">
      <formula>$Y417=1</formula>
    </cfRule>
    <cfRule type="expression" dxfId="45622" priority="18170">
      <formula>$Y417=1</formula>
    </cfRule>
  </conditionalFormatting>
  <conditionalFormatting sqref="F417:G428">
    <cfRule type="expression" dxfId="45621" priority="18167">
      <formula>$Y417=4</formula>
    </cfRule>
    <cfRule type="expression" dxfId="45620" priority="18168">
      <formula>$Y417=2</formula>
    </cfRule>
  </conditionalFormatting>
  <conditionalFormatting sqref="H417:H428">
    <cfRule type="expression" dxfId="45619" priority="18166">
      <formula>$Y417=1</formula>
    </cfRule>
  </conditionalFormatting>
  <conditionalFormatting sqref="H417:H428">
    <cfRule type="expression" dxfId="45618" priority="18165">
      <formula>$Y417=3</formula>
    </cfRule>
  </conditionalFormatting>
  <conditionalFormatting sqref="H417:H428">
    <cfRule type="expression" dxfId="45617" priority="18164">
      <formula>$Y417=4</formula>
    </cfRule>
  </conditionalFormatting>
  <conditionalFormatting sqref="H417:H428">
    <cfRule type="expression" dxfId="45616" priority="18163">
      <formula>$Y417=2</formula>
    </cfRule>
  </conditionalFormatting>
  <conditionalFormatting sqref="H417:H428">
    <cfRule type="expression" dxfId="45615" priority="18161">
      <formula>$Y417=1</formula>
    </cfRule>
    <cfRule type="expression" dxfId="45614" priority="18162">
      <formula>$Y417=1</formula>
    </cfRule>
  </conditionalFormatting>
  <conditionalFormatting sqref="H417:H428">
    <cfRule type="expression" dxfId="45613" priority="18159">
      <formula>$Y417=4</formula>
    </cfRule>
    <cfRule type="expression" dxfId="45612" priority="18160">
      <formula>$Y417=2</formula>
    </cfRule>
  </conditionalFormatting>
  <conditionalFormatting sqref="C417:D428">
    <cfRule type="expression" dxfId="45611" priority="18158">
      <formula>$Y417=1</formula>
    </cfRule>
  </conditionalFormatting>
  <conditionalFormatting sqref="C417:D428">
    <cfRule type="expression" dxfId="45610" priority="18157">
      <formula>$Y417=3</formula>
    </cfRule>
  </conditionalFormatting>
  <conditionalFormatting sqref="C417:D428">
    <cfRule type="expression" dxfId="45609" priority="18156">
      <formula>$Y417=4</formula>
    </cfRule>
  </conditionalFormatting>
  <conditionalFormatting sqref="C417:D428">
    <cfRule type="expression" dxfId="45608" priority="18155">
      <formula>$Y417=2</formula>
    </cfRule>
  </conditionalFormatting>
  <conditionalFormatting sqref="P425:AF427">
    <cfRule type="expression" dxfId="45607" priority="18154">
      <formula>$Y425=1</formula>
    </cfRule>
  </conditionalFormatting>
  <conditionalFormatting sqref="P425:AF427">
    <cfRule type="expression" dxfId="45606" priority="18153">
      <formula>$Y425=3</formula>
    </cfRule>
  </conditionalFormatting>
  <conditionalFormatting sqref="P425:AF427">
    <cfRule type="expression" dxfId="45605" priority="18152">
      <formula>$Y425=4</formula>
    </cfRule>
  </conditionalFormatting>
  <conditionalFormatting sqref="P425:AF427">
    <cfRule type="expression" dxfId="45604" priority="18151">
      <formula>$Y425=2</formula>
    </cfRule>
  </conditionalFormatting>
  <conditionalFormatting sqref="AF425:AF427 R425:AA427">
    <cfRule type="expression" dxfId="45603" priority="18143">
      <formula>$Y425=4</formula>
    </cfRule>
    <cfRule type="expression" dxfId="45602" priority="18144">
      <formula>$Y425=3</formula>
    </cfRule>
    <cfRule type="expression" dxfId="45601" priority="18145">
      <formula>$Y425=2</formula>
    </cfRule>
    <cfRule type="expression" dxfId="45600" priority="18146">
      <formula>$Y425=1</formula>
    </cfRule>
    <cfRule type="expression" dxfId="45599" priority="18147">
      <formula>$Y425=4</formula>
    </cfRule>
    <cfRule type="expression" dxfId="45598" priority="18148">
      <formula>$Y425=3</formula>
    </cfRule>
    <cfRule type="expression" dxfId="45597" priority="18149">
      <formula>$Y425=2</formula>
    </cfRule>
    <cfRule type="expression" dxfId="45596" priority="18150">
      <formula>$Y425=1</formula>
    </cfRule>
  </conditionalFormatting>
  <conditionalFormatting sqref="P425:Q427">
    <cfRule type="expression" dxfId="45595" priority="18127">
      <formula>$Y425=4</formula>
    </cfRule>
    <cfRule type="expression" dxfId="45594" priority="18128">
      <formula>$Y425=3</formula>
    </cfRule>
    <cfRule type="expression" dxfId="45593" priority="18129">
      <formula>$Y425=2</formula>
    </cfRule>
    <cfRule type="expression" dxfId="45592" priority="18130">
      <formula>$Y425=1</formula>
    </cfRule>
    <cfRule type="expression" dxfId="45591" priority="18131">
      <formula>$Y425=4</formula>
    </cfRule>
    <cfRule type="expression" dxfId="45590" priority="18132">
      <formula>$Y425=3</formula>
    </cfRule>
    <cfRule type="expression" dxfId="45589" priority="18133">
      <formula>$Y425=2</formula>
    </cfRule>
    <cfRule type="expression" dxfId="45588" priority="18134">
      <formula>$Y425=1</formula>
    </cfRule>
    <cfRule type="expression" dxfId="45587" priority="18135">
      <formula>$Y425=4</formula>
    </cfRule>
    <cfRule type="expression" dxfId="45586" priority="18136">
      <formula>$Y425=3</formula>
    </cfRule>
    <cfRule type="expression" dxfId="45585" priority="18137">
      <formula>$Y425=2</formula>
    </cfRule>
    <cfRule type="expression" dxfId="45584" priority="18138">
      <formula>$Y425=1</formula>
    </cfRule>
    <cfRule type="expression" dxfId="45583" priority="18139">
      <formula>$Y425=4</formula>
    </cfRule>
    <cfRule type="expression" dxfId="45582" priority="18140">
      <formula>$Y425=3</formula>
    </cfRule>
    <cfRule type="expression" dxfId="45581" priority="18141">
      <formula>$Y425=2</formula>
    </cfRule>
    <cfRule type="expression" dxfId="45580" priority="18142">
      <formula>$Y425=1</formula>
    </cfRule>
  </conditionalFormatting>
  <conditionalFormatting sqref="P424">
    <cfRule type="expression" dxfId="45579" priority="18126">
      <formula>$Y424=1</formula>
    </cfRule>
  </conditionalFormatting>
  <conditionalFormatting sqref="P424">
    <cfRule type="expression" dxfId="45578" priority="18125">
      <formula>$Y424=3</formula>
    </cfRule>
  </conditionalFormatting>
  <conditionalFormatting sqref="P424">
    <cfRule type="expression" dxfId="45577" priority="18124">
      <formula>$Y424=4</formula>
    </cfRule>
  </conditionalFormatting>
  <conditionalFormatting sqref="P424">
    <cfRule type="expression" dxfId="45576" priority="18123">
      <formula>$Y424=2</formula>
    </cfRule>
  </conditionalFormatting>
  <conditionalFormatting sqref="P424">
    <cfRule type="expression" dxfId="45575" priority="18107">
      <formula>$Y424=4</formula>
    </cfRule>
    <cfRule type="expression" dxfId="45574" priority="18108">
      <formula>$Y424=3</formula>
    </cfRule>
    <cfRule type="expression" dxfId="45573" priority="18109">
      <formula>$Y424=2</formula>
    </cfRule>
    <cfRule type="expression" dxfId="45572" priority="18110">
      <formula>$Y424=1</formula>
    </cfRule>
    <cfRule type="expression" dxfId="45571" priority="18111">
      <formula>$Y424=4</formula>
    </cfRule>
    <cfRule type="expression" dxfId="45570" priority="18112">
      <formula>$Y424=3</formula>
    </cfRule>
    <cfRule type="expression" dxfId="45569" priority="18113">
      <formula>$Y424=2</formula>
    </cfRule>
    <cfRule type="expression" dxfId="45568" priority="18114">
      <formula>$Y424=1</formula>
    </cfRule>
    <cfRule type="expression" dxfId="45567" priority="18115">
      <formula>$Y424=4</formula>
    </cfRule>
    <cfRule type="expression" dxfId="45566" priority="18116">
      <formula>$Y424=3</formula>
    </cfRule>
    <cfRule type="expression" dxfId="45565" priority="18117">
      <formula>$Y424=2</formula>
    </cfRule>
    <cfRule type="expression" dxfId="45564" priority="18118">
      <formula>$Y424=1</formula>
    </cfRule>
    <cfRule type="expression" dxfId="45563" priority="18119">
      <formula>$Y424=4</formula>
    </cfRule>
    <cfRule type="expression" dxfId="45562" priority="18120">
      <formula>$Y424=3</formula>
    </cfRule>
    <cfRule type="expression" dxfId="45561" priority="18121">
      <formula>$Y424=2</formula>
    </cfRule>
    <cfRule type="expression" dxfId="45560" priority="18122">
      <formula>$Y424=1</formula>
    </cfRule>
  </conditionalFormatting>
  <conditionalFormatting sqref="Q424">
    <cfRule type="expression" dxfId="45559" priority="18106">
      <formula>$Y424=1</formula>
    </cfRule>
  </conditionalFormatting>
  <conditionalFormatting sqref="Q424">
    <cfRule type="expression" dxfId="45558" priority="18105">
      <formula>$Y424=3</formula>
    </cfRule>
  </conditionalFormatting>
  <conditionalFormatting sqref="Q424">
    <cfRule type="expression" dxfId="45557" priority="18104">
      <formula>$Y424=4</formula>
    </cfRule>
  </conditionalFormatting>
  <conditionalFormatting sqref="Q424">
    <cfRule type="expression" dxfId="45556" priority="18103">
      <formula>$Y424=2</formula>
    </cfRule>
  </conditionalFormatting>
  <conditionalFormatting sqref="Q424">
    <cfRule type="expression" dxfId="45555" priority="18087">
      <formula>$Y424=4</formula>
    </cfRule>
    <cfRule type="expression" dxfId="45554" priority="18088">
      <formula>$Y424=3</formula>
    </cfRule>
    <cfRule type="expression" dxfId="45553" priority="18089">
      <formula>$Y424=2</formula>
    </cfRule>
    <cfRule type="expression" dxfId="45552" priority="18090">
      <formula>$Y424=1</formula>
    </cfRule>
    <cfRule type="expression" dxfId="45551" priority="18091">
      <formula>$Y424=4</formula>
    </cfRule>
    <cfRule type="expression" dxfId="45550" priority="18092">
      <formula>$Y424=3</formula>
    </cfRule>
    <cfRule type="expression" dxfId="45549" priority="18093">
      <formula>$Y424=2</formula>
    </cfRule>
    <cfRule type="expression" dxfId="45548" priority="18094">
      <formula>$Y424=1</formula>
    </cfRule>
    <cfRule type="expression" dxfId="45547" priority="18095">
      <formula>$Y424=4</formula>
    </cfRule>
    <cfRule type="expression" dxfId="45546" priority="18096">
      <formula>$Y424=3</formula>
    </cfRule>
    <cfRule type="expression" dxfId="45545" priority="18097">
      <formula>$Y424=2</formula>
    </cfRule>
    <cfRule type="expression" dxfId="45544" priority="18098">
      <formula>$Y424=1</formula>
    </cfRule>
    <cfRule type="expression" dxfId="45543" priority="18099">
      <formula>$Y424=4</formula>
    </cfRule>
    <cfRule type="expression" dxfId="45542" priority="18100">
      <formula>$Y424=3</formula>
    </cfRule>
    <cfRule type="expression" dxfId="45541" priority="18101">
      <formula>$Y424=2</formula>
    </cfRule>
    <cfRule type="expression" dxfId="45540" priority="18102">
      <formula>$Y424=1</formula>
    </cfRule>
  </conditionalFormatting>
  <conditionalFormatting sqref="R424:AF424">
    <cfRule type="expression" dxfId="45539" priority="18086">
      <formula>$Y424=1</formula>
    </cfRule>
  </conditionalFormatting>
  <conditionalFormatting sqref="R424:AF424">
    <cfRule type="expression" dxfId="45538" priority="18085">
      <formula>$Y424=3</formula>
    </cfRule>
  </conditionalFormatting>
  <conditionalFormatting sqref="R424:AF424">
    <cfRule type="expression" dxfId="45537" priority="18084">
      <formula>$Y424=4</formula>
    </cfRule>
  </conditionalFormatting>
  <conditionalFormatting sqref="R424:AF424">
    <cfRule type="expression" dxfId="45536" priority="18083">
      <formula>$Y424=2</formula>
    </cfRule>
  </conditionalFormatting>
  <conditionalFormatting sqref="AF424 R424:AA424">
    <cfRule type="expression" dxfId="45535" priority="18075">
      <formula>$Y424=4</formula>
    </cfRule>
    <cfRule type="expression" dxfId="45534" priority="18076">
      <formula>$Y424=3</formula>
    </cfRule>
    <cfRule type="expression" dxfId="45533" priority="18077">
      <formula>$Y424=2</formula>
    </cfRule>
    <cfRule type="expression" dxfId="45532" priority="18078">
      <formula>$Y424=1</formula>
    </cfRule>
    <cfRule type="expression" dxfId="45531" priority="18079">
      <formula>$Y424=4</formula>
    </cfRule>
    <cfRule type="expression" dxfId="45530" priority="18080">
      <formula>$Y424=3</formula>
    </cfRule>
    <cfRule type="expression" dxfId="45529" priority="18081">
      <formula>$Y424=2</formula>
    </cfRule>
    <cfRule type="expression" dxfId="45528" priority="18082">
      <formula>$Y424=1</formula>
    </cfRule>
  </conditionalFormatting>
  <conditionalFormatting sqref="R424:V424 Y424:AF424">
    <cfRule type="expression" dxfId="45527" priority="18074">
      <formula>$Y424=1</formula>
    </cfRule>
  </conditionalFormatting>
  <conditionalFormatting sqref="R424:V424 Y424:AF424">
    <cfRule type="expression" dxfId="45526" priority="18073">
      <formula>$Y424=3</formula>
    </cfRule>
  </conditionalFormatting>
  <conditionalFormatting sqref="R424:V424 Y424:AF424">
    <cfRule type="expression" dxfId="45525" priority="18072">
      <formula>$Y424=4</formula>
    </cfRule>
  </conditionalFormatting>
  <conditionalFormatting sqref="R424:V424 Y424:AF424">
    <cfRule type="expression" dxfId="45524" priority="18071">
      <formula>$Y424=2</formula>
    </cfRule>
  </conditionalFormatting>
  <conditionalFormatting sqref="AF424 R424:V424 Y424:AA424">
    <cfRule type="expression" dxfId="45523" priority="18063">
      <formula>$Y424=4</formula>
    </cfRule>
    <cfRule type="expression" dxfId="45522" priority="18064">
      <formula>$Y424=3</formula>
    </cfRule>
    <cfRule type="expression" dxfId="45521" priority="18065">
      <formula>$Y424=2</formula>
    </cfRule>
    <cfRule type="expression" dxfId="45520" priority="18066">
      <formula>$Y424=1</formula>
    </cfRule>
    <cfRule type="expression" dxfId="45519" priority="18067">
      <formula>$Y424=4</formula>
    </cfRule>
    <cfRule type="expression" dxfId="45518" priority="18068">
      <formula>$Y424=3</formula>
    </cfRule>
    <cfRule type="expression" dxfId="45517" priority="18069">
      <formula>$Y424=2</formula>
    </cfRule>
    <cfRule type="expression" dxfId="45516" priority="18070">
      <formula>$Y424=1</formula>
    </cfRule>
  </conditionalFormatting>
  <conditionalFormatting sqref="W424:X424">
    <cfRule type="expression" dxfId="45515" priority="18062">
      <formula>$Y424=1</formula>
    </cfRule>
  </conditionalFormatting>
  <conditionalFormatting sqref="W424:X424">
    <cfRule type="expression" dxfId="45514" priority="18061">
      <formula>$Y424=3</formula>
    </cfRule>
  </conditionalFormatting>
  <conditionalFormatting sqref="W424:X424">
    <cfRule type="expression" dxfId="45513" priority="18060">
      <formula>$Y424=4</formula>
    </cfRule>
  </conditionalFormatting>
  <conditionalFormatting sqref="W424:X424">
    <cfRule type="expression" dxfId="45512" priority="18059">
      <formula>$Y424=2</formula>
    </cfRule>
  </conditionalFormatting>
  <conditionalFormatting sqref="W424:X424">
    <cfRule type="expression" dxfId="45511" priority="18051">
      <formula>$Y424=4</formula>
    </cfRule>
    <cfRule type="expression" dxfId="45510" priority="18052">
      <formula>$Y424=3</formula>
    </cfRule>
    <cfRule type="expression" dxfId="45509" priority="18053">
      <formula>$Y424=2</formula>
    </cfRule>
    <cfRule type="expression" dxfId="45508" priority="18054">
      <formula>$Y424=1</formula>
    </cfRule>
    <cfRule type="expression" dxfId="45507" priority="18055">
      <formula>$Y424=4</formula>
    </cfRule>
    <cfRule type="expression" dxfId="45506" priority="18056">
      <formula>$Y424=3</formula>
    </cfRule>
    <cfRule type="expression" dxfId="45505" priority="18057">
      <formula>$Y424=2</formula>
    </cfRule>
    <cfRule type="expression" dxfId="45504" priority="18058">
      <formula>$Y424=1</formula>
    </cfRule>
  </conditionalFormatting>
  <conditionalFormatting sqref="P424:P426">
    <cfRule type="expression" dxfId="45503" priority="18050">
      <formula>$Y424=1</formula>
    </cfRule>
  </conditionalFormatting>
  <conditionalFormatting sqref="P424:P426">
    <cfRule type="expression" dxfId="45502" priority="18049">
      <formula>$Y424=3</formula>
    </cfRule>
  </conditionalFormatting>
  <conditionalFormatting sqref="P424:P426">
    <cfRule type="expression" dxfId="45501" priority="18048">
      <formula>$Y424=4</formula>
    </cfRule>
  </conditionalFormatting>
  <conditionalFormatting sqref="P424:P426">
    <cfRule type="expression" dxfId="45500" priority="18047">
      <formula>$Y424=2</formula>
    </cfRule>
  </conditionalFormatting>
  <conditionalFormatting sqref="P424:P426">
    <cfRule type="expression" dxfId="45499" priority="18031">
      <formula>$Y424=4</formula>
    </cfRule>
    <cfRule type="expression" dxfId="45498" priority="18032">
      <formula>$Y424=3</formula>
    </cfRule>
    <cfRule type="expression" dxfId="45497" priority="18033">
      <formula>$Y424=2</formula>
    </cfRule>
    <cfRule type="expression" dxfId="45496" priority="18034">
      <formula>$Y424=1</formula>
    </cfRule>
    <cfRule type="expression" dxfId="45495" priority="18035">
      <formula>$Y424=4</formula>
    </cfRule>
    <cfRule type="expression" dxfId="45494" priority="18036">
      <formula>$Y424=3</formula>
    </cfRule>
    <cfRule type="expression" dxfId="45493" priority="18037">
      <formula>$Y424=2</formula>
    </cfRule>
    <cfRule type="expression" dxfId="45492" priority="18038">
      <formula>$Y424=1</formula>
    </cfRule>
    <cfRule type="expression" dxfId="45491" priority="18039">
      <formula>$Y424=4</formula>
    </cfRule>
    <cfRule type="expression" dxfId="45490" priority="18040">
      <formula>$Y424=3</formula>
    </cfRule>
    <cfRule type="expression" dxfId="45489" priority="18041">
      <formula>$Y424=2</formula>
    </cfRule>
    <cfRule type="expression" dxfId="45488" priority="18042">
      <formula>$Y424=1</formula>
    </cfRule>
    <cfRule type="expression" dxfId="45487" priority="18043">
      <formula>$Y424=4</formula>
    </cfRule>
    <cfRule type="expression" dxfId="45486" priority="18044">
      <formula>$Y424=3</formula>
    </cfRule>
    <cfRule type="expression" dxfId="45485" priority="18045">
      <formula>$Y424=2</formula>
    </cfRule>
    <cfRule type="expression" dxfId="45484" priority="18046">
      <formula>$Y424=1</formula>
    </cfRule>
  </conditionalFormatting>
  <conditionalFormatting sqref="Q424:Q426">
    <cfRule type="expression" dxfId="45483" priority="18030">
      <formula>$Y424=1</formula>
    </cfRule>
  </conditionalFormatting>
  <conditionalFormatting sqref="Q424:Q426">
    <cfRule type="expression" dxfId="45482" priority="18029">
      <formula>$Y424=3</formula>
    </cfRule>
  </conditionalFormatting>
  <conditionalFormatting sqref="Q424:Q426">
    <cfRule type="expression" dxfId="45481" priority="18028">
      <formula>$Y424=4</formula>
    </cfRule>
  </conditionalFormatting>
  <conditionalFormatting sqref="Q424:Q426">
    <cfRule type="expression" dxfId="45480" priority="18027">
      <formula>$Y424=2</formula>
    </cfRule>
  </conditionalFormatting>
  <conditionalFormatting sqref="Q424:Q426">
    <cfRule type="expression" dxfId="45479" priority="18011">
      <formula>$Y424=4</formula>
    </cfRule>
    <cfRule type="expression" dxfId="45478" priority="18012">
      <formula>$Y424=3</formula>
    </cfRule>
    <cfRule type="expression" dxfId="45477" priority="18013">
      <formula>$Y424=2</formula>
    </cfRule>
    <cfRule type="expression" dxfId="45476" priority="18014">
      <formula>$Y424=1</formula>
    </cfRule>
    <cfRule type="expression" dxfId="45475" priority="18015">
      <formula>$Y424=4</formula>
    </cfRule>
    <cfRule type="expression" dxfId="45474" priority="18016">
      <formula>$Y424=3</formula>
    </cfRule>
    <cfRule type="expression" dxfId="45473" priority="18017">
      <formula>$Y424=2</formula>
    </cfRule>
    <cfRule type="expression" dxfId="45472" priority="18018">
      <formula>$Y424=1</formula>
    </cfRule>
    <cfRule type="expression" dxfId="45471" priority="18019">
      <formula>$Y424=4</formula>
    </cfRule>
    <cfRule type="expression" dxfId="45470" priority="18020">
      <formula>$Y424=3</formula>
    </cfRule>
    <cfRule type="expression" dxfId="45469" priority="18021">
      <formula>$Y424=2</formula>
    </cfRule>
    <cfRule type="expression" dxfId="45468" priority="18022">
      <formula>$Y424=1</formula>
    </cfRule>
    <cfRule type="expression" dxfId="45467" priority="18023">
      <formula>$Y424=4</formula>
    </cfRule>
    <cfRule type="expression" dxfId="45466" priority="18024">
      <formula>$Y424=3</formula>
    </cfRule>
    <cfRule type="expression" dxfId="45465" priority="18025">
      <formula>$Y424=2</formula>
    </cfRule>
    <cfRule type="expression" dxfId="45464" priority="18026">
      <formula>$Y424=1</formula>
    </cfRule>
  </conditionalFormatting>
  <conditionalFormatting sqref="R424:AF426">
    <cfRule type="expression" dxfId="45463" priority="18010">
      <formula>$Y424=1</formula>
    </cfRule>
  </conditionalFormatting>
  <conditionalFormatting sqref="R424:AF426">
    <cfRule type="expression" dxfId="45462" priority="18009">
      <formula>$Y424=3</formula>
    </cfRule>
  </conditionalFormatting>
  <conditionalFormatting sqref="R424:AF426">
    <cfRule type="expression" dxfId="45461" priority="18008">
      <formula>$Y424=4</formula>
    </cfRule>
  </conditionalFormatting>
  <conditionalFormatting sqref="R424:AF426">
    <cfRule type="expression" dxfId="45460" priority="18007">
      <formula>$Y424=2</formula>
    </cfRule>
  </conditionalFormatting>
  <conditionalFormatting sqref="AF424:AF426 R424:AA426">
    <cfRule type="expression" dxfId="45459" priority="17999">
      <formula>$Y424=4</formula>
    </cfRule>
    <cfRule type="expression" dxfId="45458" priority="18000">
      <formula>$Y424=3</formula>
    </cfRule>
    <cfRule type="expression" dxfId="45457" priority="18001">
      <formula>$Y424=2</formula>
    </cfRule>
    <cfRule type="expression" dxfId="45456" priority="18002">
      <formula>$Y424=1</formula>
    </cfRule>
    <cfRule type="expression" dxfId="45455" priority="18003">
      <formula>$Y424=4</formula>
    </cfRule>
    <cfRule type="expression" dxfId="45454" priority="18004">
      <formula>$Y424=3</formula>
    </cfRule>
    <cfRule type="expression" dxfId="45453" priority="18005">
      <formula>$Y424=2</formula>
    </cfRule>
    <cfRule type="expression" dxfId="45452" priority="18006">
      <formula>$Y424=1</formula>
    </cfRule>
  </conditionalFormatting>
  <conditionalFormatting sqref="R424:V426 Y424:AF426">
    <cfRule type="expression" dxfId="45451" priority="17998">
      <formula>$Y424=1</formula>
    </cfRule>
  </conditionalFormatting>
  <conditionalFormatting sqref="R424:V426 Y424:AF426">
    <cfRule type="expression" dxfId="45450" priority="17997">
      <formula>$Y424=3</formula>
    </cfRule>
  </conditionalFormatting>
  <conditionalFormatting sqref="R424:V426 Y424:AF426">
    <cfRule type="expression" dxfId="45449" priority="17996">
      <formula>$Y424=4</formula>
    </cfRule>
  </conditionalFormatting>
  <conditionalFormatting sqref="R424:V426 Y424:AF426">
    <cfRule type="expression" dxfId="45448" priority="17995">
      <formula>$Y424=2</formula>
    </cfRule>
  </conditionalFormatting>
  <conditionalFormatting sqref="AF424:AF426 R424:V426 Y424:AA426">
    <cfRule type="expression" dxfId="45447" priority="17987">
      <formula>$Y424=4</formula>
    </cfRule>
    <cfRule type="expression" dxfId="45446" priority="17988">
      <formula>$Y424=3</formula>
    </cfRule>
    <cfRule type="expression" dxfId="45445" priority="17989">
      <formula>$Y424=2</formula>
    </cfRule>
    <cfRule type="expression" dxfId="45444" priority="17990">
      <formula>$Y424=1</formula>
    </cfRule>
    <cfRule type="expression" dxfId="45443" priority="17991">
      <formula>$Y424=4</formula>
    </cfRule>
    <cfRule type="expression" dxfId="45442" priority="17992">
      <formula>$Y424=3</formula>
    </cfRule>
    <cfRule type="expression" dxfId="45441" priority="17993">
      <formula>$Y424=2</formula>
    </cfRule>
    <cfRule type="expression" dxfId="45440" priority="17994">
      <formula>$Y424=1</formula>
    </cfRule>
  </conditionalFormatting>
  <conditionalFormatting sqref="W424:X426">
    <cfRule type="expression" dxfId="45439" priority="17986">
      <formula>$Y424=1</formula>
    </cfRule>
  </conditionalFormatting>
  <conditionalFormatting sqref="W424:X426">
    <cfRule type="expression" dxfId="45438" priority="17985">
      <formula>$Y424=3</formula>
    </cfRule>
  </conditionalFormatting>
  <conditionalFormatting sqref="W424:X426">
    <cfRule type="expression" dxfId="45437" priority="17984">
      <formula>$Y424=4</formula>
    </cfRule>
  </conditionalFormatting>
  <conditionalFormatting sqref="W424:X426">
    <cfRule type="expression" dxfId="45436" priority="17983">
      <formula>$Y424=2</formula>
    </cfRule>
  </conditionalFormatting>
  <conditionalFormatting sqref="W424:X426">
    <cfRule type="expression" dxfId="45435" priority="17975">
      <formula>$Y424=4</formula>
    </cfRule>
    <cfRule type="expression" dxfId="45434" priority="17976">
      <formula>$Y424=3</formula>
    </cfRule>
    <cfRule type="expression" dxfId="45433" priority="17977">
      <formula>$Y424=2</formula>
    </cfRule>
    <cfRule type="expression" dxfId="45432" priority="17978">
      <formula>$Y424=1</formula>
    </cfRule>
    <cfRule type="expression" dxfId="45431" priority="17979">
      <formula>$Y424=4</formula>
    </cfRule>
    <cfRule type="expression" dxfId="45430" priority="17980">
      <formula>$Y424=3</formula>
    </cfRule>
    <cfRule type="expression" dxfId="45429" priority="17981">
      <formula>$Y424=2</formula>
    </cfRule>
    <cfRule type="expression" dxfId="45428" priority="17982">
      <formula>$Y424=1</formula>
    </cfRule>
  </conditionalFormatting>
  <conditionalFormatting sqref="P426">
    <cfRule type="expression" dxfId="45427" priority="17974">
      <formula>$Y426=1</formula>
    </cfRule>
  </conditionalFormatting>
  <conditionalFormatting sqref="P426">
    <cfRule type="expression" dxfId="45426" priority="17973">
      <formula>$Y426=3</formula>
    </cfRule>
  </conditionalFormatting>
  <conditionalFormatting sqref="P426">
    <cfRule type="expression" dxfId="45425" priority="17972">
      <formula>$Y426=4</formula>
    </cfRule>
  </conditionalFormatting>
  <conditionalFormatting sqref="P426">
    <cfRule type="expression" dxfId="45424" priority="17971">
      <formula>$Y426=2</formula>
    </cfRule>
  </conditionalFormatting>
  <conditionalFormatting sqref="P426">
    <cfRule type="expression" dxfId="45423" priority="17955">
      <formula>$Y426=4</formula>
    </cfRule>
    <cfRule type="expression" dxfId="45422" priority="17956">
      <formula>$Y426=3</formula>
    </cfRule>
    <cfRule type="expression" dxfId="45421" priority="17957">
      <formula>$Y426=2</formula>
    </cfRule>
    <cfRule type="expression" dxfId="45420" priority="17958">
      <formula>$Y426=1</formula>
    </cfRule>
    <cfRule type="expression" dxfId="45419" priority="17959">
      <formula>$Y426=4</formula>
    </cfRule>
    <cfRule type="expression" dxfId="45418" priority="17960">
      <formula>$Y426=3</formula>
    </cfRule>
    <cfRule type="expression" dxfId="45417" priority="17961">
      <formula>$Y426=2</formula>
    </cfRule>
    <cfRule type="expression" dxfId="45416" priority="17962">
      <formula>$Y426=1</formula>
    </cfRule>
    <cfRule type="expression" dxfId="45415" priority="17963">
      <formula>$Y426=4</formula>
    </cfRule>
    <cfRule type="expression" dxfId="45414" priority="17964">
      <formula>$Y426=3</formula>
    </cfRule>
    <cfRule type="expression" dxfId="45413" priority="17965">
      <formula>$Y426=2</formula>
    </cfRule>
    <cfRule type="expression" dxfId="45412" priority="17966">
      <formula>$Y426=1</formula>
    </cfRule>
    <cfRule type="expression" dxfId="45411" priority="17967">
      <formula>$Y426=4</formula>
    </cfRule>
    <cfRule type="expression" dxfId="45410" priority="17968">
      <formula>$Y426=3</formula>
    </cfRule>
    <cfRule type="expression" dxfId="45409" priority="17969">
      <formula>$Y426=2</formula>
    </cfRule>
    <cfRule type="expression" dxfId="45408" priority="17970">
      <formula>$Y426=1</formula>
    </cfRule>
  </conditionalFormatting>
  <conditionalFormatting sqref="Q426">
    <cfRule type="expression" dxfId="45407" priority="17954">
      <formula>$Y426=1</formula>
    </cfRule>
  </conditionalFormatting>
  <conditionalFormatting sqref="Q426">
    <cfRule type="expression" dxfId="45406" priority="17953">
      <formula>$Y426=3</formula>
    </cfRule>
  </conditionalFormatting>
  <conditionalFormatting sqref="Q426">
    <cfRule type="expression" dxfId="45405" priority="17952">
      <formula>$Y426=4</formula>
    </cfRule>
  </conditionalFormatting>
  <conditionalFormatting sqref="Q426">
    <cfRule type="expression" dxfId="45404" priority="17951">
      <formula>$Y426=2</formula>
    </cfRule>
  </conditionalFormatting>
  <conditionalFormatting sqref="Q426">
    <cfRule type="expression" dxfId="45403" priority="17935">
      <formula>$Y426=4</formula>
    </cfRule>
    <cfRule type="expression" dxfId="45402" priority="17936">
      <formula>$Y426=3</formula>
    </cfRule>
    <cfRule type="expression" dxfId="45401" priority="17937">
      <formula>$Y426=2</formula>
    </cfRule>
    <cfRule type="expression" dxfId="45400" priority="17938">
      <formula>$Y426=1</formula>
    </cfRule>
    <cfRule type="expression" dxfId="45399" priority="17939">
      <formula>$Y426=4</formula>
    </cfRule>
    <cfRule type="expression" dxfId="45398" priority="17940">
      <formula>$Y426=3</formula>
    </cfRule>
    <cfRule type="expression" dxfId="45397" priority="17941">
      <formula>$Y426=2</formula>
    </cfRule>
    <cfRule type="expression" dxfId="45396" priority="17942">
      <formula>$Y426=1</formula>
    </cfRule>
    <cfRule type="expression" dxfId="45395" priority="17943">
      <formula>$Y426=4</formula>
    </cfRule>
    <cfRule type="expression" dxfId="45394" priority="17944">
      <formula>$Y426=3</formula>
    </cfRule>
    <cfRule type="expression" dxfId="45393" priority="17945">
      <formula>$Y426=2</formula>
    </cfRule>
    <cfRule type="expression" dxfId="45392" priority="17946">
      <formula>$Y426=1</formula>
    </cfRule>
    <cfRule type="expression" dxfId="45391" priority="17947">
      <formula>$Y426=4</formula>
    </cfRule>
    <cfRule type="expression" dxfId="45390" priority="17948">
      <formula>$Y426=3</formula>
    </cfRule>
    <cfRule type="expression" dxfId="45389" priority="17949">
      <formula>$Y426=2</formula>
    </cfRule>
    <cfRule type="expression" dxfId="45388" priority="17950">
      <formula>$Y426=1</formula>
    </cfRule>
  </conditionalFormatting>
  <conditionalFormatting sqref="R426:AF426">
    <cfRule type="expression" dxfId="45387" priority="17934">
      <formula>$Y426=1</formula>
    </cfRule>
  </conditionalFormatting>
  <conditionalFormatting sqref="R426:AF426">
    <cfRule type="expression" dxfId="45386" priority="17933">
      <formula>$Y426=3</formula>
    </cfRule>
  </conditionalFormatting>
  <conditionalFormatting sqref="R426:AF426">
    <cfRule type="expression" dxfId="45385" priority="17932">
      <formula>$Y426=4</formula>
    </cfRule>
  </conditionalFormatting>
  <conditionalFormatting sqref="R426:AF426">
    <cfRule type="expression" dxfId="45384" priority="17931">
      <formula>$Y426=2</formula>
    </cfRule>
  </conditionalFormatting>
  <conditionalFormatting sqref="AF426 R426:AA426">
    <cfRule type="expression" dxfId="45383" priority="17923">
      <formula>$Y426=4</formula>
    </cfRule>
    <cfRule type="expression" dxfId="45382" priority="17924">
      <formula>$Y426=3</formula>
    </cfRule>
    <cfRule type="expression" dxfId="45381" priority="17925">
      <formula>$Y426=2</formula>
    </cfRule>
    <cfRule type="expression" dxfId="45380" priority="17926">
      <formula>$Y426=1</formula>
    </cfRule>
    <cfRule type="expression" dxfId="45379" priority="17927">
      <formula>$Y426=4</formula>
    </cfRule>
    <cfRule type="expression" dxfId="45378" priority="17928">
      <formula>$Y426=3</formula>
    </cfRule>
    <cfRule type="expression" dxfId="45377" priority="17929">
      <formula>$Y426=2</formula>
    </cfRule>
    <cfRule type="expression" dxfId="45376" priority="17930">
      <formula>$Y426=1</formula>
    </cfRule>
  </conditionalFormatting>
  <conditionalFormatting sqref="R426:V426 Y426:AF426">
    <cfRule type="expression" dxfId="45375" priority="17922">
      <formula>$Y426=1</formula>
    </cfRule>
  </conditionalFormatting>
  <conditionalFormatting sqref="R426:V426 Y426:AF426">
    <cfRule type="expression" dxfId="45374" priority="17921">
      <formula>$Y426=3</formula>
    </cfRule>
  </conditionalFormatting>
  <conditionalFormatting sqref="R426:V426 Y426:AF426">
    <cfRule type="expression" dxfId="45373" priority="17920">
      <formula>$Y426=4</formula>
    </cfRule>
  </conditionalFormatting>
  <conditionalFormatting sqref="R426:V426 Y426:AF426">
    <cfRule type="expression" dxfId="45372" priority="17919">
      <formula>$Y426=2</formula>
    </cfRule>
  </conditionalFormatting>
  <conditionalFormatting sqref="AF426 R426:V426 Y426:AA426">
    <cfRule type="expression" dxfId="45371" priority="17911">
      <formula>$Y426=4</formula>
    </cfRule>
    <cfRule type="expression" dxfId="45370" priority="17912">
      <formula>$Y426=3</formula>
    </cfRule>
    <cfRule type="expression" dxfId="45369" priority="17913">
      <formula>$Y426=2</formula>
    </cfRule>
    <cfRule type="expression" dxfId="45368" priority="17914">
      <formula>$Y426=1</formula>
    </cfRule>
    <cfRule type="expression" dxfId="45367" priority="17915">
      <formula>$Y426=4</formula>
    </cfRule>
    <cfRule type="expression" dxfId="45366" priority="17916">
      <formula>$Y426=3</formula>
    </cfRule>
    <cfRule type="expression" dxfId="45365" priority="17917">
      <formula>$Y426=2</formula>
    </cfRule>
    <cfRule type="expression" dxfId="45364" priority="17918">
      <formula>$Y426=1</formula>
    </cfRule>
  </conditionalFormatting>
  <conditionalFormatting sqref="W426:X426">
    <cfRule type="expression" dxfId="45363" priority="17910">
      <formula>$Y426=1</formula>
    </cfRule>
  </conditionalFormatting>
  <conditionalFormatting sqref="W426:X426">
    <cfRule type="expression" dxfId="45362" priority="17909">
      <formula>$Y426=3</formula>
    </cfRule>
  </conditionalFormatting>
  <conditionalFormatting sqref="W426:X426">
    <cfRule type="expression" dxfId="45361" priority="17908">
      <formula>$Y426=4</formula>
    </cfRule>
  </conditionalFormatting>
  <conditionalFormatting sqref="W426:X426">
    <cfRule type="expression" dxfId="45360" priority="17907">
      <formula>$Y426=2</formula>
    </cfRule>
  </conditionalFormatting>
  <conditionalFormatting sqref="W426:X426">
    <cfRule type="expression" dxfId="45359" priority="17899">
      <formula>$Y426=4</formula>
    </cfRule>
    <cfRule type="expression" dxfId="45358" priority="17900">
      <formula>$Y426=3</formula>
    </cfRule>
    <cfRule type="expression" dxfId="45357" priority="17901">
      <formula>$Y426=2</formula>
    </cfRule>
    <cfRule type="expression" dxfId="45356" priority="17902">
      <formula>$Y426=1</formula>
    </cfRule>
    <cfRule type="expression" dxfId="45355" priority="17903">
      <formula>$Y426=4</formula>
    </cfRule>
    <cfRule type="expression" dxfId="45354" priority="17904">
      <formula>$Y426=3</formula>
    </cfRule>
    <cfRule type="expression" dxfId="45353" priority="17905">
      <formula>$Y426=2</formula>
    </cfRule>
    <cfRule type="expression" dxfId="45352" priority="17906">
      <formula>$Y426=1</formula>
    </cfRule>
  </conditionalFormatting>
  <conditionalFormatting sqref="J425:J434">
    <cfRule type="expression" dxfId="45351" priority="17898">
      <formula>$Y425=1</formula>
    </cfRule>
  </conditionalFormatting>
  <conditionalFormatting sqref="J425:J434">
    <cfRule type="expression" dxfId="45350" priority="17897">
      <formula>$Y425=3</formula>
    </cfRule>
  </conditionalFormatting>
  <conditionalFormatting sqref="J425:J434">
    <cfRule type="expression" dxfId="45349" priority="17896">
      <formula>$Y425=4</formula>
    </cfRule>
  </conditionalFormatting>
  <conditionalFormatting sqref="J425:J434">
    <cfRule type="expression" dxfId="45348" priority="17895">
      <formula>$Y425=2</formula>
    </cfRule>
  </conditionalFormatting>
  <conditionalFormatting sqref="J425:J434">
    <cfRule type="expression" dxfId="45347" priority="17879">
      <formula>$Y425=4</formula>
    </cfRule>
    <cfRule type="expression" dxfId="45346" priority="17880">
      <formula>$Y425=3</formula>
    </cfRule>
    <cfRule type="expression" dxfId="45345" priority="17881">
      <formula>$Y425=2</formula>
    </cfRule>
    <cfRule type="expression" dxfId="45344" priority="17882">
      <formula>$Y425=1</formula>
    </cfRule>
    <cfRule type="expression" dxfId="45343" priority="17883">
      <formula>$Y425=4</formula>
    </cfRule>
    <cfRule type="expression" dxfId="45342" priority="17884">
      <formula>$Y425=3</formula>
    </cfRule>
    <cfRule type="expression" dxfId="45341" priority="17885">
      <formula>$Y425=2</formula>
    </cfRule>
    <cfRule type="expression" dxfId="45340" priority="17886">
      <formula>$Y425=1</formula>
    </cfRule>
    <cfRule type="expression" dxfId="45339" priority="17887">
      <formula>$Y425=4</formula>
    </cfRule>
    <cfRule type="expression" dxfId="45338" priority="17888">
      <formula>$Y425=3</formula>
    </cfRule>
    <cfRule type="expression" dxfId="45337" priority="17889">
      <formula>$Y425=2</formula>
    </cfRule>
    <cfRule type="expression" dxfId="45336" priority="17890">
      <formula>$Y425=1</formula>
    </cfRule>
    <cfRule type="expression" dxfId="45335" priority="17891">
      <formula>$Y425=4</formula>
    </cfRule>
    <cfRule type="expression" dxfId="45334" priority="17892">
      <formula>$Y425=3</formula>
    </cfRule>
    <cfRule type="expression" dxfId="45333" priority="17893">
      <formula>$Y425=2</formula>
    </cfRule>
    <cfRule type="expression" dxfId="45332" priority="17894">
      <formula>$Y425=1</formula>
    </cfRule>
  </conditionalFormatting>
  <conditionalFormatting sqref="J425:J434">
    <cfRule type="expression" dxfId="45331" priority="17878">
      <formula>$Y425=1</formula>
    </cfRule>
  </conditionalFormatting>
  <conditionalFormatting sqref="J425:J434">
    <cfRule type="expression" dxfId="45330" priority="17877">
      <formula>$Y425=3</formula>
    </cfRule>
  </conditionalFormatting>
  <conditionalFormatting sqref="J425:J434">
    <cfRule type="expression" dxfId="45329" priority="17876">
      <formula>$Y425=4</formula>
    </cfRule>
  </conditionalFormatting>
  <conditionalFormatting sqref="J425:J434">
    <cfRule type="expression" dxfId="45328" priority="17875">
      <formula>$Y425=2</formula>
    </cfRule>
  </conditionalFormatting>
  <conditionalFormatting sqref="I425:I427">
    <cfRule type="expression" dxfId="45327" priority="17874">
      <formula>$Y425=1</formula>
    </cfRule>
  </conditionalFormatting>
  <conditionalFormatting sqref="I425:I427">
    <cfRule type="expression" dxfId="45326" priority="17873">
      <formula>$Y425=3</formula>
    </cfRule>
  </conditionalFormatting>
  <conditionalFormatting sqref="I425:I427">
    <cfRule type="expression" dxfId="45325" priority="17872">
      <formula>$Y425=4</formula>
    </cfRule>
  </conditionalFormatting>
  <conditionalFormatting sqref="I425:I427">
    <cfRule type="expression" dxfId="45324" priority="17871">
      <formula>$Y425=2</formula>
    </cfRule>
  </conditionalFormatting>
  <conditionalFormatting sqref="B425:B427">
    <cfRule type="expression" dxfId="45323" priority="17870">
      <formula>$Y425=1</formula>
    </cfRule>
  </conditionalFormatting>
  <conditionalFormatting sqref="B425:B427">
    <cfRule type="expression" dxfId="45322" priority="17869">
      <formula>$Y425=3</formula>
    </cfRule>
  </conditionalFormatting>
  <conditionalFormatting sqref="B425:B427">
    <cfRule type="expression" dxfId="45321" priority="17868">
      <formula>$Y425=4</formula>
    </cfRule>
  </conditionalFormatting>
  <conditionalFormatting sqref="B425:B427">
    <cfRule type="expression" dxfId="45320" priority="17867">
      <formula>$Y425=2</formula>
    </cfRule>
  </conditionalFormatting>
  <conditionalFormatting sqref="J425:J434">
    <cfRule type="expression" dxfId="45319" priority="17866">
      <formula>$Y425=1</formula>
    </cfRule>
  </conditionalFormatting>
  <conditionalFormatting sqref="J425:J434">
    <cfRule type="expression" dxfId="45318" priority="17865">
      <formula>$Y425=3</formula>
    </cfRule>
  </conditionalFormatting>
  <conditionalFormatting sqref="J425:J434">
    <cfRule type="expression" dxfId="45317" priority="17864">
      <formula>$Y425=4</formula>
    </cfRule>
  </conditionalFormatting>
  <conditionalFormatting sqref="J425:J434">
    <cfRule type="expression" dxfId="45316" priority="17863">
      <formula>$Y425=2</formula>
    </cfRule>
  </conditionalFormatting>
  <conditionalFormatting sqref="E425:E427">
    <cfRule type="expression" dxfId="45315" priority="17862">
      <formula>$Y425=1</formula>
    </cfRule>
  </conditionalFormatting>
  <conditionalFormatting sqref="E425:E427">
    <cfRule type="expression" dxfId="45314" priority="17861">
      <formula>$Y425=4</formula>
    </cfRule>
  </conditionalFormatting>
  <conditionalFormatting sqref="E425:E427">
    <cfRule type="expression" dxfId="45313" priority="17859">
      <formula>$Y425=3</formula>
    </cfRule>
    <cfRule type="expression" dxfId="45312" priority="17860">
      <formula>$Y425=2</formula>
    </cfRule>
  </conditionalFormatting>
  <conditionalFormatting sqref="F425:G427">
    <cfRule type="expression" dxfId="45311" priority="17858">
      <formula>$Y425=1</formula>
    </cfRule>
  </conditionalFormatting>
  <conditionalFormatting sqref="F425:G427">
    <cfRule type="expression" dxfId="45310" priority="17857">
      <formula>$Y425=3</formula>
    </cfRule>
  </conditionalFormatting>
  <conditionalFormatting sqref="F425:G427">
    <cfRule type="expression" dxfId="45309" priority="17856">
      <formula>$Y425=4</formula>
    </cfRule>
  </conditionalFormatting>
  <conditionalFormatting sqref="F425:G427">
    <cfRule type="expression" dxfId="45308" priority="17855">
      <formula>$Y425=2</formula>
    </cfRule>
  </conditionalFormatting>
  <conditionalFormatting sqref="F425:G427">
    <cfRule type="expression" dxfId="45307" priority="17853">
      <formula>$Y425=1</formula>
    </cfRule>
    <cfRule type="expression" dxfId="45306" priority="17854">
      <formula>$Y425=1</formula>
    </cfRule>
  </conditionalFormatting>
  <conditionalFormatting sqref="F425:G427">
    <cfRule type="expression" dxfId="45305" priority="17851">
      <formula>$Y425=4</formula>
    </cfRule>
    <cfRule type="expression" dxfId="45304" priority="17852">
      <formula>$Y425=2</formula>
    </cfRule>
  </conditionalFormatting>
  <conditionalFormatting sqref="F425:G427">
    <cfRule type="expression" dxfId="45303" priority="17850">
      <formula>$Y425=1</formula>
    </cfRule>
  </conditionalFormatting>
  <conditionalFormatting sqref="F425:G427">
    <cfRule type="expression" dxfId="45302" priority="17849">
      <formula>$Y425=3</formula>
    </cfRule>
  </conditionalFormatting>
  <conditionalFormatting sqref="F425:G427">
    <cfRule type="expression" dxfId="45301" priority="17848">
      <formula>$Y425=4</formula>
    </cfRule>
  </conditionalFormatting>
  <conditionalFormatting sqref="F425:G427">
    <cfRule type="expression" dxfId="45300" priority="17847">
      <formula>$Y425=2</formula>
    </cfRule>
  </conditionalFormatting>
  <conditionalFormatting sqref="F425:G427">
    <cfRule type="expression" dxfId="45299" priority="17845">
      <formula>$Y425=1</formula>
    </cfRule>
    <cfRule type="expression" dxfId="45298" priority="17846">
      <formula>$Y425=1</formula>
    </cfRule>
  </conditionalFormatting>
  <conditionalFormatting sqref="F425:G427">
    <cfRule type="expression" dxfId="45297" priority="17843">
      <formula>$Y425=4</formula>
    </cfRule>
    <cfRule type="expression" dxfId="45296" priority="17844">
      <formula>$Y425=2</formula>
    </cfRule>
  </conditionalFormatting>
  <conditionalFormatting sqref="E425:E427">
    <cfRule type="expression" dxfId="45295" priority="17842">
      <formula>$Y425=1</formula>
    </cfRule>
  </conditionalFormatting>
  <conditionalFormatting sqref="E425:E427">
    <cfRule type="expression" dxfId="45294" priority="17841">
      <formula>$Y425=4</formula>
    </cfRule>
  </conditionalFormatting>
  <conditionalFormatting sqref="E425:E427">
    <cfRule type="expression" dxfId="45293" priority="17839">
      <formula>$Y425=3</formula>
    </cfRule>
    <cfRule type="expression" dxfId="45292" priority="17840">
      <formula>$Y425=2</formula>
    </cfRule>
  </conditionalFormatting>
  <conditionalFormatting sqref="F425:G427">
    <cfRule type="expression" dxfId="45291" priority="17838">
      <formula>$Y425=1</formula>
    </cfRule>
  </conditionalFormatting>
  <conditionalFormatting sqref="F425:G427">
    <cfRule type="expression" dxfId="45290" priority="17837">
      <formula>$Y425=3</formula>
    </cfRule>
  </conditionalFormatting>
  <conditionalFormatting sqref="F425:G427">
    <cfRule type="expression" dxfId="45289" priority="17836">
      <formula>$Y425=4</formula>
    </cfRule>
  </conditionalFormatting>
  <conditionalFormatting sqref="F425:G427">
    <cfRule type="expression" dxfId="45288" priority="17835">
      <formula>$Y425=2</formula>
    </cfRule>
  </conditionalFormatting>
  <conditionalFormatting sqref="F425:G427">
    <cfRule type="expression" dxfId="45287" priority="17833">
      <formula>$Y425=1</formula>
    </cfRule>
    <cfRule type="expression" dxfId="45286" priority="17834">
      <formula>$Y425=1</formula>
    </cfRule>
  </conditionalFormatting>
  <conditionalFormatting sqref="F425:G427">
    <cfRule type="expression" dxfId="45285" priority="17831">
      <formula>$Y425=4</formula>
    </cfRule>
    <cfRule type="expression" dxfId="45284" priority="17832">
      <formula>$Y425=2</formula>
    </cfRule>
  </conditionalFormatting>
  <conditionalFormatting sqref="F425:G427">
    <cfRule type="expression" dxfId="45283" priority="17830">
      <formula>$Y425=1</formula>
    </cfRule>
  </conditionalFormatting>
  <conditionalFormatting sqref="F425:G427">
    <cfRule type="expression" dxfId="45282" priority="17829">
      <formula>$Y425=3</formula>
    </cfRule>
  </conditionalFormatting>
  <conditionalFormatting sqref="F425:G427">
    <cfRule type="expression" dxfId="45281" priority="17828">
      <formula>$Y425=4</formula>
    </cfRule>
  </conditionalFormatting>
  <conditionalFormatting sqref="F425:G427">
    <cfRule type="expression" dxfId="45280" priority="17827">
      <formula>$Y425=2</formula>
    </cfRule>
  </conditionalFormatting>
  <conditionalFormatting sqref="F425:G427">
    <cfRule type="expression" dxfId="45279" priority="17825">
      <formula>$Y425=1</formula>
    </cfRule>
    <cfRule type="expression" dxfId="45278" priority="17826">
      <formula>$Y425=1</formula>
    </cfRule>
  </conditionalFormatting>
  <conditionalFormatting sqref="F425:G427">
    <cfRule type="expression" dxfId="45277" priority="17823">
      <formula>$Y425=4</formula>
    </cfRule>
    <cfRule type="expression" dxfId="45276" priority="17824">
      <formula>$Y425=2</formula>
    </cfRule>
  </conditionalFormatting>
  <conditionalFormatting sqref="C425:D427">
    <cfRule type="expression" dxfId="45275" priority="17814">
      <formula>$Y425=1</formula>
    </cfRule>
  </conditionalFormatting>
  <conditionalFormatting sqref="C425:D427">
    <cfRule type="expression" dxfId="45274" priority="17813">
      <formula>$Y425=3</formula>
    </cfRule>
  </conditionalFormatting>
  <conditionalFormatting sqref="C425:D427">
    <cfRule type="expression" dxfId="45273" priority="17812">
      <formula>$Y425=4</formula>
    </cfRule>
  </conditionalFormatting>
  <conditionalFormatting sqref="C425:D427">
    <cfRule type="expression" dxfId="45272" priority="17811">
      <formula>$Y425=2</formula>
    </cfRule>
  </conditionalFormatting>
  <conditionalFormatting sqref="H425:H438">
    <cfRule type="expression" dxfId="45271" priority="17810">
      <formula>$Y425=1</formula>
    </cfRule>
  </conditionalFormatting>
  <conditionalFormatting sqref="H425:H438">
    <cfRule type="expression" dxfId="45270" priority="17809">
      <formula>$Y425=3</formula>
    </cfRule>
  </conditionalFormatting>
  <conditionalFormatting sqref="H425:H438">
    <cfRule type="expression" dxfId="45269" priority="17808">
      <formula>$Y425=4</formula>
    </cfRule>
  </conditionalFormatting>
  <conditionalFormatting sqref="H425:H438">
    <cfRule type="expression" dxfId="45268" priority="17807">
      <formula>$Y425=2</formula>
    </cfRule>
  </conditionalFormatting>
  <conditionalFormatting sqref="H425:H438">
    <cfRule type="expression" dxfId="45267" priority="17805">
      <formula>$Y425=1</formula>
    </cfRule>
    <cfRule type="expression" dxfId="45266" priority="17806">
      <formula>$Y425=1</formula>
    </cfRule>
  </conditionalFormatting>
  <conditionalFormatting sqref="H425:H438">
    <cfRule type="expression" dxfId="45265" priority="17803">
      <formula>$Y425=4</formula>
    </cfRule>
    <cfRule type="expression" dxfId="45264" priority="17804">
      <formula>$Y425=2</formula>
    </cfRule>
  </conditionalFormatting>
  <conditionalFormatting sqref="N427">
    <cfRule type="expression" dxfId="45263" priority="17802">
      <formula>$Y427=1</formula>
    </cfRule>
  </conditionalFormatting>
  <conditionalFormatting sqref="N427">
    <cfRule type="expression" dxfId="45262" priority="17801">
      <formula>$Y427=3</formula>
    </cfRule>
  </conditionalFormatting>
  <conditionalFormatting sqref="N427">
    <cfRule type="expression" dxfId="45261" priority="17800">
      <formula>$Y427=4</formula>
    </cfRule>
  </conditionalFormatting>
  <conditionalFormatting sqref="N427">
    <cfRule type="expression" dxfId="45260" priority="17799">
      <formula>$Y427=2</formula>
    </cfRule>
  </conditionalFormatting>
  <conditionalFormatting sqref="N427">
    <cfRule type="expression" dxfId="45259" priority="17798">
      <formula>$Y427=1</formula>
    </cfRule>
  </conditionalFormatting>
  <conditionalFormatting sqref="N427">
    <cfRule type="expression" dxfId="45258" priority="17797">
      <formula>$Y427=3</formula>
    </cfRule>
  </conditionalFormatting>
  <conditionalFormatting sqref="N427">
    <cfRule type="expression" dxfId="45257" priority="17796">
      <formula>$Y427=4</formula>
    </cfRule>
  </conditionalFormatting>
  <conditionalFormatting sqref="N427">
    <cfRule type="expression" dxfId="45256" priority="17795">
      <formula>$Y427=2</formula>
    </cfRule>
  </conditionalFormatting>
  <conditionalFormatting sqref="O427">
    <cfRule type="expression" dxfId="45255" priority="17794">
      <formula>$Y427=1</formula>
    </cfRule>
  </conditionalFormatting>
  <conditionalFormatting sqref="O427">
    <cfRule type="expression" dxfId="45254" priority="17793">
      <formula>$Y427=3</formula>
    </cfRule>
  </conditionalFormatting>
  <conditionalFormatting sqref="O427">
    <cfRule type="expression" dxfId="45253" priority="17792">
      <formula>$Y427=4</formula>
    </cfRule>
  </conditionalFormatting>
  <conditionalFormatting sqref="O427">
    <cfRule type="expression" dxfId="45252" priority="17791">
      <formula>$Y427=2</formula>
    </cfRule>
  </conditionalFormatting>
  <conditionalFormatting sqref="O427">
    <cfRule type="expression" dxfId="45251" priority="17790">
      <formula>$Y427=1</formula>
    </cfRule>
  </conditionalFormatting>
  <conditionalFormatting sqref="O427">
    <cfRule type="expression" dxfId="45250" priority="17789">
      <formula>$Y427=3</formula>
    </cfRule>
  </conditionalFormatting>
  <conditionalFormatting sqref="O427">
    <cfRule type="expression" dxfId="45249" priority="17788">
      <formula>$Y427=4</formula>
    </cfRule>
  </conditionalFormatting>
  <conditionalFormatting sqref="O427">
    <cfRule type="expression" dxfId="45248" priority="17787">
      <formula>$Y427=2</formula>
    </cfRule>
  </conditionalFormatting>
  <conditionalFormatting sqref="P427">
    <cfRule type="expression" dxfId="45247" priority="17786">
      <formula>$Y427=1</formula>
    </cfRule>
  </conditionalFormatting>
  <conditionalFormatting sqref="P427">
    <cfRule type="expression" dxfId="45246" priority="17785">
      <formula>$Y427=3</formula>
    </cfRule>
  </conditionalFormatting>
  <conditionalFormatting sqref="P427">
    <cfRule type="expression" dxfId="45245" priority="17784">
      <formula>$Y427=4</formula>
    </cfRule>
  </conditionalFormatting>
  <conditionalFormatting sqref="P427">
    <cfRule type="expression" dxfId="45244" priority="17783">
      <formula>$Y427=2</formula>
    </cfRule>
  </conditionalFormatting>
  <conditionalFormatting sqref="P427">
    <cfRule type="expression" dxfId="45243" priority="17767">
      <formula>$Y427=4</formula>
    </cfRule>
    <cfRule type="expression" dxfId="45242" priority="17768">
      <formula>$Y427=3</formula>
    </cfRule>
    <cfRule type="expression" dxfId="45241" priority="17769">
      <formula>$Y427=2</formula>
    </cfRule>
    <cfRule type="expression" dxfId="45240" priority="17770">
      <formula>$Y427=1</formula>
    </cfRule>
    <cfRule type="expression" dxfId="45239" priority="17771">
      <formula>$Y427=4</formula>
    </cfRule>
    <cfRule type="expression" dxfId="45238" priority="17772">
      <formula>$Y427=3</formula>
    </cfRule>
    <cfRule type="expression" dxfId="45237" priority="17773">
      <formula>$Y427=2</formula>
    </cfRule>
    <cfRule type="expression" dxfId="45236" priority="17774">
      <formula>$Y427=1</formula>
    </cfRule>
    <cfRule type="expression" dxfId="45235" priority="17775">
      <formula>$Y427=4</formula>
    </cfRule>
    <cfRule type="expression" dxfId="45234" priority="17776">
      <formula>$Y427=3</formula>
    </cfRule>
    <cfRule type="expression" dxfId="45233" priority="17777">
      <formula>$Y427=2</formula>
    </cfRule>
    <cfRule type="expression" dxfId="45232" priority="17778">
      <formula>$Y427=1</formula>
    </cfRule>
    <cfRule type="expression" dxfId="45231" priority="17779">
      <formula>$Y427=4</formula>
    </cfRule>
    <cfRule type="expression" dxfId="45230" priority="17780">
      <formula>$Y427=3</formula>
    </cfRule>
    <cfRule type="expression" dxfId="45229" priority="17781">
      <formula>$Y427=2</formula>
    </cfRule>
    <cfRule type="expression" dxfId="45228" priority="17782">
      <formula>$Y427=1</formula>
    </cfRule>
  </conditionalFormatting>
  <conditionalFormatting sqref="Q427">
    <cfRule type="expression" dxfId="45227" priority="17766">
      <formula>$Y427=1</formula>
    </cfRule>
  </conditionalFormatting>
  <conditionalFormatting sqref="Q427">
    <cfRule type="expression" dxfId="45226" priority="17765">
      <formula>$Y427=3</formula>
    </cfRule>
  </conditionalFormatting>
  <conditionalFormatting sqref="Q427">
    <cfRule type="expression" dxfId="45225" priority="17764">
      <formula>$Y427=4</formula>
    </cfRule>
  </conditionalFormatting>
  <conditionalFormatting sqref="Q427">
    <cfRule type="expression" dxfId="45224" priority="17763">
      <formula>$Y427=2</formula>
    </cfRule>
  </conditionalFormatting>
  <conditionalFormatting sqref="Q427">
    <cfRule type="expression" dxfId="45223" priority="17747">
      <formula>$Y427=4</formula>
    </cfRule>
    <cfRule type="expression" dxfId="45222" priority="17748">
      <formula>$Y427=3</formula>
    </cfRule>
    <cfRule type="expression" dxfId="45221" priority="17749">
      <formula>$Y427=2</formula>
    </cfRule>
    <cfRule type="expression" dxfId="45220" priority="17750">
      <formula>$Y427=1</formula>
    </cfRule>
    <cfRule type="expression" dxfId="45219" priority="17751">
      <formula>$Y427=4</formula>
    </cfRule>
    <cfRule type="expression" dxfId="45218" priority="17752">
      <formula>$Y427=3</formula>
    </cfRule>
    <cfRule type="expression" dxfId="45217" priority="17753">
      <formula>$Y427=2</formula>
    </cfRule>
    <cfRule type="expression" dxfId="45216" priority="17754">
      <formula>$Y427=1</formula>
    </cfRule>
    <cfRule type="expression" dxfId="45215" priority="17755">
      <formula>$Y427=4</formula>
    </cfRule>
    <cfRule type="expression" dxfId="45214" priority="17756">
      <formula>$Y427=3</formula>
    </cfRule>
    <cfRule type="expression" dxfId="45213" priority="17757">
      <formula>$Y427=2</formula>
    </cfRule>
    <cfRule type="expression" dxfId="45212" priority="17758">
      <formula>$Y427=1</formula>
    </cfRule>
    <cfRule type="expression" dxfId="45211" priority="17759">
      <formula>$Y427=4</formula>
    </cfRule>
    <cfRule type="expression" dxfId="45210" priority="17760">
      <formula>$Y427=3</formula>
    </cfRule>
    <cfRule type="expression" dxfId="45209" priority="17761">
      <formula>$Y427=2</formula>
    </cfRule>
    <cfRule type="expression" dxfId="45208" priority="17762">
      <formula>$Y427=1</formula>
    </cfRule>
  </conditionalFormatting>
  <conditionalFormatting sqref="R427:AF427">
    <cfRule type="expression" dxfId="45207" priority="17746">
      <formula>$Y427=1</formula>
    </cfRule>
  </conditionalFormatting>
  <conditionalFormatting sqref="R427:AF427">
    <cfRule type="expression" dxfId="45206" priority="17745">
      <formula>$Y427=3</formula>
    </cfRule>
  </conditionalFormatting>
  <conditionalFormatting sqref="R427:AF427">
    <cfRule type="expression" dxfId="45205" priority="17744">
      <formula>$Y427=4</formula>
    </cfRule>
  </conditionalFormatting>
  <conditionalFormatting sqref="R427:AF427">
    <cfRule type="expression" dxfId="45204" priority="17743">
      <formula>$Y427=2</formula>
    </cfRule>
  </conditionalFormatting>
  <conditionalFormatting sqref="AF427 R427:AA427">
    <cfRule type="expression" dxfId="45203" priority="17735">
      <formula>$Y427=4</formula>
    </cfRule>
    <cfRule type="expression" dxfId="45202" priority="17736">
      <formula>$Y427=3</formula>
    </cfRule>
    <cfRule type="expression" dxfId="45201" priority="17737">
      <formula>$Y427=2</formula>
    </cfRule>
    <cfRule type="expression" dxfId="45200" priority="17738">
      <formula>$Y427=1</formula>
    </cfRule>
    <cfRule type="expression" dxfId="45199" priority="17739">
      <formula>$Y427=4</formula>
    </cfRule>
    <cfRule type="expression" dxfId="45198" priority="17740">
      <formula>$Y427=3</formula>
    </cfRule>
    <cfRule type="expression" dxfId="45197" priority="17741">
      <formula>$Y427=2</formula>
    </cfRule>
    <cfRule type="expression" dxfId="45196" priority="17742">
      <formula>$Y427=1</formula>
    </cfRule>
  </conditionalFormatting>
  <conditionalFormatting sqref="R427:V427 Y427:AF427">
    <cfRule type="expression" dxfId="45195" priority="17734">
      <formula>$Y427=1</formula>
    </cfRule>
  </conditionalFormatting>
  <conditionalFormatting sqref="R427:V427 Y427:AF427">
    <cfRule type="expression" dxfId="45194" priority="17733">
      <formula>$Y427=3</formula>
    </cfRule>
  </conditionalFormatting>
  <conditionalFormatting sqref="R427:V427 Y427:AF427">
    <cfRule type="expression" dxfId="45193" priority="17732">
      <formula>$Y427=4</formula>
    </cfRule>
  </conditionalFormatting>
  <conditionalFormatting sqref="R427:V427 Y427:AF427">
    <cfRule type="expression" dxfId="45192" priority="17731">
      <formula>$Y427=2</formula>
    </cfRule>
  </conditionalFormatting>
  <conditionalFormatting sqref="AF427 R427:V427 Y427:AA427">
    <cfRule type="expression" dxfId="45191" priority="17723">
      <formula>$Y427=4</formula>
    </cfRule>
    <cfRule type="expression" dxfId="45190" priority="17724">
      <formula>$Y427=3</formula>
    </cfRule>
    <cfRule type="expression" dxfId="45189" priority="17725">
      <formula>$Y427=2</formula>
    </cfRule>
    <cfRule type="expression" dxfId="45188" priority="17726">
      <formula>$Y427=1</formula>
    </cfRule>
    <cfRule type="expression" dxfId="45187" priority="17727">
      <formula>$Y427=4</formula>
    </cfRule>
    <cfRule type="expression" dxfId="45186" priority="17728">
      <formula>$Y427=3</formula>
    </cfRule>
    <cfRule type="expression" dxfId="45185" priority="17729">
      <formula>$Y427=2</formula>
    </cfRule>
    <cfRule type="expression" dxfId="45184" priority="17730">
      <formula>$Y427=1</formula>
    </cfRule>
  </conditionalFormatting>
  <conditionalFormatting sqref="W427:X427">
    <cfRule type="expression" dxfId="45183" priority="17722">
      <formula>$Y427=1</formula>
    </cfRule>
  </conditionalFormatting>
  <conditionalFormatting sqref="W427:X427">
    <cfRule type="expression" dxfId="45182" priority="17721">
      <formula>$Y427=3</formula>
    </cfRule>
  </conditionalFormatting>
  <conditionalFormatting sqref="W427:X427">
    <cfRule type="expression" dxfId="45181" priority="17720">
      <formula>$Y427=4</formula>
    </cfRule>
  </conditionalFormatting>
  <conditionalFormatting sqref="W427:X427">
    <cfRule type="expression" dxfId="45180" priority="17719">
      <formula>$Y427=2</formula>
    </cfRule>
  </conditionalFormatting>
  <conditionalFormatting sqref="W427:X427">
    <cfRule type="expression" dxfId="45179" priority="17711">
      <formula>$Y427=4</formula>
    </cfRule>
    <cfRule type="expression" dxfId="45178" priority="17712">
      <formula>$Y427=3</formula>
    </cfRule>
    <cfRule type="expression" dxfId="45177" priority="17713">
      <formula>$Y427=2</formula>
    </cfRule>
    <cfRule type="expression" dxfId="45176" priority="17714">
      <formula>$Y427=1</formula>
    </cfRule>
    <cfRule type="expression" dxfId="45175" priority="17715">
      <formula>$Y427=4</formula>
    </cfRule>
    <cfRule type="expression" dxfId="45174" priority="17716">
      <formula>$Y427=3</formula>
    </cfRule>
    <cfRule type="expression" dxfId="45173" priority="17717">
      <formula>$Y427=2</formula>
    </cfRule>
    <cfRule type="expression" dxfId="45172" priority="17718">
      <formula>$Y427=1</formula>
    </cfRule>
  </conditionalFormatting>
  <conditionalFormatting sqref="P427">
    <cfRule type="expression" dxfId="45171" priority="17710">
      <formula>$Y427=1</formula>
    </cfRule>
  </conditionalFormatting>
  <conditionalFormatting sqref="P427">
    <cfRule type="expression" dxfId="45170" priority="17709">
      <formula>$Y427=3</formula>
    </cfRule>
  </conditionalFormatting>
  <conditionalFormatting sqref="P427">
    <cfRule type="expression" dxfId="45169" priority="17708">
      <formula>$Y427=4</formula>
    </cfRule>
  </conditionalFormatting>
  <conditionalFormatting sqref="P427">
    <cfRule type="expression" dxfId="45168" priority="17707">
      <formula>$Y427=2</formula>
    </cfRule>
  </conditionalFormatting>
  <conditionalFormatting sqref="P427">
    <cfRule type="expression" dxfId="45167" priority="17691">
      <formula>$Y427=4</formula>
    </cfRule>
    <cfRule type="expression" dxfId="45166" priority="17692">
      <formula>$Y427=3</formula>
    </cfRule>
    <cfRule type="expression" dxfId="45165" priority="17693">
      <formula>$Y427=2</formula>
    </cfRule>
    <cfRule type="expression" dxfId="45164" priority="17694">
      <formula>$Y427=1</formula>
    </cfRule>
    <cfRule type="expression" dxfId="45163" priority="17695">
      <formula>$Y427=4</formula>
    </cfRule>
    <cfRule type="expression" dxfId="45162" priority="17696">
      <formula>$Y427=3</formula>
    </cfRule>
    <cfRule type="expression" dxfId="45161" priority="17697">
      <formula>$Y427=2</formula>
    </cfRule>
    <cfRule type="expression" dxfId="45160" priority="17698">
      <formula>$Y427=1</formula>
    </cfRule>
    <cfRule type="expression" dxfId="45159" priority="17699">
      <formula>$Y427=4</formula>
    </cfRule>
    <cfRule type="expression" dxfId="45158" priority="17700">
      <formula>$Y427=3</formula>
    </cfRule>
    <cfRule type="expression" dxfId="45157" priority="17701">
      <formula>$Y427=2</formula>
    </cfRule>
    <cfRule type="expression" dxfId="45156" priority="17702">
      <formula>$Y427=1</formula>
    </cfRule>
    <cfRule type="expression" dxfId="45155" priority="17703">
      <formula>$Y427=4</formula>
    </cfRule>
    <cfRule type="expression" dxfId="45154" priority="17704">
      <formula>$Y427=3</formula>
    </cfRule>
    <cfRule type="expression" dxfId="45153" priority="17705">
      <formula>$Y427=2</formula>
    </cfRule>
    <cfRule type="expression" dxfId="45152" priority="17706">
      <formula>$Y427=1</formula>
    </cfRule>
  </conditionalFormatting>
  <conditionalFormatting sqref="Q427">
    <cfRule type="expression" dxfId="45151" priority="17690">
      <formula>$Y427=1</formula>
    </cfRule>
  </conditionalFormatting>
  <conditionalFormatting sqref="Q427">
    <cfRule type="expression" dxfId="45150" priority="17689">
      <formula>$Y427=3</formula>
    </cfRule>
  </conditionalFormatting>
  <conditionalFormatting sqref="Q427">
    <cfRule type="expression" dxfId="45149" priority="17688">
      <formula>$Y427=4</formula>
    </cfRule>
  </conditionalFormatting>
  <conditionalFormatting sqref="Q427">
    <cfRule type="expression" dxfId="45148" priority="17687">
      <formula>$Y427=2</formula>
    </cfRule>
  </conditionalFormatting>
  <conditionalFormatting sqref="Q427">
    <cfRule type="expression" dxfId="45147" priority="17671">
      <formula>$Y427=4</formula>
    </cfRule>
    <cfRule type="expression" dxfId="45146" priority="17672">
      <formula>$Y427=3</formula>
    </cfRule>
    <cfRule type="expression" dxfId="45145" priority="17673">
      <formula>$Y427=2</formula>
    </cfRule>
    <cfRule type="expression" dxfId="45144" priority="17674">
      <formula>$Y427=1</formula>
    </cfRule>
    <cfRule type="expression" dxfId="45143" priority="17675">
      <formula>$Y427=4</formula>
    </cfRule>
    <cfRule type="expression" dxfId="45142" priority="17676">
      <formula>$Y427=3</formula>
    </cfRule>
    <cfRule type="expression" dxfId="45141" priority="17677">
      <formula>$Y427=2</formula>
    </cfRule>
    <cfRule type="expression" dxfId="45140" priority="17678">
      <formula>$Y427=1</formula>
    </cfRule>
    <cfRule type="expression" dxfId="45139" priority="17679">
      <formula>$Y427=4</formula>
    </cfRule>
    <cfRule type="expression" dxfId="45138" priority="17680">
      <formula>$Y427=3</formula>
    </cfRule>
    <cfRule type="expression" dxfId="45137" priority="17681">
      <formula>$Y427=2</formula>
    </cfRule>
    <cfRule type="expression" dxfId="45136" priority="17682">
      <formula>$Y427=1</formula>
    </cfRule>
    <cfRule type="expression" dxfId="45135" priority="17683">
      <formula>$Y427=4</formula>
    </cfRule>
    <cfRule type="expression" dxfId="45134" priority="17684">
      <formula>$Y427=3</formula>
    </cfRule>
    <cfRule type="expression" dxfId="45133" priority="17685">
      <formula>$Y427=2</formula>
    </cfRule>
    <cfRule type="expression" dxfId="45132" priority="17686">
      <formula>$Y427=1</formula>
    </cfRule>
  </conditionalFormatting>
  <conditionalFormatting sqref="R427:AF427">
    <cfRule type="expression" dxfId="45131" priority="17670">
      <formula>$Y427=1</formula>
    </cfRule>
  </conditionalFormatting>
  <conditionalFormatting sqref="R427:AF427">
    <cfRule type="expression" dxfId="45130" priority="17669">
      <formula>$Y427=3</formula>
    </cfRule>
  </conditionalFormatting>
  <conditionalFormatting sqref="R427:AF427">
    <cfRule type="expression" dxfId="45129" priority="17668">
      <formula>$Y427=4</formula>
    </cfRule>
  </conditionalFormatting>
  <conditionalFormatting sqref="R427:AF427">
    <cfRule type="expression" dxfId="45128" priority="17667">
      <formula>$Y427=2</formula>
    </cfRule>
  </conditionalFormatting>
  <conditionalFormatting sqref="AF427 R427:AA427">
    <cfRule type="expression" dxfId="45127" priority="17659">
      <formula>$Y427=4</formula>
    </cfRule>
    <cfRule type="expression" dxfId="45126" priority="17660">
      <formula>$Y427=3</formula>
    </cfRule>
    <cfRule type="expression" dxfId="45125" priority="17661">
      <formula>$Y427=2</formula>
    </cfRule>
    <cfRule type="expression" dxfId="45124" priority="17662">
      <formula>$Y427=1</formula>
    </cfRule>
    <cfRule type="expression" dxfId="45123" priority="17663">
      <formula>$Y427=4</formula>
    </cfRule>
    <cfRule type="expression" dxfId="45122" priority="17664">
      <formula>$Y427=3</formula>
    </cfRule>
    <cfRule type="expression" dxfId="45121" priority="17665">
      <formula>$Y427=2</formula>
    </cfRule>
    <cfRule type="expression" dxfId="45120" priority="17666">
      <formula>$Y427=1</formula>
    </cfRule>
  </conditionalFormatting>
  <conditionalFormatting sqref="R427:V427 Y427:AF427">
    <cfRule type="expression" dxfId="45119" priority="17658">
      <formula>$Y427=1</formula>
    </cfRule>
  </conditionalFormatting>
  <conditionalFormatting sqref="R427:V427 Y427:AF427">
    <cfRule type="expression" dxfId="45118" priority="17657">
      <formula>$Y427=3</formula>
    </cfRule>
  </conditionalFormatting>
  <conditionalFormatting sqref="R427:V427 Y427:AF427">
    <cfRule type="expression" dxfId="45117" priority="17656">
      <formula>$Y427=4</formula>
    </cfRule>
  </conditionalFormatting>
  <conditionalFormatting sqref="R427:V427 Y427:AF427">
    <cfRule type="expression" dxfId="45116" priority="17655">
      <formula>$Y427=2</formula>
    </cfRule>
  </conditionalFormatting>
  <conditionalFormatting sqref="AF427 R427:V427 Y427:AA427">
    <cfRule type="expression" dxfId="45115" priority="17647">
      <formula>$Y427=4</formula>
    </cfRule>
    <cfRule type="expression" dxfId="45114" priority="17648">
      <formula>$Y427=3</formula>
    </cfRule>
    <cfRule type="expression" dxfId="45113" priority="17649">
      <formula>$Y427=2</formula>
    </cfRule>
    <cfRule type="expression" dxfId="45112" priority="17650">
      <formula>$Y427=1</formula>
    </cfRule>
    <cfRule type="expression" dxfId="45111" priority="17651">
      <formula>$Y427=4</formula>
    </cfRule>
    <cfRule type="expression" dxfId="45110" priority="17652">
      <formula>$Y427=3</formula>
    </cfRule>
    <cfRule type="expression" dxfId="45109" priority="17653">
      <formula>$Y427=2</formula>
    </cfRule>
    <cfRule type="expression" dxfId="45108" priority="17654">
      <formula>$Y427=1</formula>
    </cfRule>
  </conditionalFormatting>
  <conditionalFormatting sqref="W427:X427">
    <cfRule type="expression" dxfId="45107" priority="17646">
      <formula>$Y427=1</formula>
    </cfRule>
  </conditionalFormatting>
  <conditionalFormatting sqref="W427:X427">
    <cfRule type="expression" dxfId="45106" priority="17645">
      <formula>$Y427=3</formula>
    </cfRule>
  </conditionalFormatting>
  <conditionalFormatting sqref="W427:X427">
    <cfRule type="expression" dxfId="45105" priority="17644">
      <formula>$Y427=4</formula>
    </cfRule>
  </conditionalFormatting>
  <conditionalFormatting sqref="W427:X427">
    <cfRule type="expression" dxfId="45104" priority="17643">
      <formula>$Y427=2</formula>
    </cfRule>
  </conditionalFormatting>
  <conditionalFormatting sqref="W427:X427">
    <cfRule type="expression" dxfId="45103" priority="17635">
      <formula>$Y427=4</formula>
    </cfRule>
    <cfRule type="expression" dxfId="45102" priority="17636">
      <formula>$Y427=3</formula>
    </cfRule>
    <cfRule type="expression" dxfId="45101" priority="17637">
      <formula>$Y427=2</formula>
    </cfRule>
    <cfRule type="expression" dxfId="45100" priority="17638">
      <formula>$Y427=1</formula>
    </cfRule>
    <cfRule type="expression" dxfId="45099" priority="17639">
      <formula>$Y427=4</formula>
    </cfRule>
    <cfRule type="expression" dxfId="45098" priority="17640">
      <formula>$Y427=3</formula>
    </cfRule>
    <cfRule type="expression" dxfId="45097" priority="17641">
      <formula>$Y427=2</formula>
    </cfRule>
    <cfRule type="expression" dxfId="45096" priority="17642">
      <formula>$Y427=1</formula>
    </cfRule>
  </conditionalFormatting>
  <conditionalFormatting sqref="F427:G427">
    <cfRule type="expression" dxfId="45095" priority="17634">
      <formula>$Y427=1</formula>
    </cfRule>
  </conditionalFormatting>
  <conditionalFormatting sqref="F427:G427">
    <cfRule type="expression" dxfId="45094" priority="17633">
      <formula>$Y427=3</formula>
    </cfRule>
  </conditionalFormatting>
  <conditionalFormatting sqref="F427:G427">
    <cfRule type="expression" dxfId="45093" priority="17632">
      <formula>$Y427=4</formula>
    </cfRule>
  </conditionalFormatting>
  <conditionalFormatting sqref="F427:G427">
    <cfRule type="expression" dxfId="45092" priority="17631">
      <formula>$Y427=2</formula>
    </cfRule>
  </conditionalFormatting>
  <conditionalFormatting sqref="F427:G427">
    <cfRule type="expression" dxfId="45091" priority="17629">
      <formula>$Y427=1</formula>
    </cfRule>
    <cfRule type="expression" dxfId="45090" priority="17630">
      <formula>$Y427=1</formula>
    </cfRule>
  </conditionalFormatting>
  <conditionalFormatting sqref="F427:G427">
    <cfRule type="expression" dxfId="45089" priority="17627">
      <formula>$Y427=4</formula>
    </cfRule>
    <cfRule type="expression" dxfId="45088" priority="17628">
      <formula>$Y427=2</formula>
    </cfRule>
  </conditionalFormatting>
  <conditionalFormatting sqref="F427:G427">
    <cfRule type="expression" dxfId="45087" priority="17626">
      <formula>$Y427=1</formula>
    </cfRule>
  </conditionalFormatting>
  <conditionalFormatting sqref="F427:G427">
    <cfRule type="expression" dxfId="45086" priority="17625">
      <formula>$Y427=3</formula>
    </cfRule>
  </conditionalFormatting>
  <conditionalFormatting sqref="F427:G427">
    <cfRule type="expression" dxfId="45085" priority="17624">
      <formula>$Y427=4</formula>
    </cfRule>
  </conditionalFormatting>
  <conditionalFormatting sqref="F427:G427">
    <cfRule type="expression" dxfId="45084" priority="17623">
      <formula>$Y427=2</formula>
    </cfRule>
  </conditionalFormatting>
  <conditionalFormatting sqref="F427:G427">
    <cfRule type="expression" dxfId="45083" priority="17621">
      <formula>$Y427=1</formula>
    </cfRule>
    <cfRule type="expression" dxfId="45082" priority="17622">
      <formula>$Y427=1</formula>
    </cfRule>
  </conditionalFormatting>
  <conditionalFormatting sqref="F427:G427">
    <cfRule type="expression" dxfId="45081" priority="17619">
      <formula>$Y427=4</formula>
    </cfRule>
    <cfRule type="expression" dxfId="45080" priority="17620">
      <formula>$Y427=2</formula>
    </cfRule>
  </conditionalFormatting>
  <conditionalFormatting sqref="F427:G427">
    <cfRule type="expression" dxfId="45079" priority="17618">
      <formula>$Y427=1</formula>
    </cfRule>
  </conditionalFormatting>
  <conditionalFormatting sqref="F427:G427">
    <cfRule type="expression" dxfId="45078" priority="17617">
      <formula>$Y427=3</formula>
    </cfRule>
  </conditionalFormatting>
  <conditionalFormatting sqref="F427:G427">
    <cfRule type="expression" dxfId="45077" priority="17616">
      <formula>$Y427=4</formula>
    </cfRule>
  </conditionalFormatting>
  <conditionalFormatting sqref="F427:G427">
    <cfRule type="expression" dxfId="45076" priority="17615">
      <formula>$Y427=2</formula>
    </cfRule>
  </conditionalFormatting>
  <conditionalFormatting sqref="F427:G427">
    <cfRule type="expression" dxfId="45075" priority="17613">
      <formula>$Y427=1</formula>
    </cfRule>
    <cfRule type="expression" dxfId="45074" priority="17614">
      <formula>$Y427=1</formula>
    </cfRule>
  </conditionalFormatting>
  <conditionalFormatting sqref="F427:G427">
    <cfRule type="expression" dxfId="45073" priority="17611">
      <formula>$Y427=4</formula>
    </cfRule>
    <cfRule type="expression" dxfId="45072" priority="17612">
      <formula>$Y427=2</formula>
    </cfRule>
  </conditionalFormatting>
  <conditionalFormatting sqref="F427:G427">
    <cfRule type="expression" dxfId="45071" priority="17610">
      <formula>$Y427=1</formula>
    </cfRule>
  </conditionalFormatting>
  <conditionalFormatting sqref="F427:G427">
    <cfRule type="expression" dxfId="45070" priority="17609">
      <formula>$Y427=3</formula>
    </cfRule>
  </conditionalFormatting>
  <conditionalFormatting sqref="F427:G427">
    <cfRule type="expression" dxfId="45069" priority="17608">
      <formula>$Y427=4</formula>
    </cfRule>
  </conditionalFormatting>
  <conditionalFormatting sqref="F427:G427">
    <cfRule type="expression" dxfId="45068" priority="17607">
      <formula>$Y427=2</formula>
    </cfRule>
  </conditionalFormatting>
  <conditionalFormatting sqref="F427:G427">
    <cfRule type="expression" dxfId="45067" priority="17605">
      <formula>$Y427=1</formula>
    </cfRule>
    <cfRule type="expression" dxfId="45066" priority="17606">
      <formula>$Y427=1</formula>
    </cfRule>
  </conditionalFormatting>
  <conditionalFormatting sqref="F427:G427">
    <cfRule type="expression" dxfId="45065" priority="17603">
      <formula>$Y427=4</formula>
    </cfRule>
    <cfRule type="expression" dxfId="45064" priority="17604">
      <formula>$Y427=2</formula>
    </cfRule>
  </conditionalFormatting>
  <conditionalFormatting sqref="F428:G429 F429:F430">
    <cfRule type="expression" dxfId="45063" priority="17602">
      <formula>$Y428=1</formula>
    </cfRule>
  </conditionalFormatting>
  <conditionalFormatting sqref="F428:G429 F429:F430">
    <cfRule type="expression" dxfId="45062" priority="17601">
      <formula>$Y428=3</formula>
    </cfRule>
  </conditionalFormatting>
  <conditionalFormatting sqref="F428:G429 F429:F430">
    <cfRule type="expression" dxfId="45061" priority="17600">
      <formula>$Y428=4</formula>
    </cfRule>
  </conditionalFormatting>
  <conditionalFormatting sqref="F428:G429 F429:F430">
    <cfRule type="expression" dxfId="45060" priority="17599">
      <formula>$Y428=2</formula>
    </cfRule>
  </conditionalFormatting>
  <conditionalFormatting sqref="F428:G429 F429:F430">
    <cfRule type="expression" dxfId="45059" priority="17597">
      <formula>$Y428=1</formula>
    </cfRule>
    <cfRule type="expression" dxfId="45058" priority="17598">
      <formula>$Y428=1</formula>
    </cfRule>
  </conditionalFormatting>
  <conditionalFormatting sqref="F428:G429 F429:F430">
    <cfRule type="expression" dxfId="45057" priority="17595">
      <formula>$Y428=4</formula>
    </cfRule>
    <cfRule type="expression" dxfId="45056" priority="17596">
      <formula>$Y428=2</formula>
    </cfRule>
  </conditionalFormatting>
  <conditionalFormatting sqref="F428:G429 F429:F430">
    <cfRule type="expression" dxfId="45055" priority="17594">
      <formula>$Y428=1</formula>
    </cfRule>
  </conditionalFormatting>
  <conditionalFormatting sqref="F428:G429 F429:F430">
    <cfRule type="expression" dxfId="45054" priority="17593">
      <formula>$Y428=3</formula>
    </cfRule>
  </conditionalFormatting>
  <conditionalFormatting sqref="F428:G429 F429:F430">
    <cfRule type="expression" dxfId="45053" priority="17592">
      <formula>$Y428=4</formula>
    </cfRule>
  </conditionalFormatting>
  <conditionalFormatting sqref="F428:G429 F429:F430">
    <cfRule type="expression" dxfId="45052" priority="17591">
      <formula>$Y428=2</formula>
    </cfRule>
  </conditionalFormatting>
  <conditionalFormatting sqref="F428:G429 F429:F430">
    <cfRule type="expression" dxfId="45051" priority="17589">
      <formula>$Y428=1</formula>
    </cfRule>
    <cfRule type="expression" dxfId="45050" priority="17590">
      <formula>$Y428=1</formula>
    </cfRule>
  </conditionalFormatting>
  <conditionalFormatting sqref="F428:G429 F429:F430">
    <cfRule type="expression" dxfId="45049" priority="17587">
      <formula>$Y428=4</formula>
    </cfRule>
    <cfRule type="expression" dxfId="45048" priority="17588">
      <formula>$Y428=2</formula>
    </cfRule>
  </conditionalFormatting>
  <conditionalFormatting sqref="F428:G429 F429:F430">
    <cfRule type="expression" dxfId="45047" priority="17586">
      <formula>$Y428=1</formula>
    </cfRule>
  </conditionalFormatting>
  <conditionalFormatting sqref="F428:G429 F429:F430">
    <cfRule type="expression" dxfId="45046" priority="17585">
      <formula>$Y428=3</formula>
    </cfRule>
  </conditionalFormatting>
  <conditionalFormatting sqref="F428:G429 F429:F430">
    <cfRule type="expression" dxfId="45045" priority="17584">
      <formula>$Y428=4</formula>
    </cfRule>
  </conditionalFormatting>
  <conditionalFormatting sqref="F428:G429 F429:F430">
    <cfRule type="expression" dxfId="45044" priority="17583">
      <formula>$Y428=2</formula>
    </cfRule>
  </conditionalFormatting>
  <conditionalFormatting sqref="F428:G429 F429:F430">
    <cfRule type="expression" dxfId="45043" priority="17581">
      <formula>$Y428=1</formula>
    </cfRule>
    <cfRule type="expression" dxfId="45042" priority="17582">
      <formula>$Y428=1</formula>
    </cfRule>
  </conditionalFormatting>
  <conditionalFormatting sqref="F428:G429 F429:F430">
    <cfRule type="expression" dxfId="45041" priority="17579">
      <formula>$Y428=4</formula>
    </cfRule>
    <cfRule type="expression" dxfId="45040" priority="17580">
      <formula>$Y428=2</formula>
    </cfRule>
  </conditionalFormatting>
  <conditionalFormatting sqref="F428:G429 F429:F430">
    <cfRule type="expression" dxfId="45039" priority="17578">
      <formula>$Y428=1</formula>
    </cfRule>
  </conditionalFormatting>
  <conditionalFormatting sqref="F428:G429 F429:F430">
    <cfRule type="expression" dxfId="45038" priority="17577">
      <formula>$Y428=3</formula>
    </cfRule>
  </conditionalFormatting>
  <conditionalFormatting sqref="F428:G429 F429:F430">
    <cfRule type="expression" dxfId="45037" priority="17576">
      <formula>$Y428=4</formula>
    </cfRule>
  </conditionalFormatting>
  <conditionalFormatting sqref="F428:G429 F429:F430">
    <cfRule type="expression" dxfId="45036" priority="17575">
      <formula>$Y428=2</formula>
    </cfRule>
  </conditionalFormatting>
  <conditionalFormatting sqref="F428:G429 F429:F430">
    <cfRule type="expression" dxfId="45035" priority="17573">
      <formula>$Y428=1</formula>
    </cfRule>
    <cfRule type="expression" dxfId="45034" priority="17574">
      <formula>$Y428=1</formula>
    </cfRule>
  </conditionalFormatting>
  <conditionalFormatting sqref="F428:G429 F429:F430">
    <cfRule type="expression" dxfId="45033" priority="17571">
      <formula>$Y428=4</formula>
    </cfRule>
    <cfRule type="expression" dxfId="45032" priority="17572">
      <formula>$Y428=2</formula>
    </cfRule>
  </conditionalFormatting>
  <conditionalFormatting sqref="N428">
    <cfRule type="expression" dxfId="45031" priority="17570">
      <formula>$Y428=1</formula>
    </cfRule>
  </conditionalFormatting>
  <conditionalFormatting sqref="N428">
    <cfRule type="expression" dxfId="45030" priority="17569">
      <formula>$Y428=3</formula>
    </cfRule>
  </conditionalFormatting>
  <conditionalFormatting sqref="N428">
    <cfRule type="expression" dxfId="45029" priority="17568">
      <formula>$Y428=4</formula>
    </cfRule>
  </conditionalFormatting>
  <conditionalFormatting sqref="N428">
    <cfRule type="expression" dxfId="45028" priority="17567">
      <formula>$Y428=2</formula>
    </cfRule>
  </conditionalFormatting>
  <conditionalFormatting sqref="N428">
    <cfRule type="expression" dxfId="45027" priority="17566">
      <formula>$Y428=1</formula>
    </cfRule>
  </conditionalFormatting>
  <conditionalFormatting sqref="N428">
    <cfRule type="expression" dxfId="45026" priority="17565">
      <formula>$Y428=3</formula>
    </cfRule>
  </conditionalFormatting>
  <conditionalFormatting sqref="N428">
    <cfRule type="expression" dxfId="45025" priority="17564">
      <formula>$Y428=4</formula>
    </cfRule>
  </conditionalFormatting>
  <conditionalFormatting sqref="N428">
    <cfRule type="expression" dxfId="45024" priority="17563">
      <formula>$Y428=2</formula>
    </cfRule>
  </conditionalFormatting>
  <conditionalFormatting sqref="O428">
    <cfRule type="expression" dxfId="45023" priority="17562">
      <formula>$Y428=1</formula>
    </cfRule>
  </conditionalFormatting>
  <conditionalFormatting sqref="O428">
    <cfRule type="expression" dxfId="45022" priority="17561">
      <formula>$Y428=3</formula>
    </cfRule>
  </conditionalFormatting>
  <conditionalFormatting sqref="O428">
    <cfRule type="expression" dxfId="45021" priority="17560">
      <formula>$Y428=4</formula>
    </cfRule>
  </conditionalFormatting>
  <conditionalFormatting sqref="O428">
    <cfRule type="expression" dxfId="45020" priority="17559">
      <formula>$Y428=2</formula>
    </cfRule>
  </conditionalFormatting>
  <conditionalFormatting sqref="O428">
    <cfRule type="expression" dxfId="45019" priority="17558">
      <formula>$Y428=1</formula>
    </cfRule>
  </conditionalFormatting>
  <conditionalFormatting sqref="O428">
    <cfRule type="expression" dxfId="45018" priority="17557">
      <formula>$Y428=3</formula>
    </cfRule>
  </conditionalFormatting>
  <conditionalFormatting sqref="O428">
    <cfRule type="expression" dxfId="45017" priority="17556">
      <formula>$Y428=4</formula>
    </cfRule>
  </conditionalFormatting>
  <conditionalFormatting sqref="O428">
    <cfRule type="expression" dxfId="45016" priority="17555">
      <formula>$Y428=2</formula>
    </cfRule>
  </conditionalFormatting>
  <conditionalFormatting sqref="P428">
    <cfRule type="expression" dxfId="45015" priority="17554">
      <formula>$Y428=1</formula>
    </cfRule>
  </conditionalFormatting>
  <conditionalFormatting sqref="P428">
    <cfRule type="expression" dxfId="45014" priority="17553">
      <formula>$Y428=3</formula>
    </cfRule>
  </conditionalFormatting>
  <conditionalFormatting sqref="P428">
    <cfRule type="expression" dxfId="45013" priority="17552">
      <formula>$Y428=4</formula>
    </cfRule>
  </conditionalFormatting>
  <conditionalFormatting sqref="P428">
    <cfRule type="expression" dxfId="45012" priority="17551">
      <formula>$Y428=2</formula>
    </cfRule>
  </conditionalFormatting>
  <conditionalFormatting sqref="P428">
    <cfRule type="expression" dxfId="45011" priority="17535">
      <formula>$Y428=4</formula>
    </cfRule>
    <cfRule type="expression" dxfId="45010" priority="17536">
      <formula>$Y428=3</formula>
    </cfRule>
    <cfRule type="expression" dxfId="45009" priority="17537">
      <formula>$Y428=2</formula>
    </cfRule>
    <cfRule type="expression" dxfId="45008" priority="17538">
      <formula>$Y428=1</formula>
    </cfRule>
    <cfRule type="expression" dxfId="45007" priority="17539">
      <formula>$Y428=4</formula>
    </cfRule>
    <cfRule type="expression" dxfId="45006" priority="17540">
      <formula>$Y428=3</formula>
    </cfRule>
    <cfRule type="expression" dxfId="45005" priority="17541">
      <formula>$Y428=2</formula>
    </cfRule>
    <cfRule type="expression" dxfId="45004" priority="17542">
      <formula>$Y428=1</formula>
    </cfRule>
    <cfRule type="expression" dxfId="45003" priority="17543">
      <formula>$Y428=4</formula>
    </cfRule>
    <cfRule type="expression" dxfId="45002" priority="17544">
      <formula>$Y428=3</formula>
    </cfRule>
    <cfRule type="expression" dxfId="45001" priority="17545">
      <formula>$Y428=2</formula>
    </cfRule>
    <cfRule type="expression" dxfId="45000" priority="17546">
      <formula>$Y428=1</formula>
    </cfRule>
    <cfRule type="expression" dxfId="44999" priority="17547">
      <formula>$Y428=4</formula>
    </cfRule>
    <cfRule type="expression" dxfId="44998" priority="17548">
      <formula>$Y428=3</formula>
    </cfRule>
    <cfRule type="expression" dxfId="44997" priority="17549">
      <formula>$Y428=2</formula>
    </cfRule>
    <cfRule type="expression" dxfId="44996" priority="17550">
      <formula>$Y428=1</formula>
    </cfRule>
  </conditionalFormatting>
  <conditionalFormatting sqref="Q428">
    <cfRule type="expression" dxfId="44995" priority="17534">
      <formula>$Y428=1</formula>
    </cfRule>
  </conditionalFormatting>
  <conditionalFormatting sqref="Q428">
    <cfRule type="expression" dxfId="44994" priority="17533">
      <formula>$Y428=3</formula>
    </cfRule>
  </conditionalFormatting>
  <conditionalFormatting sqref="Q428">
    <cfRule type="expression" dxfId="44993" priority="17532">
      <formula>$Y428=4</formula>
    </cfRule>
  </conditionalFormatting>
  <conditionalFormatting sqref="Q428">
    <cfRule type="expression" dxfId="44992" priority="17531">
      <formula>$Y428=2</formula>
    </cfRule>
  </conditionalFormatting>
  <conditionalFormatting sqref="Q428">
    <cfRule type="expression" dxfId="44991" priority="17515">
      <formula>$Y428=4</formula>
    </cfRule>
    <cfRule type="expression" dxfId="44990" priority="17516">
      <formula>$Y428=3</formula>
    </cfRule>
    <cfRule type="expression" dxfId="44989" priority="17517">
      <formula>$Y428=2</formula>
    </cfRule>
    <cfRule type="expression" dxfId="44988" priority="17518">
      <formula>$Y428=1</formula>
    </cfRule>
    <cfRule type="expression" dxfId="44987" priority="17519">
      <formula>$Y428=4</formula>
    </cfRule>
    <cfRule type="expression" dxfId="44986" priority="17520">
      <formula>$Y428=3</formula>
    </cfRule>
    <cfRule type="expression" dxfId="44985" priority="17521">
      <formula>$Y428=2</formula>
    </cfRule>
    <cfRule type="expression" dxfId="44984" priority="17522">
      <formula>$Y428=1</formula>
    </cfRule>
    <cfRule type="expression" dxfId="44983" priority="17523">
      <formula>$Y428=4</formula>
    </cfRule>
    <cfRule type="expression" dxfId="44982" priority="17524">
      <formula>$Y428=3</formula>
    </cfRule>
    <cfRule type="expression" dxfId="44981" priority="17525">
      <formula>$Y428=2</formula>
    </cfRule>
    <cfRule type="expression" dxfId="44980" priority="17526">
      <formula>$Y428=1</formula>
    </cfRule>
    <cfRule type="expression" dxfId="44979" priority="17527">
      <formula>$Y428=4</formula>
    </cfRule>
    <cfRule type="expression" dxfId="44978" priority="17528">
      <formula>$Y428=3</formula>
    </cfRule>
    <cfRule type="expression" dxfId="44977" priority="17529">
      <formula>$Y428=2</formula>
    </cfRule>
    <cfRule type="expression" dxfId="44976" priority="17530">
      <formula>$Y428=1</formula>
    </cfRule>
  </conditionalFormatting>
  <conditionalFormatting sqref="R428:AF428">
    <cfRule type="expression" dxfId="44975" priority="17514">
      <formula>$Y428=1</formula>
    </cfRule>
  </conditionalFormatting>
  <conditionalFormatting sqref="R428:AF428">
    <cfRule type="expression" dxfId="44974" priority="17513">
      <formula>$Y428=3</formula>
    </cfRule>
  </conditionalFormatting>
  <conditionalFormatting sqref="R428:AF428">
    <cfRule type="expression" dxfId="44973" priority="17512">
      <formula>$Y428=4</formula>
    </cfRule>
  </conditionalFormatting>
  <conditionalFormatting sqref="R428:AF428">
    <cfRule type="expression" dxfId="44972" priority="17511">
      <formula>$Y428=2</formula>
    </cfRule>
  </conditionalFormatting>
  <conditionalFormatting sqref="AF428 R428:AA428">
    <cfRule type="expression" dxfId="44971" priority="17503">
      <formula>$Y428=4</formula>
    </cfRule>
    <cfRule type="expression" dxfId="44970" priority="17504">
      <formula>$Y428=3</formula>
    </cfRule>
    <cfRule type="expression" dxfId="44969" priority="17505">
      <formula>$Y428=2</formula>
    </cfRule>
    <cfRule type="expression" dxfId="44968" priority="17506">
      <formula>$Y428=1</formula>
    </cfRule>
    <cfRule type="expression" dxfId="44967" priority="17507">
      <formula>$Y428=4</formula>
    </cfRule>
    <cfRule type="expression" dxfId="44966" priority="17508">
      <formula>$Y428=3</formula>
    </cfRule>
    <cfRule type="expression" dxfId="44965" priority="17509">
      <formula>$Y428=2</formula>
    </cfRule>
    <cfRule type="expression" dxfId="44964" priority="17510">
      <formula>$Y428=1</formula>
    </cfRule>
  </conditionalFormatting>
  <conditionalFormatting sqref="R428:V428 Y428:AF428">
    <cfRule type="expression" dxfId="44963" priority="17502">
      <formula>$Y428=1</formula>
    </cfRule>
  </conditionalFormatting>
  <conditionalFormatting sqref="R428:V428 Y428:AF428">
    <cfRule type="expression" dxfId="44962" priority="17501">
      <formula>$Y428=3</formula>
    </cfRule>
  </conditionalFormatting>
  <conditionalFormatting sqref="R428:V428 Y428:AF428">
    <cfRule type="expression" dxfId="44961" priority="17500">
      <formula>$Y428=4</formula>
    </cfRule>
  </conditionalFormatting>
  <conditionalFormatting sqref="R428:V428 Y428:AF428">
    <cfRule type="expression" dxfId="44960" priority="17499">
      <formula>$Y428=2</formula>
    </cfRule>
  </conditionalFormatting>
  <conditionalFormatting sqref="AF428 R428:V428 Y428:AA428">
    <cfRule type="expression" dxfId="44959" priority="17491">
      <formula>$Y428=4</formula>
    </cfRule>
    <cfRule type="expression" dxfId="44958" priority="17492">
      <formula>$Y428=3</formula>
    </cfRule>
    <cfRule type="expression" dxfId="44957" priority="17493">
      <formula>$Y428=2</formula>
    </cfRule>
    <cfRule type="expression" dxfId="44956" priority="17494">
      <formula>$Y428=1</formula>
    </cfRule>
    <cfRule type="expression" dxfId="44955" priority="17495">
      <formula>$Y428=4</formula>
    </cfRule>
    <cfRule type="expression" dxfId="44954" priority="17496">
      <formula>$Y428=3</formula>
    </cfRule>
    <cfRule type="expression" dxfId="44953" priority="17497">
      <formula>$Y428=2</formula>
    </cfRule>
    <cfRule type="expression" dxfId="44952" priority="17498">
      <formula>$Y428=1</formula>
    </cfRule>
  </conditionalFormatting>
  <conditionalFormatting sqref="W428:X428">
    <cfRule type="expression" dxfId="44951" priority="17490">
      <formula>$Y428=1</formula>
    </cfRule>
  </conditionalFormatting>
  <conditionalFormatting sqref="W428:X428">
    <cfRule type="expression" dxfId="44950" priority="17489">
      <formula>$Y428=3</formula>
    </cfRule>
  </conditionalFormatting>
  <conditionalFormatting sqref="W428:X428">
    <cfRule type="expression" dxfId="44949" priority="17488">
      <formula>$Y428=4</formula>
    </cfRule>
  </conditionalFormatting>
  <conditionalFormatting sqref="W428:X428">
    <cfRule type="expression" dxfId="44948" priority="17487">
      <formula>$Y428=2</formula>
    </cfRule>
  </conditionalFormatting>
  <conditionalFormatting sqref="W428:X428">
    <cfRule type="expression" dxfId="44947" priority="17479">
      <formula>$Y428=4</formula>
    </cfRule>
    <cfRule type="expression" dxfId="44946" priority="17480">
      <formula>$Y428=3</formula>
    </cfRule>
    <cfRule type="expression" dxfId="44945" priority="17481">
      <formula>$Y428=2</formula>
    </cfRule>
    <cfRule type="expression" dxfId="44944" priority="17482">
      <formula>$Y428=1</formula>
    </cfRule>
    <cfRule type="expression" dxfId="44943" priority="17483">
      <formula>$Y428=4</formula>
    </cfRule>
    <cfRule type="expression" dxfId="44942" priority="17484">
      <formula>$Y428=3</formula>
    </cfRule>
    <cfRule type="expression" dxfId="44941" priority="17485">
      <formula>$Y428=2</formula>
    </cfRule>
    <cfRule type="expression" dxfId="44940" priority="17486">
      <formula>$Y428=1</formula>
    </cfRule>
  </conditionalFormatting>
  <conditionalFormatting sqref="P428">
    <cfRule type="expression" dxfId="44939" priority="17478">
      <formula>$Y428=1</formula>
    </cfRule>
  </conditionalFormatting>
  <conditionalFormatting sqref="P428">
    <cfRule type="expression" dxfId="44938" priority="17477">
      <formula>$Y428=3</formula>
    </cfRule>
  </conditionalFormatting>
  <conditionalFormatting sqref="P428">
    <cfRule type="expression" dxfId="44937" priority="17476">
      <formula>$Y428=4</formula>
    </cfRule>
  </conditionalFormatting>
  <conditionalFormatting sqref="P428">
    <cfRule type="expression" dxfId="44936" priority="17475">
      <formula>$Y428=2</formula>
    </cfRule>
  </conditionalFormatting>
  <conditionalFormatting sqref="P428">
    <cfRule type="expression" dxfId="44935" priority="17459">
      <formula>$Y428=4</formula>
    </cfRule>
    <cfRule type="expression" dxfId="44934" priority="17460">
      <formula>$Y428=3</formula>
    </cfRule>
    <cfRule type="expression" dxfId="44933" priority="17461">
      <formula>$Y428=2</formula>
    </cfRule>
    <cfRule type="expression" dxfId="44932" priority="17462">
      <formula>$Y428=1</formula>
    </cfRule>
    <cfRule type="expression" dxfId="44931" priority="17463">
      <formula>$Y428=4</formula>
    </cfRule>
    <cfRule type="expression" dxfId="44930" priority="17464">
      <formula>$Y428=3</formula>
    </cfRule>
    <cfRule type="expression" dxfId="44929" priority="17465">
      <formula>$Y428=2</formula>
    </cfRule>
    <cfRule type="expression" dxfId="44928" priority="17466">
      <formula>$Y428=1</formula>
    </cfRule>
    <cfRule type="expression" dxfId="44927" priority="17467">
      <formula>$Y428=4</formula>
    </cfRule>
    <cfRule type="expression" dxfId="44926" priority="17468">
      <formula>$Y428=3</formula>
    </cfRule>
    <cfRule type="expression" dxfId="44925" priority="17469">
      <formula>$Y428=2</formula>
    </cfRule>
    <cfRule type="expression" dxfId="44924" priority="17470">
      <formula>$Y428=1</formula>
    </cfRule>
    <cfRule type="expression" dxfId="44923" priority="17471">
      <formula>$Y428=4</formula>
    </cfRule>
    <cfRule type="expression" dxfId="44922" priority="17472">
      <formula>$Y428=3</formula>
    </cfRule>
    <cfRule type="expression" dxfId="44921" priority="17473">
      <formula>$Y428=2</formula>
    </cfRule>
    <cfRule type="expression" dxfId="44920" priority="17474">
      <formula>$Y428=1</formula>
    </cfRule>
  </conditionalFormatting>
  <conditionalFormatting sqref="Q428">
    <cfRule type="expression" dxfId="44919" priority="17458">
      <formula>$Y428=1</formula>
    </cfRule>
  </conditionalFormatting>
  <conditionalFormatting sqref="Q428">
    <cfRule type="expression" dxfId="44918" priority="17457">
      <formula>$Y428=3</formula>
    </cfRule>
  </conditionalFormatting>
  <conditionalFormatting sqref="Q428">
    <cfRule type="expression" dxfId="44917" priority="17456">
      <formula>$Y428=4</formula>
    </cfRule>
  </conditionalFormatting>
  <conditionalFormatting sqref="Q428">
    <cfRule type="expression" dxfId="44916" priority="17455">
      <formula>$Y428=2</formula>
    </cfRule>
  </conditionalFormatting>
  <conditionalFormatting sqref="Q428">
    <cfRule type="expression" dxfId="44915" priority="17439">
      <formula>$Y428=4</formula>
    </cfRule>
    <cfRule type="expression" dxfId="44914" priority="17440">
      <formula>$Y428=3</formula>
    </cfRule>
    <cfRule type="expression" dxfId="44913" priority="17441">
      <formula>$Y428=2</formula>
    </cfRule>
    <cfRule type="expression" dxfId="44912" priority="17442">
      <formula>$Y428=1</formula>
    </cfRule>
    <cfRule type="expression" dxfId="44911" priority="17443">
      <formula>$Y428=4</formula>
    </cfRule>
    <cfRule type="expression" dxfId="44910" priority="17444">
      <formula>$Y428=3</formula>
    </cfRule>
    <cfRule type="expression" dxfId="44909" priority="17445">
      <formula>$Y428=2</formula>
    </cfRule>
    <cfRule type="expression" dxfId="44908" priority="17446">
      <formula>$Y428=1</formula>
    </cfRule>
    <cfRule type="expression" dxfId="44907" priority="17447">
      <formula>$Y428=4</formula>
    </cfRule>
    <cfRule type="expression" dxfId="44906" priority="17448">
      <formula>$Y428=3</formula>
    </cfRule>
    <cfRule type="expression" dxfId="44905" priority="17449">
      <formula>$Y428=2</formula>
    </cfRule>
    <cfRule type="expression" dxfId="44904" priority="17450">
      <formula>$Y428=1</formula>
    </cfRule>
    <cfRule type="expression" dxfId="44903" priority="17451">
      <formula>$Y428=4</formula>
    </cfRule>
    <cfRule type="expression" dxfId="44902" priority="17452">
      <formula>$Y428=3</formula>
    </cfRule>
    <cfRule type="expression" dxfId="44901" priority="17453">
      <formula>$Y428=2</formula>
    </cfRule>
    <cfRule type="expression" dxfId="44900" priority="17454">
      <formula>$Y428=1</formula>
    </cfRule>
  </conditionalFormatting>
  <conditionalFormatting sqref="R428:AF428">
    <cfRule type="expression" dxfId="44899" priority="17438">
      <formula>$Y428=1</formula>
    </cfRule>
  </conditionalFormatting>
  <conditionalFormatting sqref="R428:AF428">
    <cfRule type="expression" dxfId="44898" priority="17437">
      <formula>$Y428=3</formula>
    </cfRule>
  </conditionalFormatting>
  <conditionalFormatting sqref="R428:AF428">
    <cfRule type="expression" dxfId="44897" priority="17436">
      <formula>$Y428=4</formula>
    </cfRule>
  </conditionalFormatting>
  <conditionalFormatting sqref="R428:AF428">
    <cfRule type="expression" dxfId="44896" priority="17435">
      <formula>$Y428=2</formula>
    </cfRule>
  </conditionalFormatting>
  <conditionalFormatting sqref="AF428 R428:AA428">
    <cfRule type="expression" dxfId="44895" priority="17427">
      <formula>$Y428=4</formula>
    </cfRule>
    <cfRule type="expression" dxfId="44894" priority="17428">
      <formula>$Y428=3</formula>
    </cfRule>
    <cfRule type="expression" dxfId="44893" priority="17429">
      <formula>$Y428=2</formula>
    </cfRule>
    <cfRule type="expression" dxfId="44892" priority="17430">
      <formula>$Y428=1</formula>
    </cfRule>
    <cfRule type="expression" dxfId="44891" priority="17431">
      <formula>$Y428=4</formula>
    </cfRule>
    <cfRule type="expression" dxfId="44890" priority="17432">
      <formula>$Y428=3</formula>
    </cfRule>
    <cfRule type="expression" dxfId="44889" priority="17433">
      <formula>$Y428=2</formula>
    </cfRule>
    <cfRule type="expression" dxfId="44888" priority="17434">
      <formula>$Y428=1</formula>
    </cfRule>
  </conditionalFormatting>
  <conditionalFormatting sqref="R428:V428 Y428:AF428">
    <cfRule type="expression" dxfId="44887" priority="17426">
      <formula>$Y428=1</formula>
    </cfRule>
  </conditionalFormatting>
  <conditionalFormatting sqref="R428:V428 Y428:AF428">
    <cfRule type="expression" dxfId="44886" priority="17425">
      <formula>$Y428=3</formula>
    </cfRule>
  </conditionalFormatting>
  <conditionalFormatting sqref="R428:V428 Y428:AF428">
    <cfRule type="expression" dxfId="44885" priority="17424">
      <formula>$Y428=4</formula>
    </cfRule>
  </conditionalFormatting>
  <conditionalFormatting sqref="R428:V428 Y428:AF428">
    <cfRule type="expression" dxfId="44884" priority="17423">
      <formula>$Y428=2</formula>
    </cfRule>
  </conditionalFormatting>
  <conditionalFormatting sqref="AF428 R428:V428 Y428:AA428">
    <cfRule type="expression" dxfId="44883" priority="17415">
      <formula>$Y428=4</formula>
    </cfRule>
    <cfRule type="expression" dxfId="44882" priority="17416">
      <formula>$Y428=3</formula>
    </cfRule>
    <cfRule type="expression" dxfId="44881" priority="17417">
      <formula>$Y428=2</formula>
    </cfRule>
    <cfRule type="expression" dxfId="44880" priority="17418">
      <formula>$Y428=1</formula>
    </cfRule>
    <cfRule type="expression" dxfId="44879" priority="17419">
      <formula>$Y428=4</formula>
    </cfRule>
    <cfRule type="expression" dxfId="44878" priority="17420">
      <formula>$Y428=3</formula>
    </cfRule>
    <cfRule type="expression" dxfId="44877" priority="17421">
      <formula>$Y428=2</formula>
    </cfRule>
    <cfRule type="expression" dxfId="44876" priority="17422">
      <formula>$Y428=1</formula>
    </cfRule>
  </conditionalFormatting>
  <conditionalFormatting sqref="W428:X428">
    <cfRule type="expression" dxfId="44875" priority="17414">
      <formula>$Y428=1</formula>
    </cfRule>
  </conditionalFormatting>
  <conditionalFormatting sqref="W428:X428">
    <cfRule type="expression" dxfId="44874" priority="17413">
      <formula>$Y428=3</formula>
    </cfRule>
  </conditionalFormatting>
  <conditionalFormatting sqref="W428:X428">
    <cfRule type="expression" dxfId="44873" priority="17412">
      <formula>$Y428=4</formula>
    </cfRule>
  </conditionalFormatting>
  <conditionalFormatting sqref="W428:X428">
    <cfRule type="expression" dxfId="44872" priority="17411">
      <formula>$Y428=2</formula>
    </cfRule>
  </conditionalFormatting>
  <conditionalFormatting sqref="W428:X428">
    <cfRule type="expression" dxfId="44871" priority="17403">
      <formula>$Y428=4</formula>
    </cfRule>
    <cfRule type="expression" dxfId="44870" priority="17404">
      <formula>$Y428=3</formula>
    </cfRule>
    <cfRule type="expression" dxfId="44869" priority="17405">
      <formula>$Y428=2</formula>
    </cfRule>
    <cfRule type="expression" dxfId="44868" priority="17406">
      <formula>$Y428=1</formula>
    </cfRule>
    <cfRule type="expression" dxfId="44867" priority="17407">
      <formula>$Y428=4</formula>
    </cfRule>
    <cfRule type="expression" dxfId="44866" priority="17408">
      <formula>$Y428=3</formula>
    </cfRule>
    <cfRule type="expression" dxfId="44865" priority="17409">
      <formula>$Y428=2</formula>
    </cfRule>
    <cfRule type="expression" dxfId="44864" priority="17410">
      <formula>$Y428=1</formula>
    </cfRule>
  </conditionalFormatting>
  <conditionalFormatting sqref="M429">
    <cfRule type="expression" dxfId="44863" priority="17402">
      <formula>$Y429=1</formula>
    </cfRule>
  </conditionalFormatting>
  <conditionalFormatting sqref="M429">
    <cfRule type="expression" dxfId="44862" priority="17401">
      <formula>$Y429=3</formula>
    </cfRule>
  </conditionalFormatting>
  <conditionalFormatting sqref="M429">
    <cfRule type="expression" dxfId="44861" priority="17400">
      <formula>$Y429=4</formula>
    </cfRule>
  </conditionalFormatting>
  <conditionalFormatting sqref="M429">
    <cfRule type="expression" dxfId="44860" priority="17399">
      <formula>$Y429=2</formula>
    </cfRule>
  </conditionalFormatting>
  <conditionalFormatting sqref="N429">
    <cfRule type="expression" dxfId="44859" priority="17398">
      <formula>$Y429=1</formula>
    </cfRule>
  </conditionalFormatting>
  <conditionalFormatting sqref="N429">
    <cfRule type="expression" dxfId="44858" priority="17397">
      <formula>$Y429=3</formula>
    </cfRule>
  </conditionalFormatting>
  <conditionalFormatting sqref="N429">
    <cfRule type="expression" dxfId="44857" priority="17396">
      <formula>$Y429=4</formula>
    </cfRule>
  </conditionalFormatting>
  <conditionalFormatting sqref="N429">
    <cfRule type="expression" dxfId="44856" priority="17395">
      <formula>$Y429=2</formula>
    </cfRule>
  </conditionalFormatting>
  <conditionalFormatting sqref="N429">
    <cfRule type="expression" dxfId="44855" priority="17394">
      <formula>$Y429=1</formula>
    </cfRule>
  </conditionalFormatting>
  <conditionalFormatting sqref="N429">
    <cfRule type="expression" dxfId="44854" priority="17393">
      <formula>$Y429=3</formula>
    </cfRule>
  </conditionalFormatting>
  <conditionalFormatting sqref="N429">
    <cfRule type="expression" dxfId="44853" priority="17392">
      <formula>$Y429=4</formula>
    </cfRule>
  </conditionalFormatting>
  <conditionalFormatting sqref="N429">
    <cfRule type="expression" dxfId="44852" priority="17391">
      <formula>$Y429=2</formula>
    </cfRule>
  </conditionalFormatting>
  <conditionalFormatting sqref="O429">
    <cfRule type="expression" dxfId="44851" priority="17390">
      <formula>$Y429=1</formula>
    </cfRule>
  </conditionalFormatting>
  <conditionalFormatting sqref="O429">
    <cfRule type="expression" dxfId="44850" priority="17389">
      <formula>$Y429=3</formula>
    </cfRule>
  </conditionalFormatting>
  <conditionalFormatting sqref="O429">
    <cfRule type="expression" dxfId="44849" priority="17388">
      <formula>$Y429=4</formula>
    </cfRule>
  </conditionalFormatting>
  <conditionalFormatting sqref="O429">
    <cfRule type="expression" dxfId="44848" priority="17387">
      <formula>$Y429=2</formula>
    </cfRule>
  </conditionalFormatting>
  <conditionalFormatting sqref="O429">
    <cfRule type="expression" dxfId="44847" priority="17386">
      <formula>$Y429=1</formula>
    </cfRule>
  </conditionalFormatting>
  <conditionalFormatting sqref="O429">
    <cfRule type="expression" dxfId="44846" priority="17385">
      <formula>$Y429=3</formula>
    </cfRule>
  </conditionalFormatting>
  <conditionalFormatting sqref="O429">
    <cfRule type="expression" dxfId="44845" priority="17384">
      <formula>$Y429=4</formula>
    </cfRule>
  </conditionalFormatting>
  <conditionalFormatting sqref="O429">
    <cfRule type="expression" dxfId="44844" priority="17383">
      <formula>$Y429=2</formula>
    </cfRule>
  </conditionalFormatting>
  <conditionalFormatting sqref="P429">
    <cfRule type="expression" dxfId="44843" priority="17382">
      <formula>$Y429=1</formula>
    </cfRule>
  </conditionalFormatting>
  <conditionalFormatting sqref="P429">
    <cfRule type="expression" dxfId="44842" priority="17381">
      <formula>$Y429=3</formula>
    </cfRule>
  </conditionalFormatting>
  <conditionalFormatting sqref="P429">
    <cfRule type="expression" dxfId="44841" priority="17380">
      <formula>$Y429=4</formula>
    </cfRule>
  </conditionalFormatting>
  <conditionalFormatting sqref="P429">
    <cfRule type="expression" dxfId="44840" priority="17379">
      <formula>$Y429=2</formula>
    </cfRule>
  </conditionalFormatting>
  <conditionalFormatting sqref="P429">
    <cfRule type="expression" dxfId="44839" priority="17363">
      <formula>$Y429=4</formula>
    </cfRule>
    <cfRule type="expression" dxfId="44838" priority="17364">
      <formula>$Y429=3</formula>
    </cfRule>
    <cfRule type="expression" dxfId="44837" priority="17365">
      <formula>$Y429=2</formula>
    </cfRule>
    <cfRule type="expression" dxfId="44836" priority="17366">
      <formula>$Y429=1</formula>
    </cfRule>
    <cfRule type="expression" dxfId="44835" priority="17367">
      <formula>$Y429=4</formula>
    </cfRule>
    <cfRule type="expression" dxfId="44834" priority="17368">
      <formula>$Y429=3</formula>
    </cfRule>
    <cfRule type="expression" dxfId="44833" priority="17369">
      <formula>$Y429=2</formula>
    </cfRule>
    <cfRule type="expression" dxfId="44832" priority="17370">
      <formula>$Y429=1</formula>
    </cfRule>
    <cfRule type="expression" dxfId="44831" priority="17371">
      <formula>$Y429=4</formula>
    </cfRule>
    <cfRule type="expression" dxfId="44830" priority="17372">
      <formula>$Y429=3</formula>
    </cfRule>
    <cfRule type="expression" dxfId="44829" priority="17373">
      <formula>$Y429=2</formula>
    </cfRule>
    <cfRule type="expression" dxfId="44828" priority="17374">
      <formula>$Y429=1</formula>
    </cfRule>
    <cfRule type="expression" dxfId="44827" priority="17375">
      <formula>$Y429=4</formula>
    </cfRule>
    <cfRule type="expression" dxfId="44826" priority="17376">
      <formula>$Y429=3</formula>
    </cfRule>
    <cfRule type="expression" dxfId="44825" priority="17377">
      <formula>$Y429=2</formula>
    </cfRule>
    <cfRule type="expression" dxfId="44824" priority="17378">
      <formula>$Y429=1</formula>
    </cfRule>
  </conditionalFormatting>
  <conditionalFormatting sqref="Q429">
    <cfRule type="expression" dxfId="44823" priority="17362">
      <formula>$Y429=1</formula>
    </cfRule>
  </conditionalFormatting>
  <conditionalFormatting sqref="Q429">
    <cfRule type="expression" dxfId="44822" priority="17361">
      <formula>$Y429=3</formula>
    </cfRule>
  </conditionalFormatting>
  <conditionalFormatting sqref="Q429">
    <cfRule type="expression" dxfId="44821" priority="17360">
      <formula>$Y429=4</formula>
    </cfRule>
  </conditionalFormatting>
  <conditionalFormatting sqref="Q429">
    <cfRule type="expression" dxfId="44820" priority="17359">
      <formula>$Y429=2</formula>
    </cfRule>
  </conditionalFormatting>
  <conditionalFormatting sqref="Q429">
    <cfRule type="expression" dxfId="44819" priority="17343">
      <formula>$Y429=4</formula>
    </cfRule>
    <cfRule type="expression" dxfId="44818" priority="17344">
      <formula>$Y429=3</formula>
    </cfRule>
    <cfRule type="expression" dxfId="44817" priority="17345">
      <formula>$Y429=2</formula>
    </cfRule>
    <cfRule type="expression" dxfId="44816" priority="17346">
      <formula>$Y429=1</formula>
    </cfRule>
    <cfRule type="expression" dxfId="44815" priority="17347">
      <formula>$Y429=4</formula>
    </cfRule>
    <cfRule type="expression" dxfId="44814" priority="17348">
      <formula>$Y429=3</formula>
    </cfRule>
    <cfRule type="expression" dxfId="44813" priority="17349">
      <formula>$Y429=2</formula>
    </cfRule>
    <cfRule type="expression" dxfId="44812" priority="17350">
      <formula>$Y429=1</formula>
    </cfRule>
    <cfRule type="expression" dxfId="44811" priority="17351">
      <formula>$Y429=4</formula>
    </cfRule>
    <cfRule type="expression" dxfId="44810" priority="17352">
      <formula>$Y429=3</formula>
    </cfRule>
    <cfRule type="expression" dxfId="44809" priority="17353">
      <formula>$Y429=2</formula>
    </cfRule>
    <cfRule type="expression" dxfId="44808" priority="17354">
      <formula>$Y429=1</formula>
    </cfRule>
    <cfRule type="expression" dxfId="44807" priority="17355">
      <formula>$Y429=4</formula>
    </cfRule>
    <cfRule type="expression" dxfId="44806" priority="17356">
      <formula>$Y429=3</formula>
    </cfRule>
    <cfRule type="expression" dxfId="44805" priority="17357">
      <formula>$Y429=2</formula>
    </cfRule>
    <cfRule type="expression" dxfId="44804" priority="17358">
      <formula>$Y429=1</formula>
    </cfRule>
  </conditionalFormatting>
  <conditionalFormatting sqref="R429:AF429">
    <cfRule type="expression" dxfId="44803" priority="17342">
      <formula>$Y429=1</formula>
    </cfRule>
  </conditionalFormatting>
  <conditionalFormatting sqref="R429:AF429">
    <cfRule type="expression" dxfId="44802" priority="17341">
      <formula>$Y429=3</formula>
    </cfRule>
  </conditionalFormatting>
  <conditionalFormatting sqref="R429:AF429">
    <cfRule type="expression" dxfId="44801" priority="17340">
      <formula>$Y429=4</formula>
    </cfRule>
  </conditionalFormatting>
  <conditionalFormatting sqref="R429:AF429">
    <cfRule type="expression" dxfId="44800" priority="17339">
      <formula>$Y429=2</formula>
    </cfRule>
  </conditionalFormatting>
  <conditionalFormatting sqref="AF429 R429:AA429">
    <cfRule type="expression" dxfId="44799" priority="17331">
      <formula>$Y429=4</formula>
    </cfRule>
    <cfRule type="expression" dxfId="44798" priority="17332">
      <formula>$Y429=3</formula>
    </cfRule>
    <cfRule type="expression" dxfId="44797" priority="17333">
      <formula>$Y429=2</formula>
    </cfRule>
    <cfRule type="expression" dxfId="44796" priority="17334">
      <formula>$Y429=1</formula>
    </cfRule>
    <cfRule type="expression" dxfId="44795" priority="17335">
      <formula>$Y429=4</formula>
    </cfRule>
    <cfRule type="expression" dxfId="44794" priority="17336">
      <formula>$Y429=3</formula>
    </cfRule>
    <cfRule type="expression" dxfId="44793" priority="17337">
      <formula>$Y429=2</formula>
    </cfRule>
    <cfRule type="expression" dxfId="44792" priority="17338">
      <formula>$Y429=1</formula>
    </cfRule>
  </conditionalFormatting>
  <conditionalFormatting sqref="R429:V429 Y429:AF429">
    <cfRule type="expression" dxfId="44791" priority="17330">
      <formula>$Y429=1</formula>
    </cfRule>
  </conditionalFormatting>
  <conditionalFormatting sqref="R429:V429 Y429:AF429">
    <cfRule type="expression" dxfId="44790" priority="17329">
      <formula>$Y429=3</formula>
    </cfRule>
  </conditionalFormatting>
  <conditionalFormatting sqref="R429:V429 Y429:AF429">
    <cfRule type="expression" dxfId="44789" priority="17328">
      <formula>$Y429=4</formula>
    </cfRule>
  </conditionalFormatting>
  <conditionalFormatting sqref="R429:V429 Y429:AF429">
    <cfRule type="expression" dxfId="44788" priority="17327">
      <formula>$Y429=2</formula>
    </cfRule>
  </conditionalFormatting>
  <conditionalFormatting sqref="AF429 R429:V429 Y429:AA429">
    <cfRule type="expression" dxfId="44787" priority="17319">
      <formula>$Y429=4</formula>
    </cfRule>
    <cfRule type="expression" dxfId="44786" priority="17320">
      <formula>$Y429=3</formula>
    </cfRule>
    <cfRule type="expression" dxfId="44785" priority="17321">
      <formula>$Y429=2</formula>
    </cfRule>
    <cfRule type="expression" dxfId="44784" priority="17322">
      <formula>$Y429=1</formula>
    </cfRule>
    <cfRule type="expression" dxfId="44783" priority="17323">
      <formula>$Y429=4</formula>
    </cfRule>
    <cfRule type="expression" dxfId="44782" priority="17324">
      <formula>$Y429=3</formula>
    </cfRule>
    <cfRule type="expression" dxfId="44781" priority="17325">
      <formula>$Y429=2</formula>
    </cfRule>
    <cfRule type="expression" dxfId="44780" priority="17326">
      <formula>$Y429=1</formula>
    </cfRule>
  </conditionalFormatting>
  <conditionalFormatting sqref="W429:X429">
    <cfRule type="expression" dxfId="44779" priority="17318">
      <formula>$Y429=1</formula>
    </cfRule>
  </conditionalFormatting>
  <conditionalFormatting sqref="W429:X429">
    <cfRule type="expression" dxfId="44778" priority="17317">
      <formula>$Y429=3</formula>
    </cfRule>
  </conditionalFormatting>
  <conditionalFormatting sqref="W429:X429">
    <cfRule type="expression" dxfId="44777" priority="17316">
      <formula>$Y429=4</formula>
    </cfRule>
  </conditionalFormatting>
  <conditionalFormatting sqref="W429:X429">
    <cfRule type="expression" dxfId="44776" priority="17315">
      <formula>$Y429=2</formula>
    </cfRule>
  </conditionalFormatting>
  <conditionalFormatting sqref="W429:X429">
    <cfRule type="expression" dxfId="44775" priority="17307">
      <formula>$Y429=4</formula>
    </cfRule>
    <cfRule type="expression" dxfId="44774" priority="17308">
      <formula>$Y429=3</formula>
    </cfRule>
    <cfRule type="expression" dxfId="44773" priority="17309">
      <formula>$Y429=2</formula>
    </cfRule>
    <cfRule type="expression" dxfId="44772" priority="17310">
      <formula>$Y429=1</formula>
    </cfRule>
    <cfRule type="expression" dxfId="44771" priority="17311">
      <formula>$Y429=4</formula>
    </cfRule>
    <cfRule type="expression" dxfId="44770" priority="17312">
      <formula>$Y429=3</formula>
    </cfRule>
    <cfRule type="expression" dxfId="44769" priority="17313">
      <formula>$Y429=2</formula>
    </cfRule>
    <cfRule type="expression" dxfId="44768" priority="17314">
      <formula>$Y429=1</formula>
    </cfRule>
  </conditionalFormatting>
  <conditionalFormatting sqref="P429">
    <cfRule type="expression" dxfId="44767" priority="17306">
      <formula>$Y429=1</formula>
    </cfRule>
  </conditionalFormatting>
  <conditionalFormatting sqref="P429">
    <cfRule type="expression" dxfId="44766" priority="17305">
      <formula>$Y429=3</formula>
    </cfRule>
  </conditionalFormatting>
  <conditionalFormatting sqref="P429">
    <cfRule type="expression" dxfId="44765" priority="17304">
      <formula>$Y429=4</formula>
    </cfRule>
  </conditionalFormatting>
  <conditionalFormatting sqref="P429">
    <cfRule type="expression" dxfId="44764" priority="17303">
      <formula>$Y429=2</formula>
    </cfRule>
  </conditionalFormatting>
  <conditionalFormatting sqref="P429">
    <cfRule type="expression" dxfId="44763" priority="17287">
      <formula>$Y429=4</formula>
    </cfRule>
    <cfRule type="expression" dxfId="44762" priority="17288">
      <formula>$Y429=3</formula>
    </cfRule>
    <cfRule type="expression" dxfId="44761" priority="17289">
      <formula>$Y429=2</formula>
    </cfRule>
    <cfRule type="expression" dxfId="44760" priority="17290">
      <formula>$Y429=1</formula>
    </cfRule>
    <cfRule type="expression" dxfId="44759" priority="17291">
      <formula>$Y429=4</formula>
    </cfRule>
    <cfRule type="expression" dxfId="44758" priority="17292">
      <formula>$Y429=3</formula>
    </cfRule>
    <cfRule type="expression" dxfId="44757" priority="17293">
      <formula>$Y429=2</formula>
    </cfRule>
    <cfRule type="expression" dxfId="44756" priority="17294">
      <formula>$Y429=1</formula>
    </cfRule>
    <cfRule type="expression" dxfId="44755" priority="17295">
      <formula>$Y429=4</formula>
    </cfRule>
    <cfRule type="expression" dxfId="44754" priority="17296">
      <formula>$Y429=3</formula>
    </cfRule>
    <cfRule type="expression" dxfId="44753" priority="17297">
      <formula>$Y429=2</formula>
    </cfRule>
    <cfRule type="expression" dxfId="44752" priority="17298">
      <formula>$Y429=1</formula>
    </cfRule>
    <cfRule type="expression" dxfId="44751" priority="17299">
      <formula>$Y429=4</formula>
    </cfRule>
    <cfRule type="expression" dxfId="44750" priority="17300">
      <formula>$Y429=3</formula>
    </cfRule>
    <cfRule type="expression" dxfId="44749" priority="17301">
      <formula>$Y429=2</formula>
    </cfRule>
    <cfRule type="expression" dxfId="44748" priority="17302">
      <formula>$Y429=1</formula>
    </cfRule>
  </conditionalFormatting>
  <conditionalFormatting sqref="Q429">
    <cfRule type="expression" dxfId="44747" priority="17286">
      <formula>$Y429=1</formula>
    </cfRule>
  </conditionalFormatting>
  <conditionalFormatting sqref="Q429">
    <cfRule type="expression" dxfId="44746" priority="17285">
      <formula>$Y429=3</formula>
    </cfRule>
  </conditionalFormatting>
  <conditionalFormatting sqref="Q429">
    <cfRule type="expression" dxfId="44745" priority="17284">
      <formula>$Y429=4</formula>
    </cfRule>
  </conditionalFormatting>
  <conditionalFormatting sqref="Q429">
    <cfRule type="expression" dxfId="44744" priority="17283">
      <formula>$Y429=2</formula>
    </cfRule>
  </conditionalFormatting>
  <conditionalFormatting sqref="Q429">
    <cfRule type="expression" dxfId="44743" priority="17267">
      <formula>$Y429=4</formula>
    </cfRule>
    <cfRule type="expression" dxfId="44742" priority="17268">
      <formula>$Y429=3</formula>
    </cfRule>
    <cfRule type="expression" dxfId="44741" priority="17269">
      <formula>$Y429=2</formula>
    </cfRule>
    <cfRule type="expression" dxfId="44740" priority="17270">
      <formula>$Y429=1</formula>
    </cfRule>
    <cfRule type="expression" dxfId="44739" priority="17271">
      <formula>$Y429=4</formula>
    </cfRule>
    <cfRule type="expression" dxfId="44738" priority="17272">
      <formula>$Y429=3</formula>
    </cfRule>
    <cfRule type="expression" dxfId="44737" priority="17273">
      <formula>$Y429=2</formula>
    </cfRule>
    <cfRule type="expression" dxfId="44736" priority="17274">
      <formula>$Y429=1</formula>
    </cfRule>
    <cfRule type="expression" dxfId="44735" priority="17275">
      <formula>$Y429=4</formula>
    </cfRule>
    <cfRule type="expression" dxfId="44734" priority="17276">
      <formula>$Y429=3</formula>
    </cfRule>
    <cfRule type="expression" dxfId="44733" priority="17277">
      <formula>$Y429=2</formula>
    </cfRule>
    <cfRule type="expression" dxfId="44732" priority="17278">
      <formula>$Y429=1</formula>
    </cfRule>
    <cfRule type="expression" dxfId="44731" priority="17279">
      <formula>$Y429=4</formula>
    </cfRule>
    <cfRule type="expression" dxfId="44730" priority="17280">
      <formula>$Y429=3</formula>
    </cfRule>
    <cfRule type="expression" dxfId="44729" priority="17281">
      <formula>$Y429=2</formula>
    </cfRule>
    <cfRule type="expression" dxfId="44728" priority="17282">
      <formula>$Y429=1</formula>
    </cfRule>
  </conditionalFormatting>
  <conditionalFormatting sqref="R429:AF429">
    <cfRule type="expression" dxfId="44727" priority="17266">
      <formula>$Y429=1</formula>
    </cfRule>
  </conditionalFormatting>
  <conditionalFormatting sqref="R429:AF429">
    <cfRule type="expression" dxfId="44726" priority="17265">
      <formula>$Y429=3</formula>
    </cfRule>
  </conditionalFormatting>
  <conditionalFormatting sqref="R429:AF429">
    <cfRule type="expression" dxfId="44725" priority="17264">
      <formula>$Y429=4</formula>
    </cfRule>
  </conditionalFormatting>
  <conditionalFormatting sqref="R429:AF429">
    <cfRule type="expression" dxfId="44724" priority="17263">
      <formula>$Y429=2</formula>
    </cfRule>
  </conditionalFormatting>
  <conditionalFormatting sqref="AF429 R429:AA429">
    <cfRule type="expression" dxfId="44723" priority="17255">
      <formula>$Y429=4</formula>
    </cfRule>
    <cfRule type="expression" dxfId="44722" priority="17256">
      <formula>$Y429=3</formula>
    </cfRule>
    <cfRule type="expression" dxfId="44721" priority="17257">
      <formula>$Y429=2</formula>
    </cfRule>
    <cfRule type="expression" dxfId="44720" priority="17258">
      <formula>$Y429=1</formula>
    </cfRule>
    <cfRule type="expression" dxfId="44719" priority="17259">
      <formula>$Y429=4</formula>
    </cfRule>
    <cfRule type="expression" dxfId="44718" priority="17260">
      <formula>$Y429=3</formula>
    </cfRule>
    <cfRule type="expression" dxfId="44717" priority="17261">
      <formula>$Y429=2</formula>
    </cfRule>
    <cfRule type="expression" dxfId="44716" priority="17262">
      <formula>$Y429=1</formula>
    </cfRule>
  </conditionalFormatting>
  <conditionalFormatting sqref="R429:V429 Y429:AF429">
    <cfRule type="expression" dxfId="44715" priority="17254">
      <formula>$Y429=1</formula>
    </cfRule>
  </conditionalFormatting>
  <conditionalFormatting sqref="R429:V429 Y429:AF429">
    <cfRule type="expression" dxfId="44714" priority="17253">
      <formula>$Y429=3</formula>
    </cfRule>
  </conditionalFormatting>
  <conditionalFormatting sqref="R429:V429 Y429:AF429">
    <cfRule type="expression" dxfId="44713" priority="17252">
      <formula>$Y429=4</formula>
    </cfRule>
  </conditionalFormatting>
  <conditionalFormatting sqref="R429:V429 Y429:AF429">
    <cfRule type="expression" dxfId="44712" priority="17251">
      <formula>$Y429=2</formula>
    </cfRule>
  </conditionalFormatting>
  <conditionalFormatting sqref="AF429 R429:V429 Y429:AA429">
    <cfRule type="expression" dxfId="44711" priority="17243">
      <formula>$Y429=4</formula>
    </cfRule>
    <cfRule type="expression" dxfId="44710" priority="17244">
      <formula>$Y429=3</formula>
    </cfRule>
    <cfRule type="expression" dxfId="44709" priority="17245">
      <formula>$Y429=2</formula>
    </cfRule>
    <cfRule type="expression" dxfId="44708" priority="17246">
      <formula>$Y429=1</formula>
    </cfRule>
    <cfRule type="expression" dxfId="44707" priority="17247">
      <formula>$Y429=4</formula>
    </cfRule>
    <cfRule type="expression" dxfId="44706" priority="17248">
      <formula>$Y429=3</formula>
    </cfRule>
    <cfRule type="expression" dxfId="44705" priority="17249">
      <formula>$Y429=2</formula>
    </cfRule>
    <cfRule type="expression" dxfId="44704" priority="17250">
      <formula>$Y429=1</formula>
    </cfRule>
  </conditionalFormatting>
  <conditionalFormatting sqref="W429:X429">
    <cfRule type="expression" dxfId="44703" priority="17242">
      <formula>$Y429=1</formula>
    </cfRule>
  </conditionalFormatting>
  <conditionalFormatting sqref="W429:X429">
    <cfRule type="expression" dxfId="44702" priority="17241">
      <formula>$Y429=3</formula>
    </cfRule>
  </conditionalFormatting>
  <conditionalFormatting sqref="W429:X429">
    <cfRule type="expression" dxfId="44701" priority="17240">
      <formula>$Y429=4</formula>
    </cfRule>
  </conditionalFormatting>
  <conditionalFormatting sqref="W429:X429">
    <cfRule type="expression" dxfId="44700" priority="17239">
      <formula>$Y429=2</formula>
    </cfRule>
  </conditionalFormatting>
  <conditionalFormatting sqref="W429:X429">
    <cfRule type="expression" dxfId="44699" priority="17231">
      <formula>$Y429=4</formula>
    </cfRule>
    <cfRule type="expression" dxfId="44698" priority="17232">
      <formula>$Y429=3</formula>
    </cfRule>
    <cfRule type="expression" dxfId="44697" priority="17233">
      <formula>$Y429=2</formula>
    </cfRule>
    <cfRule type="expression" dxfId="44696" priority="17234">
      <formula>$Y429=1</formula>
    </cfRule>
    <cfRule type="expression" dxfId="44695" priority="17235">
      <formula>$Y429=4</formula>
    </cfRule>
    <cfRule type="expression" dxfId="44694" priority="17236">
      <formula>$Y429=3</formula>
    </cfRule>
    <cfRule type="expression" dxfId="44693" priority="17237">
      <formula>$Y429=2</formula>
    </cfRule>
    <cfRule type="expression" dxfId="44692" priority="17238">
      <formula>$Y429=1</formula>
    </cfRule>
  </conditionalFormatting>
  <conditionalFormatting sqref="E430 G430">
    <cfRule type="expression" dxfId="44691" priority="17230">
      <formula>$Y430=1</formula>
    </cfRule>
  </conditionalFormatting>
  <conditionalFormatting sqref="G430">
    <cfRule type="expression" dxfId="44690" priority="17229">
      <formula>$Y430=3</formula>
    </cfRule>
  </conditionalFormatting>
  <conditionalFormatting sqref="E430 G430">
    <cfRule type="expression" dxfId="44689" priority="17228">
      <formula>$Y430=4</formula>
    </cfRule>
  </conditionalFormatting>
  <conditionalFormatting sqref="E430">
    <cfRule type="expression" dxfId="44688" priority="17226">
      <formula>$Y430=3</formula>
    </cfRule>
    <cfRule type="expression" dxfId="44687" priority="17227">
      <formula>$Y430=2</formula>
    </cfRule>
  </conditionalFormatting>
  <conditionalFormatting sqref="G430">
    <cfRule type="expression" dxfId="44686" priority="17225">
      <formula>$Y430=2</formula>
    </cfRule>
  </conditionalFormatting>
  <conditionalFormatting sqref="G430">
    <cfRule type="expression" dxfId="44685" priority="17223">
      <formula>$Y430=1</formula>
    </cfRule>
    <cfRule type="expression" dxfId="44684" priority="17224">
      <formula>$Y430=1</formula>
    </cfRule>
  </conditionalFormatting>
  <conditionalFormatting sqref="G430">
    <cfRule type="expression" dxfId="44683" priority="17221">
      <formula>$Y430=4</formula>
    </cfRule>
    <cfRule type="expression" dxfId="44682" priority="17222">
      <formula>$Y430=2</formula>
    </cfRule>
  </conditionalFormatting>
  <conditionalFormatting sqref="F430">
    <cfRule type="expression" dxfId="44681" priority="17220">
      <formula>$Y430=1</formula>
    </cfRule>
  </conditionalFormatting>
  <conditionalFormatting sqref="F430">
    <cfRule type="expression" dxfId="44680" priority="17219">
      <formula>$Y430=3</formula>
    </cfRule>
  </conditionalFormatting>
  <conditionalFormatting sqref="F430">
    <cfRule type="expression" dxfId="44679" priority="17218">
      <formula>$Y430=4</formula>
    </cfRule>
  </conditionalFormatting>
  <conditionalFormatting sqref="F430">
    <cfRule type="expression" dxfId="44678" priority="17217">
      <formula>$Y430=2</formula>
    </cfRule>
  </conditionalFormatting>
  <conditionalFormatting sqref="F430">
    <cfRule type="expression" dxfId="44677" priority="17215">
      <formula>$Y430=1</formula>
    </cfRule>
    <cfRule type="expression" dxfId="44676" priority="17216">
      <formula>$Y430=1</formula>
    </cfRule>
  </conditionalFormatting>
  <conditionalFormatting sqref="F430">
    <cfRule type="expression" dxfId="44675" priority="17213">
      <formula>$Y430=4</formula>
    </cfRule>
    <cfRule type="expression" dxfId="44674" priority="17214">
      <formula>$Y430=2</formula>
    </cfRule>
  </conditionalFormatting>
  <conditionalFormatting sqref="F430">
    <cfRule type="expression" dxfId="44673" priority="17212">
      <formula>$Y430=1</formula>
    </cfRule>
  </conditionalFormatting>
  <conditionalFormatting sqref="F430">
    <cfRule type="expression" dxfId="44672" priority="17211">
      <formula>$Y430=3</formula>
    </cfRule>
  </conditionalFormatting>
  <conditionalFormatting sqref="F430">
    <cfRule type="expression" dxfId="44671" priority="17210">
      <formula>$Y430=4</formula>
    </cfRule>
  </conditionalFormatting>
  <conditionalFormatting sqref="F430">
    <cfRule type="expression" dxfId="44670" priority="17209">
      <formula>$Y430=2</formula>
    </cfRule>
  </conditionalFormatting>
  <conditionalFormatting sqref="F430">
    <cfRule type="expression" dxfId="44669" priority="17207">
      <formula>$Y430=1</formula>
    </cfRule>
    <cfRule type="expression" dxfId="44668" priority="17208">
      <formula>$Y430=1</formula>
    </cfRule>
  </conditionalFormatting>
  <conditionalFormatting sqref="F430">
    <cfRule type="expression" dxfId="44667" priority="17205">
      <formula>$Y430=4</formula>
    </cfRule>
    <cfRule type="expression" dxfId="44666" priority="17206">
      <formula>$Y430=2</formula>
    </cfRule>
  </conditionalFormatting>
  <conditionalFormatting sqref="F430">
    <cfRule type="expression" dxfId="44665" priority="17204">
      <formula>$Y430=1</formula>
    </cfRule>
  </conditionalFormatting>
  <conditionalFormatting sqref="F430">
    <cfRule type="expression" dxfId="44664" priority="17203">
      <formula>$Y430=3</formula>
    </cfRule>
  </conditionalFormatting>
  <conditionalFormatting sqref="F430">
    <cfRule type="expression" dxfId="44663" priority="17202">
      <formula>$Y430=4</formula>
    </cfRule>
  </conditionalFormatting>
  <conditionalFormatting sqref="F430">
    <cfRule type="expression" dxfId="44662" priority="17201">
      <formula>$Y430=2</formula>
    </cfRule>
  </conditionalFormatting>
  <conditionalFormatting sqref="F430">
    <cfRule type="expression" dxfId="44661" priority="17199">
      <formula>$Y430=1</formula>
    </cfRule>
    <cfRule type="expression" dxfId="44660" priority="17200">
      <formula>$Y430=1</formula>
    </cfRule>
  </conditionalFormatting>
  <conditionalFormatting sqref="F430">
    <cfRule type="expression" dxfId="44659" priority="17197">
      <formula>$Y430=4</formula>
    </cfRule>
    <cfRule type="expression" dxfId="44658" priority="17198">
      <formula>$Y430=2</formula>
    </cfRule>
  </conditionalFormatting>
  <conditionalFormatting sqref="F430">
    <cfRule type="expression" dxfId="44657" priority="17196">
      <formula>$Y430=1</formula>
    </cfRule>
  </conditionalFormatting>
  <conditionalFormatting sqref="F430">
    <cfRule type="expression" dxfId="44656" priority="17195">
      <formula>$Y430=3</formula>
    </cfRule>
  </conditionalFormatting>
  <conditionalFormatting sqref="F430">
    <cfRule type="expression" dxfId="44655" priority="17194">
      <formula>$Y430=4</formula>
    </cfRule>
  </conditionalFormatting>
  <conditionalFormatting sqref="F430">
    <cfRule type="expression" dxfId="44654" priority="17193">
      <formula>$Y430=2</formula>
    </cfRule>
  </conditionalFormatting>
  <conditionalFormatting sqref="F430">
    <cfRule type="expression" dxfId="44653" priority="17191">
      <formula>$Y430=1</formula>
    </cfRule>
    <cfRule type="expression" dxfId="44652" priority="17192">
      <formula>$Y430=1</formula>
    </cfRule>
  </conditionalFormatting>
  <conditionalFormatting sqref="F430">
    <cfRule type="expression" dxfId="44651" priority="17189">
      <formula>$Y430=4</formula>
    </cfRule>
    <cfRule type="expression" dxfId="44650" priority="17190">
      <formula>$Y430=2</formula>
    </cfRule>
  </conditionalFormatting>
  <conditionalFormatting sqref="B431:D431 I431">
    <cfRule type="expression" dxfId="44649" priority="17188">
      <formula>$Y431=1</formula>
    </cfRule>
  </conditionalFormatting>
  <conditionalFormatting sqref="B431:D431 I431">
    <cfRule type="expression" dxfId="44648" priority="17187">
      <formula>$Y431=3</formula>
    </cfRule>
  </conditionalFormatting>
  <conditionalFormatting sqref="B431:D431 I431">
    <cfRule type="expression" dxfId="44647" priority="17186">
      <formula>$Y431=4</formula>
    </cfRule>
  </conditionalFormatting>
  <conditionalFormatting sqref="B431:D431 I431">
    <cfRule type="expression" dxfId="44646" priority="17185">
      <formula>$Y431=2</formula>
    </cfRule>
  </conditionalFormatting>
  <conditionalFormatting sqref="J431:J438">
    <cfRule type="expression" dxfId="44645" priority="17180">
      <formula>$Y431=1</formula>
    </cfRule>
  </conditionalFormatting>
  <conditionalFormatting sqref="J431:J438">
    <cfRule type="expression" dxfId="44644" priority="17179">
      <formula>$Y431=3</formula>
    </cfRule>
  </conditionalFormatting>
  <conditionalFormatting sqref="J431:J438">
    <cfRule type="expression" dxfId="44643" priority="17178">
      <formula>$Y431=4</formula>
    </cfRule>
  </conditionalFormatting>
  <conditionalFormatting sqref="J431:J438">
    <cfRule type="expression" dxfId="44642" priority="17177">
      <formula>$Y431=2</formula>
    </cfRule>
  </conditionalFormatting>
  <conditionalFormatting sqref="J431:J438">
    <cfRule type="expression" dxfId="44641" priority="17161">
      <formula>$Y431=4</formula>
    </cfRule>
    <cfRule type="expression" dxfId="44640" priority="17162">
      <formula>$Y431=3</formula>
    </cfRule>
    <cfRule type="expression" dxfId="44639" priority="17163">
      <formula>$Y431=2</formula>
    </cfRule>
    <cfRule type="expression" dxfId="44638" priority="17164">
      <formula>$Y431=1</formula>
    </cfRule>
    <cfRule type="expression" dxfId="44637" priority="17165">
      <formula>$Y431=4</formula>
    </cfRule>
    <cfRule type="expression" dxfId="44636" priority="17166">
      <formula>$Y431=3</formula>
    </cfRule>
    <cfRule type="expression" dxfId="44635" priority="17167">
      <formula>$Y431=2</formula>
    </cfRule>
    <cfRule type="expression" dxfId="44634" priority="17168">
      <formula>$Y431=1</formula>
    </cfRule>
    <cfRule type="expression" dxfId="44633" priority="17169">
      <formula>$Y431=4</formula>
    </cfRule>
    <cfRule type="expression" dxfId="44632" priority="17170">
      <formula>$Y431=3</formula>
    </cfRule>
    <cfRule type="expression" dxfId="44631" priority="17171">
      <formula>$Y431=2</formula>
    </cfRule>
    <cfRule type="expression" dxfId="44630" priority="17172">
      <formula>$Y431=1</formula>
    </cfRule>
    <cfRule type="expression" dxfId="44629" priority="17173">
      <formula>$Y431=4</formula>
    </cfRule>
    <cfRule type="expression" dxfId="44628" priority="17174">
      <formula>$Y431=3</formula>
    </cfRule>
    <cfRule type="expression" dxfId="44627" priority="17175">
      <formula>$Y431=2</formula>
    </cfRule>
    <cfRule type="expression" dxfId="44626" priority="17176">
      <formula>$Y431=1</formula>
    </cfRule>
  </conditionalFormatting>
  <conditionalFormatting sqref="J431:J438">
    <cfRule type="expression" dxfId="44625" priority="17160">
      <formula>$Y431=1</formula>
    </cfRule>
  </conditionalFormatting>
  <conditionalFormatting sqref="J431:J438">
    <cfRule type="expression" dxfId="44624" priority="17159">
      <formula>$Y431=3</formula>
    </cfRule>
  </conditionalFormatting>
  <conditionalFormatting sqref="J431:J438">
    <cfRule type="expression" dxfId="44623" priority="17158">
      <formula>$Y431=4</formula>
    </cfRule>
  </conditionalFormatting>
  <conditionalFormatting sqref="J431:J438">
    <cfRule type="expression" dxfId="44622" priority="17157">
      <formula>$Y431=2</formula>
    </cfRule>
  </conditionalFormatting>
  <conditionalFormatting sqref="J431:J438">
    <cfRule type="expression" dxfId="44621" priority="17156">
      <formula>$Y431=1</formula>
    </cfRule>
  </conditionalFormatting>
  <conditionalFormatting sqref="J431:J438">
    <cfRule type="expression" dxfId="44620" priority="17155">
      <formula>$Y431=3</formula>
    </cfRule>
  </conditionalFormatting>
  <conditionalFormatting sqref="J431:J438">
    <cfRule type="expression" dxfId="44619" priority="17154">
      <formula>$Y431=4</formula>
    </cfRule>
  </conditionalFormatting>
  <conditionalFormatting sqref="J431:J438">
    <cfRule type="expression" dxfId="44618" priority="17153">
      <formula>$Y431=2</formula>
    </cfRule>
  </conditionalFormatting>
  <conditionalFormatting sqref="E431 G431">
    <cfRule type="expression" dxfId="44617" priority="17152">
      <formula>$Y431=1</formula>
    </cfRule>
  </conditionalFormatting>
  <conditionalFormatting sqref="G431">
    <cfRule type="expression" dxfId="44616" priority="17151">
      <formula>$Y431=3</formula>
    </cfRule>
  </conditionalFormatting>
  <conditionalFormatting sqref="E431 G431">
    <cfRule type="expression" dxfId="44615" priority="17150">
      <formula>$Y431=4</formula>
    </cfRule>
  </conditionalFormatting>
  <conditionalFormatting sqref="E431">
    <cfRule type="expression" dxfId="44614" priority="17148">
      <formula>$Y431=3</formula>
    </cfRule>
    <cfRule type="expression" dxfId="44613" priority="17149">
      <formula>$Y431=2</formula>
    </cfRule>
  </conditionalFormatting>
  <conditionalFormatting sqref="G431">
    <cfRule type="expression" dxfId="44612" priority="17147">
      <formula>$Y431=2</formula>
    </cfRule>
  </conditionalFormatting>
  <conditionalFormatting sqref="G431">
    <cfRule type="expression" dxfId="44611" priority="17145">
      <formula>$Y431=1</formula>
    </cfRule>
    <cfRule type="expression" dxfId="44610" priority="17146">
      <formula>$Y431=1</formula>
    </cfRule>
  </conditionalFormatting>
  <conditionalFormatting sqref="G431">
    <cfRule type="expression" dxfId="44609" priority="17143">
      <formula>$Y431=4</formula>
    </cfRule>
    <cfRule type="expression" dxfId="44608" priority="17144">
      <formula>$Y431=2</formula>
    </cfRule>
  </conditionalFormatting>
  <conditionalFormatting sqref="F431">
    <cfRule type="expression" dxfId="44607" priority="17142">
      <formula>$Y431=1</formula>
    </cfRule>
  </conditionalFormatting>
  <conditionalFormatting sqref="F431">
    <cfRule type="expression" dxfId="44606" priority="17141">
      <formula>$Y431=3</formula>
    </cfRule>
  </conditionalFormatting>
  <conditionalFormatting sqref="F431">
    <cfRule type="expression" dxfId="44605" priority="17140">
      <formula>$Y431=4</formula>
    </cfRule>
  </conditionalFormatting>
  <conditionalFormatting sqref="F431">
    <cfRule type="expression" dxfId="44604" priority="17139">
      <formula>$Y431=2</formula>
    </cfRule>
  </conditionalFormatting>
  <conditionalFormatting sqref="F431">
    <cfRule type="expression" dxfId="44603" priority="17137">
      <formula>$Y431=1</formula>
    </cfRule>
    <cfRule type="expression" dxfId="44602" priority="17138">
      <formula>$Y431=1</formula>
    </cfRule>
  </conditionalFormatting>
  <conditionalFormatting sqref="F431">
    <cfRule type="expression" dxfId="44601" priority="17135">
      <formula>$Y431=4</formula>
    </cfRule>
    <cfRule type="expression" dxfId="44600" priority="17136">
      <formula>$Y431=2</formula>
    </cfRule>
  </conditionalFormatting>
  <conditionalFormatting sqref="F431">
    <cfRule type="expression" dxfId="44599" priority="17134">
      <formula>$Y431=1</formula>
    </cfRule>
  </conditionalFormatting>
  <conditionalFormatting sqref="F431">
    <cfRule type="expression" dxfId="44598" priority="17133">
      <formula>$Y431=3</formula>
    </cfRule>
  </conditionalFormatting>
  <conditionalFormatting sqref="F431">
    <cfRule type="expression" dxfId="44597" priority="17132">
      <formula>$Y431=4</formula>
    </cfRule>
  </conditionalFormatting>
  <conditionalFormatting sqref="F431">
    <cfRule type="expression" dxfId="44596" priority="17131">
      <formula>$Y431=2</formula>
    </cfRule>
  </conditionalFormatting>
  <conditionalFormatting sqref="F431">
    <cfRule type="expression" dxfId="44595" priority="17129">
      <formula>$Y431=1</formula>
    </cfRule>
    <cfRule type="expression" dxfId="44594" priority="17130">
      <formula>$Y431=1</formula>
    </cfRule>
  </conditionalFormatting>
  <conditionalFormatting sqref="F431">
    <cfRule type="expression" dxfId="44593" priority="17127">
      <formula>$Y431=4</formula>
    </cfRule>
    <cfRule type="expression" dxfId="44592" priority="17128">
      <formula>$Y431=2</formula>
    </cfRule>
  </conditionalFormatting>
  <conditionalFormatting sqref="F431">
    <cfRule type="expression" dxfId="44591" priority="17126">
      <formula>$Y431=1</formula>
    </cfRule>
  </conditionalFormatting>
  <conditionalFormatting sqref="F431">
    <cfRule type="expression" dxfId="44590" priority="17125">
      <formula>$Y431=3</formula>
    </cfRule>
  </conditionalFormatting>
  <conditionalFormatting sqref="F431">
    <cfRule type="expression" dxfId="44589" priority="17124">
      <formula>$Y431=4</formula>
    </cfRule>
  </conditionalFormatting>
  <conditionalFormatting sqref="F431">
    <cfRule type="expression" dxfId="44588" priority="17123">
      <formula>$Y431=2</formula>
    </cfRule>
  </conditionalFormatting>
  <conditionalFormatting sqref="F431">
    <cfRule type="expression" dxfId="44587" priority="17121">
      <formula>$Y431=1</formula>
    </cfRule>
    <cfRule type="expression" dxfId="44586" priority="17122">
      <formula>$Y431=1</formula>
    </cfRule>
  </conditionalFormatting>
  <conditionalFormatting sqref="F431">
    <cfRule type="expression" dxfId="44585" priority="17119">
      <formula>$Y431=4</formula>
    </cfRule>
    <cfRule type="expression" dxfId="44584" priority="17120">
      <formula>$Y431=2</formula>
    </cfRule>
  </conditionalFormatting>
  <conditionalFormatting sqref="F431">
    <cfRule type="expression" dxfId="44583" priority="17118">
      <formula>$Y431=1</formula>
    </cfRule>
  </conditionalFormatting>
  <conditionalFormatting sqref="F431">
    <cfRule type="expression" dxfId="44582" priority="17117">
      <formula>$Y431=3</formula>
    </cfRule>
  </conditionalFormatting>
  <conditionalFormatting sqref="F431">
    <cfRule type="expression" dxfId="44581" priority="17116">
      <formula>$Y431=4</formula>
    </cfRule>
  </conditionalFormatting>
  <conditionalFormatting sqref="F431">
    <cfRule type="expression" dxfId="44580" priority="17115">
      <formula>$Y431=2</formula>
    </cfRule>
  </conditionalFormatting>
  <conditionalFormatting sqref="F431">
    <cfRule type="expression" dxfId="44579" priority="17113">
      <formula>$Y431=1</formula>
    </cfRule>
    <cfRule type="expression" dxfId="44578" priority="17114">
      <formula>$Y431=1</formula>
    </cfRule>
  </conditionalFormatting>
  <conditionalFormatting sqref="F431">
    <cfRule type="expression" dxfId="44577" priority="17111">
      <formula>$Y431=4</formula>
    </cfRule>
    <cfRule type="expression" dxfId="44576" priority="17112">
      <formula>$Y431=2</formula>
    </cfRule>
  </conditionalFormatting>
  <conditionalFormatting sqref="O431 M431">
    <cfRule type="expression" dxfId="44575" priority="17110">
      <formula>$Y431=1</formula>
    </cfRule>
  </conditionalFormatting>
  <conditionalFormatting sqref="O431 M431">
    <cfRule type="expression" dxfId="44574" priority="17109">
      <formula>$Y431=3</formula>
    </cfRule>
  </conditionalFormatting>
  <conditionalFormatting sqref="O431 M431">
    <cfRule type="expression" dxfId="44573" priority="17108">
      <formula>$Y431=4</formula>
    </cfRule>
  </conditionalFormatting>
  <conditionalFormatting sqref="O431 M431">
    <cfRule type="expression" dxfId="44572" priority="17107">
      <formula>$Y431=2</formula>
    </cfRule>
  </conditionalFormatting>
  <conditionalFormatting sqref="M430">
    <cfRule type="expression" dxfId="44571" priority="17106">
      <formula>$Y430=1</formula>
    </cfRule>
  </conditionalFormatting>
  <conditionalFormatting sqref="M430">
    <cfRule type="expression" dxfId="44570" priority="17105">
      <formula>$Y430=3</formula>
    </cfRule>
  </conditionalFormatting>
  <conditionalFormatting sqref="M430">
    <cfRule type="expression" dxfId="44569" priority="17104">
      <formula>$Y430=4</formula>
    </cfRule>
  </conditionalFormatting>
  <conditionalFormatting sqref="M430">
    <cfRule type="expression" dxfId="44568" priority="17103">
      <formula>$Y430=2</formula>
    </cfRule>
  </conditionalFormatting>
  <conditionalFormatting sqref="N430:N432">
    <cfRule type="expression" dxfId="44567" priority="17102">
      <formula>$Y430=1</formula>
    </cfRule>
  </conditionalFormatting>
  <conditionalFormatting sqref="N430:N432">
    <cfRule type="expression" dxfId="44566" priority="17101">
      <formula>$Y430=3</formula>
    </cfRule>
  </conditionalFormatting>
  <conditionalFormatting sqref="N430:N432">
    <cfRule type="expression" dxfId="44565" priority="17100">
      <formula>$Y430=4</formula>
    </cfRule>
  </conditionalFormatting>
  <conditionalFormatting sqref="N430:N432">
    <cfRule type="expression" dxfId="44564" priority="17099">
      <formula>$Y430=2</formula>
    </cfRule>
  </conditionalFormatting>
  <conditionalFormatting sqref="N430:N432">
    <cfRule type="expression" dxfId="44563" priority="17098">
      <formula>$Y430=1</formula>
    </cfRule>
  </conditionalFormatting>
  <conditionalFormatting sqref="N430:N432">
    <cfRule type="expression" dxfId="44562" priority="17097">
      <formula>$Y430=3</formula>
    </cfRule>
  </conditionalFormatting>
  <conditionalFormatting sqref="N430:N432">
    <cfRule type="expression" dxfId="44561" priority="17096">
      <formula>$Y430=4</formula>
    </cfRule>
  </conditionalFormatting>
  <conditionalFormatting sqref="N430:N432">
    <cfRule type="expression" dxfId="44560" priority="17095">
      <formula>$Y430=2</formula>
    </cfRule>
  </conditionalFormatting>
  <conditionalFormatting sqref="O430">
    <cfRule type="expression" dxfId="44559" priority="17094">
      <formula>$Y430=1</formula>
    </cfRule>
  </conditionalFormatting>
  <conditionalFormatting sqref="O430">
    <cfRule type="expression" dxfId="44558" priority="17093">
      <formula>$Y430=3</formula>
    </cfRule>
  </conditionalFormatting>
  <conditionalFormatting sqref="O430">
    <cfRule type="expression" dxfId="44557" priority="17092">
      <formula>$Y430=4</formula>
    </cfRule>
  </conditionalFormatting>
  <conditionalFormatting sqref="O430">
    <cfRule type="expression" dxfId="44556" priority="17091">
      <formula>$Y430=2</formula>
    </cfRule>
  </conditionalFormatting>
  <conditionalFormatting sqref="O430">
    <cfRule type="expression" dxfId="44555" priority="17090">
      <formula>$Y430=1</formula>
    </cfRule>
  </conditionalFormatting>
  <conditionalFormatting sqref="O430">
    <cfRule type="expression" dxfId="44554" priority="17089">
      <formula>$Y430=3</formula>
    </cfRule>
  </conditionalFormatting>
  <conditionalFormatting sqref="O430">
    <cfRule type="expression" dxfId="44553" priority="17088">
      <formula>$Y430=4</formula>
    </cfRule>
  </conditionalFormatting>
  <conditionalFormatting sqref="O430">
    <cfRule type="expression" dxfId="44552" priority="17087">
      <formula>$Y430=2</formula>
    </cfRule>
  </conditionalFormatting>
  <conditionalFormatting sqref="P431:AF431">
    <cfRule type="expression" dxfId="44551" priority="17086">
      <formula>$Y431=1</formula>
    </cfRule>
  </conditionalFormatting>
  <conditionalFormatting sqref="P431:AF431">
    <cfRule type="expression" dxfId="44550" priority="17085">
      <formula>$Y431=3</formula>
    </cfRule>
  </conditionalFormatting>
  <conditionalFormatting sqref="P431:AF431">
    <cfRule type="expression" dxfId="44549" priority="17084">
      <formula>$Y431=4</formula>
    </cfRule>
  </conditionalFormatting>
  <conditionalFormatting sqref="P431:AF431">
    <cfRule type="expression" dxfId="44548" priority="17083">
      <formula>$Y431=2</formula>
    </cfRule>
  </conditionalFormatting>
  <conditionalFormatting sqref="AF431 R431:AA431">
    <cfRule type="expression" dxfId="44547" priority="17075">
      <formula>$Y431=4</formula>
    </cfRule>
    <cfRule type="expression" dxfId="44546" priority="17076">
      <formula>$Y431=3</formula>
    </cfRule>
    <cfRule type="expression" dxfId="44545" priority="17077">
      <formula>$Y431=2</formula>
    </cfRule>
    <cfRule type="expression" dxfId="44544" priority="17078">
      <formula>$Y431=1</formula>
    </cfRule>
    <cfRule type="expression" dxfId="44543" priority="17079">
      <formula>$Y431=4</formula>
    </cfRule>
    <cfRule type="expression" dxfId="44542" priority="17080">
      <formula>$Y431=3</formula>
    </cfRule>
    <cfRule type="expression" dxfId="44541" priority="17081">
      <formula>$Y431=2</formula>
    </cfRule>
    <cfRule type="expression" dxfId="44540" priority="17082">
      <formula>$Y431=1</formula>
    </cfRule>
  </conditionalFormatting>
  <conditionalFormatting sqref="P431:Q431">
    <cfRule type="expression" dxfId="44539" priority="17059">
      <formula>$Y431=4</formula>
    </cfRule>
    <cfRule type="expression" dxfId="44538" priority="17060">
      <formula>$Y431=3</formula>
    </cfRule>
    <cfRule type="expression" dxfId="44537" priority="17061">
      <formula>$Y431=2</formula>
    </cfRule>
    <cfRule type="expression" dxfId="44536" priority="17062">
      <formula>$Y431=1</formula>
    </cfRule>
    <cfRule type="expression" dxfId="44535" priority="17063">
      <formula>$Y431=4</formula>
    </cfRule>
    <cfRule type="expression" dxfId="44534" priority="17064">
      <formula>$Y431=3</formula>
    </cfRule>
    <cfRule type="expression" dxfId="44533" priority="17065">
      <formula>$Y431=2</formula>
    </cfRule>
    <cfRule type="expression" dxfId="44532" priority="17066">
      <formula>$Y431=1</formula>
    </cfRule>
    <cfRule type="expression" dxfId="44531" priority="17067">
      <formula>$Y431=4</formula>
    </cfRule>
    <cfRule type="expression" dxfId="44530" priority="17068">
      <formula>$Y431=3</formula>
    </cfRule>
    <cfRule type="expression" dxfId="44529" priority="17069">
      <formula>$Y431=2</formula>
    </cfRule>
    <cfRule type="expression" dxfId="44528" priority="17070">
      <formula>$Y431=1</formula>
    </cfRule>
    <cfRule type="expression" dxfId="44527" priority="17071">
      <formula>$Y431=4</formula>
    </cfRule>
    <cfRule type="expression" dxfId="44526" priority="17072">
      <formula>$Y431=3</formula>
    </cfRule>
    <cfRule type="expression" dxfId="44525" priority="17073">
      <formula>$Y431=2</formula>
    </cfRule>
    <cfRule type="expression" dxfId="44524" priority="17074">
      <formula>$Y431=1</formula>
    </cfRule>
  </conditionalFormatting>
  <conditionalFormatting sqref="P430">
    <cfRule type="expression" dxfId="44523" priority="17058">
      <formula>$Y430=1</formula>
    </cfRule>
  </conditionalFormatting>
  <conditionalFormatting sqref="P430">
    <cfRule type="expression" dxfId="44522" priority="17057">
      <formula>$Y430=3</formula>
    </cfRule>
  </conditionalFormatting>
  <conditionalFormatting sqref="P430">
    <cfRule type="expression" dxfId="44521" priority="17056">
      <formula>$Y430=4</formula>
    </cfRule>
  </conditionalFormatting>
  <conditionalFormatting sqref="P430">
    <cfRule type="expression" dxfId="44520" priority="17055">
      <formula>$Y430=2</formula>
    </cfRule>
  </conditionalFormatting>
  <conditionalFormatting sqref="P430">
    <cfRule type="expression" dxfId="44519" priority="17039">
      <formula>$Y430=4</formula>
    </cfRule>
    <cfRule type="expression" dxfId="44518" priority="17040">
      <formula>$Y430=3</formula>
    </cfRule>
    <cfRule type="expression" dxfId="44517" priority="17041">
      <formula>$Y430=2</formula>
    </cfRule>
    <cfRule type="expression" dxfId="44516" priority="17042">
      <formula>$Y430=1</formula>
    </cfRule>
    <cfRule type="expression" dxfId="44515" priority="17043">
      <formula>$Y430=4</formula>
    </cfRule>
    <cfRule type="expression" dxfId="44514" priority="17044">
      <formula>$Y430=3</formula>
    </cfRule>
    <cfRule type="expression" dxfId="44513" priority="17045">
      <formula>$Y430=2</formula>
    </cfRule>
    <cfRule type="expression" dxfId="44512" priority="17046">
      <formula>$Y430=1</formula>
    </cfRule>
    <cfRule type="expression" dxfId="44511" priority="17047">
      <formula>$Y430=4</formula>
    </cfRule>
    <cfRule type="expression" dxfId="44510" priority="17048">
      <formula>$Y430=3</formula>
    </cfRule>
    <cfRule type="expression" dxfId="44509" priority="17049">
      <formula>$Y430=2</formula>
    </cfRule>
    <cfRule type="expression" dxfId="44508" priority="17050">
      <formula>$Y430=1</formula>
    </cfRule>
    <cfRule type="expression" dxfId="44507" priority="17051">
      <formula>$Y430=4</formula>
    </cfRule>
    <cfRule type="expression" dxfId="44506" priority="17052">
      <formula>$Y430=3</formula>
    </cfRule>
    <cfRule type="expression" dxfId="44505" priority="17053">
      <formula>$Y430=2</formula>
    </cfRule>
    <cfRule type="expression" dxfId="44504" priority="17054">
      <formula>$Y430=1</formula>
    </cfRule>
  </conditionalFormatting>
  <conditionalFormatting sqref="Q430">
    <cfRule type="expression" dxfId="44503" priority="17038">
      <formula>$Y430=1</formula>
    </cfRule>
  </conditionalFormatting>
  <conditionalFormatting sqref="Q430">
    <cfRule type="expression" dxfId="44502" priority="17037">
      <formula>$Y430=3</formula>
    </cfRule>
  </conditionalFormatting>
  <conditionalFormatting sqref="Q430">
    <cfRule type="expression" dxfId="44501" priority="17036">
      <formula>$Y430=4</formula>
    </cfRule>
  </conditionalFormatting>
  <conditionalFormatting sqref="Q430">
    <cfRule type="expression" dxfId="44500" priority="17035">
      <formula>$Y430=2</formula>
    </cfRule>
  </conditionalFormatting>
  <conditionalFormatting sqref="Q430">
    <cfRule type="expression" dxfId="44499" priority="17019">
      <formula>$Y430=4</formula>
    </cfRule>
    <cfRule type="expression" dxfId="44498" priority="17020">
      <formula>$Y430=3</formula>
    </cfRule>
    <cfRule type="expression" dxfId="44497" priority="17021">
      <formula>$Y430=2</formula>
    </cfRule>
    <cfRule type="expression" dxfId="44496" priority="17022">
      <formula>$Y430=1</formula>
    </cfRule>
    <cfRule type="expression" dxfId="44495" priority="17023">
      <formula>$Y430=4</formula>
    </cfRule>
    <cfRule type="expression" dxfId="44494" priority="17024">
      <formula>$Y430=3</formula>
    </cfRule>
    <cfRule type="expression" dxfId="44493" priority="17025">
      <formula>$Y430=2</formula>
    </cfRule>
    <cfRule type="expression" dxfId="44492" priority="17026">
      <formula>$Y430=1</formula>
    </cfRule>
    <cfRule type="expression" dxfId="44491" priority="17027">
      <formula>$Y430=4</formula>
    </cfRule>
    <cfRule type="expression" dxfId="44490" priority="17028">
      <formula>$Y430=3</formula>
    </cfRule>
    <cfRule type="expression" dxfId="44489" priority="17029">
      <formula>$Y430=2</formula>
    </cfRule>
    <cfRule type="expression" dxfId="44488" priority="17030">
      <formula>$Y430=1</formula>
    </cfRule>
    <cfRule type="expression" dxfId="44487" priority="17031">
      <formula>$Y430=4</formula>
    </cfRule>
    <cfRule type="expression" dxfId="44486" priority="17032">
      <formula>$Y430=3</formula>
    </cfRule>
    <cfRule type="expression" dxfId="44485" priority="17033">
      <formula>$Y430=2</formula>
    </cfRule>
    <cfRule type="expression" dxfId="44484" priority="17034">
      <formula>$Y430=1</formula>
    </cfRule>
  </conditionalFormatting>
  <conditionalFormatting sqref="R430:AF430">
    <cfRule type="expression" dxfId="44483" priority="17018">
      <formula>$Y430=1</formula>
    </cfRule>
  </conditionalFormatting>
  <conditionalFormatting sqref="R430:AF430">
    <cfRule type="expression" dxfId="44482" priority="17017">
      <formula>$Y430=3</formula>
    </cfRule>
  </conditionalFormatting>
  <conditionalFormatting sqref="R430:AF430">
    <cfRule type="expression" dxfId="44481" priority="17016">
      <formula>$Y430=4</formula>
    </cfRule>
  </conditionalFormatting>
  <conditionalFormatting sqref="R430:AF430">
    <cfRule type="expression" dxfId="44480" priority="17015">
      <formula>$Y430=2</formula>
    </cfRule>
  </conditionalFormatting>
  <conditionalFormatting sqref="AF430 R430:AA430">
    <cfRule type="expression" dxfId="44479" priority="17007">
      <formula>$Y430=4</formula>
    </cfRule>
    <cfRule type="expression" dxfId="44478" priority="17008">
      <formula>$Y430=3</formula>
    </cfRule>
    <cfRule type="expression" dxfId="44477" priority="17009">
      <formula>$Y430=2</formula>
    </cfRule>
    <cfRule type="expression" dxfId="44476" priority="17010">
      <formula>$Y430=1</formula>
    </cfRule>
    <cfRule type="expression" dxfId="44475" priority="17011">
      <formula>$Y430=4</formula>
    </cfRule>
    <cfRule type="expression" dxfId="44474" priority="17012">
      <formula>$Y430=3</formula>
    </cfRule>
    <cfRule type="expression" dxfId="44473" priority="17013">
      <formula>$Y430=2</formula>
    </cfRule>
    <cfRule type="expression" dxfId="44472" priority="17014">
      <formula>$Y430=1</formula>
    </cfRule>
  </conditionalFormatting>
  <conditionalFormatting sqref="R430:V430 Y430:AF430">
    <cfRule type="expression" dxfId="44471" priority="17006">
      <formula>$Y430=1</formula>
    </cfRule>
  </conditionalFormatting>
  <conditionalFormatting sqref="R430:V430 Y430:AF430">
    <cfRule type="expression" dxfId="44470" priority="17005">
      <formula>$Y430=3</formula>
    </cfRule>
  </conditionalFormatting>
  <conditionalFormatting sqref="R430:V430 Y430:AF430">
    <cfRule type="expression" dxfId="44469" priority="17004">
      <formula>$Y430=4</formula>
    </cfRule>
  </conditionalFormatting>
  <conditionalFormatting sqref="R430:V430 Y430:AF430">
    <cfRule type="expression" dxfId="44468" priority="17003">
      <formula>$Y430=2</formula>
    </cfRule>
  </conditionalFormatting>
  <conditionalFormatting sqref="AF430 R430:V430 Y430:AA430">
    <cfRule type="expression" dxfId="44467" priority="16995">
      <formula>$Y430=4</formula>
    </cfRule>
    <cfRule type="expression" dxfId="44466" priority="16996">
      <formula>$Y430=3</formula>
    </cfRule>
    <cfRule type="expression" dxfId="44465" priority="16997">
      <formula>$Y430=2</formula>
    </cfRule>
    <cfRule type="expression" dxfId="44464" priority="16998">
      <formula>$Y430=1</formula>
    </cfRule>
    <cfRule type="expression" dxfId="44463" priority="16999">
      <formula>$Y430=4</formula>
    </cfRule>
    <cfRule type="expression" dxfId="44462" priority="17000">
      <formula>$Y430=3</formula>
    </cfRule>
    <cfRule type="expression" dxfId="44461" priority="17001">
      <formula>$Y430=2</formula>
    </cfRule>
    <cfRule type="expression" dxfId="44460" priority="17002">
      <formula>$Y430=1</formula>
    </cfRule>
  </conditionalFormatting>
  <conditionalFormatting sqref="W430:X430">
    <cfRule type="expression" dxfId="44459" priority="16994">
      <formula>$Y430=1</formula>
    </cfRule>
  </conditionalFormatting>
  <conditionalFormatting sqref="W430:X430">
    <cfRule type="expression" dxfId="44458" priority="16993">
      <formula>$Y430=3</formula>
    </cfRule>
  </conditionalFormatting>
  <conditionalFormatting sqref="W430:X430">
    <cfRule type="expression" dxfId="44457" priority="16992">
      <formula>$Y430=4</formula>
    </cfRule>
  </conditionalFormatting>
  <conditionalFormatting sqref="W430:X430">
    <cfRule type="expression" dxfId="44456" priority="16991">
      <formula>$Y430=2</formula>
    </cfRule>
  </conditionalFormatting>
  <conditionalFormatting sqref="W430:X430">
    <cfRule type="expression" dxfId="44455" priority="16983">
      <formula>$Y430=4</formula>
    </cfRule>
    <cfRule type="expression" dxfId="44454" priority="16984">
      <formula>$Y430=3</formula>
    </cfRule>
    <cfRule type="expression" dxfId="44453" priority="16985">
      <formula>$Y430=2</formula>
    </cfRule>
    <cfRule type="expression" dxfId="44452" priority="16986">
      <formula>$Y430=1</formula>
    </cfRule>
    <cfRule type="expression" dxfId="44451" priority="16987">
      <formula>$Y430=4</formula>
    </cfRule>
    <cfRule type="expression" dxfId="44450" priority="16988">
      <formula>$Y430=3</formula>
    </cfRule>
    <cfRule type="expression" dxfId="44449" priority="16989">
      <formula>$Y430=2</formula>
    </cfRule>
    <cfRule type="expression" dxfId="44448" priority="16990">
      <formula>$Y430=1</formula>
    </cfRule>
  </conditionalFormatting>
  <conditionalFormatting sqref="P430:P432">
    <cfRule type="expression" dxfId="44447" priority="16982">
      <formula>$Y430=1</formula>
    </cfRule>
  </conditionalFormatting>
  <conditionalFormatting sqref="P430:P432">
    <cfRule type="expression" dxfId="44446" priority="16981">
      <formula>$Y430=3</formula>
    </cfRule>
  </conditionalFormatting>
  <conditionalFormatting sqref="P430:P432">
    <cfRule type="expression" dxfId="44445" priority="16980">
      <formula>$Y430=4</formula>
    </cfRule>
  </conditionalFormatting>
  <conditionalFormatting sqref="P430:P432">
    <cfRule type="expression" dxfId="44444" priority="16979">
      <formula>$Y430=2</formula>
    </cfRule>
  </conditionalFormatting>
  <conditionalFormatting sqref="P430:P432">
    <cfRule type="expression" dxfId="44443" priority="16963">
      <formula>$Y430=4</formula>
    </cfRule>
    <cfRule type="expression" dxfId="44442" priority="16964">
      <formula>$Y430=3</formula>
    </cfRule>
    <cfRule type="expression" dxfId="44441" priority="16965">
      <formula>$Y430=2</formula>
    </cfRule>
    <cfRule type="expression" dxfId="44440" priority="16966">
      <formula>$Y430=1</formula>
    </cfRule>
    <cfRule type="expression" dxfId="44439" priority="16967">
      <formula>$Y430=4</formula>
    </cfRule>
    <cfRule type="expression" dxfId="44438" priority="16968">
      <formula>$Y430=3</formula>
    </cfRule>
    <cfRule type="expression" dxfId="44437" priority="16969">
      <formula>$Y430=2</formula>
    </cfRule>
    <cfRule type="expression" dxfId="44436" priority="16970">
      <formula>$Y430=1</formula>
    </cfRule>
    <cfRule type="expression" dxfId="44435" priority="16971">
      <formula>$Y430=4</formula>
    </cfRule>
    <cfRule type="expression" dxfId="44434" priority="16972">
      <formula>$Y430=3</formula>
    </cfRule>
    <cfRule type="expression" dxfId="44433" priority="16973">
      <formula>$Y430=2</formula>
    </cfRule>
    <cfRule type="expression" dxfId="44432" priority="16974">
      <formula>$Y430=1</formula>
    </cfRule>
    <cfRule type="expression" dxfId="44431" priority="16975">
      <formula>$Y430=4</formula>
    </cfRule>
    <cfRule type="expression" dxfId="44430" priority="16976">
      <formula>$Y430=3</formula>
    </cfRule>
    <cfRule type="expression" dxfId="44429" priority="16977">
      <formula>$Y430=2</formula>
    </cfRule>
    <cfRule type="expression" dxfId="44428" priority="16978">
      <formula>$Y430=1</formula>
    </cfRule>
  </conditionalFormatting>
  <conditionalFormatting sqref="Q430:Q432">
    <cfRule type="expression" dxfId="44427" priority="16962">
      <formula>$Y430=1</formula>
    </cfRule>
  </conditionalFormatting>
  <conditionalFormatting sqref="Q430:Q432">
    <cfRule type="expression" dxfId="44426" priority="16961">
      <formula>$Y430=3</formula>
    </cfRule>
  </conditionalFormatting>
  <conditionalFormatting sqref="Q430:Q432">
    <cfRule type="expression" dxfId="44425" priority="16960">
      <formula>$Y430=4</formula>
    </cfRule>
  </conditionalFormatting>
  <conditionalFormatting sqref="Q430:Q432">
    <cfRule type="expression" dxfId="44424" priority="16959">
      <formula>$Y430=2</formula>
    </cfRule>
  </conditionalFormatting>
  <conditionalFormatting sqref="Q430:Q432">
    <cfRule type="expression" dxfId="44423" priority="16943">
      <formula>$Y430=4</formula>
    </cfRule>
    <cfRule type="expression" dxfId="44422" priority="16944">
      <formula>$Y430=3</formula>
    </cfRule>
    <cfRule type="expression" dxfId="44421" priority="16945">
      <formula>$Y430=2</formula>
    </cfRule>
    <cfRule type="expression" dxfId="44420" priority="16946">
      <formula>$Y430=1</formula>
    </cfRule>
    <cfRule type="expression" dxfId="44419" priority="16947">
      <formula>$Y430=4</formula>
    </cfRule>
    <cfRule type="expression" dxfId="44418" priority="16948">
      <formula>$Y430=3</formula>
    </cfRule>
    <cfRule type="expression" dxfId="44417" priority="16949">
      <formula>$Y430=2</formula>
    </cfRule>
    <cfRule type="expression" dxfId="44416" priority="16950">
      <formula>$Y430=1</formula>
    </cfRule>
    <cfRule type="expression" dxfId="44415" priority="16951">
      <formula>$Y430=4</formula>
    </cfRule>
    <cfRule type="expression" dxfId="44414" priority="16952">
      <formula>$Y430=3</formula>
    </cfRule>
    <cfRule type="expression" dxfId="44413" priority="16953">
      <formula>$Y430=2</formula>
    </cfRule>
    <cfRule type="expression" dxfId="44412" priority="16954">
      <formula>$Y430=1</formula>
    </cfRule>
    <cfRule type="expression" dxfId="44411" priority="16955">
      <formula>$Y430=4</formula>
    </cfRule>
    <cfRule type="expression" dxfId="44410" priority="16956">
      <formula>$Y430=3</formula>
    </cfRule>
    <cfRule type="expression" dxfId="44409" priority="16957">
      <formula>$Y430=2</formula>
    </cfRule>
    <cfRule type="expression" dxfId="44408" priority="16958">
      <formula>$Y430=1</formula>
    </cfRule>
  </conditionalFormatting>
  <conditionalFormatting sqref="R430:AF432">
    <cfRule type="expression" dxfId="44407" priority="16942">
      <formula>$Y430=1</formula>
    </cfRule>
  </conditionalFormatting>
  <conditionalFormatting sqref="R430:AF432">
    <cfRule type="expression" dxfId="44406" priority="16941">
      <formula>$Y430=3</formula>
    </cfRule>
  </conditionalFormatting>
  <conditionalFormatting sqref="R430:AF432">
    <cfRule type="expression" dxfId="44405" priority="16940">
      <formula>$Y430=4</formula>
    </cfRule>
  </conditionalFormatting>
  <conditionalFormatting sqref="R430:AF432">
    <cfRule type="expression" dxfId="44404" priority="16939">
      <formula>$Y430=2</formula>
    </cfRule>
  </conditionalFormatting>
  <conditionalFormatting sqref="AF430:AF432 R430:AA432">
    <cfRule type="expression" dxfId="44403" priority="16931">
      <formula>$Y430=4</formula>
    </cfRule>
    <cfRule type="expression" dxfId="44402" priority="16932">
      <formula>$Y430=3</formula>
    </cfRule>
    <cfRule type="expression" dxfId="44401" priority="16933">
      <formula>$Y430=2</formula>
    </cfRule>
    <cfRule type="expression" dxfId="44400" priority="16934">
      <formula>$Y430=1</formula>
    </cfRule>
    <cfRule type="expression" dxfId="44399" priority="16935">
      <formula>$Y430=4</formula>
    </cfRule>
    <cfRule type="expression" dxfId="44398" priority="16936">
      <formula>$Y430=3</formula>
    </cfRule>
    <cfRule type="expression" dxfId="44397" priority="16937">
      <formula>$Y430=2</formula>
    </cfRule>
    <cfRule type="expression" dxfId="44396" priority="16938">
      <formula>$Y430=1</formula>
    </cfRule>
  </conditionalFormatting>
  <conditionalFormatting sqref="R430:V432 Y430:AF432">
    <cfRule type="expression" dxfId="44395" priority="16930">
      <formula>$Y430=1</formula>
    </cfRule>
  </conditionalFormatting>
  <conditionalFormatting sqref="R430:V432 Y430:AF432">
    <cfRule type="expression" dxfId="44394" priority="16929">
      <formula>$Y430=3</formula>
    </cfRule>
  </conditionalFormatting>
  <conditionalFormatting sqref="R430:V432 Y430:AF432">
    <cfRule type="expression" dxfId="44393" priority="16928">
      <formula>$Y430=4</formula>
    </cfRule>
  </conditionalFormatting>
  <conditionalFormatting sqref="R430:V432 Y430:AF432">
    <cfRule type="expression" dxfId="44392" priority="16927">
      <formula>$Y430=2</formula>
    </cfRule>
  </conditionalFormatting>
  <conditionalFormatting sqref="AF430:AF432 R430:V432 Y430:AA432">
    <cfRule type="expression" dxfId="44391" priority="16919">
      <formula>$Y430=4</formula>
    </cfRule>
    <cfRule type="expression" dxfId="44390" priority="16920">
      <formula>$Y430=3</formula>
    </cfRule>
    <cfRule type="expression" dxfId="44389" priority="16921">
      <formula>$Y430=2</formula>
    </cfRule>
    <cfRule type="expression" dxfId="44388" priority="16922">
      <formula>$Y430=1</formula>
    </cfRule>
    <cfRule type="expression" dxfId="44387" priority="16923">
      <formula>$Y430=4</formula>
    </cfRule>
    <cfRule type="expression" dxfId="44386" priority="16924">
      <formula>$Y430=3</formula>
    </cfRule>
    <cfRule type="expression" dxfId="44385" priority="16925">
      <formula>$Y430=2</formula>
    </cfRule>
    <cfRule type="expression" dxfId="44384" priority="16926">
      <formula>$Y430=1</formula>
    </cfRule>
  </conditionalFormatting>
  <conditionalFormatting sqref="W430:X432">
    <cfRule type="expression" dxfId="44383" priority="16918">
      <formula>$Y430=1</formula>
    </cfRule>
  </conditionalFormatting>
  <conditionalFormatting sqref="W430:X432">
    <cfRule type="expression" dxfId="44382" priority="16917">
      <formula>$Y430=3</formula>
    </cfRule>
  </conditionalFormatting>
  <conditionalFormatting sqref="W430:X432">
    <cfRule type="expression" dxfId="44381" priority="16916">
      <formula>$Y430=4</formula>
    </cfRule>
  </conditionalFormatting>
  <conditionalFormatting sqref="W430:X432">
    <cfRule type="expression" dxfId="44380" priority="16915">
      <formula>$Y430=2</formula>
    </cfRule>
  </conditionalFormatting>
  <conditionalFormatting sqref="W430:X432">
    <cfRule type="expression" dxfId="44379" priority="16907">
      <formula>$Y430=4</formula>
    </cfRule>
    <cfRule type="expression" dxfId="44378" priority="16908">
      <formula>$Y430=3</formula>
    </cfRule>
    <cfRule type="expression" dxfId="44377" priority="16909">
      <formula>$Y430=2</formula>
    </cfRule>
    <cfRule type="expression" dxfId="44376" priority="16910">
      <formula>$Y430=1</formula>
    </cfRule>
    <cfRule type="expression" dxfId="44375" priority="16911">
      <formula>$Y430=4</formula>
    </cfRule>
    <cfRule type="expression" dxfId="44374" priority="16912">
      <formula>$Y430=3</formula>
    </cfRule>
    <cfRule type="expression" dxfId="44373" priority="16913">
      <formula>$Y430=2</formula>
    </cfRule>
    <cfRule type="expression" dxfId="44372" priority="16914">
      <formula>$Y430=1</formula>
    </cfRule>
  </conditionalFormatting>
  <conditionalFormatting sqref="E432 G432">
    <cfRule type="expression" dxfId="44371" priority="16906">
      <formula>$Y432=1</formula>
    </cfRule>
  </conditionalFormatting>
  <conditionalFormatting sqref="G432">
    <cfRule type="expression" dxfId="44370" priority="16905">
      <formula>$Y432=3</formula>
    </cfRule>
  </conditionalFormatting>
  <conditionalFormatting sqref="E432 G432">
    <cfRule type="expression" dxfId="44369" priority="16904">
      <formula>$Y432=4</formula>
    </cfRule>
  </conditionalFormatting>
  <conditionalFormatting sqref="E432">
    <cfRule type="expression" dxfId="44368" priority="16902">
      <formula>$Y432=3</formula>
    </cfRule>
    <cfRule type="expression" dxfId="44367" priority="16903">
      <formula>$Y432=2</formula>
    </cfRule>
  </conditionalFormatting>
  <conditionalFormatting sqref="G432">
    <cfRule type="expression" dxfId="44366" priority="16901">
      <formula>$Y432=2</formula>
    </cfRule>
  </conditionalFormatting>
  <conditionalFormatting sqref="G432">
    <cfRule type="expression" dxfId="44365" priority="16899">
      <formula>$Y432=1</formula>
    </cfRule>
    <cfRule type="expression" dxfId="44364" priority="16900">
      <formula>$Y432=1</formula>
    </cfRule>
  </conditionalFormatting>
  <conditionalFormatting sqref="G432">
    <cfRule type="expression" dxfId="44363" priority="16897">
      <formula>$Y432=4</formula>
    </cfRule>
    <cfRule type="expression" dxfId="44362" priority="16898">
      <formula>$Y432=2</formula>
    </cfRule>
  </conditionalFormatting>
  <conditionalFormatting sqref="F432">
    <cfRule type="expression" dxfId="44361" priority="16896">
      <formula>$Y432=1</formula>
    </cfRule>
  </conditionalFormatting>
  <conditionalFormatting sqref="F432">
    <cfRule type="expression" dxfId="44360" priority="16895">
      <formula>$Y432=3</formula>
    </cfRule>
  </conditionalFormatting>
  <conditionalFormatting sqref="F432">
    <cfRule type="expression" dxfId="44359" priority="16894">
      <formula>$Y432=4</formula>
    </cfRule>
  </conditionalFormatting>
  <conditionalFormatting sqref="F432">
    <cfRule type="expression" dxfId="44358" priority="16893">
      <formula>$Y432=2</formula>
    </cfRule>
  </conditionalFormatting>
  <conditionalFormatting sqref="F432">
    <cfRule type="expression" dxfId="44357" priority="16891">
      <formula>$Y432=1</formula>
    </cfRule>
    <cfRule type="expression" dxfId="44356" priority="16892">
      <formula>$Y432=1</formula>
    </cfRule>
  </conditionalFormatting>
  <conditionalFormatting sqref="F432">
    <cfRule type="expression" dxfId="44355" priority="16889">
      <formula>$Y432=4</formula>
    </cfRule>
    <cfRule type="expression" dxfId="44354" priority="16890">
      <formula>$Y432=2</formula>
    </cfRule>
  </conditionalFormatting>
  <conditionalFormatting sqref="F432">
    <cfRule type="expression" dxfId="44353" priority="16888">
      <formula>$Y432=1</formula>
    </cfRule>
  </conditionalFormatting>
  <conditionalFormatting sqref="F432">
    <cfRule type="expression" dxfId="44352" priority="16887">
      <formula>$Y432=3</formula>
    </cfRule>
  </conditionalFormatting>
  <conditionalFormatting sqref="F432">
    <cfRule type="expression" dxfId="44351" priority="16886">
      <formula>$Y432=4</formula>
    </cfRule>
  </conditionalFormatting>
  <conditionalFormatting sqref="F432">
    <cfRule type="expression" dxfId="44350" priority="16885">
      <formula>$Y432=2</formula>
    </cfRule>
  </conditionalFormatting>
  <conditionalFormatting sqref="F432">
    <cfRule type="expression" dxfId="44349" priority="16883">
      <formula>$Y432=1</formula>
    </cfRule>
    <cfRule type="expression" dxfId="44348" priority="16884">
      <formula>$Y432=1</formula>
    </cfRule>
  </conditionalFormatting>
  <conditionalFormatting sqref="F432">
    <cfRule type="expression" dxfId="44347" priority="16881">
      <formula>$Y432=4</formula>
    </cfRule>
    <cfRule type="expression" dxfId="44346" priority="16882">
      <formula>$Y432=2</formula>
    </cfRule>
  </conditionalFormatting>
  <conditionalFormatting sqref="F432">
    <cfRule type="expression" dxfId="44345" priority="16880">
      <formula>$Y432=1</formula>
    </cfRule>
  </conditionalFormatting>
  <conditionalFormatting sqref="F432">
    <cfRule type="expression" dxfId="44344" priority="16879">
      <formula>$Y432=3</formula>
    </cfRule>
  </conditionalFormatting>
  <conditionalFormatting sqref="F432">
    <cfRule type="expression" dxfId="44343" priority="16878">
      <formula>$Y432=4</formula>
    </cfRule>
  </conditionalFormatting>
  <conditionalFormatting sqref="F432">
    <cfRule type="expression" dxfId="44342" priority="16877">
      <formula>$Y432=2</formula>
    </cfRule>
  </conditionalFormatting>
  <conditionalFormatting sqref="F432">
    <cfRule type="expression" dxfId="44341" priority="16875">
      <formula>$Y432=1</formula>
    </cfRule>
    <cfRule type="expression" dxfId="44340" priority="16876">
      <formula>$Y432=1</formula>
    </cfRule>
  </conditionalFormatting>
  <conditionalFormatting sqref="F432">
    <cfRule type="expression" dxfId="44339" priority="16873">
      <formula>$Y432=4</formula>
    </cfRule>
    <cfRule type="expression" dxfId="44338" priority="16874">
      <formula>$Y432=2</formula>
    </cfRule>
  </conditionalFormatting>
  <conditionalFormatting sqref="F432">
    <cfRule type="expression" dxfId="44337" priority="16872">
      <formula>$Y432=1</formula>
    </cfRule>
  </conditionalFormatting>
  <conditionalFormatting sqref="F432">
    <cfRule type="expression" dxfId="44336" priority="16871">
      <formula>$Y432=3</formula>
    </cfRule>
  </conditionalFormatting>
  <conditionalFormatting sqref="F432">
    <cfRule type="expression" dxfId="44335" priority="16870">
      <formula>$Y432=4</formula>
    </cfRule>
  </conditionalFormatting>
  <conditionalFormatting sqref="F432">
    <cfRule type="expression" dxfId="44334" priority="16869">
      <formula>$Y432=2</formula>
    </cfRule>
  </conditionalFormatting>
  <conditionalFormatting sqref="F432">
    <cfRule type="expression" dxfId="44333" priority="16867">
      <formula>$Y432=1</formula>
    </cfRule>
    <cfRule type="expression" dxfId="44332" priority="16868">
      <formula>$Y432=1</formula>
    </cfRule>
  </conditionalFormatting>
  <conditionalFormatting sqref="F432">
    <cfRule type="expression" dxfId="44331" priority="16865">
      <formula>$Y432=4</formula>
    </cfRule>
    <cfRule type="expression" dxfId="44330" priority="16866">
      <formula>$Y432=2</formula>
    </cfRule>
  </conditionalFormatting>
  <conditionalFormatting sqref="P432">
    <cfRule type="expression" dxfId="44329" priority="16864">
      <formula>$Y432=1</formula>
    </cfRule>
  </conditionalFormatting>
  <conditionalFormatting sqref="P432">
    <cfRule type="expression" dxfId="44328" priority="16863">
      <formula>$Y432=3</formula>
    </cfRule>
  </conditionalFormatting>
  <conditionalFormatting sqref="P432">
    <cfRule type="expression" dxfId="44327" priority="16862">
      <formula>$Y432=4</formula>
    </cfRule>
  </conditionalFormatting>
  <conditionalFormatting sqref="P432">
    <cfRule type="expression" dxfId="44326" priority="16861">
      <formula>$Y432=2</formula>
    </cfRule>
  </conditionalFormatting>
  <conditionalFormatting sqref="P432">
    <cfRule type="expression" dxfId="44325" priority="16845">
      <formula>$Y432=4</formula>
    </cfRule>
    <cfRule type="expression" dxfId="44324" priority="16846">
      <formula>$Y432=3</formula>
    </cfRule>
    <cfRule type="expression" dxfId="44323" priority="16847">
      <formula>$Y432=2</formula>
    </cfRule>
    <cfRule type="expression" dxfId="44322" priority="16848">
      <formula>$Y432=1</formula>
    </cfRule>
    <cfRule type="expression" dxfId="44321" priority="16849">
      <formula>$Y432=4</formula>
    </cfRule>
    <cfRule type="expression" dxfId="44320" priority="16850">
      <formula>$Y432=3</formula>
    </cfRule>
    <cfRule type="expression" dxfId="44319" priority="16851">
      <formula>$Y432=2</formula>
    </cfRule>
    <cfRule type="expression" dxfId="44318" priority="16852">
      <formula>$Y432=1</formula>
    </cfRule>
    <cfRule type="expression" dxfId="44317" priority="16853">
      <formula>$Y432=4</formula>
    </cfRule>
    <cfRule type="expression" dxfId="44316" priority="16854">
      <formula>$Y432=3</formula>
    </cfRule>
    <cfRule type="expression" dxfId="44315" priority="16855">
      <formula>$Y432=2</formula>
    </cfRule>
    <cfRule type="expression" dxfId="44314" priority="16856">
      <formula>$Y432=1</formula>
    </cfRule>
    <cfRule type="expression" dxfId="44313" priority="16857">
      <formula>$Y432=4</formula>
    </cfRule>
    <cfRule type="expression" dxfId="44312" priority="16858">
      <formula>$Y432=3</formula>
    </cfRule>
    <cfRule type="expression" dxfId="44311" priority="16859">
      <formula>$Y432=2</formula>
    </cfRule>
    <cfRule type="expression" dxfId="44310" priority="16860">
      <formula>$Y432=1</formula>
    </cfRule>
  </conditionalFormatting>
  <conditionalFormatting sqref="Q432">
    <cfRule type="expression" dxfId="44309" priority="16844">
      <formula>$Y432=1</formula>
    </cfRule>
  </conditionalFormatting>
  <conditionalFormatting sqref="Q432">
    <cfRule type="expression" dxfId="44308" priority="16843">
      <formula>$Y432=3</formula>
    </cfRule>
  </conditionalFormatting>
  <conditionalFormatting sqref="Q432">
    <cfRule type="expression" dxfId="44307" priority="16842">
      <formula>$Y432=4</formula>
    </cfRule>
  </conditionalFormatting>
  <conditionalFormatting sqref="Q432">
    <cfRule type="expression" dxfId="44306" priority="16841">
      <formula>$Y432=2</formula>
    </cfRule>
  </conditionalFormatting>
  <conditionalFormatting sqref="Q432">
    <cfRule type="expression" dxfId="44305" priority="16825">
      <formula>$Y432=4</formula>
    </cfRule>
    <cfRule type="expression" dxfId="44304" priority="16826">
      <formula>$Y432=3</formula>
    </cfRule>
    <cfRule type="expression" dxfId="44303" priority="16827">
      <formula>$Y432=2</formula>
    </cfRule>
    <cfRule type="expression" dxfId="44302" priority="16828">
      <formula>$Y432=1</formula>
    </cfRule>
    <cfRule type="expression" dxfId="44301" priority="16829">
      <formula>$Y432=4</formula>
    </cfRule>
    <cfRule type="expression" dxfId="44300" priority="16830">
      <formula>$Y432=3</formula>
    </cfRule>
    <cfRule type="expression" dxfId="44299" priority="16831">
      <formula>$Y432=2</formula>
    </cfRule>
    <cfRule type="expression" dxfId="44298" priority="16832">
      <formula>$Y432=1</formula>
    </cfRule>
    <cfRule type="expression" dxfId="44297" priority="16833">
      <formula>$Y432=4</formula>
    </cfRule>
    <cfRule type="expression" dxfId="44296" priority="16834">
      <formula>$Y432=3</formula>
    </cfRule>
    <cfRule type="expression" dxfId="44295" priority="16835">
      <formula>$Y432=2</formula>
    </cfRule>
    <cfRule type="expression" dxfId="44294" priority="16836">
      <formula>$Y432=1</formula>
    </cfRule>
    <cfRule type="expression" dxfId="44293" priority="16837">
      <formula>$Y432=4</formula>
    </cfRule>
    <cfRule type="expression" dxfId="44292" priority="16838">
      <formula>$Y432=3</formula>
    </cfRule>
    <cfRule type="expression" dxfId="44291" priority="16839">
      <formula>$Y432=2</formula>
    </cfRule>
    <cfRule type="expression" dxfId="44290" priority="16840">
      <formula>$Y432=1</formula>
    </cfRule>
  </conditionalFormatting>
  <conditionalFormatting sqref="R432:AF432">
    <cfRule type="expression" dxfId="44289" priority="16824">
      <formula>$Y432=1</formula>
    </cfRule>
  </conditionalFormatting>
  <conditionalFormatting sqref="R432:AF432">
    <cfRule type="expression" dxfId="44288" priority="16823">
      <formula>$Y432=3</formula>
    </cfRule>
  </conditionalFormatting>
  <conditionalFormatting sqref="R432:AF432">
    <cfRule type="expression" dxfId="44287" priority="16822">
      <formula>$Y432=4</formula>
    </cfRule>
  </conditionalFormatting>
  <conditionalFormatting sqref="R432:AF432">
    <cfRule type="expression" dxfId="44286" priority="16821">
      <formula>$Y432=2</formula>
    </cfRule>
  </conditionalFormatting>
  <conditionalFormatting sqref="AF432 R432:AA432">
    <cfRule type="expression" dxfId="44285" priority="16813">
      <formula>$Y432=4</formula>
    </cfRule>
    <cfRule type="expression" dxfId="44284" priority="16814">
      <formula>$Y432=3</formula>
    </cfRule>
    <cfRule type="expression" dxfId="44283" priority="16815">
      <formula>$Y432=2</formula>
    </cfRule>
    <cfRule type="expression" dxfId="44282" priority="16816">
      <formula>$Y432=1</formula>
    </cfRule>
    <cfRule type="expression" dxfId="44281" priority="16817">
      <formula>$Y432=4</formula>
    </cfRule>
    <cfRule type="expression" dxfId="44280" priority="16818">
      <formula>$Y432=3</formula>
    </cfRule>
    <cfRule type="expression" dxfId="44279" priority="16819">
      <formula>$Y432=2</formula>
    </cfRule>
    <cfRule type="expression" dxfId="44278" priority="16820">
      <formula>$Y432=1</formula>
    </cfRule>
  </conditionalFormatting>
  <conditionalFormatting sqref="R432:V432 Y432:AF432">
    <cfRule type="expression" dxfId="44277" priority="16812">
      <formula>$Y432=1</formula>
    </cfRule>
  </conditionalFormatting>
  <conditionalFormatting sqref="R432:V432 Y432:AF432">
    <cfRule type="expression" dxfId="44276" priority="16811">
      <formula>$Y432=3</formula>
    </cfRule>
  </conditionalFormatting>
  <conditionalFormatting sqref="R432:V432 Y432:AF432">
    <cfRule type="expression" dxfId="44275" priority="16810">
      <formula>$Y432=4</formula>
    </cfRule>
  </conditionalFormatting>
  <conditionalFormatting sqref="R432:V432 Y432:AF432">
    <cfRule type="expression" dxfId="44274" priority="16809">
      <formula>$Y432=2</formula>
    </cfRule>
  </conditionalFormatting>
  <conditionalFormatting sqref="AF432 R432:V432 Y432:AA432">
    <cfRule type="expression" dxfId="44273" priority="16801">
      <formula>$Y432=4</formula>
    </cfRule>
    <cfRule type="expression" dxfId="44272" priority="16802">
      <formula>$Y432=3</formula>
    </cfRule>
    <cfRule type="expression" dxfId="44271" priority="16803">
      <formula>$Y432=2</formula>
    </cfRule>
    <cfRule type="expression" dxfId="44270" priority="16804">
      <formula>$Y432=1</formula>
    </cfRule>
    <cfRule type="expression" dxfId="44269" priority="16805">
      <formula>$Y432=4</formula>
    </cfRule>
    <cfRule type="expression" dxfId="44268" priority="16806">
      <formula>$Y432=3</formula>
    </cfRule>
    <cfRule type="expression" dxfId="44267" priority="16807">
      <formula>$Y432=2</formula>
    </cfRule>
    <cfRule type="expression" dxfId="44266" priority="16808">
      <formula>$Y432=1</formula>
    </cfRule>
  </conditionalFormatting>
  <conditionalFormatting sqref="W432:X432">
    <cfRule type="expression" dxfId="44265" priority="16800">
      <formula>$Y432=1</formula>
    </cfRule>
  </conditionalFormatting>
  <conditionalFormatting sqref="W432:X432">
    <cfRule type="expression" dxfId="44264" priority="16799">
      <formula>$Y432=3</formula>
    </cfRule>
  </conditionalFormatting>
  <conditionalFormatting sqref="W432:X432">
    <cfRule type="expression" dxfId="44263" priority="16798">
      <formula>$Y432=4</formula>
    </cfRule>
  </conditionalFormatting>
  <conditionalFormatting sqref="W432:X432">
    <cfRule type="expression" dxfId="44262" priority="16797">
      <formula>$Y432=2</formula>
    </cfRule>
  </conditionalFormatting>
  <conditionalFormatting sqref="W432:X432">
    <cfRule type="expression" dxfId="44261" priority="16789">
      <formula>$Y432=4</formula>
    </cfRule>
    <cfRule type="expression" dxfId="44260" priority="16790">
      <formula>$Y432=3</formula>
    </cfRule>
    <cfRule type="expression" dxfId="44259" priority="16791">
      <formula>$Y432=2</formula>
    </cfRule>
    <cfRule type="expression" dxfId="44258" priority="16792">
      <formula>$Y432=1</formula>
    </cfRule>
    <cfRule type="expression" dxfId="44257" priority="16793">
      <formula>$Y432=4</formula>
    </cfRule>
    <cfRule type="expression" dxfId="44256" priority="16794">
      <formula>$Y432=3</formula>
    </cfRule>
    <cfRule type="expression" dxfId="44255" priority="16795">
      <formula>$Y432=2</formula>
    </cfRule>
    <cfRule type="expression" dxfId="44254" priority="16796">
      <formula>$Y432=1</formula>
    </cfRule>
  </conditionalFormatting>
  <conditionalFormatting sqref="P432">
    <cfRule type="expression" dxfId="44253" priority="16788">
      <formula>$Y432=1</formula>
    </cfRule>
  </conditionalFormatting>
  <conditionalFormatting sqref="P432">
    <cfRule type="expression" dxfId="44252" priority="16787">
      <formula>$Y432=3</formula>
    </cfRule>
  </conditionalFormatting>
  <conditionalFormatting sqref="P432">
    <cfRule type="expression" dxfId="44251" priority="16786">
      <formula>$Y432=4</formula>
    </cfRule>
  </conditionalFormatting>
  <conditionalFormatting sqref="P432">
    <cfRule type="expression" dxfId="44250" priority="16785">
      <formula>$Y432=2</formula>
    </cfRule>
  </conditionalFormatting>
  <conditionalFormatting sqref="P432">
    <cfRule type="expression" dxfId="44249" priority="16769">
      <formula>$Y432=4</formula>
    </cfRule>
    <cfRule type="expression" dxfId="44248" priority="16770">
      <formula>$Y432=3</formula>
    </cfRule>
    <cfRule type="expression" dxfId="44247" priority="16771">
      <formula>$Y432=2</formula>
    </cfRule>
    <cfRule type="expression" dxfId="44246" priority="16772">
      <formula>$Y432=1</formula>
    </cfRule>
    <cfRule type="expression" dxfId="44245" priority="16773">
      <formula>$Y432=4</formula>
    </cfRule>
    <cfRule type="expression" dxfId="44244" priority="16774">
      <formula>$Y432=3</formula>
    </cfRule>
    <cfRule type="expression" dxfId="44243" priority="16775">
      <formula>$Y432=2</formula>
    </cfRule>
    <cfRule type="expression" dxfId="44242" priority="16776">
      <formula>$Y432=1</formula>
    </cfRule>
    <cfRule type="expression" dxfId="44241" priority="16777">
      <formula>$Y432=4</formula>
    </cfRule>
    <cfRule type="expression" dxfId="44240" priority="16778">
      <formula>$Y432=3</formula>
    </cfRule>
    <cfRule type="expression" dxfId="44239" priority="16779">
      <formula>$Y432=2</formula>
    </cfRule>
    <cfRule type="expression" dxfId="44238" priority="16780">
      <formula>$Y432=1</formula>
    </cfRule>
    <cfRule type="expression" dxfId="44237" priority="16781">
      <formula>$Y432=4</formula>
    </cfRule>
    <cfRule type="expression" dxfId="44236" priority="16782">
      <formula>$Y432=3</formula>
    </cfRule>
    <cfRule type="expression" dxfId="44235" priority="16783">
      <formula>$Y432=2</formula>
    </cfRule>
    <cfRule type="expression" dxfId="44234" priority="16784">
      <formula>$Y432=1</formula>
    </cfRule>
  </conditionalFormatting>
  <conditionalFormatting sqref="Q432">
    <cfRule type="expression" dxfId="44233" priority="16768">
      <formula>$Y432=1</formula>
    </cfRule>
  </conditionalFormatting>
  <conditionalFormatting sqref="Q432">
    <cfRule type="expression" dxfId="44232" priority="16767">
      <formula>$Y432=3</formula>
    </cfRule>
  </conditionalFormatting>
  <conditionalFormatting sqref="Q432">
    <cfRule type="expression" dxfId="44231" priority="16766">
      <formula>$Y432=4</formula>
    </cfRule>
  </conditionalFormatting>
  <conditionalFormatting sqref="Q432">
    <cfRule type="expression" dxfId="44230" priority="16765">
      <formula>$Y432=2</formula>
    </cfRule>
  </conditionalFormatting>
  <conditionalFormatting sqref="Q432">
    <cfRule type="expression" dxfId="44229" priority="16749">
      <formula>$Y432=4</formula>
    </cfRule>
    <cfRule type="expression" dxfId="44228" priority="16750">
      <formula>$Y432=3</formula>
    </cfRule>
    <cfRule type="expression" dxfId="44227" priority="16751">
      <formula>$Y432=2</formula>
    </cfRule>
    <cfRule type="expression" dxfId="44226" priority="16752">
      <formula>$Y432=1</formula>
    </cfRule>
    <cfRule type="expression" dxfId="44225" priority="16753">
      <formula>$Y432=4</formula>
    </cfRule>
    <cfRule type="expression" dxfId="44224" priority="16754">
      <formula>$Y432=3</formula>
    </cfRule>
    <cfRule type="expression" dxfId="44223" priority="16755">
      <formula>$Y432=2</formula>
    </cfRule>
    <cfRule type="expression" dxfId="44222" priority="16756">
      <formula>$Y432=1</formula>
    </cfRule>
    <cfRule type="expression" dxfId="44221" priority="16757">
      <formula>$Y432=4</formula>
    </cfRule>
    <cfRule type="expression" dxfId="44220" priority="16758">
      <formula>$Y432=3</formula>
    </cfRule>
    <cfRule type="expression" dxfId="44219" priority="16759">
      <formula>$Y432=2</formula>
    </cfRule>
    <cfRule type="expression" dxfId="44218" priority="16760">
      <formula>$Y432=1</formula>
    </cfRule>
    <cfRule type="expression" dxfId="44217" priority="16761">
      <formula>$Y432=4</formula>
    </cfRule>
    <cfRule type="expression" dxfId="44216" priority="16762">
      <formula>$Y432=3</formula>
    </cfRule>
    <cfRule type="expression" dxfId="44215" priority="16763">
      <formula>$Y432=2</formula>
    </cfRule>
    <cfRule type="expression" dxfId="44214" priority="16764">
      <formula>$Y432=1</formula>
    </cfRule>
  </conditionalFormatting>
  <conditionalFormatting sqref="R432:AF432">
    <cfRule type="expression" dxfId="44213" priority="16748">
      <formula>$Y432=1</formula>
    </cfRule>
  </conditionalFormatting>
  <conditionalFormatting sqref="R432:AF432">
    <cfRule type="expression" dxfId="44212" priority="16747">
      <formula>$Y432=3</formula>
    </cfRule>
  </conditionalFormatting>
  <conditionalFormatting sqref="R432:AF432">
    <cfRule type="expression" dxfId="44211" priority="16746">
      <formula>$Y432=4</formula>
    </cfRule>
  </conditionalFormatting>
  <conditionalFormatting sqref="R432:AF432">
    <cfRule type="expression" dxfId="44210" priority="16745">
      <formula>$Y432=2</formula>
    </cfRule>
  </conditionalFormatting>
  <conditionalFormatting sqref="AF432 R432:AA432">
    <cfRule type="expression" dxfId="44209" priority="16737">
      <formula>$Y432=4</formula>
    </cfRule>
    <cfRule type="expression" dxfId="44208" priority="16738">
      <formula>$Y432=3</formula>
    </cfRule>
    <cfRule type="expression" dxfId="44207" priority="16739">
      <formula>$Y432=2</formula>
    </cfRule>
    <cfRule type="expression" dxfId="44206" priority="16740">
      <formula>$Y432=1</formula>
    </cfRule>
    <cfRule type="expression" dxfId="44205" priority="16741">
      <formula>$Y432=4</formula>
    </cfRule>
    <cfRule type="expression" dxfId="44204" priority="16742">
      <formula>$Y432=3</formula>
    </cfRule>
    <cfRule type="expression" dxfId="44203" priority="16743">
      <formula>$Y432=2</formula>
    </cfRule>
    <cfRule type="expression" dxfId="44202" priority="16744">
      <formula>$Y432=1</formula>
    </cfRule>
  </conditionalFormatting>
  <conditionalFormatting sqref="R432:V432 Y432:AF432">
    <cfRule type="expression" dxfId="44201" priority="16736">
      <formula>$Y432=1</formula>
    </cfRule>
  </conditionalFormatting>
  <conditionalFormatting sqref="R432:V432 Y432:AF432">
    <cfRule type="expression" dxfId="44200" priority="16735">
      <formula>$Y432=3</formula>
    </cfRule>
  </conditionalFormatting>
  <conditionalFormatting sqref="R432:V432 Y432:AF432">
    <cfRule type="expression" dxfId="44199" priority="16734">
      <formula>$Y432=4</formula>
    </cfRule>
  </conditionalFormatting>
  <conditionalFormatting sqref="R432:V432 Y432:AF432">
    <cfRule type="expression" dxfId="44198" priority="16733">
      <formula>$Y432=2</formula>
    </cfRule>
  </conditionalFormatting>
  <conditionalFormatting sqref="AF432 R432:V432 Y432:AA432">
    <cfRule type="expression" dxfId="44197" priority="16725">
      <formula>$Y432=4</formula>
    </cfRule>
    <cfRule type="expression" dxfId="44196" priority="16726">
      <formula>$Y432=3</formula>
    </cfRule>
    <cfRule type="expression" dxfId="44195" priority="16727">
      <formula>$Y432=2</formula>
    </cfRule>
    <cfRule type="expression" dxfId="44194" priority="16728">
      <formula>$Y432=1</formula>
    </cfRule>
    <cfRule type="expression" dxfId="44193" priority="16729">
      <formula>$Y432=4</formula>
    </cfRule>
    <cfRule type="expression" dxfId="44192" priority="16730">
      <formula>$Y432=3</formula>
    </cfRule>
    <cfRule type="expression" dxfId="44191" priority="16731">
      <formula>$Y432=2</formula>
    </cfRule>
    <cfRule type="expression" dxfId="44190" priority="16732">
      <formula>$Y432=1</formula>
    </cfRule>
  </conditionalFormatting>
  <conditionalFormatting sqref="W432:X432">
    <cfRule type="expression" dxfId="44189" priority="16724">
      <formula>$Y432=1</formula>
    </cfRule>
  </conditionalFormatting>
  <conditionalFormatting sqref="W432:X432">
    <cfRule type="expression" dxfId="44188" priority="16723">
      <formula>$Y432=3</formula>
    </cfRule>
  </conditionalFormatting>
  <conditionalFormatting sqref="W432:X432">
    <cfRule type="expression" dxfId="44187" priority="16722">
      <formula>$Y432=4</formula>
    </cfRule>
  </conditionalFormatting>
  <conditionalFormatting sqref="W432:X432">
    <cfRule type="expression" dxfId="44186" priority="16721">
      <formula>$Y432=2</formula>
    </cfRule>
  </conditionalFormatting>
  <conditionalFormatting sqref="W432:X432">
    <cfRule type="expression" dxfId="44185" priority="16713">
      <formula>$Y432=4</formula>
    </cfRule>
    <cfRule type="expression" dxfId="44184" priority="16714">
      <formula>$Y432=3</formula>
    </cfRule>
    <cfRule type="expression" dxfId="44183" priority="16715">
      <formula>$Y432=2</formula>
    </cfRule>
    <cfRule type="expression" dxfId="44182" priority="16716">
      <formula>$Y432=1</formula>
    </cfRule>
    <cfRule type="expression" dxfId="44181" priority="16717">
      <formula>$Y432=4</formula>
    </cfRule>
    <cfRule type="expression" dxfId="44180" priority="16718">
      <formula>$Y432=3</formula>
    </cfRule>
    <cfRule type="expression" dxfId="44179" priority="16719">
      <formula>$Y432=2</formula>
    </cfRule>
    <cfRule type="expression" dxfId="44178" priority="16720">
      <formula>$Y432=1</formula>
    </cfRule>
  </conditionalFormatting>
  <conditionalFormatting sqref="P433">
    <cfRule type="expression" dxfId="44177" priority="16712">
      <formula>$Y433=1</formula>
    </cfRule>
  </conditionalFormatting>
  <conditionalFormatting sqref="P433">
    <cfRule type="expression" dxfId="44176" priority="16711">
      <formula>$Y433=3</formula>
    </cfRule>
  </conditionalFormatting>
  <conditionalFormatting sqref="P433">
    <cfRule type="expression" dxfId="44175" priority="16710">
      <formula>$Y433=4</formula>
    </cfRule>
  </conditionalFormatting>
  <conditionalFormatting sqref="P433">
    <cfRule type="expression" dxfId="44174" priority="16709">
      <formula>$Y433=2</formula>
    </cfRule>
  </conditionalFormatting>
  <conditionalFormatting sqref="P433">
    <cfRule type="expression" dxfId="44173" priority="16693">
      <formula>$Y433=4</formula>
    </cfRule>
    <cfRule type="expression" dxfId="44172" priority="16694">
      <formula>$Y433=3</formula>
    </cfRule>
    <cfRule type="expression" dxfId="44171" priority="16695">
      <formula>$Y433=2</formula>
    </cfRule>
    <cfRule type="expression" dxfId="44170" priority="16696">
      <formula>$Y433=1</formula>
    </cfRule>
    <cfRule type="expression" dxfId="44169" priority="16697">
      <formula>$Y433=4</formula>
    </cfRule>
    <cfRule type="expression" dxfId="44168" priority="16698">
      <formula>$Y433=3</formula>
    </cfRule>
    <cfRule type="expression" dxfId="44167" priority="16699">
      <formula>$Y433=2</formula>
    </cfRule>
    <cfRule type="expression" dxfId="44166" priority="16700">
      <formula>$Y433=1</formula>
    </cfRule>
    <cfRule type="expression" dxfId="44165" priority="16701">
      <formula>$Y433=4</formula>
    </cfRule>
    <cfRule type="expression" dxfId="44164" priority="16702">
      <formula>$Y433=3</formula>
    </cfRule>
    <cfRule type="expression" dxfId="44163" priority="16703">
      <formula>$Y433=2</formula>
    </cfRule>
    <cfRule type="expression" dxfId="44162" priority="16704">
      <formula>$Y433=1</formula>
    </cfRule>
    <cfRule type="expression" dxfId="44161" priority="16705">
      <formula>$Y433=4</formula>
    </cfRule>
    <cfRule type="expression" dxfId="44160" priority="16706">
      <formula>$Y433=3</formula>
    </cfRule>
    <cfRule type="expression" dxfId="44159" priority="16707">
      <formula>$Y433=2</formula>
    </cfRule>
    <cfRule type="expression" dxfId="44158" priority="16708">
      <formula>$Y433=1</formula>
    </cfRule>
  </conditionalFormatting>
  <conditionalFormatting sqref="Q433">
    <cfRule type="expression" dxfId="44157" priority="16692">
      <formula>$Y433=1</formula>
    </cfRule>
  </conditionalFormatting>
  <conditionalFormatting sqref="Q433">
    <cfRule type="expression" dxfId="44156" priority="16691">
      <formula>$Y433=3</formula>
    </cfRule>
  </conditionalFormatting>
  <conditionalFormatting sqref="Q433">
    <cfRule type="expression" dxfId="44155" priority="16690">
      <formula>$Y433=4</formula>
    </cfRule>
  </conditionalFormatting>
  <conditionalFormatting sqref="Q433">
    <cfRule type="expression" dxfId="44154" priority="16689">
      <formula>$Y433=2</formula>
    </cfRule>
  </conditionalFormatting>
  <conditionalFormatting sqref="Q433">
    <cfRule type="expression" dxfId="44153" priority="16673">
      <formula>$Y433=4</formula>
    </cfRule>
    <cfRule type="expression" dxfId="44152" priority="16674">
      <formula>$Y433=3</formula>
    </cfRule>
    <cfRule type="expression" dxfId="44151" priority="16675">
      <formula>$Y433=2</formula>
    </cfRule>
    <cfRule type="expression" dxfId="44150" priority="16676">
      <formula>$Y433=1</formula>
    </cfRule>
    <cfRule type="expression" dxfId="44149" priority="16677">
      <formula>$Y433=4</formula>
    </cfRule>
    <cfRule type="expression" dxfId="44148" priority="16678">
      <formula>$Y433=3</formula>
    </cfRule>
    <cfRule type="expression" dxfId="44147" priority="16679">
      <formula>$Y433=2</formula>
    </cfRule>
    <cfRule type="expression" dxfId="44146" priority="16680">
      <formula>$Y433=1</formula>
    </cfRule>
    <cfRule type="expression" dxfId="44145" priority="16681">
      <formula>$Y433=4</formula>
    </cfRule>
    <cfRule type="expression" dxfId="44144" priority="16682">
      <formula>$Y433=3</formula>
    </cfRule>
    <cfRule type="expression" dxfId="44143" priority="16683">
      <formula>$Y433=2</formula>
    </cfRule>
    <cfRule type="expression" dxfId="44142" priority="16684">
      <formula>$Y433=1</formula>
    </cfRule>
    <cfRule type="expression" dxfId="44141" priority="16685">
      <formula>$Y433=4</formula>
    </cfRule>
    <cfRule type="expression" dxfId="44140" priority="16686">
      <formula>$Y433=3</formula>
    </cfRule>
    <cfRule type="expression" dxfId="44139" priority="16687">
      <formula>$Y433=2</formula>
    </cfRule>
    <cfRule type="expression" dxfId="44138" priority="16688">
      <formula>$Y433=1</formula>
    </cfRule>
  </conditionalFormatting>
  <conditionalFormatting sqref="R433:AF433">
    <cfRule type="expression" dxfId="44137" priority="16672">
      <formula>$Y433=1</formula>
    </cfRule>
  </conditionalFormatting>
  <conditionalFormatting sqref="R433:AF433">
    <cfRule type="expression" dxfId="44136" priority="16671">
      <formula>$Y433=3</formula>
    </cfRule>
  </conditionalFormatting>
  <conditionalFormatting sqref="R433:AF433">
    <cfRule type="expression" dxfId="44135" priority="16670">
      <formula>$Y433=4</formula>
    </cfRule>
  </conditionalFormatting>
  <conditionalFormatting sqref="R433:AF433">
    <cfRule type="expression" dxfId="44134" priority="16669">
      <formula>$Y433=2</formula>
    </cfRule>
  </conditionalFormatting>
  <conditionalFormatting sqref="AF433 R433:AA433">
    <cfRule type="expression" dxfId="44133" priority="16661">
      <formula>$Y433=4</formula>
    </cfRule>
    <cfRule type="expression" dxfId="44132" priority="16662">
      <formula>$Y433=3</formula>
    </cfRule>
    <cfRule type="expression" dxfId="44131" priority="16663">
      <formula>$Y433=2</formula>
    </cfRule>
    <cfRule type="expression" dxfId="44130" priority="16664">
      <formula>$Y433=1</formula>
    </cfRule>
    <cfRule type="expression" dxfId="44129" priority="16665">
      <formula>$Y433=4</formula>
    </cfRule>
    <cfRule type="expression" dxfId="44128" priority="16666">
      <formula>$Y433=3</formula>
    </cfRule>
    <cfRule type="expression" dxfId="44127" priority="16667">
      <formula>$Y433=2</formula>
    </cfRule>
    <cfRule type="expression" dxfId="44126" priority="16668">
      <formula>$Y433=1</formula>
    </cfRule>
  </conditionalFormatting>
  <conditionalFormatting sqref="R433:V433 Y433:AF433">
    <cfRule type="expression" dxfId="44125" priority="16660">
      <formula>$Y433=1</formula>
    </cfRule>
  </conditionalFormatting>
  <conditionalFormatting sqref="R433:V433 Y433:AF433">
    <cfRule type="expression" dxfId="44124" priority="16659">
      <formula>$Y433=3</formula>
    </cfRule>
  </conditionalFormatting>
  <conditionalFormatting sqref="R433:V433 Y433:AF433">
    <cfRule type="expression" dxfId="44123" priority="16658">
      <formula>$Y433=4</formula>
    </cfRule>
  </conditionalFormatting>
  <conditionalFormatting sqref="R433:V433 Y433:AF433">
    <cfRule type="expression" dxfId="44122" priority="16657">
      <formula>$Y433=2</formula>
    </cfRule>
  </conditionalFormatting>
  <conditionalFormatting sqref="AF433 R433:V433 Y433:AA433">
    <cfRule type="expression" dxfId="44121" priority="16649">
      <formula>$Y433=4</formula>
    </cfRule>
    <cfRule type="expression" dxfId="44120" priority="16650">
      <formula>$Y433=3</formula>
    </cfRule>
    <cfRule type="expression" dxfId="44119" priority="16651">
      <formula>$Y433=2</formula>
    </cfRule>
    <cfRule type="expression" dxfId="44118" priority="16652">
      <formula>$Y433=1</formula>
    </cfRule>
    <cfRule type="expression" dxfId="44117" priority="16653">
      <formula>$Y433=4</formula>
    </cfRule>
    <cfRule type="expression" dxfId="44116" priority="16654">
      <formula>$Y433=3</formula>
    </cfRule>
    <cfRule type="expression" dxfId="44115" priority="16655">
      <formula>$Y433=2</formula>
    </cfRule>
    <cfRule type="expression" dxfId="44114" priority="16656">
      <formula>$Y433=1</formula>
    </cfRule>
  </conditionalFormatting>
  <conditionalFormatting sqref="W433:X433">
    <cfRule type="expression" dxfId="44113" priority="16648">
      <formula>$Y433=1</formula>
    </cfRule>
  </conditionalFormatting>
  <conditionalFormatting sqref="W433:X433">
    <cfRule type="expression" dxfId="44112" priority="16647">
      <formula>$Y433=3</formula>
    </cfRule>
  </conditionalFormatting>
  <conditionalFormatting sqref="W433:X433">
    <cfRule type="expression" dxfId="44111" priority="16646">
      <formula>$Y433=4</formula>
    </cfRule>
  </conditionalFormatting>
  <conditionalFormatting sqref="W433:X433">
    <cfRule type="expression" dxfId="44110" priority="16645">
      <formula>$Y433=2</formula>
    </cfRule>
  </conditionalFormatting>
  <conditionalFormatting sqref="W433:X433">
    <cfRule type="expression" dxfId="44109" priority="16637">
      <formula>$Y433=4</formula>
    </cfRule>
    <cfRule type="expression" dxfId="44108" priority="16638">
      <formula>$Y433=3</formula>
    </cfRule>
    <cfRule type="expression" dxfId="44107" priority="16639">
      <formula>$Y433=2</formula>
    </cfRule>
    <cfRule type="expression" dxfId="44106" priority="16640">
      <formula>$Y433=1</formula>
    </cfRule>
    <cfRule type="expression" dxfId="44105" priority="16641">
      <formula>$Y433=4</formula>
    </cfRule>
    <cfRule type="expression" dxfId="44104" priority="16642">
      <formula>$Y433=3</formula>
    </cfRule>
    <cfRule type="expression" dxfId="44103" priority="16643">
      <formula>$Y433=2</formula>
    </cfRule>
    <cfRule type="expression" dxfId="44102" priority="16644">
      <formula>$Y433=1</formula>
    </cfRule>
  </conditionalFormatting>
  <conditionalFormatting sqref="P433">
    <cfRule type="expression" dxfId="44101" priority="16636">
      <formula>$Y433=1</formula>
    </cfRule>
  </conditionalFormatting>
  <conditionalFormatting sqref="P433">
    <cfRule type="expression" dxfId="44100" priority="16635">
      <formula>$Y433=3</formula>
    </cfRule>
  </conditionalFormatting>
  <conditionalFormatting sqref="P433">
    <cfRule type="expression" dxfId="44099" priority="16634">
      <formula>$Y433=4</formula>
    </cfRule>
  </conditionalFormatting>
  <conditionalFormatting sqref="P433">
    <cfRule type="expression" dxfId="44098" priority="16633">
      <formula>$Y433=2</formula>
    </cfRule>
  </conditionalFormatting>
  <conditionalFormatting sqref="P433">
    <cfRule type="expression" dxfId="44097" priority="16617">
      <formula>$Y433=4</formula>
    </cfRule>
    <cfRule type="expression" dxfId="44096" priority="16618">
      <formula>$Y433=3</formula>
    </cfRule>
    <cfRule type="expression" dxfId="44095" priority="16619">
      <formula>$Y433=2</formula>
    </cfRule>
    <cfRule type="expression" dxfId="44094" priority="16620">
      <formula>$Y433=1</formula>
    </cfRule>
    <cfRule type="expression" dxfId="44093" priority="16621">
      <formula>$Y433=4</formula>
    </cfRule>
    <cfRule type="expression" dxfId="44092" priority="16622">
      <formula>$Y433=3</formula>
    </cfRule>
    <cfRule type="expression" dxfId="44091" priority="16623">
      <formula>$Y433=2</formula>
    </cfRule>
    <cfRule type="expression" dxfId="44090" priority="16624">
      <formula>$Y433=1</formula>
    </cfRule>
    <cfRule type="expression" dxfId="44089" priority="16625">
      <formula>$Y433=4</formula>
    </cfRule>
    <cfRule type="expression" dxfId="44088" priority="16626">
      <formula>$Y433=3</formula>
    </cfRule>
    <cfRule type="expression" dxfId="44087" priority="16627">
      <formula>$Y433=2</formula>
    </cfRule>
    <cfRule type="expression" dxfId="44086" priority="16628">
      <formula>$Y433=1</formula>
    </cfRule>
    <cfRule type="expression" dxfId="44085" priority="16629">
      <formula>$Y433=4</formula>
    </cfRule>
    <cfRule type="expression" dxfId="44084" priority="16630">
      <formula>$Y433=3</formula>
    </cfRule>
    <cfRule type="expression" dxfId="44083" priority="16631">
      <formula>$Y433=2</formula>
    </cfRule>
    <cfRule type="expression" dxfId="44082" priority="16632">
      <formula>$Y433=1</formula>
    </cfRule>
  </conditionalFormatting>
  <conditionalFormatting sqref="Q433">
    <cfRule type="expression" dxfId="44081" priority="16616">
      <formula>$Y433=1</formula>
    </cfRule>
  </conditionalFormatting>
  <conditionalFormatting sqref="Q433">
    <cfRule type="expression" dxfId="44080" priority="16615">
      <formula>$Y433=3</formula>
    </cfRule>
  </conditionalFormatting>
  <conditionalFormatting sqref="Q433">
    <cfRule type="expression" dxfId="44079" priority="16614">
      <formula>$Y433=4</formula>
    </cfRule>
  </conditionalFormatting>
  <conditionalFormatting sqref="Q433">
    <cfRule type="expression" dxfId="44078" priority="16613">
      <formula>$Y433=2</formula>
    </cfRule>
  </conditionalFormatting>
  <conditionalFormatting sqref="Q433">
    <cfRule type="expression" dxfId="44077" priority="16597">
      <formula>$Y433=4</formula>
    </cfRule>
    <cfRule type="expression" dxfId="44076" priority="16598">
      <formula>$Y433=3</formula>
    </cfRule>
    <cfRule type="expression" dxfId="44075" priority="16599">
      <formula>$Y433=2</formula>
    </cfRule>
    <cfRule type="expression" dxfId="44074" priority="16600">
      <formula>$Y433=1</formula>
    </cfRule>
    <cfRule type="expression" dxfId="44073" priority="16601">
      <formula>$Y433=4</formula>
    </cfRule>
    <cfRule type="expression" dxfId="44072" priority="16602">
      <formula>$Y433=3</formula>
    </cfRule>
    <cfRule type="expression" dxfId="44071" priority="16603">
      <formula>$Y433=2</formula>
    </cfRule>
    <cfRule type="expression" dxfId="44070" priority="16604">
      <formula>$Y433=1</formula>
    </cfRule>
    <cfRule type="expression" dxfId="44069" priority="16605">
      <formula>$Y433=4</formula>
    </cfRule>
    <cfRule type="expression" dxfId="44068" priority="16606">
      <formula>$Y433=3</formula>
    </cfRule>
    <cfRule type="expression" dxfId="44067" priority="16607">
      <formula>$Y433=2</formula>
    </cfRule>
    <cfRule type="expression" dxfId="44066" priority="16608">
      <formula>$Y433=1</formula>
    </cfRule>
    <cfRule type="expression" dxfId="44065" priority="16609">
      <formula>$Y433=4</formula>
    </cfRule>
    <cfRule type="expression" dxfId="44064" priority="16610">
      <formula>$Y433=3</formula>
    </cfRule>
    <cfRule type="expression" dxfId="44063" priority="16611">
      <formula>$Y433=2</formula>
    </cfRule>
    <cfRule type="expression" dxfId="44062" priority="16612">
      <formula>$Y433=1</formula>
    </cfRule>
  </conditionalFormatting>
  <conditionalFormatting sqref="R433:AF433">
    <cfRule type="expression" dxfId="44061" priority="16596">
      <formula>$Y433=1</formula>
    </cfRule>
  </conditionalFormatting>
  <conditionalFormatting sqref="R433:AF433">
    <cfRule type="expression" dxfId="44060" priority="16595">
      <formula>$Y433=3</formula>
    </cfRule>
  </conditionalFormatting>
  <conditionalFormatting sqref="R433:AF433">
    <cfRule type="expression" dxfId="44059" priority="16594">
      <formula>$Y433=4</formula>
    </cfRule>
  </conditionalFormatting>
  <conditionalFormatting sqref="R433:AF433">
    <cfRule type="expression" dxfId="44058" priority="16593">
      <formula>$Y433=2</formula>
    </cfRule>
  </conditionalFormatting>
  <conditionalFormatting sqref="AF433 R433:AA433">
    <cfRule type="expression" dxfId="44057" priority="16585">
      <formula>$Y433=4</formula>
    </cfRule>
    <cfRule type="expression" dxfId="44056" priority="16586">
      <formula>$Y433=3</formula>
    </cfRule>
    <cfRule type="expression" dxfId="44055" priority="16587">
      <formula>$Y433=2</formula>
    </cfRule>
    <cfRule type="expression" dxfId="44054" priority="16588">
      <formula>$Y433=1</formula>
    </cfRule>
    <cfRule type="expression" dxfId="44053" priority="16589">
      <formula>$Y433=4</formula>
    </cfRule>
    <cfRule type="expression" dxfId="44052" priority="16590">
      <formula>$Y433=3</formula>
    </cfRule>
    <cfRule type="expression" dxfId="44051" priority="16591">
      <formula>$Y433=2</formula>
    </cfRule>
    <cfRule type="expression" dxfId="44050" priority="16592">
      <formula>$Y433=1</formula>
    </cfRule>
  </conditionalFormatting>
  <conditionalFormatting sqref="R433:V433 Y433:AF433">
    <cfRule type="expression" dxfId="44049" priority="16584">
      <formula>$Y433=1</formula>
    </cfRule>
  </conditionalFormatting>
  <conditionalFormatting sqref="R433:V433 Y433:AF433">
    <cfRule type="expression" dxfId="44048" priority="16583">
      <formula>$Y433=3</formula>
    </cfRule>
  </conditionalFormatting>
  <conditionalFormatting sqref="R433:V433 Y433:AF433">
    <cfRule type="expression" dxfId="44047" priority="16582">
      <formula>$Y433=4</formula>
    </cfRule>
  </conditionalFormatting>
  <conditionalFormatting sqref="R433:V433 Y433:AF433">
    <cfRule type="expression" dxfId="44046" priority="16581">
      <formula>$Y433=2</formula>
    </cfRule>
  </conditionalFormatting>
  <conditionalFormatting sqref="AF433 R433:V433 Y433:AA433">
    <cfRule type="expression" dxfId="44045" priority="16573">
      <formula>$Y433=4</formula>
    </cfRule>
    <cfRule type="expression" dxfId="44044" priority="16574">
      <formula>$Y433=3</formula>
    </cfRule>
    <cfRule type="expression" dxfId="44043" priority="16575">
      <formula>$Y433=2</formula>
    </cfRule>
    <cfRule type="expression" dxfId="44042" priority="16576">
      <formula>$Y433=1</formula>
    </cfRule>
    <cfRule type="expression" dxfId="44041" priority="16577">
      <formula>$Y433=4</formula>
    </cfRule>
    <cfRule type="expression" dxfId="44040" priority="16578">
      <formula>$Y433=3</formula>
    </cfRule>
    <cfRule type="expression" dxfId="44039" priority="16579">
      <formula>$Y433=2</formula>
    </cfRule>
    <cfRule type="expression" dxfId="44038" priority="16580">
      <formula>$Y433=1</formula>
    </cfRule>
  </conditionalFormatting>
  <conditionalFormatting sqref="W433:X433">
    <cfRule type="expression" dxfId="44037" priority="16572">
      <formula>$Y433=1</formula>
    </cfRule>
  </conditionalFormatting>
  <conditionalFormatting sqref="W433:X433">
    <cfRule type="expression" dxfId="44036" priority="16571">
      <formula>$Y433=3</formula>
    </cfRule>
  </conditionalFormatting>
  <conditionalFormatting sqref="W433:X433">
    <cfRule type="expression" dxfId="44035" priority="16570">
      <formula>$Y433=4</formula>
    </cfRule>
  </conditionalFormatting>
  <conditionalFormatting sqref="W433:X433">
    <cfRule type="expression" dxfId="44034" priority="16569">
      <formula>$Y433=2</formula>
    </cfRule>
  </conditionalFormatting>
  <conditionalFormatting sqref="W433:X433">
    <cfRule type="expression" dxfId="44033" priority="16561">
      <formula>$Y433=4</formula>
    </cfRule>
    <cfRule type="expression" dxfId="44032" priority="16562">
      <formula>$Y433=3</formula>
    </cfRule>
    <cfRule type="expression" dxfId="44031" priority="16563">
      <formula>$Y433=2</formula>
    </cfRule>
    <cfRule type="expression" dxfId="44030" priority="16564">
      <formula>$Y433=1</formula>
    </cfRule>
    <cfRule type="expression" dxfId="44029" priority="16565">
      <formula>$Y433=4</formula>
    </cfRule>
    <cfRule type="expression" dxfId="44028" priority="16566">
      <formula>$Y433=3</formula>
    </cfRule>
    <cfRule type="expression" dxfId="44027" priority="16567">
      <formula>$Y433=2</formula>
    </cfRule>
    <cfRule type="expression" dxfId="44026" priority="16568">
      <formula>$Y433=1</formula>
    </cfRule>
  </conditionalFormatting>
  <conditionalFormatting sqref="I433:I435">
    <cfRule type="expression" dxfId="44025" priority="16560">
      <formula>$Y433=1</formula>
    </cfRule>
  </conditionalFormatting>
  <conditionalFormatting sqref="I433:I435">
    <cfRule type="expression" dxfId="44024" priority="16559">
      <formula>$Y433=3</formula>
    </cfRule>
  </conditionalFormatting>
  <conditionalFormatting sqref="I433:I435">
    <cfRule type="expression" dxfId="44023" priority="16558">
      <formula>$Y433=4</formula>
    </cfRule>
  </conditionalFormatting>
  <conditionalFormatting sqref="I433:I435">
    <cfRule type="expression" dxfId="44022" priority="16557">
      <formula>$Y433=2</formula>
    </cfRule>
  </conditionalFormatting>
  <conditionalFormatting sqref="G433">
    <cfRule type="expression" dxfId="44021" priority="16548">
      <formula>$Y433=1</formula>
    </cfRule>
  </conditionalFormatting>
  <conditionalFormatting sqref="G433">
    <cfRule type="expression" dxfId="44020" priority="16547">
      <formula>$Y433=3</formula>
    </cfRule>
  </conditionalFormatting>
  <conditionalFormatting sqref="G433">
    <cfRule type="expression" dxfId="44019" priority="16546">
      <formula>$Y433=4</formula>
    </cfRule>
  </conditionalFormatting>
  <conditionalFormatting sqref="G433">
    <cfRule type="expression" dxfId="44018" priority="16545">
      <formula>$Y433=2</formula>
    </cfRule>
  </conditionalFormatting>
  <conditionalFormatting sqref="G433">
    <cfRule type="expression" dxfId="44017" priority="16543">
      <formula>$Y433=1</formula>
    </cfRule>
    <cfRule type="expression" dxfId="44016" priority="16544">
      <formula>$Y433=1</formula>
    </cfRule>
  </conditionalFormatting>
  <conditionalFormatting sqref="G433">
    <cfRule type="expression" dxfId="44015" priority="16541">
      <formula>$Y433=4</formula>
    </cfRule>
    <cfRule type="expression" dxfId="44014" priority="16542">
      <formula>$Y433=2</formula>
    </cfRule>
  </conditionalFormatting>
  <conditionalFormatting sqref="F433">
    <cfRule type="expression" dxfId="44013" priority="16540">
      <formula>$Y433=1</formula>
    </cfRule>
  </conditionalFormatting>
  <conditionalFormatting sqref="F433">
    <cfRule type="expression" dxfId="44012" priority="16539">
      <formula>$Y433=3</formula>
    </cfRule>
  </conditionalFormatting>
  <conditionalFormatting sqref="F433">
    <cfRule type="expression" dxfId="44011" priority="16538">
      <formula>$Y433=4</formula>
    </cfRule>
  </conditionalFormatting>
  <conditionalFormatting sqref="F433">
    <cfRule type="expression" dxfId="44010" priority="16537">
      <formula>$Y433=2</formula>
    </cfRule>
  </conditionalFormatting>
  <conditionalFormatting sqref="F433">
    <cfRule type="expression" dxfId="44009" priority="16535">
      <formula>$Y433=1</formula>
    </cfRule>
    <cfRule type="expression" dxfId="44008" priority="16536">
      <formula>$Y433=1</formula>
    </cfRule>
  </conditionalFormatting>
  <conditionalFormatting sqref="F433">
    <cfRule type="expression" dxfId="44007" priority="16533">
      <formula>$Y433=4</formula>
    </cfRule>
    <cfRule type="expression" dxfId="44006" priority="16534">
      <formula>$Y433=2</formula>
    </cfRule>
  </conditionalFormatting>
  <conditionalFormatting sqref="F433">
    <cfRule type="expression" dxfId="44005" priority="16532">
      <formula>$Y433=1</formula>
    </cfRule>
  </conditionalFormatting>
  <conditionalFormatting sqref="F433">
    <cfRule type="expression" dxfId="44004" priority="16531">
      <formula>$Y433=3</formula>
    </cfRule>
  </conditionalFormatting>
  <conditionalFormatting sqref="F433">
    <cfRule type="expression" dxfId="44003" priority="16530">
      <formula>$Y433=4</formula>
    </cfRule>
  </conditionalFormatting>
  <conditionalFormatting sqref="F433">
    <cfRule type="expression" dxfId="44002" priority="16529">
      <formula>$Y433=2</formula>
    </cfRule>
  </conditionalFormatting>
  <conditionalFormatting sqref="F433">
    <cfRule type="expression" dxfId="44001" priority="16527">
      <formula>$Y433=1</formula>
    </cfRule>
    <cfRule type="expression" dxfId="44000" priority="16528">
      <formula>$Y433=1</formula>
    </cfRule>
  </conditionalFormatting>
  <conditionalFormatting sqref="F433">
    <cfRule type="expression" dxfId="43999" priority="16525">
      <formula>$Y433=4</formula>
    </cfRule>
    <cfRule type="expression" dxfId="43998" priority="16526">
      <formula>$Y433=2</formula>
    </cfRule>
  </conditionalFormatting>
  <conditionalFormatting sqref="F433">
    <cfRule type="expression" dxfId="43997" priority="16524">
      <formula>$Y433=1</formula>
    </cfRule>
  </conditionalFormatting>
  <conditionalFormatting sqref="F433">
    <cfRule type="expression" dxfId="43996" priority="16523">
      <formula>$Y433=3</formula>
    </cfRule>
  </conditionalFormatting>
  <conditionalFormatting sqref="F433">
    <cfRule type="expression" dxfId="43995" priority="16522">
      <formula>$Y433=4</formula>
    </cfRule>
  </conditionalFormatting>
  <conditionalFormatting sqref="F433">
    <cfRule type="expression" dxfId="43994" priority="16521">
      <formula>$Y433=2</formula>
    </cfRule>
  </conditionalFormatting>
  <conditionalFormatting sqref="F433">
    <cfRule type="expression" dxfId="43993" priority="16519">
      <formula>$Y433=1</formula>
    </cfRule>
    <cfRule type="expression" dxfId="43992" priority="16520">
      <formula>$Y433=1</formula>
    </cfRule>
  </conditionalFormatting>
  <conditionalFormatting sqref="F433">
    <cfRule type="expression" dxfId="43991" priority="16517">
      <formula>$Y433=4</formula>
    </cfRule>
    <cfRule type="expression" dxfId="43990" priority="16518">
      <formula>$Y433=2</formula>
    </cfRule>
  </conditionalFormatting>
  <conditionalFormatting sqref="F433">
    <cfRule type="expression" dxfId="43989" priority="16516">
      <formula>$Y433=1</formula>
    </cfRule>
  </conditionalFormatting>
  <conditionalFormatting sqref="F433">
    <cfRule type="expression" dxfId="43988" priority="16515">
      <formula>$Y433=3</formula>
    </cfRule>
  </conditionalFormatting>
  <conditionalFormatting sqref="F433">
    <cfRule type="expression" dxfId="43987" priority="16514">
      <formula>$Y433=4</formula>
    </cfRule>
  </conditionalFormatting>
  <conditionalFormatting sqref="F433">
    <cfRule type="expression" dxfId="43986" priority="16513">
      <formula>$Y433=2</formula>
    </cfRule>
  </conditionalFormatting>
  <conditionalFormatting sqref="F433">
    <cfRule type="expression" dxfId="43985" priority="16511">
      <formula>$Y433=1</formula>
    </cfRule>
    <cfRule type="expression" dxfId="43984" priority="16512">
      <formula>$Y433=1</formula>
    </cfRule>
  </conditionalFormatting>
  <conditionalFormatting sqref="F433">
    <cfRule type="expression" dxfId="43983" priority="16509">
      <formula>$Y433=4</formula>
    </cfRule>
    <cfRule type="expression" dxfId="43982" priority="16510">
      <formula>$Y433=2</formula>
    </cfRule>
  </conditionalFormatting>
  <conditionalFormatting sqref="G434">
    <cfRule type="expression" dxfId="43981" priority="16508">
      <formula>$Y434=1</formula>
    </cfRule>
  </conditionalFormatting>
  <conditionalFormatting sqref="G434">
    <cfRule type="expression" dxfId="43980" priority="16507">
      <formula>$Y434=3</formula>
    </cfRule>
  </conditionalFormatting>
  <conditionalFormatting sqref="G434">
    <cfRule type="expression" dxfId="43979" priority="16506">
      <formula>$Y434=4</formula>
    </cfRule>
  </conditionalFormatting>
  <conditionalFormatting sqref="G434">
    <cfRule type="expression" dxfId="43978" priority="16505">
      <formula>$Y434=2</formula>
    </cfRule>
  </conditionalFormatting>
  <conditionalFormatting sqref="G434">
    <cfRule type="expression" dxfId="43977" priority="16503">
      <formula>$Y434=1</formula>
    </cfRule>
    <cfRule type="expression" dxfId="43976" priority="16504">
      <formula>$Y434=1</formula>
    </cfRule>
  </conditionalFormatting>
  <conditionalFormatting sqref="G434">
    <cfRule type="expression" dxfId="43975" priority="16501">
      <formula>$Y434=4</formula>
    </cfRule>
    <cfRule type="expression" dxfId="43974" priority="16502">
      <formula>$Y434=2</formula>
    </cfRule>
  </conditionalFormatting>
  <conditionalFormatting sqref="F434">
    <cfRule type="expression" dxfId="43973" priority="16500">
      <formula>$Y434=1</formula>
    </cfRule>
  </conditionalFormatting>
  <conditionalFormatting sqref="F434">
    <cfRule type="expression" dxfId="43972" priority="16499">
      <formula>$Y434=3</formula>
    </cfRule>
  </conditionalFormatting>
  <conditionalFormatting sqref="F434">
    <cfRule type="expression" dxfId="43971" priority="16498">
      <formula>$Y434=4</formula>
    </cfRule>
  </conditionalFormatting>
  <conditionalFormatting sqref="F434">
    <cfRule type="expression" dxfId="43970" priority="16497">
      <formula>$Y434=2</formula>
    </cfRule>
  </conditionalFormatting>
  <conditionalFormatting sqref="F434">
    <cfRule type="expression" dxfId="43969" priority="16495">
      <formula>$Y434=1</formula>
    </cfRule>
    <cfRule type="expression" dxfId="43968" priority="16496">
      <formula>$Y434=1</formula>
    </cfRule>
  </conditionalFormatting>
  <conditionalFormatting sqref="F434">
    <cfRule type="expression" dxfId="43967" priority="16493">
      <formula>$Y434=4</formula>
    </cfRule>
    <cfRule type="expression" dxfId="43966" priority="16494">
      <formula>$Y434=2</formula>
    </cfRule>
  </conditionalFormatting>
  <conditionalFormatting sqref="F434">
    <cfRule type="expression" dxfId="43965" priority="16492">
      <formula>$Y434=1</formula>
    </cfRule>
  </conditionalFormatting>
  <conditionalFormatting sqref="F434">
    <cfRule type="expression" dxfId="43964" priority="16491">
      <formula>$Y434=3</formula>
    </cfRule>
  </conditionalFormatting>
  <conditionalFormatting sqref="F434">
    <cfRule type="expression" dxfId="43963" priority="16490">
      <formula>$Y434=4</formula>
    </cfRule>
  </conditionalFormatting>
  <conditionalFormatting sqref="F434">
    <cfRule type="expression" dxfId="43962" priority="16489">
      <formula>$Y434=2</formula>
    </cfRule>
  </conditionalFormatting>
  <conditionalFormatting sqref="F434">
    <cfRule type="expression" dxfId="43961" priority="16487">
      <formula>$Y434=1</formula>
    </cfRule>
    <cfRule type="expression" dxfId="43960" priority="16488">
      <formula>$Y434=1</formula>
    </cfRule>
  </conditionalFormatting>
  <conditionalFormatting sqref="F434">
    <cfRule type="expression" dxfId="43959" priority="16485">
      <formula>$Y434=4</formula>
    </cfRule>
    <cfRule type="expression" dxfId="43958" priority="16486">
      <formula>$Y434=2</formula>
    </cfRule>
  </conditionalFormatting>
  <conditionalFormatting sqref="F434">
    <cfRule type="expression" dxfId="43957" priority="16484">
      <formula>$Y434=1</formula>
    </cfRule>
  </conditionalFormatting>
  <conditionalFormatting sqref="F434">
    <cfRule type="expression" dxfId="43956" priority="16483">
      <formula>$Y434=3</formula>
    </cfRule>
  </conditionalFormatting>
  <conditionalFormatting sqref="F434">
    <cfRule type="expression" dxfId="43955" priority="16482">
      <formula>$Y434=4</formula>
    </cfRule>
  </conditionalFormatting>
  <conditionalFormatting sqref="F434">
    <cfRule type="expression" dxfId="43954" priority="16481">
      <formula>$Y434=2</formula>
    </cfRule>
  </conditionalFormatting>
  <conditionalFormatting sqref="F434">
    <cfRule type="expression" dxfId="43953" priority="16479">
      <formula>$Y434=1</formula>
    </cfRule>
    <cfRule type="expression" dxfId="43952" priority="16480">
      <formula>$Y434=1</formula>
    </cfRule>
  </conditionalFormatting>
  <conditionalFormatting sqref="F434">
    <cfRule type="expression" dxfId="43951" priority="16477">
      <formula>$Y434=4</formula>
    </cfRule>
    <cfRule type="expression" dxfId="43950" priority="16478">
      <formula>$Y434=2</formula>
    </cfRule>
  </conditionalFormatting>
  <conditionalFormatting sqref="F434">
    <cfRule type="expression" dxfId="43949" priority="16476">
      <formula>$Y434=1</formula>
    </cfRule>
  </conditionalFormatting>
  <conditionalFormatting sqref="F434">
    <cfRule type="expression" dxfId="43948" priority="16475">
      <formula>$Y434=3</formula>
    </cfRule>
  </conditionalFormatting>
  <conditionalFormatting sqref="F434">
    <cfRule type="expression" dxfId="43947" priority="16474">
      <formula>$Y434=4</formula>
    </cfRule>
  </conditionalFormatting>
  <conditionalFormatting sqref="F434">
    <cfRule type="expression" dxfId="43946" priority="16473">
      <formula>$Y434=2</formula>
    </cfRule>
  </conditionalFormatting>
  <conditionalFormatting sqref="F434">
    <cfRule type="expression" dxfId="43945" priority="16471">
      <formula>$Y434=1</formula>
    </cfRule>
    <cfRule type="expression" dxfId="43944" priority="16472">
      <formula>$Y434=1</formula>
    </cfRule>
  </conditionalFormatting>
  <conditionalFormatting sqref="F434">
    <cfRule type="expression" dxfId="43943" priority="16469">
      <formula>$Y434=4</formula>
    </cfRule>
    <cfRule type="expression" dxfId="43942" priority="16470">
      <formula>$Y434=2</formula>
    </cfRule>
  </conditionalFormatting>
  <conditionalFormatting sqref="N434:O434">
    <cfRule type="expression" dxfId="43941" priority="16468">
      <formula>$Y434=1</formula>
    </cfRule>
  </conditionalFormatting>
  <conditionalFormatting sqref="N434:O434">
    <cfRule type="expression" dxfId="43940" priority="16467">
      <formula>$Y434=3</formula>
    </cfRule>
  </conditionalFormatting>
  <conditionalFormatting sqref="N434:O434">
    <cfRule type="expression" dxfId="43939" priority="16466">
      <formula>$Y434=4</formula>
    </cfRule>
  </conditionalFormatting>
  <conditionalFormatting sqref="N434:O434">
    <cfRule type="expression" dxfId="43938" priority="16465">
      <formula>$Y434=2</formula>
    </cfRule>
  </conditionalFormatting>
  <conditionalFormatting sqref="P434">
    <cfRule type="expression" dxfId="43937" priority="16464">
      <formula>$Y434=1</formula>
    </cfRule>
  </conditionalFormatting>
  <conditionalFormatting sqref="P434">
    <cfRule type="expression" dxfId="43936" priority="16463">
      <formula>$Y434=3</formula>
    </cfRule>
  </conditionalFormatting>
  <conditionalFormatting sqref="P434">
    <cfRule type="expression" dxfId="43935" priority="16462">
      <formula>$Y434=4</formula>
    </cfRule>
  </conditionalFormatting>
  <conditionalFormatting sqref="P434">
    <cfRule type="expression" dxfId="43934" priority="16461">
      <formula>$Y434=2</formula>
    </cfRule>
  </conditionalFormatting>
  <conditionalFormatting sqref="P434">
    <cfRule type="expression" dxfId="43933" priority="16445">
      <formula>$Y434=4</formula>
    </cfRule>
    <cfRule type="expression" dxfId="43932" priority="16446">
      <formula>$Y434=3</formula>
    </cfRule>
    <cfRule type="expression" dxfId="43931" priority="16447">
      <formula>$Y434=2</formula>
    </cfRule>
    <cfRule type="expression" dxfId="43930" priority="16448">
      <formula>$Y434=1</formula>
    </cfRule>
    <cfRule type="expression" dxfId="43929" priority="16449">
      <formula>$Y434=4</formula>
    </cfRule>
    <cfRule type="expression" dxfId="43928" priority="16450">
      <formula>$Y434=3</formula>
    </cfRule>
    <cfRule type="expression" dxfId="43927" priority="16451">
      <formula>$Y434=2</formula>
    </cfRule>
    <cfRule type="expression" dxfId="43926" priority="16452">
      <formula>$Y434=1</formula>
    </cfRule>
    <cfRule type="expression" dxfId="43925" priority="16453">
      <formula>$Y434=4</formula>
    </cfRule>
    <cfRule type="expression" dxfId="43924" priority="16454">
      <formula>$Y434=3</formula>
    </cfRule>
    <cfRule type="expression" dxfId="43923" priority="16455">
      <formula>$Y434=2</formula>
    </cfRule>
    <cfRule type="expression" dxfId="43922" priority="16456">
      <formula>$Y434=1</formula>
    </cfRule>
    <cfRule type="expression" dxfId="43921" priority="16457">
      <formula>$Y434=4</formula>
    </cfRule>
    <cfRule type="expression" dxfId="43920" priority="16458">
      <formula>$Y434=3</formula>
    </cfRule>
    <cfRule type="expression" dxfId="43919" priority="16459">
      <formula>$Y434=2</formula>
    </cfRule>
    <cfRule type="expression" dxfId="43918" priority="16460">
      <formula>$Y434=1</formula>
    </cfRule>
  </conditionalFormatting>
  <conditionalFormatting sqref="Q434">
    <cfRule type="expression" dxfId="43917" priority="16444">
      <formula>$Y434=1</formula>
    </cfRule>
  </conditionalFormatting>
  <conditionalFormatting sqref="Q434">
    <cfRule type="expression" dxfId="43916" priority="16443">
      <formula>$Y434=3</formula>
    </cfRule>
  </conditionalFormatting>
  <conditionalFormatting sqref="Q434">
    <cfRule type="expression" dxfId="43915" priority="16442">
      <formula>$Y434=4</formula>
    </cfRule>
  </conditionalFormatting>
  <conditionalFormatting sqref="Q434">
    <cfRule type="expression" dxfId="43914" priority="16441">
      <formula>$Y434=2</formula>
    </cfRule>
  </conditionalFormatting>
  <conditionalFormatting sqref="Q434">
    <cfRule type="expression" dxfId="43913" priority="16425">
      <formula>$Y434=4</formula>
    </cfRule>
    <cfRule type="expression" dxfId="43912" priority="16426">
      <formula>$Y434=3</formula>
    </cfRule>
    <cfRule type="expression" dxfId="43911" priority="16427">
      <formula>$Y434=2</formula>
    </cfRule>
    <cfRule type="expression" dxfId="43910" priority="16428">
      <formula>$Y434=1</formula>
    </cfRule>
    <cfRule type="expression" dxfId="43909" priority="16429">
      <formula>$Y434=4</formula>
    </cfRule>
    <cfRule type="expression" dxfId="43908" priority="16430">
      <formula>$Y434=3</formula>
    </cfRule>
    <cfRule type="expression" dxfId="43907" priority="16431">
      <formula>$Y434=2</formula>
    </cfRule>
    <cfRule type="expression" dxfId="43906" priority="16432">
      <formula>$Y434=1</formula>
    </cfRule>
    <cfRule type="expression" dxfId="43905" priority="16433">
      <formula>$Y434=4</formula>
    </cfRule>
    <cfRule type="expression" dxfId="43904" priority="16434">
      <formula>$Y434=3</formula>
    </cfRule>
    <cfRule type="expression" dxfId="43903" priority="16435">
      <formula>$Y434=2</formula>
    </cfRule>
    <cfRule type="expression" dxfId="43902" priority="16436">
      <formula>$Y434=1</formula>
    </cfRule>
    <cfRule type="expression" dxfId="43901" priority="16437">
      <formula>$Y434=4</formula>
    </cfRule>
    <cfRule type="expression" dxfId="43900" priority="16438">
      <formula>$Y434=3</formula>
    </cfRule>
    <cfRule type="expression" dxfId="43899" priority="16439">
      <formula>$Y434=2</formula>
    </cfRule>
    <cfRule type="expression" dxfId="43898" priority="16440">
      <formula>$Y434=1</formula>
    </cfRule>
  </conditionalFormatting>
  <conditionalFormatting sqref="R434:AF434">
    <cfRule type="expression" dxfId="43897" priority="16424">
      <formula>$Y434=1</formula>
    </cfRule>
  </conditionalFormatting>
  <conditionalFormatting sqref="R434:AF434">
    <cfRule type="expression" dxfId="43896" priority="16423">
      <formula>$Y434=3</formula>
    </cfRule>
  </conditionalFormatting>
  <conditionalFormatting sqref="R434:AF434">
    <cfRule type="expression" dxfId="43895" priority="16422">
      <formula>$Y434=4</formula>
    </cfRule>
  </conditionalFormatting>
  <conditionalFormatting sqref="R434:AF434">
    <cfRule type="expression" dxfId="43894" priority="16421">
      <formula>$Y434=2</formula>
    </cfRule>
  </conditionalFormatting>
  <conditionalFormatting sqref="AF434 R434:AA434">
    <cfRule type="expression" dxfId="43893" priority="16413">
      <formula>$Y434=4</formula>
    </cfRule>
    <cfRule type="expression" dxfId="43892" priority="16414">
      <formula>$Y434=3</formula>
    </cfRule>
    <cfRule type="expression" dxfId="43891" priority="16415">
      <formula>$Y434=2</formula>
    </cfRule>
    <cfRule type="expression" dxfId="43890" priority="16416">
      <formula>$Y434=1</formula>
    </cfRule>
    <cfRule type="expression" dxfId="43889" priority="16417">
      <formula>$Y434=4</formula>
    </cfRule>
    <cfRule type="expression" dxfId="43888" priority="16418">
      <formula>$Y434=3</formula>
    </cfRule>
    <cfRule type="expression" dxfId="43887" priority="16419">
      <formula>$Y434=2</formula>
    </cfRule>
    <cfRule type="expression" dxfId="43886" priority="16420">
      <formula>$Y434=1</formula>
    </cfRule>
  </conditionalFormatting>
  <conditionalFormatting sqref="R434:V434 Y434:AF434">
    <cfRule type="expression" dxfId="43885" priority="16412">
      <formula>$Y434=1</formula>
    </cfRule>
  </conditionalFormatting>
  <conditionalFormatting sqref="R434:V434 Y434:AF434">
    <cfRule type="expression" dxfId="43884" priority="16411">
      <formula>$Y434=3</formula>
    </cfRule>
  </conditionalFormatting>
  <conditionalFormatting sqref="R434:V434 Y434:AF434">
    <cfRule type="expression" dxfId="43883" priority="16410">
      <formula>$Y434=4</formula>
    </cfRule>
  </conditionalFormatting>
  <conditionalFormatting sqref="R434:V434 Y434:AF434">
    <cfRule type="expression" dxfId="43882" priority="16409">
      <formula>$Y434=2</formula>
    </cfRule>
  </conditionalFormatting>
  <conditionalFormatting sqref="AF434 R434:V434 Y434:AA434">
    <cfRule type="expression" dxfId="43881" priority="16401">
      <formula>$Y434=4</formula>
    </cfRule>
    <cfRule type="expression" dxfId="43880" priority="16402">
      <formula>$Y434=3</formula>
    </cfRule>
    <cfRule type="expression" dxfId="43879" priority="16403">
      <formula>$Y434=2</formula>
    </cfRule>
    <cfRule type="expression" dxfId="43878" priority="16404">
      <formula>$Y434=1</formula>
    </cfRule>
    <cfRule type="expression" dxfId="43877" priority="16405">
      <formula>$Y434=4</formula>
    </cfRule>
    <cfRule type="expression" dxfId="43876" priority="16406">
      <formula>$Y434=3</formula>
    </cfRule>
    <cfRule type="expression" dxfId="43875" priority="16407">
      <formula>$Y434=2</formula>
    </cfRule>
    <cfRule type="expression" dxfId="43874" priority="16408">
      <formula>$Y434=1</formula>
    </cfRule>
  </conditionalFormatting>
  <conditionalFormatting sqref="W434:X434">
    <cfRule type="expression" dxfId="43873" priority="16400">
      <formula>$Y434=1</formula>
    </cfRule>
  </conditionalFormatting>
  <conditionalFormatting sqref="W434:X434">
    <cfRule type="expression" dxfId="43872" priority="16399">
      <formula>$Y434=3</formula>
    </cfRule>
  </conditionalFormatting>
  <conditionalFormatting sqref="W434:X434">
    <cfRule type="expression" dxfId="43871" priority="16398">
      <formula>$Y434=4</formula>
    </cfRule>
  </conditionalFormatting>
  <conditionalFormatting sqref="W434:X434">
    <cfRule type="expression" dxfId="43870" priority="16397">
      <formula>$Y434=2</formula>
    </cfRule>
  </conditionalFormatting>
  <conditionalFormatting sqref="W434:X434">
    <cfRule type="expression" dxfId="43869" priority="16389">
      <formula>$Y434=4</formula>
    </cfRule>
    <cfRule type="expression" dxfId="43868" priority="16390">
      <formula>$Y434=3</formula>
    </cfRule>
    <cfRule type="expression" dxfId="43867" priority="16391">
      <formula>$Y434=2</formula>
    </cfRule>
    <cfRule type="expression" dxfId="43866" priority="16392">
      <formula>$Y434=1</formula>
    </cfRule>
    <cfRule type="expression" dxfId="43865" priority="16393">
      <formula>$Y434=4</formula>
    </cfRule>
    <cfRule type="expression" dxfId="43864" priority="16394">
      <formula>$Y434=3</formula>
    </cfRule>
    <cfRule type="expression" dxfId="43863" priority="16395">
      <formula>$Y434=2</formula>
    </cfRule>
    <cfRule type="expression" dxfId="43862" priority="16396">
      <formula>$Y434=1</formula>
    </cfRule>
  </conditionalFormatting>
  <conditionalFormatting sqref="P434">
    <cfRule type="expression" dxfId="43861" priority="16388">
      <formula>$Y434=1</formula>
    </cfRule>
  </conditionalFormatting>
  <conditionalFormatting sqref="P434">
    <cfRule type="expression" dxfId="43860" priority="16387">
      <formula>$Y434=3</formula>
    </cfRule>
  </conditionalFormatting>
  <conditionalFormatting sqref="P434">
    <cfRule type="expression" dxfId="43859" priority="16386">
      <formula>$Y434=4</formula>
    </cfRule>
  </conditionalFormatting>
  <conditionalFormatting sqref="P434">
    <cfRule type="expression" dxfId="43858" priority="16385">
      <formula>$Y434=2</formula>
    </cfRule>
  </conditionalFormatting>
  <conditionalFormatting sqref="P434">
    <cfRule type="expression" dxfId="43857" priority="16369">
      <formula>$Y434=4</formula>
    </cfRule>
    <cfRule type="expression" dxfId="43856" priority="16370">
      <formula>$Y434=3</formula>
    </cfRule>
    <cfRule type="expression" dxfId="43855" priority="16371">
      <formula>$Y434=2</formula>
    </cfRule>
    <cfRule type="expression" dxfId="43854" priority="16372">
      <formula>$Y434=1</formula>
    </cfRule>
    <cfRule type="expression" dxfId="43853" priority="16373">
      <formula>$Y434=4</formula>
    </cfRule>
    <cfRule type="expression" dxfId="43852" priority="16374">
      <formula>$Y434=3</formula>
    </cfRule>
    <cfRule type="expression" dxfId="43851" priority="16375">
      <formula>$Y434=2</formula>
    </cfRule>
    <cfRule type="expression" dxfId="43850" priority="16376">
      <formula>$Y434=1</formula>
    </cfRule>
    <cfRule type="expression" dxfId="43849" priority="16377">
      <formula>$Y434=4</formula>
    </cfRule>
    <cfRule type="expression" dxfId="43848" priority="16378">
      <formula>$Y434=3</formula>
    </cfRule>
    <cfRule type="expression" dxfId="43847" priority="16379">
      <formula>$Y434=2</formula>
    </cfRule>
    <cfRule type="expression" dxfId="43846" priority="16380">
      <formula>$Y434=1</formula>
    </cfRule>
    <cfRule type="expression" dxfId="43845" priority="16381">
      <formula>$Y434=4</formula>
    </cfRule>
    <cfRule type="expression" dxfId="43844" priority="16382">
      <formula>$Y434=3</formula>
    </cfRule>
    <cfRule type="expression" dxfId="43843" priority="16383">
      <formula>$Y434=2</formula>
    </cfRule>
    <cfRule type="expression" dxfId="43842" priority="16384">
      <formula>$Y434=1</formula>
    </cfRule>
  </conditionalFormatting>
  <conditionalFormatting sqref="Q434">
    <cfRule type="expression" dxfId="43841" priority="16368">
      <formula>$Y434=1</formula>
    </cfRule>
  </conditionalFormatting>
  <conditionalFormatting sqref="Q434">
    <cfRule type="expression" dxfId="43840" priority="16367">
      <formula>$Y434=3</formula>
    </cfRule>
  </conditionalFormatting>
  <conditionalFormatting sqref="Q434">
    <cfRule type="expression" dxfId="43839" priority="16366">
      <formula>$Y434=4</formula>
    </cfRule>
  </conditionalFormatting>
  <conditionalFormatting sqref="Q434">
    <cfRule type="expression" dxfId="43838" priority="16365">
      <formula>$Y434=2</formula>
    </cfRule>
  </conditionalFormatting>
  <conditionalFormatting sqref="Q434">
    <cfRule type="expression" dxfId="43837" priority="16349">
      <formula>$Y434=4</formula>
    </cfRule>
    <cfRule type="expression" dxfId="43836" priority="16350">
      <formula>$Y434=3</formula>
    </cfRule>
    <cfRule type="expression" dxfId="43835" priority="16351">
      <formula>$Y434=2</formula>
    </cfRule>
    <cfRule type="expression" dxfId="43834" priority="16352">
      <formula>$Y434=1</formula>
    </cfRule>
    <cfRule type="expression" dxfId="43833" priority="16353">
      <formula>$Y434=4</formula>
    </cfRule>
    <cfRule type="expression" dxfId="43832" priority="16354">
      <formula>$Y434=3</formula>
    </cfRule>
    <cfRule type="expression" dxfId="43831" priority="16355">
      <formula>$Y434=2</formula>
    </cfRule>
    <cfRule type="expression" dxfId="43830" priority="16356">
      <formula>$Y434=1</formula>
    </cfRule>
    <cfRule type="expression" dxfId="43829" priority="16357">
      <formula>$Y434=4</formula>
    </cfRule>
    <cfRule type="expression" dxfId="43828" priority="16358">
      <formula>$Y434=3</formula>
    </cfRule>
    <cfRule type="expression" dxfId="43827" priority="16359">
      <formula>$Y434=2</formula>
    </cfRule>
    <cfRule type="expression" dxfId="43826" priority="16360">
      <formula>$Y434=1</formula>
    </cfRule>
    <cfRule type="expression" dxfId="43825" priority="16361">
      <formula>$Y434=4</formula>
    </cfRule>
    <cfRule type="expression" dxfId="43824" priority="16362">
      <formula>$Y434=3</formula>
    </cfRule>
    <cfRule type="expression" dxfId="43823" priority="16363">
      <formula>$Y434=2</formula>
    </cfRule>
    <cfRule type="expression" dxfId="43822" priority="16364">
      <formula>$Y434=1</formula>
    </cfRule>
  </conditionalFormatting>
  <conditionalFormatting sqref="R434:AF434">
    <cfRule type="expression" dxfId="43821" priority="16348">
      <formula>$Y434=1</formula>
    </cfRule>
  </conditionalFormatting>
  <conditionalFormatting sqref="R434:AF434">
    <cfRule type="expression" dxfId="43820" priority="16347">
      <formula>$Y434=3</formula>
    </cfRule>
  </conditionalFormatting>
  <conditionalFormatting sqref="R434:AF434">
    <cfRule type="expression" dxfId="43819" priority="16346">
      <formula>$Y434=4</formula>
    </cfRule>
  </conditionalFormatting>
  <conditionalFormatting sqref="R434:AF434">
    <cfRule type="expression" dxfId="43818" priority="16345">
      <formula>$Y434=2</formula>
    </cfRule>
  </conditionalFormatting>
  <conditionalFormatting sqref="AF434 R434:AA434">
    <cfRule type="expression" dxfId="43817" priority="16337">
      <formula>$Y434=4</formula>
    </cfRule>
    <cfRule type="expression" dxfId="43816" priority="16338">
      <formula>$Y434=3</formula>
    </cfRule>
    <cfRule type="expression" dxfId="43815" priority="16339">
      <formula>$Y434=2</formula>
    </cfRule>
    <cfRule type="expression" dxfId="43814" priority="16340">
      <formula>$Y434=1</formula>
    </cfRule>
    <cfRule type="expression" dxfId="43813" priority="16341">
      <formula>$Y434=4</formula>
    </cfRule>
    <cfRule type="expression" dxfId="43812" priority="16342">
      <formula>$Y434=3</formula>
    </cfRule>
    <cfRule type="expression" dxfId="43811" priority="16343">
      <formula>$Y434=2</formula>
    </cfRule>
    <cfRule type="expression" dxfId="43810" priority="16344">
      <formula>$Y434=1</formula>
    </cfRule>
  </conditionalFormatting>
  <conditionalFormatting sqref="R434:V434 Y434:AF434">
    <cfRule type="expression" dxfId="43809" priority="16336">
      <formula>$Y434=1</formula>
    </cfRule>
  </conditionalFormatting>
  <conditionalFormatting sqref="R434:V434 Y434:AF434">
    <cfRule type="expression" dxfId="43808" priority="16335">
      <formula>$Y434=3</formula>
    </cfRule>
  </conditionalFormatting>
  <conditionalFormatting sqref="R434:V434 Y434:AF434">
    <cfRule type="expression" dxfId="43807" priority="16334">
      <formula>$Y434=4</formula>
    </cfRule>
  </conditionalFormatting>
  <conditionalFormatting sqref="R434:V434 Y434:AF434">
    <cfRule type="expression" dxfId="43806" priority="16333">
      <formula>$Y434=2</formula>
    </cfRule>
  </conditionalFormatting>
  <conditionalFormatting sqref="AF434 R434:V434 Y434:AA434">
    <cfRule type="expression" dxfId="43805" priority="16325">
      <formula>$Y434=4</formula>
    </cfRule>
    <cfRule type="expression" dxfId="43804" priority="16326">
      <formula>$Y434=3</formula>
    </cfRule>
    <cfRule type="expression" dxfId="43803" priority="16327">
      <formula>$Y434=2</formula>
    </cfRule>
    <cfRule type="expression" dxfId="43802" priority="16328">
      <formula>$Y434=1</formula>
    </cfRule>
    <cfRule type="expression" dxfId="43801" priority="16329">
      <formula>$Y434=4</formula>
    </cfRule>
    <cfRule type="expression" dxfId="43800" priority="16330">
      <formula>$Y434=3</formula>
    </cfRule>
    <cfRule type="expression" dxfId="43799" priority="16331">
      <formula>$Y434=2</formula>
    </cfRule>
    <cfRule type="expression" dxfId="43798" priority="16332">
      <formula>$Y434=1</formula>
    </cfRule>
  </conditionalFormatting>
  <conditionalFormatting sqref="W434:X434">
    <cfRule type="expression" dxfId="43797" priority="16324">
      <formula>$Y434=1</formula>
    </cfRule>
  </conditionalFormatting>
  <conditionalFormatting sqref="W434:X434">
    <cfRule type="expression" dxfId="43796" priority="16323">
      <formula>$Y434=3</formula>
    </cfRule>
  </conditionalFormatting>
  <conditionalFormatting sqref="W434:X434">
    <cfRule type="expression" dxfId="43795" priority="16322">
      <formula>$Y434=4</formula>
    </cfRule>
  </conditionalFormatting>
  <conditionalFormatting sqref="W434:X434">
    <cfRule type="expression" dxfId="43794" priority="16321">
      <formula>$Y434=2</formula>
    </cfRule>
  </conditionalFormatting>
  <conditionalFormatting sqref="W434:X434">
    <cfRule type="expression" dxfId="43793" priority="16313">
      <formula>$Y434=4</formula>
    </cfRule>
    <cfRule type="expression" dxfId="43792" priority="16314">
      <formula>$Y434=3</formula>
    </cfRule>
    <cfRule type="expression" dxfId="43791" priority="16315">
      <formula>$Y434=2</formula>
    </cfRule>
    <cfRule type="expression" dxfId="43790" priority="16316">
      <formula>$Y434=1</formula>
    </cfRule>
    <cfRule type="expression" dxfId="43789" priority="16317">
      <formula>$Y434=4</formula>
    </cfRule>
    <cfRule type="expression" dxfId="43788" priority="16318">
      <formula>$Y434=3</formula>
    </cfRule>
    <cfRule type="expression" dxfId="43787" priority="16319">
      <formula>$Y434=2</formula>
    </cfRule>
    <cfRule type="expression" dxfId="43786" priority="16320">
      <formula>$Y434=1</formula>
    </cfRule>
  </conditionalFormatting>
  <conditionalFormatting sqref="G435">
    <cfRule type="expression" dxfId="43785" priority="16312">
      <formula>$Y435=1</formula>
    </cfRule>
  </conditionalFormatting>
  <conditionalFormatting sqref="G435">
    <cfRule type="expression" dxfId="43784" priority="16311">
      <formula>$Y435=3</formula>
    </cfRule>
  </conditionalFormatting>
  <conditionalFormatting sqref="G435">
    <cfRule type="expression" dxfId="43783" priority="16310">
      <formula>$Y435=4</formula>
    </cfRule>
  </conditionalFormatting>
  <conditionalFormatting sqref="G435">
    <cfRule type="expression" dxfId="43782" priority="16309">
      <formula>$Y435=2</formula>
    </cfRule>
  </conditionalFormatting>
  <conditionalFormatting sqref="G435">
    <cfRule type="expression" dxfId="43781" priority="16307">
      <formula>$Y435=1</formula>
    </cfRule>
    <cfRule type="expression" dxfId="43780" priority="16308">
      <formula>$Y435=1</formula>
    </cfRule>
  </conditionalFormatting>
  <conditionalFormatting sqref="G435">
    <cfRule type="expression" dxfId="43779" priority="16305">
      <formula>$Y435=4</formula>
    </cfRule>
    <cfRule type="expression" dxfId="43778" priority="16306">
      <formula>$Y435=2</formula>
    </cfRule>
  </conditionalFormatting>
  <conditionalFormatting sqref="F435">
    <cfRule type="expression" dxfId="43777" priority="16304">
      <formula>$Y435=1</formula>
    </cfRule>
  </conditionalFormatting>
  <conditionalFormatting sqref="F435">
    <cfRule type="expression" dxfId="43776" priority="16303">
      <formula>$Y435=3</formula>
    </cfRule>
  </conditionalFormatting>
  <conditionalFormatting sqref="F435">
    <cfRule type="expression" dxfId="43775" priority="16302">
      <formula>$Y435=4</formula>
    </cfRule>
  </conditionalFormatting>
  <conditionalFormatting sqref="F435">
    <cfRule type="expression" dxfId="43774" priority="16301">
      <formula>$Y435=2</formula>
    </cfRule>
  </conditionalFormatting>
  <conditionalFormatting sqref="F435">
    <cfRule type="expression" dxfId="43773" priority="16299">
      <formula>$Y435=1</formula>
    </cfRule>
    <cfRule type="expression" dxfId="43772" priority="16300">
      <formula>$Y435=1</formula>
    </cfRule>
  </conditionalFormatting>
  <conditionalFormatting sqref="F435">
    <cfRule type="expression" dxfId="43771" priority="16297">
      <formula>$Y435=4</formula>
    </cfRule>
    <cfRule type="expression" dxfId="43770" priority="16298">
      <formula>$Y435=2</formula>
    </cfRule>
  </conditionalFormatting>
  <conditionalFormatting sqref="F435">
    <cfRule type="expression" dxfId="43769" priority="16296">
      <formula>$Y435=1</formula>
    </cfRule>
  </conditionalFormatting>
  <conditionalFormatting sqref="F435">
    <cfRule type="expression" dxfId="43768" priority="16295">
      <formula>$Y435=3</formula>
    </cfRule>
  </conditionalFormatting>
  <conditionalFormatting sqref="F435">
    <cfRule type="expression" dxfId="43767" priority="16294">
      <formula>$Y435=4</formula>
    </cfRule>
  </conditionalFormatting>
  <conditionalFormatting sqref="F435">
    <cfRule type="expression" dxfId="43766" priority="16293">
      <formula>$Y435=2</formula>
    </cfRule>
  </conditionalFormatting>
  <conditionalFormatting sqref="F435">
    <cfRule type="expression" dxfId="43765" priority="16291">
      <formula>$Y435=1</formula>
    </cfRule>
    <cfRule type="expression" dxfId="43764" priority="16292">
      <formula>$Y435=1</formula>
    </cfRule>
  </conditionalFormatting>
  <conditionalFormatting sqref="F435">
    <cfRule type="expression" dxfId="43763" priority="16289">
      <formula>$Y435=4</formula>
    </cfRule>
    <cfRule type="expression" dxfId="43762" priority="16290">
      <formula>$Y435=2</formula>
    </cfRule>
  </conditionalFormatting>
  <conditionalFormatting sqref="F435">
    <cfRule type="expression" dxfId="43761" priority="16288">
      <formula>$Y435=1</formula>
    </cfRule>
  </conditionalFormatting>
  <conditionalFormatting sqref="F435">
    <cfRule type="expression" dxfId="43760" priority="16287">
      <formula>$Y435=3</formula>
    </cfRule>
  </conditionalFormatting>
  <conditionalFormatting sqref="F435">
    <cfRule type="expression" dxfId="43759" priority="16286">
      <formula>$Y435=4</formula>
    </cfRule>
  </conditionalFormatting>
  <conditionalFormatting sqref="F435">
    <cfRule type="expression" dxfId="43758" priority="16285">
      <formula>$Y435=2</formula>
    </cfRule>
  </conditionalFormatting>
  <conditionalFormatting sqref="F435">
    <cfRule type="expression" dxfId="43757" priority="16283">
      <formula>$Y435=1</formula>
    </cfRule>
    <cfRule type="expression" dxfId="43756" priority="16284">
      <formula>$Y435=1</formula>
    </cfRule>
  </conditionalFormatting>
  <conditionalFormatting sqref="F435">
    <cfRule type="expression" dxfId="43755" priority="16281">
      <formula>$Y435=4</formula>
    </cfRule>
    <cfRule type="expression" dxfId="43754" priority="16282">
      <formula>$Y435=2</formula>
    </cfRule>
  </conditionalFormatting>
  <conditionalFormatting sqref="F435">
    <cfRule type="expression" dxfId="43753" priority="16280">
      <formula>$Y435=1</formula>
    </cfRule>
  </conditionalFormatting>
  <conditionalFormatting sqref="F435">
    <cfRule type="expression" dxfId="43752" priority="16279">
      <formula>$Y435=3</formula>
    </cfRule>
  </conditionalFormatting>
  <conditionalFormatting sqref="F435">
    <cfRule type="expression" dxfId="43751" priority="16278">
      <formula>$Y435=4</formula>
    </cfRule>
  </conditionalFormatting>
  <conditionalFormatting sqref="F435">
    <cfRule type="expression" dxfId="43750" priority="16277">
      <formula>$Y435=2</formula>
    </cfRule>
  </conditionalFormatting>
  <conditionalFormatting sqref="F435">
    <cfRule type="expression" dxfId="43749" priority="16275">
      <formula>$Y435=1</formula>
    </cfRule>
    <cfRule type="expression" dxfId="43748" priority="16276">
      <formula>$Y435=1</formula>
    </cfRule>
  </conditionalFormatting>
  <conditionalFormatting sqref="F435">
    <cfRule type="expression" dxfId="43747" priority="16273">
      <formula>$Y435=4</formula>
    </cfRule>
    <cfRule type="expression" dxfId="43746" priority="16274">
      <formula>$Y435=2</formula>
    </cfRule>
  </conditionalFormatting>
  <conditionalFormatting sqref="N435:O435">
    <cfRule type="expression" dxfId="43745" priority="16272">
      <formula>$Y435=1</formula>
    </cfRule>
  </conditionalFormatting>
  <conditionalFormatting sqref="N435:O435">
    <cfRule type="expression" dxfId="43744" priority="16271">
      <formula>$Y435=3</formula>
    </cfRule>
  </conditionalFormatting>
  <conditionalFormatting sqref="N435:O435">
    <cfRule type="expression" dxfId="43743" priority="16270">
      <formula>$Y435=4</formula>
    </cfRule>
  </conditionalFormatting>
  <conditionalFormatting sqref="N435:O435">
    <cfRule type="expression" dxfId="43742" priority="16269">
      <formula>$Y435=2</formula>
    </cfRule>
  </conditionalFormatting>
  <conditionalFormatting sqref="P435">
    <cfRule type="expression" dxfId="43741" priority="16268">
      <formula>$Y435=1</formula>
    </cfRule>
  </conditionalFormatting>
  <conditionalFormatting sqref="P435">
    <cfRule type="expression" dxfId="43740" priority="16267">
      <formula>$Y435=3</formula>
    </cfRule>
  </conditionalFormatting>
  <conditionalFormatting sqref="P435">
    <cfRule type="expression" dxfId="43739" priority="16266">
      <formula>$Y435=4</formula>
    </cfRule>
  </conditionalFormatting>
  <conditionalFormatting sqref="P435">
    <cfRule type="expression" dxfId="43738" priority="16265">
      <formula>$Y435=2</formula>
    </cfRule>
  </conditionalFormatting>
  <conditionalFormatting sqref="P435">
    <cfRule type="expression" dxfId="43737" priority="16249">
      <formula>$Y435=4</formula>
    </cfRule>
    <cfRule type="expression" dxfId="43736" priority="16250">
      <formula>$Y435=3</formula>
    </cfRule>
    <cfRule type="expression" dxfId="43735" priority="16251">
      <formula>$Y435=2</formula>
    </cfRule>
    <cfRule type="expression" dxfId="43734" priority="16252">
      <formula>$Y435=1</formula>
    </cfRule>
    <cfRule type="expression" dxfId="43733" priority="16253">
      <formula>$Y435=4</formula>
    </cfRule>
    <cfRule type="expression" dxfId="43732" priority="16254">
      <formula>$Y435=3</formula>
    </cfRule>
    <cfRule type="expression" dxfId="43731" priority="16255">
      <formula>$Y435=2</formula>
    </cfRule>
    <cfRule type="expression" dxfId="43730" priority="16256">
      <formula>$Y435=1</formula>
    </cfRule>
    <cfRule type="expression" dxfId="43729" priority="16257">
      <formula>$Y435=4</formula>
    </cfRule>
    <cfRule type="expression" dxfId="43728" priority="16258">
      <formula>$Y435=3</formula>
    </cfRule>
    <cfRule type="expression" dxfId="43727" priority="16259">
      <formula>$Y435=2</formula>
    </cfRule>
    <cfRule type="expression" dxfId="43726" priority="16260">
      <formula>$Y435=1</formula>
    </cfRule>
    <cfRule type="expression" dxfId="43725" priority="16261">
      <formula>$Y435=4</formula>
    </cfRule>
    <cfRule type="expression" dxfId="43724" priority="16262">
      <formula>$Y435=3</formula>
    </cfRule>
    <cfRule type="expression" dxfId="43723" priority="16263">
      <formula>$Y435=2</formula>
    </cfRule>
    <cfRule type="expression" dxfId="43722" priority="16264">
      <formula>$Y435=1</formula>
    </cfRule>
  </conditionalFormatting>
  <conditionalFormatting sqref="Q435">
    <cfRule type="expression" dxfId="43721" priority="16248">
      <formula>$Y435=1</formula>
    </cfRule>
  </conditionalFormatting>
  <conditionalFormatting sqref="Q435">
    <cfRule type="expression" dxfId="43720" priority="16247">
      <formula>$Y435=3</formula>
    </cfRule>
  </conditionalFormatting>
  <conditionalFormatting sqref="Q435">
    <cfRule type="expression" dxfId="43719" priority="16246">
      <formula>$Y435=4</formula>
    </cfRule>
  </conditionalFormatting>
  <conditionalFormatting sqref="Q435">
    <cfRule type="expression" dxfId="43718" priority="16245">
      <formula>$Y435=2</formula>
    </cfRule>
  </conditionalFormatting>
  <conditionalFormatting sqref="Q435">
    <cfRule type="expression" dxfId="43717" priority="16229">
      <formula>$Y435=4</formula>
    </cfRule>
    <cfRule type="expression" dxfId="43716" priority="16230">
      <formula>$Y435=3</formula>
    </cfRule>
    <cfRule type="expression" dxfId="43715" priority="16231">
      <formula>$Y435=2</formula>
    </cfRule>
    <cfRule type="expression" dxfId="43714" priority="16232">
      <formula>$Y435=1</formula>
    </cfRule>
    <cfRule type="expression" dxfId="43713" priority="16233">
      <formula>$Y435=4</formula>
    </cfRule>
    <cfRule type="expression" dxfId="43712" priority="16234">
      <formula>$Y435=3</formula>
    </cfRule>
    <cfRule type="expression" dxfId="43711" priority="16235">
      <formula>$Y435=2</formula>
    </cfRule>
    <cfRule type="expression" dxfId="43710" priority="16236">
      <formula>$Y435=1</formula>
    </cfRule>
    <cfRule type="expression" dxfId="43709" priority="16237">
      <formula>$Y435=4</formula>
    </cfRule>
    <cfRule type="expression" dxfId="43708" priority="16238">
      <formula>$Y435=3</formula>
    </cfRule>
    <cfRule type="expression" dxfId="43707" priority="16239">
      <formula>$Y435=2</formula>
    </cfRule>
    <cfRule type="expression" dxfId="43706" priority="16240">
      <formula>$Y435=1</formula>
    </cfRule>
    <cfRule type="expression" dxfId="43705" priority="16241">
      <formula>$Y435=4</formula>
    </cfRule>
    <cfRule type="expression" dxfId="43704" priority="16242">
      <formula>$Y435=3</formula>
    </cfRule>
    <cfRule type="expression" dxfId="43703" priority="16243">
      <formula>$Y435=2</formula>
    </cfRule>
    <cfRule type="expression" dxfId="43702" priority="16244">
      <formula>$Y435=1</formula>
    </cfRule>
  </conditionalFormatting>
  <conditionalFormatting sqref="R435:AF435">
    <cfRule type="expression" dxfId="43701" priority="16228">
      <formula>$Y435=1</formula>
    </cfRule>
  </conditionalFormatting>
  <conditionalFormatting sqref="R435:AF435">
    <cfRule type="expression" dxfId="43700" priority="16227">
      <formula>$Y435=3</formula>
    </cfRule>
  </conditionalFormatting>
  <conditionalFormatting sqref="R435:AF435">
    <cfRule type="expression" dxfId="43699" priority="16226">
      <formula>$Y435=4</formula>
    </cfRule>
  </conditionalFormatting>
  <conditionalFormatting sqref="R435:AF435">
    <cfRule type="expression" dxfId="43698" priority="16225">
      <formula>$Y435=2</formula>
    </cfRule>
  </conditionalFormatting>
  <conditionalFormatting sqref="AF435 R435:AA435">
    <cfRule type="expression" dxfId="43697" priority="16217">
      <formula>$Y435=4</formula>
    </cfRule>
    <cfRule type="expression" dxfId="43696" priority="16218">
      <formula>$Y435=3</formula>
    </cfRule>
    <cfRule type="expression" dxfId="43695" priority="16219">
      <formula>$Y435=2</formula>
    </cfRule>
    <cfRule type="expression" dxfId="43694" priority="16220">
      <formula>$Y435=1</formula>
    </cfRule>
    <cfRule type="expression" dxfId="43693" priority="16221">
      <formula>$Y435=4</formula>
    </cfRule>
    <cfRule type="expression" dxfId="43692" priority="16222">
      <formula>$Y435=3</formula>
    </cfRule>
    <cfRule type="expression" dxfId="43691" priority="16223">
      <formula>$Y435=2</formula>
    </cfRule>
    <cfRule type="expression" dxfId="43690" priority="16224">
      <formula>$Y435=1</formula>
    </cfRule>
  </conditionalFormatting>
  <conditionalFormatting sqref="R435:V435 Y435:AF435">
    <cfRule type="expression" dxfId="43689" priority="16216">
      <formula>$Y435=1</formula>
    </cfRule>
  </conditionalFormatting>
  <conditionalFormatting sqref="R435:V435 Y435:AF435">
    <cfRule type="expression" dxfId="43688" priority="16215">
      <formula>$Y435=3</formula>
    </cfRule>
  </conditionalFormatting>
  <conditionalFormatting sqref="R435:V435 Y435:AF435">
    <cfRule type="expression" dxfId="43687" priority="16214">
      <formula>$Y435=4</formula>
    </cfRule>
  </conditionalFormatting>
  <conditionalFormatting sqref="R435:V435 Y435:AF435">
    <cfRule type="expression" dxfId="43686" priority="16213">
      <formula>$Y435=2</formula>
    </cfRule>
  </conditionalFormatting>
  <conditionalFormatting sqref="AF435 R435:V435 Y435:AA435">
    <cfRule type="expression" dxfId="43685" priority="16205">
      <formula>$Y435=4</formula>
    </cfRule>
    <cfRule type="expression" dxfId="43684" priority="16206">
      <formula>$Y435=3</formula>
    </cfRule>
    <cfRule type="expression" dxfId="43683" priority="16207">
      <formula>$Y435=2</formula>
    </cfRule>
    <cfRule type="expression" dxfId="43682" priority="16208">
      <formula>$Y435=1</formula>
    </cfRule>
    <cfRule type="expression" dxfId="43681" priority="16209">
      <formula>$Y435=4</formula>
    </cfRule>
    <cfRule type="expression" dxfId="43680" priority="16210">
      <formula>$Y435=3</formula>
    </cfRule>
    <cfRule type="expression" dxfId="43679" priority="16211">
      <formula>$Y435=2</formula>
    </cfRule>
    <cfRule type="expression" dxfId="43678" priority="16212">
      <formula>$Y435=1</formula>
    </cfRule>
  </conditionalFormatting>
  <conditionalFormatting sqref="W435:X435">
    <cfRule type="expression" dxfId="43677" priority="16204">
      <formula>$Y435=1</formula>
    </cfRule>
  </conditionalFormatting>
  <conditionalFormatting sqref="W435:X435">
    <cfRule type="expression" dxfId="43676" priority="16203">
      <formula>$Y435=3</formula>
    </cfRule>
  </conditionalFormatting>
  <conditionalFormatting sqref="W435:X435">
    <cfRule type="expression" dxfId="43675" priority="16202">
      <formula>$Y435=4</formula>
    </cfRule>
  </conditionalFormatting>
  <conditionalFormatting sqref="W435:X435">
    <cfRule type="expression" dxfId="43674" priority="16201">
      <formula>$Y435=2</formula>
    </cfRule>
  </conditionalFormatting>
  <conditionalFormatting sqref="W435:X435">
    <cfRule type="expression" dxfId="43673" priority="16193">
      <formula>$Y435=4</formula>
    </cfRule>
    <cfRule type="expression" dxfId="43672" priority="16194">
      <formula>$Y435=3</formula>
    </cfRule>
    <cfRule type="expression" dxfId="43671" priority="16195">
      <formula>$Y435=2</formula>
    </cfRule>
    <cfRule type="expression" dxfId="43670" priority="16196">
      <formula>$Y435=1</formula>
    </cfRule>
    <cfRule type="expression" dxfId="43669" priority="16197">
      <formula>$Y435=4</formula>
    </cfRule>
    <cfRule type="expression" dxfId="43668" priority="16198">
      <formula>$Y435=3</formula>
    </cfRule>
    <cfRule type="expression" dxfId="43667" priority="16199">
      <formula>$Y435=2</formula>
    </cfRule>
    <cfRule type="expression" dxfId="43666" priority="16200">
      <formula>$Y435=1</formula>
    </cfRule>
  </conditionalFormatting>
  <conditionalFormatting sqref="P435">
    <cfRule type="expression" dxfId="43665" priority="16192">
      <formula>$Y435=1</formula>
    </cfRule>
  </conditionalFormatting>
  <conditionalFormatting sqref="P435">
    <cfRule type="expression" dxfId="43664" priority="16191">
      <formula>$Y435=3</formula>
    </cfRule>
  </conditionalFormatting>
  <conditionalFormatting sqref="P435">
    <cfRule type="expression" dxfId="43663" priority="16190">
      <formula>$Y435=4</formula>
    </cfRule>
  </conditionalFormatting>
  <conditionalFormatting sqref="P435">
    <cfRule type="expression" dxfId="43662" priority="16189">
      <formula>$Y435=2</formula>
    </cfRule>
  </conditionalFormatting>
  <conditionalFormatting sqref="P435">
    <cfRule type="expression" dxfId="43661" priority="16173">
      <formula>$Y435=4</formula>
    </cfRule>
    <cfRule type="expression" dxfId="43660" priority="16174">
      <formula>$Y435=3</formula>
    </cfRule>
    <cfRule type="expression" dxfId="43659" priority="16175">
      <formula>$Y435=2</formula>
    </cfRule>
    <cfRule type="expression" dxfId="43658" priority="16176">
      <formula>$Y435=1</formula>
    </cfRule>
    <cfRule type="expression" dxfId="43657" priority="16177">
      <formula>$Y435=4</formula>
    </cfRule>
    <cfRule type="expression" dxfId="43656" priority="16178">
      <formula>$Y435=3</formula>
    </cfRule>
    <cfRule type="expression" dxfId="43655" priority="16179">
      <formula>$Y435=2</formula>
    </cfRule>
    <cfRule type="expression" dxfId="43654" priority="16180">
      <formula>$Y435=1</formula>
    </cfRule>
    <cfRule type="expression" dxfId="43653" priority="16181">
      <formula>$Y435=4</formula>
    </cfRule>
    <cfRule type="expression" dxfId="43652" priority="16182">
      <formula>$Y435=3</formula>
    </cfRule>
    <cfRule type="expression" dxfId="43651" priority="16183">
      <formula>$Y435=2</formula>
    </cfRule>
    <cfRule type="expression" dxfId="43650" priority="16184">
      <formula>$Y435=1</formula>
    </cfRule>
    <cfRule type="expression" dxfId="43649" priority="16185">
      <formula>$Y435=4</formula>
    </cfRule>
    <cfRule type="expression" dxfId="43648" priority="16186">
      <formula>$Y435=3</formula>
    </cfRule>
    <cfRule type="expression" dxfId="43647" priority="16187">
      <formula>$Y435=2</formula>
    </cfRule>
    <cfRule type="expression" dxfId="43646" priority="16188">
      <formula>$Y435=1</formula>
    </cfRule>
  </conditionalFormatting>
  <conditionalFormatting sqref="Q435">
    <cfRule type="expression" dxfId="43645" priority="16172">
      <formula>$Y435=1</formula>
    </cfRule>
  </conditionalFormatting>
  <conditionalFormatting sqref="Q435">
    <cfRule type="expression" dxfId="43644" priority="16171">
      <formula>$Y435=3</formula>
    </cfRule>
  </conditionalFormatting>
  <conditionalFormatting sqref="Q435">
    <cfRule type="expression" dxfId="43643" priority="16170">
      <formula>$Y435=4</formula>
    </cfRule>
  </conditionalFormatting>
  <conditionalFormatting sqref="Q435">
    <cfRule type="expression" dxfId="43642" priority="16169">
      <formula>$Y435=2</formula>
    </cfRule>
  </conditionalFormatting>
  <conditionalFormatting sqref="Q435">
    <cfRule type="expression" dxfId="43641" priority="16153">
      <formula>$Y435=4</formula>
    </cfRule>
    <cfRule type="expression" dxfId="43640" priority="16154">
      <formula>$Y435=3</formula>
    </cfRule>
    <cfRule type="expression" dxfId="43639" priority="16155">
      <formula>$Y435=2</formula>
    </cfRule>
    <cfRule type="expression" dxfId="43638" priority="16156">
      <formula>$Y435=1</formula>
    </cfRule>
    <cfRule type="expression" dxfId="43637" priority="16157">
      <formula>$Y435=4</formula>
    </cfRule>
    <cfRule type="expression" dxfId="43636" priority="16158">
      <formula>$Y435=3</formula>
    </cfRule>
    <cfRule type="expression" dxfId="43635" priority="16159">
      <formula>$Y435=2</formula>
    </cfRule>
    <cfRule type="expression" dxfId="43634" priority="16160">
      <formula>$Y435=1</formula>
    </cfRule>
    <cfRule type="expression" dxfId="43633" priority="16161">
      <formula>$Y435=4</formula>
    </cfRule>
    <cfRule type="expression" dxfId="43632" priority="16162">
      <formula>$Y435=3</formula>
    </cfRule>
    <cfRule type="expression" dxfId="43631" priority="16163">
      <formula>$Y435=2</formula>
    </cfRule>
    <cfRule type="expression" dxfId="43630" priority="16164">
      <formula>$Y435=1</formula>
    </cfRule>
    <cfRule type="expression" dxfId="43629" priority="16165">
      <formula>$Y435=4</formula>
    </cfRule>
    <cfRule type="expression" dxfId="43628" priority="16166">
      <formula>$Y435=3</formula>
    </cfRule>
    <cfRule type="expression" dxfId="43627" priority="16167">
      <formula>$Y435=2</formula>
    </cfRule>
    <cfRule type="expression" dxfId="43626" priority="16168">
      <formula>$Y435=1</formula>
    </cfRule>
  </conditionalFormatting>
  <conditionalFormatting sqref="R435:AF435">
    <cfRule type="expression" dxfId="43625" priority="16152">
      <formula>$Y435=1</formula>
    </cfRule>
  </conditionalFormatting>
  <conditionalFormatting sqref="R435:AF435">
    <cfRule type="expression" dxfId="43624" priority="16151">
      <formula>$Y435=3</formula>
    </cfRule>
  </conditionalFormatting>
  <conditionalFormatting sqref="R435:AF435">
    <cfRule type="expression" dxfId="43623" priority="16150">
      <formula>$Y435=4</formula>
    </cfRule>
  </conditionalFormatting>
  <conditionalFormatting sqref="R435:AF435">
    <cfRule type="expression" dxfId="43622" priority="16149">
      <formula>$Y435=2</formula>
    </cfRule>
  </conditionalFormatting>
  <conditionalFormatting sqref="AF435 R435:AA435">
    <cfRule type="expression" dxfId="43621" priority="16141">
      <formula>$Y435=4</formula>
    </cfRule>
    <cfRule type="expression" dxfId="43620" priority="16142">
      <formula>$Y435=3</formula>
    </cfRule>
    <cfRule type="expression" dxfId="43619" priority="16143">
      <formula>$Y435=2</formula>
    </cfRule>
    <cfRule type="expression" dxfId="43618" priority="16144">
      <formula>$Y435=1</formula>
    </cfRule>
    <cfRule type="expression" dxfId="43617" priority="16145">
      <formula>$Y435=4</formula>
    </cfRule>
    <cfRule type="expression" dxfId="43616" priority="16146">
      <formula>$Y435=3</formula>
    </cfRule>
    <cfRule type="expression" dxfId="43615" priority="16147">
      <formula>$Y435=2</formula>
    </cfRule>
    <cfRule type="expression" dxfId="43614" priority="16148">
      <formula>$Y435=1</formula>
    </cfRule>
  </conditionalFormatting>
  <conditionalFormatting sqref="R435:V435 Y435:AF435">
    <cfRule type="expression" dxfId="43613" priority="16140">
      <formula>$Y435=1</formula>
    </cfRule>
  </conditionalFormatting>
  <conditionalFormatting sqref="R435:V435 Y435:AF435">
    <cfRule type="expression" dxfId="43612" priority="16139">
      <formula>$Y435=3</formula>
    </cfRule>
  </conditionalFormatting>
  <conditionalFormatting sqref="R435:V435 Y435:AF435">
    <cfRule type="expression" dxfId="43611" priority="16138">
      <formula>$Y435=4</formula>
    </cfRule>
  </conditionalFormatting>
  <conditionalFormatting sqref="R435:V435 Y435:AF435">
    <cfRule type="expression" dxfId="43610" priority="16137">
      <formula>$Y435=2</formula>
    </cfRule>
  </conditionalFormatting>
  <conditionalFormatting sqref="AF435 R435:V435 Y435:AA435">
    <cfRule type="expression" dxfId="43609" priority="16129">
      <formula>$Y435=4</formula>
    </cfRule>
    <cfRule type="expression" dxfId="43608" priority="16130">
      <formula>$Y435=3</formula>
    </cfRule>
    <cfRule type="expression" dxfId="43607" priority="16131">
      <formula>$Y435=2</formula>
    </cfRule>
    <cfRule type="expression" dxfId="43606" priority="16132">
      <formula>$Y435=1</formula>
    </cfRule>
    <cfRule type="expression" dxfId="43605" priority="16133">
      <formula>$Y435=4</formula>
    </cfRule>
    <cfRule type="expression" dxfId="43604" priority="16134">
      <formula>$Y435=3</formula>
    </cfRule>
    <cfRule type="expression" dxfId="43603" priority="16135">
      <formula>$Y435=2</formula>
    </cfRule>
    <cfRule type="expression" dxfId="43602" priority="16136">
      <formula>$Y435=1</formula>
    </cfRule>
  </conditionalFormatting>
  <conditionalFormatting sqref="W435:X435">
    <cfRule type="expression" dxfId="43601" priority="16128">
      <formula>$Y435=1</formula>
    </cfRule>
  </conditionalFormatting>
  <conditionalFormatting sqref="W435:X435">
    <cfRule type="expression" dxfId="43600" priority="16127">
      <formula>$Y435=3</formula>
    </cfRule>
  </conditionalFormatting>
  <conditionalFormatting sqref="W435:X435">
    <cfRule type="expression" dxfId="43599" priority="16126">
      <formula>$Y435=4</formula>
    </cfRule>
  </conditionalFormatting>
  <conditionalFormatting sqref="W435:X435">
    <cfRule type="expression" dxfId="43598" priority="16125">
      <formula>$Y435=2</formula>
    </cfRule>
  </conditionalFormatting>
  <conditionalFormatting sqref="W435:X435">
    <cfRule type="expression" dxfId="43597" priority="16117">
      <formula>$Y435=4</formula>
    </cfRule>
    <cfRule type="expression" dxfId="43596" priority="16118">
      <formula>$Y435=3</formula>
    </cfRule>
    <cfRule type="expression" dxfId="43595" priority="16119">
      <formula>$Y435=2</formula>
    </cfRule>
    <cfRule type="expression" dxfId="43594" priority="16120">
      <formula>$Y435=1</formula>
    </cfRule>
    <cfRule type="expression" dxfId="43593" priority="16121">
      <formula>$Y435=4</formula>
    </cfRule>
    <cfRule type="expression" dxfId="43592" priority="16122">
      <formula>$Y435=3</formula>
    </cfRule>
    <cfRule type="expression" dxfId="43591" priority="16123">
      <formula>$Y435=2</formula>
    </cfRule>
    <cfRule type="expression" dxfId="43590" priority="16124">
      <formula>$Y435=1</formula>
    </cfRule>
  </conditionalFormatting>
  <conditionalFormatting sqref="G436:G438">
    <cfRule type="expression" dxfId="43589" priority="16116">
      <formula>$Y436=1</formula>
    </cfRule>
  </conditionalFormatting>
  <conditionalFormatting sqref="G436:G438">
    <cfRule type="expression" dxfId="43588" priority="16115">
      <formula>$Y436=3</formula>
    </cfRule>
  </conditionalFormatting>
  <conditionalFormatting sqref="G436:G438">
    <cfRule type="expression" dxfId="43587" priority="16114">
      <formula>$Y436=4</formula>
    </cfRule>
  </conditionalFormatting>
  <conditionalFormatting sqref="G436:G438">
    <cfRule type="expression" dxfId="43586" priority="16113">
      <formula>$Y436=2</formula>
    </cfRule>
  </conditionalFormatting>
  <conditionalFormatting sqref="G436:G438">
    <cfRule type="expression" dxfId="43585" priority="16111">
      <formula>$Y436=1</formula>
    </cfRule>
    <cfRule type="expression" dxfId="43584" priority="16112">
      <formula>$Y436=1</formula>
    </cfRule>
  </conditionalFormatting>
  <conditionalFormatting sqref="G436:G438">
    <cfRule type="expression" dxfId="43583" priority="16109">
      <formula>$Y436=4</formula>
    </cfRule>
    <cfRule type="expression" dxfId="43582" priority="16110">
      <formula>$Y436=2</formula>
    </cfRule>
  </conditionalFormatting>
  <conditionalFormatting sqref="F436:F438">
    <cfRule type="expression" dxfId="43581" priority="16108">
      <formula>$Y436=1</formula>
    </cfRule>
  </conditionalFormatting>
  <conditionalFormatting sqref="F436:F438">
    <cfRule type="expression" dxfId="43580" priority="16107">
      <formula>$Y436=3</formula>
    </cfRule>
  </conditionalFormatting>
  <conditionalFormatting sqref="F436:F438">
    <cfRule type="expression" dxfId="43579" priority="16106">
      <formula>$Y436=4</formula>
    </cfRule>
  </conditionalFormatting>
  <conditionalFormatting sqref="F436:F438">
    <cfRule type="expression" dxfId="43578" priority="16105">
      <formula>$Y436=2</formula>
    </cfRule>
  </conditionalFormatting>
  <conditionalFormatting sqref="F436:F438">
    <cfRule type="expression" dxfId="43577" priority="16103">
      <formula>$Y436=1</formula>
    </cfRule>
    <cfRule type="expression" dxfId="43576" priority="16104">
      <formula>$Y436=1</formula>
    </cfRule>
  </conditionalFormatting>
  <conditionalFormatting sqref="F436:F438">
    <cfRule type="expression" dxfId="43575" priority="16101">
      <formula>$Y436=4</formula>
    </cfRule>
    <cfRule type="expression" dxfId="43574" priority="16102">
      <formula>$Y436=2</formula>
    </cfRule>
  </conditionalFormatting>
  <conditionalFormatting sqref="F436:F438">
    <cfRule type="expression" dxfId="43573" priority="16100">
      <formula>$Y436=1</formula>
    </cfRule>
  </conditionalFormatting>
  <conditionalFormatting sqref="F436:F438">
    <cfRule type="expression" dxfId="43572" priority="16099">
      <formula>$Y436=3</formula>
    </cfRule>
  </conditionalFormatting>
  <conditionalFormatting sqref="F436:F438">
    <cfRule type="expression" dxfId="43571" priority="16098">
      <formula>$Y436=4</formula>
    </cfRule>
  </conditionalFormatting>
  <conditionalFormatting sqref="F436:F438">
    <cfRule type="expression" dxfId="43570" priority="16097">
      <formula>$Y436=2</formula>
    </cfRule>
  </conditionalFormatting>
  <conditionalFormatting sqref="F436:F438">
    <cfRule type="expression" dxfId="43569" priority="16095">
      <formula>$Y436=1</formula>
    </cfRule>
    <cfRule type="expression" dxfId="43568" priority="16096">
      <formula>$Y436=1</formula>
    </cfRule>
  </conditionalFormatting>
  <conditionalFormatting sqref="F436:F438">
    <cfRule type="expression" dxfId="43567" priority="16093">
      <formula>$Y436=4</formula>
    </cfRule>
    <cfRule type="expression" dxfId="43566" priority="16094">
      <formula>$Y436=2</formula>
    </cfRule>
  </conditionalFormatting>
  <conditionalFormatting sqref="F436:F438">
    <cfRule type="expression" dxfId="43565" priority="16092">
      <formula>$Y436=1</formula>
    </cfRule>
  </conditionalFormatting>
  <conditionalFormatting sqref="F436:F438">
    <cfRule type="expression" dxfId="43564" priority="16091">
      <formula>$Y436=3</formula>
    </cfRule>
  </conditionalFormatting>
  <conditionalFormatting sqref="F436:F438">
    <cfRule type="expression" dxfId="43563" priority="16090">
      <formula>$Y436=4</formula>
    </cfRule>
  </conditionalFormatting>
  <conditionalFormatting sqref="F436:F438">
    <cfRule type="expression" dxfId="43562" priority="16089">
      <formula>$Y436=2</formula>
    </cfRule>
  </conditionalFormatting>
  <conditionalFormatting sqref="F436:F438">
    <cfRule type="expression" dxfId="43561" priority="16087">
      <formula>$Y436=1</formula>
    </cfRule>
    <cfRule type="expression" dxfId="43560" priority="16088">
      <formula>$Y436=1</formula>
    </cfRule>
  </conditionalFormatting>
  <conditionalFormatting sqref="F436:F438">
    <cfRule type="expression" dxfId="43559" priority="16085">
      <formula>$Y436=4</formula>
    </cfRule>
    <cfRule type="expression" dxfId="43558" priority="16086">
      <formula>$Y436=2</formula>
    </cfRule>
  </conditionalFormatting>
  <conditionalFormatting sqref="F436:F438">
    <cfRule type="expression" dxfId="43557" priority="16084">
      <formula>$Y436=1</formula>
    </cfRule>
  </conditionalFormatting>
  <conditionalFormatting sqref="F436:F438">
    <cfRule type="expression" dxfId="43556" priority="16083">
      <formula>$Y436=3</formula>
    </cfRule>
  </conditionalFormatting>
  <conditionalFormatting sqref="F436:F438">
    <cfRule type="expression" dxfId="43555" priority="16082">
      <formula>$Y436=4</formula>
    </cfRule>
  </conditionalFormatting>
  <conditionalFormatting sqref="F436:F438">
    <cfRule type="expression" dxfId="43554" priority="16081">
      <formula>$Y436=2</formula>
    </cfRule>
  </conditionalFormatting>
  <conditionalFormatting sqref="F436:F438">
    <cfRule type="expression" dxfId="43553" priority="16079">
      <formula>$Y436=1</formula>
    </cfRule>
    <cfRule type="expression" dxfId="43552" priority="16080">
      <formula>$Y436=1</formula>
    </cfRule>
  </conditionalFormatting>
  <conditionalFormatting sqref="F436:F438">
    <cfRule type="expression" dxfId="43551" priority="16077">
      <formula>$Y436=4</formula>
    </cfRule>
    <cfRule type="expression" dxfId="43550" priority="16078">
      <formula>$Y436=2</formula>
    </cfRule>
  </conditionalFormatting>
  <conditionalFormatting sqref="N436:N438">
    <cfRule type="expression" dxfId="43549" priority="16076">
      <formula>$Y436=1</formula>
    </cfRule>
  </conditionalFormatting>
  <conditionalFormatting sqref="N436:N438">
    <cfRule type="expression" dxfId="43548" priority="16075">
      <formula>$Y436=3</formula>
    </cfRule>
  </conditionalFormatting>
  <conditionalFormatting sqref="N436:N438">
    <cfRule type="expression" dxfId="43547" priority="16074">
      <formula>$Y436=4</formula>
    </cfRule>
  </conditionalFormatting>
  <conditionalFormatting sqref="N436:N438">
    <cfRule type="expression" dxfId="43546" priority="16073">
      <formula>$Y436=2</formula>
    </cfRule>
  </conditionalFormatting>
  <conditionalFormatting sqref="Q436:Q438">
    <cfRule type="expression" dxfId="43545" priority="16072">
      <formula>$Y436=1</formula>
    </cfRule>
  </conditionalFormatting>
  <conditionalFormatting sqref="Q436:Q438">
    <cfRule type="expression" dxfId="43544" priority="16071">
      <formula>$Y436=3</formula>
    </cfRule>
  </conditionalFormatting>
  <conditionalFormatting sqref="Q436:Q438">
    <cfRule type="expression" dxfId="43543" priority="16070">
      <formula>$Y436=4</formula>
    </cfRule>
  </conditionalFormatting>
  <conditionalFormatting sqref="Q436:Q438">
    <cfRule type="expression" dxfId="43542" priority="16069">
      <formula>$Y436=2</formula>
    </cfRule>
  </conditionalFormatting>
  <conditionalFormatting sqref="Q436:Q438">
    <cfRule type="expression" dxfId="43541" priority="16053">
      <formula>$Y436=4</formula>
    </cfRule>
    <cfRule type="expression" dxfId="43540" priority="16054">
      <formula>$Y436=3</formula>
    </cfRule>
    <cfRule type="expression" dxfId="43539" priority="16055">
      <formula>$Y436=2</formula>
    </cfRule>
    <cfRule type="expression" dxfId="43538" priority="16056">
      <formula>$Y436=1</formula>
    </cfRule>
    <cfRule type="expression" dxfId="43537" priority="16057">
      <formula>$Y436=4</formula>
    </cfRule>
    <cfRule type="expression" dxfId="43536" priority="16058">
      <formula>$Y436=3</formula>
    </cfRule>
    <cfRule type="expression" dxfId="43535" priority="16059">
      <formula>$Y436=2</formula>
    </cfRule>
    <cfRule type="expression" dxfId="43534" priority="16060">
      <formula>$Y436=1</formula>
    </cfRule>
    <cfRule type="expression" dxfId="43533" priority="16061">
      <formula>$Y436=4</formula>
    </cfRule>
    <cfRule type="expression" dxfId="43532" priority="16062">
      <formula>$Y436=3</formula>
    </cfRule>
    <cfRule type="expression" dxfId="43531" priority="16063">
      <formula>$Y436=2</formula>
    </cfRule>
    <cfRule type="expression" dxfId="43530" priority="16064">
      <formula>$Y436=1</formula>
    </cfRule>
    <cfRule type="expression" dxfId="43529" priority="16065">
      <formula>$Y436=4</formula>
    </cfRule>
    <cfRule type="expression" dxfId="43528" priority="16066">
      <formula>$Y436=3</formula>
    </cfRule>
    <cfRule type="expression" dxfId="43527" priority="16067">
      <formula>$Y436=2</formula>
    </cfRule>
    <cfRule type="expression" dxfId="43526" priority="16068">
      <formula>$Y436=1</formula>
    </cfRule>
  </conditionalFormatting>
  <conditionalFormatting sqref="R436:AF438">
    <cfRule type="expression" dxfId="43525" priority="16052">
      <formula>$Y436=1</formula>
    </cfRule>
  </conditionalFormatting>
  <conditionalFormatting sqref="R436:AF438">
    <cfRule type="expression" dxfId="43524" priority="16051">
      <formula>$Y436=3</formula>
    </cfRule>
  </conditionalFormatting>
  <conditionalFormatting sqref="R436:AF438">
    <cfRule type="expression" dxfId="43523" priority="16050">
      <formula>$Y436=4</formula>
    </cfRule>
  </conditionalFormatting>
  <conditionalFormatting sqref="R436:AF438">
    <cfRule type="expression" dxfId="43522" priority="16049">
      <formula>$Y436=2</formula>
    </cfRule>
  </conditionalFormatting>
  <conditionalFormatting sqref="AF436:AF438 R436:AA438">
    <cfRule type="expression" dxfId="43521" priority="16041">
      <formula>$Y436=4</formula>
    </cfRule>
    <cfRule type="expression" dxfId="43520" priority="16042">
      <formula>$Y436=3</formula>
    </cfRule>
    <cfRule type="expression" dxfId="43519" priority="16043">
      <formula>$Y436=2</formula>
    </cfRule>
    <cfRule type="expression" dxfId="43518" priority="16044">
      <formula>$Y436=1</formula>
    </cfRule>
    <cfRule type="expression" dxfId="43517" priority="16045">
      <formula>$Y436=4</formula>
    </cfRule>
    <cfRule type="expression" dxfId="43516" priority="16046">
      <formula>$Y436=3</formula>
    </cfRule>
    <cfRule type="expression" dxfId="43515" priority="16047">
      <formula>$Y436=2</formula>
    </cfRule>
    <cfRule type="expression" dxfId="43514" priority="16048">
      <formula>$Y436=1</formula>
    </cfRule>
  </conditionalFormatting>
  <conditionalFormatting sqref="R436:V438 Y436:AF438">
    <cfRule type="expression" dxfId="43513" priority="16040">
      <formula>$Y436=1</formula>
    </cfRule>
  </conditionalFormatting>
  <conditionalFormatting sqref="R436:V438 Y436:AF438">
    <cfRule type="expression" dxfId="43512" priority="16039">
      <formula>$Y436=3</formula>
    </cfRule>
  </conditionalFormatting>
  <conditionalFormatting sqref="R436:V438 Y436:AF438">
    <cfRule type="expression" dxfId="43511" priority="16038">
      <formula>$Y436=4</formula>
    </cfRule>
  </conditionalFormatting>
  <conditionalFormatting sqref="R436:V438 Y436:AF438">
    <cfRule type="expression" dxfId="43510" priority="16037">
      <formula>$Y436=2</formula>
    </cfRule>
  </conditionalFormatting>
  <conditionalFormatting sqref="AF436:AF438 R436:V438 Y436:AA438">
    <cfRule type="expression" dxfId="43509" priority="16029">
      <formula>$Y436=4</formula>
    </cfRule>
    <cfRule type="expression" dxfId="43508" priority="16030">
      <formula>$Y436=3</formula>
    </cfRule>
    <cfRule type="expression" dxfId="43507" priority="16031">
      <formula>$Y436=2</formula>
    </cfRule>
    <cfRule type="expression" dxfId="43506" priority="16032">
      <formula>$Y436=1</formula>
    </cfRule>
    <cfRule type="expression" dxfId="43505" priority="16033">
      <formula>$Y436=4</formula>
    </cfRule>
    <cfRule type="expression" dxfId="43504" priority="16034">
      <formula>$Y436=3</formula>
    </cfRule>
    <cfRule type="expression" dxfId="43503" priority="16035">
      <formula>$Y436=2</formula>
    </cfRule>
    <cfRule type="expression" dxfId="43502" priority="16036">
      <formula>$Y436=1</formula>
    </cfRule>
  </conditionalFormatting>
  <conditionalFormatting sqref="W436:X438">
    <cfRule type="expression" dxfId="43501" priority="16028">
      <formula>$Y436=1</formula>
    </cfRule>
  </conditionalFormatting>
  <conditionalFormatting sqref="W436:X438">
    <cfRule type="expression" dxfId="43500" priority="16027">
      <formula>$Y436=3</formula>
    </cfRule>
  </conditionalFormatting>
  <conditionalFormatting sqref="W436:X438">
    <cfRule type="expression" dxfId="43499" priority="16026">
      <formula>$Y436=4</formula>
    </cfRule>
  </conditionalFormatting>
  <conditionalFormatting sqref="W436:X438">
    <cfRule type="expression" dxfId="43498" priority="16025">
      <formula>$Y436=2</formula>
    </cfRule>
  </conditionalFormatting>
  <conditionalFormatting sqref="W436:X438">
    <cfRule type="expression" dxfId="43497" priority="16017">
      <formula>$Y436=4</formula>
    </cfRule>
    <cfRule type="expression" dxfId="43496" priority="16018">
      <formula>$Y436=3</formula>
    </cfRule>
    <cfRule type="expression" dxfId="43495" priority="16019">
      <formula>$Y436=2</formula>
    </cfRule>
    <cfRule type="expression" dxfId="43494" priority="16020">
      <formula>$Y436=1</formula>
    </cfRule>
    <cfRule type="expression" dxfId="43493" priority="16021">
      <formula>$Y436=4</formula>
    </cfRule>
    <cfRule type="expression" dxfId="43492" priority="16022">
      <formula>$Y436=3</formula>
    </cfRule>
    <cfRule type="expression" dxfId="43491" priority="16023">
      <formula>$Y436=2</formula>
    </cfRule>
    <cfRule type="expression" dxfId="43490" priority="16024">
      <formula>$Y436=1</formula>
    </cfRule>
  </conditionalFormatting>
  <conditionalFormatting sqref="Q436:Q438">
    <cfRule type="expression" dxfId="43489" priority="16016">
      <formula>$Y436=1</formula>
    </cfRule>
  </conditionalFormatting>
  <conditionalFormatting sqref="Q436:Q438">
    <cfRule type="expression" dxfId="43488" priority="16015">
      <formula>$Y436=3</formula>
    </cfRule>
  </conditionalFormatting>
  <conditionalFormatting sqref="Q436:Q438">
    <cfRule type="expression" dxfId="43487" priority="16014">
      <formula>$Y436=4</formula>
    </cfRule>
  </conditionalFormatting>
  <conditionalFormatting sqref="Q436:Q438">
    <cfRule type="expression" dxfId="43486" priority="16013">
      <formula>$Y436=2</formula>
    </cfRule>
  </conditionalFormatting>
  <conditionalFormatting sqref="Q436:Q438">
    <cfRule type="expression" dxfId="43485" priority="15997">
      <formula>$Y436=4</formula>
    </cfRule>
    <cfRule type="expression" dxfId="43484" priority="15998">
      <formula>$Y436=3</formula>
    </cfRule>
    <cfRule type="expression" dxfId="43483" priority="15999">
      <formula>$Y436=2</formula>
    </cfRule>
    <cfRule type="expression" dxfId="43482" priority="16000">
      <formula>$Y436=1</formula>
    </cfRule>
    <cfRule type="expression" dxfId="43481" priority="16001">
      <formula>$Y436=4</formula>
    </cfRule>
    <cfRule type="expression" dxfId="43480" priority="16002">
      <formula>$Y436=3</formula>
    </cfRule>
    <cfRule type="expression" dxfId="43479" priority="16003">
      <formula>$Y436=2</formula>
    </cfRule>
    <cfRule type="expression" dxfId="43478" priority="16004">
      <formula>$Y436=1</formula>
    </cfRule>
    <cfRule type="expression" dxfId="43477" priority="16005">
      <formula>$Y436=4</formula>
    </cfRule>
    <cfRule type="expression" dxfId="43476" priority="16006">
      <formula>$Y436=3</formula>
    </cfRule>
    <cfRule type="expression" dxfId="43475" priority="16007">
      <formula>$Y436=2</formula>
    </cfRule>
    <cfRule type="expression" dxfId="43474" priority="16008">
      <formula>$Y436=1</formula>
    </cfRule>
    <cfRule type="expression" dxfId="43473" priority="16009">
      <formula>$Y436=4</formula>
    </cfRule>
    <cfRule type="expression" dxfId="43472" priority="16010">
      <formula>$Y436=3</formula>
    </cfRule>
    <cfRule type="expression" dxfId="43471" priority="16011">
      <formula>$Y436=2</formula>
    </cfRule>
    <cfRule type="expression" dxfId="43470" priority="16012">
      <formula>$Y436=1</formula>
    </cfRule>
  </conditionalFormatting>
  <conditionalFormatting sqref="R436:AF438">
    <cfRule type="expression" dxfId="43469" priority="15996">
      <formula>$Y436=1</formula>
    </cfRule>
  </conditionalFormatting>
  <conditionalFormatting sqref="R436:AF438">
    <cfRule type="expression" dxfId="43468" priority="15995">
      <formula>$Y436=3</formula>
    </cfRule>
  </conditionalFormatting>
  <conditionalFormatting sqref="R436:AF438">
    <cfRule type="expression" dxfId="43467" priority="15994">
      <formula>$Y436=4</formula>
    </cfRule>
  </conditionalFormatting>
  <conditionalFormatting sqref="R436:AF438">
    <cfRule type="expression" dxfId="43466" priority="15993">
      <formula>$Y436=2</formula>
    </cfRule>
  </conditionalFormatting>
  <conditionalFormatting sqref="AF436:AF438 R436:AA438">
    <cfRule type="expression" dxfId="43465" priority="15985">
      <formula>$Y436=4</formula>
    </cfRule>
    <cfRule type="expression" dxfId="43464" priority="15986">
      <formula>$Y436=3</formula>
    </cfRule>
    <cfRule type="expression" dxfId="43463" priority="15987">
      <formula>$Y436=2</formula>
    </cfRule>
    <cfRule type="expression" dxfId="43462" priority="15988">
      <formula>$Y436=1</formula>
    </cfRule>
    <cfRule type="expression" dxfId="43461" priority="15989">
      <formula>$Y436=4</formula>
    </cfRule>
    <cfRule type="expression" dxfId="43460" priority="15990">
      <formula>$Y436=3</formula>
    </cfRule>
    <cfRule type="expression" dxfId="43459" priority="15991">
      <formula>$Y436=2</formula>
    </cfRule>
    <cfRule type="expression" dxfId="43458" priority="15992">
      <formula>$Y436=1</formula>
    </cfRule>
  </conditionalFormatting>
  <conditionalFormatting sqref="R436:V438 Y436:AF438">
    <cfRule type="expression" dxfId="43457" priority="15984">
      <formula>$Y436=1</formula>
    </cfRule>
  </conditionalFormatting>
  <conditionalFormatting sqref="R436:V438 Y436:AF438">
    <cfRule type="expression" dxfId="43456" priority="15983">
      <formula>$Y436=3</formula>
    </cfRule>
  </conditionalFormatting>
  <conditionalFormatting sqref="R436:V438 Y436:AF438">
    <cfRule type="expression" dxfId="43455" priority="15982">
      <formula>$Y436=4</formula>
    </cfRule>
  </conditionalFormatting>
  <conditionalFormatting sqref="R436:V438 Y436:AF438">
    <cfRule type="expression" dxfId="43454" priority="15981">
      <formula>$Y436=2</formula>
    </cfRule>
  </conditionalFormatting>
  <conditionalFormatting sqref="AF436:AF438 R436:V438 Y436:AA438">
    <cfRule type="expression" dxfId="43453" priority="15973">
      <formula>$Y436=4</formula>
    </cfRule>
    <cfRule type="expression" dxfId="43452" priority="15974">
      <formula>$Y436=3</formula>
    </cfRule>
    <cfRule type="expression" dxfId="43451" priority="15975">
      <formula>$Y436=2</formula>
    </cfRule>
    <cfRule type="expression" dxfId="43450" priority="15976">
      <formula>$Y436=1</formula>
    </cfRule>
    <cfRule type="expression" dxfId="43449" priority="15977">
      <formula>$Y436=4</formula>
    </cfRule>
    <cfRule type="expression" dxfId="43448" priority="15978">
      <formula>$Y436=3</formula>
    </cfRule>
    <cfRule type="expression" dxfId="43447" priority="15979">
      <formula>$Y436=2</formula>
    </cfRule>
    <cfRule type="expression" dxfId="43446" priority="15980">
      <formula>$Y436=1</formula>
    </cfRule>
  </conditionalFormatting>
  <conditionalFormatting sqref="W436:X438">
    <cfRule type="expression" dxfId="43445" priority="15972">
      <formula>$Y436=1</formula>
    </cfRule>
  </conditionalFormatting>
  <conditionalFormatting sqref="W436:X438">
    <cfRule type="expression" dxfId="43444" priority="15971">
      <formula>$Y436=3</formula>
    </cfRule>
  </conditionalFormatting>
  <conditionalFormatting sqref="W436:X438">
    <cfRule type="expression" dxfId="43443" priority="15970">
      <formula>$Y436=4</formula>
    </cfRule>
  </conditionalFormatting>
  <conditionalFormatting sqref="W436:X438">
    <cfRule type="expression" dxfId="43442" priority="15969">
      <formula>$Y436=2</formula>
    </cfRule>
  </conditionalFormatting>
  <conditionalFormatting sqref="W436:X438">
    <cfRule type="expression" dxfId="43441" priority="15961">
      <formula>$Y436=4</formula>
    </cfRule>
    <cfRule type="expression" dxfId="43440" priority="15962">
      <formula>$Y436=3</formula>
    </cfRule>
    <cfRule type="expression" dxfId="43439" priority="15963">
      <formula>$Y436=2</formula>
    </cfRule>
    <cfRule type="expression" dxfId="43438" priority="15964">
      <formula>$Y436=1</formula>
    </cfRule>
    <cfRule type="expression" dxfId="43437" priority="15965">
      <formula>$Y436=4</formula>
    </cfRule>
    <cfRule type="expression" dxfId="43436" priority="15966">
      <formula>$Y436=3</formula>
    </cfRule>
    <cfRule type="expression" dxfId="43435" priority="15967">
      <formula>$Y436=2</formula>
    </cfRule>
    <cfRule type="expression" dxfId="43434" priority="15968">
      <formula>$Y436=1</formula>
    </cfRule>
  </conditionalFormatting>
  <conditionalFormatting sqref="B364:E364 H364:J364">
    <cfRule type="expression" dxfId="43433" priority="15960">
      <formula>$Y364=1</formula>
    </cfRule>
  </conditionalFormatting>
  <conditionalFormatting sqref="B364:D364 H364:J364">
    <cfRule type="expression" dxfId="43432" priority="15959">
      <formula>$Y364=3</formula>
    </cfRule>
  </conditionalFormatting>
  <conditionalFormatting sqref="B364:E364 H364:J364">
    <cfRule type="expression" dxfId="43431" priority="15958">
      <formula>$Y364=4</formula>
    </cfRule>
  </conditionalFormatting>
  <conditionalFormatting sqref="E364">
    <cfRule type="expression" dxfId="43430" priority="15956">
      <formula>$Y364=3</formula>
    </cfRule>
    <cfRule type="expression" dxfId="43429" priority="15957">
      <formula>$Y364=2</formula>
    </cfRule>
  </conditionalFormatting>
  <conditionalFormatting sqref="B364:D364 H364:J364">
    <cfRule type="expression" dxfId="43428" priority="15955">
      <formula>$Y364=2</formula>
    </cfRule>
  </conditionalFormatting>
  <conditionalFormatting sqref="H364">
    <cfRule type="expression" dxfId="43427" priority="15953">
      <formula>$Y364=1</formula>
    </cfRule>
    <cfRule type="expression" dxfId="43426" priority="15954">
      <formula>$Y364=1</formula>
    </cfRule>
  </conditionalFormatting>
  <conditionalFormatting sqref="J364">
    <cfRule type="expression" dxfId="43425" priority="15937">
      <formula>$Y364=4</formula>
    </cfRule>
    <cfRule type="expression" dxfId="43424" priority="15938">
      <formula>$Y364=3</formula>
    </cfRule>
    <cfRule type="expression" dxfId="43423" priority="15939">
      <formula>$Y364=2</formula>
    </cfRule>
    <cfRule type="expression" dxfId="43422" priority="15940">
      <formula>$Y364=1</formula>
    </cfRule>
    <cfRule type="expression" dxfId="43421" priority="15941">
      <formula>$Y364=4</formula>
    </cfRule>
    <cfRule type="expression" dxfId="43420" priority="15942">
      <formula>$Y364=3</formula>
    </cfRule>
    <cfRule type="expression" dxfId="43419" priority="15943">
      <formula>$Y364=2</formula>
    </cfRule>
    <cfRule type="expression" dxfId="43418" priority="15944">
      <formula>$Y364=1</formula>
    </cfRule>
    <cfRule type="expression" dxfId="43417" priority="15945">
      <formula>$Y364=4</formula>
    </cfRule>
    <cfRule type="expression" dxfId="43416" priority="15946">
      <formula>$Y364=3</formula>
    </cfRule>
    <cfRule type="expression" dxfId="43415" priority="15947">
      <formula>$Y364=2</formula>
    </cfRule>
    <cfRule type="expression" dxfId="43414" priority="15948">
      <formula>$Y364=1</formula>
    </cfRule>
    <cfRule type="expression" dxfId="43413" priority="15949">
      <formula>$Y364=4</formula>
    </cfRule>
    <cfRule type="expression" dxfId="43412" priority="15950">
      <formula>$Y364=3</formula>
    </cfRule>
    <cfRule type="expression" dxfId="43411" priority="15951">
      <formula>$Y364=2</formula>
    </cfRule>
    <cfRule type="expression" dxfId="43410" priority="15952">
      <formula>$Y364=1</formula>
    </cfRule>
  </conditionalFormatting>
  <conditionalFormatting sqref="H364">
    <cfRule type="expression" dxfId="43409" priority="15935">
      <formula>$Y364=4</formula>
    </cfRule>
    <cfRule type="expression" dxfId="43408" priority="15936">
      <formula>$Y364=2</formula>
    </cfRule>
  </conditionalFormatting>
  <conditionalFormatting sqref="F364:G364">
    <cfRule type="expression" dxfId="43407" priority="15934">
      <formula>$Y364=1</formula>
    </cfRule>
  </conditionalFormatting>
  <conditionalFormatting sqref="F364:G364">
    <cfRule type="expression" dxfId="43406" priority="15933">
      <formula>$Y364=3</formula>
    </cfRule>
  </conditionalFormatting>
  <conditionalFormatting sqref="F364:G364">
    <cfRule type="expression" dxfId="43405" priority="15932">
      <formula>$Y364=4</formula>
    </cfRule>
  </conditionalFormatting>
  <conditionalFormatting sqref="F364:G364">
    <cfRule type="expression" dxfId="43404" priority="15931">
      <formula>$Y364=2</formula>
    </cfRule>
  </conditionalFormatting>
  <conditionalFormatting sqref="F364:G364">
    <cfRule type="expression" dxfId="43403" priority="15929">
      <formula>$Y364=1</formula>
    </cfRule>
    <cfRule type="expression" dxfId="43402" priority="15930">
      <formula>$Y364=1</formula>
    </cfRule>
  </conditionalFormatting>
  <conditionalFormatting sqref="F364:G364">
    <cfRule type="expression" dxfId="43401" priority="15927">
      <formula>$Y364=4</formula>
    </cfRule>
    <cfRule type="expression" dxfId="43400" priority="15928">
      <formula>$Y364=2</formula>
    </cfRule>
  </conditionalFormatting>
  <conditionalFormatting sqref="M364:P364 Z364:AF364">
    <cfRule type="expression" dxfId="43399" priority="15926">
      <formula>$Y364=1</formula>
    </cfRule>
  </conditionalFormatting>
  <conditionalFormatting sqref="M364:P364 Z364:AF364">
    <cfRule type="expression" dxfId="43398" priority="15925">
      <formula>$Y364=3</formula>
    </cfRule>
  </conditionalFormatting>
  <conditionalFormatting sqref="M364:P364 Z364:AF364">
    <cfRule type="expression" dxfId="43397" priority="15924">
      <formula>$Y364=4</formula>
    </cfRule>
  </conditionalFormatting>
  <conditionalFormatting sqref="M364:P364 Z364:AF364">
    <cfRule type="expression" dxfId="43396" priority="15923">
      <formula>$Y364=2</formula>
    </cfRule>
  </conditionalFormatting>
  <conditionalFormatting sqref="Z364:AA364 AF364">
    <cfRule type="expression" dxfId="43395" priority="15915">
      <formula>$Y364=4</formula>
    </cfRule>
    <cfRule type="expression" dxfId="43394" priority="15916">
      <formula>$Y364=3</formula>
    </cfRule>
    <cfRule type="expression" dxfId="43393" priority="15917">
      <formula>$Y364=2</formula>
    </cfRule>
    <cfRule type="expression" dxfId="43392" priority="15918">
      <formula>$Y364=1</formula>
    </cfRule>
    <cfRule type="expression" dxfId="43391" priority="15919">
      <formula>$Y364=4</formula>
    </cfRule>
    <cfRule type="expression" dxfId="43390" priority="15920">
      <formula>$Y364=3</formula>
    </cfRule>
    <cfRule type="expression" dxfId="43389" priority="15921">
      <formula>$Y364=2</formula>
    </cfRule>
    <cfRule type="expression" dxfId="43388" priority="15922">
      <formula>$Y364=1</formula>
    </cfRule>
  </conditionalFormatting>
  <conditionalFormatting sqref="P364">
    <cfRule type="expression" dxfId="43387" priority="15899">
      <formula>$Y364=4</formula>
    </cfRule>
    <cfRule type="expression" dxfId="43386" priority="15900">
      <formula>$Y364=3</formula>
    </cfRule>
    <cfRule type="expression" dxfId="43385" priority="15901">
      <formula>$Y364=2</formula>
    </cfRule>
    <cfRule type="expression" dxfId="43384" priority="15902">
      <formula>$Y364=1</formula>
    </cfRule>
    <cfRule type="expression" dxfId="43383" priority="15903">
      <formula>$Y364=4</formula>
    </cfRule>
    <cfRule type="expression" dxfId="43382" priority="15904">
      <formula>$Y364=3</formula>
    </cfRule>
    <cfRule type="expression" dxfId="43381" priority="15905">
      <formula>$Y364=2</formula>
    </cfRule>
    <cfRule type="expression" dxfId="43380" priority="15906">
      <formula>$Y364=1</formula>
    </cfRule>
    <cfRule type="expression" dxfId="43379" priority="15907">
      <formula>$Y364=4</formula>
    </cfRule>
    <cfRule type="expression" dxfId="43378" priority="15908">
      <formula>$Y364=3</formula>
    </cfRule>
    <cfRule type="expression" dxfId="43377" priority="15909">
      <formula>$Y364=2</formula>
    </cfRule>
    <cfRule type="expression" dxfId="43376" priority="15910">
      <formula>$Y364=1</formula>
    </cfRule>
    <cfRule type="expression" dxfId="43375" priority="15911">
      <formula>$Y364=4</formula>
    </cfRule>
    <cfRule type="expression" dxfId="43374" priority="15912">
      <formula>$Y364=3</formula>
    </cfRule>
    <cfRule type="expression" dxfId="43373" priority="15913">
      <formula>$Y364=2</formula>
    </cfRule>
    <cfRule type="expression" dxfId="43372" priority="15914">
      <formula>$Y364=1</formula>
    </cfRule>
  </conditionalFormatting>
  <conditionalFormatting sqref="Q364">
    <cfRule type="expression" dxfId="43371" priority="15898">
      <formula>$Y364=1</formula>
    </cfRule>
  </conditionalFormatting>
  <conditionalFormatting sqref="Q364">
    <cfRule type="expression" dxfId="43370" priority="15897">
      <formula>$Y364=3</formula>
    </cfRule>
  </conditionalFormatting>
  <conditionalFormatting sqref="Q364">
    <cfRule type="expression" dxfId="43369" priority="15896">
      <formula>$Y364=4</formula>
    </cfRule>
  </conditionalFormatting>
  <conditionalFormatting sqref="Q364">
    <cfRule type="expression" dxfId="43368" priority="15895">
      <formula>$Y364=2</formula>
    </cfRule>
  </conditionalFormatting>
  <conditionalFormatting sqref="Q364">
    <cfRule type="expression" dxfId="43367" priority="15879">
      <formula>$Y364=4</formula>
    </cfRule>
    <cfRule type="expression" dxfId="43366" priority="15880">
      <formula>$Y364=3</formula>
    </cfRule>
    <cfRule type="expression" dxfId="43365" priority="15881">
      <formula>$Y364=2</formula>
    </cfRule>
    <cfRule type="expression" dxfId="43364" priority="15882">
      <formula>$Y364=1</formula>
    </cfRule>
    <cfRule type="expression" dxfId="43363" priority="15883">
      <formula>$Y364=4</formula>
    </cfRule>
    <cfRule type="expression" dxfId="43362" priority="15884">
      <formula>$Y364=3</formula>
    </cfRule>
    <cfRule type="expression" dxfId="43361" priority="15885">
      <formula>$Y364=2</formula>
    </cfRule>
    <cfRule type="expression" dxfId="43360" priority="15886">
      <formula>$Y364=1</formula>
    </cfRule>
    <cfRule type="expression" dxfId="43359" priority="15887">
      <formula>$Y364=4</formula>
    </cfRule>
    <cfRule type="expression" dxfId="43358" priority="15888">
      <formula>$Y364=3</formula>
    </cfRule>
    <cfRule type="expression" dxfId="43357" priority="15889">
      <formula>$Y364=2</formula>
    </cfRule>
    <cfRule type="expression" dxfId="43356" priority="15890">
      <formula>$Y364=1</formula>
    </cfRule>
    <cfRule type="expression" dxfId="43355" priority="15891">
      <formula>$Y364=4</formula>
    </cfRule>
    <cfRule type="expression" dxfId="43354" priority="15892">
      <formula>$Y364=3</formula>
    </cfRule>
    <cfRule type="expression" dxfId="43353" priority="15893">
      <formula>$Y364=2</formula>
    </cfRule>
    <cfRule type="expression" dxfId="43352" priority="15894">
      <formula>$Y364=1</formula>
    </cfRule>
  </conditionalFormatting>
  <conditionalFormatting sqref="AF418:AF420 R418:AA420">
    <cfRule type="expression" dxfId="43351" priority="15859">
      <formula>$Y418=4</formula>
    </cfRule>
    <cfRule type="expression" dxfId="43350" priority="15860">
      <formula>$Y418=3</formula>
    </cfRule>
    <cfRule type="expression" dxfId="43349" priority="15861">
      <formula>$Y418=2</formula>
    </cfRule>
    <cfRule type="expression" dxfId="43348" priority="15862">
      <formula>$Y418=1</formula>
    </cfRule>
    <cfRule type="expression" dxfId="43347" priority="15863">
      <formula>$Y418=4</formula>
    </cfRule>
    <cfRule type="expression" dxfId="43346" priority="15864">
      <formula>$Y418=3</formula>
    </cfRule>
    <cfRule type="expression" dxfId="43345" priority="15865">
      <formula>$Y418=2</formula>
    </cfRule>
    <cfRule type="expression" dxfId="43344" priority="15866">
      <formula>$Y418=1</formula>
    </cfRule>
  </conditionalFormatting>
  <conditionalFormatting sqref="J417">
    <cfRule type="expression" dxfId="43343" priority="15858">
      <formula>$Y417=1</formula>
    </cfRule>
  </conditionalFormatting>
  <conditionalFormatting sqref="J417">
    <cfRule type="expression" dxfId="43342" priority="15857">
      <formula>$Y417=3</formula>
    </cfRule>
  </conditionalFormatting>
  <conditionalFormatting sqref="J417">
    <cfRule type="expression" dxfId="43341" priority="15856">
      <formula>$Y417=4</formula>
    </cfRule>
  </conditionalFormatting>
  <conditionalFormatting sqref="J417">
    <cfRule type="expression" dxfId="43340" priority="15855">
      <formula>$Y417=2</formula>
    </cfRule>
  </conditionalFormatting>
  <conditionalFormatting sqref="J417">
    <cfRule type="expression" dxfId="43339" priority="15854">
      <formula>$Y417=1</formula>
    </cfRule>
  </conditionalFormatting>
  <conditionalFormatting sqref="J417">
    <cfRule type="expression" dxfId="43338" priority="15853">
      <formula>$Y417=3</formula>
    </cfRule>
  </conditionalFormatting>
  <conditionalFormatting sqref="J417">
    <cfRule type="expression" dxfId="43337" priority="15852">
      <formula>$Y417=4</formula>
    </cfRule>
  </conditionalFormatting>
  <conditionalFormatting sqref="J417">
    <cfRule type="expression" dxfId="43336" priority="15851">
      <formula>$Y417=2</formula>
    </cfRule>
  </conditionalFormatting>
  <conditionalFormatting sqref="B417:D417 I417">
    <cfRule type="expression" dxfId="43335" priority="15850">
      <formula>$Y417=1</formula>
    </cfRule>
  </conditionalFormatting>
  <conditionalFormatting sqref="B417:D417 I417">
    <cfRule type="expression" dxfId="43334" priority="15849">
      <formula>$Y417=3</formula>
    </cfRule>
  </conditionalFormatting>
  <conditionalFormatting sqref="B417:D417 I417">
    <cfRule type="expression" dxfId="43333" priority="15848">
      <formula>$Y417=4</formula>
    </cfRule>
  </conditionalFormatting>
  <conditionalFormatting sqref="B417:D417 I417">
    <cfRule type="expression" dxfId="43332" priority="15847">
      <formula>$Y417=2</formula>
    </cfRule>
  </conditionalFormatting>
  <conditionalFormatting sqref="E417">
    <cfRule type="expression" dxfId="43331" priority="15846">
      <formula>$Y417=1</formula>
    </cfRule>
  </conditionalFormatting>
  <conditionalFormatting sqref="E417">
    <cfRule type="expression" dxfId="43330" priority="15845">
      <formula>$Y417=4</formula>
    </cfRule>
  </conditionalFormatting>
  <conditionalFormatting sqref="E417">
    <cfRule type="expression" dxfId="43329" priority="15843">
      <formula>$Y417=3</formula>
    </cfRule>
    <cfRule type="expression" dxfId="43328" priority="15844">
      <formula>$Y417=2</formula>
    </cfRule>
  </conditionalFormatting>
  <conditionalFormatting sqref="F417:G417">
    <cfRule type="expression" dxfId="43327" priority="15842">
      <formula>$Y417=1</formula>
    </cfRule>
  </conditionalFormatting>
  <conditionalFormatting sqref="F417:G417">
    <cfRule type="expression" dxfId="43326" priority="15841">
      <formula>$Y417=3</formula>
    </cfRule>
  </conditionalFormatting>
  <conditionalFormatting sqref="F417:G417">
    <cfRule type="expression" dxfId="43325" priority="15840">
      <formula>$Y417=4</formula>
    </cfRule>
  </conditionalFormatting>
  <conditionalFormatting sqref="F417:G417">
    <cfRule type="expression" dxfId="43324" priority="15839">
      <formula>$Y417=2</formula>
    </cfRule>
  </conditionalFormatting>
  <conditionalFormatting sqref="F417:G417">
    <cfRule type="expression" dxfId="43323" priority="15837">
      <formula>$Y417=1</formula>
    </cfRule>
    <cfRule type="expression" dxfId="43322" priority="15838">
      <formula>$Y417=1</formula>
    </cfRule>
  </conditionalFormatting>
  <conditionalFormatting sqref="F417:G417">
    <cfRule type="expression" dxfId="43321" priority="15835">
      <formula>$Y417=4</formula>
    </cfRule>
    <cfRule type="expression" dxfId="43320" priority="15836">
      <formula>$Y417=2</formula>
    </cfRule>
  </conditionalFormatting>
  <conditionalFormatting sqref="F417:G417">
    <cfRule type="expression" dxfId="43319" priority="15834">
      <formula>$Y417=1</formula>
    </cfRule>
  </conditionalFormatting>
  <conditionalFormatting sqref="F417:G417">
    <cfRule type="expression" dxfId="43318" priority="15833">
      <formula>$Y417=3</formula>
    </cfRule>
  </conditionalFormatting>
  <conditionalFormatting sqref="F417:G417">
    <cfRule type="expression" dxfId="43317" priority="15832">
      <formula>$Y417=4</formula>
    </cfRule>
  </conditionalFormatting>
  <conditionalFormatting sqref="F417:G417">
    <cfRule type="expression" dxfId="43316" priority="15831">
      <formula>$Y417=2</formula>
    </cfRule>
  </conditionalFormatting>
  <conditionalFormatting sqref="F417:G417">
    <cfRule type="expression" dxfId="43315" priority="15829">
      <formula>$Y417=1</formula>
    </cfRule>
    <cfRule type="expression" dxfId="43314" priority="15830">
      <formula>$Y417=1</formula>
    </cfRule>
  </conditionalFormatting>
  <conditionalFormatting sqref="F417:G417">
    <cfRule type="expression" dxfId="43313" priority="15827">
      <formula>$Y417=4</formula>
    </cfRule>
    <cfRule type="expression" dxfId="43312" priority="15828">
      <formula>$Y417=2</formula>
    </cfRule>
  </conditionalFormatting>
  <conditionalFormatting sqref="P417">
    <cfRule type="expression" dxfId="43311" priority="15826">
      <formula>$Y417=1</formula>
    </cfRule>
  </conditionalFormatting>
  <conditionalFormatting sqref="P417">
    <cfRule type="expression" dxfId="43310" priority="15825">
      <formula>$Y417=3</formula>
    </cfRule>
  </conditionalFormatting>
  <conditionalFormatting sqref="P417">
    <cfRule type="expression" dxfId="43309" priority="15824">
      <formula>$Y417=4</formula>
    </cfRule>
  </conditionalFormatting>
  <conditionalFormatting sqref="P417">
    <cfRule type="expression" dxfId="43308" priority="15823">
      <formula>$Y417=2</formula>
    </cfRule>
  </conditionalFormatting>
  <conditionalFormatting sqref="P417">
    <cfRule type="expression" dxfId="43307" priority="15807">
      <formula>$Y417=4</formula>
    </cfRule>
    <cfRule type="expression" dxfId="43306" priority="15808">
      <formula>$Y417=3</formula>
    </cfRule>
    <cfRule type="expression" dxfId="43305" priority="15809">
      <formula>$Y417=2</formula>
    </cfRule>
    <cfRule type="expression" dxfId="43304" priority="15810">
      <formula>$Y417=1</formula>
    </cfRule>
    <cfRule type="expression" dxfId="43303" priority="15811">
      <formula>$Y417=4</formula>
    </cfRule>
    <cfRule type="expression" dxfId="43302" priority="15812">
      <formula>$Y417=3</formula>
    </cfRule>
    <cfRule type="expression" dxfId="43301" priority="15813">
      <formula>$Y417=2</formula>
    </cfRule>
    <cfRule type="expression" dxfId="43300" priority="15814">
      <formula>$Y417=1</formula>
    </cfRule>
    <cfRule type="expression" dxfId="43299" priority="15815">
      <formula>$Y417=4</formula>
    </cfRule>
    <cfRule type="expression" dxfId="43298" priority="15816">
      <formula>$Y417=3</formula>
    </cfRule>
    <cfRule type="expression" dxfId="43297" priority="15817">
      <formula>$Y417=2</formula>
    </cfRule>
    <cfRule type="expression" dxfId="43296" priority="15818">
      <formula>$Y417=1</formula>
    </cfRule>
    <cfRule type="expression" dxfId="43295" priority="15819">
      <formula>$Y417=4</formula>
    </cfRule>
    <cfRule type="expression" dxfId="43294" priority="15820">
      <formula>$Y417=3</formula>
    </cfRule>
    <cfRule type="expression" dxfId="43293" priority="15821">
      <formula>$Y417=2</formula>
    </cfRule>
    <cfRule type="expression" dxfId="43292" priority="15822">
      <formula>$Y417=1</formula>
    </cfRule>
  </conditionalFormatting>
  <conditionalFormatting sqref="Q417">
    <cfRule type="expression" dxfId="43291" priority="15806">
      <formula>$Y417=1</formula>
    </cfRule>
  </conditionalFormatting>
  <conditionalFormatting sqref="Q417">
    <cfRule type="expression" dxfId="43290" priority="15805">
      <formula>$Y417=3</formula>
    </cfRule>
  </conditionalFormatting>
  <conditionalFormatting sqref="Q417">
    <cfRule type="expression" dxfId="43289" priority="15804">
      <formula>$Y417=4</formula>
    </cfRule>
  </conditionalFormatting>
  <conditionalFormatting sqref="Q417">
    <cfRule type="expression" dxfId="43288" priority="15803">
      <formula>$Y417=2</formula>
    </cfRule>
  </conditionalFormatting>
  <conditionalFormatting sqref="Q417">
    <cfRule type="expression" dxfId="43287" priority="15787">
      <formula>$Y417=4</formula>
    </cfRule>
    <cfRule type="expression" dxfId="43286" priority="15788">
      <formula>$Y417=3</formula>
    </cfRule>
    <cfRule type="expression" dxfId="43285" priority="15789">
      <formula>$Y417=2</formula>
    </cfRule>
    <cfRule type="expression" dxfId="43284" priority="15790">
      <formula>$Y417=1</formula>
    </cfRule>
    <cfRule type="expression" dxfId="43283" priority="15791">
      <formula>$Y417=4</formula>
    </cfRule>
    <cfRule type="expression" dxfId="43282" priority="15792">
      <formula>$Y417=3</formula>
    </cfRule>
    <cfRule type="expression" dxfId="43281" priority="15793">
      <formula>$Y417=2</formula>
    </cfRule>
    <cfRule type="expression" dxfId="43280" priority="15794">
      <formula>$Y417=1</formula>
    </cfRule>
    <cfRule type="expression" dxfId="43279" priority="15795">
      <formula>$Y417=4</formula>
    </cfRule>
    <cfRule type="expression" dxfId="43278" priority="15796">
      <formula>$Y417=3</formula>
    </cfRule>
    <cfRule type="expression" dxfId="43277" priority="15797">
      <formula>$Y417=2</formula>
    </cfRule>
    <cfRule type="expression" dxfId="43276" priority="15798">
      <formula>$Y417=1</formula>
    </cfRule>
    <cfRule type="expression" dxfId="43275" priority="15799">
      <formula>$Y417=4</formula>
    </cfRule>
    <cfRule type="expression" dxfId="43274" priority="15800">
      <formula>$Y417=3</formula>
    </cfRule>
    <cfRule type="expression" dxfId="43273" priority="15801">
      <formula>$Y417=2</formula>
    </cfRule>
    <cfRule type="expression" dxfId="43272" priority="15802">
      <formula>$Y417=1</formula>
    </cfRule>
  </conditionalFormatting>
  <conditionalFormatting sqref="R417:AF417">
    <cfRule type="expression" dxfId="43271" priority="15786">
      <formula>$Y417=1</formula>
    </cfRule>
  </conditionalFormatting>
  <conditionalFormatting sqref="R417:AF417">
    <cfRule type="expression" dxfId="43270" priority="15785">
      <formula>$Y417=3</formula>
    </cfRule>
  </conditionalFormatting>
  <conditionalFormatting sqref="R417:AF417">
    <cfRule type="expression" dxfId="43269" priority="15784">
      <formula>$Y417=4</formula>
    </cfRule>
  </conditionalFormatting>
  <conditionalFormatting sqref="R417:AF417">
    <cfRule type="expression" dxfId="43268" priority="15783">
      <formula>$Y417=2</formula>
    </cfRule>
  </conditionalFormatting>
  <conditionalFormatting sqref="AF417 R417:AA417">
    <cfRule type="expression" dxfId="43267" priority="15775">
      <formula>$Y417=4</formula>
    </cfRule>
    <cfRule type="expression" dxfId="43266" priority="15776">
      <formula>$Y417=3</formula>
    </cfRule>
    <cfRule type="expression" dxfId="43265" priority="15777">
      <formula>$Y417=2</formula>
    </cfRule>
    <cfRule type="expression" dxfId="43264" priority="15778">
      <formula>$Y417=1</formula>
    </cfRule>
    <cfRule type="expression" dxfId="43263" priority="15779">
      <formula>$Y417=4</formula>
    </cfRule>
    <cfRule type="expression" dxfId="43262" priority="15780">
      <formula>$Y417=3</formula>
    </cfRule>
    <cfRule type="expression" dxfId="43261" priority="15781">
      <formula>$Y417=2</formula>
    </cfRule>
    <cfRule type="expression" dxfId="43260" priority="15782">
      <formula>$Y417=1</formula>
    </cfRule>
  </conditionalFormatting>
  <conditionalFormatting sqref="R417:V417 Y417:AF417">
    <cfRule type="expression" dxfId="43259" priority="15774">
      <formula>$Y417=1</formula>
    </cfRule>
  </conditionalFormatting>
  <conditionalFormatting sqref="R417:V417 Y417:AF417">
    <cfRule type="expression" dxfId="43258" priority="15773">
      <formula>$Y417=3</formula>
    </cfRule>
  </conditionalFormatting>
  <conditionalFormatting sqref="R417:V417 Y417:AF417">
    <cfRule type="expression" dxfId="43257" priority="15772">
      <formula>$Y417=4</formula>
    </cfRule>
  </conditionalFormatting>
  <conditionalFormatting sqref="R417:V417 Y417:AF417">
    <cfRule type="expression" dxfId="43256" priority="15771">
      <formula>$Y417=2</formula>
    </cfRule>
  </conditionalFormatting>
  <conditionalFormatting sqref="AF417 R417:V417 Y417:AA417">
    <cfRule type="expression" dxfId="43255" priority="15763">
      <formula>$Y417=4</formula>
    </cfRule>
    <cfRule type="expression" dxfId="43254" priority="15764">
      <formula>$Y417=3</formula>
    </cfRule>
    <cfRule type="expression" dxfId="43253" priority="15765">
      <formula>$Y417=2</formula>
    </cfRule>
    <cfRule type="expression" dxfId="43252" priority="15766">
      <formula>$Y417=1</formula>
    </cfRule>
    <cfRule type="expression" dxfId="43251" priority="15767">
      <formula>$Y417=4</formula>
    </cfRule>
    <cfRule type="expression" dxfId="43250" priority="15768">
      <formula>$Y417=3</formula>
    </cfRule>
    <cfRule type="expression" dxfId="43249" priority="15769">
      <formula>$Y417=2</formula>
    </cfRule>
    <cfRule type="expression" dxfId="43248" priority="15770">
      <formula>$Y417=1</formula>
    </cfRule>
  </conditionalFormatting>
  <conditionalFormatting sqref="W417:X417">
    <cfRule type="expression" dxfId="43247" priority="15762">
      <formula>$Y417=1</formula>
    </cfRule>
  </conditionalFormatting>
  <conditionalFormatting sqref="W417:X417">
    <cfRule type="expression" dxfId="43246" priority="15761">
      <formula>$Y417=3</formula>
    </cfRule>
  </conditionalFormatting>
  <conditionalFormatting sqref="W417:X417">
    <cfRule type="expression" dxfId="43245" priority="15760">
      <formula>$Y417=4</formula>
    </cfRule>
  </conditionalFormatting>
  <conditionalFormatting sqref="W417:X417">
    <cfRule type="expression" dxfId="43244" priority="15759">
      <formula>$Y417=2</formula>
    </cfRule>
  </conditionalFormatting>
  <conditionalFormatting sqref="W417:X417">
    <cfRule type="expression" dxfId="43243" priority="15751">
      <formula>$Y417=4</formula>
    </cfRule>
    <cfRule type="expression" dxfId="43242" priority="15752">
      <formula>$Y417=3</formula>
    </cfRule>
    <cfRule type="expression" dxfId="43241" priority="15753">
      <formula>$Y417=2</formula>
    </cfRule>
    <cfRule type="expression" dxfId="43240" priority="15754">
      <formula>$Y417=1</formula>
    </cfRule>
    <cfRule type="expression" dxfId="43239" priority="15755">
      <formula>$Y417=4</formula>
    </cfRule>
    <cfRule type="expression" dxfId="43238" priority="15756">
      <formula>$Y417=3</formula>
    </cfRule>
    <cfRule type="expression" dxfId="43237" priority="15757">
      <formula>$Y417=2</formula>
    </cfRule>
    <cfRule type="expression" dxfId="43236" priority="15758">
      <formula>$Y417=1</formula>
    </cfRule>
  </conditionalFormatting>
  <conditionalFormatting sqref="J417 E417">
    <cfRule type="expression" dxfId="43235" priority="15750">
      <formula>$Y417=1</formula>
    </cfRule>
  </conditionalFormatting>
  <conditionalFormatting sqref="J417">
    <cfRule type="expression" dxfId="43234" priority="15749">
      <formula>$Y417=3</formula>
    </cfRule>
  </conditionalFormatting>
  <conditionalFormatting sqref="J417 E417">
    <cfRule type="expression" dxfId="43233" priority="15748">
      <formula>$Y417=4</formula>
    </cfRule>
  </conditionalFormatting>
  <conditionalFormatting sqref="E417">
    <cfRule type="expression" dxfId="43232" priority="15746">
      <formula>$Y417=3</formula>
    </cfRule>
    <cfRule type="expression" dxfId="43231" priority="15747">
      <formula>$Y417=2</formula>
    </cfRule>
  </conditionalFormatting>
  <conditionalFormatting sqref="J417">
    <cfRule type="expression" dxfId="43230" priority="15745">
      <formula>$Y417=2</formula>
    </cfRule>
  </conditionalFormatting>
  <conditionalFormatting sqref="J418">
    <cfRule type="expression" dxfId="43229" priority="15744">
      <formula>$Y418=1</formula>
    </cfRule>
  </conditionalFormatting>
  <conditionalFormatting sqref="J418">
    <cfRule type="expression" dxfId="43228" priority="15743">
      <formula>$Y418=3</formula>
    </cfRule>
  </conditionalFormatting>
  <conditionalFormatting sqref="J418">
    <cfRule type="expression" dxfId="43227" priority="15742">
      <formula>$Y418=4</formula>
    </cfRule>
  </conditionalFormatting>
  <conditionalFormatting sqref="J418">
    <cfRule type="expression" dxfId="43226" priority="15741">
      <formula>$Y418=2</formula>
    </cfRule>
  </conditionalFormatting>
  <conditionalFormatting sqref="J419">
    <cfRule type="expression" dxfId="43225" priority="15740">
      <formula>$Y419=1</formula>
    </cfRule>
  </conditionalFormatting>
  <conditionalFormatting sqref="J419">
    <cfRule type="expression" dxfId="43224" priority="15739">
      <formula>$Y419=3</formula>
    </cfRule>
  </conditionalFormatting>
  <conditionalFormatting sqref="J419">
    <cfRule type="expression" dxfId="43223" priority="15738">
      <formula>$Y419=4</formula>
    </cfRule>
  </conditionalFormatting>
  <conditionalFormatting sqref="J419">
    <cfRule type="expression" dxfId="43222" priority="15737">
      <formula>$Y419=2</formula>
    </cfRule>
  </conditionalFormatting>
  <conditionalFormatting sqref="F417:G417">
    <cfRule type="expression" dxfId="43221" priority="15736">
      <formula>$Y417=1</formula>
    </cfRule>
  </conditionalFormatting>
  <conditionalFormatting sqref="F417:G417">
    <cfRule type="expression" dxfId="43220" priority="15735">
      <formula>$Y417=3</formula>
    </cfRule>
  </conditionalFormatting>
  <conditionalFormatting sqref="F417:G417">
    <cfRule type="expression" dxfId="43219" priority="15734">
      <formula>$Y417=4</formula>
    </cfRule>
  </conditionalFormatting>
  <conditionalFormatting sqref="F417:G417">
    <cfRule type="expression" dxfId="43218" priority="15733">
      <formula>$Y417=2</formula>
    </cfRule>
  </conditionalFormatting>
  <conditionalFormatting sqref="F417:G417">
    <cfRule type="expression" dxfId="43217" priority="15731">
      <formula>$Y417=1</formula>
    </cfRule>
    <cfRule type="expression" dxfId="43216" priority="15732">
      <formula>$Y417=1</formula>
    </cfRule>
  </conditionalFormatting>
  <conditionalFormatting sqref="F417:G417">
    <cfRule type="expression" dxfId="43215" priority="15729">
      <formula>$Y417=4</formula>
    </cfRule>
    <cfRule type="expression" dxfId="43214" priority="15730">
      <formula>$Y417=2</formula>
    </cfRule>
  </conditionalFormatting>
  <conditionalFormatting sqref="F417:G417">
    <cfRule type="expression" dxfId="43213" priority="15728">
      <formula>$Y417=1</formula>
    </cfRule>
  </conditionalFormatting>
  <conditionalFormatting sqref="F417:G417">
    <cfRule type="expression" dxfId="43212" priority="15727">
      <formula>$Y417=3</formula>
    </cfRule>
  </conditionalFormatting>
  <conditionalFormatting sqref="F417:G417">
    <cfRule type="expression" dxfId="43211" priority="15726">
      <formula>$Y417=4</formula>
    </cfRule>
  </conditionalFormatting>
  <conditionalFormatting sqref="F417:G417">
    <cfRule type="expression" dxfId="43210" priority="15725">
      <formula>$Y417=2</formula>
    </cfRule>
  </conditionalFormatting>
  <conditionalFormatting sqref="F417:G417">
    <cfRule type="expression" dxfId="43209" priority="15723">
      <formula>$Y417=1</formula>
    </cfRule>
    <cfRule type="expression" dxfId="43208" priority="15724">
      <formula>$Y417=1</formula>
    </cfRule>
  </conditionalFormatting>
  <conditionalFormatting sqref="F417:G417">
    <cfRule type="expression" dxfId="43207" priority="15721">
      <formula>$Y417=4</formula>
    </cfRule>
    <cfRule type="expression" dxfId="43206" priority="15722">
      <formula>$Y417=2</formula>
    </cfRule>
  </conditionalFormatting>
  <conditionalFormatting sqref="B418:D420 I418:I420">
    <cfRule type="expression" dxfId="43205" priority="15720">
      <formula>$Y418=1</formula>
    </cfRule>
  </conditionalFormatting>
  <conditionalFormatting sqref="B418:D420 I418:I420">
    <cfRule type="expression" dxfId="43204" priority="15719">
      <formula>$Y418=3</formula>
    </cfRule>
  </conditionalFormatting>
  <conditionalFormatting sqref="B418:D420 I418:I420">
    <cfRule type="expression" dxfId="43203" priority="15718">
      <formula>$Y418=4</formula>
    </cfRule>
  </conditionalFormatting>
  <conditionalFormatting sqref="B418:D420 I418:I420">
    <cfRule type="expression" dxfId="43202" priority="15717">
      <formula>$Y418=2</formula>
    </cfRule>
  </conditionalFormatting>
  <conditionalFormatting sqref="E418:E420">
    <cfRule type="expression" dxfId="43201" priority="15716">
      <formula>$Y418=1</formula>
    </cfRule>
  </conditionalFormatting>
  <conditionalFormatting sqref="E418:E420">
    <cfRule type="expression" dxfId="43200" priority="15715">
      <formula>$Y418=4</formula>
    </cfRule>
  </conditionalFormatting>
  <conditionalFormatting sqref="E418:E420">
    <cfRule type="expression" dxfId="43199" priority="15713">
      <formula>$Y418=3</formula>
    </cfRule>
    <cfRule type="expression" dxfId="43198" priority="15714">
      <formula>$Y418=2</formula>
    </cfRule>
  </conditionalFormatting>
  <conditionalFormatting sqref="F418:G420">
    <cfRule type="expression" dxfId="43197" priority="15712">
      <formula>$Y418=1</formula>
    </cfRule>
  </conditionalFormatting>
  <conditionalFormatting sqref="F418:G420">
    <cfRule type="expression" dxfId="43196" priority="15711">
      <formula>$Y418=3</formula>
    </cfRule>
  </conditionalFormatting>
  <conditionalFormatting sqref="F418:G420">
    <cfRule type="expression" dxfId="43195" priority="15710">
      <formula>$Y418=4</formula>
    </cfRule>
  </conditionalFormatting>
  <conditionalFormatting sqref="F418:G420">
    <cfRule type="expression" dxfId="43194" priority="15709">
      <formula>$Y418=2</formula>
    </cfRule>
  </conditionalFormatting>
  <conditionalFormatting sqref="F418:G420">
    <cfRule type="expression" dxfId="43193" priority="15707">
      <formula>$Y418=1</formula>
    </cfRule>
    <cfRule type="expression" dxfId="43192" priority="15708">
      <formula>$Y418=1</formula>
    </cfRule>
  </conditionalFormatting>
  <conditionalFormatting sqref="F418:G420">
    <cfRule type="expression" dxfId="43191" priority="15705">
      <formula>$Y418=4</formula>
    </cfRule>
    <cfRule type="expression" dxfId="43190" priority="15706">
      <formula>$Y418=2</formula>
    </cfRule>
  </conditionalFormatting>
  <conditionalFormatting sqref="F418:G420">
    <cfRule type="expression" dxfId="43189" priority="15704">
      <formula>$Y418=1</formula>
    </cfRule>
  </conditionalFormatting>
  <conditionalFormatting sqref="F418:G420">
    <cfRule type="expression" dxfId="43188" priority="15703">
      <formula>$Y418=3</formula>
    </cfRule>
  </conditionalFormatting>
  <conditionalFormatting sqref="F418:G420">
    <cfRule type="expression" dxfId="43187" priority="15702">
      <formula>$Y418=4</formula>
    </cfRule>
  </conditionalFormatting>
  <conditionalFormatting sqref="F418:G420">
    <cfRule type="expression" dxfId="43186" priority="15701">
      <formula>$Y418=2</formula>
    </cfRule>
  </conditionalFormatting>
  <conditionalFormatting sqref="F418:G420">
    <cfRule type="expression" dxfId="43185" priority="15699">
      <formula>$Y418=1</formula>
    </cfRule>
    <cfRule type="expression" dxfId="43184" priority="15700">
      <formula>$Y418=1</formula>
    </cfRule>
  </conditionalFormatting>
  <conditionalFormatting sqref="F418:G420">
    <cfRule type="expression" dxfId="43183" priority="15697">
      <formula>$Y418=4</formula>
    </cfRule>
    <cfRule type="expression" dxfId="43182" priority="15698">
      <formula>$Y418=2</formula>
    </cfRule>
  </conditionalFormatting>
  <conditionalFormatting sqref="P417:P419">
    <cfRule type="expression" dxfId="43181" priority="15696">
      <formula>$Y417=1</formula>
    </cfRule>
  </conditionalFormatting>
  <conditionalFormatting sqref="P417:P419">
    <cfRule type="expression" dxfId="43180" priority="15695">
      <formula>$Y417=3</formula>
    </cfRule>
  </conditionalFormatting>
  <conditionalFormatting sqref="P417:P419">
    <cfRule type="expression" dxfId="43179" priority="15694">
      <formula>$Y417=4</formula>
    </cfRule>
  </conditionalFormatting>
  <conditionalFormatting sqref="P417:P419">
    <cfRule type="expression" dxfId="43178" priority="15693">
      <formula>$Y417=2</formula>
    </cfRule>
  </conditionalFormatting>
  <conditionalFormatting sqref="P417:P419">
    <cfRule type="expression" dxfId="43177" priority="15677">
      <formula>$Y417=4</formula>
    </cfRule>
    <cfRule type="expression" dxfId="43176" priority="15678">
      <formula>$Y417=3</formula>
    </cfRule>
    <cfRule type="expression" dxfId="43175" priority="15679">
      <formula>$Y417=2</formula>
    </cfRule>
    <cfRule type="expression" dxfId="43174" priority="15680">
      <formula>$Y417=1</formula>
    </cfRule>
    <cfRule type="expression" dxfId="43173" priority="15681">
      <formula>$Y417=4</formula>
    </cfRule>
    <cfRule type="expression" dxfId="43172" priority="15682">
      <formula>$Y417=3</formula>
    </cfRule>
    <cfRule type="expression" dxfId="43171" priority="15683">
      <formula>$Y417=2</formula>
    </cfRule>
    <cfRule type="expression" dxfId="43170" priority="15684">
      <formula>$Y417=1</formula>
    </cfRule>
    <cfRule type="expression" dxfId="43169" priority="15685">
      <formula>$Y417=4</formula>
    </cfRule>
    <cfRule type="expression" dxfId="43168" priority="15686">
      <formula>$Y417=3</formula>
    </cfRule>
    <cfRule type="expression" dxfId="43167" priority="15687">
      <formula>$Y417=2</formula>
    </cfRule>
    <cfRule type="expression" dxfId="43166" priority="15688">
      <formula>$Y417=1</formula>
    </cfRule>
    <cfRule type="expression" dxfId="43165" priority="15689">
      <formula>$Y417=4</formula>
    </cfRule>
    <cfRule type="expression" dxfId="43164" priority="15690">
      <formula>$Y417=3</formula>
    </cfRule>
    <cfRule type="expression" dxfId="43163" priority="15691">
      <formula>$Y417=2</formula>
    </cfRule>
    <cfRule type="expression" dxfId="43162" priority="15692">
      <formula>$Y417=1</formula>
    </cfRule>
  </conditionalFormatting>
  <conditionalFormatting sqref="Q417:Q419">
    <cfRule type="expression" dxfId="43161" priority="15676">
      <formula>$Y417=1</formula>
    </cfRule>
  </conditionalFormatting>
  <conditionalFormatting sqref="Q417:Q419">
    <cfRule type="expression" dxfId="43160" priority="15675">
      <formula>$Y417=3</formula>
    </cfRule>
  </conditionalFormatting>
  <conditionalFormatting sqref="Q417:Q419">
    <cfRule type="expression" dxfId="43159" priority="15674">
      <formula>$Y417=4</formula>
    </cfRule>
  </conditionalFormatting>
  <conditionalFormatting sqref="Q417:Q419">
    <cfRule type="expression" dxfId="43158" priority="15673">
      <formula>$Y417=2</formula>
    </cfRule>
  </conditionalFormatting>
  <conditionalFormatting sqref="Q417:Q419">
    <cfRule type="expression" dxfId="43157" priority="15657">
      <formula>$Y417=4</formula>
    </cfRule>
    <cfRule type="expression" dxfId="43156" priority="15658">
      <formula>$Y417=3</formula>
    </cfRule>
    <cfRule type="expression" dxfId="43155" priority="15659">
      <formula>$Y417=2</formula>
    </cfRule>
    <cfRule type="expression" dxfId="43154" priority="15660">
      <formula>$Y417=1</formula>
    </cfRule>
    <cfRule type="expression" dxfId="43153" priority="15661">
      <formula>$Y417=4</formula>
    </cfRule>
    <cfRule type="expression" dxfId="43152" priority="15662">
      <formula>$Y417=3</formula>
    </cfRule>
    <cfRule type="expression" dxfId="43151" priority="15663">
      <formula>$Y417=2</formula>
    </cfRule>
    <cfRule type="expression" dxfId="43150" priority="15664">
      <formula>$Y417=1</formula>
    </cfRule>
    <cfRule type="expression" dxfId="43149" priority="15665">
      <formula>$Y417=4</formula>
    </cfRule>
    <cfRule type="expression" dxfId="43148" priority="15666">
      <formula>$Y417=3</formula>
    </cfRule>
    <cfRule type="expression" dxfId="43147" priority="15667">
      <formula>$Y417=2</formula>
    </cfRule>
    <cfRule type="expression" dxfId="43146" priority="15668">
      <formula>$Y417=1</formula>
    </cfRule>
    <cfRule type="expression" dxfId="43145" priority="15669">
      <formula>$Y417=4</formula>
    </cfRule>
    <cfRule type="expression" dxfId="43144" priority="15670">
      <formula>$Y417=3</formula>
    </cfRule>
    <cfRule type="expression" dxfId="43143" priority="15671">
      <formula>$Y417=2</formula>
    </cfRule>
    <cfRule type="expression" dxfId="43142" priority="15672">
      <formula>$Y417=1</formula>
    </cfRule>
  </conditionalFormatting>
  <conditionalFormatting sqref="N418:O419 R417:AF419">
    <cfRule type="expression" dxfId="43141" priority="15656">
      <formula>$Y417=1</formula>
    </cfRule>
  </conditionalFormatting>
  <conditionalFormatting sqref="N418:O419 R417:AF419">
    <cfRule type="expression" dxfId="43140" priority="15655">
      <formula>$Y417=3</formula>
    </cfRule>
  </conditionalFormatting>
  <conditionalFormatting sqref="N418:O419 R417:AF419">
    <cfRule type="expression" dxfId="43139" priority="15654">
      <formula>$Y417=4</formula>
    </cfRule>
  </conditionalFormatting>
  <conditionalFormatting sqref="N418:O419 R417:AF419">
    <cfRule type="expression" dxfId="43138" priority="15653">
      <formula>$Y417=2</formula>
    </cfRule>
  </conditionalFormatting>
  <conditionalFormatting sqref="AF417:AF419 R417:AA419">
    <cfRule type="expression" dxfId="43137" priority="15645">
      <formula>$Y417=4</formula>
    </cfRule>
    <cfRule type="expression" dxfId="43136" priority="15646">
      <formula>$Y417=3</formula>
    </cfRule>
    <cfRule type="expression" dxfId="43135" priority="15647">
      <formula>$Y417=2</formula>
    </cfRule>
    <cfRule type="expression" dxfId="43134" priority="15648">
      <formula>$Y417=1</formula>
    </cfRule>
    <cfRule type="expression" dxfId="43133" priority="15649">
      <formula>$Y417=4</formula>
    </cfRule>
    <cfRule type="expression" dxfId="43132" priority="15650">
      <formula>$Y417=3</formula>
    </cfRule>
    <cfRule type="expression" dxfId="43131" priority="15651">
      <formula>$Y417=2</formula>
    </cfRule>
    <cfRule type="expression" dxfId="43130" priority="15652">
      <formula>$Y417=1</formula>
    </cfRule>
  </conditionalFormatting>
  <conditionalFormatting sqref="N418:O419 R417:V419 Y417:AF419">
    <cfRule type="expression" dxfId="43129" priority="15644">
      <formula>$Y417=1</formula>
    </cfRule>
  </conditionalFormatting>
  <conditionalFormatting sqref="N418:O419 R417:V419 Y417:AF419">
    <cfRule type="expression" dxfId="43128" priority="15643">
      <formula>$Y417=3</formula>
    </cfRule>
  </conditionalFormatting>
  <conditionalFormatting sqref="N418:O419 R417:V419 Y417:AF419">
    <cfRule type="expression" dxfId="43127" priority="15642">
      <formula>$Y417=4</formula>
    </cfRule>
  </conditionalFormatting>
  <conditionalFormatting sqref="N418:O419 R417:V419 Y417:AF419">
    <cfRule type="expression" dxfId="43126" priority="15641">
      <formula>$Y417=2</formula>
    </cfRule>
  </conditionalFormatting>
  <conditionalFormatting sqref="AF417:AF419 R417:V419 Y417:AA419">
    <cfRule type="expression" dxfId="43125" priority="15633">
      <formula>$Y417=4</formula>
    </cfRule>
    <cfRule type="expression" dxfId="43124" priority="15634">
      <formula>$Y417=3</formula>
    </cfRule>
    <cfRule type="expression" dxfId="43123" priority="15635">
      <formula>$Y417=2</formula>
    </cfRule>
    <cfRule type="expression" dxfId="43122" priority="15636">
      <formula>$Y417=1</formula>
    </cfRule>
    <cfRule type="expression" dxfId="43121" priority="15637">
      <formula>$Y417=4</formula>
    </cfRule>
    <cfRule type="expression" dxfId="43120" priority="15638">
      <formula>$Y417=3</formula>
    </cfRule>
    <cfRule type="expression" dxfId="43119" priority="15639">
      <formula>$Y417=2</formula>
    </cfRule>
    <cfRule type="expression" dxfId="43118" priority="15640">
      <formula>$Y417=1</formula>
    </cfRule>
  </conditionalFormatting>
  <conditionalFormatting sqref="W417:X419">
    <cfRule type="expression" dxfId="43117" priority="15632">
      <formula>$Y417=1</formula>
    </cfRule>
  </conditionalFormatting>
  <conditionalFormatting sqref="W417:X419">
    <cfRule type="expression" dxfId="43116" priority="15631">
      <formula>$Y417=3</formula>
    </cfRule>
  </conditionalFormatting>
  <conditionalFormatting sqref="W417:X419">
    <cfRule type="expression" dxfId="43115" priority="15630">
      <formula>$Y417=4</formula>
    </cfRule>
  </conditionalFormatting>
  <conditionalFormatting sqref="W417:X419">
    <cfRule type="expression" dxfId="43114" priority="15629">
      <formula>$Y417=2</formula>
    </cfRule>
  </conditionalFormatting>
  <conditionalFormatting sqref="W417:X419">
    <cfRule type="expression" dxfId="43113" priority="15621">
      <formula>$Y417=4</formula>
    </cfRule>
    <cfRule type="expression" dxfId="43112" priority="15622">
      <formula>$Y417=3</formula>
    </cfRule>
    <cfRule type="expression" dxfId="43111" priority="15623">
      <formula>$Y417=2</formula>
    </cfRule>
    <cfRule type="expression" dxfId="43110" priority="15624">
      <formula>$Y417=1</formula>
    </cfRule>
    <cfRule type="expression" dxfId="43109" priority="15625">
      <formula>$Y417=4</formula>
    </cfRule>
    <cfRule type="expression" dxfId="43108" priority="15626">
      <formula>$Y417=3</formula>
    </cfRule>
    <cfRule type="expression" dxfId="43107" priority="15627">
      <formula>$Y417=2</formula>
    </cfRule>
    <cfRule type="expression" dxfId="43106" priority="15628">
      <formula>$Y417=1</formula>
    </cfRule>
  </conditionalFormatting>
  <conditionalFormatting sqref="P419">
    <cfRule type="expression" dxfId="43105" priority="15620">
      <formula>$Y419=1</formula>
    </cfRule>
  </conditionalFormatting>
  <conditionalFormatting sqref="P419">
    <cfRule type="expression" dxfId="43104" priority="15619">
      <formula>$Y419=3</formula>
    </cfRule>
  </conditionalFormatting>
  <conditionalFormatting sqref="P419">
    <cfRule type="expression" dxfId="43103" priority="15618">
      <formula>$Y419=4</formula>
    </cfRule>
  </conditionalFormatting>
  <conditionalFormatting sqref="P419">
    <cfRule type="expression" dxfId="43102" priority="15617">
      <formula>$Y419=2</formula>
    </cfRule>
  </conditionalFormatting>
  <conditionalFormatting sqref="P419">
    <cfRule type="expression" dxfId="43101" priority="15601">
      <formula>$Y419=4</formula>
    </cfRule>
    <cfRule type="expression" dxfId="43100" priority="15602">
      <formula>$Y419=3</formula>
    </cfRule>
    <cfRule type="expression" dxfId="43099" priority="15603">
      <formula>$Y419=2</formula>
    </cfRule>
    <cfRule type="expression" dxfId="43098" priority="15604">
      <formula>$Y419=1</formula>
    </cfRule>
    <cfRule type="expression" dxfId="43097" priority="15605">
      <formula>$Y419=4</formula>
    </cfRule>
    <cfRule type="expression" dxfId="43096" priority="15606">
      <formula>$Y419=3</formula>
    </cfRule>
    <cfRule type="expression" dxfId="43095" priority="15607">
      <formula>$Y419=2</formula>
    </cfRule>
    <cfRule type="expression" dxfId="43094" priority="15608">
      <formula>$Y419=1</formula>
    </cfRule>
    <cfRule type="expression" dxfId="43093" priority="15609">
      <formula>$Y419=4</formula>
    </cfRule>
    <cfRule type="expression" dxfId="43092" priority="15610">
      <formula>$Y419=3</formula>
    </cfRule>
    <cfRule type="expression" dxfId="43091" priority="15611">
      <formula>$Y419=2</formula>
    </cfRule>
    <cfRule type="expression" dxfId="43090" priority="15612">
      <formula>$Y419=1</formula>
    </cfRule>
    <cfRule type="expression" dxfId="43089" priority="15613">
      <formula>$Y419=4</formula>
    </cfRule>
    <cfRule type="expression" dxfId="43088" priority="15614">
      <formula>$Y419=3</formula>
    </cfRule>
    <cfRule type="expression" dxfId="43087" priority="15615">
      <formula>$Y419=2</formula>
    </cfRule>
    <cfRule type="expression" dxfId="43086" priority="15616">
      <formula>$Y419=1</formula>
    </cfRule>
  </conditionalFormatting>
  <conditionalFormatting sqref="Q419">
    <cfRule type="expression" dxfId="43085" priority="15600">
      <formula>$Y419=1</formula>
    </cfRule>
  </conditionalFormatting>
  <conditionalFormatting sqref="Q419">
    <cfRule type="expression" dxfId="43084" priority="15599">
      <formula>$Y419=3</formula>
    </cfRule>
  </conditionalFormatting>
  <conditionalFormatting sqref="Q419">
    <cfRule type="expression" dxfId="43083" priority="15598">
      <formula>$Y419=4</formula>
    </cfRule>
  </conditionalFormatting>
  <conditionalFormatting sqref="Q419">
    <cfRule type="expression" dxfId="43082" priority="15597">
      <formula>$Y419=2</formula>
    </cfRule>
  </conditionalFormatting>
  <conditionalFormatting sqref="Q419">
    <cfRule type="expression" dxfId="43081" priority="15581">
      <formula>$Y419=4</formula>
    </cfRule>
    <cfRule type="expression" dxfId="43080" priority="15582">
      <formula>$Y419=3</formula>
    </cfRule>
    <cfRule type="expression" dxfId="43079" priority="15583">
      <formula>$Y419=2</formula>
    </cfRule>
    <cfRule type="expression" dxfId="43078" priority="15584">
      <formula>$Y419=1</formula>
    </cfRule>
    <cfRule type="expression" dxfId="43077" priority="15585">
      <formula>$Y419=4</formula>
    </cfRule>
    <cfRule type="expression" dxfId="43076" priority="15586">
      <formula>$Y419=3</formula>
    </cfRule>
    <cfRule type="expression" dxfId="43075" priority="15587">
      <formula>$Y419=2</formula>
    </cfRule>
    <cfRule type="expression" dxfId="43074" priority="15588">
      <formula>$Y419=1</formula>
    </cfRule>
    <cfRule type="expression" dxfId="43073" priority="15589">
      <formula>$Y419=4</formula>
    </cfRule>
    <cfRule type="expression" dxfId="43072" priority="15590">
      <formula>$Y419=3</formula>
    </cfRule>
    <cfRule type="expression" dxfId="43071" priority="15591">
      <formula>$Y419=2</formula>
    </cfRule>
    <cfRule type="expression" dxfId="43070" priority="15592">
      <formula>$Y419=1</formula>
    </cfRule>
    <cfRule type="expression" dxfId="43069" priority="15593">
      <formula>$Y419=4</formula>
    </cfRule>
    <cfRule type="expression" dxfId="43068" priority="15594">
      <formula>$Y419=3</formula>
    </cfRule>
    <cfRule type="expression" dxfId="43067" priority="15595">
      <formula>$Y419=2</formula>
    </cfRule>
    <cfRule type="expression" dxfId="43066" priority="15596">
      <formula>$Y419=1</formula>
    </cfRule>
  </conditionalFormatting>
  <conditionalFormatting sqref="N419:O419 R419:AF419">
    <cfRule type="expression" dxfId="43065" priority="15580">
      <formula>$Y419=1</formula>
    </cfRule>
  </conditionalFormatting>
  <conditionalFormatting sqref="N419:O419 R419:AF419">
    <cfRule type="expression" dxfId="43064" priority="15579">
      <formula>$Y419=3</formula>
    </cfRule>
  </conditionalFormatting>
  <conditionalFormatting sqref="N419:O419 R419:AF419">
    <cfRule type="expression" dxfId="43063" priority="15578">
      <formula>$Y419=4</formula>
    </cfRule>
  </conditionalFormatting>
  <conditionalFormatting sqref="N419:O419 R419:AF419">
    <cfRule type="expression" dxfId="43062" priority="15577">
      <formula>$Y419=2</formula>
    </cfRule>
  </conditionalFormatting>
  <conditionalFormatting sqref="AF419 R419:AA419">
    <cfRule type="expression" dxfId="43061" priority="15569">
      <formula>$Y419=4</formula>
    </cfRule>
    <cfRule type="expression" dxfId="43060" priority="15570">
      <formula>$Y419=3</formula>
    </cfRule>
    <cfRule type="expression" dxfId="43059" priority="15571">
      <formula>$Y419=2</formula>
    </cfRule>
    <cfRule type="expression" dxfId="43058" priority="15572">
      <formula>$Y419=1</formula>
    </cfRule>
    <cfRule type="expression" dxfId="43057" priority="15573">
      <formula>$Y419=4</formula>
    </cfRule>
    <cfRule type="expression" dxfId="43056" priority="15574">
      <formula>$Y419=3</formula>
    </cfRule>
    <cfRule type="expression" dxfId="43055" priority="15575">
      <formula>$Y419=2</formula>
    </cfRule>
    <cfRule type="expression" dxfId="43054" priority="15576">
      <formula>$Y419=1</formula>
    </cfRule>
  </conditionalFormatting>
  <conditionalFormatting sqref="N419:O419 R419:V419 Y419:AF419">
    <cfRule type="expression" dxfId="43053" priority="15568">
      <formula>$Y419=1</formula>
    </cfRule>
  </conditionalFormatting>
  <conditionalFormatting sqref="N419:O419 R419:V419 Y419:AF419">
    <cfRule type="expression" dxfId="43052" priority="15567">
      <formula>$Y419=3</formula>
    </cfRule>
  </conditionalFormatting>
  <conditionalFormatting sqref="N419:O419 R419:V419 Y419:AF419">
    <cfRule type="expression" dxfId="43051" priority="15566">
      <formula>$Y419=4</formula>
    </cfRule>
  </conditionalFormatting>
  <conditionalFormatting sqref="N419:O419 R419:V419 Y419:AF419">
    <cfRule type="expression" dxfId="43050" priority="15565">
      <formula>$Y419=2</formula>
    </cfRule>
  </conditionalFormatting>
  <conditionalFormatting sqref="AF419 R419:V419 Y419:AA419">
    <cfRule type="expression" dxfId="43049" priority="15557">
      <formula>$Y419=4</formula>
    </cfRule>
    <cfRule type="expression" dxfId="43048" priority="15558">
      <formula>$Y419=3</formula>
    </cfRule>
    <cfRule type="expression" dxfId="43047" priority="15559">
      <formula>$Y419=2</formula>
    </cfRule>
    <cfRule type="expression" dxfId="43046" priority="15560">
      <formula>$Y419=1</formula>
    </cfRule>
    <cfRule type="expression" dxfId="43045" priority="15561">
      <formula>$Y419=4</formula>
    </cfRule>
    <cfRule type="expression" dxfId="43044" priority="15562">
      <formula>$Y419=3</formula>
    </cfRule>
    <cfRule type="expression" dxfId="43043" priority="15563">
      <formula>$Y419=2</formula>
    </cfRule>
    <cfRule type="expression" dxfId="43042" priority="15564">
      <formula>$Y419=1</formula>
    </cfRule>
  </conditionalFormatting>
  <conditionalFormatting sqref="W419:X419">
    <cfRule type="expression" dxfId="43041" priority="15556">
      <formula>$Y419=1</formula>
    </cfRule>
  </conditionalFormatting>
  <conditionalFormatting sqref="W419:X419">
    <cfRule type="expression" dxfId="43040" priority="15555">
      <formula>$Y419=3</formula>
    </cfRule>
  </conditionalFormatting>
  <conditionalFormatting sqref="W419:X419">
    <cfRule type="expression" dxfId="43039" priority="15554">
      <formula>$Y419=4</formula>
    </cfRule>
  </conditionalFormatting>
  <conditionalFormatting sqref="W419:X419">
    <cfRule type="expression" dxfId="43038" priority="15553">
      <formula>$Y419=2</formula>
    </cfRule>
  </conditionalFormatting>
  <conditionalFormatting sqref="W419:X419">
    <cfRule type="expression" dxfId="43037" priority="15545">
      <formula>$Y419=4</formula>
    </cfRule>
    <cfRule type="expression" dxfId="43036" priority="15546">
      <formula>$Y419=3</formula>
    </cfRule>
    <cfRule type="expression" dxfId="43035" priority="15547">
      <formula>$Y419=2</formula>
    </cfRule>
    <cfRule type="expression" dxfId="43034" priority="15548">
      <formula>$Y419=1</formula>
    </cfRule>
    <cfRule type="expression" dxfId="43033" priority="15549">
      <formula>$Y419=4</formula>
    </cfRule>
    <cfRule type="expression" dxfId="43032" priority="15550">
      <formula>$Y419=3</formula>
    </cfRule>
    <cfRule type="expression" dxfId="43031" priority="15551">
      <formula>$Y419=2</formula>
    </cfRule>
    <cfRule type="expression" dxfId="43030" priority="15552">
      <formula>$Y419=1</formula>
    </cfRule>
  </conditionalFormatting>
  <conditionalFormatting sqref="J417">
    <cfRule type="expression" dxfId="43029" priority="15544">
      <formula>$Y417=1</formula>
    </cfRule>
  </conditionalFormatting>
  <conditionalFormatting sqref="J417">
    <cfRule type="expression" dxfId="43028" priority="15543">
      <formula>$Y417=3</formula>
    </cfRule>
  </conditionalFormatting>
  <conditionalFormatting sqref="J417">
    <cfRule type="expression" dxfId="43027" priority="15542">
      <formula>$Y417=4</formula>
    </cfRule>
  </conditionalFormatting>
  <conditionalFormatting sqref="J417">
    <cfRule type="expression" dxfId="43026" priority="15541">
      <formula>$Y417=2</formula>
    </cfRule>
  </conditionalFormatting>
  <conditionalFormatting sqref="J418:J420">
    <cfRule type="expression" dxfId="43025" priority="15540">
      <formula>$Y418=1</formula>
    </cfRule>
  </conditionalFormatting>
  <conditionalFormatting sqref="J418:J420">
    <cfRule type="expression" dxfId="43024" priority="15539">
      <formula>$Y418=3</formula>
    </cfRule>
  </conditionalFormatting>
  <conditionalFormatting sqref="J418:J420">
    <cfRule type="expression" dxfId="43023" priority="15538">
      <formula>$Y418=4</formula>
    </cfRule>
  </conditionalFormatting>
  <conditionalFormatting sqref="J418:J420">
    <cfRule type="expression" dxfId="43022" priority="15537">
      <formula>$Y418=2</formula>
    </cfRule>
  </conditionalFormatting>
  <conditionalFormatting sqref="J418:J420">
    <cfRule type="expression" dxfId="43021" priority="15536">
      <formula>$Y418=1</formula>
    </cfRule>
  </conditionalFormatting>
  <conditionalFormatting sqref="J418:J420">
    <cfRule type="expression" dxfId="43020" priority="15535">
      <formula>$Y418=3</formula>
    </cfRule>
  </conditionalFormatting>
  <conditionalFormatting sqref="J418:J420">
    <cfRule type="expression" dxfId="43019" priority="15534">
      <formula>$Y418=4</formula>
    </cfRule>
  </conditionalFormatting>
  <conditionalFormatting sqref="J418:J420">
    <cfRule type="expression" dxfId="43018" priority="15533">
      <formula>$Y418=2</formula>
    </cfRule>
  </conditionalFormatting>
  <conditionalFormatting sqref="J418:J420">
    <cfRule type="expression" dxfId="43017" priority="15532">
      <formula>$Y418=1</formula>
    </cfRule>
  </conditionalFormatting>
  <conditionalFormatting sqref="J418:J420">
    <cfRule type="expression" dxfId="43016" priority="15531">
      <formula>$Y418=3</formula>
    </cfRule>
  </conditionalFormatting>
  <conditionalFormatting sqref="J418:J420">
    <cfRule type="expression" dxfId="43015" priority="15530">
      <formula>$Y418=4</formula>
    </cfRule>
  </conditionalFormatting>
  <conditionalFormatting sqref="J418:J420">
    <cfRule type="expression" dxfId="43014" priority="15529">
      <formula>$Y418=2</formula>
    </cfRule>
  </conditionalFormatting>
  <conditionalFormatting sqref="J418:J420">
    <cfRule type="expression" dxfId="43013" priority="15528">
      <formula>$Y418=1</formula>
    </cfRule>
  </conditionalFormatting>
  <conditionalFormatting sqref="J418:J420">
    <cfRule type="expression" dxfId="43012" priority="15527">
      <formula>$Y418=3</formula>
    </cfRule>
  </conditionalFormatting>
  <conditionalFormatting sqref="J418:J420">
    <cfRule type="expression" dxfId="43011" priority="15526">
      <formula>$Y418=4</formula>
    </cfRule>
  </conditionalFormatting>
  <conditionalFormatting sqref="J418:J420">
    <cfRule type="expression" dxfId="43010" priority="15525">
      <formula>$Y418=2</formula>
    </cfRule>
  </conditionalFormatting>
  <conditionalFormatting sqref="H417">
    <cfRule type="expression" dxfId="43009" priority="15524">
      <formula>$Y417=1</formula>
    </cfRule>
  </conditionalFormatting>
  <conditionalFormatting sqref="H417">
    <cfRule type="expression" dxfId="43008" priority="15523">
      <formula>$Y417=3</formula>
    </cfRule>
  </conditionalFormatting>
  <conditionalFormatting sqref="H417">
    <cfRule type="expression" dxfId="43007" priority="15522">
      <formula>$Y417=4</formula>
    </cfRule>
  </conditionalFormatting>
  <conditionalFormatting sqref="H417">
    <cfRule type="expression" dxfId="43006" priority="15521">
      <formula>$Y417=2</formula>
    </cfRule>
  </conditionalFormatting>
  <conditionalFormatting sqref="H417">
    <cfRule type="expression" dxfId="43005" priority="15519">
      <formula>$Y417=1</formula>
    </cfRule>
    <cfRule type="expression" dxfId="43004" priority="15520">
      <formula>$Y417=1</formula>
    </cfRule>
  </conditionalFormatting>
  <conditionalFormatting sqref="H417">
    <cfRule type="expression" dxfId="43003" priority="15517">
      <formula>$Y417=4</formula>
    </cfRule>
    <cfRule type="expression" dxfId="43002" priority="15518">
      <formula>$Y417=2</formula>
    </cfRule>
  </conditionalFormatting>
  <conditionalFormatting sqref="H418:H420">
    <cfRule type="expression" dxfId="43001" priority="15516">
      <formula>$Y418=1</formula>
    </cfRule>
  </conditionalFormatting>
  <conditionalFormatting sqref="H418:H420">
    <cfRule type="expression" dxfId="43000" priority="15515">
      <formula>$Y418=3</formula>
    </cfRule>
  </conditionalFormatting>
  <conditionalFormatting sqref="H418:H420">
    <cfRule type="expression" dxfId="42999" priority="15514">
      <formula>$Y418=4</formula>
    </cfRule>
  </conditionalFormatting>
  <conditionalFormatting sqref="H418:H420">
    <cfRule type="expression" dxfId="42998" priority="15513">
      <formula>$Y418=2</formula>
    </cfRule>
  </conditionalFormatting>
  <conditionalFormatting sqref="H418:H420">
    <cfRule type="expression" dxfId="42997" priority="15511">
      <formula>$Y418=1</formula>
    </cfRule>
    <cfRule type="expression" dxfId="42996" priority="15512">
      <formula>$Y418=1</formula>
    </cfRule>
  </conditionalFormatting>
  <conditionalFormatting sqref="H418:H420">
    <cfRule type="expression" dxfId="42995" priority="15509">
      <formula>$Y418=4</formula>
    </cfRule>
    <cfRule type="expression" dxfId="42994" priority="15510">
      <formula>$Y418=2</formula>
    </cfRule>
  </conditionalFormatting>
  <conditionalFormatting sqref="P428:AF430">
    <cfRule type="expression" dxfId="42993" priority="15508">
      <formula>$Y428=1</formula>
    </cfRule>
  </conditionalFormatting>
  <conditionalFormatting sqref="P428:AF430">
    <cfRule type="expression" dxfId="42992" priority="15507">
      <formula>$Y428=3</formula>
    </cfRule>
  </conditionalFormatting>
  <conditionalFormatting sqref="P428:AF430">
    <cfRule type="expression" dxfId="42991" priority="15506">
      <formula>$Y428=4</formula>
    </cfRule>
  </conditionalFormatting>
  <conditionalFormatting sqref="P428:AF430">
    <cfRule type="expression" dxfId="42990" priority="15505">
      <formula>$Y428=2</formula>
    </cfRule>
  </conditionalFormatting>
  <conditionalFormatting sqref="AF428:AF430 R428:AA430">
    <cfRule type="expression" dxfId="42989" priority="15497">
      <formula>$Y428=4</formula>
    </cfRule>
    <cfRule type="expression" dxfId="42988" priority="15498">
      <formula>$Y428=3</formula>
    </cfRule>
    <cfRule type="expression" dxfId="42987" priority="15499">
      <formula>$Y428=2</formula>
    </cfRule>
    <cfRule type="expression" dxfId="42986" priority="15500">
      <formula>$Y428=1</formula>
    </cfRule>
    <cfRule type="expression" dxfId="42985" priority="15501">
      <formula>$Y428=4</formula>
    </cfRule>
    <cfRule type="expression" dxfId="42984" priority="15502">
      <formula>$Y428=3</formula>
    </cfRule>
    <cfRule type="expression" dxfId="42983" priority="15503">
      <formula>$Y428=2</formula>
    </cfRule>
    <cfRule type="expression" dxfId="42982" priority="15504">
      <formula>$Y428=1</formula>
    </cfRule>
  </conditionalFormatting>
  <conditionalFormatting sqref="P428:Q430">
    <cfRule type="expression" dxfId="42981" priority="15481">
      <formula>$Y428=4</formula>
    </cfRule>
    <cfRule type="expression" dxfId="42980" priority="15482">
      <formula>$Y428=3</formula>
    </cfRule>
    <cfRule type="expression" dxfId="42979" priority="15483">
      <formula>$Y428=2</formula>
    </cfRule>
    <cfRule type="expression" dxfId="42978" priority="15484">
      <formula>$Y428=1</formula>
    </cfRule>
    <cfRule type="expression" dxfId="42977" priority="15485">
      <formula>$Y428=4</formula>
    </cfRule>
    <cfRule type="expression" dxfId="42976" priority="15486">
      <formula>$Y428=3</formula>
    </cfRule>
    <cfRule type="expression" dxfId="42975" priority="15487">
      <formula>$Y428=2</formula>
    </cfRule>
    <cfRule type="expression" dxfId="42974" priority="15488">
      <formula>$Y428=1</formula>
    </cfRule>
    <cfRule type="expression" dxfId="42973" priority="15489">
      <formula>$Y428=4</formula>
    </cfRule>
    <cfRule type="expression" dxfId="42972" priority="15490">
      <formula>$Y428=3</formula>
    </cfRule>
    <cfRule type="expression" dxfId="42971" priority="15491">
      <formula>$Y428=2</formula>
    </cfRule>
    <cfRule type="expression" dxfId="42970" priority="15492">
      <formula>$Y428=1</formula>
    </cfRule>
    <cfRule type="expression" dxfId="42969" priority="15493">
      <formula>$Y428=4</formula>
    </cfRule>
    <cfRule type="expression" dxfId="42968" priority="15494">
      <formula>$Y428=3</formula>
    </cfRule>
    <cfRule type="expression" dxfId="42967" priority="15495">
      <formula>$Y428=2</formula>
    </cfRule>
    <cfRule type="expression" dxfId="42966" priority="15496">
      <formula>$Y428=1</formula>
    </cfRule>
  </conditionalFormatting>
  <conditionalFormatting sqref="P427">
    <cfRule type="expression" dxfId="42965" priority="15480">
      <formula>$Y427=1</formula>
    </cfRule>
  </conditionalFormatting>
  <conditionalFormatting sqref="P427">
    <cfRule type="expression" dxfId="42964" priority="15479">
      <formula>$Y427=3</formula>
    </cfRule>
  </conditionalFormatting>
  <conditionalFormatting sqref="P427">
    <cfRule type="expression" dxfId="42963" priority="15478">
      <formula>$Y427=4</formula>
    </cfRule>
  </conditionalFormatting>
  <conditionalFormatting sqref="P427">
    <cfRule type="expression" dxfId="42962" priority="15477">
      <formula>$Y427=2</formula>
    </cfRule>
  </conditionalFormatting>
  <conditionalFormatting sqref="P427">
    <cfRule type="expression" dxfId="42961" priority="15461">
      <formula>$Y427=4</formula>
    </cfRule>
    <cfRule type="expression" dxfId="42960" priority="15462">
      <formula>$Y427=3</formula>
    </cfRule>
    <cfRule type="expression" dxfId="42959" priority="15463">
      <formula>$Y427=2</formula>
    </cfRule>
    <cfRule type="expression" dxfId="42958" priority="15464">
      <formula>$Y427=1</formula>
    </cfRule>
    <cfRule type="expression" dxfId="42957" priority="15465">
      <formula>$Y427=4</formula>
    </cfRule>
    <cfRule type="expression" dxfId="42956" priority="15466">
      <formula>$Y427=3</formula>
    </cfRule>
    <cfRule type="expression" dxfId="42955" priority="15467">
      <formula>$Y427=2</formula>
    </cfRule>
    <cfRule type="expression" dxfId="42954" priority="15468">
      <formula>$Y427=1</formula>
    </cfRule>
    <cfRule type="expression" dxfId="42953" priority="15469">
      <formula>$Y427=4</formula>
    </cfRule>
    <cfRule type="expression" dxfId="42952" priority="15470">
      <formula>$Y427=3</formula>
    </cfRule>
    <cfRule type="expression" dxfId="42951" priority="15471">
      <formula>$Y427=2</formula>
    </cfRule>
    <cfRule type="expression" dxfId="42950" priority="15472">
      <formula>$Y427=1</formula>
    </cfRule>
    <cfRule type="expression" dxfId="42949" priority="15473">
      <formula>$Y427=4</formula>
    </cfRule>
    <cfRule type="expression" dxfId="42948" priority="15474">
      <formula>$Y427=3</formula>
    </cfRule>
    <cfRule type="expression" dxfId="42947" priority="15475">
      <formula>$Y427=2</formula>
    </cfRule>
    <cfRule type="expression" dxfId="42946" priority="15476">
      <formula>$Y427=1</formula>
    </cfRule>
  </conditionalFormatting>
  <conditionalFormatting sqref="Q427">
    <cfRule type="expression" dxfId="42945" priority="15460">
      <formula>$Y427=1</formula>
    </cfRule>
  </conditionalFormatting>
  <conditionalFormatting sqref="Q427">
    <cfRule type="expression" dxfId="42944" priority="15459">
      <formula>$Y427=3</formula>
    </cfRule>
  </conditionalFormatting>
  <conditionalFormatting sqref="Q427">
    <cfRule type="expression" dxfId="42943" priority="15458">
      <formula>$Y427=4</formula>
    </cfRule>
  </conditionalFormatting>
  <conditionalFormatting sqref="Q427">
    <cfRule type="expression" dxfId="42942" priority="15457">
      <formula>$Y427=2</formula>
    </cfRule>
  </conditionalFormatting>
  <conditionalFormatting sqref="Q427">
    <cfRule type="expression" dxfId="42941" priority="15441">
      <formula>$Y427=4</formula>
    </cfRule>
    <cfRule type="expression" dxfId="42940" priority="15442">
      <formula>$Y427=3</formula>
    </cfRule>
    <cfRule type="expression" dxfId="42939" priority="15443">
      <formula>$Y427=2</formula>
    </cfRule>
    <cfRule type="expression" dxfId="42938" priority="15444">
      <formula>$Y427=1</formula>
    </cfRule>
    <cfRule type="expression" dxfId="42937" priority="15445">
      <formula>$Y427=4</formula>
    </cfRule>
    <cfRule type="expression" dxfId="42936" priority="15446">
      <formula>$Y427=3</formula>
    </cfRule>
    <cfRule type="expression" dxfId="42935" priority="15447">
      <formula>$Y427=2</formula>
    </cfRule>
    <cfRule type="expression" dxfId="42934" priority="15448">
      <formula>$Y427=1</formula>
    </cfRule>
    <cfRule type="expression" dxfId="42933" priority="15449">
      <formula>$Y427=4</formula>
    </cfRule>
    <cfRule type="expression" dxfId="42932" priority="15450">
      <formula>$Y427=3</formula>
    </cfRule>
    <cfRule type="expression" dxfId="42931" priority="15451">
      <formula>$Y427=2</formula>
    </cfRule>
    <cfRule type="expression" dxfId="42930" priority="15452">
      <formula>$Y427=1</formula>
    </cfRule>
    <cfRule type="expression" dxfId="42929" priority="15453">
      <formula>$Y427=4</formula>
    </cfRule>
    <cfRule type="expression" dxfId="42928" priority="15454">
      <formula>$Y427=3</formula>
    </cfRule>
    <cfRule type="expression" dxfId="42927" priority="15455">
      <formula>$Y427=2</formula>
    </cfRule>
    <cfRule type="expression" dxfId="42926" priority="15456">
      <formula>$Y427=1</formula>
    </cfRule>
  </conditionalFormatting>
  <conditionalFormatting sqref="R427:AF427">
    <cfRule type="expression" dxfId="42925" priority="15440">
      <formula>$Y427=1</formula>
    </cfRule>
  </conditionalFormatting>
  <conditionalFormatting sqref="R427:AF427">
    <cfRule type="expression" dxfId="42924" priority="15439">
      <formula>$Y427=3</formula>
    </cfRule>
  </conditionalFormatting>
  <conditionalFormatting sqref="R427:AF427">
    <cfRule type="expression" dxfId="42923" priority="15438">
      <formula>$Y427=4</formula>
    </cfRule>
  </conditionalFormatting>
  <conditionalFormatting sqref="R427:AF427">
    <cfRule type="expression" dxfId="42922" priority="15437">
      <formula>$Y427=2</formula>
    </cfRule>
  </conditionalFormatting>
  <conditionalFormatting sqref="AF427 R427:AA427">
    <cfRule type="expression" dxfId="42921" priority="15429">
      <formula>$Y427=4</formula>
    </cfRule>
    <cfRule type="expression" dxfId="42920" priority="15430">
      <formula>$Y427=3</formula>
    </cfRule>
    <cfRule type="expression" dxfId="42919" priority="15431">
      <formula>$Y427=2</formula>
    </cfRule>
    <cfRule type="expression" dxfId="42918" priority="15432">
      <formula>$Y427=1</formula>
    </cfRule>
    <cfRule type="expression" dxfId="42917" priority="15433">
      <formula>$Y427=4</formula>
    </cfRule>
    <cfRule type="expression" dxfId="42916" priority="15434">
      <formula>$Y427=3</formula>
    </cfRule>
    <cfRule type="expression" dxfId="42915" priority="15435">
      <formula>$Y427=2</formula>
    </cfRule>
    <cfRule type="expression" dxfId="42914" priority="15436">
      <formula>$Y427=1</formula>
    </cfRule>
  </conditionalFormatting>
  <conditionalFormatting sqref="R427:V427 Y427:AF427">
    <cfRule type="expression" dxfId="42913" priority="15428">
      <formula>$Y427=1</formula>
    </cfRule>
  </conditionalFormatting>
  <conditionalFormatting sqref="R427:V427 Y427:AF427">
    <cfRule type="expression" dxfId="42912" priority="15427">
      <formula>$Y427=3</formula>
    </cfRule>
  </conditionalFormatting>
  <conditionalFormatting sqref="R427:V427 Y427:AF427">
    <cfRule type="expression" dxfId="42911" priority="15426">
      <formula>$Y427=4</formula>
    </cfRule>
  </conditionalFormatting>
  <conditionalFormatting sqref="R427:V427 Y427:AF427">
    <cfRule type="expression" dxfId="42910" priority="15425">
      <formula>$Y427=2</formula>
    </cfRule>
  </conditionalFormatting>
  <conditionalFormatting sqref="AF427 R427:V427 Y427:AA427">
    <cfRule type="expression" dxfId="42909" priority="15417">
      <formula>$Y427=4</formula>
    </cfRule>
    <cfRule type="expression" dxfId="42908" priority="15418">
      <formula>$Y427=3</formula>
    </cfRule>
    <cfRule type="expression" dxfId="42907" priority="15419">
      <formula>$Y427=2</formula>
    </cfRule>
    <cfRule type="expression" dxfId="42906" priority="15420">
      <formula>$Y427=1</formula>
    </cfRule>
    <cfRule type="expression" dxfId="42905" priority="15421">
      <formula>$Y427=4</formula>
    </cfRule>
    <cfRule type="expression" dxfId="42904" priority="15422">
      <formula>$Y427=3</formula>
    </cfRule>
    <cfRule type="expression" dxfId="42903" priority="15423">
      <formula>$Y427=2</formula>
    </cfRule>
    <cfRule type="expression" dxfId="42902" priority="15424">
      <formula>$Y427=1</formula>
    </cfRule>
  </conditionalFormatting>
  <conditionalFormatting sqref="W427:X427">
    <cfRule type="expression" dxfId="42901" priority="15416">
      <formula>$Y427=1</formula>
    </cfRule>
  </conditionalFormatting>
  <conditionalFormatting sqref="W427:X427">
    <cfRule type="expression" dxfId="42900" priority="15415">
      <formula>$Y427=3</formula>
    </cfRule>
  </conditionalFormatting>
  <conditionalFormatting sqref="W427:X427">
    <cfRule type="expression" dxfId="42899" priority="15414">
      <formula>$Y427=4</formula>
    </cfRule>
  </conditionalFormatting>
  <conditionalFormatting sqref="W427:X427">
    <cfRule type="expression" dxfId="42898" priority="15413">
      <formula>$Y427=2</formula>
    </cfRule>
  </conditionalFormatting>
  <conditionalFormatting sqref="W427:X427">
    <cfRule type="expression" dxfId="42897" priority="15405">
      <formula>$Y427=4</formula>
    </cfRule>
    <cfRule type="expression" dxfId="42896" priority="15406">
      <formula>$Y427=3</formula>
    </cfRule>
    <cfRule type="expression" dxfId="42895" priority="15407">
      <formula>$Y427=2</formula>
    </cfRule>
    <cfRule type="expression" dxfId="42894" priority="15408">
      <formula>$Y427=1</formula>
    </cfRule>
    <cfRule type="expression" dxfId="42893" priority="15409">
      <formula>$Y427=4</formula>
    </cfRule>
    <cfRule type="expression" dxfId="42892" priority="15410">
      <formula>$Y427=3</formula>
    </cfRule>
    <cfRule type="expression" dxfId="42891" priority="15411">
      <formula>$Y427=2</formula>
    </cfRule>
    <cfRule type="expression" dxfId="42890" priority="15412">
      <formula>$Y427=1</formula>
    </cfRule>
  </conditionalFormatting>
  <conditionalFormatting sqref="P427:P429">
    <cfRule type="expression" dxfId="42889" priority="15404">
      <formula>$Y427=1</formula>
    </cfRule>
  </conditionalFormatting>
  <conditionalFormatting sqref="P427:P429">
    <cfRule type="expression" dxfId="42888" priority="15403">
      <formula>$Y427=3</formula>
    </cfRule>
  </conditionalFormatting>
  <conditionalFormatting sqref="P427:P429">
    <cfRule type="expression" dxfId="42887" priority="15402">
      <formula>$Y427=4</formula>
    </cfRule>
  </conditionalFormatting>
  <conditionalFormatting sqref="P427:P429">
    <cfRule type="expression" dxfId="42886" priority="15401">
      <formula>$Y427=2</formula>
    </cfRule>
  </conditionalFormatting>
  <conditionalFormatting sqref="P427:P429">
    <cfRule type="expression" dxfId="42885" priority="15385">
      <formula>$Y427=4</formula>
    </cfRule>
    <cfRule type="expression" dxfId="42884" priority="15386">
      <formula>$Y427=3</formula>
    </cfRule>
    <cfRule type="expression" dxfId="42883" priority="15387">
      <formula>$Y427=2</formula>
    </cfRule>
    <cfRule type="expression" dxfId="42882" priority="15388">
      <formula>$Y427=1</formula>
    </cfRule>
    <cfRule type="expression" dxfId="42881" priority="15389">
      <formula>$Y427=4</formula>
    </cfRule>
    <cfRule type="expression" dxfId="42880" priority="15390">
      <formula>$Y427=3</formula>
    </cfRule>
    <cfRule type="expression" dxfId="42879" priority="15391">
      <formula>$Y427=2</formula>
    </cfRule>
    <cfRule type="expression" dxfId="42878" priority="15392">
      <formula>$Y427=1</formula>
    </cfRule>
    <cfRule type="expression" dxfId="42877" priority="15393">
      <formula>$Y427=4</formula>
    </cfRule>
    <cfRule type="expression" dxfId="42876" priority="15394">
      <formula>$Y427=3</formula>
    </cfRule>
    <cfRule type="expression" dxfId="42875" priority="15395">
      <formula>$Y427=2</formula>
    </cfRule>
    <cfRule type="expression" dxfId="42874" priority="15396">
      <formula>$Y427=1</formula>
    </cfRule>
    <cfRule type="expression" dxfId="42873" priority="15397">
      <formula>$Y427=4</formula>
    </cfRule>
    <cfRule type="expression" dxfId="42872" priority="15398">
      <formula>$Y427=3</formula>
    </cfRule>
    <cfRule type="expression" dxfId="42871" priority="15399">
      <formula>$Y427=2</formula>
    </cfRule>
    <cfRule type="expression" dxfId="42870" priority="15400">
      <formula>$Y427=1</formula>
    </cfRule>
  </conditionalFormatting>
  <conditionalFormatting sqref="Q427:Q429">
    <cfRule type="expression" dxfId="42869" priority="15384">
      <formula>$Y427=1</formula>
    </cfRule>
  </conditionalFormatting>
  <conditionalFormatting sqref="Q427:Q429">
    <cfRule type="expression" dxfId="42868" priority="15383">
      <formula>$Y427=3</formula>
    </cfRule>
  </conditionalFormatting>
  <conditionalFormatting sqref="Q427:Q429">
    <cfRule type="expression" dxfId="42867" priority="15382">
      <formula>$Y427=4</formula>
    </cfRule>
  </conditionalFormatting>
  <conditionalFormatting sqref="Q427:Q429">
    <cfRule type="expression" dxfId="42866" priority="15381">
      <formula>$Y427=2</formula>
    </cfRule>
  </conditionalFormatting>
  <conditionalFormatting sqref="Q427:Q429">
    <cfRule type="expression" dxfId="42865" priority="15365">
      <formula>$Y427=4</formula>
    </cfRule>
    <cfRule type="expression" dxfId="42864" priority="15366">
      <formula>$Y427=3</formula>
    </cfRule>
    <cfRule type="expression" dxfId="42863" priority="15367">
      <formula>$Y427=2</formula>
    </cfRule>
    <cfRule type="expression" dxfId="42862" priority="15368">
      <formula>$Y427=1</formula>
    </cfRule>
    <cfRule type="expression" dxfId="42861" priority="15369">
      <formula>$Y427=4</formula>
    </cfRule>
    <cfRule type="expression" dxfId="42860" priority="15370">
      <formula>$Y427=3</formula>
    </cfRule>
    <cfRule type="expression" dxfId="42859" priority="15371">
      <formula>$Y427=2</formula>
    </cfRule>
    <cfRule type="expression" dxfId="42858" priority="15372">
      <formula>$Y427=1</formula>
    </cfRule>
    <cfRule type="expression" dxfId="42857" priority="15373">
      <formula>$Y427=4</formula>
    </cfRule>
    <cfRule type="expression" dxfId="42856" priority="15374">
      <formula>$Y427=3</formula>
    </cfRule>
    <cfRule type="expression" dxfId="42855" priority="15375">
      <formula>$Y427=2</formula>
    </cfRule>
    <cfRule type="expression" dxfId="42854" priority="15376">
      <formula>$Y427=1</formula>
    </cfRule>
    <cfRule type="expression" dxfId="42853" priority="15377">
      <formula>$Y427=4</formula>
    </cfRule>
    <cfRule type="expression" dxfId="42852" priority="15378">
      <formula>$Y427=3</formula>
    </cfRule>
    <cfRule type="expression" dxfId="42851" priority="15379">
      <formula>$Y427=2</formula>
    </cfRule>
    <cfRule type="expression" dxfId="42850" priority="15380">
      <formula>$Y427=1</formula>
    </cfRule>
  </conditionalFormatting>
  <conditionalFormatting sqref="R427:AF429">
    <cfRule type="expression" dxfId="42849" priority="15364">
      <formula>$Y427=1</formula>
    </cfRule>
  </conditionalFormatting>
  <conditionalFormatting sqref="R427:AF429">
    <cfRule type="expression" dxfId="42848" priority="15363">
      <formula>$Y427=3</formula>
    </cfRule>
  </conditionalFormatting>
  <conditionalFormatting sqref="R427:AF429">
    <cfRule type="expression" dxfId="42847" priority="15362">
      <formula>$Y427=4</formula>
    </cfRule>
  </conditionalFormatting>
  <conditionalFormatting sqref="R427:AF429">
    <cfRule type="expression" dxfId="42846" priority="15361">
      <formula>$Y427=2</formula>
    </cfRule>
  </conditionalFormatting>
  <conditionalFormatting sqref="AF427:AF429 R427:AA429">
    <cfRule type="expression" dxfId="42845" priority="15353">
      <formula>$Y427=4</formula>
    </cfRule>
    <cfRule type="expression" dxfId="42844" priority="15354">
      <formula>$Y427=3</formula>
    </cfRule>
    <cfRule type="expression" dxfId="42843" priority="15355">
      <formula>$Y427=2</formula>
    </cfRule>
    <cfRule type="expression" dxfId="42842" priority="15356">
      <formula>$Y427=1</formula>
    </cfRule>
    <cfRule type="expression" dxfId="42841" priority="15357">
      <formula>$Y427=4</formula>
    </cfRule>
    <cfRule type="expression" dxfId="42840" priority="15358">
      <formula>$Y427=3</formula>
    </cfRule>
    <cfRule type="expression" dxfId="42839" priority="15359">
      <formula>$Y427=2</formula>
    </cfRule>
    <cfRule type="expression" dxfId="42838" priority="15360">
      <formula>$Y427=1</formula>
    </cfRule>
  </conditionalFormatting>
  <conditionalFormatting sqref="R427:V429 Y427:AF429">
    <cfRule type="expression" dxfId="42837" priority="15352">
      <formula>$Y427=1</formula>
    </cfRule>
  </conditionalFormatting>
  <conditionalFormatting sqref="R427:V429 Y427:AF429">
    <cfRule type="expression" dxfId="42836" priority="15351">
      <formula>$Y427=3</formula>
    </cfRule>
  </conditionalFormatting>
  <conditionalFormatting sqref="R427:V429 Y427:AF429">
    <cfRule type="expression" dxfId="42835" priority="15350">
      <formula>$Y427=4</formula>
    </cfRule>
  </conditionalFormatting>
  <conditionalFormatting sqref="R427:V429 Y427:AF429">
    <cfRule type="expression" dxfId="42834" priority="15349">
      <formula>$Y427=2</formula>
    </cfRule>
  </conditionalFormatting>
  <conditionalFormatting sqref="AF427:AF429 R427:V429 Y427:AA429">
    <cfRule type="expression" dxfId="42833" priority="15341">
      <formula>$Y427=4</formula>
    </cfRule>
    <cfRule type="expression" dxfId="42832" priority="15342">
      <formula>$Y427=3</formula>
    </cfRule>
    <cfRule type="expression" dxfId="42831" priority="15343">
      <formula>$Y427=2</formula>
    </cfRule>
    <cfRule type="expression" dxfId="42830" priority="15344">
      <formula>$Y427=1</formula>
    </cfRule>
    <cfRule type="expression" dxfId="42829" priority="15345">
      <formula>$Y427=4</formula>
    </cfRule>
    <cfRule type="expression" dxfId="42828" priority="15346">
      <formula>$Y427=3</formula>
    </cfRule>
    <cfRule type="expression" dxfId="42827" priority="15347">
      <formula>$Y427=2</formula>
    </cfRule>
    <cfRule type="expression" dxfId="42826" priority="15348">
      <formula>$Y427=1</formula>
    </cfRule>
  </conditionalFormatting>
  <conditionalFormatting sqref="W427:X429">
    <cfRule type="expression" dxfId="42825" priority="15340">
      <formula>$Y427=1</formula>
    </cfRule>
  </conditionalFormatting>
  <conditionalFormatting sqref="W427:X429">
    <cfRule type="expression" dxfId="42824" priority="15339">
      <formula>$Y427=3</formula>
    </cfRule>
  </conditionalFormatting>
  <conditionalFormatting sqref="W427:X429">
    <cfRule type="expression" dxfId="42823" priority="15338">
      <formula>$Y427=4</formula>
    </cfRule>
  </conditionalFormatting>
  <conditionalFormatting sqref="W427:X429">
    <cfRule type="expression" dxfId="42822" priority="15337">
      <formula>$Y427=2</formula>
    </cfRule>
  </conditionalFormatting>
  <conditionalFormatting sqref="W427:X429">
    <cfRule type="expression" dxfId="42821" priority="15329">
      <formula>$Y427=4</formula>
    </cfRule>
    <cfRule type="expression" dxfId="42820" priority="15330">
      <formula>$Y427=3</formula>
    </cfRule>
    <cfRule type="expression" dxfId="42819" priority="15331">
      <formula>$Y427=2</formula>
    </cfRule>
    <cfRule type="expression" dxfId="42818" priority="15332">
      <formula>$Y427=1</formula>
    </cfRule>
    <cfRule type="expression" dxfId="42817" priority="15333">
      <formula>$Y427=4</formula>
    </cfRule>
    <cfRule type="expression" dxfId="42816" priority="15334">
      <formula>$Y427=3</formula>
    </cfRule>
    <cfRule type="expression" dxfId="42815" priority="15335">
      <formula>$Y427=2</formula>
    </cfRule>
    <cfRule type="expression" dxfId="42814" priority="15336">
      <formula>$Y427=1</formula>
    </cfRule>
  </conditionalFormatting>
  <conditionalFormatting sqref="P429">
    <cfRule type="expression" dxfId="42813" priority="15328">
      <formula>$Y429=1</formula>
    </cfRule>
  </conditionalFormatting>
  <conditionalFormatting sqref="P429">
    <cfRule type="expression" dxfId="42812" priority="15327">
      <formula>$Y429=3</formula>
    </cfRule>
  </conditionalFormatting>
  <conditionalFormatting sqref="P429">
    <cfRule type="expression" dxfId="42811" priority="15326">
      <formula>$Y429=4</formula>
    </cfRule>
  </conditionalFormatting>
  <conditionalFormatting sqref="P429">
    <cfRule type="expression" dxfId="42810" priority="15325">
      <formula>$Y429=2</formula>
    </cfRule>
  </conditionalFormatting>
  <conditionalFormatting sqref="P429">
    <cfRule type="expression" dxfId="42809" priority="15309">
      <formula>$Y429=4</formula>
    </cfRule>
    <cfRule type="expression" dxfId="42808" priority="15310">
      <formula>$Y429=3</formula>
    </cfRule>
    <cfRule type="expression" dxfId="42807" priority="15311">
      <formula>$Y429=2</formula>
    </cfRule>
    <cfRule type="expression" dxfId="42806" priority="15312">
      <formula>$Y429=1</formula>
    </cfRule>
    <cfRule type="expression" dxfId="42805" priority="15313">
      <formula>$Y429=4</formula>
    </cfRule>
    <cfRule type="expression" dxfId="42804" priority="15314">
      <formula>$Y429=3</formula>
    </cfRule>
    <cfRule type="expression" dxfId="42803" priority="15315">
      <formula>$Y429=2</formula>
    </cfRule>
    <cfRule type="expression" dxfId="42802" priority="15316">
      <formula>$Y429=1</formula>
    </cfRule>
    <cfRule type="expression" dxfId="42801" priority="15317">
      <formula>$Y429=4</formula>
    </cfRule>
    <cfRule type="expression" dxfId="42800" priority="15318">
      <formula>$Y429=3</formula>
    </cfRule>
    <cfRule type="expression" dxfId="42799" priority="15319">
      <formula>$Y429=2</formula>
    </cfRule>
    <cfRule type="expression" dxfId="42798" priority="15320">
      <formula>$Y429=1</formula>
    </cfRule>
    <cfRule type="expression" dxfId="42797" priority="15321">
      <formula>$Y429=4</formula>
    </cfRule>
    <cfRule type="expression" dxfId="42796" priority="15322">
      <formula>$Y429=3</formula>
    </cfRule>
    <cfRule type="expression" dxfId="42795" priority="15323">
      <formula>$Y429=2</formula>
    </cfRule>
    <cfRule type="expression" dxfId="42794" priority="15324">
      <formula>$Y429=1</formula>
    </cfRule>
  </conditionalFormatting>
  <conditionalFormatting sqref="Q429">
    <cfRule type="expression" dxfId="42793" priority="15308">
      <formula>$Y429=1</formula>
    </cfRule>
  </conditionalFormatting>
  <conditionalFormatting sqref="Q429">
    <cfRule type="expression" dxfId="42792" priority="15307">
      <formula>$Y429=3</formula>
    </cfRule>
  </conditionalFormatting>
  <conditionalFormatting sqref="Q429">
    <cfRule type="expression" dxfId="42791" priority="15306">
      <formula>$Y429=4</formula>
    </cfRule>
  </conditionalFormatting>
  <conditionalFormatting sqref="Q429">
    <cfRule type="expression" dxfId="42790" priority="15305">
      <formula>$Y429=2</formula>
    </cfRule>
  </conditionalFormatting>
  <conditionalFormatting sqref="Q429">
    <cfRule type="expression" dxfId="42789" priority="15289">
      <formula>$Y429=4</formula>
    </cfRule>
    <cfRule type="expression" dxfId="42788" priority="15290">
      <formula>$Y429=3</formula>
    </cfRule>
    <cfRule type="expression" dxfId="42787" priority="15291">
      <formula>$Y429=2</formula>
    </cfRule>
    <cfRule type="expression" dxfId="42786" priority="15292">
      <formula>$Y429=1</formula>
    </cfRule>
    <cfRule type="expression" dxfId="42785" priority="15293">
      <formula>$Y429=4</formula>
    </cfRule>
    <cfRule type="expression" dxfId="42784" priority="15294">
      <formula>$Y429=3</formula>
    </cfRule>
    <cfRule type="expression" dxfId="42783" priority="15295">
      <formula>$Y429=2</formula>
    </cfRule>
    <cfRule type="expression" dxfId="42782" priority="15296">
      <formula>$Y429=1</formula>
    </cfRule>
    <cfRule type="expression" dxfId="42781" priority="15297">
      <formula>$Y429=4</formula>
    </cfRule>
    <cfRule type="expression" dxfId="42780" priority="15298">
      <formula>$Y429=3</formula>
    </cfRule>
    <cfRule type="expression" dxfId="42779" priority="15299">
      <formula>$Y429=2</formula>
    </cfRule>
    <cfRule type="expression" dxfId="42778" priority="15300">
      <formula>$Y429=1</formula>
    </cfRule>
    <cfRule type="expression" dxfId="42777" priority="15301">
      <formula>$Y429=4</formula>
    </cfRule>
    <cfRule type="expression" dxfId="42776" priority="15302">
      <formula>$Y429=3</formula>
    </cfRule>
    <cfRule type="expression" dxfId="42775" priority="15303">
      <formula>$Y429=2</formula>
    </cfRule>
    <cfRule type="expression" dxfId="42774" priority="15304">
      <formula>$Y429=1</formula>
    </cfRule>
  </conditionalFormatting>
  <conditionalFormatting sqref="R429:AF429">
    <cfRule type="expression" dxfId="42773" priority="15288">
      <formula>$Y429=1</formula>
    </cfRule>
  </conditionalFormatting>
  <conditionalFormatting sqref="R429:AF429">
    <cfRule type="expression" dxfId="42772" priority="15287">
      <formula>$Y429=3</formula>
    </cfRule>
  </conditionalFormatting>
  <conditionalFormatting sqref="R429:AF429">
    <cfRule type="expression" dxfId="42771" priority="15286">
      <formula>$Y429=4</formula>
    </cfRule>
  </conditionalFormatting>
  <conditionalFormatting sqref="R429:AF429">
    <cfRule type="expression" dxfId="42770" priority="15285">
      <formula>$Y429=2</formula>
    </cfRule>
  </conditionalFormatting>
  <conditionalFormatting sqref="AF429 R429:AA429">
    <cfRule type="expression" dxfId="42769" priority="15277">
      <formula>$Y429=4</formula>
    </cfRule>
    <cfRule type="expression" dxfId="42768" priority="15278">
      <formula>$Y429=3</formula>
    </cfRule>
    <cfRule type="expression" dxfId="42767" priority="15279">
      <formula>$Y429=2</formula>
    </cfRule>
    <cfRule type="expression" dxfId="42766" priority="15280">
      <formula>$Y429=1</formula>
    </cfRule>
    <cfRule type="expression" dxfId="42765" priority="15281">
      <formula>$Y429=4</formula>
    </cfRule>
    <cfRule type="expression" dxfId="42764" priority="15282">
      <formula>$Y429=3</formula>
    </cfRule>
    <cfRule type="expression" dxfId="42763" priority="15283">
      <formula>$Y429=2</formula>
    </cfRule>
    <cfRule type="expression" dxfId="42762" priority="15284">
      <formula>$Y429=1</formula>
    </cfRule>
  </conditionalFormatting>
  <conditionalFormatting sqref="R429:V429 Y429:AF429">
    <cfRule type="expression" dxfId="42761" priority="15276">
      <formula>$Y429=1</formula>
    </cfRule>
  </conditionalFormatting>
  <conditionalFormatting sqref="R429:V429 Y429:AF429">
    <cfRule type="expression" dxfId="42760" priority="15275">
      <formula>$Y429=3</formula>
    </cfRule>
  </conditionalFormatting>
  <conditionalFormatting sqref="R429:V429 Y429:AF429">
    <cfRule type="expression" dxfId="42759" priority="15274">
      <formula>$Y429=4</formula>
    </cfRule>
  </conditionalFormatting>
  <conditionalFormatting sqref="R429:V429 Y429:AF429">
    <cfRule type="expression" dxfId="42758" priority="15273">
      <formula>$Y429=2</formula>
    </cfRule>
  </conditionalFormatting>
  <conditionalFormatting sqref="AF429 R429:V429 Y429:AA429">
    <cfRule type="expression" dxfId="42757" priority="15265">
      <formula>$Y429=4</formula>
    </cfRule>
    <cfRule type="expression" dxfId="42756" priority="15266">
      <formula>$Y429=3</formula>
    </cfRule>
    <cfRule type="expression" dxfId="42755" priority="15267">
      <formula>$Y429=2</formula>
    </cfRule>
    <cfRule type="expression" dxfId="42754" priority="15268">
      <formula>$Y429=1</formula>
    </cfRule>
    <cfRule type="expression" dxfId="42753" priority="15269">
      <formula>$Y429=4</formula>
    </cfRule>
    <cfRule type="expression" dxfId="42752" priority="15270">
      <formula>$Y429=3</formula>
    </cfRule>
    <cfRule type="expression" dxfId="42751" priority="15271">
      <formula>$Y429=2</formula>
    </cfRule>
    <cfRule type="expression" dxfId="42750" priority="15272">
      <formula>$Y429=1</formula>
    </cfRule>
  </conditionalFormatting>
  <conditionalFormatting sqref="W429:X429">
    <cfRule type="expression" dxfId="42749" priority="15264">
      <formula>$Y429=1</formula>
    </cfRule>
  </conditionalFormatting>
  <conditionalFormatting sqref="W429:X429">
    <cfRule type="expression" dxfId="42748" priority="15263">
      <formula>$Y429=3</formula>
    </cfRule>
  </conditionalFormatting>
  <conditionalFormatting sqref="W429:X429">
    <cfRule type="expression" dxfId="42747" priority="15262">
      <formula>$Y429=4</formula>
    </cfRule>
  </conditionalFormatting>
  <conditionalFormatting sqref="W429:X429">
    <cfRule type="expression" dxfId="42746" priority="15261">
      <formula>$Y429=2</formula>
    </cfRule>
  </conditionalFormatting>
  <conditionalFormatting sqref="W429:X429">
    <cfRule type="expression" dxfId="42745" priority="15253">
      <formula>$Y429=4</formula>
    </cfRule>
    <cfRule type="expression" dxfId="42744" priority="15254">
      <formula>$Y429=3</formula>
    </cfRule>
    <cfRule type="expression" dxfId="42743" priority="15255">
      <formula>$Y429=2</formula>
    </cfRule>
    <cfRule type="expression" dxfId="42742" priority="15256">
      <formula>$Y429=1</formula>
    </cfRule>
    <cfRule type="expression" dxfId="42741" priority="15257">
      <formula>$Y429=4</formula>
    </cfRule>
    <cfRule type="expression" dxfId="42740" priority="15258">
      <formula>$Y429=3</formula>
    </cfRule>
    <cfRule type="expression" dxfId="42739" priority="15259">
      <formula>$Y429=2</formula>
    </cfRule>
    <cfRule type="expression" dxfId="42738" priority="15260">
      <formula>$Y429=1</formula>
    </cfRule>
  </conditionalFormatting>
  <conditionalFormatting sqref="I428:I430">
    <cfRule type="expression" dxfId="42737" priority="15252">
      <formula>$Y428=1</formula>
    </cfRule>
  </conditionalFormatting>
  <conditionalFormatting sqref="I428:I430">
    <cfRule type="expression" dxfId="42736" priority="15251">
      <formula>$Y428=3</formula>
    </cfRule>
  </conditionalFormatting>
  <conditionalFormatting sqref="I428:I430">
    <cfRule type="expression" dxfId="42735" priority="15250">
      <formula>$Y428=4</formula>
    </cfRule>
  </conditionalFormatting>
  <conditionalFormatting sqref="I428:I430">
    <cfRule type="expression" dxfId="42734" priority="15249">
      <formula>$Y428=2</formula>
    </cfRule>
  </conditionalFormatting>
  <conditionalFormatting sqref="B428:B430">
    <cfRule type="expression" dxfId="42733" priority="15248">
      <formula>$Y428=1</formula>
    </cfRule>
  </conditionalFormatting>
  <conditionalFormatting sqref="B428:B430">
    <cfRule type="expression" dxfId="42732" priority="15247">
      <formula>$Y428=3</formula>
    </cfRule>
  </conditionalFormatting>
  <conditionalFormatting sqref="B428:B430">
    <cfRule type="expression" dxfId="42731" priority="15246">
      <formula>$Y428=4</formula>
    </cfRule>
  </conditionalFormatting>
  <conditionalFormatting sqref="B428:B430">
    <cfRule type="expression" dxfId="42730" priority="15245">
      <formula>$Y428=2</formula>
    </cfRule>
  </conditionalFormatting>
  <conditionalFormatting sqref="E428:E430">
    <cfRule type="expression" dxfId="42729" priority="15244">
      <formula>$Y428=1</formula>
    </cfRule>
  </conditionalFormatting>
  <conditionalFormatting sqref="E428:E430">
    <cfRule type="expression" dxfId="42728" priority="15243">
      <formula>$Y428=4</formula>
    </cfRule>
  </conditionalFormatting>
  <conditionalFormatting sqref="E428:E430">
    <cfRule type="expression" dxfId="42727" priority="15241">
      <formula>$Y428=3</formula>
    </cfRule>
    <cfRule type="expression" dxfId="42726" priority="15242">
      <formula>$Y428=2</formula>
    </cfRule>
  </conditionalFormatting>
  <conditionalFormatting sqref="F428:G430">
    <cfRule type="expression" dxfId="42725" priority="15240">
      <formula>$Y428=1</formula>
    </cfRule>
  </conditionalFormatting>
  <conditionalFormatting sqref="F428:G430">
    <cfRule type="expression" dxfId="42724" priority="15239">
      <formula>$Y428=3</formula>
    </cfRule>
  </conditionalFormatting>
  <conditionalFormatting sqref="F428:G430">
    <cfRule type="expression" dxfId="42723" priority="15238">
      <formula>$Y428=4</formula>
    </cfRule>
  </conditionalFormatting>
  <conditionalFormatting sqref="F428:G430">
    <cfRule type="expression" dxfId="42722" priority="15237">
      <formula>$Y428=2</formula>
    </cfRule>
  </conditionalFormatting>
  <conditionalFormatting sqref="F428:G430">
    <cfRule type="expression" dxfId="42721" priority="15235">
      <formula>$Y428=1</formula>
    </cfRule>
    <cfRule type="expression" dxfId="42720" priority="15236">
      <formula>$Y428=1</formula>
    </cfRule>
  </conditionalFormatting>
  <conditionalFormatting sqref="F428:G430">
    <cfRule type="expression" dxfId="42719" priority="15233">
      <formula>$Y428=4</formula>
    </cfRule>
    <cfRule type="expression" dxfId="42718" priority="15234">
      <formula>$Y428=2</formula>
    </cfRule>
  </conditionalFormatting>
  <conditionalFormatting sqref="F428:G430">
    <cfRule type="expression" dxfId="42717" priority="15232">
      <formula>$Y428=1</formula>
    </cfRule>
  </conditionalFormatting>
  <conditionalFormatting sqref="F428:G430">
    <cfRule type="expression" dxfId="42716" priority="15231">
      <formula>$Y428=3</formula>
    </cfRule>
  </conditionalFormatting>
  <conditionalFormatting sqref="F428:G430">
    <cfRule type="expression" dxfId="42715" priority="15230">
      <formula>$Y428=4</formula>
    </cfRule>
  </conditionalFormatting>
  <conditionalFormatting sqref="F428:G430">
    <cfRule type="expression" dxfId="42714" priority="15229">
      <formula>$Y428=2</formula>
    </cfRule>
  </conditionalFormatting>
  <conditionalFormatting sqref="F428:G430">
    <cfRule type="expression" dxfId="42713" priority="15227">
      <formula>$Y428=1</formula>
    </cfRule>
    <cfRule type="expression" dxfId="42712" priority="15228">
      <formula>$Y428=1</formula>
    </cfRule>
  </conditionalFormatting>
  <conditionalFormatting sqref="F428:G430">
    <cfRule type="expression" dxfId="42711" priority="15225">
      <formula>$Y428=4</formula>
    </cfRule>
    <cfRule type="expression" dxfId="42710" priority="15226">
      <formula>$Y428=2</formula>
    </cfRule>
  </conditionalFormatting>
  <conditionalFormatting sqref="E428:E430">
    <cfRule type="expression" dxfId="42709" priority="15224">
      <formula>$Y428=1</formula>
    </cfRule>
  </conditionalFormatting>
  <conditionalFormatting sqref="E428:E430">
    <cfRule type="expression" dxfId="42708" priority="15223">
      <formula>$Y428=4</formula>
    </cfRule>
  </conditionalFormatting>
  <conditionalFormatting sqref="E428:E430">
    <cfRule type="expression" dxfId="42707" priority="15221">
      <formula>$Y428=3</formula>
    </cfRule>
    <cfRule type="expression" dxfId="42706" priority="15222">
      <formula>$Y428=2</formula>
    </cfRule>
  </conditionalFormatting>
  <conditionalFormatting sqref="F428:G430">
    <cfRule type="expression" dxfId="42705" priority="15220">
      <formula>$Y428=1</formula>
    </cfRule>
  </conditionalFormatting>
  <conditionalFormatting sqref="F428:G430">
    <cfRule type="expression" dxfId="42704" priority="15219">
      <formula>$Y428=3</formula>
    </cfRule>
  </conditionalFormatting>
  <conditionalFormatting sqref="F428:G430">
    <cfRule type="expression" dxfId="42703" priority="15218">
      <formula>$Y428=4</formula>
    </cfRule>
  </conditionalFormatting>
  <conditionalFormatting sqref="F428:G430">
    <cfRule type="expression" dxfId="42702" priority="15217">
      <formula>$Y428=2</formula>
    </cfRule>
  </conditionalFormatting>
  <conditionalFormatting sqref="F428:G430">
    <cfRule type="expression" dxfId="42701" priority="15215">
      <formula>$Y428=1</formula>
    </cfRule>
    <cfRule type="expression" dxfId="42700" priority="15216">
      <formula>$Y428=1</formula>
    </cfRule>
  </conditionalFormatting>
  <conditionalFormatting sqref="F428:G430">
    <cfRule type="expression" dxfId="42699" priority="15213">
      <formula>$Y428=4</formula>
    </cfRule>
    <cfRule type="expression" dxfId="42698" priority="15214">
      <formula>$Y428=2</formula>
    </cfRule>
  </conditionalFormatting>
  <conditionalFormatting sqref="F428:G430">
    <cfRule type="expression" dxfId="42697" priority="15212">
      <formula>$Y428=1</formula>
    </cfRule>
  </conditionalFormatting>
  <conditionalFormatting sqref="F428:G430">
    <cfRule type="expression" dxfId="42696" priority="15211">
      <formula>$Y428=3</formula>
    </cfRule>
  </conditionalFormatting>
  <conditionalFormatting sqref="F428:G430">
    <cfRule type="expression" dxfId="42695" priority="15210">
      <formula>$Y428=4</formula>
    </cfRule>
  </conditionalFormatting>
  <conditionalFormatting sqref="F428:G430">
    <cfRule type="expression" dxfId="42694" priority="15209">
      <formula>$Y428=2</formula>
    </cfRule>
  </conditionalFormatting>
  <conditionalFormatting sqref="F428:G430">
    <cfRule type="expression" dxfId="42693" priority="15207">
      <formula>$Y428=1</formula>
    </cfRule>
    <cfRule type="expression" dxfId="42692" priority="15208">
      <formula>$Y428=1</formula>
    </cfRule>
  </conditionalFormatting>
  <conditionalFormatting sqref="F428:G430">
    <cfRule type="expression" dxfId="42691" priority="15205">
      <formula>$Y428=4</formula>
    </cfRule>
    <cfRule type="expression" dxfId="42690" priority="15206">
      <formula>$Y428=2</formula>
    </cfRule>
  </conditionalFormatting>
  <conditionalFormatting sqref="C428:D430">
    <cfRule type="expression" dxfId="42689" priority="15204">
      <formula>$Y428=1</formula>
    </cfRule>
  </conditionalFormatting>
  <conditionalFormatting sqref="C428:D430">
    <cfRule type="expression" dxfId="42688" priority="15203">
      <formula>$Y428=3</formula>
    </cfRule>
  </conditionalFormatting>
  <conditionalFormatting sqref="C428:D430">
    <cfRule type="expression" dxfId="42687" priority="15202">
      <formula>$Y428=4</formula>
    </cfRule>
  </conditionalFormatting>
  <conditionalFormatting sqref="C428:D430">
    <cfRule type="expression" dxfId="42686" priority="15201">
      <formula>$Y428=2</formula>
    </cfRule>
  </conditionalFormatting>
  <conditionalFormatting sqref="N430">
    <cfRule type="expression" dxfId="42685" priority="15200">
      <formula>$Y430=1</formula>
    </cfRule>
  </conditionalFormatting>
  <conditionalFormatting sqref="N430">
    <cfRule type="expression" dxfId="42684" priority="15199">
      <formula>$Y430=3</formula>
    </cfRule>
  </conditionalFormatting>
  <conditionalFormatting sqref="N430">
    <cfRule type="expression" dxfId="42683" priority="15198">
      <formula>$Y430=4</formula>
    </cfRule>
  </conditionalFormatting>
  <conditionalFormatting sqref="N430">
    <cfRule type="expression" dxfId="42682" priority="15197">
      <formula>$Y430=2</formula>
    </cfRule>
  </conditionalFormatting>
  <conditionalFormatting sqref="N430">
    <cfRule type="expression" dxfId="42681" priority="15196">
      <formula>$Y430=1</formula>
    </cfRule>
  </conditionalFormatting>
  <conditionalFormatting sqref="N430">
    <cfRule type="expression" dxfId="42680" priority="15195">
      <formula>$Y430=3</formula>
    </cfRule>
  </conditionalFormatting>
  <conditionalFormatting sqref="N430">
    <cfRule type="expression" dxfId="42679" priority="15194">
      <formula>$Y430=4</formula>
    </cfRule>
  </conditionalFormatting>
  <conditionalFormatting sqref="N430">
    <cfRule type="expression" dxfId="42678" priority="15193">
      <formula>$Y430=2</formula>
    </cfRule>
  </conditionalFormatting>
  <conditionalFormatting sqref="O430">
    <cfRule type="expression" dxfId="42677" priority="15192">
      <formula>$Y430=1</formula>
    </cfRule>
  </conditionalFormatting>
  <conditionalFormatting sqref="O430">
    <cfRule type="expression" dxfId="42676" priority="15191">
      <formula>$Y430=3</formula>
    </cfRule>
  </conditionalFormatting>
  <conditionalFormatting sqref="O430">
    <cfRule type="expression" dxfId="42675" priority="15190">
      <formula>$Y430=4</formula>
    </cfRule>
  </conditionalFormatting>
  <conditionalFormatting sqref="O430">
    <cfRule type="expression" dxfId="42674" priority="15189">
      <formula>$Y430=2</formula>
    </cfRule>
  </conditionalFormatting>
  <conditionalFormatting sqref="O430">
    <cfRule type="expression" dxfId="42673" priority="15188">
      <formula>$Y430=1</formula>
    </cfRule>
  </conditionalFormatting>
  <conditionalFormatting sqref="O430">
    <cfRule type="expression" dxfId="42672" priority="15187">
      <formula>$Y430=3</formula>
    </cfRule>
  </conditionalFormatting>
  <conditionalFormatting sqref="O430">
    <cfRule type="expression" dxfId="42671" priority="15186">
      <formula>$Y430=4</formula>
    </cfRule>
  </conditionalFormatting>
  <conditionalFormatting sqref="O430">
    <cfRule type="expression" dxfId="42670" priority="15185">
      <formula>$Y430=2</formula>
    </cfRule>
  </conditionalFormatting>
  <conditionalFormatting sqref="P430">
    <cfRule type="expression" dxfId="42669" priority="15184">
      <formula>$Y430=1</formula>
    </cfRule>
  </conditionalFormatting>
  <conditionalFormatting sqref="P430">
    <cfRule type="expression" dxfId="42668" priority="15183">
      <formula>$Y430=3</formula>
    </cfRule>
  </conditionalFormatting>
  <conditionalFormatting sqref="P430">
    <cfRule type="expression" dxfId="42667" priority="15182">
      <formula>$Y430=4</formula>
    </cfRule>
  </conditionalFormatting>
  <conditionalFormatting sqref="P430">
    <cfRule type="expression" dxfId="42666" priority="15181">
      <formula>$Y430=2</formula>
    </cfRule>
  </conditionalFormatting>
  <conditionalFormatting sqref="P430">
    <cfRule type="expression" dxfId="42665" priority="15165">
      <formula>$Y430=4</formula>
    </cfRule>
    <cfRule type="expression" dxfId="42664" priority="15166">
      <formula>$Y430=3</formula>
    </cfRule>
    <cfRule type="expression" dxfId="42663" priority="15167">
      <formula>$Y430=2</formula>
    </cfRule>
    <cfRule type="expression" dxfId="42662" priority="15168">
      <formula>$Y430=1</formula>
    </cfRule>
    <cfRule type="expression" dxfId="42661" priority="15169">
      <formula>$Y430=4</formula>
    </cfRule>
    <cfRule type="expression" dxfId="42660" priority="15170">
      <formula>$Y430=3</formula>
    </cfRule>
    <cfRule type="expression" dxfId="42659" priority="15171">
      <formula>$Y430=2</formula>
    </cfRule>
    <cfRule type="expression" dxfId="42658" priority="15172">
      <formula>$Y430=1</formula>
    </cfRule>
    <cfRule type="expression" dxfId="42657" priority="15173">
      <formula>$Y430=4</formula>
    </cfRule>
    <cfRule type="expression" dxfId="42656" priority="15174">
      <formula>$Y430=3</formula>
    </cfRule>
    <cfRule type="expression" dxfId="42655" priority="15175">
      <formula>$Y430=2</formula>
    </cfRule>
    <cfRule type="expression" dxfId="42654" priority="15176">
      <formula>$Y430=1</formula>
    </cfRule>
    <cfRule type="expression" dxfId="42653" priority="15177">
      <formula>$Y430=4</formula>
    </cfRule>
    <cfRule type="expression" dxfId="42652" priority="15178">
      <formula>$Y430=3</formula>
    </cfRule>
    <cfRule type="expression" dxfId="42651" priority="15179">
      <formula>$Y430=2</formula>
    </cfRule>
    <cfRule type="expression" dxfId="42650" priority="15180">
      <formula>$Y430=1</formula>
    </cfRule>
  </conditionalFormatting>
  <conditionalFormatting sqref="Q430">
    <cfRule type="expression" dxfId="42649" priority="15164">
      <formula>$Y430=1</formula>
    </cfRule>
  </conditionalFormatting>
  <conditionalFormatting sqref="Q430">
    <cfRule type="expression" dxfId="42648" priority="15163">
      <formula>$Y430=3</formula>
    </cfRule>
  </conditionalFormatting>
  <conditionalFormatting sqref="Q430">
    <cfRule type="expression" dxfId="42647" priority="15162">
      <formula>$Y430=4</formula>
    </cfRule>
  </conditionalFormatting>
  <conditionalFormatting sqref="Q430">
    <cfRule type="expression" dxfId="42646" priority="15161">
      <formula>$Y430=2</formula>
    </cfRule>
  </conditionalFormatting>
  <conditionalFormatting sqref="Q430">
    <cfRule type="expression" dxfId="42645" priority="15145">
      <formula>$Y430=4</formula>
    </cfRule>
    <cfRule type="expression" dxfId="42644" priority="15146">
      <formula>$Y430=3</formula>
    </cfRule>
    <cfRule type="expression" dxfId="42643" priority="15147">
      <formula>$Y430=2</formula>
    </cfRule>
    <cfRule type="expression" dxfId="42642" priority="15148">
      <formula>$Y430=1</formula>
    </cfRule>
    <cfRule type="expression" dxfId="42641" priority="15149">
      <formula>$Y430=4</formula>
    </cfRule>
    <cfRule type="expression" dxfId="42640" priority="15150">
      <formula>$Y430=3</formula>
    </cfRule>
    <cfRule type="expression" dxfId="42639" priority="15151">
      <formula>$Y430=2</formula>
    </cfRule>
    <cfRule type="expression" dxfId="42638" priority="15152">
      <formula>$Y430=1</formula>
    </cfRule>
    <cfRule type="expression" dxfId="42637" priority="15153">
      <formula>$Y430=4</formula>
    </cfRule>
    <cfRule type="expression" dxfId="42636" priority="15154">
      <formula>$Y430=3</formula>
    </cfRule>
    <cfRule type="expression" dxfId="42635" priority="15155">
      <formula>$Y430=2</formula>
    </cfRule>
    <cfRule type="expression" dxfId="42634" priority="15156">
      <formula>$Y430=1</formula>
    </cfRule>
    <cfRule type="expression" dxfId="42633" priority="15157">
      <formula>$Y430=4</formula>
    </cfRule>
    <cfRule type="expression" dxfId="42632" priority="15158">
      <formula>$Y430=3</formula>
    </cfRule>
    <cfRule type="expression" dxfId="42631" priority="15159">
      <formula>$Y430=2</formula>
    </cfRule>
    <cfRule type="expression" dxfId="42630" priority="15160">
      <formula>$Y430=1</formula>
    </cfRule>
  </conditionalFormatting>
  <conditionalFormatting sqref="R430:AF430">
    <cfRule type="expression" dxfId="42629" priority="15144">
      <formula>$Y430=1</formula>
    </cfRule>
  </conditionalFormatting>
  <conditionalFormatting sqref="R430:AF430">
    <cfRule type="expression" dxfId="42628" priority="15143">
      <formula>$Y430=3</formula>
    </cfRule>
  </conditionalFormatting>
  <conditionalFormatting sqref="R430:AF430">
    <cfRule type="expression" dxfId="42627" priority="15142">
      <formula>$Y430=4</formula>
    </cfRule>
  </conditionalFormatting>
  <conditionalFormatting sqref="R430:AF430">
    <cfRule type="expression" dxfId="42626" priority="15141">
      <formula>$Y430=2</formula>
    </cfRule>
  </conditionalFormatting>
  <conditionalFormatting sqref="AF430 R430:AA430">
    <cfRule type="expression" dxfId="42625" priority="15133">
      <formula>$Y430=4</formula>
    </cfRule>
    <cfRule type="expression" dxfId="42624" priority="15134">
      <formula>$Y430=3</formula>
    </cfRule>
    <cfRule type="expression" dxfId="42623" priority="15135">
      <formula>$Y430=2</formula>
    </cfRule>
    <cfRule type="expression" dxfId="42622" priority="15136">
      <formula>$Y430=1</formula>
    </cfRule>
    <cfRule type="expression" dxfId="42621" priority="15137">
      <formula>$Y430=4</formula>
    </cfRule>
    <cfRule type="expression" dxfId="42620" priority="15138">
      <formula>$Y430=3</formula>
    </cfRule>
    <cfRule type="expression" dxfId="42619" priority="15139">
      <formula>$Y430=2</formula>
    </cfRule>
    <cfRule type="expression" dxfId="42618" priority="15140">
      <formula>$Y430=1</formula>
    </cfRule>
  </conditionalFormatting>
  <conditionalFormatting sqref="R430:V430 Y430:AF430">
    <cfRule type="expression" dxfId="42617" priority="15132">
      <formula>$Y430=1</formula>
    </cfRule>
  </conditionalFormatting>
  <conditionalFormatting sqref="R430:V430 Y430:AF430">
    <cfRule type="expression" dxfId="42616" priority="15131">
      <formula>$Y430=3</formula>
    </cfRule>
  </conditionalFormatting>
  <conditionalFormatting sqref="R430:V430 Y430:AF430">
    <cfRule type="expression" dxfId="42615" priority="15130">
      <formula>$Y430=4</formula>
    </cfRule>
  </conditionalFormatting>
  <conditionalFormatting sqref="R430:V430 Y430:AF430">
    <cfRule type="expression" dxfId="42614" priority="15129">
      <formula>$Y430=2</formula>
    </cfRule>
  </conditionalFormatting>
  <conditionalFormatting sqref="AF430 R430:V430 Y430:AA430">
    <cfRule type="expression" dxfId="42613" priority="15121">
      <formula>$Y430=4</formula>
    </cfRule>
    <cfRule type="expression" dxfId="42612" priority="15122">
      <formula>$Y430=3</formula>
    </cfRule>
    <cfRule type="expression" dxfId="42611" priority="15123">
      <formula>$Y430=2</formula>
    </cfRule>
    <cfRule type="expression" dxfId="42610" priority="15124">
      <formula>$Y430=1</formula>
    </cfRule>
    <cfRule type="expression" dxfId="42609" priority="15125">
      <formula>$Y430=4</formula>
    </cfRule>
    <cfRule type="expression" dxfId="42608" priority="15126">
      <formula>$Y430=3</formula>
    </cfRule>
    <cfRule type="expression" dxfId="42607" priority="15127">
      <formula>$Y430=2</formula>
    </cfRule>
    <cfRule type="expression" dxfId="42606" priority="15128">
      <formula>$Y430=1</formula>
    </cfRule>
  </conditionalFormatting>
  <conditionalFormatting sqref="W430:X430">
    <cfRule type="expression" dxfId="42605" priority="15120">
      <formula>$Y430=1</formula>
    </cfRule>
  </conditionalFormatting>
  <conditionalFormatting sqref="W430:X430">
    <cfRule type="expression" dxfId="42604" priority="15119">
      <formula>$Y430=3</formula>
    </cfRule>
  </conditionalFormatting>
  <conditionalFormatting sqref="W430:X430">
    <cfRule type="expression" dxfId="42603" priority="15118">
      <formula>$Y430=4</formula>
    </cfRule>
  </conditionalFormatting>
  <conditionalFormatting sqref="W430:X430">
    <cfRule type="expression" dxfId="42602" priority="15117">
      <formula>$Y430=2</formula>
    </cfRule>
  </conditionalFormatting>
  <conditionalFormatting sqref="W430:X430">
    <cfRule type="expression" dxfId="42601" priority="15109">
      <formula>$Y430=4</formula>
    </cfRule>
    <cfRule type="expression" dxfId="42600" priority="15110">
      <formula>$Y430=3</formula>
    </cfRule>
    <cfRule type="expression" dxfId="42599" priority="15111">
      <formula>$Y430=2</formula>
    </cfRule>
    <cfRule type="expression" dxfId="42598" priority="15112">
      <formula>$Y430=1</formula>
    </cfRule>
    <cfRule type="expression" dxfId="42597" priority="15113">
      <formula>$Y430=4</formula>
    </cfRule>
    <cfRule type="expression" dxfId="42596" priority="15114">
      <formula>$Y430=3</formula>
    </cfRule>
    <cfRule type="expression" dxfId="42595" priority="15115">
      <formula>$Y430=2</formula>
    </cfRule>
    <cfRule type="expression" dxfId="42594" priority="15116">
      <formula>$Y430=1</formula>
    </cfRule>
  </conditionalFormatting>
  <conditionalFormatting sqref="P430">
    <cfRule type="expression" dxfId="42593" priority="15108">
      <formula>$Y430=1</formula>
    </cfRule>
  </conditionalFormatting>
  <conditionalFormatting sqref="P430">
    <cfRule type="expression" dxfId="42592" priority="15107">
      <formula>$Y430=3</formula>
    </cfRule>
  </conditionalFormatting>
  <conditionalFormatting sqref="P430">
    <cfRule type="expression" dxfId="42591" priority="15106">
      <formula>$Y430=4</formula>
    </cfRule>
  </conditionalFormatting>
  <conditionalFormatting sqref="P430">
    <cfRule type="expression" dxfId="42590" priority="15105">
      <formula>$Y430=2</formula>
    </cfRule>
  </conditionalFormatting>
  <conditionalFormatting sqref="P430">
    <cfRule type="expression" dxfId="42589" priority="15089">
      <formula>$Y430=4</formula>
    </cfRule>
    <cfRule type="expression" dxfId="42588" priority="15090">
      <formula>$Y430=3</formula>
    </cfRule>
    <cfRule type="expression" dxfId="42587" priority="15091">
      <formula>$Y430=2</formula>
    </cfRule>
    <cfRule type="expression" dxfId="42586" priority="15092">
      <formula>$Y430=1</formula>
    </cfRule>
    <cfRule type="expression" dxfId="42585" priority="15093">
      <formula>$Y430=4</formula>
    </cfRule>
    <cfRule type="expression" dxfId="42584" priority="15094">
      <formula>$Y430=3</formula>
    </cfRule>
    <cfRule type="expression" dxfId="42583" priority="15095">
      <formula>$Y430=2</formula>
    </cfRule>
    <cfRule type="expression" dxfId="42582" priority="15096">
      <formula>$Y430=1</formula>
    </cfRule>
    <cfRule type="expression" dxfId="42581" priority="15097">
      <formula>$Y430=4</formula>
    </cfRule>
    <cfRule type="expression" dxfId="42580" priority="15098">
      <formula>$Y430=3</formula>
    </cfRule>
    <cfRule type="expression" dxfId="42579" priority="15099">
      <formula>$Y430=2</formula>
    </cfRule>
    <cfRule type="expression" dxfId="42578" priority="15100">
      <formula>$Y430=1</formula>
    </cfRule>
    <cfRule type="expression" dxfId="42577" priority="15101">
      <formula>$Y430=4</formula>
    </cfRule>
    <cfRule type="expression" dxfId="42576" priority="15102">
      <formula>$Y430=3</formula>
    </cfRule>
    <cfRule type="expression" dxfId="42575" priority="15103">
      <formula>$Y430=2</formula>
    </cfRule>
    <cfRule type="expression" dxfId="42574" priority="15104">
      <formula>$Y430=1</formula>
    </cfRule>
  </conditionalFormatting>
  <conditionalFormatting sqref="Q430">
    <cfRule type="expression" dxfId="42573" priority="15088">
      <formula>$Y430=1</formula>
    </cfRule>
  </conditionalFormatting>
  <conditionalFormatting sqref="Q430">
    <cfRule type="expression" dxfId="42572" priority="15087">
      <formula>$Y430=3</formula>
    </cfRule>
  </conditionalFormatting>
  <conditionalFormatting sqref="Q430">
    <cfRule type="expression" dxfId="42571" priority="15086">
      <formula>$Y430=4</formula>
    </cfRule>
  </conditionalFormatting>
  <conditionalFormatting sqref="Q430">
    <cfRule type="expression" dxfId="42570" priority="15085">
      <formula>$Y430=2</formula>
    </cfRule>
  </conditionalFormatting>
  <conditionalFormatting sqref="Q430">
    <cfRule type="expression" dxfId="42569" priority="15069">
      <formula>$Y430=4</formula>
    </cfRule>
    <cfRule type="expression" dxfId="42568" priority="15070">
      <formula>$Y430=3</formula>
    </cfRule>
    <cfRule type="expression" dxfId="42567" priority="15071">
      <formula>$Y430=2</formula>
    </cfRule>
    <cfRule type="expression" dxfId="42566" priority="15072">
      <formula>$Y430=1</formula>
    </cfRule>
    <cfRule type="expression" dxfId="42565" priority="15073">
      <formula>$Y430=4</formula>
    </cfRule>
    <cfRule type="expression" dxfId="42564" priority="15074">
      <formula>$Y430=3</formula>
    </cfRule>
    <cfRule type="expression" dxfId="42563" priority="15075">
      <formula>$Y430=2</formula>
    </cfRule>
    <cfRule type="expression" dxfId="42562" priority="15076">
      <formula>$Y430=1</formula>
    </cfRule>
    <cfRule type="expression" dxfId="42561" priority="15077">
      <formula>$Y430=4</formula>
    </cfRule>
    <cfRule type="expression" dxfId="42560" priority="15078">
      <formula>$Y430=3</formula>
    </cfRule>
    <cfRule type="expression" dxfId="42559" priority="15079">
      <formula>$Y430=2</formula>
    </cfRule>
    <cfRule type="expression" dxfId="42558" priority="15080">
      <formula>$Y430=1</formula>
    </cfRule>
    <cfRule type="expression" dxfId="42557" priority="15081">
      <formula>$Y430=4</formula>
    </cfRule>
    <cfRule type="expression" dxfId="42556" priority="15082">
      <formula>$Y430=3</formula>
    </cfRule>
    <cfRule type="expression" dxfId="42555" priority="15083">
      <formula>$Y430=2</formula>
    </cfRule>
    <cfRule type="expression" dxfId="42554" priority="15084">
      <formula>$Y430=1</formula>
    </cfRule>
  </conditionalFormatting>
  <conditionalFormatting sqref="R430:AF430">
    <cfRule type="expression" dxfId="42553" priority="15068">
      <formula>$Y430=1</formula>
    </cfRule>
  </conditionalFormatting>
  <conditionalFormatting sqref="R430:AF430">
    <cfRule type="expression" dxfId="42552" priority="15067">
      <formula>$Y430=3</formula>
    </cfRule>
  </conditionalFormatting>
  <conditionalFormatting sqref="R430:AF430">
    <cfRule type="expression" dxfId="42551" priority="15066">
      <formula>$Y430=4</formula>
    </cfRule>
  </conditionalFormatting>
  <conditionalFormatting sqref="R430:AF430">
    <cfRule type="expression" dxfId="42550" priority="15065">
      <formula>$Y430=2</formula>
    </cfRule>
  </conditionalFormatting>
  <conditionalFormatting sqref="AF430 R430:AA430">
    <cfRule type="expression" dxfId="42549" priority="15057">
      <formula>$Y430=4</formula>
    </cfRule>
    <cfRule type="expression" dxfId="42548" priority="15058">
      <formula>$Y430=3</formula>
    </cfRule>
    <cfRule type="expression" dxfId="42547" priority="15059">
      <formula>$Y430=2</formula>
    </cfRule>
    <cfRule type="expression" dxfId="42546" priority="15060">
      <formula>$Y430=1</formula>
    </cfRule>
    <cfRule type="expression" dxfId="42545" priority="15061">
      <formula>$Y430=4</formula>
    </cfRule>
    <cfRule type="expression" dxfId="42544" priority="15062">
      <formula>$Y430=3</formula>
    </cfRule>
    <cfRule type="expression" dxfId="42543" priority="15063">
      <formula>$Y430=2</formula>
    </cfRule>
    <cfRule type="expression" dxfId="42542" priority="15064">
      <formula>$Y430=1</formula>
    </cfRule>
  </conditionalFormatting>
  <conditionalFormatting sqref="R430:V430 Y430:AF430">
    <cfRule type="expression" dxfId="42541" priority="15056">
      <formula>$Y430=1</formula>
    </cfRule>
  </conditionalFormatting>
  <conditionalFormatting sqref="R430:V430 Y430:AF430">
    <cfRule type="expression" dxfId="42540" priority="15055">
      <formula>$Y430=3</formula>
    </cfRule>
  </conditionalFormatting>
  <conditionalFormatting sqref="R430:V430 Y430:AF430">
    <cfRule type="expression" dxfId="42539" priority="15054">
      <formula>$Y430=4</formula>
    </cfRule>
  </conditionalFormatting>
  <conditionalFormatting sqref="R430:V430 Y430:AF430">
    <cfRule type="expression" dxfId="42538" priority="15053">
      <formula>$Y430=2</formula>
    </cfRule>
  </conditionalFormatting>
  <conditionalFormatting sqref="AF430 R430:V430 Y430:AA430">
    <cfRule type="expression" dxfId="42537" priority="15045">
      <formula>$Y430=4</formula>
    </cfRule>
    <cfRule type="expression" dxfId="42536" priority="15046">
      <formula>$Y430=3</formula>
    </cfRule>
    <cfRule type="expression" dxfId="42535" priority="15047">
      <formula>$Y430=2</formula>
    </cfRule>
    <cfRule type="expression" dxfId="42534" priority="15048">
      <formula>$Y430=1</formula>
    </cfRule>
    <cfRule type="expression" dxfId="42533" priority="15049">
      <formula>$Y430=4</formula>
    </cfRule>
    <cfRule type="expression" dxfId="42532" priority="15050">
      <formula>$Y430=3</formula>
    </cfRule>
    <cfRule type="expression" dxfId="42531" priority="15051">
      <formula>$Y430=2</formula>
    </cfRule>
    <cfRule type="expression" dxfId="42530" priority="15052">
      <formula>$Y430=1</formula>
    </cfRule>
  </conditionalFormatting>
  <conditionalFormatting sqref="W430:X430">
    <cfRule type="expression" dxfId="42529" priority="15044">
      <formula>$Y430=1</formula>
    </cfRule>
  </conditionalFormatting>
  <conditionalFormatting sqref="W430:X430">
    <cfRule type="expression" dxfId="42528" priority="15043">
      <formula>$Y430=3</formula>
    </cfRule>
  </conditionalFormatting>
  <conditionalFormatting sqref="W430:X430">
    <cfRule type="expression" dxfId="42527" priority="15042">
      <formula>$Y430=4</formula>
    </cfRule>
  </conditionalFormatting>
  <conditionalFormatting sqref="W430:X430">
    <cfRule type="expression" dxfId="42526" priority="15041">
      <formula>$Y430=2</formula>
    </cfRule>
  </conditionalFormatting>
  <conditionalFormatting sqref="W430:X430">
    <cfRule type="expression" dxfId="42525" priority="15033">
      <formula>$Y430=4</formula>
    </cfRule>
    <cfRule type="expression" dxfId="42524" priority="15034">
      <formula>$Y430=3</formula>
    </cfRule>
    <cfRule type="expression" dxfId="42523" priority="15035">
      <formula>$Y430=2</formula>
    </cfRule>
    <cfRule type="expression" dxfId="42522" priority="15036">
      <formula>$Y430=1</formula>
    </cfRule>
    <cfRule type="expression" dxfId="42521" priority="15037">
      <formula>$Y430=4</formula>
    </cfRule>
    <cfRule type="expression" dxfId="42520" priority="15038">
      <formula>$Y430=3</formula>
    </cfRule>
    <cfRule type="expression" dxfId="42519" priority="15039">
      <formula>$Y430=2</formula>
    </cfRule>
    <cfRule type="expression" dxfId="42518" priority="15040">
      <formula>$Y430=1</formula>
    </cfRule>
  </conditionalFormatting>
  <conditionalFormatting sqref="F430:G430">
    <cfRule type="expression" dxfId="42517" priority="15032">
      <formula>$Y430=1</formula>
    </cfRule>
  </conditionalFormatting>
  <conditionalFormatting sqref="F430:G430">
    <cfRule type="expression" dxfId="42516" priority="15031">
      <formula>$Y430=3</formula>
    </cfRule>
  </conditionalFormatting>
  <conditionalFormatting sqref="F430:G430">
    <cfRule type="expression" dxfId="42515" priority="15030">
      <formula>$Y430=4</formula>
    </cfRule>
  </conditionalFormatting>
  <conditionalFormatting sqref="F430:G430">
    <cfRule type="expression" dxfId="42514" priority="15029">
      <formula>$Y430=2</formula>
    </cfRule>
  </conditionalFormatting>
  <conditionalFormatting sqref="F430:G430">
    <cfRule type="expression" dxfId="42513" priority="15027">
      <formula>$Y430=1</formula>
    </cfRule>
    <cfRule type="expression" dxfId="42512" priority="15028">
      <formula>$Y430=1</formula>
    </cfRule>
  </conditionalFormatting>
  <conditionalFormatting sqref="F430:G430">
    <cfRule type="expression" dxfId="42511" priority="15025">
      <formula>$Y430=4</formula>
    </cfRule>
    <cfRule type="expression" dxfId="42510" priority="15026">
      <formula>$Y430=2</formula>
    </cfRule>
  </conditionalFormatting>
  <conditionalFormatting sqref="F430:G430">
    <cfRule type="expression" dxfId="42509" priority="15024">
      <formula>$Y430=1</formula>
    </cfRule>
  </conditionalFormatting>
  <conditionalFormatting sqref="F430:G430">
    <cfRule type="expression" dxfId="42508" priority="15023">
      <formula>$Y430=3</formula>
    </cfRule>
  </conditionalFormatting>
  <conditionalFormatting sqref="F430:G430">
    <cfRule type="expression" dxfId="42507" priority="15022">
      <formula>$Y430=4</formula>
    </cfRule>
  </conditionalFormatting>
  <conditionalFormatting sqref="F430:G430">
    <cfRule type="expression" dxfId="42506" priority="15021">
      <formula>$Y430=2</formula>
    </cfRule>
  </conditionalFormatting>
  <conditionalFormatting sqref="F430:G430">
    <cfRule type="expression" dxfId="42505" priority="15019">
      <formula>$Y430=1</formula>
    </cfRule>
    <cfRule type="expression" dxfId="42504" priority="15020">
      <formula>$Y430=1</formula>
    </cfRule>
  </conditionalFormatting>
  <conditionalFormatting sqref="F430:G430">
    <cfRule type="expression" dxfId="42503" priority="15017">
      <formula>$Y430=4</formula>
    </cfRule>
    <cfRule type="expression" dxfId="42502" priority="15018">
      <formula>$Y430=2</formula>
    </cfRule>
  </conditionalFormatting>
  <conditionalFormatting sqref="F430:G430">
    <cfRule type="expression" dxfId="42501" priority="15016">
      <formula>$Y430=1</formula>
    </cfRule>
  </conditionalFormatting>
  <conditionalFormatting sqref="F430:G430">
    <cfRule type="expression" dxfId="42500" priority="15015">
      <formula>$Y430=3</formula>
    </cfRule>
  </conditionalFormatting>
  <conditionalFormatting sqref="F430:G430">
    <cfRule type="expression" dxfId="42499" priority="15014">
      <formula>$Y430=4</formula>
    </cfRule>
  </conditionalFormatting>
  <conditionalFormatting sqref="F430:G430">
    <cfRule type="expression" dxfId="42498" priority="15013">
      <formula>$Y430=2</formula>
    </cfRule>
  </conditionalFormatting>
  <conditionalFormatting sqref="F430:G430">
    <cfRule type="expression" dxfId="42497" priority="15011">
      <formula>$Y430=1</formula>
    </cfRule>
    <cfRule type="expression" dxfId="42496" priority="15012">
      <formula>$Y430=1</formula>
    </cfRule>
  </conditionalFormatting>
  <conditionalFormatting sqref="F430:G430">
    <cfRule type="expression" dxfId="42495" priority="15009">
      <formula>$Y430=4</formula>
    </cfRule>
    <cfRule type="expression" dxfId="42494" priority="15010">
      <formula>$Y430=2</formula>
    </cfRule>
  </conditionalFormatting>
  <conditionalFormatting sqref="F430:G430">
    <cfRule type="expression" dxfId="42493" priority="15008">
      <formula>$Y430=1</formula>
    </cfRule>
  </conditionalFormatting>
  <conditionalFormatting sqref="F430:G430">
    <cfRule type="expression" dxfId="42492" priority="15007">
      <formula>$Y430=3</formula>
    </cfRule>
  </conditionalFormatting>
  <conditionalFormatting sqref="F430:G430">
    <cfRule type="expression" dxfId="42491" priority="15006">
      <formula>$Y430=4</formula>
    </cfRule>
  </conditionalFormatting>
  <conditionalFormatting sqref="F430:G430">
    <cfRule type="expression" dxfId="42490" priority="15005">
      <formula>$Y430=2</formula>
    </cfRule>
  </conditionalFormatting>
  <conditionalFormatting sqref="F430:G430">
    <cfRule type="expression" dxfId="42489" priority="15003">
      <formula>$Y430=1</formula>
    </cfRule>
    <cfRule type="expression" dxfId="42488" priority="15004">
      <formula>$Y430=1</formula>
    </cfRule>
  </conditionalFormatting>
  <conditionalFormatting sqref="F430:G430">
    <cfRule type="expression" dxfId="42487" priority="15001">
      <formula>$Y430=4</formula>
    </cfRule>
    <cfRule type="expression" dxfId="42486" priority="15002">
      <formula>$Y430=2</formula>
    </cfRule>
  </conditionalFormatting>
  <conditionalFormatting sqref="F431:G432 F432:F433">
    <cfRule type="expression" dxfId="42485" priority="15000">
      <formula>$Y431=1</formula>
    </cfRule>
  </conditionalFormatting>
  <conditionalFormatting sqref="F431:G432 F432:F433">
    <cfRule type="expression" dxfId="42484" priority="14999">
      <formula>$Y431=3</formula>
    </cfRule>
  </conditionalFormatting>
  <conditionalFormatting sqref="F431:G432 F432:F433">
    <cfRule type="expression" dxfId="42483" priority="14998">
      <formula>$Y431=4</formula>
    </cfRule>
  </conditionalFormatting>
  <conditionalFormatting sqref="F431:G432 F432:F433">
    <cfRule type="expression" dxfId="42482" priority="14997">
      <formula>$Y431=2</formula>
    </cfRule>
  </conditionalFormatting>
  <conditionalFormatting sqref="F431:G432 F432:F433">
    <cfRule type="expression" dxfId="42481" priority="14995">
      <formula>$Y431=1</formula>
    </cfRule>
    <cfRule type="expression" dxfId="42480" priority="14996">
      <formula>$Y431=1</formula>
    </cfRule>
  </conditionalFormatting>
  <conditionalFormatting sqref="F431:G432 F432:F433">
    <cfRule type="expression" dxfId="42479" priority="14993">
      <formula>$Y431=4</formula>
    </cfRule>
    <cfRule type="expression" dxfId="42478" priority="14994">
      <formula>$Y431=2</formula>
    </cfRule>
  </conditionalFormatting>
  <conditionalFormatting sqref="F431:G432 F432:F433">
    <cfRule type="expression" dxfId="42477" priority="14992">
      <formula>$Y431=1</formula>
    </cfRule>
  </conditionalFormatting>
  <conditionalFormatting sqref="F431:G432 F432:F433">
    <cfRule type="expression" dxfId="42476" priority="14991">
      <formula>$Y431=3</formula>
    </cfRule>
  </conditionalFormatting>
  <conditionalFormatting sqref="F431:G432 F432:F433">
    <cfRule type="expression" dxfId="42475" priority="14990">
      <formula>$Y431=4</formula>
    </cfRule>
  </conditionalFormatting>
  <conditionalFormatting sqref="F431:G432 F432:F433">
    <cfRule type="expression" dxfId="42474" priority="14989">
      <formula>$Y431=2</formula>
    </cfRule>
  </conditionalFormatting>
  <conditionalFormatting sqref="F431:G432 F432:F433">
    <cfRule type="expression" dxfId="42473" priority="14987">
      <formula>$Y431=1</formula>
    </cfRule>
    <cfRule type="expression" dxfId="42472" priority="14988">
      <formula>$Y431=1</formula>
    </cfRule>
  </conditionalFormatting>
  <conditionalFormatting sqref="F431:G432 F432:F433">
    <cfRule type="expression" dxfId="42471" priority="14985">
      <formula>$Y431=4</formula>
    </cfRule>
    <cfRule type="expression" dxfId="42470" priority="14986">
      <formula>$Y431=2</formula>
    </cfRule>
  </conditionalFormatting>
  <conditionalFormatting sqref="F431:G432 F432:F433">
    <cfRule type="expression" dxfId="42469" priority="14984">
      <formula>$Y431=1</formula>
    </cfRule>
  </conditionalFormatting>
  <conditionalFormatting sqref="F431:G432 F432:F433">
    <cfRule type="expression" dxfId="42468" priority="14983">
      <formula>$Y431=3</formula>
    </cfRule>
  </conditionalFormatting>
  <conditionalFormatting sqref="F431:G432 F432:F433">
    <cfRule type="expression" dxfId="42467" priority="14982">
      <formula>$Y431=4</formula>
    </cfRule>
  </conditionalFormatting>
  <conditionalFormatting sqref="F431:G432 F432:F433">
    <cfRule type="expression" dxfId="42466" priority="14981">
      <formula>$Y431=2</formula>
    </cfRule>
  </conditionalFormatting>
  <conditionalFormatting sqref="F431:G432 F432:F433">
    <cfRule type="expression" dxfId="42465" priority="14979">
      <formula>$Y431=1</formula>
    </cfRule>
    <cfRule type="expression" dxfId="42464" priority="14980">
      <formula>$Y431=1</formula>
    </cfRule>
  </conditionalFormatting>
  <conditionalFormatting sqref="F431:G432 F432:F433">
    <cfRule type="expression" dxfId="42463" priority="14977">
      <formula>$Y431=4</formula>
    </cfRule>
    <cfRule type="expression" dxfId="42462" priority="14978">
      <formula>$Y431=2</formula>
    </cfRule>
  </conditionalFormatting>
  <conditionalFormatting sqref="F431:G432 F432:F433">
    <cfRule type="expression" dxfId="42461" priority="14976">
      <formula>$Y431=1</formula>
    </cfRule>
  </conditionalFormatting>
  <conditionalFormatting sqref="F431:G432 F432:F433">
    <cfRule type="expression" dxfId="42460" priority="14975">
      <formula>$Y431=3</formula>
    </cfRule>
  </conditionalFormatting>
  <conditionalFormatting sqref="F431:G432 F432:F433">
    <cfRule type="expression" dxfId="42459" priority="14974">
      <formula>$Y431=4</formula>
    </cfRule>
  </conditionalFormatting>
  <conditionalFormatting sqref="F431:G432 F432:F433">
    <cfRule type="expression" dxfId="42458" priority="14973">
      <formula>$Y431=2</formula>
    </cfRule>
  </conditionalFormatting>
  <conditionalFormatting sqref="F431:G432 F432:F433">
    <cfRule type="expression" dxfId="42457" priority="14971">
      <formula>$Y431=1</formula>
    </cfRule>
    <cfRule type="expression" dxfId="42456" priority="14972">
      <formula>$Y431=1</formula>
    </cfRule>
  </conditionalFormatting>
  <conditionalFormatting sqref="F431:G432 F432:F433">
    <cfRule type="expression" dxfId="42455" priority="14969">
      <formula>$Y431=4</formula>
    </cfRule>
    <cfRule type="expression" dxfId="42454" priority="14970">
      <formula>$Y431=2</formula>
    </cfRule>
  </conditionalFormatting>
  <conditionalFormatting sqref="N431">
    <cfRule type="expression" dxfId="42453" priority="14968">
      <formula>$Y431=1</formula>
    </cfRule>
  </conditionalFormatting>
  <conditionalFormatting sqref="N431">
    <cfRule type="expression" dxfId="42452" priority="14967">
      <formula>$Y431=3</formula>
    </cfRule>
  </conditionalFormatting>
  <conditionalFormatting sqref="N431">
    <cfRule type="expression" dxfId="42451" priority="14966">
      <formula>$Y431=4</formula>
    </cfRule>
  </conditionalFormatting>
  <conditionalFormatting sqref="N431">
    <cfRule type="expression" dxfId="42450" priority="14965">
      <formula>$Y431=2</formula>
    </cfRule>
  </conditionalFormatting>
  <conditionalFormatting sqref="N431">
    <cfRule type="expression" dxfId="42449" priority="14964">
      <formula>$Y431=1</formula>
    </cfRule>
  </conditionalFormatting>
  <conditionalFormatting sqref="N431">
    <cfRule type="expression" dxfId="42448" priority="14963">
      <formula>$Y431=3</formula>
    </cfRule>
  </conditionalFormatting>
  <conditionalFormatting sqref="N431">
    <cfRule type="expression" dxfId="42447" priority="14962">
      <formula>$Y431=4</formula>
    </cfRule>
  </conditionalFormatting>
  <conditionalFormatting sqref="N431">
    <cfRule type="expression" dxfId="42446" priority="14961">
      <formula>$Y431=2</formula>
    </cfRule>
  </conditionalFormatting>
  <conditionalFormatting sqref="O431">
    <cfRule type="expression" dxfId="42445" priority="14960">
      <formula>$Y431=1</formula>
    </cfRule>
  </conditionalFormatting>
  <conditionalFormatting sqref="O431">
    <cfRule type="expression" dxfId="42444" priority="14959">
      <formula>$Y431=3</formula>
    </cfRule>
  </conditionalFormatting>
  <conditionalFormatting sqref="O431">
    <cfRule type="expression" dxfId="42443" priority="14958">
      <formula>$Y431=4</formula>
    </cfRule>
  </conditionalFormatting>
  <conditionalFormatting sqref="O431">
    <cfRule type="expression" dxfId="42442" priority="14957">
      <formula>$Y431=2</formula>
    </cfRule>
  </conditionalFormatting>
  <conditionalFormatting sqref="O431">
    <cfRule type="expression" dxfId="42441" priority="14956">
      <formula>$Y431=1</formula>
    </cfRule>
  </conditionalFormatting>
  <conditionalFormatting sqref="O431">
    <cfRule type="expression" dxfId="42440" priority="14955">
      <formula>$Y431=3</formula>
    </cfRule>
  </conditionalFormatting>
  <conditionalFormatting sqref="O431">
    <cfRule type="expression" dxfId="42439" priority="14954">
      <formula>$Y431=4</formula>
    </cfRule>
  </conditionalFormatting>
  <conditionalFormatting sqref="O431">
    <cfRule type="expression" dxfId="42438" priority="14953">
      <formula>$Y431=2</formula>
    </cfRule>
  </conditionalFormatting>
  <conditionalFormatting sqref="P431">
    <cfRule type="expression" dxfId="42437" priority="14952">
      <formula>$Y431=1</formula>
    </cfRule>
  </conditionalFormatting>
  <conditionalFormatting sqref="P431">
    <cfRule type="expression" dxfId="42436" priority="14951">
      <formula>$Y431=3</formula>
    </cfRule>
  </conditionalFormatting>
  <conditionalFormatting sqref="P431">
    <cfRule type="expression" dxfId="42435" priority="14950">
      <formula>$Y431=4</formula>
    </cfRule>
  </conditionalFormatting>
  <conditionalFormatting sqref="P431">
    <cfRule type="expression" dxfId="42434" priority="14949">
      <formula>$Y431=2</formula>
    </cfRule>
  </conditionalFormatting>
  <conditionalFormatting sqref="P431">
    <cfRule type="expression" dxfId="42433" priority="14933">
      <formula>$Y431=4</formula>
    </cfRule>
    <cfRule type="expression" dxfId="42432" priority="14934">
      <formula>$Y431=3</formula>
    </cfRule>
    <cfRule type="expression" dxfId="42431" priority="14935">
      <formula>$Y431=2</formula>
    </cfRule>
    <cfRule type="expression" dxfId="42430" priority="14936">
      <formula>$Y431=1</formula>
    </cfRule>
    <cfRule type="expression" dxfId="42429" priority="14937">
      <formula>$Y431=4</formula>
    </cfRule>
    <cfRule type="expression" dxfId="42428" priority="14938">
      <formula>$Y431=3</formula>
    </cfRule>
    <cfRule type="expression" dxfId="42427" priority="14939">
      <formula>$Y431=2</formula>
    </cfRule>
    <cfRule type="expression" dxfId="42426" priority="14940">
      <formula>$Y431=1</formula>
    </cfRule>
    <cfRule type="expression" dxfId="42425" priority="14941">
      <formula>$Y431=4</formula>
    </cfRule>
    <cfRule type="expression" dxfId="42424" priority="14942">
      <formula>$Y431=3</formula>
    </cfRule>
    <cfRule type="expression" dxfId="42423" priority="14943">
      <formula>$Y431=2</formula>
    </cfRule>
    <cfRule type="expression" dxfId="42422" priority="14944">
      <formula>$Y431=1</formula>
    </cfRule>
    <cfRule type="expression" dxfId="42421" priority="14945">
      <formula>$Y431=4</formula>
    </cfRule>
    <cfRule type="expression" dxfId="42420" priority="14946">
      <formula>$Y431=3</formula>
    </cfRule>
    <cfRule type="expression" dxfId="42419" priority="14947">
      <formula>$Y431=2</formula>
    </cfRule>
    <cfRule type="expression" dxfId="42418" priority="14948">
      <formula>$Y431=1</formula>
    </cfRule>
  </conditionalFormatting>
  <conditionalFormatting sqref="Q431">
    <cfRule type="expression" dxfId="42417" priority="14932">
      <formula>$Y431=1</formula>
    </cfRule>
  </conditionalFormatting>
  <conditionalFormatting sqref="Q431">
    <cfRule type="expression" dxfId="42416" priority="14931">
      <formula>$Y431=3</formula>
    </cfRule>
  </conditionalFormatting>
  <conditionalFormatting sqref="Q431">
    <cfRule type="expression" dxfId="42415" priority="14930">
      <formula>$Y431=4</formula>
    </cfRule>
  </conditionalFormatting>
  <conditionalFormatting sqref="Q431">
    <cfRule type="expression" dxfId="42414" priority="14929">
      <formula>$Y431=2</formula>
    </cfRule>
  </conditionalFormatting>
  <conditionalFormatting sqref="Q431">
    <cfRule type="expression" dxfId="42413" priority="14913">
      <formula>$Y431=4</formula>
    </cfRule>
    <cfRule type="expression" dxfId="42412" priority="14914">
      <formula>$Y431=3</formula>
    </cfRule>
    <cfRule type="expression" dxfId="42411" priority="14915">
      <formula>$Y431=2</formula>
    </cfRule>
    <cfRule type="expression" dxfId="42410" priority="14916">
      <formula>$Y431=1</formula>
    </cfRule>
    <cfRule type="expression" dxfId="42409" priority="14917">
      <formula>$Y431=4</formula>
    </cfRule>
    <cfRule type="expression" dxfId="42408" priority="14918">
      <formula>$Y431=3</formula>
    </cfRule>
    <cfRule type="expression" dxfId="42407" priority="14919">
      <formula>$Y431=2</formula>
    </cfRule>
    <cfRule type="expression" dxfId="42406" priority="14920">
      <formula>$Y431=1</formula>
    </cfRule>
    <cfRule type="expression" dxfId="42405" priority="14921">
      <formula>$Y431=4</formula>
    </cfRule>
    <cfRule type="expression" dxfId="42404" priority="14922">
      <formula>$Y431=3</formula>
    </cfRule>
    <cfRule type="expression" dxfId="42403" priority="14923">
      <formula>$Y431=2</formula>
    </cfRule>
    <cfRule type="expression" dxfId="42402" priority="14924">
      <formula>$Y431=1</formula>
    </cfRule>
    <cfRule type="expression" dxfId="42401" priority="14925">
      <formula>$Y431=4</formula>
    </cfRule>
    <cfRule type="expression" dxfId="42400" priority="14926">
      <formula>$Y431=3</formula>
    </cfRule>
    <cfRule type="expression" dxfId="42399" priority="14927">
      <formula>$Y431=2</formula>
    </cfRule>
    <cfRule type="expression" dxfId="42398" priority="14928">
      <formula>$Y431=1</formula>
    </cfRule>
  </conditionalFormatting>
  <conditionalFormatting sqref="R431:AF431">
    <cfRule type="expression" dxfId="42397" priority="14912">
      <formula>$Y431=1</formula>
    </cfRule>
  </conditionalFormatting>
  <conditionalFormatting sqref="R431:AF431">
    <cfRule type="expression" dxfId="42396" priority="14911">
      <formula>$Y431=3</formula>
    </cfRule>
  </conditionalFormatting>
  <conditionalFormatting sqref="R431:AF431">
    <cfRule type="expression" dxfId="42395" priority="14910">
      <formula>$Y431=4</formula>
    </cfRule>
  </conditionalFormatting>
  <conditionalFormatting sqref="R431:AF431">
    <cfRule type="expression" dxfId="42394" priority="14909">
      <formula>$Y431=2</formula>
    </cfRule>
  </conditionalFormatting>
  <conditionalFormatting sqref="AF431 R431:AA431">
    <cfRule type="expression" dxfId="42393" priority="14901">
      <formula>$Y431=4</formula>
    </cfRule>
    <cfRule type="expression" dxfId="42392" priority="14902">
      <formula>$Y431=3</formula>
    </cfRule>
    <cfRule type="expression" dxfId="42391" priority="14903">
      <formula>$Y431=2</formula>
    </cfRule>
    <cfRule type="expression" dxfId="42390" priority="14904">
      <formula>$Y431=1</formula>
    </cfRule>
    <cfRule type="expression" dxfId="42389" priority="14905">
      <formula>$Y431=4</formula>
    </cfRule>
    <cfRule type="expression" dxfId="42388" priority="14906">
      <formula>$Y431=3</formula>
    </cfRule>
    <cfRule type="expression" dxfId="42387" priority="14907">
      <formula>$Y431=2</formula>
    </cfRule>
    <cfRule type="expression" dxfId="42386" priority="14908">
      <formula>$Y431=1</formula>
    </cfRule>
  </conditionalFormatting>
  <conditionalFormatting sqref="R431:V431 Y431:AF431">
    <cfRule type="expression" dxfId="42385" priority="14900">
      <formula>$Y431=1</formula>
    </cfRule>
  </conditionalFormatting>
  <conditionalFormatting sqref="R431:V431 Y431:AF431">
    <cfRule type="expression" dxfId="42384" priority="14899">
      <formula>$Y431=3</formula>
    </cfRule>
  </conditionalFormatting>
  <conditionalFormatting sqref="R431:V431 Y431:AF431">
    <cfRule type="expression" dxfId="42383" priority="14898">
      <formula>$Y431=4</formula>
    </cfRule>
  </conditionalFormatting>
  <conditionalFormatting sqref="R431:V431 Y431:AF431">
    <cfRule type="expression" dxfId="42382" priority="14897">
      <formula>$Y431=2</formula>
    </cfRule>
  </conditionalFormatting>
  <conditionalFormatting sqref="AF431 R431:V431 Y431:AA431">
    <cfRule type="expression" dxfId="42381" priority="14889">
      <formula>$Y431=4</formula>
    </cfRule>
    <cfRule type="expression" dxfId="42380" priority="14890">
      <formula>$Y431=3</formula>
    </cfRule>
    <cfRule type="expression" dxfId="42379" priority="14891">
      <formula>$Y431=2</formula>
    </cfRule>
    <cfRule type="expression" dxfId="42378" priority="14892">
      <formula>$Y431=1</formula>
    </cfRule>
    <cfRule type="expression" dxfId="42377" priority="14893">
      <formula>$Y431=4</formula>
    </cfRule>
    <cfRule type="expression" dxfId="42376" priority="14894">
      <formula>$Y431=3</formula>
    </cfRule>
    <cfRule type="expression" dxfId="42375" priority="14895">
      <formula>$Y431=2</formula>
    </cfRule>
    <cfRule type="expression" dxfId="42374" priority="14896">
      <formula>$Y431=1</formula>
    </cfRule>
  </conditionalFormatting>
  <conditionalFormatting sqref="W431:X431">
    <cfRule type="expression" dxfId="42373" priority="14888">
      <formula>$Y431=1</formula>
    </cfRule>
  </conditionalFormatting>
  <conditionalFormatting sqref="W431:X431">
    <cfRule type="expression" dxfId="42372" priority="14887">
      <formula>$Y431=3</formula>
    </cfRule>
  </conditionalFormatting>
  <conditionalFormatting sqref="W431:X431">
    <cfRule type="expression" dxfId="42371" priority="14886">
      <formula>$Y431=4</formula>
    </cfRule>
  </conditionalFormatting>
  <conditionalFormatting sqref="W431:X431">
    <cfRule type="expression" dxfId="42370" priority="14885">
      <formula>$Y431=2</formula>
    </cfRule>
  </conditionalFormatting>
  <conditionalFormatting sqref="W431:X431">
    <cfRule type="expression" dxfId="42369" priority="14877">
      <formula>$Y431=4</formula>
    </cfRule>
    <cfRule type="expression" dxfId="42368" priority="14878">
      <formula>$Y431=3</formula>
    </cfRule>
    <cfRule type="expression" dxfId="42367" priority="14879">
      <formula>$Y431=2</formula>
    </cfRule>
    <cfRule type="expression" dxfId="42366" priority="14880">
      <formula>$Y431=1</formula>
    </cfRule>
    <cfRule type="expression" dxfId="42365" priority="14881">
      <formula>$Y431=4</formula>
    </cfRule>
    <cfRule type="expression" dxfId="42364" priority="14882">
      <formula>$Y431=3</formula>
    </cfRule>
    <cfRule type="expression" dxfId="42363" priority="14883">
      <formula>$Y431=2</formula>
    </cfRule>
    <cfRule type="expression" dxfId="42362" priority="14884">
      <formula>$Y431=1</formula>
    </cfRule>
  </conditionalFormatting>
  <conditionalFormatting sqref="P431">
    <cfRule type="expression" dxfId="42361" priority="14876">
      <formula>$Y431=1</formula>
    </cfRule>
  </conditionalFormatting>
  <conditionalFormatting sqref="P431">
    <cfRule type="expression" dxfId="42360" priority="14875">
      <formula>$Y431=3</formula>
    </cfRule>
  </conditionalFormatting>
  <conditionalFormatting sqref="P431">
    <cfRule type="expression" dxfId="42359" priority="14874">
      <formula>$Y431=4</formula>
    </cfRule>
  </conditionalFormatting>
  <conditionalFormatting sqref="P431">
    <cfRule type="expression" dxfId="42358" priority="14873">
      <formula>$Y431=2</formula>
    </cfRule>
  </conditionalFormatting>
  <conditionalFormatting sqref="P431">
    <cfRule type="expression" dxfId="42357" priority="14857">
      <formula>$Y431=4</formula>
    </cfRule>
    <cfRule type="expression" dxfId="42356" priority="14858">
      <formula>$Y431=3</formula>
    </cfRule>
    <cfRule type="expression" dxfId="42355" priority="14859">
      <formula>$Y431=2</formula>
    </cfRule>
    <cfRule type="expression" dxfId="42354" priority="14860">
      <formula>$Y431=1</formula>
    </cfRule>
    <cfRule type="expression" dxfId="42353" priority="14861">
      <formula>$Y431=4</formula>
    </cfRule>
    <cfRule type="expression" dxfId="42352" priority="14862">
      <formula>$Y431=3</formula>
    </cfRule>
    <cfRule type="expression" dxfId="42351" priority="14863">
      <formula>$Y431=2</formula>
    </cfRule>
    <cfRule type="expression" dxfId="42350" priority="14864">
      <formula>$Y431=1</formula>
    </cfRule>
    <cfRule type="expression" dxfId="42349" priority="14865">
      <formula>$Y431=4</formula>
    </cfRule>
    <cfRule type="expression" dxfId="42348" priority="14866">
      <formula>$Y431=3</formula>
    </cfRule>
    <cfRule type="expression" dxfId="42347" priority="14867">
      <formula>$Y431=2</formula>
    </cfRule>
    <cfRule type="expression" dxfId="42346" priority="14868">
      <formula>$Y431=1</formula>
    </cfRule>
    <cfRule type="expression" dxfId="42345" priority="14869">
      <formula>$Y431=4</formula>
    </cfRule>
    <cfRule type="expression" dxfId="42344" priority="14870">
      <formula>$Y431=3</formula>
    </cfRule>
    <cfRule type="expression" dxfId="42343" priority="14871">
      <formula>$Y431=2</formula>
    </cfRule>
    <cfRule type="expression" dxfId="42342" priority="14872">
      <formula>$Y431=1</formula>
    </cfRule>
  </conditionalFormatting>
  <conditionalFormatting sqref="Q431">
    <cfRule type="expression" dxfId="42341" priority="14856">
      <formula>$Y431=1</formula>
    </cfRule>
  </conditionalFormatting>
  <conditionalFormatting sqref="Q431">
    <cfRule type="expression" dxfId="42340" priority="14855">
      <formula>$Y431=3</formula>
    </cfRule>
  </conditionalFormatting>
  <conditionalFormatting sqref="Q431">
    <cfRule type="expression" dxfId="42339" priority="14854">
      <formula>$Y431=4</formula>
    </cfRule>
  </conditionalFormatting>
  <conditionalFormatting sqref="Q431">
    <cfRule type="expression" dxfId="42338" priority="14853">
      <formula>$Y431=2</formula>
    </cfRule>
  </conditionalFormatting>
  <conditionalFormatting sqref="Q431">
    <cfRule type="expression" dxfId="42337" priority="14837">
      <formula>$Y431=4</formula>
    </cfRule>
    <cfRule type="expression" dxfId="42336" priority="14838">
      <formula>$Y431=3</formula>
    </cfRule>
    <cfRule type="expression" dxfId="42335" priority="14839">
      <formula>$Y431=2</formula>
    </cfRule>
    <cfRule type="expression" dxfId="42334" priority="14840">
      <formula>$Y431=1</formula>
    </cfRule>
    <cfRule type="expression" dxfId="42333" priority="14841">
      <formula>$Y431=4</formula>
    </cfRule>
    <cfRule type="expression" dxfId="42332" priority="14842">
      <formula>$Y431=3</formula>
    </cfRule>
    <cfRule type="expression" dxfId="42331" priority="14843">
      <formula>$Y431=2</formula>
    </cfRule>
    <cfRule type="expression" dxfId="42330" priority="14844">
      <formula>$Y431=1</formula>
    </cfRule>
    <cfRule type="expression" dxfId="42329" priority="14845">
      <formula>$Y431=4</formula>
    </cfRule>
    <cfRule type="expression" dxfId="42328" priority="14846">
      <formula>$Y431=3</formula>
    </cfRule>
    <cfRule type="expression" dxfId="42327" priority="14847">
      <formula>$Y431=2</formula>
    </cfRule>
    <cfRule type="expression" dxfId="42326" priority="14848">
      <formula>$Y431=1</formula>
    </cfRule>
    <cfRule type="expression" dxfId="42325" priority="14849">
      <formula>$Y431=4</formula>
    </cfRule>
    <cfRule type="expression" dxfId="42324" priority="14850">
      <formula>$Y431=3</formula>
    </cfRule>
    <cfRule type="expression" dxfId="42323" priority="14851">
      <formula>$Y431=2</formula>
    </cfRule>
    <cfRule type="expression" dxfId="42322" priority="14852">
      <formula>$Y431=1</formula>
    </cfRule>
  </conditionalFormatting>
  <conditionalFormatting sqref="R431:AF431">
    <cfRule type="expression" dxfId="42321" priority="14836">
      <formula>$Y431=1</formula>
    </cfRule>
  </conditionalFormatting>
  <conditionalFormatting sqref="R431:AF431">
    <cfRule type="expression" dxfId="42320" priority="14835">
      <formula>$Y431=3</formula>
    </cfRule>
  </conditionalFormatting>
  <conditionalFormatting sqref="R431:AF431">
    <cfRule type="expression" dxfId="42319" priority="14834">
      <formula>$Y431=4</formula>
    </cfRule>
  </conditionalFormatting>
  <conditionalFormatting sqref="R431:AF431">
    <cfRule type="expression" dxfId="42318" priority="14833">
      <formula>$Y431=2</formula>
    </cfRule>
  </conditionalFormatting>
  <conditionalFormatting sqref="AF431 R431:AA431">
    <cfRule type="expression" dxfId="42317" priority="14825">
      <formula>$Y431=4</formula>
    </cfRule>
    <cfRule type="expression" dxfId="42316" priority="14826">
      <formula>$Y431=3</formula>
    </cfRule>
    <cfRule type="expression" dxfId="42315" priority="14827">
      <formula>$Y431=2</formula>
    </cfRule>
    <cfRule type="expression" dxfId="42314" priority="14828">
      <formula>$Y431=1</formula>
    </cfRule>
    <cfRule type="expression" dxfId="42313" priority="14829">
      <formula>$Y431=4</formula>
    </cfRule>
    <cfRule type="expression" dxfId="42312" priority="14830">
      <formula>$Y431=3</formula>
    </cfRule>
    <cfRule type="expression" dxfId="42311" priority="14831">
      <formula>$Y431=2</formula>
    </cfRule>
    <cfRule type="expression" dxfId="42310" priority="14832">
      <formula>$Y431=1</formula>
    </cfRule>
  </conditionalFormatting>
  <conditionalFormatting sqref="R431:V431 Y431:AF431">
    <cfRule type="expression" dxfId="42309" priority="14824">
      <formula>$Y431=1</formula>
    </cfRule>
  </conditionalFormatting>
  <conditionalFormatting sqref="R431:V431 Y431:AF431">
    <cfRule type="expression" dxfId="42308" priority="14823">
      <formula>$Y431=3</formula>
    </cfRule>
  </conditionalFormatting>
  <conditionalFormatting sqref="R431:V431 Y431:AF431">
    <cfRule type="expression" dxfId="42307" priority="14822">
      <formula>$Y431=4</formula>
    </cfRule>
  </conditionalFormatting>
  <conditionalFormatting sqref="R431:V431 Y431:AF431">
    <cfRule type="expression" dxfId="42306" priority="14821">
      <formula>$Y431=2</formula>
    </cfRule>
  </conditionalFormatting>
  <conditionalFormatting sqref="AF431 R431:V431 Y431:AA431">
    <cfRule type="expression" dxfId="42305" priority="14813">
      <formula>$Y431=4</formula>
    </cfRule>
    <cfRule type="expression" dxfId="42304" priority="14814">
      <formula>$Y431=3</formula>
    </cfRule>
    <cfRule type="expression" dxfId="42303" priority="14815">
      <formula>$Y431=2</formula>
    </cfRule>
    <cfRule type="expression" dxfId="42302" priority="14816">
      <formula>$Y431=1</formula>
    </cfRule>
    <cfRule type="expression" dxfId="42301" priority="14817">
      <formula>$Y431=4</formula>
    </cfRule>
    <cfRule type="expression" dxfId="42300" priority="14818">
      <formula>$Y431=3</formula>
    </cfRule>
    <cfRule type="expression" dxfId="42299" priority="14819">
      <formula>$Y431=2</formula>
    </cfRule>
    <cfRule type="expression" dxfId="42298" priority="14820">
      <formula>$Y431=1</formula>
    </cfRule>
  </conditionalFormatting>
  <conditionalFormatting sqref="W431:X431">
    <cfRule type="expression" dxfId="42297" priority="14812">
      <formula>$Y431=1</formula>
    </cfRule>
  </conditionalFormatting>
  <conditionalFormatting sqref="W431:X431">
    <cfRule type="expression" dxfId="42296" priority="14811">
      <formula>$Y431=3</formula>
    </cfRule>
  </conditionalFormatting>
  <conditionalFormatting sqref="W431:X431">
    <cfRule type="expression" dxfId="42295" priority="14810">
      <formula>$Y431=4</formula>
    </cfRule>
  </conditionalFormatting>
  <conditionalFormatting sqref="W431:X431">
    <cfRule type="expression" dxfId="42294" priority="14809">
      <formula>$Y431=2</formula>
    </cfRule>
  </conditionalFormatting>
  <conditionalFormatting sqref="W431:X431">
    <cfRule type="expression" dxfId="42293" priority="14801">
      <formula>$Y431=4</formula>
    </cfRule>
    <cfRule type="expression" dxfId="42292" priority="14802">
      <formula>$Y431=3</formula>
    </cfRule>
    <cfRule type="expression" dxfId="42291" priority="14803">
      <formula>$Y431=2</formula>
    </cfRule>
    <cfRule type="expression" dxfId="42290" priority="14804">
      <formula>$Y431=1</formula>
    </cfRule>
    <cfRule type="expression" dxfId="42289" priority="14805">
      <formula>$Y431=4</formula>
    </cfRule>
    <cfRule type="expression" dxfId="42288" priority="14806">
      <formula>$Y431=3</formula>
    </cfRule>
    <cfRule type="expression" dxfId="42287" priority="14807">
      <formula>$Y431=2</formula>
    </cfRule>
    <cfRule type="expression" dxfId="42286" priority="14808">
      <formula>$Y431=1</formula>
    </cfRule>
  </conditionalFormatting>
  <conditionalFormatting sqref="M432">
    <cfRule type="expression" dxfId="42285" priority="14800">
      <formula>$Y432=1</formula>
    </cfRule>
  </conditionalFormatting>
  <conditionalFormatting sqref="M432">
    <cfRule type="expression" dxfId="42284" priority="14799">
      <formula>$Y432=3</formula>
    </cfRule>
  </conditionalFormatting>
  <conditionalFormatting sqref="M432">
    <cfRule type="expression" dxfId="42283" priority="14798">
      <formula>$Y432=4</formula>
    </cfRule>
  </conditionalFormatting>
  <conditionalFormatting sqref="M432">
    <cfRule type="expression" dxfId="42282" priority="14797">
      <formula>$Y432=2</formula>
    </cfRule>
  </conditionalFormatting>
  <conditionalFormatting sqref="N432">
    <cfRule type="expression" dxfId="42281" priority="14796">
      <formula>$Y432=1</formula>
    </cfRule>
  </conditionalFormatting>
  <conditionalFormatting sqref="N432">
    <cfRule type="expression" dxfId="42280" priority="14795">
      <formula>$Y432=3</formula>
    </cfRule>
  </conditionalFormatting>
  <conditionalFormatting sqref="N432">
    <cfRule type="expression" dxfId="42279" priority="14794">
      <formula>$Y432=4</formula>
    </cfRule>
  </conditionalFormatting>
  <conditionalFormatting sqref="N432">
    <cfRule type="expression" dxfId="42278" priority="14793">
      <formula>$Y432=2</formula>
    </cfRule>
  </conditionalFormatting>
  <conditionalFormatting sqref="N432">
    <cfRule type="expression" dxfId="42277" priority="14792">
      <formula>$Y432=1</formula>
    </cfRule>
  </conditionalFormatting>
  <conditionalFormatting sqref="N432">
    <cfRule type="expression" dxfId="42276" priority="14791">
      <formula>$Y432=3</formula>
    </cfRule>
  </conditionalFormatting>
  <conditionalFormatting sqref="N432">
    <cfRule type="expression" dxfId="42275" priority="14790">
      <formula>$Y432=4</formula>
    </cfRule>
  </conditionalFormatting>
  <conditionalFormatting sqref="N432">
    <cfRule type="expression" dxfId="42274" priority="14789">
      <formula>$Y432=2</formula>
    </cfRule>
  </conditionalFormatting>
  <conditionalFormatting sqref="O432">
    <cfRule type="expression" dxfId="42273" priority="14788">
      <formula>$Y432=1</formula>
    </cfRule>
  </conditionalFormatting>
  <conditionalFormatting sqref="O432">
    <cfRule type="expression" dxfId="42272" priority="14787">
      <formula>$Y432=3</formula>
    </cfRule>
  </conditionalFormatting>
  <conditionalFormatting sqref="O432">
    <cfRule type="expression" dxfId="42271" priority="14786">
      <formula>$Y432=4</formula>
    </cfRule>
  </conditionalFormatting>
  <conditionalFormatting sqref="O432">
    <cfRule type="expression" dxfId="42270" priority="14785">
      <formula>$Y432=2</formula>
    </cfRule>
  </conditionalFormatting>
  <conditionalFormatting sqref="O432">
    <cfRule type="expression" dxfId="42269" priority="14784">
      <formula>$Y432=1</formula>
    </cfRule>
  </conditionalFormatting>
  <conditionalFormatting sqref="O432">
    <cfRule type="expression" dxfId="42268" priority="14783">
      <formula>$Y432=3</formula>
    </cfRule>
  </conditionalFormatting>
  <conditionalFormatting sqref="O432">
    <cfRule type="expression" dxfId="42267" priority="14782">
      <formula>$Y432=4</formula>
    </cfRule>
  </conditionalFormatting>
  <conditionalFormatting sqref="O432">
    <cfRule type="expression" dxfId="42266" priority="14781">
      <formula>$Y432=2</formula>
    </cfRule>
  </conditionalFormatting>
  <conditionalFormatting sqref="P432">
    <cfRule type="expression" dxfId="42265" priority="14780">
      <formula>$Y432=1</formula>
    </cfRule>
  </conditionalFormatting>
  <conditionalFormatting sqref="P432">
    <cfRule type="expression" dxfId="42264" priority="14779">
      <formula>$Y432=3</formula>
    </cfRule>
  </conditionalFormatting>
  <conditionalFormatting sqref="P432">
    <cfRule type="expression" dxfId="42263" priority="14778">
      <formula>$Y432=4</formula>
    </cfRule>
  </conditionalFormatting>
  <conditionalFormatting sqref="P432">
    <cfRule type="expression" dxfId="42262" priority="14777">
      <formula>$Y432=2</formula>
    </cfRule>
  </conditionalFormatting>
  <conditionalFormatting sqref="P432">
    <cfRule type="expression" dxfId="42261" priority="14761">
      <formula>$Y432=4</formula>
    </cfRule>
    <cfRule type="expression" dxfId="42260" priority="14762">
      <formula>$Y432=3</formula>
    </cfRule>
    <cfRule type="expression" dxfId="42259" priority="14763">
      <formula>$Y432=2</formula>
    </cfRule>
    <cfRule type="expression" dxfId="42258" priority="14764">
      <formula>$Y432=1</formula>
    </cfRule>
    <cfRule type="expression" dxfId="42257" priority="14765">
      <formula>$Y432=4</formula>
    </cfRule>
    <cfRule type="expression" dxfId="42256" priority="14766">
      <formula>$Y432=3</formula>
    </cfRule>
    <cfRule type="expression" dxfId="42255" priority="14767">
      <formula>$Y432=2</formula>
    </cfRule>
    <cfRule type="expression" dxfId="42254" priority="14768">
      <formula>$Y432=1</formula>
    </cfRule>
    <cfRule type="expression" dxfId="42253" priority="14769">
      <formula>$Y432=4</formula>
    </cfRule>
    <cfRule type="expression" dxfId="42252" priority="14770">
      <formula>$Y432=3</formula>
    </cfRule>
    <cfRule type="expression" dxfId="42251" priority="14771">
      <formula>$Y432=2</formula>
    </cfRule>
    <cfRule type="expression" dxfId="42250" priority="14772">
      <formula>$Y432=1</formula>
    </cfRule>
    <cfRule type="expression" dxfId="42249" priority="14773">
      <formula>$Y432=4</formula>
    </cfRule>
    <cfRule type="expression" dxfId="42248" priority="14774">
      <formula>$Y432=3</formula>
    </cfRule>
    <cfRule type="expression" dxfId="42247" priority="14775">
      <formula>$Y432=2</formula>
    </cfRule>
    <cfRule type="expression" dxfId="42246" priority="14776">
      <formula>$Y432=1</formula>
    </cfRule>
  </conditionalFormatting>
  <conditionalFormatting sqref="Q432">
    <cfRule type="expression" dxfId="42245" priority="14760">
      <formula>$Y432=1</formula>
    </cfRule>
  </conditionalFormatting>
  <conditionalFormatting sqref="Q432">
    <cfRule type="expression" dxfId="42244" priority="14759">
      <formula>$Y432=3</formula>
    </cfRule>
  </conditionalFormatting>
  <conditionalFormatting sqref="Q432">
    <cfRule type="expression" dxfId="42243" priority="14758">
      <formula>$Y432=4</formula>
    </cfRule>
  </conditionalFormatting>
  <conditionalFormatting sqref="Q432">
    <cfRule type="expression" dxfId="42242" priority="14757">
      <formula>$Y432=2</formula>
    </cfRule>
  </conditionalFormatting>
  <conditionalFormatting sqref="Q432">
    <cfRule type="expression" dxfId="42241" priority="14741">
      <formula>$Y432=4</formula>
    </cfRule>
    <cfRule type="expression" dxfId="42240" priority="14742">
      <formula>$Y432=3</formula>
    </cfRule>
    <cfRule type="expression" dxfId="42239" priority="14743">
      <formula>$Y432=2</formula>
    </cfRule>
    <cfRule type="expression" dxfId="42238" priority="14744">
      <formula>$Y432=1</formula>
    </cfRule>
    <cfRule type="expression" dxfId="42237" priority="14745">
      <formula>$Y432=4</formula>
    </cfRule>
    <cfRule type="expression" dxfId="42236" priority="14746">
      <formula>$Y432=3</formula>
    </cfRule>
    <cfRule type="expression" dxfId="42235" priority="14747">
      <formula>$Y432=2</formula>
    </cfRule>
    <cfRule type="expression" dxfId="42234" priority="14748">
      <formula>$Y432=1</formula>
    </cfRule>
    <cfRule type="expression" dxfId="42233" priority="14749">
      <formula>$Y432=4</formula>
    </cfRule>
    <cfRule type="expression" dxfId="42232" priority="14750">
      <formula>$Y432=3</formula>
    </cfRule>
    <cfRule type="expression" dxfId="42231" priority="14751">
      <formula>$Y432=2</formula>
    </cfRule>
    <cfRule type="expression" dxfId="42230" priority="14752">
      <formula>$Y432=1</formula>
    </cfRule>
    <cfRule type="expression" dxfId="42229" priority="14753">
      <formula>$Y432=4</formula>
    </cfRule>
    <cfRule type="expression" dxfId="42228" priority="14754">
      <formula>$Y432=3</formula>
    </cfRule>
    <cfRule type="expression" dxfId="42227" priority="14755">
      <formula>$Y432=2</formula>
    </cfRule>
    <cfRule type="expression" dxfId="42226" priority="14756">
      <formula>$Y432=1</formula>
    </cfRule>
  </conditionalFormatting>
  <conditionalFormatting sqref="R432:AF432">
    <cfRule type="expression" dxfId="42225" priority="14740">
      <formula>$Y432=1</formula>
    </cfRule>
  </conditionalFormatting>
  <conditionalFormatting sqref="R432:AF432">
    <cfRule type="expression" dxfId="42224" priority="14739">
      <formula>$Y432=3</formula>
    </cfRule>
  </conditionalFormatting>
  <conditionalFormatting sqref="R432:AF432">
    <cfRule type="expression" dxfId="42223" priority="14738">
      <formula>$Y432=4</formula>
    </cfRule>
  </conditionalFormatting>
  <conditionalFormatting sqref="R432:AF432">
    <cfRule type="expression" dxfId="42222" priority="14737">
      <formula>$Y432=2</formula>
    </cfRule>
  </conditionalFormatting>
  <conditionalFormatting sqref="AF432 R432:AA432">
    <cfRule type="expression" dxfId="42221" priority="14729">
      <formula>$Y432=4</formula>
    </cfRule>
    <cfRule type="expression" dxfId="42220" priority="14730">
      <formula>$Y432=3</formula>
    </cfRule>
    <cfRule type="expression" dxfId="42219" priority="14731">
      <formula>$Y432=2</formula>
    </cfRule>
    <cfRule type="expression" dxfId="42218" priority="14732">
      <formula>$Y432=1</formula>
    </cfRule>
    <cfRule type="expression" dxfId="42217" priority="14733">
      <formula>$Y432=4</formula>
    </cfRule>
    <cfRule type="expression" dxfId="42216" priority="14734">
      <formula>$Y432=3</formula>
    </cfRule>
    <cfRule type="expression" dxfId="42215" priority="14735">
      <formula>$Y432=2</formula>
    </cfRule>
    <cfRule type="expression" dxfId="42214" priority="14736">
      <formula>$Y432=1</formula>
    </cfRule>
  </conditionalFormatting>
  <conditionalFormatting sqref="R432:V432 Y432:AF432">
    <cfRule type="expression" dxfId="42213" priority="14728">
      <formula>$Y432=1</formula>
    </cfRule>
  </conditionalFormatting>
  <conditionalFormatting sqref="R432:V432 Y432:AF432">
    <cfRule type="expression" dxfId="42212" priority="14727">
      <formula>$Y432=3</formula>
    </cfRule>
  </conditionalFormatting>
  <conditionalFormatting sqref="R432:V432 Y432:AF432">
    <cfRule type="expression" dxfId="42211" priority="14726">
      <formula>$Y432=4</formula>
    </cfRule>
  </conditionalFormatting>
  <conditionalFormatting sqref="R432:V432 Y432:AF432">
    <cfRule type="expression" dxfId="42210" priority="14725">
      <formula>$Y432=2</formula>
    </cfRule>
  </conditionalFormatting>
  <conditionalFormatting sqref="AF432 R432:V432 Y432:AA432">
    <cfRule type="expression" dxfId="42209" priority="14717">
      <formula>$Y432=4</formula>
    </cfRule>
    <cfRule type="expression" dxfId="42208" priority="14718">
      <formula>$Y432=3</formula>
    </cfRule>
    <cfRule type="expression" dxfId="42207" priority="14719">
      <formula>$Y432=2</formula>
    </cfRule>
    <cfRule type="expression" dxfId="42206" priority="14720">
      <formula>$Y432=1</formula>
    </cfRule>
    <cfRule type="expression" dxfId="42205" priority="14721">
      <formula>$Y432=4</formula>
    </cfRule>
    <cfRule type="expression" dxfId="42204" priority="14722">
      <formula>$Y432=3</formula>
    </cfRule>
    <cfRule type="expression" dxfId="42203" priority="14723">
      <formula>$Y432=2</formula>
    </cfRule>
    <cfRule type="expression" dxfId="42202" priority="14724">
      <formula>$Y432=1</formula>
    </cfRule>
  </conditionalFormatting>
  <conditionalFormatting sqref="W432:X432">
    <cfRule type="expression" dxfId="42201" priority="14716">
      <formula>$Y432=1</formula>
    </cfRule>
  </conditionalFormatting>
  <conditionalFormatting sqref="W432:X432">
    <cfRule type="expression" dxfId="42200" priority="14715">
      <formula>$Y432=3</formula>
    </cfRule>
  </conditionalFormatting>
  <conditionalFormatting sqref="W432:X432">
    <cfRule type="expression" dxfId="42199" priority="14714">
      <formula>$Y432=4</formula>
    </cfRule>
  </conditionalFormatting>
  <conditionalFormatting sqref="W432:X432">
    <cfRule type="expression" dxfId="42198" priority="14713">
      <formula>$Y432=2</formula>
    </cfRule>
  </conditionalFormatting>
  <conditionalFormatting sqref="W432:X432">
    <cfRule type="expression" dxfId="42197" priority="14705">
      <formula>$Y432=4</formula>
    </cfRule>
    <cfRule type="expression" dxfId="42196" priority="14706">
      <formula>$Y432=3</formula>
    </cfRule>
    <cfRule type="expression" dxfId="42195" priority="14707">
      <formula>$Y432=2</formula>
    </cfRule>
    <cfRule type="expression" dxfId="42194" priority="14708">
      <formula>$Y432=1</formula>
    </cfRule>
    <cfRule type="expression" dxfId="42193" priority="14709">
      <formula>$Y432=4</formula>
    </cfRule>
    <cfRule type="expression" dxfId="42192" priority="14710">
      <formula>$Y432=3</formula>
    </cfRule>
    <cfRule type="expression" dxfId="42191" priority="14711">
      <formula>$Y432=2</formula>
    </cfRule>
    <cfRule type="expression" dxfId="42190" priority="14712">
      <formula>$Y432=1</formula>
    </cfRule>
  </conditionalFormatting>
  <conditionalFormatting sqref="P432">
    <cfRule type="expression" dxfId="42189" priority="14704">
      <formula>$Y432=1</formula>
    </cfRule>
  </conditionalFormatting>
  <conditionalFormatting sqref="P432">
    <cfRule type="expression" dxfId="42188" priority="14703">
      <formula>$Y432=3</formula>
    </cfRule>
  </conditionalFormatting>
  <conditionalFormatting sqref="P432">
    <cfRule type="expression" dxfId="42187" priority="14702">
      <formula>$Y432=4</formula>
    </cfRule>
  </conditionalFormatting>
  <conditionalFormatting sqref="P432">
    <cfRule type="expression" dxfId="42186" priority="14701">
      <formula>$Y432=2</formula>
    </cfRule>
  </conditionalFormatting>
  <conditionalFormatting sqref="P432">
    <cfRule type="expression" dxfId="42185" priority="14685">
      <formula>$Y432=4</formula>
    </cfRule>
    <cfRule type="expression" dxfId="42184" priority="14686">
      <formula>$Y432=3</formula>
    </cfRule>
    <cfRule type="expression" dxfId="42183" priority="14687">
      <formula>$Y432=2</formula>
    </cfRule>
    <cfRule type="expression" dxfId="42182" priority="14688">
      <formula>$Y432=1</formula>
    </cfRule>
    <cfRule type="expression" dxfId="42181" priority="14689">
      <formula>$Y432=4</formula>
    </cfRule>
    <cfRule type="expression" dxfId="42180" priority="14690">
      <formula>$Y432=3</formula>
    </cfRule>
    <cfRule type="expression" dxfId="42179" priority="14691">
      <formula>$Y432=2</formula>
    </cfRule>
    <cfRule type="expression" dxfId="42178" priority="14692">
      <formula>$Y432=1</formula>
    </cfRule>
    <cfRule type="expression" dxfId="42177" priority="14693">
      <formula>$Y432=4</formula>
    </cfRule>
    <cfRule type="expression" dxfId="42176" priority="14694">
      <formula>$Y432=3</formula>
    </cfRule>
    <cfRule type="expression" dxfId="42175" priority="14695">
      <formula>$Y432=2</formula>
    </cfRule>
    <cfRule type="expression" dxfId="42174" priority="14696">
      <formula>$Y432=1</formula>
    </cfRule>
    <cfRule type="expression" dxfId="42173" priority="14697">
      <formula>$Y432=4</formula>
    </cfRule>
    <cfRule type="expression" dxfId="42172" priority="14698">
      <formula>$Y432=3</formula>
    </cfRule>
    <cfRule type="expression" dxfId="42171" priority="14699">
      <formula>$Y432=2</formula>
    </cfRule>
    <cfRule type="expression" dxfId="42170" priority="14700">
      <formula>$Y432=1</formula>
    </cfRule>
  </conditionalFormatting>
  <conditionalFormatting sqref="Q432">
    <cfRule type="expression" dxfId="42169" priority="14684">
      <formula>$Y432=1</formula>
    </cfRule>
  </conditionalFormatting>
  <conditionalFormatting sqref="Q432">
    <cfRule type="expression" dxfId="42168" priority="14683">
      <formula>$Y432=3</formula>
    </cfRule>
  </conditionalFormatting>
  <conditionalFormatting sqref="Q432">
    <cfRule type="expression" dxfId="42167" priority="14682">
      <formula>$Y432=4</formula>
    </cfRule>
  </conditionalFormatting>
  <conditionalFormatting sqref="Q432">
    <cfRule type="expression" dxfId="42166" priority="14681">
      <formula>$Y432=2</formula>
    </cfRule>
  </conditionalFormatting>
  <conditionalFormatting sqref="Q432">
    <cfRule type="expression" dxfId="42165" priority="14665">
      <formula>$Y432=4</formula>
    </cfRule>
    <cfRule type="expression" dxfId="42164" priority="14666">
      <formula>$Y432=3</formula>
    </cfRule>
    <cfRule type="expression" dxfId="42163" priority="14667">
      <formula>$Y432=2</formula>
    </cfRule>
    <cfRule type="expression" dxfId="42162" priority="14668">
      <formula>$Y432=1</formula>
    </cfRule>
    <cfRule type="expression" dxfId="42161" priority="14669">
      <formula>$Y432=4</formula>
    </cfRule>
    <cfRule type="expression" dxfId="42160" priority="14670">
      <formula>$Y432=3</formula>
    </cfRule>
    <cfRule type="expression" dxfId="42159" priority="14671">
      <formula>$Y432=2</formula>
    </cfRule>
    <cfRule type="expression" dxfId="42158" priority="14672">
      <formula>$Y432=1</formula>
    </cfRule>
    <cfRule type="expression" dxfId="42157" priority="14673">
      <formula>$Y432=4</formula>
    </cfRule>
    <cfRule type="expression" dxfId="42156" priority="14674">
      <formula>$Y432=3</formula>
    </cfRule>
    <cfRule type="expression" dxfId="42155" priority="14675">
      <formula>$Y432=2</formula>
    </cfRule>
    <cfRule type="expression" dxfId="42154" priority="14676">
      <formula>$Y432=1</formula>
    </cfRule>
    <cfRule type="expression" dxfId="42153" priority="14677">
      <formula>$Y432=4</formula>
    </cfRule>
    <cfRule type="expression" dxfId="42152" priority="14678">
      <formula>$Y432=3</formula>
    </cfRule>
    <cfRule type="expression" dxfId="42151" priority="14679">
      <formula>$Y432=2</formula>
    </cfRule>
    <cfRule type="expression" dxfId="42150" priority="14680">
      <formula>$Y432=1</formula>
    </cfRule>
  </conditionalFormatting>
  <conditionalFormatting sqref="R432:AF432">
    <cfRule type="expression" dxfId="42149" priority="14664">
      <formula>$Y432=1</formula>
    </cfRule>
  </conditionalFormatting>
  <conditionalFormatting sqref="R432:AF432">
    <cfRule type="expression" dxfId="42148" priority="14663">
      <formula>$Y432=3</formula>
    </cfRule>
  </conditionalFormatting>
  <conditionalFormatting sqref="R432:AF432">
    <cfRule type="expression" dxfId="42147" priority="14662">
      <formula>$Y432=4</formula>
    </cfRule>
  </conditionalFormatting>
  <conditionalFormatting sqref="R432:AF432">
    <cfRule type="expression" dxfId="42146" priority="14661">
      <formula>$Y432=2</formula>
    </cfRule>
  </conditionalFormatting>
  <conditionalFormatting sqref="AF432 R432:AA432">
    <cfRule type="expression" dxfId="42145" priority="14653">
      <formula>$Y432=4</formula>
    </cfRule>
    <cfRule type="expression" dxfId="42144" priority="14654">
      <formula>$Y432=3</formula>
    </cfRule>
    <cfRule type="expression" dxfId="42143" priority="14655">
      <formula>$Y432=2</formula>
    </cfRule>
    <cfRule type="expression" dxfId="42142" priority="14656">
      <formula>$Y432=1</formula>
    </cfRule>
    <cfRule type="expression" dxfId="42141" priority="14657">
      <formula>$Y432=4</formula>
    </cfRule>
    <cfRule type="expression" dxfId="42140" priority="14658">
      <formula>$Y432=3</formula>
    </cfRule>
    <cfRule type="expression" dxfId="42139" priority="14659">
      <formula>$Y432=2</formula>
    </cfRule>
    <cfRule type="expression" dxfId="42138" priority="14660">
      <formula>$Y432=1</formula>
    </cfRule>
  </conditionalFormatting>
  <conditionalFormatting sqref="R432:V432 Y432:AF432">
    <cfRule type="expression" dxfId="42137" priority="14652">
      <formula>$Y432=1</formula>
    </cfRule>
  </conditionalFormatting>
  <conditionalFormatting sqref="R432:V432 Y432:AF432">
    <cfRule type="expression" dxfId="42136" priority="14651">
      <formula>$Y432=3</formula>
    </cfRule>
  </conditionalFormatting>
  <conditionalFormatting sqref="R432:V432 Y432:AF432">
    <cfRule type="expression" dxfId="42135" priority="14650">
      <formula>$Y432=4</formula>
    </cfRule>
  </conditionalFormatting>
  <conditionalFormatting sqref="R432:V432 Y432:AF432">
    <cfRule type="expression" dxfId="42134" priority="14649">
      <formula>$Y432=2</formula>
    </cfRule>
  </conditionalFormatting>
  <conditionalFormatting sqref="AF432 R432:V432 Y432:AA432">
    <cfRule type="expression" dxfId="42133" priority="14641">
      <formula>$Y432=4</formula>
    </cfRule>
    <cfRule type="expression" dxfId="42132" priority="14642">
      <formula>$Y432=3</formula>
    </cfRule>
    <cfRule type="expression" dxfId="42131" priority="14643">
      <formula>$Y432=2</formula>
    </cfRule>
    <cfRule type="expression" dxfId="42130" priority="14644">
      <formula>$Y432=1</formula>
    </cfRule>
    <cfRule type="expression" dxfId="42129" priority="14645">
      <formula>$Y432=4</formula>
    </cfRule>
    <cfRule type="expression" dxfId="42128" priority="14646">
      <formula>$Y432=3</formula>
    </cfRule>
    <cfRule type="expression" dxfId="42127" priority="14647">
      <formula>$Y432=2</formula>
    </cfRule>
    <cfRule type="expression" dxfId="42126" priority="14648">
      <formula>$Y432=1</formula>
    </cfRule>
  </conditionalFormatting>
  <conditionalFormatting sqref="W432:X432">
    <cfRule type="expression" dxfId="42125" priority="14640">
      <formula>$Y432=1</formula>
    </cfRule>
  </conditionalFormatting>
  <conditionalFormatting sqref="W432:X432">
    <cfRule type="expression" dxfId="42124" priority="14639">
      <formula>$Y432=3</formula>
    </cfRule>
  </conditionalFormatting>
  <conditionalFormatting sqref="W432:X432">
    <cfRule type="expression" dxfId="42123" priority="14638">
      <formula>$Y432=4</formula>
    </cfRule>
  </conditionalFormatting>
  <conditionalFormatting sqref="W432:X432">
    <cfRule type="expression" dxfId="42122" priority="14637">
      <formula>$Y432=2</formula>
    </cfRule>
  </conditionalFormatting>
  <conditionalFormatting sqref="W432:X432">
    <cfRule type="expression" dxfId="42121" priority="14629">
      <formula>$Y432=4</formula>
    </cfRule>
    <cfRule type="expression" dxfId="42120" priority="14630">
      <formula>$Y432=3</formula>
    </cfRule>
    <cfRule type="expression" dxfId="42119" priority="14631">
      <formula>$Y432=2</formula>
    </cfRule>
    <cfRule type="expression" dxfId="42118" priority="14632">
      <formula>$Y432=1</formula>
    </cfRule>
    <cfRule type="expression" dxfId="42117" priority="14633">
      <formula>$Y432=4</formula>
    </cfRule>
    <cfRule type="expression" dxfId="42116" priority="14634">
      <formula>$Y432=3</formula>
    </cfRule>
    <cfRule type="expression" dxfId="42115" priority="14635">
      <formula>$Y432=2</formula>
    </cfRule>
    <cfRule type="expression" dxfId="42114" priority="14636">
      <formula>$Y432=1</formula>
    </cfRule>
  </conditionalFormatting>
  <conditionalFormatting sqref="E433 G433">
    <cfRule type="expression" dxfId="42113" priority="14628">
      <formula>$Y433=1</formula>
    </cfRule>
  </conditionalFormatting>
  <conditionalFormatting sqref="G433">
    <cfRule type="expression" dxfId="42112" priority="14627">
      <formula>$Y433=3</formula>
    </cfRule>
  </conditionalFormatting>
  <conditionalFormatting sqref="E433 G433">
    <cfRule type="expression" dxfId="42111" priority="14626">
      <formula>$Y433=4</formula>
    </cfRule>
  </conditionalFormatting>
  <conditionalFormatting sqref="E433">
    <cfRule type="expression" dxfId="42110" priority="14624">
      <formula>$Y433=3</formula>
    </cfRule>
    <cfRule type="expression" dxfId="42109" priority="14625">
      <formula>$Y433=2</formula>
    </cfRule>
  </conditionalFormatting>
  <conditionalFormatting sqref="G433">
    <cfRule type="expression" dxfId="42108" priority="14623">
      <formula>$Y433=2</formula>
    </cfRule>
  </conditionalFormatting>
  <conditionalFormatting sqref="G433">
    <cfRule type="expression" dxfId="42107" priority="14621">
      <formula>$Y433=1</formula>
    </cfRule>
    <cfRule type="expression" dxfId="42106" priority="14622">
      <formula>$Y433=1</formula>
    </cfRule>
  </conditionalFormatting>
  <conditionalFormatting sqref="G433">
    <cfRule type="expression" dxfId="42105" priority="14619">
      <formula>$Y433=4</formula>
    </cfRule>
    <cfRule type="expression" dxfId="42104" priority="14620">
      <formula>$Y433=2</formula>
    </cfRule>
  </conditionalFormatting>
  <conditionalFormatting sqref="F433">
    <cfRule type="expression" dxfId="42103" priority="14618">
      <formula>$Y433=1</formula>
    </cfRule>
  </conditionalFormatting>
  <conditionalFormatting sqref="F433">
    <cfRule type="expression" dxfId="42102" priority="14617">
      <formula>$Y433=3</formula>
    </cfRule>
  </conditionalFormatting>
  <conditionalFormatting sqref="F433">
    <cfRule type="expression" dxfId="42101" priority="14616">
      <formula>$Y433=4</formula>
    </cfRule>
  </conditionalFormatting>
  <conditionalFormatting sqref="F433">
    <cfRule type="expression" dxfId="42100" priority="14615">
      <formula>$Y433=2</formula>
    </cfRule>
  </conditionalFormatting>
  <conditionalFormatting sqref="F433">
    <cfRule type="expression" dxfId="42099" priority="14613">
      <formula>$Y433=1</formula>
    </cfRule>
    <cfRule type="expression" dxfId="42098" priority="14614">
      <formula>$Y433=1</formula>
    </cfRule>
  </conditionalFormatting>
  <conditionalFormatting sqref="F433">
    <cfRule type="expression" dxfId="42097" priority="14611">
      <formula>$Y433=4</formula>
    </cfRule>
    <cfRule type="expression" dxfId="42096" priority="14612">
      <formula>$Y433=2</formula>
    </cfRule>
  </conditionalFormatting>
  <conditionalFormatting sqref="F433">
    <cfRule type="expression" dxfId="42095" priority="14610">
      <formula>$Y433=1</formula>
    </cfRule>
  </conditionalFormatting>
  <conditionalFormatting sqref="F433">
    <cfRule type="expression" dxfId="42094" priority="14609">
      <formula>$Y433=3</formula>
    </cfRule>
  </conditionalFormatting>
  <conditionalFormatting sqref="F433">
    <cfRule type="expression" dxfId="42093" priority="14608">
      <formula>$Y433=4</formula>
    </cfRule>
  </conditionalFormatting>
  <conditionalFormatting sqref="F433">
    <cfRule type="expression" dxfId="42092" priority="14607">
      <formula>$Y433=2</formula>
    </cfRule>
  </conditionalFormatting>
  <conditionalFormatting sqref="F433">
    <cfRule type="expression" dxfId="42091" priority="14605">
      <formula>$Y433=1</formula>
    </cfRule>
    <cfRule type="expression" dxfId="42090" priority="14606">
      <formula>$Y433=1</formula>
    </cfRule>
  </conditionalFormatting>
  <conditionalFormatting sqref="F433">
    <cfRule type="expression" dxfId="42089" priority="14603">
      <formula>$Y433=4</formula>
    </cfRule>
    <cfRule type="expression" dxfId="42088" priority="14604">
      <formula>$Y433=2</formula>
    </cfRule>
  </conditionalFormatting>
  <conditionalFormatting sqref="F433">
    <cfRule type="expression" dxfId="42087" priority="14602">
      <formula>$Y433=1</formula>
    </cfRule>
  </conditionalFormatting>
  <conditionalFormatting sqref="F433">
    <cfRule type="expression" dxfId="42086" priority="14601">
      <formula>$Y433=3</formula>
    </cfRule>
  </conditionalFormatting>
  <conditionalFormatting sqref="F433">
    <cfRule type="expression" dxfId="42085" priority="14600">
      <formula>$Y433=4</formula>
    </cfRule>
  </conditionalFormatting>
  <conditionalFormatting sqref="F433">
    <cfRule type="expression" dxfId="42084" priority="14599">
      <formula>$Y433=2</formula>
    </cfRule>
  </conditionalFormatting>
  <conditionalFormatting sqref="F433">
    <cfRule type="expression" dxfId="42083" priority="14597">
      <formula>$Y433=1</formula>
    </cfRule>
    <cfRule type="expression" dxfId="42082" priority="14598">
      <formula>$Y433=1</formula>
    </cfRule>
  </conditionalFormatting>
  <conditionalFormatting sqref="F433">
    <cfRule type="expression" dxfId="42081" priority="14595">
      <formula>$Y433=4</formula>
    </cfRule>
    <cfRule type="expression" dxfId="42080" priority="14596">
      <formula>$Y433=2</formula>
    </cfRule>
  </conditionalFormatting>
  <conditionalFormatting sqref="F433">
    <cfRule type="expression" dxfId="42079" priority="14594">
      <formula>$Y433=1</formula>
    </cfRule>
  </conditionalFormatting>
  <conditionalFormatting sqref="F433">
    <cfRule type="expression" dxfId="42078" priority="14593">
      <formula>$Y433=3</formula>
    </cfRule>
  </conditionalFormatting>
  <conditionalFormatting sqref="F433">
    <cfRule type="expression" dxfId="42077" priority="14592">
      <formula>$Y433=4</formula>
    </cfRule>
  </conditionalFormatting>
  <conditionalFormatting sqref="F433">
    <cfRule type="expression" dxfId="42076" priority="14591">
      <formula>$Y433=2</formula>
    </cfRule>
  </conditionalFormatting>
  <conditionalFormatting sqref="F433">
    <cfRule type="expression" dxfId="42075" priority="14589">
      <formula>$Y433=1</formula>
    </cfRule>
    <cfRule type="expression" dxfId="42074" priority="14590">
      <formula>$Y433=1</formula>
    </cfRule>
  </conditionalFormatting>
  <conditionalFormatting sqref="F433">
    <cfRule type="expression" dxfId="42073" priority="14587">
      <formula>$Y433=4</formula>
    </cfRule>
    <cfRule type="expression" dxfId="42072" priority="14588">
      <formula>$Y433=2</formula>
    </cfRule>
  </conditionalFormatting>
  <conditionalFormatting sqref="B434:D434 I434">
    <cfRule type="expression" dxfId="42071" priority="14586">
      <formula>$Y434=1</formula>
    </cfRule>
  </conditionalFormatting>
  <conditionalFormatting sqref="B434:D434 I434">
    <cfRule type="expression" dxfId="42070" priority="14585">
      <formula>$Y434=3</formula>
    </cfRule>
  </conditionalFormatting>
  <conditionalFormatting sqref="B434:D434 I434">
    <cfRule type="expression" dxfId="42069" priority="14584">
      <formula>$Y434=4</formula>
    </cfRule>
  </conditionalFormatting>
  <conditionalFormatting sqref="B434:D434 I434">
    <cfRule type="expression" dxfId="42068" priority="14583">
      <formula>$Y434=2</formula>
    </cfRule>
  </conditionalFormatting>
  <conditionalFormatting sqref="E434 G434">
    <cfRule type="expression" dxfId="42067" priority="14582">
      <formula>$Y434=1</formula>
    </cfRule>
  </conditionalFormatting>
  <conditionalFormatting sqref="G434">
    <cfRule type="expression" dxfId="42066" priority="14581">
      <formula>$Y434=3</formula>
    </cfRule>
  </conditionalFormatting>
  <conditionalFormatting sqref="E434 G434">
    <cfRule type="expression" dxfId="42065" priority="14580">
      <formula>$Y434=4</formula>
    </cfRule>
  </conditionalFormatting>
  <conditionalFormatting sqref="E434">
    <cfRule type="expression" dxfId="42064" priority="14578">
      <formula>$Y434=3</formula>
    </cfRule>
    <cfRule type="expression" dxfId="42063" priority="14579">
      <formula>$Y434=2</formula>
    </cfRule>
  </conditionalFormatting>
  <conditionalFormatting sqref="G434">
    <cfRule type="expression" dxfId="42062" priority="14577">
      <formula>$Y434=2</formula>
    </cfRule>
  </conditionalFormatting>
  <conditionalFormatting sqref="G434">
    <cfRule type="expression" dxfId="42061" priority="14575">
      <formula>$Y434=1</formula>
    </cfRule>
    <cfRule type="expression" dxfId="42060" priority="14576">
      <formula>$Y434=1</formula>
    </cfRule>
  </conditionalFormatting>
  <conditionalFormatting sqref="G434">
    <cfRule type="expression" dxfId="42059" priority="14573">
      <formula>$Y434=4</formula>
    </cfRule>
    <cfRule type="expression" dxfId="42058" priority="14574">
      <formula>$Y434=2</formula>
    </cfRule>
  </conditionalFormatting>
  <conditionalFormatting sqref="F434">
    <cfRule type="expression" dxfId="42057" priority="14572">
      <formula>$Y434=1</formula>
    </cfRule>
  </conditionalFormatting>
  <conditionalFormatting sqref="F434">
    <cfRule type="expression" dxfId="42056" priority="14571">
      <formula>$Y434=3</formula>
    </cfRule>
  </conditionalFormatting>
  <conditionalFormatting sqref="F434">
    <cfRule type="expression" dxfId="42055" priority="14570">
      <formula>$Y434=4</formula>
    </cfRule>
  </conditionalFormatting>
  <conditionalFormatting sqref="F434">
    <cfRule type="expression" dxfId="42054" priority="14569">
      <formula>$Y434=2</formula>
    </cfRule>
  </conditionalFormatting>
  <conditionalFormatting sqref="F434">
    <cfRule type="expression" dxfId="42053" priority="14567">
      <formula>$Y434=1</formula>
    </cfRule>
    <cfRule type="expression" dxfId="42052" priority="14568">
      <formula>$Y434=1</formula>
    </cfRule>
  </conditionalFormatting>
  <conditionalFormatting sqref="F434">
    <cfRule type="expression" dxfId="42051" priority="14565">
      <formula>$Y434=4</formula>
    </cfRule>
    <cfRule type="expression" dxfId="42050" priority="14566">
      <formula>$Y434=2</formula>
    </cfRule>
  </conditionalFormatting>
  <conditionalFormatting sqref="F434">
    <cfRule type="expression" dxfId="42049" priority="14564">
      <formula>$Y434=1</formula>
    </cfRule>
  </conditionalFormatting>
  <conditionalFormatting sqref="F434">
    <cfRule type="expression" dxfId="42048" priority="14563">
      <formula>$Y434=3</formula>
    </cfRule>
  </conditionalFormatting>
  <conditionalFormatting sqref="F434">
    <cfRule type="expression" dxfId="42047" priority="14562">
      <formula>$Y434=4</formula>
    </cfRule>
  </conditionalFormatting>
  <conditionalFormatting sqref="F434">
    <cfRule type="expression" dxfId="42046" priority="14561">
      <formula>$Y434=2</formula>
    </cfRule>
  </conditionalFormatting>
  <conditionalFormatting sqref="F434">
    <cfRule type="expression" dxfId="42045" priority="14559">
      <formula>$Y434=1</formula>
    </cfRule>
    <cfRule type="expression" dxfId="42044" priority="14560">
      <formula>$Y434=1</formula>
    </cfRule>
  </conditionalFormatting>
  <conditionalFormatting sqref="F434">
    <cfRule type="expression" dxfId="42043" priority="14557">
      <formula>$Y434=4</formula>
    </cfRule>
    <cfRule type="expression" dxfId="42042" priority="14558">
      <formula>$Y434=2</formula>
    </cfRule>
  </conditionalFormatting>
  <conditionalFormatting sqref="F434">
    <cfRule type="expression" dxfId="42041" priority="14556">
      <formula>$Y434=1</formula>
    </cfRule>
  </conditionalFormatting>
  <conditionalFormatting sqref="F434">
    <cfRule type="expression" dxfId="42040" priority="14555">
      <formula>$Y434=3</formula>
    </cfRule>
  </conditionalFormatting>
  <conditionalFormatting sqref="F434">
    <cfRule type="expression" dxfId="42039" priority="14554">
      <formula>$Y434=4</formula>
    </cfRule>
  </conditionalFormatting>
  <conditionalFormatting sqref="F434">
    <cfRule type="expression" dxfId="42038" priority="14553">
      <formula>$Y434=2</formula>
    </cfRule>
  </conditionalFormatting>
  <conditionalFormatting sqref="F434">
    <cfRule type="expression" dxfId="42037" priority="14551">
      <formula>$Y434=1</formula>
    </cfRule>
    <cfRule type="expression" dxfId="42036" priority="14552">
      <formula>$Y434=1</formula>
    </cfRule>
  </conditionalFormatting>
  <conditionalFormatting sqref="F434">
    <cfRule type="expression" dxfId="42035" priority="14549">
      <formula>$Y434=4</formula>
    </cfRule>
    <cfRule type="expression" dxfId="42034" priority="14550">
      <formula>$Y434=2</formula>
    </cfRule>
  </conditionalFormatting>
  <conditionalFormatting sqref="F434">
    <cfRule type="expression" dxfId="42033" priority="14548">
      <formula>$Y434=1</formula>
    </cfRule>
  </conditionalFormatting>
  <conditionalFormatting sqref="F434">
    <cfRule type="expression" dxfId="42032" priority="14547">
      <formula>$Y434=3</formula>
    </cfRule>
  </conditionalFormatting>
  <conditionalFormatting sqref="F434">
    <cfRule type="expression" dxfId="42031" priority="14546">
      <formula>$Y434=4</formula>
    </cfRule>
  </conditionalFormatting>
  <conditionalFormatting sqref="F434">
    <cfRule type="expression" dxfId="42030" priority="14545">
      <formula>$Y434=2</formula>
    </cfRule>
  </conditionalFormatting>
  <conditionalFormatting sqref="F434">
    <cfRule type="expression" dxfId="42029" priority="14543">
      <formula>$Y434=1</formula>
    </cfRule>
    <cfRule type="expression" dxfId="42028" priority="14544">
      <formula>$Y434=1</formula>
    </cfRule>
  </conditionalFormatting>
  <conditionalFormatting sqref="F434">
    <cfRule type="expression" dxfId="42027" priority="14541">
      <formula>$Y434=4</formula>
    </cfRule>
    <cfRule type="expression" dxfId="42026" priority="14542">
      <formula>$Y434=2</formula>
    </cfRule>
  </conditionalFormatting>
  <conditionalFormatting sqref="O434 M434">
    <cfRule type="expression" dxfId="42025" priority="14540">
      <formula>$Y434=1</formula>
    </cfRule>
  </conditionalFormatting>
  <conditionalFormatting sqref="O434 M434">
    <cfRule type="expression" dxfId="42024" priority="14539">
      <formula>$Y434=3</formula>
    </cfRule>
  </conditionalFormatting>
  <conditionalFormatting sqref="O434 M434">
    <cfRule type="expression" dxfId="42023" priority="14538">
      <formula>$Y434=4</formula>
    </cfRule>
  </conditionalFormatting>
  <conditionalFormatting sqref="O434 M434">
    <cfRule type="expression" dxfId="42022" priority="14537">
      <formula>$Y434=2</formula>
    </cfRule>
  </conditionalFormatting>
  <conditionalFormatting sqref="M433">
    <cfRule type="expression" dxfId="42021" priority="14536">
      <formula>$Y433=1</formula>
    </cfRule>
  </conditionalFormatting>
  <conditionalFormatting sqref="M433">
    <cfRule type="expression" dxfId="42020" priority="14535">
      <formula>$Y433=3</formula>
    </cfRule>
  </conditionalFormatting>
  <conditionalFormatting sqref="M433">
    <cfRule type="expression" dxfId="42019" priority="14534">
      <formula>$Y433=4</formula>
    </cfRule>
  </conditionalFormatting>
  <conditionalFormatting sqref="M433">
    <cfRule type="expression" dxfId="42018" priority="14533">
      <formula>$Y433=2</formula>
    </cfRule>
  </conditionalFormatting>
  <conditionalFormatting sqref="N433:N435">
    <cfRule type="expression" dxfId="42017" priority="14532">
      <formula>$Y433=1</formula>
    </cfRule>
  </conditionalFormatting>
  <conditionalFormatting sqref="N433:N435">
    <cfRule type="expression" dxfId="42016" priority="14531">
      <formula>$Y433=3</formula>
    </cfRule>
  </conditionalFormatting>
  <conditionalFormatting sqref="N433:N435">
    <cfRule type="expression" dxfId="42015" priority="14530">
      <formula>$Y433=4</formula>
    </cfRule>
  </conditionalFormatting>
  <conditionalFormatting sqref="N433:N435">
    <cfRule type="expression" dxfId="42014" priority="14529">
      <formula>$Y433=2</formula>
    </cfRule>
  </conditionalFormatting>
  <conditionalFormatting sqref="N433:N435">
    <cfRule type="expression" dxfId="42013" priority="14528">
      <formula>$Y433=1</formula>
    </cfRule>
  </conditionalFormatting>
  <conditionalFormatting sqref="N433:N435">
    <cfRule type="expression" dxfId="42012" priority="14527">
      <formula>$Y433=3</formula>
    </cfRule>
  </conditionalFormatting>
  <conditionalFormatting sqref="N433:N435">
    <cfRule type="expression" dxfId="42011" priority="14526">
      <formula>$Y433=4</formula>
    </cfRule>
  </conditionalFormatting>
  <conditionalFormatting sqref="N433:N435">
    <cfRule type="expression" dxfId="42010" priority="14525">
      <formula>$Y433=2</formula>
    </cfRule>
  </conditionalFormatting>
  <conditionalFormatting sqref="O433">
    <cfRule type="expression" dxfId="42009" priority="14524">
      <formula>$Y433=1</formula>
    </cfRule>
  </conditionalFormatting>
  <conditionalFormatting sqref="O433">
    <cfRule type="expression" dxfId="42008" priority="14523">
      <formula>$Y433=3</formula>
    </cfRule>
  </conditionalFormatting>
  <conditionalFormatting sqref="O433">
    <cfRule type="expression" dxfId="42007" priority="14522">
      <formula>$Y433=4</formula>
    </cfRule>
  </conditionalFormatting>
  <conditionalFormatting sqref="O433">
    <cfRule type="expression" dxfId="42006" priority="14521">
      <formula>$Y433=2</formula>
    </cfRule>
  </conditionalFormatting>
  <conditionalFormatting sqref="O433">
    <cfRule type="expression" dxfId="42005" priority="14520">
      <formula>$Y433=1</formula>
    </cfRule>
  </conditionalFormatting>
  <conditionalFormatting sqref="O433">
    <cfRule type="expression" dxfId="42004" priority="14519">
      <formula>$Y433=3</formula>
    </cfRule>
  </conditionalFormatting>
  <conditionalFormatting sqref="O433">
    <cfRule type="expression" dxfId="42003" priority="14518">
      <formula>$Y433=4</formula>
    </cfRule>
  </conditionalFormatting>
  <conditionalFormatting sqref="O433">
    <cfRule type="expression" dxfId="42002" priority="14517">
      <formula>$Y433=2</formula>
    </cfRule>
  </conditionalFormatting>
  <conditionalFormatting sqref="P434:AF434">
    <cfRule type="expression" dxfId="42001" priority="14516">
      <formula>$Y434=1</formula>
    </cfRule>
  </conditionalFormatting>
  <conditionalFormatting sqref="P434:AF434">
    <cfRule type="expression" dxfId="42000" priority="14515">
      <formula>$Y434=3</formula>
    </cfRule>
  </conditionalFormatting>
  <conditionalFormatting sqref="P434:AF434">
    <cfRule type="expression" dxfId="41999" priority="14514">
      <formula>$Y434=4</formula>
    </cfRule>
  </conditionalFormatting>
  <conditionalFormatting sqref="P434:AF434">
    <cfRule type="expression" dxfId="41998" priority="14513">
      <formula>$Y434=2</formula>
    </cfRule>
  </conditionalFormatting>
  <conditionalFormatting sqref="AF434 R434:AA434">
    <cfRule type="expression" dxfId="41997" priority="14505">
      <formula>$Y434=4</formula>
    </cfRule>
    <cfRule type="expression" dxfId="41996" priority="14506">
      <formula>$Y434=3</formula>
    </cfRule>
    <cfRule type="expression" dxfId="41995" priority="14507">
      <formula>$Y434=2</formula>
    </cfRule>
    <cfRule type="expression" dxfId="41994" priority="14508">
      <formula>$Y434=1</formula>
    </cfRule>
    <cfRule type="expression" dxfId="41993" priority="14509">
      <formula>$Y434=4</formula>
    </cfRule>
    <cfRule type="expression" dxfId="41992" priority="14510">
      <formula>$Y434=3</formula>
    </cfRule>
    <cfRule type="expression" dxfId="41991" priority="14511">
      <formula>$Y434=2</formula>
    </cfRule>
    <cfRule type="expression" dxfId="41990" priority="14512">
      <formula>$Y434=1</formula>
    </cfRule>
  </conditionalFormatting>
  <conditionalFormatting sqref="P434:Q434">
    <cfRule type="expression" dxfId="41989" priority="14489">
      <formula>$Y434=4</formula>
    </cfRule>
    <cfRule type="expression" dxfId="41988" priority="14490">
      <formula>$Y434=3</formula>
    </cfRule>
    <cfRule type="expression" dxfId="41987" priority="14491">
      <formula>$Y434=2</formula>
    </cfRule>
    <cfRule type="expression" dxfId="41986" priority="14492">
      <formula>$Y434=1</formula>
    </cfRule>
    <cfRule type="expression" dxfId="41985" priority="14493">
      <formula>$Y434=4</formula>
    </cfRule>
    <cfRule type="expression" dxfId="41984" priority="14494">
      <formula>$Y434=3</formula>
    </cfRule>
    <cfRule type="expression" dxfId="41983" priority="14495">
      <formula>$Y434=2</formula>
    </cfRule>
    <cfRule type="expression" dxfId="41982" priority="14496">
      <formula>$Y434=1</formula>
    </cfRule>
    <cfRule type="expression" dxfId="41981" priority="14497">
      <formula>$Y434=4</formula>
    </cfRule>
    <cfRule type="expression" dxfId="41980" priority="14498">
      <formula>$Y434=3</formula>
    </cfRule>
    <cfRule type="expression" dxfId="41979" priority="14499">
      <formula>$Y434=2</formula>
    </cfRule>
    <cfRule type="expression" dxfId="41978" priority="14500">
      <formula>$Y434=1</formula>
    </cfRule>
    <cfRule type="expression" dxfId="41977" priority="14501">
      <formula>$Y434=4</formula>
    </cfRule>
    <cfRule type="expression" dxfId="41976" priority="14502">
      <formula>$Y434=3</formula>
    </cfRule>
    <cfRule type="expression" dxfId="41975" priority="14503">
      <formula>$Y434=2</formula>
    </cfRule>
    <cfRule type="expression" dxfId="41974" priority="14504">
      <formula>$Y434=1</formula>
    </cfRule>
  </conditionalFormatting>
  <conditionalFormatting sqref="P433">
    <cfRule type="expression" dxfId="41973" priority="14488">
      <formula>$Y433=1</formula>
    </cfRule>
  </conditionalFormatting>
  <conditionalFormatting sqref="P433">
    <cfRule type="expression" dxfId="41972" priority="14487">
      <formula>$Y433=3</formula>
    </cfRule>
  </conditionalFormatting>
  <conditionalFormatting sqref="P433">
    <cfRule type="expression" dxfId="41971" priority="14486">
      <formula>$Y433=4</formula>
    </cfRule>
  </conditionalFormatting>
  <conditionalFormatting sqref="P433">
    <cfRule type="expression" dxfId="41970" priority="14485">
      <formula>$Y433=2</formula>
    </cfRule>
  </conditionalFormatting>
  <conditionalFormatting sqref="P433">
    <cfRule type="expression" dxfId="41969" priority="14469">
      <formula>$Y433=4</formula>
    </cfRule>
    <cfRule type="expression" dxfId="41968" priority="14470">
      <formula>$Y433=3</formula>
    </cfRule>
    <cfRule type="expression" dxfId="41967" priority="14471">
      <formula>$Y433=2</formula>
    </cfRule>
    <cfRule type="expression" dxfId="41966" priority="14472">
      <formula>$Y433=1</formula>
    </cfRule>
    <cfRule type="expression" dxfId="41965" priority="14473">
      <formula>$Y433=4</formula>
    </cfRule>
    <cfRule type="expression" dxfId="41964" priority="14474">
      <formula>$Y433=3</formula>
    </cfRule>
    <cfRule type="expression" dxfId="41963" priority="14475">
      <formula>$Y433=2</formula>
    </cfRule>
    <cfRule type="expression" dxfId="41962" priority="14476">
      <formula>$Y433=1</formula>
    </cfRule>
    <cfRule type="expression" dxfId="41961" priority="14477">
      <formula>$Y433=4</formula>
    </cfRule>
    <cfRule type="expression" dxfId="41960" priority="14478">
      <formula>$Y433=3</formula>
    </cfRule>
    <cfRule type="expression" dxfId="41959" priority="14479">
      <formula>$Y433=2</formula>
    </cfRule>
    <cfRule type="expression" dxfId="41958" priority="14480">
      <formula>$Y433=1</formula>
    </cfRule>
    <cfRule type="expression" dxfId="41957" priority="14481">
      <formula>$Y433=4</formula>
    </cfRule>
    <cfRule type="expression" dxfId="41956" priority="14482">
      <formula>$Y433=3</formula>
    </cfRule>
    <cfRule type="expression" dxfId="41955" priority="14483">
      <formula>$Y433=2</formula>
    </cfRule>
    <cfRule type="expression" dxfId="41954" priority="14484">
      <formula>$Y433=1</formula>
    </cfRule>
  </conditionalFormatting>
  <conditionalFormatting sqref="Q433">
    <cfRule type="expression" dxfId="41953" priority="14468">
      <formula>$Y433=1</formula>
    </cfRule>
  </conditionalFormatting>
  <conditionalFormatting sqref="Q433">
    <cfRule type="expression" dxfId="41952" priority="14467">
      <formula>$Y433=3</formula>
    </cfRule>
  </conditionalFormatting>
  <conditionalFormatting sqref="Q433">
    <cfRule type="expression" dxfId="41951" priority="14466">
      <formula>$Y433=4</formula>
    </cfRule>
  </conditionalFormatting>
  <conditionalFormatting sqref="Q433">
    <cfRule type="expression" dxfId="41950" priority="14465">
      <formula>$Y433=2</formula>
    </cfRule>
  </conditionalFormatting>
  <conditionalFormatting sqref="Q433">
    <cfRule type="expression" dxfId="41949" priority="14449">
      <formula>$Y433=4</formula>
    </cfRule>
    <cfRule type="expression" dxfId="41948" priority="14450">
      <formula>$Y433=3</formula>
    </cfRule>
    <cfRule type="expression" dxfId="41947" priority="14451">
      <formula>$Y433=2</formula>
    </cfRule>
    <cfRule type="expression" dxfId="41946" priority="14452">
      <formula>$Y433=1</formula>
    </cfRule>
    <cfRule type="expression" dxfId="41945" priority="14453">
      <formula>$Y433=4</formula>
    </cfRule>
    <cfRule type="expression" dxfId="41944" priority="14454">
      <formula>$Y433=3</formula>
    </cfRule>
    <cfRule type="expression" dxfId="41943" priority="14455">
      <formula>$Y433=2</formula>
    </cfRule>
    <cfRule type="expression" dxfId="41942" priority="14456">
      <formula>$Y433=1</formula>
    </cfRule>
    <cfRule type="expression" dxfId="41941" priority="14457">
      <formula>$Y433=4</formula>
    </cfRule>
    <cfRule type="expression" dxfId="41940" priority="14458">
      <formula>$Y433=3</formula>
    </cfRule>
    <cfRule type="expression" dxfId="41939" priority="14459">
      <formula>$Y433=2</formula>
    </cfRule>
    <cfRule type="expression" dxfId="41938" priority="14460">
      <formula>$Y433=1</formula>
    </cfRule>
    <cfRule type="expression" dxfId="41937" priority="14461">
      <formula>$Y433=4</formula>
    </cfRule>
    <cfRule type="expression" dxfId="41936" priority="14462">
      <formula>$Y433=3</formula>
    </cfRule>
    <cfRule type="expression" dxfId="41935" priority="14463">
      <formula>$Y433=2</formula>
    </cfRule>
    <cfRule type="expression" dxfId="41934" priority="14464">
      <formula>$Y433=1</formula>
    </cfRule>
  </conditionalFormatting>
  <conditionalFormatting sqref="R433:AF433">
    <cfRule type="expression" dxfId="41933" priority="14448">
      <formula>$Y433=1</formula>
    </cfRule>
  </conditionalFormatting>
  <conditionalFormatting sqref="R433:AF433">
    <cfRule type="expression" dxfId="41932" priority="14447">
      <formula>$Y433=3</formula>
    </cfRule>
  </conditionalFormatting>
  <conditionalFormatting sqref="R433:AF433">
    <cfRule type="expression" dxfId="41931" priority="14446">
      <formula>$Y433=4</formula>
    </cfRule>
  </conditionalFormatting>
  <conditionalFormatting sqref="R433:AF433">
    <cfRule type="expression" dxfId="41930" priority="14445">
      <formula>$Y433=2</formula>
    </cfRule>
  </conditionalFormatting>
  <conditionalFormatting sqref="AF433 R433:AA433">
    <cfRule type="expression" dxfId="41929" priority="14437">
      <formula>$Y433=4</formula>
    </cfRule>
    <cfRule type="expression" dxfId="41928" priority="14438">
      <formula>$Y433=3</formula>
    </cfRule>
    <cfRule type="expression" dxfId="41927" priority="14439">
      <formula>$Y433=2</formula>
    </cfRule>
    <cfRule type="expression" dxfId="41926" priority="14440">
      <formula>$Y433=1</formula>
    </cfRule>
    <cfRule type="expression" dxfId="41925" priority="14441">
      <formula>$Y433=4</formula>
    </cfRule>
    <cfRule type="expression" dxfId="41924" priority="14442">
      <formula>$Y433=3</formula>
    </cfRule>
    <cfRule type="expression" dxfId="41923" priority="14443">
      <formula>$Y433=2</formula>
    </cfRule>
    <cfRule type="expression" dxfId="41922" priority="14444">
      <formula>$Y433=1</formula>
    </cfRule>
  </conditionalFormatting>
  <conditionalFormatting sqref="R433:V433 Y433:AF433">
    <cfRule type="expression" dxfId="41921" priority="14436">
      <formula>$Y433=1</formula>
    </cfRule>
  </conditionalFormatting>
  <conditionalFormatting sqref="R433:V433 Y433:AF433">
    <cfRule type="expression" dxfId="41920" priority="14435">
      <formula>$Y433=3</formula>
    </cfRule>
  </conditionalFormatting>
  <conditionalFormatting sqref="R433:V433 Y433:AF433">
    <cfRule type="expression" dxfId="41919" priority="14434">
      <formula>$Y433=4</formula>
    </cfRule>
  </conditionalFormatting>
  <conditionalFormatting sqref="R433:V433 Y433:AF433">
    <cfRule type="expression" dxfId="41918" priority="14433">
      <formula>$Y433=2</formula>
    </cfRule>
  </conditionalFormatting>
  <conditionalFormatting sqref="AF433 R433:V433 Y433:AA433">
    <cfRule type="expression" dxfId="41917" priority="14425">
      <formula>$Y433=4</formula>
    </cfRule>
    <cfRule type="expression" dxfId="41916" priority="14426">
      <formula>$Y433=3</formula>
    </cfRule>
    <cfRule type="expression" dxfId="41915" priority="14427">
      <formula>$Y433=2</formula>
    </cfRule>
    <cfRule type="expression" dxfId="41914" priority="14428">
      <formula>$Y433=1</formula>
    </cfRule>
    <cfRule type="expression" dxfId="41913" priority="14429">
      <formula>$Y433=4</formula>
    </cfRule>
    <cfRule type="expression" dxfId="41912" priority="14430">
      <formula>$Y433=3</formula>
    </cfRule>
    <cfRule type="expression" dxfId="41911" priority="14431">
      <formula>$Y433=2</formula>
    </cfRule>
    <cfRule type="expression" dxfId="41910" priority="14432">
      <formula>$Y433=1</formula>
    </cfRule>
  </conditionalFormatting>
  <conditionalFormatting sqref="W433:X433">
    <cfRule type="expression" dxfId="41909" priority="14424">
      <formula>$Y433=1</formula>
    </cfRule>
  </conditionalFormatting>
  <conditionalFormatting sqref="W433:X433">
    <cfRule type="expression" dxfId="41908" priority="14423">
      <formula>$Y433=3</formula>
    </cfRule>
  </conditionalFormatting>
  <conditionalFormatting sqref="W433:X433">
    <cfRule type="expression" dxfId="41907" priority="14422">
      <formula>$Y433=4</formula>
    </cfRule>
  </conditionalFormatting>
  <conditionalFormatting sqref="W433:X433">
    <cfRule type="expression" dxfId="41906" priority="14421">
      <formula>$Y433=2</formula>
    </cfRule>
  </conditionalFormatting>
  <conditionalFormatting sqref="W433:X433">
    <cfRule type="expression" dxfId="41905" priority="14413">
      <formula>$Y433=4</formula>
    </cfRule>
    <cfRule type="expression" dxfId="41904" priority="14414">
      <formula>$Y433=3</formula>
    </cfRule>
    <cfRule type="expression" dxfId="41903" priority="14415">
      <formula>$Y433=2</formula>
    </cfRule>
    <cfRule type="expression" dxfId="41902" priority="14416">
      <formula>$Y433=1</formula>
    </cfRule>
    <cfRule type="expression" dxfId="41901" priority="14417">
      <formula>$Y433=4</formula>
    </cfRule>
    <cfRule type="expression" dxfId="41900" priority="14418">
      <formula>$Y433=3</formula>
    </cfRule>
    <cfRule type="expression" dxfId="41899" priority="14419">
      <formula>$Y433=2</formula>
    </cfRule>
    <cfRule type="expression" dxfId="41898" priority="14420">
      <formula>$Y433=1</formula>
    </cfRule>
  </conditionalFormatting>
  <conditionalFormatting sqref="P433:P435">
    <cfRule type="expression" dxfId="41897" priority="14412">
      <formula>$Y433=1</formula>
    </cfRule>
  </conditionalFormatting>
  <conditionalFormatting sqref="P433:P435">
    <cfRule type="expression" dxfId="41896" priority="14411">
      <formula>$Y433=3</formula>
    </cfRule>
  </conditionalFormatting>
  <conditionalFormatting sqref="P433:P435">
    <cfRule type="expression" dxfId="41895" priority="14410">
      <formula>$Y433=4</formula>
    </cfRule>
  </conditionalFormatting>
  <conditionalFormatting sqref="P433:P435">
    <cfRule type="expression" dxfId="41894" priority="14409">
      <formula>$Y433=2</formula>
    </cfRule>
  </conditionalFormatting>
  <conditionalFormatting sqref="P433:P435">
    <cfRule type="expression" dxfId="41893" priority="14393">
      <formula>$Y433=4</formula>
    </cfRule>
    <cfRule type="expression" dxfId="41892" priority="14394">
      <formula>$Y433=3</formula>
    </cfRule>
    <cfRule type="expression" dxfId="41891" priority="14395">
      <formula>$Y433=2</formula>
    </cfRule>
    <cfRule type="expression" dxfId="41890" priority="14396">
      <formula>$Y433=1</formula>
    </cfRule>
    <cfRule type="expression" dxfId="41889" priority="14397">
      <formula>$Y433=4</formula>
    </cfRule>
    <cfRule type="expression" dxfId="41888" priority="14398">
      <formula>$Y433=3</formula>
    </cfRule>
    <cfRule type="expression" dxfId="41887" priority="14399">
      <formula>$Y433=2</formula>
    </cfRule>
    <cfRule type="expression" dxfId="41886" priority="14400">
      <formula>$Y433=1</formula>
    </cfRule>
    <cfRule type="expression" dxfId="41885" priority="14401">
      <formula>$Y433=4</formula>
    </cfRule>
    <cfRule type="expression" dxfId="41884" priority="14402">
      <formula>$Y433=3</formula>
    </cfRule>
    <cfRule type="expression" dxfId="41883" priority="14403">
      <formula>$Y433=2</formula>
    </cfRule>
    <cfRule type="expression" dxfId="41882" priority="14404">
      <formula>$Y433=1</formula>
    </cfRule>
    <cfRule type="expression" dxfId="41881" priority="14405">
      <formula>$Y433=4</formula>
    </cfRule>
    <cfRule type="expression" dxfId="41880" priority="14406">
      <formula>$Y433=3</formula>
    </cfRule>
    <cfRule type="expression" dxfId="41879" priority="14407">
      <formula>$Y433=2</formula>
    </cfRule>
    <cfRule type="expression" dxfId="41878" priority="14408">
      <formula>$Y433=1</formula>
    </cfRule>
  </conditionalFormatting>
  <conditionalFormatting sqref="Q433:Q435">
    <cfRule type="expression" dxfId="41877" priority="14392">
      <formula>$Y433=1</formula>
    </cfRule>
  </conditionalFormatting>
  <conditionalFormatting sqref="Q433:Q435">
    <cfRule type="expression" dxfId="41876" priority="14391">
      <formula>$Y433=3</formula>
    </cfRule>
  </conditionalFormatting>
  <conditionalFormatting sqref="Q433:Q435">
    <cfRule type="expression" dxfId="41875" priority="14390">
      <formula>$Y433=4</formula>
    </cfRule>
  </conditionalFormatting>
  <conditionalFormatting sqref="Q433:Q435">
    <cfRule type="expression" dxfId="41874" priority="14389">
      <formula>$Y433=2</formula>
    </cfRule>
  </conditionalFormatting>
  <conditionalFormatting sqref="Q433:Q435">
    <cfRule type="expression" dxfId="41873" priority="14373">
      <formula>$Y433=4</formula>
    </cfRule>
    <cfRule type="expression" dxfId="41872" priority="14374">
      <formula>$Y433=3</formula>
    </cfRule>
    <cfRule type="expression" dxfId="41871" priority="14375">
      <formula>$Y433=2</formula>
    </cfRule>
    <cfRule type="expression" dxfId="41870" priority="14376">
      <formula>$Y433=1</formula>
    </cfRule>
    <cfRule type="expression" dxfId="41869" priority="14377">
      <formula>$Y433=4</formula>
    </cfRule>
    <cfRule type="expression" dxfId="41868" priority="14378">
      <formula>$Y433=3</formula>
    </cfRule>
    <cfRule type="expression" dxfId="41867" priority="14379">
      <formula>$Y433=2</formula>
    </cfRule>
    <cfRule type="expression" dxfId="41866" priority="14380">
      <formula>$Y433=1</formula>
    </cfRule>
    <cfRule type="expression" dxfId="41865" priority="14381">
      <formula>$Y433=4</formula>
    </cfRule>
    <cfRule type="expression" dxfId="41864" priority="14382">
      <formula>$Y433=3</formula>
    </cfRule>
    <cfRule type="expression" dxfId="41863" priority="14383">
      <formula>$Y433=2</formula>
    </cfRule>
    <cfRule type="expression" dxfId="41862" priority="14384">
      <formula>$Y433=1</formula>
    </cfRule>
    <cfRule type="expression" dxfId="41861" priority="14385">
      <formula>$Y433=4</formula>
    </cfRule>
    <cfRule type="expression" dxfId="41860" priority="14386">
      <formula>$Y433=3</formula>
    </cfRule>
    <cfRule type="expression" dxfId="41859" priority="14387">
      <formula>$Y433=2</formula>
    </cfRule>
    <cfRule type="expression" dxfId="41858" priority="14388">
      <formula>$Y433=1</formula>
    </cfRule>
  </conditionalFormatting>
  <conditionalFormatting sqref="R433:AF435">
    <cfRule type="expression" dxfId="41857" priority="14372">
      <formula>$Y433=1</formula>
    </cfRule>
  </conditionalFormatting>
  <conditionalFormatting sqref="R433:AF435">
    <cfRule type="expression" dxfId="41856" priority="14371">
      <formula>$Y433=3</formula>
    </cfRule>
  </conditionalFormatting>
  <conditionalFormatting sqref="R433:AF435">
    <cfRule type="expression" dxfId="41855" priority="14370">
      <formula>$Y433=4</formula>
    </cfRule>
  </conditionalFormatting>
  <conditionalFormatting sqref="R433:AF435">
    <cfRule type="expression" dxfId="41854" priority="14369">
      <formula>$Y433=2</formula>
    </cfRule>
  </conditionalFormatting>
  <conditionalFormatting sqref="AF433:AF435 R433:AA435">
    <cfRule type="expression" dxfId="41853" priority="14361">
      <formula>$Y433=4</formula>
    </cfRule>
    <cfRule type="expression" dxfId="41852" priority="14362">
      <formula>$Y433=3</formula>
    </cfRule>
    <cfRule type="expression" dxfId="41851" priority="14363">
      <formula>$Y433=2</formula>
    </cfRule>
    <cfRule type="expression" dxfId="41850" priority="14364">
      <formula>$Y433=1</formula>
    </cfRule>
    <cfRule type="expression" dxfId="41849" priority="14365">
      <formula>$Y433=4</formula>
    </cfRule>
    <cfRule type="expression" dxfId="41848" priority="14366">
      <formula>$Y433=3</formula>
    </cfRule>
    <cfRule type="expression" dxfId="41847" priority="14367">
      <formula>$Y433=2</formula>
    </cfRule>
    <cfRule type="expression" dxfId="41846" priority="14368">
      <formula>$Y433=1</formula>
    </cfRule>
  </conditionalFormatting>
  <conditionalFormatting sqref="R433:V435 Y433:AF435">
    <cfRule type="expression" dxfId="41845" priority="14360">
      <formula>$Y433=1</formula>
    </cfRule>
  </conditionalFormatting>
  <conditionalFormatting sqref="R433:V435 Y433:AF435">
    <cfRule type="expression" dxfId="41844" priority="14359">
      <formula>$Y433=3</formula>
    </cfRule>
  </conditionalFormatting>
  <conditionalFormatting sqref="R433:V435 Y433:AF435">
    <cfRule type="expression" dxfId="41843" priority="14358">
      <formula>$Y433=4</formula>
    </cfRule>
  </conditionalFormatting>
  <conditionalFormatting sqref="R433:V435 Y433:AF435">
    <cfRule type="expression" dxfId="41842" priority="14357">
      <formula>$Y433=2</formula>
    </cfRule>
  </conditionalFormatting>
  <conditionalFormatting sqref="AF433:AF435 R433:V435 Y433:AA435">
    <cfRule type="expression" dxfId="41841" priority="14349">
      <formula>$Y433=4</formula>
    </cfRule>
    <cfRule type="expression" dxfId="41840" priority="14350">
      <formula>$Y433=3</formula>
    </cfRule>
    <cfRule type="expression" dxfId="41839" priority="14351">
      <formula>$Y433=2</formula>
    </cfRule>
    <cfRule type="expression" dxfId="41838" priority="14352">
      <formula>$Y433=1</formula>
    </cfRule>
    <cfRule type="expression" dxfId="41837" priority="14353">
      <formula>$Y433=4</formula>
    </cfRule>
    <cfRule type="expression" dxfId="41836" priority="14354">
      <formula>$Y433=3</formula>
    </cfRule>
    <cfRule type="expression" dxfId="41835" priority="14355">
      <formula>$Y433=2</formula>
    </cfRule>
    <cfRule type="expression" dxfId="41834" priority="14356">
      <formula>$Y433=1</formula>
    </cfRule>
  </conditionalFormatting>
  <conditionalFormatting sqref="W433:X435">
    <cfRule type="expression" dxfId="41833" priority="14348">
      <formula>$Y433=1</formula>
    </cfRule>
  </conditionalFormatting>
  <conditionalFormatting sqref="W433:X435">
    <cfRule type="expression" dxfId="41832" priority="14347">
      <formula>$Y433=3</formula>
    </cfRule>
  </conditionalFormatting>
  <conditionalFormatting sqref="W433:X435">
    <cfRule type="expression" dxfId="41831" priority="14346">
      <formula>$Y433=4</formula>
    </cfRule>
  </conditionalFormatting>
  <conditionalFormatting sqref="W433:X435">
    <cfRule type="expression" dxfId="41830" priority="14345">
      <formula>$Y433=2</formula>
    </cfRule>
  </conditionalFormatting>
  <conditionalFormatting sqref="W433:X435">
    <cfRule type="expression" dxfId="41829" priority="14337">
      <formula>$Y433=4</formula>
    </cfRule>
    <cfRule type="expression" dxfId="41828" priority="14338">
      <formula>$Y433=3</formula>
    </cfRule>
    <cfRule type="expression" dxfId="41827" priority="14339">
      <formula>$Y433=2</formula>
    </cfRule>
    <cfRule type="expression" dxfId="41826" priority="14340">
      <formula>$Y433=1</formula>
    </cfRule>
    <cfRule type="expression" dxfId="41825" priority="14341">
      <formula>$Y433=4</formula>
    </cfRule>
    <cfRule type="expression" dxfId="41824" priority="14342">
      <formula>$Y433=3</formula>
    </cfRule>
    <cfRule type="expression" dxfId="41823" priority="14343">
      <formula>$Y433=2</formula>
    </cfRule>
    <cfRule type="expression" dxfId="41822" priority="14344">
      <formula>$Y433=1</formula>
    </cfRule>
  </conditionalFormatting>
  <conditionalFormatting sqref="E435 G435">
    <cfRule type="expression" dxfId="41821" priority="14336">
      <formula>$Y435=1</formula>
    </cfRule>
  </conditionalFormatting>
  <conditionalFormatting sqref="G435">
    <cfRule type="expression" dxfId="41820" priority="14335">
      <formula>$Y435=3</formula>
    </cfRule>
  </conditionalFormatting>
  <conditionalFormatting sqref="E435 G435">
    <cfRule type="expression" dxfId="41819" priority="14334">
      <formula>$Y435=4</formula>
    </cfRule>
  </conditionalFormatting>
  <conditionalFormatting sqref="E435">
    <cfRule type="expression" dxfId="41818" priority="14332">
      <formula>$Y435=3</formula>
    </cfRule>
    <cfRule type="expression" dxfId="41817" priority="14333">
      <formula>$Y435=2</formula>
    </cfRule>
  </conditionalFormatting>
  <conditionalFormatting sqref="G435">
    <cfRule type="expression" dxfId="41816" priority="14331">
      <formula>$Y435=2</formula>
    </cfRule>
  </conditionalFormatting>
  <conditionalFormatting sqref="G435">
    <cfRule type="expression" dxfId="41815" priority="14329">
      <formula>$Y435=1</formula>
    </cfRule>
    <cfRule type="expression" dxfId="41814" priority="14330">
      <formula>$Y435=1</formula>
    </cfRule>
  </conditionalFormatting>
  <conditionalFormatting sqref="G435">
    <cfRule type="expression" dxfId="41813" priority="14327">
      <formula>$Y435=4</formula>
    </cfRule>
    <cfRule type="expression" dxfId="41812" priority="14328">
      <formula>$Y435=2</formula>
    </cfRule>
  </conditionalFormatting>
  <conditionalFormatting sqref="F435">
    <cfRule type="expression" dxfId="41811" priority="14326">
      <formula>$Y435=1</formula>
    </cfRule>
  </conditionalFormatting>
  <conditionalFormatting sqref="F435">
    <cfRule type="expression" dxfId="41810" priority="14325">
      <formula>$Y435=3</formula>
    </cfRule>
  </conditionalFormatting>
  <conditionalFormatting sqref="F435">
    <cfRule type="expression" dxfId="41809" priority="14324">
      <formula>$Y435=4</formula>
    </cfRule>
  </conditionalFormatting>
  <conditionalFormatting sqref="F435">
    <cfRule type="expression" dxfId="41808" priority="14323">
      <formula>$Y435=2</formula>
    </cfRule>
  </conditionalFormatting>
  <conditionalFormatting sqref="F435">
    <cfRule type="expression" dxfId="41807" priority="14321">
      <formula>$Y435=1</formula>
    </cfRule>
    <cfRule type="expression" dxfId="41806" priority="14322">
      <formula>$Y435=1</formula>
    </cfRule>
  </conditionalFormatting>
  <conditionalFormatting sqref="F435">
    <cfRule type="expression" dxfId="41805" priority="14319">
      <formula>$Y435=4</formula>
    </cfRule>
    <cfRule type="expression" dxfId="41804" priority="14320">
      <formula>$Y435=2</formula>
    </cfRule>
  </conditionalFormatting>
  <conditionalFormatting sqref="F435">
    <cfRule type="expression" dxfId="41803" priority="14318">
      <formula>$Y435=1</formula>
    </cfRule>
  </conditionalFormatting>
  <conditionalFormatting sqref="F435">
    <cfRule type="expression" dxfId="41802" priority="14317">
      <formula>$Y435=3</formula>
    </cfRule>
  </conditionalFormatting>
  <conditionalFormatting sqref="F435">
    <cfRule type="expression" dxfId="41801" priority="14316">
      <formula>$Y435=4</formula>
    </cfRule>
  </conditionalFormatting>
  <conditionalFormatting sqref="F435">
    <cfRule type="expression" dxfId="41800" priority="14315">
      <formula>$Y435=2</formula>
    </cfRule>
  </conditionalFormatting>
  <conditionalFormatting sqref="F435">
    <cfRule type="expression" dxfId="41799" priority="14313">
      <formula>$Y435=1</formula>
    </cfRule>
    <cfRule type="expression" dxfId="41798" priority="14314">
      <formula>$Y435=1</formula>
    </cfRule>
  </conditionalFormatting>
  <conditionalFormatting sqref="F435">
    <cfRule type="expression" dxfId="41797" priority="14311">
      <formula>$Y435=4</formula>
    </cfRule>
    <cfRule type="expression" dxfId="41796" priority="14312">
      <formula>$Y435=2</formula>
    </cfRule>
  </conditionalFormatting>
  <conditionalFormatting sqref="F435">
    <cfRule type="expression" dxfId="41795" priority="14310">
      <formula>$Y435=1</formula>
    </cfRule>
  </conditionalFormatting>
  <conditionalFormatting sqref="F435">
    <cfRule type="expression" dxfId="41794" priority="14309">
      <formula>$Y435=3</formula>
    </cfRule>
  </conditionalFormatting>
  <conditionalFormatting sqref="F435">
    <cfRule type="expression" dxfId="41793" priority="14308">
      <formula>$Y435=4</formula>
    </cfRule>
  </conditionalFormatting>
  <conditionalFormatting sqref="F435">
    <cfRule type="expression" dxfId="41792" priority="14307">
      <formula>$Y435=2</formula>
    </cfRule>
  </conditionalFormatting>
  <conditionalFormatting sqref="F435">
    <cfRule type="expression" dxfId="41791" priority="14305">
      <formula>$Y435=1</formula>
    </cfRule>
    <cfRule type="expression" dxfId="41790" priority="14306">
      <formula>$Y435=1</formula>
    </cfRule>
  </conditionalFormatting>
  <conditionalFormatting sqref="F435">
    <cfRule type="expression" dxfId="41789" priority="14303">
      <formula>$Y435=4</formula>
    </cfRule>
    <cfRule type="expression" dxfId="41788" priority="14304">
      <formula>$Y435=2</formula>
    </cfRule>
  </conditionalFormatting>
  <conditionalFormatting sqref="F435">
    <cfRule type="expression" dxfId="41787" priority="14302">
      <formula>$Y435=1</formula>
    </cfRule>
  </conditionalFormatting>
  <conditionalFormatting sqref="F435">
    <cfRule type="expression" dxfId="41786" priority="14301">
      <formula>$Y435=3</formula>
    </cfRule>
  </conditionalFormatting>
  <conditionalFormatting sqref="F435">
    <cfRule type="expression" dxfId="41785" priority="14300">
      <formula>$Y435=4</formula>
    </cfRule>
  </conditionalFormatting>
  <conditionalFormatting sqref="F435">
    <cfRule type="expression" dxfId="41784" priority="14299">
      <formula>$Y435=2</formula>
    </cfRule>
  </conditionalFormatting>
  <conditionalFormatting sqref="F435">
    <cfRule type="expression" dxfId="41783" priority="14297">
      <formula>$Y435=1</formula>
    </cfRule>
    <cfRule type="expression" dxfId="41782" priority="14298">
      <formula>$Y435=1</formula>
    </cfRule>
  </conditionalFormatting>
  <conditionalFormatting sqref="F435">
    <cfRule type="expression" dxfId="41781" priority="14295">
      <formula>$Y435=4</formula>
    </cfRule>
    <cfRule type="expression" dxfId="41780" priority="14296">
      <formula>$Y435=2</formula>
    </cfRule>
  </conditionalFormatting>
  <conditionalFormatting sqref="P435">
    <cfRule type="expression" dxfId="41779" priority="14294">
      <formula>$Y435=1</formula>
    </cfRule>
  </conditionalFormatting>
  <conditionalFormatting sqref="P435">
    <cfRule type="expression" dxfId="41778" priority="14293">
      <formula>$Y435=3</formula>
    </cfRule>
  </conditionalFormatting>
  <conditionalFormatting sqref="P435">
    <cfRule type="expression" dxfId="41777" priority="14292">
      <formula>$Y435=4</formula>
    </cfRule>
  </conditionalFormatting>
  <conditionalFormatting sqref="P435">
    <cfRule type="expression" dxfId="41776" priority="14291">
      <formula>$Y435=2</formula>
    </cfRule>
  </conditionalFormatting>
  <conditionalFormatting sqref="P435">
    <cfRule type="expression" dxfId="41775" priority="14275">
      <formula>$Y435=4</formula>
    </cfRule>
    <cfRule type="expression" dxfId="41774" priority="14276">
      <formula>$Y435=3</formula>
    </cfRule>
    <cfRule type="expression" dxfId="41773" priority="14277">
      <formula>$Y435=2</formula>
    </cfRule>
    <cfRule type="expression" dxfId="41772" priority="14278">
      <formula>$Y435=1</formula>
    </cfRule>
    <cfRule type="expression" dxfId="41771" priority="14279">
      <formula>$Y435=4</formula>
    </cfRule>
    <cfRule type="expression" dxfId="41770" priority="14280">
      <formula>$Y435=3</formula>
    </cfRule>
    <cfRule type="expression" dxfId="41769" priority="14281">
      <formula>$Y435=2</formula>
    </cfRule>
    <cfRule type="expression" dxfId="41768" priority="14282">
      <formula>$Y435=1</formula>
    </cfRule>
    <cfRule type="expression" dxfId="41767" priority="14283">
      <formula>$Y435=4</formula>
    </cfRule>
    <cfRule type="expression" dxfId="41766" priority="14284">
      <formula>$Y435=3</formula>
    </cfRule>
    <cfRule type="expression" dxfId="41765" priority="14285">
      <formula>$Y435=2</formula>
    </cfRule>
    <cfRule type="expression" dxfId="41764" priority="14286">
      <formula>$Y435=1</formula>
    </cfRule>
    <cfRule type="expression" dxfId="41763" priority="14287">
      <formula>$Y435=4</formula>
    </cfRule>
    <cfRule type="expression" dxfId="41762" priority="14288">
      <formula>$Y435=3</formula>
    </cfRule>
    <cfRule type="expression" dxfId="41761" priority="14289">
      <formula>$Y435=2</formula>
    </cfRule>
    <cfRule type="expression" dxfId="41760" priority="14290">
      <formula>$Y435=1</formula>
    </cfRule>
  </conditionalFormatting>
  <conditionalFormatting sqref="Q435">
    <cfRule type="expression" dxfId="41759" priority="14274">
      <formula>$Y435=1</formula>
    </cfRule>
  </conditionalFormatting>
  <conditionalFormatting sqref="Q435">
    <cfRule type="expression" dxfId="41758" priority="14273">
      <formula>$Y435=3</formula>
    </cfRule>
  </conditionalFormatting>
  <conditionalFormatting sqref="Q435">
    <cfRule type="expression" dxfId="41757" priority="14272">
      <formula>$Y435=4</formula>
    </cfRule>
  </conditionalFormatting>
  <conditionalFormatting sqref="Q435">
    <cfRule type="expression" dxfId="41756" priority="14271">
      <formula>$Y435=2</formula>
    </cfRule>
  </conditionalFormatting>
  <conditionalFormatting sqref="Q435">
    <cfRule type="expression" dxfId="41755" priority="14255">
      <formula>$Y435=4</formula>
    </cfRule>
    <cfRule type="expression" dxfId="41754" priority="14256">
      <formula>$Y435=3</formula>
    </cfRule>
    <cfRule type="expression" dxfId="41753" priority="14257">
      <formula>$Y435=2</formula>
    </cfRule>
    <cfRule type="expression" dxfId="41752" priority="14258">
      <formula>$Y435=1</formula>
    </cfRule>
    <cfRule type="expression" dxfId="41751" priority="14259">
      <formula>$Y435=4</formula>
    </cfRule>
    <cfRule type="expression" dxfId="41750" priority="14260">
      <formula>$Y435=3</formula>
    </cfRule>
    <cfRule type="expression" dxfId="41749" priority="14261">
      <formula>$Y435=2</formula>
    </cfRule>
    <cfRule type="expression" dxfId="41748" priority="14262">
      <formula>$Y435=1</formula>
    </cfRule>
    <cfRule type="expression" dxfId="41747" priority="14263">
      <formula>$Y435=4</formula>
    </cfRule>
    <cfRule type="expression" dxfId="41746" priority="14264">
      <formula>$Y435=3</formula>
    </cfRule>
    <cfRule type="expression" dxfId="41745" priority="14265">
      <formula>$Y435=2</formula>
    </cfRule>
    <cfRule type="expression" dxfId="41744" priority="14266">
      <formula>$Y435=1</formula>
    </cfRule>
    <cfRule type="expression" dxfId="41743" priority="14267">
      <formula>$Y435=4</formula>
    </cfRule>
    <cfRule type="expression" dxfId="41742" priority="14268">
      <formula>$Y435=3</formula>
    </cfRule>
    <cfRule type="expression" dxfId="41741" priority="14269">
      <formula>$Y435=2</formula>
    </cfRule>
    <cfRule type="expression" dxfId="41740" priority="14270">
      <formula>$Y435=1</formula>
    </cfRule>
  </conditionalFormatting>
  <conditionalFormatting sqref="R435:AF435">
    <cfRule type="expression" dxfId="41739" priority="14254">
      <formula>$Y435=1</formula>
    </cfRule>
  </conditionalFormatting>
  <conditionalFormatting sqref="R435:AF435">
    <cfRule type="expression" dxfId="41738" priority="14253">
      <formula>$Y435=3</formula>
    </cfRule>
  </conditionalFormatting>
  <conditionalFormatting sqref="R435:AF435">
    <cfRule type="expression" dxfId="41737" priority="14252">
      <formula>$Y435=4</formula>
    </cfRule>
  </conditionalFormatting>
  <conditionalFormatting sqref="R435:AF435">
    <cfRule type="expression" dxfId="41736" priority="14251">
      <formula>$Y435=2</formula>
    </cfRule>
  </conditionalFormatting>
  <conditionalFormatting sqref="AF435 R435:AA435">
    <cfRule type="expression" dxfId="41735" priority="14243">
      <formula>$Y435=4</formula>
    </cfRule>
    <cfRule type="expression" dxfId="41734" priority="14244">
      <formula>$Y435=3</formula>
    </cfRule>
    <cfRule type="expression" dxfId="41733" priority="14245">
      <formula>$Y435=2</formula>
    </cfRule>
    <cfRule type="expression" dxfId="41732" priority="14246">
      <formula>$Y435=1</formula>
    </cfRule>
    <cfRule type="expression" dxfId="41731" priority="14247">
      <formula>$Y435=4</formula>
    </cfRule>
    <cfRule type="expression" dxfId="41730" priority="14248">
      <formula>$Y435=3</formula>
    </cfRule>
    <cfRule type="expression" dxfId="41729" priority="14249">
      <formula>$Y435=2</formula>
    </cfRule>
    <cfRule type="expression" dxfId="41728" priority="14250">
      <formula>$Y435=1</formula>
    </cfRule>
  </conditionalFormatting>
  <conditionalFormatting sqref="R435:V435 Y435:AF435">
    <cfRule type="expression" dxfId="41727" priority="14242">
      <formula>$Y435=1</formula>
    </cfRule>
  </conditionalFormatting>
  <conditionalFormatting sqref="R435:V435 Y435:AF435">
    <cfRule type="expression" dxfId="41726" priority="14241">
      <formula>$Y435=3</formula>
    </cfRule>
  </conditionalFormatting>
  <conditionalFormatting sqref="R435:V435 Y435:AF435">
    <cfRule type="expression" dxfId="41725" priority="14240">
      <formula>$Y435=4</formula>
    </cfRule>
  </conditionalFormatting>
  <conditionalFormatting sqref="R435:V435 Y435:AF435">
    <cfRule type="expression" dxfId="41724" priority="14239">
      <formula>$Y435=2</formula>
    </cfRule>
  </conditionalFormatting>
  <conditionalFormatting sqref="AF435 R435:V435 Y435:AA435">
    <cfRule type="expression" dxfId="41723" priority="14231">
      <formula>$Y435=4</formula>
    </cfRule>
    <cfRule type="expression" dxfId="41722" priority="14232">
      <formula>$Y435=3</formula>
    </cfRule>
    <cfRule type="expression" dxfId="41721" priority="14233">
      <formula>$Y435=2</formula>
    </cfRule>
    <cfRule type="expression" dxfId="41720" priority="14234">
      <formula>$Y435=1</formula>
    </cfRule>
    <cfRule type="expression" dxfId="41719" priority="14235">
      <formula>$Y435=4</formula>
    </cfRule>
    <cfRule type="expression" dxfId="41718" priority="14236">
      <formula>$Y435=3</formula>
    </cfRule>
    <cfRule type="expression" dxfId="41717" priority="14237">
      <formula>$Y435=2</formula>
    </cfRule>
    <cfRule type="expression" dxfId="41716" priority="14238">
      <formula>$Y435=1</formula>
    </cfRule>
  </conditionalFormatting>
  <conditionalFormatting sqref="W435:X435">
    <cfRule type="expression" dxfId="41715" priority="14230">
      <formula>$Y435=1</formula>
    </cfRule>
  </conditionalFormatting>
  <conditionalFormatting sqref="W435:X435">
    <cfRule type="expression" dxfId="41714" priority="14229">
      <formula>$Y435=3</formula>
    </cfRule>
  </conditionalFormatting>
  <conditionalFormatting sqref="W435:X435">
    <cfRule type="expression" dxfId="41713" priority="14228">
      <formula>$Y435=4</formula>
    </cfRule>
  </conditionalFormatting>
  <conditionalFormatting sqref="W435:X435">
    <cfRule type="expression" dxfId="41712" priority="14227">
      <formula>$Y435=2</formula>
    </cfRule>
  </conditionalFormatting>
  <conditionalFormatting sqref="W435:X435">
    <cfRule type="expression" dxfId="41711" priority="14219">
      <formula>$Y435=4</formula>
    </cfRule>
    <cfRule type="expression" dxfId="41710" priority="14220">
      <formula>$Y435=3</formula>
    </cfRule>
    <cfRule type="expression" dxfId="41709" priority="14221">
      <formula>$Y435=2</formula>
    </cfRule>
    <cfRule type="expression" dxfId="41708" priority="14222">
      <formula>$Y435=1</formula>
    </cfRule>
    <cfRule type="expression" dxfId="41707" priority="14223">
      <formula>$Y435=4</formula>
    </cfRule>
    <cfRule type="expression" dxfId="41706" priority="14224">
      <formula>$Y435=3</formula>
    </cfRule>
    <cfRule type="expression" dxfId="41705" priority="14225">
      <formula>$Y435=2</formula>
    </cfRule>
    <cfRule type="expression" dxfId="41704" priority="14226">
      <formula>$Y435=1</formula>
    </cfRule>
  </conditionalFormatting>
  <conditionalFormatting sqref="P435">
    <cfRule type="expression" dxfId="41703" priority="14218">
      <formula>$Y435=1</formula>
    </cfRule>
  </conditionalFormatting>
  <conditionalFormatting sqref="P435">
    <cfRule type="expression" dxfId="41702" priority="14217">
      <formula>$Y435=3</formula>
    </cfRule>
  </conditionalFormatting>
  <conditionalFormatting sqref="P435">
    <cfRule type="expression" dxfId="41701" priority="14216">
      <formula>$Y435=4</formula>
    </cfRule>
  </conditionalFormatting>
  <conditionalFormatting sqref="P435">
    <cfRule type="expression" dxfId="41700" priority="14215">
      <formula>$Y435=2</formula>
    </cfRule>
  </conditionalFormatting>
  <conditionalFormatting sqref="P435">
    <cfRule type="expression" dxfId="41699" priority="14199">
      <formula>$Y435=4</formula>
    </cfRule>
    <cfRule type="expression" dxfId="41698" priority="14200">
      <formula>$Y435=3</formula>
    </cfRule>
    <cfRule type="expression" dxfId="41697" priority="14201">
      <formula>$Y435=2</formula>
    </cfRule>
    <cfRule type="expression" dxfId="41696" priority="14202">
      <formula>$Y435=1</formula>
    </cfRule>
    <cfRule type="expression" dxfId="41695" priority="14203">
      <formula>$Y435=4</formula>
    </cfRule>
    <cfRule type="expression" dxfId="41694" priority="14204">
      <formula>$Y435=3</formula>
    </cfRule>
    <cfRule type="expression" dxfId="41693" priority="14205">
      <formula>$Y435=2</formula>
    </cfRule>
    <cfRule type="expression" dxfId="41692" priority="14206">
      <formula>$Y435=1</formula>
    </cfRule>
    <cfRule type="expression" dxfId="41691" priority="14207">
      <formula>$Y435=4</formula>
    </cfRule>
    <cfRule type="expression" dxfId="41690" priority="14208">
      <formula>$Y435=3</formula>
    </cfRule>
    <cfRule type="expression" dxfId="41689" priority="14209">
      <formula>$Y435=2</formula>
    </cfRule>
    <cfRule type="expression" dxfId="41688" priority="14210">
      <formula>$Y435=1</formula>
    </cfRule>
    <cfRule type="expression" dxfId="41687" priority="14211">
      <formula>$Y435=4</formula>
    </cfRule>
    <cfRule type="expression" dxfId="41686" priority="14212">
      <formula>$Y435=3</formula>
    </cfRule>
    <cfRule type="expression" dxfId="41685" priority="14213">
      <formula>$Y435=2</formula>
    </cfRule>
    <cfRule type="expression" dxfId="41684" priority="14214">
      <formula>$Y435=1</formula>
    </cfRule>
  </conditionalFormatting>
  <conditionalFormatting sqref="Q435">
    <cfRule type="expression" dxfId="41683" priority="14198">
      <formula>$Y435=1</formula>
    </cfRule>
  </conditionalFormatting>
  <conditionalFormatting sqref="Q435">
    <cfRule type="expression" dxfId="41682" priority="14197">
      <formula>$Y435=3</formula>
    </cfRule>
  </conditionalFormatting>
  <conditionalFormatting sqref="Q435">
    <cfRule type="expression" dxfId="41681" priority="14196">
      <formula>$Y435=4</formula>
    </cfRule>
  </conditionalFormatting>
  <conditionalFormatting sqref="Q435">
    <cfRule type="expression" dxfId="41680" priority="14195">
      <formula>$Y435=2</formula>
    </cfRule>
  </conditionalFormatting>
  <conditionalFormatting sqref="Q435">
    <cfRule type="expression" dxfId="41679" priority="14179">
      <formula>$Y435=4</formula>
    </cfRule>
    <cfRule type="expression" dxfId="41678" priority="14180">
      <formula>$Y435=3</formula>
    </cfRule>
    <cfRule type="expression" dxfId="41677" priority="14181">
      <formula>$Y435=2</formula>
    </cfRule>
    <cfRule type="expression" dxfId="41676" priority="14182">
      <formula>$Y435=1</formula>
    </cfRule>
    <cfRule type="expression" dxfId="41675" priority="14183">
      <formula>$Y435=4</formula>
    </cfRule>
    <cfRule type="expression" dxfId="41674" priority="14184">
      <formula>$Y435=3</formula>
    </cfRule>
    <cfRule type="expression" dxfId="41673" priority="14185">
      <formula>$Y435=2</formula>
    </cfRule>
    <cfRule type="expression" dxfId="41672" priority="14186">
      <formula>$Y435=1</formula>
    </cfRule>
    <cfRule type="expression" dxfId="41671" priority="14187">
      <formula>$Y435=4</formula>
    </cfRule>
    <cfRule type="expression" dxfId="41670" priority="14188">
      <formula>$Y435=3</formula>
    </cfRule>
    <cfRule type="expression" dxfId="41669" priority="14189">
      <formula>$Y435=2</formula>
    </cfRule>
    <cfRule type="expression" dxfId="41668" priority="14190">
      <formula>$Y435=1</formula>
    </cfRule>
    <cfRule type="expression" dxfId="41667" priority="14191">
      <formula>$Y435=4</formula>
    </cfRule>
    <cfRule type="expression" dxfId="41666" priority="14192">
      <formula>$Y435=3</formula>
    </cfRule>
    <cfRule type="expression" dxfId="41665" priority="14193">
      <formula>$Y435=2</formula>
    </cfRule>
    <cfRule type="expression" dxfId="41664" priority="14194">
      <formula>$Y435=1</formula>
    </cfRule>
  </conditionalFormatting>
  <conditionalFormatting sqref="R435:AF435">
    <cfRule type="expression" dxfId="41663" priority="14178">
      <formula>$Y435=1</formula>
    </cfRule>
  </conditionalFormatting>
  <conditionalFormatting sqref="R435:AF435">
    <cfRule type="expression" dxfId="41662" priority="14177">
      <formula>$Y435=3</formula>
    </cfRule>
  </conditionalFormatting>
  <conditionalFormatting sqref="R435:AF435">
    <cfRule type="expression" dxfId="41661" priority="14176">
      <formula>$Y435=4</formula>
    </cfRule>
  </conditionalFormatting>
  <conditionalFormatting sqref="R435:AF435">
    <cfRule type="expression" dxfId="41660" priority="14175">
      <formula>$Y435=2</formula>
    </cfRule>
  </conditionalFormatting>
  <conditionalFormatting sqref="AF435 R435:AA435">
    <cfRule type="expression" dxfId="41659" priority="14167">
      <formula>$Y435=4</formula>
    </cfRule>
    <cfRule type="expression" dxfId="41658" priority="14168">
      <formula>$Y435=3</formula>
    </cfRule>
    <cfRule type="expression" dxfId="41657" priority="14169">
      <formula>$Y435=2</formula>
    </cfRule>
    <cfRule type="expression" dxfId="41656" priority="14170">
      <formula>$Y435=1</formula>
    </cfRule>
    <cfRule type="expression" dxfId="41655" priority="14171">
      <formula>$Y435=4</formula>
    </cfRule>
    <cfRule type="expression" dxfId="41654" priority="14172">
      <formula>$Y435=3</formula>
    </cfRule>
    <cfRule type="expression" dxfId="41653" priority="14173">
      <formula>$Y435=2</formula>
    </cfRule>
    <cfRule type="expression" dxfId="41652" priority="14174">
      <formula>$Y435=1</formula>
    </cfRule>
  </conditionalFormatting>
  <conditionalFormatting sqref="R435:V435 Y435:AF435">
    <cfRule type="expression" dxfId="41651" priority="14166">
      <formula>$Y435=1</formula>
    </cfRule>
  </conditionalFormatting>
  <conditionalFormatting sqref="R435:V435 Y435:AF435">
    <cfRule type="expression" dxfId="41650" priority="14165">
      <formula>$Y435=3</formula>
    </cfRule>
  </conditionalFormatting>
  <conditionalFormatting sqref="R435:V435 Y435:AF435">
    <cfRule type="expression" dxfId="41649" priority="14164">
      <formula>$Y435=4</formula>
    </cfRule>
  </conditionalFormatting>
  <conditionalFormatting sqref="R435:V435 Y435:AF435">
    <cfRule type="expression" dxfId="41648" priority="14163">
      <formula>$Y435=2</formula>
    </cfRule>
  </conditionalFormatting>
  <conditionalFormatting sqref="AF435 R435:V435 Y435:AA435">
    <cfRule type="expression" dxfId="41647" priority="14155">
      <formula>$Y435=4</formula>
    </cfRule>
    <cfRule type="expression" dxfId="41646" priority="14156">
      <formula>$Y435=3</formula>
    </cfRule>
    <cfRule type="expression" dxfId="41645" priority="14157">
      <formula>$Y435=2</formula>
    </cfRule>
    <cfRule type="expression" dxfId="41644" priority="14158">
      <formula>$Y435=1</formula>
    </cfRule>
    <cfRule type="expression" dxfId="41643" priority="14159">
      <formula>$Y435=4</formula>
    </cfRule>
    <cfRule type="expression" dxfId="41642" priority="14160">
      <formula>$Y435=3</formula>
    </cfRule>
    <cfRule type="expression" dxfId="41641" priority="14161">
      <formula>$Y435=2</formula>
    </cfRule>
    <cfRule type="expression" dxfId="41640" priority="14162">
      <formula>$Y435=1</formula>
    </cfRule>
  </conditionalFormatting>
  <conditionalFormatting sqref="W435:X435">
    <cfRule type="expression" dxfId="41639" priority="14154">
      <formula>$Y435=1</formula>
    </cfRule>
  </conditionalFormatting>
  <conditionalFormatting sqref="W435:X435">
    <cfRule type="expression" dxfId="41638" priority="14153">
      <formula>$Y435=3</formula>
    </cfRule>
  </conditionalFormatting>
  <conditionalFormatting sqref="W435:X435">
    <cfRule type="expression" dxfId="41637" priority="14152">
      <formula>$Y435=4</formula>
    </cfRule>
  </conditionalFormatting>
  <conditionalFormatting sqref="W435:X435">
    <cfRule type="expression" dxfId="41636" priority="14151">
      <formula>$Y435=2</formula>
    </cfRule>
  </conditionalFormatting>
  <conditionalFormatting sqref="W435:X435">
    <cfRule type="expression" dxfId="41635" priority="14143">
      <formula>$Y435=4</formula>
    </cfRule>
    <cfRule type="expression" dxfId="41634" priority="14144">
      <formula>$Y435=3</formula>
    </cfRule>
    <cfRule type="expression" dxfId="41633" priority="14145">
      <formula>$Y435=2</formula>
    </cfRule>
    <cfRule type="expression" dxfId="41632" priority="14146">
      <formula>$Y435=1</formula>
    </cfRule>
    <cfRule type="expression" dxfId="41631" priority="14147">
      <formula>$Y435=4</formula>
    </cfRule>
    <cfRule type="expression" dxfId="41630" priority="14148">
      <formula>$Y435=3</formula>
    </cfRule>
    <cfRule type="expression" dxfId="41629" priority="14149">
      <formula>$Y435=2</formula>
    </cfRule>
    <cfRule type="expression" dxfId="41628" priority="14150">
      <formula>$Y435=1</formula>
    </cfRule>
  </conditionalFormatting>
  <conditionalFormatting sqref="P436">
    <cfRule type="expression" dxfId="41627" priority="14142">
      <formula>$Y436=1</formula>
    </cfRule>
  </conditionalFormatting>
  <conditionalFormatting sqref="P436">
    <cfRule type="expression" dxfId="41626" priority="14141">
      <formula>$Y436=3</formula>
    </cfRule>
  </conditionalFormatting>
  <conditionalFormatting sqref="P436">
    <cfRule type="expression" dxfId="41625" priority="14140">
      <formula>$Y436=4</formula>
    </cfRule>
  </conditionalFormatting>
  <conditionalFormatting sqref="P436">
    <cfRule type="expression" dxfId="41624" priority="14139">
      <formula>$Y436=2</formula>
    </cfRule>
  </conditionalFormatting>
  <conditionalFormatting sqref="P436">
    <cfRule type="expression" dxfId="41623" priority="14123">
      <formula>$Y436=4</formula>
    </cfRule>
    <cfRule type="expression" dxfId="41622" priority="14124">
      <formula>$Y436=3</formula>
    </cfRule>
    <cfRule type="expression" dxfId="41621" priority="14125">
      <formula>$Y436=2</formula>
    </cfRule>
    <cfRule type="expression" dxfId="41620" priority="14126">
      <formula>$Y436=1</formula>
    </cfRule>
    <cfRule type="expression" dxfId="41619" priority="14127">
      <formula>$Y436=4</formula>
    </cfRule>
    <cfRule type="expression" dxfId="41618" priority="14128">
      <formula>$Y436=3</formula>
    </cfRule>
    <cfRule type="expression" dxfId="41617" priority="14129">
      <formula>$Y436=2</formula>
    </cfRule>
    <cfRule type="expression" dxfId="41616" priority="14130">
      <formula>$Y436=1</formula>
    </cfRule>
    <cfRule type="expression" dxfId="41615" priority="14131">
      <formula>$Y436=4</formula>
    </cfRule>
    <cfRule type="expression" dxfId="41614" priority="14132">
      <formula>$Y436=3</formula>
    </cfRule>
    <cfRule type="expression" dxfId="41613" priority="14133">
      <formula>$Y436=2</formula>
    </cfRule>
    <cfRule type="expression" dxfId="41612" priority="14134">
      <formula>$Y436=1</formula>
    </cfRule>
    <cfRule type="expression" dxfId="41611" priority="14135">
      <formula>$Y436=4</formula>
    </cfRule>
    <cfRule type="expression" dxfId="41610" priority="14136">
      <formula>$Y436=3</formula>
    </cfRule>
    <cfRule type="expression" dxfId="41609" priority="14137">
      <formula>$Y436=2</formula>
    </cfRule>
    <cfRule type="expression" dxfId="41608" priority="14138">
      <formula>$Y436=1</formula>
    </cfRule>
  </conditionalFormatting>
  <conditionalFormatting sqref="Q436">
    <cfRule type="expression" dxfId="41607" priority="14122">
      <formula>$Y436=1</formula>
    </cfRule>
  </conditionalFormatting>
  <conditionalFormatting sqref="Q436">
    <cfRule type="expression" dxfId="41606" priority="14121">
      <formula>$Y436=3</formula>
    </cfRule>
  </conditionalFormatting>
  <conditionalFormatting sqref="Q436">
    <cfRule type="expression" dxfId="41605" priority="14120">
      <formula>$Y436=4</formula>
    </cfRule>
  </conditionalFormatting>
  <conditionalFormatting sqref="Q436">
    <cfRule type="expression" dxfId="41604" priority="14119">
      <formula>$Y436=2</formula>
    </cfRule>
  </conditionalFormatting>
  <conditionalFormatting sqref="Q436">
    <cfRule type="expression" dxfId="41603" priority="14103">
      <formula>$Y436=4</formula>
    </cfRule>
    <cfRule type="expression" dxfId="41602" priority="14104">
      <formula>$Y436=3</formula>
    </cfRule>
    <cfRule type="expression" dxfId="41601" priority="14105">
      <formula>$Y436=2</formula>
    </cfRule>
    <cfRule type="expression" dxfId="41600" priority="14106">
      <formula>$Y436=1</formula>
    </cfRule>
    <cfRule type="expression" dxfId="41599" priority="14107">
      <formula>$Y436=4</formula>
    </cfRule>
    <cfRule type="expression" dxfId="41598" priority="14108">
      <formula>$Y436=3</formula>
    </cfRule>
    <cfRule type="expression" dxfId="41597" priority="14109">
      <formula>$Y436=2</formula>
    </cfRule>
    <cfRule type="expression" dxfId="41596" priority="14110">
      <formula>$Y436=1</formula>
    </cfRule>
    <cfRule type="expression" dxfId="41595" priority="14111">
      <formula>$Y436=4</formula>
    </cfRule>
    <cfRule type="expression" dxfId="41594" priority="14112">
      <formula>$Y436=3</formula>
    </cfRule>
    <cfRule type="expression" dxfId="41593" priority="14113">
      <formula>$Y436=2</formula>
    </cfRule>
    <cfRule type="expression" dxfId="41592" priority="14114">
      <formula>$Y436=1</formula>
    </cfRule>
    <cfRule type="expression" dxfId="41591" priority="14115">
      <formula>$Y436=4</formula>
    </cfRule>
    <cfRule type="expression" dxfId="41590" priority="14116">
      <formula>$Y436=3</formula>
    </cfRule>
    <cfRule type="expression" dxfId="41589" priority="14117">
      <formula>$Y436=2</formula>
    </cfRule>
    <cfRule type="expression" dxfId="41588" priority="14118">
      <formula>$Y436=1</formula>
    </cfRule>
  </conditionalFormatting>
  <conditionalFormatting sqref="R436:AF436">
    <cfRule type="expression" dxfId="41587" priority="14102">
      <formula>$Y436=1</formula>
    </cfRule>
  </conditionalFormatting>
  <conditionalFormatting sqref="R436:AF436">
    <cfRule type="expression" dxfId="41586" priority="14101">
      <formula>$Y436=3</formula>
    </cfRule>
  </conditionalFormatting>
  <conditionalFormatting sqref="R436:AF436">
    <cfRule type="expression" dxfId="41585" priority="14100">
      <formula>$Y436=4</formula>
    </cfRule>
  </conditionalFormatting>
  <conditionalFormatting sqref="R436:AF436">
    <cfRule type="expression" dxfId="41584" priority="14099">
      <formula>$Y436=2</formula>
    </cfRule>
  </conditionalFormatting>
  <conditionalFormatting sqref="AF436 R436:AA436">
    <cfRule type="expression" dxfId="41583" priority="14091">
      <formula>$Y436=4</formula>
    </cfRule>
    <cfRule type="expression" dxfId="41582" priority="14092">
      <formula>$Y436=3</formula>
    </cfRule>
    <cfRule type="expression" dxfId="41581" priority="14093">
      <formula>$Y436=2</formula>
    </cfRule>
    <cfRule type="expression" dxfId="41580" priority="14094">
      <formula>$Y436=1</formula>
    </cfRule>
    <cfRule type="expression" dxfId="41579" priority="14095">
      <formula>$Y436=4</formula>
    </cfRule>
    <cfRule type="expression" dxfId="41578" priority="14096">
      <formula>$Y436=3</formula>
    </cfRule>
    <cfRule type="expression" dxfId="41577" priority="14097">
      <formula>$Y436=2</formula>
    </cfRule>
    <cfRule type="expression" dxfId="41576" priority="14098">
      <formula>$Y436=1</formula>
    </cfRule>
  </conditionalFormatting>
  <conditionalFormatting sqref="R436:V436 Y436:AF436">
    <cfRule type="expression" dxfId="41575" priority="14090">
      <formula>$Y436=1</formula>
    </cfRule>
  </conditionalFormatting>
  <conditionalFormatting sqref="R436:V436 Y436:AF436">
    <cfRule type="expression" dxfId="41574" priority="14089">
      <formula>$Y436=3</formula>
    </cfRule>
  </conditionalFormatting>
  <conditionalFormatting sqref="R436:V436 Y436:AF436">
    <cfRule type="expression" dxfId="41573" priority="14088">
      <formula>$Y436=4</formula>
    </cfRule>
  </conditionalFormatting>
  <conditionalFormatting sqref="R436:V436 Y436:AF436">
    <cfRule type="expression" dxfId="41572" priority="14087">
      <formula>$Y436=2</formula>
    </cfRule>
  </conditionalFormatting>
  <conditionalFormatting sqref="AF436 R436:V436 Y436:AA436">
    <cfRule type="expression" dxfId="41571" priority="14079">
      <formula>$Y436=4</formula>
    </cfRule>
    <cfRule type="expression" dxfId="41570" priority="14080">
      <formula>$Y436=3</formula>
    </cfRule>
    <cfRule type="expression" dxfId="41569" priority="14081">
      <formula>$Y436=2</formula>
    </cfRule>
    <cfRule type="expression" dxfId="41568" priority="14082">
      <formula>$Y436=1</formula>
    </cfRule>
    <cfRule type="expression" dxfId="41567" priority="14083">
      <formula>$Y436=4</formula>
    </cfRule>
    <cfRule type="expression" dxfId="41566" priority="14084">
      <formula>$Y436=3</formula>
    </cfRule>
    <cfRule type="expression" dxfId="41565" priority="14085">
      <formula>$Y436=2</formula>
    </cfRule>
    <cfRule type="expression" dxfId="41564" priority="14086">
      <formula>$Y436=1</formula>
    </cfRule>
  </conditionalFormatting>
  <conditionalFormatting sqref="W436:X436">
    <cfRule type="expression" dxfId="41563" priority="14078">
      <formula>$Y436=1</formula>
    </cfRule>
  </conditionalFormatting>
  <conditionalFormatting sqref="W436:X436">
    <cfRule type="expression" dxfId="41562" priority="14077">
      <formula>$Y436=3</formula>
    </cfRule>
  </conditionalFormatting>
  <conditionalFormatting sqref="W436:X436">
    <cfRule type="expression" dxfId="41561" priority="14076">
      <formula>$Y436=4</formula>
    </cfRule>
  </conditionalFormatting>
  <conditionalFormatting sqref="W436:X436">
    <cfRule type="expression" dxfId="41560" priority="14075">
      <formula>$Y436=2</formula>
    </cfRule>
  </conditionalFormatting>
  <conditionalFormatting sqref="W436:X436">
    <cfRule type="expression" dxfId="41559" priority="14067">
      <formula>$Y436=4</formula>
    </cfRule>
    <cfRule type="expression" dxfId="41558" priority="14068">
      <formula>$Y436=3</formula>
    </cfRule>
    <cfRule type="expression" dxfId="41557" priority="14069">
      <formula>$Y436=2</formula>
    </cfRule>
    <cfRule type="expression" dxfId="41556" priority="14070">
      <formula>$Y436=1</formula>
    </cfRule>
    <cfRule type="expression" dxfId="41555" priority="14071">
      <formula>$Y436=4</formula>
    </cfRule>
    <cfRule type="expression" dxfId="41554" priority="14072">
      <formula>$Y436=3</formula>
    </cfRule>
    <cfRule type="expression" dxfId="41553" priority="14073">
      <formula>$Y436=2</formula>
    </cfRule>
    <cfRule type="expression" dxfId="41552" priority="14074">
      <formula>$Y436=1</formula>
    </cfRule>
  </conditionalFormatting>
  <conditionalFormatting sqref="P436">
    <cfRule type="expression" dxfId="41551" priority="14066">
      <formula>$Y436=1</formula>
    </cfRule>
  </conditionalFormatting>
  <conditionalFormatting sqref="P436">
    <cfRule type="expression" dxfId="41550" priority="14065">
      <formula>$Y436=3</formula>
    </cfRule>
  </conditionalFormatting>
  <conditionalFormatting sqref="P436">
    <cfRule type="expression" dxfId="41549" priority="14064">
      <formula>$Y436=4</formula>
    </cfRule>
  </conditionalFormatting>
  <conditionalFormatting sqref="P436">
    <cfRule type="expression" dxfId="41548" priority="14063">
      <formula>$Y436=2</formula>
    </cfRule>
  </conditionalFormatting>
  <conditionalFormatting sqref="P436">
    <cfRule type="expression" dxfId="41547" priority="14047">
      <formula>$Y436=4</formula>
    </cfRule>
    <cfRule type="expression" dxfId="41546" priority="14048">
      <formula>$Y436=3</formula>
    </cfRule>
    <cfRule type="expression" dxfId="41545" priority="14049">
      <formula>$Y436=2</formula>
    </cfRule>
    <cfRule type="expression" dxfId="41544" priority="14050">
      <formula>$Y436=1</formula>
    </cfRule>
    <cfRule type="expression" dxfId="41543" priority="14051">
      <formula>$Y436=4</formula>
    </cfRule>
    <cfRule type="expression" dxfId="41542" priority="14052">
      <formula>$Y436=3</formula>
    </cfRule>
    <cfRule type="expression" dxfId="41541" priority="14053">
      <formula>$Y436=2</formula>
    </cfRule>
    <cfRule type="expression" dxfId="41540" priority="14054">
      <formula>$Y436=1</formula>
    </cfRule>
    <cfRule type="expression" dxfId="41539" priority="14055">
      <formula>$Y436=4</formula>
    </cfRule>
    <cfRule type="expression" dxfId="41538" priority="14056">
      <formula>$Y436=3</formula>
    </cfRule>
    <cfRule type="expression" dxfId="41537" priority="14057">
      <formula>$Y436=2</formula>
    </cfRule>
    <cfRule type="expression" dxfId="41536" priority="14058">
      <formula>$Y436=1</formula>
    </cfRule>
    <cfRule type="expression" dxfId="41535" priority="14059">
      <formula>$Y436=4</formula>
    </cfRule>
    <cfRule type="expression" dxfId="41534" priority="14060">
      <formula>$Y436=3</formula>
    </cfRule>
    <cfRule type="expression" dxfId="41533" priority="14061">
      <formula>$Y436=2</formula>
    </cfRule>
    <cfRule type="expression" dxfId="41532" priority="14062">
      <formula>$Y436=1</formula>
    </cfRule>
  </conditionalFormatting>
  <conditionalFormatting sqref="Q436">
    <cfRule type="expression" dxfId="41531" priority="14046">
      <formula>$Y436=1</formula>
    </cfRule>
  </conditionalFormatting>
  <conditionalFormatting sqref="Q436">
    <cfRule type="expression" dxfId="41530" priority="14045">
      <formula>$Y436=3</formula>
    </cfRule>
  </conditionalFormatting>
  <conditionalFormatting sqref="Q436">
    <cfRule type="expression" dxfId="41529" priority="14044">
      <formula>$Y436=4</formula>
    </cfRule>
  </conditionalFormatting>
  <conditionalFormatting sqref="Q436">
    <cfRule type="expression" dxfId="41528" priority="14043">
      <formula>$Y436=2</formula>
    </cfRule>
  </conditionalFormatting>
  <conditionalFormatting sqref="Q436">
    <cfRule type="expression" dxfId="41527" priority="14027">
      <formula>$Y436=4</formula>
    </cfRule>
    <cfRule type="expression" dxfId="41526" priority="14028">
      <formula>$Y436=3</formula>
    </cfRule>
    <cfRule type="expression" dxfId="41525" priority="14029">
      <formula>$Y436=2</formula>
    </cfRule>
    <cfRule type="expression" dxfId="41524" priority="14030">
      <formula>$Y436=1</formula>
    </cfRule>
    <cfRule type="expression" dxfId="41523" priority="14031">
      <formula>$Y436=4</formula>
    </cfRule>
    <cfRule type="expression" dxfId="41522" priority="14032">
      <formula>$Y436=3</formula>
    </cfRule>
    <cfRule type="expression" dxfId="41521" priority="14033">
      <formula>$Y436=2</formula>
    </cfRule>
    <cfRule type="expression" dxfId="41520" priority="14034">
      <formula>$Y436=1</formula>
    </cfRule>
    <cfRule type="expression" dxfId="41519" priority="14035">
      <formula>$Y436=4</formula>
    </cfRule>
    <cfRule type="expression" dxfId="41518" priority="14036">
      <formula>$Y436=3</formula>
    </cfRule>
    <cfRule type="expression" dxfId="41517" priority="14037">
      <formula>$Y436=2</formula>
    </cfRule>
    <cfRule type="expression" dxfId="41516" priority="14038">
      <formula>$Y436=1</formula>
    </cfRule>
    <cfRule type="expression" dxfId="41515" priority="14039">
      <formula>$Y436=4</formula>
    </cfRule>
    <cfRule type="expression" dxfId="41514" priority="14040">
      <formula>$Y436=3</formula>
    </cfRule>
    <cfRule type="expression" dxfId="41513" priority="14041">
      <formula>$Y436=2</formula>
    </cfRule>
    <cfRule type="expression" dxfId="41512" priority="14042">
      <formula>$Y436=1</formula>
    </cfRule>
  </conditionalFormatting>
  <conditionalFormatting sqref="R436:AF436">
    <cfRule type="expression" dxfId="41511" priority="14026">
      <formula>$Y436=1</formula>
    </cfRule>
  </conditionalFormatting>
  <conditionalFormatting sqref="R436:AF436">
    <cfRule type="expression" dxfId="41510" priority="14025">
      <formula>$Y436=3</formula>
    </cfRule>
  </conditionalFormatting>
  <conditionalFormatting sqref="R436:AF436">
    <cfRule type="expression" dxfId="41509" priority="14024">
      <formula>$Y436=4</formula>
    </cfRule>
  </conditionalFormatting>
  <conditionalFormatting sqref="R436:AF436">
    <cfRule type="expression" dxfId="41508" priority="14023">
      <formula>$Y436=2</formula>
    </cfRule>
  </conditionalFormatting>
  <conditionalFormatting sqref="AF436 R436:AA436">
    <cfRule type="expression" dxfId="41507" priority="14015">
      <formula>$Y436=4</formula>
    </cfRule>
    <cfRule type="expression" dxfId="41506" priority="14016">
      <formula>$Y436=3</formula>
    </cfRule>
    <cfRule type="expression" dxfId="41505" priority="14017">
      <formula>$Y436=2</formula>
    </cfRule>
    <cfRule type="expression" dxfId="41504" priority="14018">
      <formula>$Y436=1</formula>
    </cfRule>
    <cfRule type="expression" dxfId="41503" priority="14019">
      <formula>$Y436=4</formula>
    </cfRule>
    <cfRule type="expression" dxfId="41502" priority="14020">
      <formula>$Y436=3</formula>
    </cfRule>
    <cfRule type="expression" dxfId="41501" priority="14021">
      <formula>$Y436=2</formula>
    </cfRule>
    <cfRule type="expression" dxfId="41500" priority="14022">
      <formula>$Y436=1</formula>
    </cfRule>
  </conditionalFormatting>
  <conditionalFormatting sqref="R436:V436 Y436:AF436">
    <cfRule type="expression" dxfId="41499" priority="14014">
      <formula>$Y436=1</formula>
    </cfRule>
  </conditionalFormatting>
  <conditionalFormatting sqref="R436:V436 Y436:AF436">
    <cfRule type="expression" dxfId="41498" priority="14013">
      <formula>$Y436=3</formula>
    </cfRule>
  </conditionalFormatting>
  <conditionalFormatting sqref="R436:V436 Y436:AF436">
    <cfRule type="expression" dxfId="41497" priority="14012">
      <formula>$Y436=4</formula>
    </cfRule>
  </conditionalFormatting>
  <conditionalFormatting sqref="R436:V436 Y436:AF436">
    <cfRule type="expression" dxfId="41496" priority="14011">
      <formula>$Y436=2</formula>
    </cfRule>
  </conditionalFormatting>
  <conditionalFormatting sqref="AF436 R436:V436 Y436:AA436">
    <cfRule type="expression" dxfId="41495" priority="14003">
      <formula>$Y436=4</formula>
    </cfRule>
    <cfRule type="expression" dxfId="41494" priority="14004">
      <formula>$Y436=3</formula>
    </cfRule>
    <cfRule type="expression" dxfId="41493" priority="14005">
      <formula>$Y436=2</formula>
    </cfRule>
    <cfRule type="expression" dxfId="41492" priority="14006">
      <formula>$Y436=1</formula>
    </cfRule>
    <cfRule type="expression" dxfId="41491" priority="14007">
      <formula>$Y436=4</formula>
    </cfRule>
    <cfRule type="expression" dxfId="41490" priority="14008">
      <formula>$Y436=3</formula>
    </cfRule>
    <cfRule type="expression" dxfId="41489" priority="14009">
      <formula>$Y436=2</formula>
    </cfRule>
    <cfRule type="expression" dxfId="41488" priority="14010">
      <formula>$Y436=1</formula>
    </cfRule>
  </conditionalFormatting>
  <conditionalFormatting sqref="W436:X436">
    <cfRule type="expression" dxfId="41487" priority="14002">
      <formula>$Y436=1</formula>
    </cfRule>
  </conditionalFormatting>
  <conditionalFormatting sqref="W436:X436">
    <cfRule type="expression" dxfId="41486" priority="14001">
      <formula>$Y436=3</formula>
    </cfRule>
  </conditionalFormatting>
  <conditionalFormatting sqref="W436:X436">
    <cfRule type="expression" dxfId="41485" priority="14000">
      <formula>$Y436=4</formula>
    </cfRule>
  </conditionalFormatting>
  <conditionalFormatting sqref="W436:X436">
    <cfRule type="expression" dxfId="41484" priority="13999">
      <formula>$Y436=2</formula>
    </cfRule>
  </conditionalFormatting>
  <conditionalFormatting sqref="W436:X436">
    <cfRule type="expression" dxfId="41483" priority="13991">
      <formula>$Y436=4</formula>
    </cfRule>
    <cfRule type="expression" dxfId="41482" priority="13992">
      <formula>$Y436=3</formula>
    </cfRule>
    <cfRule type="expression" dxfId="41481" priority="13993">
      <formula>$Y436=2</formula>
    </cfRule>
    <cfRule type="expression" dxfId="41480" priority="13994">
      <formula>$Y436=1</formula>
    </cfRule>
    <cfRule type="expression" dxfId="41479" priority="13995">
      <formula>$Y436=4</formula>
    </cfRule>
    <cfRule type="expression" dxfId="41478" priority="13996">
      <formula>$Y436=3</formula>
    </cfRule>
    <cfRule type="expression" dxfId="41477" priority="13997">
      <formula>$Y436=2</formula>
    </cfRule>
    <cfRule type="expression" dxfId="41476" priority="13998">
      <formula>$Y436=1</formula>
    </cfRule>
  </conditionalFormatting>
  <conditionalFormatting sqref="I436:I438">
    <cfRule type="expression" dxfId="41475" priority="13990">
      <formula>$Y436=1</formula>
    </cfRule>
  </conditionalFormatting>
  <conditionalFormatting sqref="I436:I438">
    <cfRule type="expression" dxfId="41474" priority="13989">
      <formula>$Y436=3</formula>
    </cfRule>
  </conditionalFormatting>
  <conditionalFormatting sqref="I436:I438">
    <cfRule type="expression" dxfId="41473" priority="13988">
      <formula>$Y436=4</formula>
    </cfRule>
  </conditionalFormatting>
  <conditionalFormatting sqref="I436:I438">
    <cfRule type="expression" dxfId="41472" priority="13987">
      <formula>$Y436=2</formula>
    </cfRule>
  </conditionalFormatting>
  <conditionalFormatting sqref="G436">
    <cfRule type="expression" dxfId="41471" priority="13986">
      <formula>$Y436=1</formula>
    </cfRule>
  </conditionalFormatting>
  <conditionalFormatting sqref="G436">
    <cfRule type="expression" dxfId="41470" priority="13985">
      <formula>$Y436=3</formula>
    </cfRule>
  </conditionalFormatting>
  <conditionalFormatting sqref="G436">
    <cfRule type="expression" dxfId="41469" priority="13984">
      <formula>$Y436=4</formula>
    </cfRule>
  </conditionalFormatting>
  <conditionalFormatting sqref="G436">
    <cfRule type="expression" dxfId="41468" priority="13983">
      <formula>$Y436=2</formula>
    </cfRule>
  </conditionalFormatting>
  <conditionalFormatting sqref="G436">
    <cfRule type="expression" dxfId="41467" priority="13981">
      <formula>$Y436=1</formula>
    </cfRule>
    <cfRule type="expression" dxfId="41466" priority="13982">
      <formula>$Y436=1</formula>
    </cfRule>
  </conditionalFormatting>
  <conditionalFormatting sqref="G436">
    <cfRule type="expression" dxfId="41465" priority="13979">
      <formula>$Y436=4</formula>
    </cfRule>
    <cfRule type="expression" dxfId="41464" priority="13980">
      <formula>$Y436=2</formula>
    </cfRule>
  </conditionalFormatting>
  <conditionalFormatting sqref="F436">
    <cfRule type="expression" dxfId="41463" priority="13978">
      <formula>$Y436=1</formula>
    </cfRule>
  </conditionalFormatting>
  <conditionalFormatting sqref="F436">
    <cfRule type="expression" dxfId="41462" priority="13977">
      <formula>$Y436=3</formula>
    </cfRule>
  </conditionalFormatting>
  <conditionalFormatting sqref="F436">
    <cfRule type="expression" dxfId="41461" priority="13976">
      <formula>$Y436=4</formula>
    </cfRule>
  </conditionalFormatting>
  <conditionalFormatting sqref="F436">
    <cfRule type="expression" dxfId="41460" priority="13975">
      <formula>$Y436=2</formula>
    </cfRule>
  </conditionalFormatting>
  <conditionalFormatting sqref="F436">
    <cfRule type="expression" dxfId="41459" priority="13973">
      <formula>$Y436=1</formula>
    </cfRule>
    <cfRule type="expression" dxfId="41458" priority="13974">
      <formula>$Y436=1</formula>
    </cfRule>
  </conditionalFormatting>
  <conditionalFormatting sqref="F436">
    <cfRule type="expression" dxfId="41457" priority="13971">
      <formula>$Y436=4</formula>
    </cfRule>
    <cfRule type="expression" dxfId="41456" priority="13972">
      <formula>$Y436=2</formula>
    </cfRule>
  </conditionalFormatting>
  <conditionalFormatting sqref="F436">
    <cfRule type="expression" dxfId="41455" priority="13970">
      <formula>$Y436=1</formula>
    </cfRule>
  </conditionalFormatting>
  <conditionalFormatting sqref="F436">
    <cfRule type="expression" dxfId="41454" priority="13969">
      <formula>$Y436=3</formula>
    </cfRule>
  </conditionalFormatting>
  <conditionalFormatting sqref="F436">
    <cfRule type="expression" dxfId="41453" priority="13968">
      <formula>$Y436=4</formula>
    </cfRule>
  </conditionalFormatting>
  <conditionalFormatting sqref="F436">
    <cfRule type="expression" dxfId="41452" priority="13967">
      <formula>$Y436=2</formula>
    </cfRule>
  </conditionalFormatting>
  <conditionalFormatting sqref="F436">
    <cfRule type="expression" dxfId="41451" priority="13965">
      <formula>$Y436=1</formula>
    </cfRule>
    <cfRule type="expression" dxfId="41450" priority="13966">
      <formula>$Y436=1</formula>
    </cfRule>
  </conditionalFormatting>
  <conditionalFormatting sqref="F436">
    <cfRule type="expression" dxfId="41449" priority="13963">
      <formula>$Y436=4</formula>
    </cfRule>
    <cfRule type="expression" dxfId="41448" priority="13964">
      <formula>$Y436=2</formula>
    </cfRule>
  </conditionalFormatting>
  <conditionalFormatting sqref="F436">
    <cfRule type="expression" dxfId="41447" priority="13962">
      <formula>$Y436=1</formula>
    </cfRule>
  </conditionalFormatting>
  <conditionalFormatting sqref="F436">
    <cfRule type="expression" dxfId="41446" priority="13961">
      <formula>$Y436=3</formula>
    </cfRule>
  </conditionalFormatting>
  <conditionalFormatting sqref="F436">
    <cfRule type="expression" dxfId="41445" priority="13960">
      <formula>$Y436=4</formula>
    </cfRule>
  </conditionalFormatting>
  <conditionalFormatting sqref="F436">
    <cfRule type="expression" dxfId="41444" priority="13959">
      <formula>$Y436=2</formula>
    </cfRule>
  </conditionalFormatting>
  <conditionalFormatting sqref="F436">
    <cfRule type="expression" dxfId="41443" priority="13957">
      <formula>$Y436=1</formula>
    </cfRule>
    <cfRule type="expression" dxfId="41442" priority="13958">
      <formula>$Y436=1</formula>
    </cfRule>
  </conditionalFormatting>
  <conditionalFormatting sqref="F436">
    <cfRule type="expression" dxfId="41441" priority="13955">
      <formula>$Y436=4</formula>
    </cfRule>
    <cfRule type="expression" dxfId="41440" priority="13956">
      <formula>$Y436=2</formula>
    </cfRule>
  </conditionalFormatting>
  <conditionalFormatting sqref="F436">
    <cfRule type="expression" dxfId="41439" priority="13954">
      <formula>$Y436=1</formula>
    </cfRule>
  </conditionalFormatting>
  <conditionalFormatting sqref="F436">
    <cfRule type="expression" dxfId="41438" priority="13953">
      <formula>$Y436=3</formula>
    </cfRule>
  </conditionalFormatting>
  <conditionalFormatting sqref="F436">
    <cfRule type="expression" dxfId="41437" priority="13952">
      <formula>$Y436=4</formula>
    </cfRule>
  </conditionalFormatting>
  <conditionalFormatting sqref="F436">
    <cfRule type="expression" dxfId="41436" priority="13951">
      <formula>$Y436=2</formula>
    </cfRule>
  </conditionalFormatting>
  <conditionalFormatting sqref="F436">
    <cfRule type="expression" dxfId="41435" priority="13949">
      <formula>$Y436=1</formula>
    </cfRule>
    <cfRule type="expression" dxfId="41434" priority="13950">
      <formula>$Y436=1</formula>
    </cfRule>
  </conditionalFormatting>
  <conditionalFormatting sqref="F436">
    <cfRule type="expression" dxfId="41433" priority="13947">
      <formula>$Y436=4</formula>
    </cfRule>
    <cfRule type="expression" dxfId="41432" priority="13948">
      <formula>$Y436=2</formula>
    </cfRule>
  </conditionalFormatting>
  <conditionalFormatting sqref="G437">
    <cfRule type="expression" dxfId="41431" priority="13946">
      <formula>$Y437=1</formula>
    </cfRule>
  </conditionalFormatting>
  <conditionalFormatting sqref="G437">
    <cfRule type="expression" dxfId="41430" priority="13945">
      <formula>$Y437=3</formula>
    </cfRule>
  </conditionalFormatting>
  <conditionalFormatting sqref="G437">
    <cfRule type="expression" dxfId="41429" priority="13944">
      <formula>$Y437=4</formula>
    </cfRule>
  </conditionalFormatting>
  <conditionalFormatting sqref="G437">
    <cfRule type="expression" dxfId="41428" priority="13943">
      <formula>$Y437=2</formula>
    </cfRule>
  </conditionalFormatting>
  <conditionalFormatting sqref="G437">
    <cfRule type="expression" dxfId="41427" priority="13941">
      <formula>$Y437=1</formula>
    </cfRule>
    <cfRule type="expression" dxfId="41426" priority="13942">
      <formula>$Y437=1</formula>
    </cfRule>
  </conditionalFormatting>
  <conditionalFormatting sqref="G437">
    <cfRule type="expression" dxfId="41425" priority="13939">
      <formula>$Y437=4</formula>
    </cfRule>
    <cfRule type="expression" dxfId="41424" priority="13940">
      <formula>$Y437=2</formula>
    </cfRule>
  </conditionalFormatting>
  <conditionalFormatting sqref="F437">
    <cfRule type="expression" dxfId="41423" priority="13938">
      <formula>$Y437=1</formula>
    </cfRule>
  </conditionalFormatting>
  <conditionalFormatting sqref="F437">
    <cfRule type="expression" dxfId="41422" priority="13937">
      <formula>$Y437=3</formula>
    </cfRule>
  </conditionalFormatting>
  <conditionalFormatting sqref="F437">
    <cfRule type="expression" dxfId="41421" priority="13936">
      <formula>$Y437=4</formula>
    </cfRule>
  </conditionalFormatting>
  <conditionalFormatting sqref="F437">
    <cfRule type="expression" dxfId="41420" priority="13935">
      <formula>$Y437=2</formula>
    </cfRule>
  </conditionalFormatting>
  <conditionalFormatting sqref="F437">
    <cfRule type="expression" dxfId="41419" priority="13933">
      <formula>$Y437=1</formula>
    </cfRule>
    <cfRule type="expression" dxfId="41418" priority="13934">
      <formula>$Y437=1</formula>
    </cfRule>
  </conditionalFormatting>
  <conditionalFormatting sqref="F437">
    <cfRule type="expression" dxfId="41417" priority="13931">
      <formula>$Y437=4</formula>
    </cfRule>
    <cfRule type="expression" dxfId="41416" priority="13932">
      <formula>$Y437=2</formula>
    </cfRule>
  </conditionalFormatting>
  <conditionalFormatting sqref="F437">
    <cfRule type="expression" dxfId="41415" priority="13930">
      <formula>$Y437=1</formula>
    </cfRule>
  </conditionalFormatting>
  <conditionalFormatting sqref="F437">
    <cfRule type="expression" dxfId="41414" priority="13929">
      <formula>$Y437=3</formula>
    </cfRule>
  </conditionalFormatting>
  <conditionalFormatting sqref="F437">
    <cfRule type="expression" dxfId="41413" priority="13928">
      <formula>$Y437=4</formula>
    </cfRule>
  </conditionalFormatting>
  <conditionalFormatting sqref="F437">
    <cfRule type="expression" dxfId="41412" priority="13927">
      <formula>$Y437=2</formula>
    </cfRule>
  </conditionalFormatting>
  <conditionalFormatting sqref="F437">
    <cfRule type="expression" dxfId="41411" priority="13925">
      <formula>$Y437=1</formula>
    </cfRule>
    <cfRule type="expression" dxfId="41410" priority="13926">
      <formula>$Y437=1</formula>
    </cfRule>
  </conditionalFormatting>
  <conditionalFormatting sqref="F437">
    <cfRule type="expression" dxfId="41409" priority="13923">
      <formula>$Y437=4</formula>
    </cfRule>
    <cfRule type="expression" dxfId="41408" priority="13924">
      <formula>$Y437=2</formula>
    </cfRule>
  </conditionalFormatting>
  <conditionalFormatting sqref="F437">
    <cfRule type="expression" dxfId="41407" priority="13922">
      <formula>$Y437=1</formula>
    </cfRule>
  </conditionalFormatting>
  <conditionalFormatting sqref="F437">
    <cfRule type="expression" dxfId="41406" priority="13921">
      <formula>$Y437=3</formula>
    </cfRule>
  </conditionalFormatting>
  <conditionalFormatting sqref="F437">
    <cfRule type="expression" dxfId="41405" priority="13920">
      <formula>$Y437=4</formula>
    </cfRule>
  </conditionalFormatting>
  <conditionalFormatting sqref="F437">
    <cfRule type="expression" dxfId="41404" priority="13919">
      <formula>$Y437=2</formula>
    </cfRule>
  </conditionalFormatting>
  <conditionalFormatting sqref="F437">
    <cfRule type="expression" dxfId="41403" priority="13917">
      <formula>$Y437=1</formula>
    </cfRule>
    <cfRule type="expression" dxfId="41402" priority="13918">
      <formula>$Y437=1</formula>
    </cfRule>
  </conditionalFormatting>
  <conditionalFormatting sqref="F437">
    <cfRule type="expression" dxfId="41401" priority="13915">
      <formula>$Y437=4</formula>
    </cfRule>
    <cfRule type="expression" dxfId="41400" priority="13916">
      <formula>$Y437=2</formula>
    </cfRule>
  </conditionalFormatting>
  <conditionalFormatting sqref="F437">
    <cfRule type="expression" dxfId="41399" priority="13914">
      <formula>$Y437=1</formula>
    </cfRule>
  </conditionalFormatting>
  <conditionalFormatting sqref="F437">
    <cfRule type="expression" dxfId="41398" priority="13913">
      <formula>$Y437=3</formula>
    </cfRule>
  </conditionalFormatting>
  <conditionalFormatting sqref="F437">
    <cfRule type="expression" dxfId="41397" priority="13912">
      <formula>$Y437=4</formula>
    </cfRule>
  </conditionalFormatting>
  <conditionalFormatting sqref="F437">
    <cfRule type="expression" dxfId="41396" priority="13911">
      <formula>$Y437=2</formula>
    </cfRule>
  </conditionalFormatting>
  <conditionalFormatting sqref="F437">
    <cfRule type="expression" dxfId="41395" priority="13909">
      <formula>$Y437=1</formula>
    </cfRule>
    <cfRule type="expression" dxfId="41394" priority="13910">
      <formula>$Y437=1</formula>
    </cfRule>
  </conditionalFormatting>
  <conditionalFormatting sqref="F437">
    <cfRule type="expression" dxfId="41393" priority="13907">
      <formula>$Y437=4</formula>
    </cfRule>
    <cfRule type="expression" dxfId="41392" priority="13908">
      <formula>$Y437=2</formula>
    </cfRule>
  </conditionalFormatting>
  <conditionalFormatting sqref="N437:O437">
    <cfRule type="expression" dxfId="41391" priority="13906">
      <formula>$Y437=1</formula>
    </cfRule>
  </conditionalFormatting>
  <conditionalFormatting sqref="N437:O437">
    <cfRule type="expression" dxfId="41390" priority="13905">
      <formula>$Y437=3</formula>
    </cfRule>
  </conditionalFormatting>
  <conditionalFormatting sqref="N437:O437">
    <cfRule type="expression" dxfId="41389" priority="13904">
      <formula>$Y437=4</formula>
    </cfRule>
  </conditionalFormatting>
  <conditionalFormatting sqref="N437:O437">
    <cfRule type="expression" dxfId="41388" priority="13903">
      <formula>$Y437=2</formula>
    </cfRule>
  </conditionalFormatting>
  <conditionalFormatting sqref="P437">
    <cfRule type="expression" dxfId="41387" priority="13902">
      <formula>$Y437=1</formula>
    </cfRule>
  </conditionalFormatting>
  <conditionalFormatting sqref="P437">
    <cfRule type="expression" dxfId="41386" priority="13901">
      <formula>$Y437=3</formula>
    </cfRule>
  </conditionalFormatting>
  <conditionalFormatting sqref="P437">
    <cfRule type="expression" dxfId="41385" priority="13900">
      <formula>$Y437=4</formula>
    </cfRule>
  </conditionalFormatting>
  <conditionalFormatting sqref="P437">
    <cfRule type="expression" dxfId="41384" priority="13899">
      <formula>$Y437=2</formula>
    </cfRule>
  </conditionalFormatting>
  <conditionalFormatting sqref="P437">
    <cfRule type="expression" dxfId="41383" priority="13883">
      <formula>$Y437=4</formula>
    </cfRule>
    <cfRule type="expression" dxfId="41382" priority="13884">
      <formula>$Y437=3</formula>
    </cfRule>
    <cfRule type="expression" dxfId="41381" priority="13885">
      <formula>$Y437=2</formula>
    </cfRule>
    <cfRule type="expression" dxfId="41380" priority="13886">
      <formula>$Y437=1</formula>
    </cfRule>
    <cfRule type="expression" dxfId="41379" priority="13887">
      <formula>$Y437=4</formula>
    </cfRule>
    <cfRule type="expression" dxfId="41378" priority="13888">
      <formula>$Y437=3</formula>
    </cfRule>
    <cfRule type="expression" dxfId="41377" priority="13889">
      <formula>$Y437=2</formula>
    </cfRule>
    <cfRule type="expression" dxfId="41376" priority="13890">
      <formula>$Y437=1</formula>
    </cfRule>
    <cfRule type="expression" dxfId="41375" priority="13891">
      <formula>$Y437=4</formula>
    </cfRule>
    <cfRule type="expression" dxfId="41374" priority="13892">
      <formula>$Y437=3</formula>
    </cfRule>
    <cfRule type="expression" dxfId="41373" priority="13893">
      <formula>$Y437=2</formula>
    </cfRule>
    <cfRule type="expression" dxfId="41372" priority="13894">
      <formula>$Y437=1</formula>
    </cfRule>
    <cfRule type="expression" dxfId="41371" priority="13895">
      <formula>$Y437=4</formula>
    </cfRule>
    <cfRule type="expression" dxfId="41370" priority="13896">
      <formula>$Y437=3</formula>
    </cfRule>
    <cfRule type="expression" dxfId="41369" priority="13897">
      <formula>$Y437=2</formula>
    </cfRule>
    <cfRule type="expression" dxfId="41368" priority="13898">
      <formula>$Y437=1</formula>
    </cfRule>
  </conditionalFormatting>
  <conditionalFormatting sqref="Q437">
    <cfRule type="expression" dxfId="41367" priority="13882">
      <formula>$Y437=1</formula>
    </cfRule>
  </conditionalFormatting>
  <conditionalFormatting sqref="Q437">
    <cfRule type="expression" dxfId="41366" priority="13881">
      <formula>$Y437=3</formula>
    </cfRule>
  </conditionalFormatting>
  <conditionalFormatting sqref="Q437">
    <cfRule type="expression" dxfId="41365" priority="13880">
      <formula>$Y437=4</formula>
    </cfRule>
  </conditionalFormatting>
  <conditionalFormatting sqref="Q437">
    <cfRule type="expression" dxfId="41364" priority="13879">
      <formula>$Y437=2</formula>
    </cfRule>
  </conditionalFormatting>
  <conditionalFormatting sqref="Q437">
    <cfRule type="expression" dxfId="41363" priority="13863">
      <formula>$Y437=4</formula>
    </cfRule>
    <cfRule type="expression" dxfId="41362" priority="13864">
      <formula>$Y437=3</formula>
    </cfRule>
    <cfRule type="expression" dxfId="41361" priority="13865">
      <formula>$Y437=2</formula>
    </cfRule>
    <cfRule type="expression" dxfId="41360" priority="13866">
      <formula>$Y437=1</formula>
    </cfRule>
    <cfRule type="expression" dxfId="41359" priority="13867">
      <formula>$Y437=4</formula>
    </cfRule>
    <cfRule type="expression" dxfId="41358" priority="13868">
      <formula>$Y437=3</formula>
    </cfRule>
    <cfRule type="expression" dxfId="41357" priority="13869">
      <formula>$Y437=2</formula>
    </cfRule>
    <cfRule type="expression" dxfId="41356" priority="13870">
      <formula>$Y437=1</formula>
    </cfRule>
    <cfRule type="expression" dxfId="41355" priority="13871">
      <formula>$Y437=4</formula>
    </cfRule>
    <cfRule type="expression" dxfId="41354" priority="13872">
      <formula>$Y437=3</formula>
    </cfRule>
    <cfRule type="expression" dxfId="41353" priority="13873">
      <formula>$Y437=2</formula>
    </cfRule>
    <cfRule type="expression" dxfId="41352" priority="13874">
      <formula>$Y437=1</formula>
    </cfRule>
    <cfRule type="expression" dxfId="41351" priority="13875">
      <formula>$Y437=4</formula>
    </cfRule>
    <cfRule type="expression" dxfId="41350" priority="13876">
      <formula>$Y437=3</formula>
    </cfRule>
    <cfRule type="expression" dxfId="41349" priority="13877">
      <formula>$Y437=2</formula>
    </cfRule>
    <cfRule type="expression" dxfId="41348" priority="13878">
      <formula>$Y437=1</formula>
    </cfRule>
  </conditionalFormatting>
  <conditionalFormatting sqref="R437:AF437">
    <cfRule type="expression" dxfId="41347" priority="13862">
      <formula>$Y437=1</formula>
    </cfRule>
  </conditionalFormatting>
  <conditionalFormatting sqref="R437:AF437">
    <cfRule type="expression" dxfId="41346" priority="13861">
      <formula>$Y437=3</formula>
    </cfRule>
  </conditionalFormatting>
  <conditionalFormatting sqref="R437:AF437">
    <cfRule type="expression" dxfId="41345" priority="13860">
      <formula>$Y437=4</formula>
    </cfRule>
  </conditionalFormatting>
  <conditionalFormatting sqref="R437:AF437">
    <cfRule type="expression" dxfId="41344" priority="13859">
      <formula>$Y437=2</formula>
    </cfRule>
  </conditionalFormatting>
  <conditionalFormatting sqref="AF437 R437:AA437">
    <cfRule type="expression" dxfId="41343" priority="13851">
      <formula>$Y437=4</formula>
    </cfRule>
    <cfRule type="expression" dxfId="41342" priority="13852">
      <formula>$Y437=3</formula>
    </cfRule>
    <cfRule type="expression" dxfId="41341" priority="13853">
      <formula>$Y437=2</formula>
    </cfRule>
    <cfRule type="expression" dxfId="41340" priority="13854">
      <formula>$Y437=1</formula>
    </cfRule>
    <cfRule type="expression" dxfId="41339" priority="13855">
      <formula>$Y437=4</formula>
    </cfRule>
    <cfRule type="expression" dxfId="41338" priority="13856">
      <formula>$Y437=3</formula>
    </cfRule>
    <cfRule type="expression" dxfId="41337" priority="13857">
      <formula>$Y437=2</formula>
    </cfRule>
    <cfRule type="expression" dxfId="41336" priority="13858">
      <formula>$Y437=1</formula>
    </cfRule>
  </conditionalFormatting>
  <conditionalFormatting sqref="R437:V437 Y437:AF437">
    <cfRule type="expression" dxfId="41335" priority="13850">
      <formula>$Y437=1</formula>
    </cfRule>
  </conditionalFormatting>
  <conditionalFormatting sqref="R437:V437 Y437:AF437">
    <cfRule type="expression" dxfId="41334" priority="13849">
      <formula>$Y437=3</formula>
    </cfRule>
  </conditionalFormatting>
  <conditionalFormatting sqref="R437:V437 Y437:AF437">
    <cfRule type="expression" dxfId="41333" priority="13848">
      <formula>$Y437=4</formula>
    </cfRule>
  </conditionalFormatting>
  <conditionalFormatting sqref="R437:V437 Y437:AF437">
    <cfRule type="expression" dxfId="41332" priority="13847">
      <formula>$Y437=2</formula>
    </cfRule>
  </conditionalFormatting>
  <conditionalFormatting sqref="AF437 R437:V437 Y437:AA437">
    <cfRule type="expression" dxfId="41331" priority="13839">
      <formula>$Y437=4</formula>
    </cfRule>
    <cfRule type="expression" dxfId="41330" priority="13840">
      <formula>$Y437=3</formula>
    </cfRule>
    <cfRule type="expression" dxfId="41329" priority="13841">
      <formula>$Y437=2</formula>
    </cfRule>
    <cfRule type="expression" dxfId="41328" priority="13842">
      <formula>$Y437=1</formula>
    </cfRule>
    <cfRule type="expression" dxfId="41327" priority="13843">
      <formula>$Y437=4</formula>
    </cfRule>
    <cfRule type="expression" dxfId="41326" priority="13844">
      <formula>$Y437=3</formula>
    </cfRule>
    <cfRule type="expression" dxfId="41325" priority="13845">
      <formula>$Y437=2</formula>
    </cfRule>
    <cfRule type="expression" dxfId="41324" priority="13846">
      <formula>$Y437=1</formula>
    </cfRule>
  </conditionalFormatting>
  <conditionalFormatting sqref="W437:X437">
    <cfRule type="expression" dxfId="41323" priority="13838">
      <formula>$Y437=1</formula>
    </cfRule>
  </conditionalFormatting>
  <conditionalFormatting sqref="W437:X437">
    <cfRule type="expression" dxfId="41322" priority="13837">
      <formula>$Y437=3</formula>
    </cfRule>
  </conditionalFormatting>
  <conditionalFormatting sqref="W437:X437">
    <cfRule type="expression" dxfId="41321" priority="13836">
      <formula>$Y437=4</formula>
    </cfRule>
  </conditionalFormatting>
  <conditionalFormatting sqref="W437:X437">
    <cfRule type="expression" dxfId="41320" priority="13835">
      <formula>$Y437=2</formula>
    </cfRule>
  </conditionalFormatting>
  <conditionalFormatting sqref="W437:X437">
    <cfRule type="expression" dxfId="41319" priority="13827">
      <formula>$Y437=4</formula>
    </cfRule>
    <cfRule type="expression" dxfId="41318" priority="13828">
      <formula>$Y437=3</formula>
    </cfRule>
    <cfRule type="expression" dxfId="41317" priority="13829">
      <formula>$Y437=2</formula>
    </cfRule>
    <cfRule type="expression" dxfId="41316" priority="13830">
      <formula>$Y437=1</formula>
    </cfRule>
    <cfRule type="expression" dxfId="41315" priority="13831">
      <formula>$Y437=4</formula>
    </cfRule>
    <cfRule type="expression" dxfId="41314" priority="13832">
      <formula>$Y437=3</formula>
    </cfRule>
    <cfRule type="expression" dxfId="41313" priority="13833">
      <formula>$Y437=2</formula>
    </cfRule>
    <cfRule type="expression" dxfId="41312" priority="13834">
      <formula>$Y437=1</formula>
    </cfRule>
  </conditionalFormatting>
  <conditionalFormatting sqref="P437">
    <cfRule type="expression" dxfId="41311" priority="13826">
      <formula>$Y437=1</formula>
    </cfRule>
  </conditionalFormatting>
  <conditionalFormatting sqref="P437">
    <cfRule type="expression" dxfId="41310" priority="13825">
      <formula>$Y437=3</formula>
    </cfRule>
  </conditionalFormatting>
  <conditionalFormatting sqref="P437">
    <cfRule type="expression" dxfId="41309" priority="13824">
      <formula>$Y437=4</formula>
    </cfRule>
  </conditionalFormatting>
  <conditionalFormatting sqref="P437">
    <cfRule type="expression" dxfId="41308" priority="13823">
      <formula>$Y437=2</formula>
    </cfRule>
  </conditionalFormatting>
  <conditionalFormatting sqref="P437">
    <cfRule type="expression" dxfId="41307" priority="13807">
      <formula>$Y437=4</formula>
    </cfRule>
    <cfRule type="expression" dxfId="41306" priority="13808">
      <formula>$Y437=3</formula>
    </cfRule>
    <cfRule type="expression" dxfId="41305" priority="13809">
      <formula>$Y437=2</formula>
    </cfRule>
    <cfRule type="expression" dxfId="41304" priority="13810">
      <formula>$Y437=1</formula>
    </cfRule>
    <cfRule type="expression" dxfId="41303" priority="13811">
      <formula>$Y437=4</formula>
    </cfRule>
    <cfRule type="expression" dxfId="41302" priority="13812">
      <formula>$Y437=3</formula>
    </cfRule>
    <cfRule type="expression" dxfId="41301" priority="13813">
      <formula>$Y437=2</formula>
    </cfRule>
    <cfRule type="expression" dxfId="41300" priority="13814">
      <formula>$Y437=1</formula>
    </cfRule>
    <cfRule type="expression" dxfId="41299" priority="13815">
      <formula>$Y437=4</formula>
    </cfRule>
    <cfRule type="expression" dxfId="41298" priority="13816">
      <formula>$Y437=3</formula>
    </cfRule>
    <cfRule type="expression" dxfId="41297" priority="13817">
      <formula>$Y437=2</formula>
    </cfRule>
    <cfRule type="expression" dxfId="41296" priority="13818">
      <formula>$Y437=1</formula>
    </cfRule>
    <cfRule type="expression" dxfId="41295" priority="13819">
      <formula>$Y437=4</formula>
    </cfRule>
    <cfRule type="expression" dxfId="41294" priority="13820">
      <formula>$Y437=3</formula>
    </cfRule>
    <cfRule type="expression" dxfId="41293" priority="13821">
      <formula>$Y437=2</formula>
    </cfRule>
    <cfRule type="expression" dxfId="41292" priority="13822">
      <formula>$Y437=1</formula>
    </cfRule>
  </conditionalFormatting>
  <conditionalFormatting sqref="Q437">
    <cfRule type="expression" dxfId="41291" priority="13806">
      <formula>$Y437=1</formula>
    </cfRule>
  </conditionalFormatting>
  <conditionalFormatting sqref="Q437">
    <cfRule type="expression" dxfId="41290" priority="13805">
      <formula>$Y437=3</formula>
    </cfRule>
  </conditionalFormatting>
  <conditionalFormatting sqref="Q437">
    <cfRule type="expression" dxfId="41289" priority="13804">
      <formula>$Y437=4</formula>
    </cfRule>
  </conditionalFormatting>
  <conditionalFormatting sqref="Q437">
    <cfRule type="expression" dxfId="41288" priority="13803">
      <formula>$Y437=2</formula>
    </cfRule>
  </conditionalFormatting>
  <conditionalFormatting sqref="Q437">
    <cfRule type="expression" dxfId="41287" priority="13787">
      <formula>$Y437=4</formula>
    </cfRule>
    <cfRule type="expression" dxfId="41286" priority="13788">
      <formula>$Y437=3</formula>
    </cfRule>
    <cfRule type="expression" dxfId="41285" priority="13789">
      <formula>$Y437=2</formula>
    </cfRule>
    <cfRule type="expression" dxfId="41284" priority="13790">
      <formula>$Y437=1</formula>
    </cfRule>
    <cfRule type="expression" dxfId="41283" priority="13791">
      <formula>$Y437=4</formula>
    </cfRule>
    <cfRule type="expression" dxfId="41282" priority="13792">
      <formula>$Y437=3</formula>
    </cfRule>
    <cfRule type="expression" dxfId="41281" priority="13793">
      <formula>$Y437=2</formula>
    </cfRule>
    <cfRule type="expression" dxfId="41280" priority="13794">
      <formula>$Y437=1</formula>
    </cfRule>
    <cfRule type="expression" dxfId="41279" priority="13795">
      <formula>$Y437=4</formula>
    </cfRule>
    <cfRule type="expression" dxfId="41278" priority="13796">
      <formula>$Y437=3</formula>
    </cfRule>
    <cfRule type="expression" dxfId="41277" priority="13797">
      <formula>$Y437=2</formula>
    </cfRule>
    <cfRule type="expression" dxfId="41276" priority="13798">
      <formula>$Y437=1</formula>
    </cfRule>
    <cfRule type="expression" dxfId="41275" priority="13799">
      <formula>$Y437=4</formula>
    </cfRule>
    <cfRule type="expression" dxfId="41274" priority="13800">
      <formula>$Y437=3</formula>
    </cfRule>
    <cfRule type="expression" dxfId="41273" priority="13801">
      <formula>$Y437=2</formula>
    </cfRule>
    <cfRule type="expression" dxfId="41272" priority="13802">
      <formula>$Y437=1</formula>
    </cfRule>
  </conditionalFormatting>
  <conditionalFormatting sqref="R437:AF437">
    <cfRule type="expression" dxfId="41271" priority="13786">
      <formula>$Y437=1</formula>
    </cfRule>
  </conditionalFormatting>
  <conditionalFormatting sqref="R437:AF437">
    <cfRule type="expression" dxfId="41270" priority="13785">
      <formula>$Y437=3</formula>
    </cfRule>
  </conditionalFormatting>
  <conditionalFormatting sqref="R437:AF437">
    <cfRule type="expression" dxfId="41269" priority="13784">
      <formula>$Y437=4</formula>
    </cfRule>
  </conditionalFormatting>
  <conditionalFormatting sqref="R437:AF437">
    <cfRule type="expression" dxfId="41268" priority="13783">
      <formula>$Y437=2</formula>
    </cfRule>
  </conditionalFormatting>
  <conditionalFormatting sqref="AF437 R437:AA437">
    <cfRule type="expression" dxfId="41267" priority="13775">
      <formula>$Y437=4</formula>
    </cfRule>
    <cfRule type="expression" dxfId="41266" priority="13776">
      <formula>$Y437=3</formula>
    </cfRule>
    <cfRule type="expression" dxfId="41265" priority="13777">
      <formula>$Y437=2</formula>
    </cfRule>
    <cfRule type="expression" dxfId="41264" priority="13778">
      <formula>$Y437=1</formula>
    </cfRule>
    <cfRule type="expression" dxfId="41263" priority="13779">
      <formula>$Y437=4</formula>
    </cfRule>
    <cfRule type="expression" dxfId="41262" priority="13780">
      <formula>$Y437=3</formula>
    </cfRule>
    <cfRule type="expression" dxfId="41261" priority="13781">
      <formula>$Y437=2</formula>
    </cfRule>
    <cfRule type="expression" dxfId="41260" priority="13782">
      <formula>$Y437=1</formula>
    </cfRule>
  </conditionalFormatting>
  <conditionalFormatting sqref="R437:V437 Y437:AF437">
    <cfRule type="expression" dxfId="41259" priority="13774">
      <formula>$Y437=1</formula>
    </cfRule>
  </conditionalFormatting>
  <conditionalFormatting sqref="R437:V437 Y437:AF437">
    <cfRule type="expression" dxfId="41258" priority="13773">
      <formula>$Y437=3</formula>
    </cfRule>
  </conditionalFormatting>
  <conditionalFormatting sqref="R437:V437 Y437:AF437">
    <cfRule type="expression" dxfId="41257" priority="13772">
      <formula>$Y437=4</formula>
    </cfRule>
  </conditionalFormatting>
  <conditionalFormatting sqref="R437:V437 Y437:AF437">
    <cfRule type="expression" dxfId="41256" priority="13771">
      <formula>$Y437=2</formula>
    </cfRule>
  </conditionalFormatting>
  <conditionalFormatting sqref="AF437 R437:V437 Y437:AA437">
    <cfRule type="expression" dxfId="41255" priority="13763">
      <formula>$Y437=4</formula>
    </cfRule>
    <cfRule type="expression" dxfId="41254" priority="13764">
      <formula>$Y437=3</formula>
    </cfRule>
    <cfRule type="expression" dxfId="41253" priority="13765">
      <formula>$Y437=2</formula>
    </cfRule>
    <cfRule type="expression" dxfId="41252" priority="13766">
      <formula>$Y437=1</formula>
    </cfRule>
    <cfRule type="expression" dxfId="41251" priority="13767">
      <formula>$Y437=4</formula>
    </cfRule>
    <cfRule type="expression" dxfId="41250" priority="13768">
      <formula>$Y437=3</formula>
    </cfRule>
    <cfRule type="expression" dxfId="41249" priority="13769">
      <formula>$Y437=2</formula>
    </cfRule>
    <cfRule type="expression" dxfId="41248" priority="13770">
      <formula>$Y437=1</formula>
    </cfRule>
  </conditionalFormatting>
  <conditionalFormatting sqref="W437:X437">
    <cfRule type="expression" dxfId="41247" priority="13762">
      <formula>$Y437=1</formula>
    </cfRule>
  </conditionalFormatting>
  <conditionalFormatting sqref="W437:X437">
    <cfRule type="expression" dxfId="41246" priority="13761">
      <formula>$Y437=3</formula>
    </cfRule>
  </conditionalFormatting>
  <conditionalFormatting sqref="W437:X437">
    <cfRule type="expression" dxfId="41245" priority="13760">
      <formula>$Y437=4</formula>
    </cfRule>
  </conditionalFormatting>
  <conditionalFormatting sqref="W437:X437">
    <cfRule type="expression" dxfId="41244" priority="13759">
      <formula>$Y437=2</formula>
    </cfRule>
  </conditionalFormatting>
  <conditionalFormatting sqref="W437:X437">
    <cfRule type="expression" dxfId="41243" priority="13751">
      <formula>$Y437=4</formula>
    </cfRule>
    <cfRule type="expression" dxfId="41242" priority="13752">
      <formula>$Y437=3</formula>
    </cfRule>
    <cfRule type="expression" dxfId="41241" priority="13753">
      <formula>$Y437=2</formula>
    </cfRule>
    <cfRule type="expression" dxfId="41240" priority="13754">
      <formula>$Y437=1</formula>
    </cfRule>
    <cfRule type="expression" dxfId="41239" priority="13755">
      <formula>$Y437=4</formula>
    </cfRule>
    <cfRule type="expression" dxfId="41238" priority="13756">
      <formula>$Y437=3</formula>
    </cfRule>
    <cfRule type="expression" dxfId="41237" priority="13757">
      <formula>$Y437=2</formula>
    </cfRule>
    <cfRule type="expression" dxfId="41236" priority="13758">
      <formula>$Y437=1</formula>
    </cfRule>
  </conditionalFormatting>
  <conditionalFormatting sqref="G438">
    <cfRule type="expression" dxfId="41235" priority="13750">
      <formula>$Y438=1</formula>
    </cfRule>
  </conditionalFormatting>
  <conditionalFormatting sqref="G438">
    <cfRule type="expression" dxfId="41234" priority="13749">
      <formula>$Y438=3</formula>
    </cfRule>
  </conditionalFormatting>
  <conditionalFormatting sqref="G438">
    <cfRule type="expression" dxfId="41233" priority="13748">
      <formula>$Y438=4</formula>
    </cfRule>
  </conditionalFormatting>
  <conditionalFormatting sqref="G438">
    <cfRule type="expression" dxfId="41232" priority="13747">
      <formula>$Y438=2</formula>
    </cfRule>
  </conditionalFormatting>
  <conditionalFormatting sqref="G438">
    <cfRule type="expression" dxfId="41231" priority="13745">
      <formula>$Y438=1</formula>
    </cfRule>
    <cfRule type="expression" dxfId="41230" priority="13746">
      <formula>$Y438=1</formula>
    </cfRule>
  </conditionalFormatting>
  <conditionalFormatting sqref="G438">
    <cfRule type="expression" dxfId="41229" priority="13743">
      <formula>$Y438=4</formula>
    </cfRule>
    <cfRule type="expression" dxfId="41228" priority="13744">
      <formula>$Y438=2</formula>
    </cfRule>
  </conditionalFormatting>
  <conditionalFormatting sqref="F438">
    <cfRule type="expression" dxfId="41227" priority="13742">
      <formula>$Y438=1</formula>
    </cfRule>
  </conditionalFormatting>
  <conditionalFormatting sqref="F438">
    <cfRule type="expression" dxfId="41226" priority="13741">
      <formula>$Y438=3</formula>
    </cfRule>
  </conditionalFormatting>
  <conditionalFormatting sqref="F438">
    <cfRule type="expression" dxfId="41225" priority="13740">
      <formula>$Y438=4</formula>
    </cfRule>
  </conditionalFormatting>
  <conditionalFormatting sqref="F438">
    <cfRule type="expression" dxfId="41224" priority="13739">
      <formula>$Y438=2</formula>
    </cfRule>
  </conditionalFormatting>
  <conditionalFormatting sqref="F438">
    <cfRule type="expression" dxfId="41223" priority="13737">
      <formula>$Y438=1</formula>
    </cfRule>
    <cfRule type="expression" dxfId="41222" priority="13738">
      <formula>$Y438=1</formula>
    </cfRule>
  </conditionalFormatting>
  <conditionalFormatting sqref="F438">
    <cfRule type="expression" dxfId="41221" priority="13735">
      <formula>$Y438=4</formula>
    </cfRule>
    <cfRule type="expression" dxfId="41220" priority="13736">
      <formula>$Y438=2</formula>
    </cfRule>
  </conditionalFormatting>
  <conditionalFormatting sqref="F438">
    <cfRule type="expression" dxfId="41219" priority="13734">
      <formula>$Y438=1</formula>
    </cfRule>
  </conditionalFormatting>
  <conditionalFormatting sqref="F438">
    <cfRule type="expression" dxfId="41218" priority="13733">
      <formula>$Y438=3</formula>
    </cfRule>
  </conditionalFormatting>
  <conditionalFormatting sqref="F438">
    <cfRule type="expression" dxfId="41217" priority="13732">
      <formula>$Y438=4</formula>
    </cfRule>
  </conditionalFormatting>
  <conditionalFormatting sqref="F438">
    <cfRule type="expression" dxfId="41216" priority="13731">
      <formula>$Y438=2</formula>
    </cfRule>
  </conditionalFormatting>
  <conditionalFormatting sqref="F438">
    <cfRule type="expression" dxfId="41215" priority="13729">
      <formula>$Y438=1</formula>
    </cfRule>
    <cfRule type="expression" dxfId="41214" priority="13730">
      <formula>$Y438=1</formula>
    </cfRule>
  </conditionalFormatting>
  <conditionalFormatting sqref="F438">
    <cfRule type="expression" dxfId="41213" priority="13727">
      <formula>$Y438=4</formula>
    </cfRule>
    <cfRule type="expression" dxfId="41212" priority="13728">
      <formula>$Y438=2</formula>
    </cfRule>
  </conditionalFormatting>
  <conditionalFormatting sqref="F438">
    <cfRule type="expression" dxfId="41211" priority="13726">
      <formula>$Y438=1</formula>
    </cfRule>
  </conditionalFormatting>
  <conditionalFormatting sqref="F438">
    <cfRule type="expression" dxfId="41210" priority="13725">
      <formula>$Y438=3</formula>
    </cfRule>
  </conditionalFormatting>
  <conditionalFormatting sqref="F438">
    <cfRule type="expression" dxfId="41209" priority="13724">
      <formula>$Y438=4</formula>
    </cfRule>
  </conditionalFormatting>
  <conditionalFormatting sqref="F438">
    <cfRule type="expression" dxfId="41208" priority="13723">
      <formula>$Y438=2</formula>
    </cfRule>
  </conditionalFormatting>
  <conditionalFormatting sqref="F438">
    <cfRule type="expression" dxfId="41207" priority="13721">
      <formula>$Y438=1</formula>
    </cfRule>
    <cfRule type="expression" dxfId="41206" priority="13722">
      <formula>$Y438=1</formula>
    </cfRule>
  </conditionalFormatting>
  <conditionalFormatting sqref="F438">
    <cfRule type="expression" dxfId="41205" priority="13719">
      <formula>$Y438=4</formula>
    </cfRule>
    <cfRule type="expression" dxfId="41204" priority="13720">
      <formula>$Y438=2</formula>
    </cfRule>
  </conditionalFormatting>
  <conditionalFormatting sqref="F438">
    <cfRule type="expression" dxfId="41203" priority="13718">
      <formula>$Y438=1</formula>
    </cfRule>
  </conditionalFormatting>
  <conditionalFormatting sqref="F438">
    <cfRule type="expression" dxfId="41202" priority="13717">
      <formula>$Y438=3</formula>
    </cfRule>
  </conditionalFormatting>
  <conditionalFormatting sqref="F438">
    <cfRule type="expression" dxfId="41201" priority="13716">
      <formula>$Y438=4</formula>
    </cfRule>
  </conditionalFormatting>
  <conditionalFormatting sqref="F438">
    <cfRule type="expression" dxfId="41200" priority="13715">
      <formula>$Y438=2</formula>
    </cfRule>
  </conditionalFormatting>
  <conditionalFormatting sqref="F438">
    <cfRule type="expression" dxfId="41199" priority="13713">
      <formula>$Y438=1</formula>
    </cfRule>
    <cfRule type="expression" dxfId="41198" priority="13714">
      <formula>$Y438=1</formula>
    </cfRule>
  </conditionalFormatting>
  <conditionalFormatting sqref="F438">
    <cfRule type="expression" dxfId="41197" priority="13711">
      <formula>$Y438=4</formula>
    </cfRule>
    <cfRule type="expression" dxfId="41196" priority="13712">
      <formula>$Y438=2</formula>
    </cfRule>
  </conditionalFormatting>
  <conditionalFormatting sqref="N438:O438">
    <cfRule type="expression" dxfId="41195" priority="13710">
      <formula>$Y438=1</formula>
    </cfRule>
  </conditionalFormatting>
  <conditionalFormatting sqref="N438:O438">
    <cfRule type="expression" dxfId="41194" priority="13709">
      <formula>$Y438=3</formula>
    </cfRule>
  </conditionalFormatting>
  <conditionalFormatting sqref="N438:O438">
    <cfRule type="expression" dxfId="41193" priority="13708">
      <formula>$Y438=4</formula>
    </cfRule>
  </conditionalFormatting>
  <conditionalFormatting sqref="N438:O438">
    <cfRule type="expression" dxfId="41192" priority="13707">
      <formula>$Y438=2</formula>
    </cfRule>
  </conditionalFormatting>
  <conditionalFormatting sqref="P438:P441">
    <cfRule type="expression" dxfId="41191" priority="13706">
      <formula>$Y438=1</formula>
    </cfRule>
  </conditionalFormatting>
  <conditionalFormatting sqref="P438:P441">
    <cfRule type="expression" dxfId="41190" priority="13705">
      <formula>$Y438=3</formula>
    </cfRule>
  </conditionalFormatting>
  <conditionalFormatting sqref="P438:P441">
    <cfRule type="expression" dxfId="41189" priority="13704">
      <formula>$Y438=4</formula>
    </cfRule>
  </conditionalFormatting>
  <conditionalFormatting sqref="P438:P441">
    <cfRule type="expression" dxfId="41188" priority="13703">
      <formula>$Y438=2</formula>
    </cfRule>
  </conditionalFormatting>
  <conditionalFormatting sqref="P438:P441">
    <cfRule type="expression" dxfId="41187" priority="13687">
      <formula>$Y438=4</formula>
    </cfRule>
    <cfRule type="expression" dxfId="41186" priority="13688">
      <formula>$Y438=3</formula>
    </cfRule>
    <cfRule type="expression" dxfId="41185" priority="13689">
      <formula>$Y438=2</formula>
    </cfRule>
    <cfRule type="expression" dxfId="41184" priority="13690">
      <formula>$Y438=1</formula>
    </cfRule>
    <cfRule type="expression" dxfId="41183" priority="13691">
      <formula>$Y438=4</formula>
    </cfRule>
    <cfRule type="expression" dxfId="41182" priority="13692">
      <formula>$Y438=3</formula>
    </cfRule>
    <cfRule type="expression" dxfId="41181" priority="13693">
      <formula>$Y438=2</formula>
    </cfRule>
    <cfRule type="expression" dxfId="41180" priority="13694">
      <formula>$Y438=1</formula>
    </cfRule>
    <cfRule type="expression" dxfId="41179" priority="13695">
      <formula>$Y438=4</formula>
    </cfRule>
    <cfRule type="expression" dxfId="41178" priority="13696">
      <formula>$Y438=3</formula>
    </cfRule>
    <cfRule type="expression" dxfId="41177" priority="13697">
      <formula>$Y438=2</formula>
    </cfRule>
    <cfRule type="expression" dxfId="41176" priority="13698">
      <formula>$Y438=1</formula>
    </cfRule>
    <cfRule type="expression" dxfId="41175" priority="13699">
      <formula>$Y438=4</formula>
    </cfRule>
    <cfRule type="expression" dxfId="41174" priority="13700">
      <formula>$Y438=3</formula>
    </cfRule>
    <cfRule type="expression" dxfId="41173" priority="13701">
      <formula>$Y438=2</formula>
    </cfRule>
    <cfRule type="expression" dxfId="41172" priority="13702">
      <formula>$Y438=1</formula>
    </cfRule>
  </conditionalFormatting>
  <conditionalFormatting sqref="Q438">
    <cfRule type="expression" dxfId="41171" priority="13686">
      <formula>$Y438=1</formula>
    </cfRule>
  </conditionalFormatting>
  <conditionalFormatting sqref="Q438">
    <cfRule type="expression" dxfId="41170" priority="13685">
      <formula>$Y438=3</formula>
    </cfRule>
  </conditionalFormatting>
  <conditionalFormatting sqref="Q438">
    <cfRule type="expression" dxfId="41169" priority="13684">
      <formula>$Y438=4</formula>
    </cfRule>
  </conditionalFormatting>
  <conditionalFormatting sqref="Q438">
    <cfRule type="expression" dxfId="41168" priority="13683">
      <formula>$Y438=2</formula>
    </cfRule>
  </conditionalFormatting>
  <conditionalFormatting sqref="Q438">
    <cfRule type="expression" dxfId="41167" priority="13667">
      <formula>$Y438=4</formula>
    </cfRule>
    <cfRule type="expression" dxfId="41166" priority="13668">
      <formula>$Y438=3</formula>
    </cfRule>
    <cfRule type="expression" dxfId="41165" priority="13669">
      <formula>$Y438=2</formula>
    </cfRule>
    <cfRule type="expression" dxfId="41164" priority="13670">
      <formula>$Y438=1</formula>
    </cfRule>
    <cfRule type="expression" dxfId="41163" priority="13671">
      <formula>$Y438=4</formula>
    </cfRule>
    <cfRule type="expression" dxfId="41162" priority="13672">
      <formula>$Y438=3</formula>
    </cfRule>
    <cfRule type="expression" dxfId="41161" priority="13673">
      <formula>$Y438=2</formula>
    </cfRule>
    <cfRule type="expression" dxfId="41160" priority="13674">
      <formula>$Y438=1</formula>
    </cfRule>
    <cfRule type="expression" dxfId="41159" priority="13675">
      <formula>$Y438=4</formula>
    </cfRule>
    <cfRule type="expression" dxfId="41158" priority="13676">
      <formula>$Y438=3</formula>
    </cfRule>
    <cfRule type="expression" dxfId="41157" priority="13677">
      <formula>$Y438=2</formula>
    </cfRule>
    <cfRule type="expression" dxfId="41156" priority="13678">
      <formula>$Y438=1</formula>
    </cfRule>
    <cfRule type="expression" dxfId="41155" priority="13679">
      <formula>$Y438=4</formula>
    </cfRule>
    <cfRule type="expression" dxfId="41154" priority="13680">
      <formula>$Y438=3</formula>
    </cfRule>
    <cfRule type="expression" dxfId="41153" priority="13681">
      <formula>$Y438=2</formula>
    </cfRule>
    <cfRule type="expression" dxfId="41152" priority="13682">
      <formula>$Y438=1</formula>
    </cfRule>
  </conditionalFormatting>
  <conditionalFormatting sqref="R438:AF438">
    <cfRule type="expression" dxfId="41151" priority="13666">
      <formula>$Y438=1</formula>
    </cfRule>
  </conditionalFormatting>
  <conditionalFormatting sqref="R438:AF438">
    <cfRule type="expression" dxfId="41150" priority="13665">
      <formula>$Y438=3</formula>
    </cfRule>
  </conditionalFormatting>
  <conditionalFormatting sqref="R438:AF438">
    <cfRule type="expression" dxfId="41149" priority="13664">
      <formula>$Y438=4</formula>
    </cfRule>
  </conditionalFormatting>
  <conditionalFormatting sqref="R438:AF438">
    <cfRule type="expression" dxfId="41148" priority="13663">
      <formula>$Y438=2</formula>
    </cfRule>
  </conditionalFormatting>
  <conditionalFormatting sqref="AF438 R438:AA438">
    <cfRule type="expression" dxfId="41147" priority="13655">
      <formula>$Y438=4</formula>
    </cfRule>
    <cfRule type="expression" dxfId="41146" priority="13656">
      <formula>$Y438=3</formula>
    </cfRule>
    <cfRule type="expression" dxfId="41145" priority="13657">
      <formula>$Y438=2</formula>
    </cfRule>
    <cfRule type="expression" dxfId="41144" priority="13658">
      <formula>$Y438=1</formula>
    </cfRule>
    <cfRule type="expression" dxfId="41143" priority="13659">
      <formula>$Y438=4</formula>
    </cfRule>
    <cfRule type="expression" dxfId="41142" priority="13660">
      <formula>$Y438=3</formula>
    </cfRule>
    <cfRule type="expression" dxfId="41141" priority="13661">
      <formula>$Y438=2</formula>
    </cfRule>
    <cfRule type="expression" dxfId="41140" priority="13662">
      <formula>$Y438=1</formula>
    </cfRule>
  </conditionalFormatting>
  <conditionalFormatting sqref="R438:V438 Y438:AF438">
    <cfRule type="expression" dxfId="41139" priority="13654">
      <formula>$Y438=1</formula>
    </cfRule>
  </conditionalFormatting>
  <conditionalFormatting sqref="R438:V438 Y438:AF438">
    <cfRule type="expression" dxfId="41138" priority="13653">
      <formula>$Y438=3</formula>
    </cfRule>
  </conditionalFormatting>
  <conditionalFormatting sqref="R438:V438 Y438:AF438">
    <cfRule type="expression" dxfId="41137" priority="13652">
      <formula>$Y438=4</formula>
    </cfRule>
  </conditionalFormatting>
  <conditionalFormatting sqref="R438:V438 Y438:AF438">
    <cfRule type="expression" dxfId="41136" priority="13651">
      <formula>$Y438=2</formula>
    </cfRule>
  </conditionalFormatting>
  <conditionalFormatting sqref="AF438 R438:V438 Y438:AA438">
    <cfRule type="expression" dxfId="41135" priority="13643">
      <formula>$Y438=4</formula>
    </cfRule>
    <cfRule type="expression" dxfId="41134" priority="13644">
      <formula>$Y438=3</formula>
    </cfRule>
    <cfRule type="expression" dxfId="41133" priority="13645">
      <formula>$Y438=2</formula>
    </cfRule>
    <cfRule type="expression" dxfId="41132" priority="13646">
      <formula>$Y438=1</formula>
    </cfRule>
    <cfRule type="expression" dxfId="41131" priority="13647">
      <formula>$Y438=4</formula>
    </cfRule>
    <cfRule type="expression" dxfId="41130" priority="13648">
      <formula>$Y438=3</formula>
    </cfRule>
    <cfRule type="expression" dxfId="41129" priority="13649">
      <formula>$Y438=2</formula>
    </cfRule>
    <cfRule type="expression" dxfId="41128" priority="13650">
      <formula>$Y438=1</formula>
    </cfRule>
  </conditionalFormatting>
  <conditionalFormatting sqref="W438:X438">
    <cfRule type="expression" dxfId="41127" priority="13642">
      <formula>$Y438=1</formula>
    </cfRule>
  </conditionalFormatting>
  <conditionalFormatting sqref="W438:X438">
    <cfRule type="expression" dxfId="41126" priority="13641">
      <formula>$Y438=3</formula>
    </cfRule>
  </conditionalFormatting>
  <conditionalFormatting sqref="W438:X438">
    <cfRule type="expression" dxfId="41125" priority="13640">
      <formula>$Y438=4</formula>
    </cfRule>
  </conditionalFormatting>
  <conditionalFormatting sqref="W438:X438">
    <cfRule type="expression" dxfId="41124" priority="13639">
      <formula>$Y438=2</formula>
    </cfRule>
  </conditionalFormatting>
  <conditionalFormatting sqref="W438:X438">
    <cfRule type="expression" dxfId="41123" priority="13631">
      <formula>$Y438=4</formula>
    </cfRule>
    <cfRule type="expression" dxfId="41122" priority="13632">
      <formula>$Y438=3</formula>
    </cfRule>
    <cfRule type="expression" dxfId="41121" priority="13633">
      <formula>$Y438=2</formula>
    </cfRule>
    <cfRule type="expression" dxfId="41120" priority="13634">
      <formula>$Y438=1</formula>
    </cfRule>
    <cfRule type="expression" dxfId="41119" priority="13635">
      <formula>$Y438=4</formula>
    </cfRule>
    <cfRule type="expression" dxfId="41118" priority="13636">
      <formula>$Y438=3</formula>
    </cfRule>
    <cfRule type="expression" dxfId="41117" priority="13637">
      <formula>$Y438=2</formula>
    </cfRule>
    <cfRule type="expression" dxfId="41116" priority="13638">
      <formula>$Y438=1</formula>
    </cfRule>
  </conditionalFormatting>
  <conditionalFormatting sqref="P438:P441">
    <cfRule type="expression" dxfId="41115" priority="13630">
      <formula>$Y438=1</formula>
    </cfRule>
  </conditionalFormatting>
  <conditionalFormatting sqref="P438:P441">
    <cfRule type="expression" dxfId="41114" priority="13629">
      <formula>$Y438=3</formula>
    </cfRule>
  </conditionalFormatting>
  <conditionalFormatting sqref="P438:P441">
    <cfRule type="expression" dxfId="41113" priority="13628">
      <formula>$Y438=4</formula>
    </cfRule>
  </conditionalFormatting>
  <conditionalFormatting sqref="P438:P441">
    <cfRule type="expression" dxfId="41112" priority="13627">
      <formula>$Y438=2</formula>
    </cfRule>
  </conditionalFormatting>
  <conditionalFormatting sqref="P438:P441">
    <cfRule type="expression" dxfId="41111" priority="13611">
      <formula>$Y438=4</formula>
    </cfRule>
    <cfRule type="expression" dxfId="41110" priority="13612">
      <formula>$Y438=3</formula>
    </cfRule>
    <cfRule type="expression" dxfId="41109" priority="13613">
      <formula>$Y438=2</formula>
    </cfRule>
    <cfRule type="expression" dxfId="41108" priority="13614">
      <formula>$Y438=1</formula>
    </cfRule>
    <cfRule type="expression" dxfId="41107" priority="13615">
      <formula>$Y438=4</formula>
    </cfRule>
    <cfRule type="expression" dxfId="41106" priority="13616">
      <formula>$Y438=3</formula>
    </cfRule>
    <cfRule type="expression" dxfId="41105" priority="13617">
      <formula>$Y438=2</formula>
    </cfRule>
    <cfRule type="expression" dxfId="41104" priority="13618">
      <formula>$Y438=1</formula>
    </cfRule>
    <cfRule type="expression" dxfId="41103" priority="13619">
      <formula>$Y438=4</formula>
    </cfRule>
    <cfRule type="expression" dxfId="41102" priority="13620">
      <formula>$Y438=3</formula>
    </cfRule>
    <cfRule type="expression" dxfId="41101" priority="13621">
      <formula>$Y438=2</formula>
    </cfRule>
    <cfRule type="expression" dxfId="41100" priority="13622">
      <formula>$Y438=1</formula>
    </cfRule>
    <cfRule type="expression" dxfId="41099" priority="13623">
      <formula>$Y438=4</formula>
    </cfRule>
    <cfRule type="expression" dxfId="41098" priority="13624">
      <formula>$Y438=3</formula>
    </cfRule>
    <cfRule type="expression" dxfId="41097" priority="13625">
      <formula>$Y438=2</formula>
    </cfRule>
    <cfRule type="expression" dxfId="41096" priority="13626">
      <formula>$Y438=1</formula>
    </cfRule>
  </conditionalFormatting>
  <conditionalFormatting sqref="Q438">
    <cfRule type="expression" dxfId="41095" priority="13610">
      <formula>$Y438=1</formula>
    </cfRule>
  </conditionalFormatting>
  <conditionalFormatting sqref="Q438">
    <cfRule type="expression" dxfId="41094" priority="13609">
      <formula>$Y438=3</formula>
    </cfRule>
  </conditionalFormatting>
  <conditionalFormatting sqref="Q438">
    <cfRule type="expression" dxfId="41093" priority="13608">
      <formula>$Y438=4</formula>
    </cfRule>
  </conditionalFormatting>
  <conditionalFormatting sqref="Q438">
    <cfRule type="expression" dxfId="41092" priority="13607">
      <formula>$Y438=2</formula>
    </cfRule>
  </conditionalFormatting>
  <conditionalFormatting sqref="Q438">
    <cfRule type="expression" dxfId="41091" priority="13591">
      <formula>$Y438=4</formula>
    </cfRule>
    <cfRule type="expression" dxfId="41090" priority="13592">
      <formula>$Y438=3</formula>
    </cfRule>
    <cfRule type="expression" dxfId="41089" priority="13593">
      <formula>$Y438=2</formula>
    </cfRule>
    <cfRule type="expression" dxfId="41088" priority="13594">
      <formula>$Y438=1</formula>
    </cfRule>
    <cfRule type="expression" dxfId="41087" priority="13595">
      <formula>$Y438=4</formula>
    </cfRule>
    <cfRule type="expression" dxfId="41086" priority="13596">
      <formula>$Y438=3</formula>
    </cfRule>
    <cfRule type="expression" dxfId="41085" priority="13597">
      <formula>$Y438=2</formula>
    </cfRule>
    <cfRule type="expression" dxfId="41084" priority="13598">
      <formula>$Y438=1</formula>
    </cfRule>
    <cfRule type="expression" dxfId="41083" priority="13599">
      <formula>$Y438=4</formula>
    </cfRule>
    <cfRule type="expression" dxfId="41082" priority="13600">
      <formula>$Y438=3</formula>
    </cfRule>
    <cfRule type="expression" dxfId="41081" priority="13601">
      <formula>$Y438=2</formula>
    </cfRule>
    <cfRule type="expression" dxfId="41080" priority="13602">
      <formula>$Y438=1</formula>
    </cfRule>
    <cfRule type="expression" dxfId="41079" priority="13603">
      <formula>$Y438=4</formula>
    </cfRule>
    <cfRule type="expression" dxfId="41078" priority="13604">
      <formula>$Y438=3</formula>
    </cfRule>
    <cfRule type="expression" dxfId="41077" priority="13605">
      <formula>$Y438=2</formula>
    </cfRule>
    <cfRule type="expression" dxfId="41076" priority="13606">
      <formula>$Y438=1</formula>
    </cfRule>
  </conditionalFormatting>
  <conditionalFormatting sqref="R438:AF438">
    <cfRule type="expression" dxfId="41075" priority="13590">
      <formula>$Y438=1</formula>
    </cfRule>
  </conditionalFormatting>
  <conditionalFormatting sqref="R438:AF438">
    <cfRule type="expression" dxfId="41074" priority="13589">
      <formula>$Y438=3</formula>
    </cfRule>
  </conditionalFormatting>
  <conditionalFormatting sqref="R438:AF438">
    <cfRule type="expression" dxfId="41073" priority="13588">
      <formula>$Y438=4</formula>
    </cfRule>
  </conditionalFormatting>
  <conditionalFormatting sqref="R438:AF438">
    <cfRule type="expression" dxfId="41072" priority="13587">
      <formula>$Y438=2</formula>
    </cfRule>
  </conditionalFormatting>
  <conditionalFormatting sqref="AF438 R438:AA438">
    <cfRule type="expression" dxfId="41071" priority="13579">
      <formula>$Y438=4</formula>
    </cfRule>
    <cfRule type="expression" dxfId="41070" priority="13580">
      <formula>$Y438=3</formula>
    </cfRule>
    <cfRule type="expression" dxfId="41069" priority="13581">
      <formula>$Y438=2</formula>
    </cfRule>
    <cfRule type="expression" dxfId="41068" priority="13582">
      <formula>$Y438=1</formula>
    </cfRule>
    <cfRule type="expression" dxfId="41067" priority="13583">
      <formula>$Y438=4</formula>
    </cfRule>
    <cfRule type="expression" dxfId="41066" priority="13584">
      <formula>$Y438=3</formula>
    </cfRule>
    <cfRule type="expression" dxfId="41065" priority="13585">
      <formula>$Y438=2</formula>
    </cfRule>
    <cfRule type="expression" dxfId="41064" priority="13586">
      <formula>$Y438=1</formula>
    </cfRule>
  </conditionalFormatting>
  <conditionalFormatting sqref="R438:V438 Y438:AF438">
    <cfRule type="expression" dxfId="41063" priority="13578">
      <formula>$Y438=1</formula>
    </cfRule>
  </conditionalFormatting>
  <conditionalFormatting sqref="R438:V438 Y438:AF438">
    <cfRule type="expression" dxfId="41062" priority="13577">
      <formula>$Y438=3</formula>
    </cfRule>
  </conditionalFormatting>
  <conditionalFormatting sqref="R438:V438 Y438:AF438">
    <cfRule type="expression" dxfId="41061" priority="13576">
      <formula>$Y438=4</formula>
    </cfRule>
  </conditionalFormatting>
  <conditionalFormatting sqref="R438:V438 Y438:AF438">
    <cfRule type="expression" dxfId="41060" priority="13575">
      <formula>$Y438=2</formula>
    </cfRule>
  </conditionalFormatting>
  <conditionalFormatting sqref="AF438 R438:V438 Y438:AA438">
    <cfRule type="expression" dxfId="41059" priority="13567">
      <formula>$Y438=4</formula>
    </cfRule>
    <cfRule type="expression" dxfId="41058" priority="13568">
      <formula>$Y438=3</formula>
    </cfRule>
    <cfRule type="expression" dxfId="41057" priority="13569">
      <formula>$Y438=2</formula>
    </cfRule>
    <cfRule type="expression" dxfId="41056" priority="13570">
      <formula>$Y438=1</formula>
    </cfRule>
    <cfRule type="expression" dxfId="41055" priority="13571">
      <formula>$Y438=4</formula>
    </cfRule>
    <cfRule type="expression" dxfId="41054" priority="13572">
      <formula>$Y438=3</formula>
    </cfRule>
    <cfRule type="expression" dxfId="41053" priority="13573">
      <formula>$Y438=2</formula>
    </cfRule>
    <cfRule type="expression" dxfId="41052" priority="13574">
      <formula>$Y438=1</formula>
    </cfRule>
  </conditionalFormatting>
  <conditionalFormatting sqref="W438:X438">
    <cfRule type="expression" dxfId="41051" priority="13566">
      <formula>$Y438=1</formula>
    </cfRule>
  </conditionalFormatting>
  <conditionalFormatting sqref="W438:X438">
    <cfRule type="expression" dxfId="41050" priority="13565">
      <formula>$Y438=3</formula>
    </cfRule>
  </conditionalFormatting>
  <conditionalFormatting sqref="W438:X438">
    <cfRule type="expression" dxfId="41049" priority="13564">
      <formula>$Y438=4</formula>
    </cfRule>
  </conditionalFormatting>
  <conditionalFormatting sqref="W438:X438">
    <cfRule type="expression" dxfId="41048" priority="13563">
      <formula>$Y438=2</formula>
    </cfRule>
  </conditionalFormatting>
  <conditionalFormatting sqref="W438:X438">
    <cfRule type="expression" dxfId="41047" priority="13555">
      <formula>$Y438=4</formula>
    </cfRule>
    <cfRule type="expression" dxfId="41046" priority="13556">
      <formula>$Y438=3</formula>
    </cfRule>
    <cfRule type="expression" dxfId="41045" priority="13557">
      <formula>$Y438=2</formula>
    </cfRule>
    <cfRule type="expression" dxfId="41044" priority="13558">
      <formula>$Y438=1</formula>
    </cfRule>
    <cfRule type="expression" dxfId="41043" priority="13559">
      <formula>$Y438=4</formula>
    </cfRule>
    <cfRule type="expression" dxfId="41042" priority="13560">
      <formula>$Y438=3</formula>
    </cfRule>
    <cfRule type="expression" dxfId="41041" priority="13561">
      <formula>$Y438=2</formula>
    </cfRule>
    <cfRule type="expression" dxfId="41040" priority="13562">
      <formula>$Y438=1</formula>
    </cfRule>
  </conditionalFormatting>
  <conditionalFormatting sqref="G439:G441">
    <cfRule type="expression" dxfId="41039" priority="13554">
      <formula>$Y439=1</formula>
    </cfRule>
  </conditionalFormatting>
  <conditionalFormatting sqref="G439:G441">
    <cfRule type="expression" dxfId="41038" priority="13553">
      <formula>$Y439=3</formula>
    </cfRule>
  </conditionalFormatting>
  <conditionalFormatting sqref="G439:G441">
    <cfRule type="expression" dxfId="41037" priority="13552">
      <formula>$Y439=4</formula>
    </cfRule>
  </conditionalFormatting>
  <conditionalFormatting sqref="G439:G441">
    <cfRule type="expression" dxfId="41036" priority="13551">
      <formula>$Y439=2</formula>
    </cfRule>
  </conditionalFormatting>
  <conditionalFormatting sqref="G439:G441">
    <cfRule type="expression" dxfId="41035" priority="13549">
      <formula>$Y439=1</formula>
    </cfRule>
    <cfRule type="expression" dxfId="41034" priority="13550">
      <formula>$Y439=1</formula>
    </cfRule>
  </conditionalFormatting>
  <conditionalFormatting sqref="G439:G441">
    <cfRule type="expression" dxfId="41033" priority="13547">
      <formula>$Y439=4</formula>
    </cfRule>
    <cfRule type="expression" dxfId="41032" priority="13548">
      <formula>$Y439=2</formula>
    </cfRule>
  </conditionalFormatting>
  <conditionalFormatting sqref="F439:F441">
    <cfRule type="expression" dxfId="41031" priority="13546">
      <formula>$Y439=1</formula>
    </cfRule>
  </conditionalFormatting>
  <conditionalFormatting sqref="F439:F441">
    <cfRule type="expression" dxfId="41030" priority="13545">
      <formula>$Y439=3</formula>
    </cfRule>
  </conditionalFormatting>
  <conditionalFormatting sqref="F439:F441">
    <cfRule type="expression" dxfId="41029" priority="13544">
      <formula>$Y439=4</formula>
    </cfRule>
  </conditionalFormatting>
  <conditionalFormatting sqref="F439:F441">
    <cfRule type="expression" dxfId="41028" priority="13543">
      <formula>$Y439=2</formula>
    </cfRule>
  </conditionalFormatting>
  <conditionalFormatting sqref="F439:F441">
    <cfRule type="expression" dxfId="41027" priority="13541">
      <formula>$Y439=1</formula>
    </cfRule>
    <cfRule type="expression" dxfId="41026" priority="13542">
      <formula>$Y439=1</formula>
    </cfRule>
  </conditionalFormatting>
  <conditionalFormatting sqref="F439:F441">
    <cfRule type="expression" dxfId="41025" priority="13539">
      <formula>$Y439=4</formula>
    </cfRule>
    <cfRule type="expression" dxfId="41024" priority="13540">
      <formula>$Y439=2</formula>
    </cfRule>
  </conditionalFormatting>
  <conditionalFormatting sqref="F439:F441">
    <cfRule type="expression" dxfId="41023" priority="13538">
      <formula>$Y439=1</formula>
    </cfRule>
  </conditionalFormatting>
  <conditionalFormatting sqref="F439:F441">
    <cfRule type="expression" dxfId="41022" priority="13537">
      <formula>$Y439=3</formula>
    </cfRule>
  </conditionalFormatting>
  <conditionalFormatting sqref="F439:F441">
    <cfRule type="expression" dxfId="41021" priority="13536">
      <formula>$Y439=4</formula>
    </cfRule>
  </conditionalFormatting>
  <conditionalFormatting sqref="F439:F441">
    <cfRule type="expression" dxfId="41020" priority="13535">
      <formula>$Y439=2</formula>
    </cfRule>
  </conditionalFormatting>
  <conditionalFormatting sqref="F439:F441">
    <cfRule type="expression" dxfId="41019" priority="13533">
      <formula>$Y439=1</formula>
    </cfRule>
    <cfRule type="expression" dxfId="41018" priority="13534">
      <formula>$Y439=1</formula>
    </cfRule>
  </conditionalFormatting>
  <conditionalFormatting sqref="F439:F441">
    <cfRule type="expression" dxfId="41017" priority="13531">
      <formula>$Y439=4</formula>
    </cfRule>
    <cfRule type="expression" dxfId="41016" priority="13532">
      <formula>$Y439=2</formula>
    </cfRule>
  </conditionalFormatting>
  <conditionalFormatting sqref="F439:F441">
    <cfRule type="expression" dxfId="41015" priority="13530">
      <formula>$Y439=1</formula>
    </cfRule>
  </conditionalFormatting>
  <conditionalFormatting sqref="F439:F441">
    <cfRule type="expression" dxfId="41014" priority="13529">
      <formula>$Y439=3</formula>
    </cfRule>
  </conditionalFormatting>
  <conditionalFormatting sqref="F439:F441">
    <cfRule type="expression" dxfId="41013" priority="13528">
      <formula>$Y439=4</formula>
    </cfRule>
  </conditionalFormatting>
  <conditionalFormatting sqref="F439:F441">
    <cfRule type="expression" dxfId="41012" priority="13527">
      <formula>$Y439=2</formula>
    </cfRule>
  </conditionalFormatting>
  <conditionalFormatting sqref="F439:F441">
    <cfRule type="expression" dxfId="41011" priority="13525">
      <formula>$Y439=1</formula>
    </cfRule>
    <cfRule type="expression" dxfId="41010" priority="13526">
      <formula>$Y439=1</formula>
    </cfRule>
  </conditionalFormatting>
  <conditionalFormatting sqref="F439:F441">
    <cfRule type="expression" dxfId="41009" priority="13523">
      <formula>$Y439=4</formula>
    </cfRule>
    <cfRule type="expression" dxfId="41008" priority="13524">
      <formula>$Y439=2</formula>
    </cfRule>
  </conditionalFormatting>
  <conditionalFormatting sqref="F439:F441">
    <cfRule type="expression" dxfId="41007" priority="13522">
      <formula>$Y439=1</formula>
    </cfRule>
  </conditionalFormatting>
  <conditionalFormatting sqref="F439:F441">
    <cfRule type="expression" dxfId="41006" priority="13521">
      <formula>$Y439=3</formula>
    </cfRule>
  </conditionalFormatting>
  <conditionalFormatting sqref="F439:F441">
    <cfRule type="expression" dxfId="41005" priority="13520">
      <formula>$Y439=4</formula>
    </cfRule>
  </conditionalFormatting>
  <conditionalFormatting sqref="F439:F441">
    <cfRule type="expression" dxfId="41004" priority="13519">
      <formula>$Y439=2</formula>
    </cfRule>
  </conditionalFormatting>
  <conditionalFormatting sqref="F439:F441">
    <cfRule type="expression" dxfId="41003" priority="13517">
      <formula>$Y439=1</formula>
    </cfRule>
    <cfRule type="expression" dxfId="41002" priority="13518">
      <formula>$Y439=1</formula>
    </cfRule>
  </conditionalFormatting>
  <conditionalFormatting sqref="F439:F441">
    <cfRule type="expression" dxfId="41001" priority="13515">
      <formula>$Y439=4</formula>
    </cfRule>
    <cfRule type="expression" dxfId="41000" priority="13516">
      <formula>$Y439=2</formula>
    </cfRule>
  </conditionalFormatting>
  <conditionalFormatting sqref="N439:N441">
    <cfRule type="expression" dxfId="40999" priority="13514">
      <formula>$Y439=1</formula>
    </cfRule>
  </conditionalFormatting>
  <conditionalFormatting sqref="N439:N441">
    <cfRule type="expression" dxfId="40998" priority="13513">
      <formula>$Y439=3</formula>
    </cfRule>
  </conditionalFormatting>
  <conditionalFormatting sqref="N439:N441">
    <cfRule type="expression" dxfId="40997" priority="13512">
      <formula>$Y439=4</formula>
    </cfRule>
  </conditionalFormatting>
  <conditionalFormatting sqref="N439:N441">
    <cfRule type="expression" dxfId="40996" priority="13511">
      <formula>$Y439=2</formula>
    </cfRule>
  </conditionalFormatting>
  <conditionalFormatting sqref="Q439:Q441">
    <cfRule type="expression" dxfId="40995" priority="13510">
      <formula>$Y439=1</formula>
    </cfRule>
  </conditionalFormatting>
  <conditionalFormatting sqref="Q439:Q441">
    <cfRule type="expression" dxfId="40994" priority="13509">
      <formula>$Y439=3</formula>
    </cfRule>
  </conditionalFormatting>
  <conditionalFormatting sqref="Q439:Q441">
    <cfRule type="expression" dxfId="40993" priority="13508">
      <formula>$Y439=4</formula>
    </cfRule>
  </conditionalFormatting>
  <conditionalFormatting sqref="Q439:Q441">
    <cfRule type="expression" dxfId="40992" priority="13507">
      <formula>$Y439=2</formula>
    </cfRule>
  </conditionalFormatting>
  <conditionalFormatting sqref="Q439:Q441">
    <cfRule type="expression" dxfId="40991" priority="13491">
      <formula>$Y439=4</formula>
    </cfRule>
    <cfRule type="expression" dxfId="40990" priority="13492">
      <formula>$Y439=3</formula>
    </cfRule>
    <cfRule type="expression" dxfId="40989" priority="13493">
      <formula>$Y439=2</formula>
    </cfRule>
    <cfRule type="expression" dxfId="40988" priority="13494">
      <formula>$Y439=1</formula>
    </cfRule>
    <cfRule type="expression" dxfId="40987" priority="13495">
      <formula>$Y439=4</formula>
    </cfRule>
    <cfRule type="expression" dxfId="40986" priority="13496">
      <formula>$Y439=3</formula>
    </cfRule>
    <cfRule type="expression" dxfId="40985" priority="13497">
      <formula>$Y439=2</formula>
    </cfRule>
    <cfRule type="expression" dxfId="40984" priority="13498">
      <formula>$Y439=1</formula>
    </cfRule>
    <cfRule type="expression" dxfId="40983" priority="13499">
      <formula>$Y439=4</formula>
    </cfRule>
    <cfRule type="expression" dxfId="40982" priority="13500">
      <formula>$Y439=3</formula>
    </cfRule>
    <cfRule type="expression" dxfId="40981" priority="13501">
      <formula>$Y439=2</formula>
    </cfRule>
    <cfRule type="expression" dxfId="40980" priority="13502">
      <formula>$Y439=1</formula>
    </cfRule>
    <cfRule type="expression" dxfId="40979" priority="13503">
      <formula>$Y439=4</formula>
    </cfRule>
    <cfRule type="expression" dxfId="40978" priority="13504">
      <formula>$Y439=3</formula>
    </cfRule>
    <cfRule type="expression" dxfId="40977" priority="13505">
      <formula>$Y439=2</formula>
    </cfRule>
    <cfRule type="expression" dxfId="40976" priority="13506">
      <formula>$Y439=1</formula>
    </cfRule>
  </conditionalFormatting>
  <conditionalFormatting sqref="R439:AF441">
    <cfRule type="expression" dxfId="40975" priority="13490">
      <formula>$Y439=1</formula>
    </cfRule>
  </conditionalFormatting>
  <conditionalFormatting sqref="R439:AF441">
    <cfRule type="expression" dxfId="40974" priority="13489">
      <formula>$Y439=3</formula>
    </cfRule>
  </conditionalFormatting>
  <conditionalFormatting sqref="R439:AF441">
    <cfRule type="expression" dxfId="40973" priority="13488">
      <formula>$Y439=4</formula>
    </cfRule>
  </conditionalFormatting>
  <conditionalFormatting sqref="R439:AF441">
    <cfRule type="expression" dxfId="40972" priority="13487">
      <formula>$Y439=2</formula>
    </cfRule>
  </conditionalFormatting>
  <conditionalFormatting sqref="AF439:AF441 R439:AA441">
    <cfRule type="expression" dxfId="40971" priority="13479">
      <formula>$Y439=4</formula>
    </cfRule>
    <cfRule type="expression" dxfId="40970" priority="13480">
      <formula>$Y439=3</formula>
    </cfRule>
    <cfRule type="expression" dxfId="40969" priority="13481">
      <formula>$Y439=2</formula>
    </cfRule>
    <cfRule type="expression" dxfId="40968" priority="13482">
      <formula>$Y439=1</formula>
    </cfRule>
    <cfRule type="expression" dxfId="40967" priority="13483">
      <formula>$Y439=4</formula>
    </cfRule>
    <cfRule type="expression" dxfId="40966" priority="13484">
      <formula>$Y439=3</formula>
    </cfRule>
    <cfRule type="expression" dxfId="40965" priority="13485">
      <formula>$Y439=2</formula>
    </cfRule>
    <cfRule type="expression" dxfId="40964" priority="13486">
      <formula>$Y439=1</formula>
    </cfRule>
  </conditionalFormatting>
  <conditionalFormatting sqref="R439:V441 Y439:AF441">
    <cfRule type="expression" dxfId="40963" priority="13478">
      <formula>$Y439=1</formula>
    </cfRule>
  </conditionalFormatting>
  <conditionalFormatting sqref="R439:V441 Y439:AF441">
    <cfRule type="expression" dxfId="40962" priority="13477">
      <formula>$Y439=3</formula>
    </cfRule>
  </conditionalFormatting>
  <conditionalFormatting sqref="R439:V441 Y439:AF441">
    <cfRule type="expression" dxfId="40961" priority="13476">
      <formula>$Y439=4</formula>
    </cfRule>
  </conditionalFormatting>
  <conditionalFormatting sqref="R439:V441 Y439:AF441">
    <cfRule type="expression" dxfId="40960" priority="13475">
      <formula>$Y439=2</formula>
    </cfRule>
  </conditionalFormatting>
  <conditionalFormatting sqref="AF439:AF441 R439:V441 Y439:AA441">
    <cfRule type="expression" dxfId="40959" priority="13467">
      <formula>$Y439=4</formula>
    </cfRule>
    <cfRule type="expression" dxfId="40958" priority="13468">
      <formula>$Y439=3</formula>
    </cfRule>
    <cfRule type="expression" dxfId="40957" priority="13469">
      <formula>$Y439=2</formula>
    </cfRule>
    <cfRule type="expression" dxfId="40956" priority="13470">
      <formula>$Y439=1</formula>
    </cfRule>
    <cfRule type="expression" dxfId="40955" priority="13471">
      <formula>$Y439=4</formula>
    </cfRule>
    <cfRule type="expression" dxfId="40954" priority="13472">
      <formula>$Y439=3</formula>
    </cfRule>
    <cfRule type="expression" dxfId="40953" priority="13473">
      <formula>$Y439=2</formula>
    </cfRule>
    <cfRule type="expression" dxfId="40952" priority="13474">
      <formula>$Y439=1</formula>
    </cfRule>
  </conditionalFormatting>
  <conditionalFormatting sqref="W439:X441">
    <cfRule type="expression" dxfId="40951" priority="13466">
      <formula>$Y439=1</formula>
    </cfRule>
  </conditionalFormatting>
  <conditionalFormatting sqref="W439:X441">
    <cfRule type="expression" dxfId="40950" priority="13465">
      <formula>$Y439=3</formula>
    </cfRule>
  </conditionalFormatting>
  <conditionalFormatting sqref="W439:X441">
    <cfRule type="expression" dxfId="40949" priority="13464">
      <formula>$Y439=4</formula>
    </cfRule>
  </conditionalFormatting>
  <conditionalFormatting sqref="W439:X441">
    <cfRule type="expression" dxfId="40948" priority="13463">
      <formula>$Y439=2</formula>
    </cfRule>
  </conditionalFormatting>
  <conditionalFormatting sqref="W439:X441">
    <cfRule type="expression" dxfId="40947" priority="13455">
      <formula>$Y439=4</formula>
    </cfRule>
    <cfRule type="expression" dxfId="40946" priority="13456">
      <formula>$Y439=3</formula>
    </cfRule>
    <cfRule type="expression" dxfId="40945" priority="13457">
      <formula>$Y439=2</formula>
    </cfRule>
    <cfRule type="expression" dxfId="40944" priority="13458">
      <formula>$Y439=1</formula>
    </cfRule>
    <cfRule type="expression" dxfId="40943" priority="13459">
      <formula>$Y439=4</formula>
    </cfRule>
    <cfRule type="expression" dxfId="40942" priority="13460">
      <formula>$Y439=3</formula>
    </cfRule>
    <cfRule type="expression" dxfId="40941" priority="13461">
      <formula>$Y439=2</formula>
    </cfRule>
    <cfRule type="expression" dxfId="40940" priority="13462">
      <formula>$Y439=1</formula>
    </cfRule>
  </conditionalFormatting>
  <conditionalFormatting sqref="Q439:Q441">
    <cfRule type="expression" dxfId="40939" priority="13454">
      <formula>$Y439=1</formula>
    </cfRule>
  </conditionalFormatting>
  <conditionalFormatting sqref="Q439:Q441">
    <cfRule type="expression" dxfId="40938" priority="13453">
      <formula>$Y439=3</formula>
    </cfRule>
  </conditionalFormatting>
  <conditionalFormatting sqref="Q439:Q441">
    <cfRule type="expression" dxfId="40937" priority="13452">
      <formula>$Y439=4</formula>
    </cfRule>
  </conditionalFormatting>
  <conditionalFormatting sqref="Q439:Q441">
    <cfRule type="expression" dxfId="40936" priority="13451">
      <formula>$Y439=2</formula>
    </cfRule>
  </conditionalFormatting>
  <conditionalFormatting sqref="Q439:Q441">
    <cfRule type="expression" dxfId="40935" priority="13435">
      <formula>$Y439=4</formula>
    </cfRule>
    <cfRule type="expression" dxfId="40934" priority="13436">
      <formula>$Y439=3</formula>
    </cfRule>
    <cfRule type="expression" dxfId="40933" priority="13437">
      <formula>$Y439=2</formula>
    </cfRule>
    <cfRule type="expression" dxfId="40932" priority="13438">
      <formula>$Y439=1</formula>
    </cfRule>
    <cfRule type="expression" dxfId="40931" priority="13439">
      <formula>$Y439=4</formula>
    </cfRule>
    <cfRule type="expression" dxfId="40930" priority="13440">
      <formula>$Y439=3</formula>
    </cfRule>
    <cfRule type="expression" dxfId="40929" priority="13441">
      <formula>$Y439=2</formula>
    </cfRule>
    <cfRule type="expression" dxfId="40928" priority="13442">
      <formula>$Y439=1</formula>
    </cfRule>
    <cfRule type="expression" dxfId="40927" priority="13443">
      <formula>$Y439=4</formula>
    </cfRule>
    <cfRule type="expression" dxfId="40926" priority="13444">
      <formula>$Y439=3</formula>
    </cfRule>
    <cfRule type="expression" dxfId="40925" priority="13445">
      <formula>$Y439=2</formula>
    </cfRule>
    <cfRule type="expression" dxfId="40924" priority="13446">
      <formula>$Y439=1</formula>
    </cfRule>
    <cfRule type="expression" dxfId="40923" priority="13447">
      <formula>$Y439=4</formula>
    </cfRule>
    <cfRule type="expression" dxfId="40922" priority="13448">
      <formula>$Y439=3</formula>
    </cfRule>
    <cfRule type="expression" dxfId="40921" priority="13449">
      <formula>$Y439=2</formula>
    </cfRule>
    <cfRule type="expression" dxfId="40920" priority="13450">
      <formula>$Y439=1</formula>
    </cfRule>
  </conditionalFormatting>
  <conditionalFormatting sqref="R439:AF441">
    <cfRule type="expression" dxfId="40919" priority="13434">
      <formula>$Y439=1</formula>
    </cfRule>
  </conditionalFormatting>
  <conditionalFormatting sqref="R439:AF441">
    <cfRule type="expression" dxfId="40918" priority="13433">
      <formula>$Y439=3</formula>
    </cfRule>
  </conditionalFormatting>
  <conditionalFormatting sqref="R439:AF441">
    <cfRule type="expression" dxfId="40917" priority="13432">
      <formula>$Y439=4</formula>
    </cfRule>
  </conditionalFormatting>
  <conditionalFormatting sqref="R439:AF441">
    <cfRule type="expression" dxfId="40916" priority="13431">
      <formula>$Y439=2</formula>
    </cfRule>
  </conditionalFormatting>
  <conditionalFormatting sqref="AF439:AF441 R439:AA441">
    <cfRule type="expression" dxfId="40915" priority="13423">
      <formula>$Y439=4</formula>
    </cfRule>
    <cfRule type="expression" dxfId="40914" priority="13424">
      <formula>$Y439=3</formula>
    </cfRule>
    <cfRule type="expression" dxfId="40913" priority="13425">
      <formula>$Y439=2</formula>
    </cfRule>
    <cfRule type="expression" dxfId="40912" priority="13426">
      <formula>$Y439=1</formula>
    </cfRule>
    <cfRule type="expression" dxfId="40911" priority="13427">
      <formula>$Y439=4</formula>
    </cfRule>
    <cfRule type="expression" dxfId="40910" priority="13428">
      <formula>$Y439=3</formula>
    </cfRule>
    <cfRule type="expression" dxfId="40909" priority="13429">
      <formula>$Y439=2</formula>
    </cfRule>
    <cfRule type="expression" dxfId="40908" priority="13430">
      <formula>$Y439=1</formula>
    </cfRule>
  </conditionalFormatting>
  <conditionalFormatting sqref="R439:V441 Y439:AF441">
    <cfRule type="expression" dxfId="40907" priority="13422">
      <formula>$Y439=1</formula>
    </cfRule>
  </conditionalFormatting>
  <conditionalFormatting sqref="R439:V441 Y439:AF441">
    <cfRule type="expression" dxfId="40906" priority="13421">
      <formula>$Y439=3</formula>
    </cfRule>
  </conditionalFormatting>
  <conditionalFormatting sqref="R439:V441 Y439:AF441">
    <cfRule type="expression" dxfId="40905" priority="13420">
      <formula>$Y439=4</formula>
    </cfRule>
  </conditionalFormatting>
  <conditionalFormatting sqref="R439:V441 Y439:AF441">
    <cfRule type="expression" dxfId="40904" priority="13419">
      <formula>$Y439=2</formula>
    </cfRule>
  </conditionalFormatting>
  <conditionalFormatting sqref="AF439:AF441 R439:V441 Y439:AA441">
    <cfRule type="expression" dxfId="40903" priority="13411">
      <formula>$Y439=4</formula>
    </cfRule>
    <cfRule type="expression" dxfId="40902" priority="13412">
      <formula>$Y439=3</formula>
    </cfRule>
    <cfRule type="expression" dxfId="40901" priority="13413">
      <formula>$Y439=2</formula>
    </cfRule>
    <cfRule type="expression" dxfId="40900" priority="13414">
      <formula>$Y439=1</formula>
    </cfRule>
    <cfRule type="expression" dxfId="40899" priority="13415">
      <formula>$Y439=4</formula>
    </cfRule>
    <cfRule type="expression" dxfId="40898" priority="13416">
      <formula>$Y439=3</formula>
    </cfRule>
    <cfRule type="expression" dxfId="40897" priority="13417">
      <formula>$Y439=2</formula>
    </cfRule>
    <cfRule type="expression" dxfId="40896" priority="13418">
      <formula>$Y439=1</formula>
    </cfRule>
  </conditionalFormatting>
  <conditionalFormatting sqref="W439:X441">
    <cfRule type="expression" dxfId="40895" priority="13410">
      <formula>$Y439=1</formula>
    </cfRule>
  </conditionalFormatting>
  <conditionalFormatting sqref="W439:X441">
    <cfRule type="expression" dxfId="40894" priority="13409">
      <formula>$Y439=3</formula>
    </cfRule>
  </conditionalFormatting>
  <conditionalFormatting sqref="W439:X441">
    <cfRule type="expression" dxfId="40893" priority="13408">
      <formula>$Y439=4</formula>
    </cfRule>
  </conditionalFormatting>
  <conditionalFormatting sqref="W439:X441">
    <cfRule type="expression" dxfId="40892" priority="13407">
      <formula>$Y439=2</formula>
    </cfRule>
  </conditionalFormatting>
  <conditionalFormatting sqref="W439:X441">
    <cfRule type="expression" dxfId="40891" priority="13399">
      <formula>$Y439=4</formula>
    </cfRule>
    <cfRule type="expression" dxfId="40890" priority="13400">
      <formula>$Y439=3</formula>
    </cfRule>
    <cfRule type="expression" dxfId="40889" priority="13401">
      <formula>$Y439=2</formula>
    </cfRule>
    <cfRule type="expression" dxfId="40888" priority="13402">
      <formula>$Y439=1</formula>
    </cfRule>
    <cfRule type="expression" dxfId="40887" priority="13403">
      <formula>$Y439=4</formula>
    </cfRule>
    <cfRule type="expression" dxfId="40886" priority="13404">
      <formula>$Y439=3</formula>
    </cfRule>
    <cfRule type="expression" dxfId="40885" priority="13405">
      <formula>$Y439=2</formula>
    </cfRule>
    <cfRule type="expression" dxfId="40884" priority="13406">
      <formula>$Y439=1</formula>
    </cfRule>
  </conditionalFormatting>
  <conditionalFormatting sqref="M417:O417">
    <cfRule type="expression" dxfId="40883" priority="13398">
      <formula>$Y417=1</formula>
    </cfRule>
  </conditionalFormatting>
  <conditionalFormatting sqref="M417:O417">
    <cfRule type="expression" dxfId="40882" priority="13397">
      <formula>$Y417=3</formula>
    </cfRule>
  </conditionalFormatting>
  <conditionalFormatting sqref="M417:O417">
    <cfRule type="expression" dxfId="40881" priority="13396">
      <formula>$Y417=4</formula>
    </cfRule>
  </conditionalFormatting>
  <conditionalFormatting sqref="M417:O417">
    <cfRule type="expression" dxfId="40880" priority="13395">
      <formula>$Y417=2</formula>
    </cfRule>
  </conditionalFormatting>
  <conditionalFormatting sqref="N417:O417">
    <cfRule type="expression" dxfId="40879" priority="13394">
      <formula>$Y417=1</formula>
    </cfRule>
  </conditionalFormatting>
  <conditionalFormatting sqref="N417:O417">
    <cfRule type="expression" dxfId="40878" priority="13393">
      <formula>$Y417=3</formula>
    </cfRule>
  </conditionalFormatting>
  <conditionalFormatting sqref="N417:O417">
    <cfRule type="expression" dxfId="40877" priority="13392">
      <formula>$Y417=4</formula>
    </cfRule>
  </conditionalFormatting>
  <conditionalFormatting sqref="N417:O417">
    <cfRule type="expression" dxfId="40876" priority="13391">
      <formula>$Y417=2</formula>
    </cfRule>
  </conditionalFormatting>
  <conditionalFormatting sqref="N417:O417">
    <cfRule type="expression" dxfId="40875" priority="13390">
      <formula>$Y417=1</formula>
    </cfRule>
  </conditionalFormatting>
  <conditionalFormatting sqref="N417:O417">
    <cfRule type="expression" dxfId="40874" priority="13389">
      <formula>$Y417=3</formula>
    </cfRule>
  </conditionalFormatting>
  <conditionalFormatting sqref="N417:O417">
    <cfRule type="expression" dxfId="40873" priority="13388">
      <formula>$Y417=4</formula>
    </cfRule>
  </conditionalFormatting>
  <conditionalFormatting sqref="N417:O417">
    <cfRule type="expression" dxfId="40872" priority="13387">
      <formula>$Y417=2</formula>
    </cfRule>
  </conditionalFormatting>
  <conditionalFormatting sqref="G441">
    <cfRule type="expression" dxfId="40871" priority="13386">
      <formula>$Y441=1</formula>
    </cfRule>
  </conditionalFormatting>
  <conditionalFormatting sqref="G441">
    <cfRule type="expression" dxfId="40870" priority="13385">
      <formula>$Y441=3</formula>
    </cfRule>
  </conditionalFormatting>
  <conditionalFormatting sqref="G441">
    <cfRule type="expression" dxfId="40869" priority="13384">
      <formula>$Y441=4</formula>
    </cfRule>
  </conditionalFormatting>
  <conditionalFormatting sqref="G441">
    <cfRule type="expression" dxfId="40868" priority="13383">
      <formula>$Y441=2</formula>
    </cfRule>
  </conditionalFormatting>
  <conditionalFormatting sqref="G441">
    <cfRule type="expression" dxfId="40867" priority="13381">
      <formula>$Y441=1</formula>
    </cfRule>
    <cfRule type="expression" dxfId="40866" priority="13382">
      <formula>$Y441=1</formula>
    </cfRule>
  </conditionalFormatting>
  <conditionalFormatting sqref="G441">
    <cfRule type="expression" dxfId="40865" priority="13379">
      <formula>$Y441=4</formula>
    </cfRule>
    <cfRule type="expression" dxfId="40864" priority="13380">
      <formula>$Y441=2</formula>
    </cfRule>
  </conditionalFormatting>
  <conditionalFormatting sqref="F441">
    <cfRule type="expression" dxfId="40863" priority="13378">
      <formula>$Y441=1</formula>
    </cfRule>
  </conditionalFormatting>
  <conditionalFormatting sqref="F441">
    <cfRule type="expression" dxfId="40862" priority="13377">
      <formula>$Y441=3</formula>
    </cfRule>
  </conditionalFormatting>
  <conditionalFormatting sqref="F441">
    <cfRule type="expression" dxfId="40861" priority="13376">
      <formula>$Y441=4</formula>
    </cfRule>
  </conditionalFormatting>
  <conditionalFormatting sqref="F441">
    <cfRule type="expression" dxfId="40860" priority="13375">
      <formula>$Y441=2</formula>
    </cfRule>
  </conditionalFormatting>
  <conditionalFormatting sqref="F441">
    <cfRule type="expression" dxfId="40859" priority="13373">
      <formula>$Y441=1</formula>
    </cfRule>
    <cfRule type="expression" dxfId="40858" priority="13374">
      <formula>$Y441=1</formula>
    </cfRule>
  </conditionalFormatting>
  <conditionalFormatting sqref="F441">
    <cfRule type="expression" dxfId="40857" priority="13371">
      <formula>$Y441=4</formula>
    </cfRule>
    <cfRule type="expression" dxfId="40856" priority="13372">
      <formula>$Y441=2</formula>
    </cfRule>
  </conditionalFormatting>
  <conditionalFormatting sqref="F441">
    <cfRule type="expression" dxfId="40855" priority="13370">
      <formula>$Y441=1</formula>
    </cfRule>
  </conditionalFormatting>
  <conditionalFormatting sqref="F441">
    <cfRule type="expression" dxfId="40854" priority="13369">
      <formula>$Y441=3</formula>
    </cfRule>
  </conditionalFormatting>
  <conditionalFormatting sqref="F441">
    <cfRule type="expression" dxfId="40853" priority="13368">
      <formula>$Y441=4</formula>
    </cfRule>
  </conditionalFormatting>
  <conditionalFormatting sqref="F441">
    <cfRule type="expression" dxfId="40852" priority="13367">
      <formula>$Y441=2</formula>
    </cfRule>
  </conditionalFormatting>
  <conditionalFormatting sqref="F441">
    <cfRule type="expression" dxfId="40851" priority="13365">
      <formula>$Y441=1</formula>
    </cfRule>
    <cfRule type="expression" dxfId="40850" priority="13366">
      <formula>$Y441=1</formula>
    </cfRule>
  </conditionalFormatting>
  <conditionalFormatting sqref="F441">
    <cfRule type="expression" dxfId="40849" priority="13363">
      <formula>$Y441=4</formula>
    </cfRule>
    <cfRule type="expression" dxfId="40848" priority="13364">
      <formula>$Y441=2</formula>
    </cfRule>
  </conditionalFormatting>
  <conditionalFormatting sqref="F441">
    <cfRule type="expression" dxfId="40847" priority="13362">
      <formula>$Y441=1</formula>
    </cfRule>
  </conditionalFormatting>
  <conditionalFormatting sqref="F441">
    <cfRule type="expression" dxfId="40846" priority="13361">
      <formula>$Y441=3</formula>
    </cfRule>
  </conditionalFormatting>
  <conditionalFormatting sqref="F441">
    <cfRule type="expression" dxfId="40845" priority="13360">
      <formula>$Y441=4</formula>
    </cfRule>
  </conditionalFormatting>
  <conditionalFormatting sqref="F441">
    <cfRule type="expression" dxfId="40844" priority="13359">
      <formula>$Y441=2</formula>
    </cfRule>
  </conditionalFormatting>
  <conditionalFormatting sqref="F441">
    <cfRule type="expression" dxfId="40843" priority="13357">
      <formula>$Y441=1</formula>
    </cfRule>
    <cfRule type="expression" dxfId="40842" priority="13358">
      <formula>$Y441=1</formula>
    </cfRule>
  </conditionalFormatting>
  <conditionalFormatting sqref="F441">
    <cfRule type="expression" dxfId="40841" priority="13355">
      <formula>$Y441=4</formula>
    </cfRule>
    <cfRule type="expression" dxfId="40840" priority="13356">
      <formula>$Y441=2</formula>
    </cfRule>
  </conditionalFormatting>
  <conditionalFormatting sqref="F441">
    <cfRule type="expression" dxfId="40839" priority="13354">
      <formula>$Y441=1</formula>
    </cfRule>
  </conditionalFormatting>
  <conditionalFormatting sqref="F441">
    <cfRule type="expression" dxfId="40838" priority="13353">
      <formula>$Y441=3</formula>
    </cfRule>
  </conditionalFormatting>
  <conditionalFormatting sqref="F441">
    <cfRule type="expression" dxfId="40837" priority="13352">
      <formula>$Y441=4</formula>
    </cfRule>
  </conditionalFormatting>
  <conditionalFormatting sqref="F441">
    <cfRule type="expression" dxfId="40836" priority="13351">
      <formula>$Y441=2</formula>
    </cfRule>
  </conditionalFormatting>
  <conditionalFormatting sqref="F441">
    <cfRule type="expression" dxfId="40835" priority="13349">
      <formula>$Y441=1</formula>
    </cfRule>
    <cfRule type="expression" dxfId="40834" priority="13350">
      <formula>$Y441=1</formula>
    </cfRule>
  </conditionalFormatting>
  <conditionalFormatting sqref="F441">
    <cfRule type="expression" dxfId="40833" priority="13347">
      <formula>$Y441=4</formula>
    </cfRule>
    <cfRule type="expression" dxfId="40832" priority="13348">
      <formula>$Y441=2</formula>
    </cfRule>
  </conditionalFormatting>
  <conditionalFormatting sqref="G442:G449">
    <cfRule type="expression" dxfId="40831" priority="13346">
      <formula>$Y442=1</formula>
    </cfRule>
  </conditionalFormatting>
  <conditionalFormatting sqref="G442:G449">
    <cfRule type="expression" dxfId="40830" priority="13345">
      <formula>$Y442=3</formula>
    </cfRule>
  </conditionalFormatting>
  <conditionalFormatting sqref="G442:G449">
    <cfRule type="expression" dxfId="40829" priority="13344">
      <formula>$Y442=4</formula>
    </cfRule>
  </conditionalFormatting>
  <conditionalFormatting sqref="G442:G449">
    <cfRule type="expression" dxfId="40828" priority="13343">
      <formula>$Y442=2</formula>
    </cfRule>
  </conditionalFormatting>
  <conditionalFormatting sqref="G442:G449">
    <cfRule type="expression" dxfId="40827" priority="13341">
      <formula>$Y442=1</formula>
    </cfRule>
    <cfRule type="expression" dxfId="40826" priority="13342">
      <formula>$Y442=1</formula>
    </cfRule>
  </conditionalFormatting>
  <conditionalFormatting sqref="G442:G449">
    <cfRule type="expression" dxfId="40825" priority="13339">
      <formula>$Y442=4</formula>
    </cfRule>
    <cfRule type="expression" dxfId="40824" priority="13340">
      <formula>$Y442=2</formula>
    </cfRule>
  </conditionalFormatting>
  <conditionalFormatting sqref="F442:F449">
    <cfRule type="expression" dxfId="40823" priority="13338">
      <formula>$Y442=1</formula>
    </cfRule>
  </conditionalFormatting>
  <conditionalFormatting sqref="F442:F449">
    <cfRule type="expression" dxfId="40822" priority="13337">
      <formula>$Y442=3</formula>
    </cfRule>
  </conditionalFormatting>
  <conditionalFormatting sqref="F442:F449">
    <cfRule type="expression" dxfId="40821" priority="13336">
      <formula>$Y442=4</formula>
    </cfRule>
  </conditionalFormatting>
  <conditionalFormatting sqref="F442:F449">
    <cfRule type="expression" dxfId="40820" priority="13335">
      <formula>$Y442=2</formula>
    </cfRule>
  </conditionalFormatting>
  <conditionalFormatting sqref="F442:F449">
    <cfRule type="expression" dxfId="40819" priority="13333">
      <formula>$Y442=1</formula>
    </cfRule>
    <cfRule type="expression" dxfId="40818" priority="13334">
      <formula>$Y442=1</formula>
    </cfRule>
  </conditionalFormatting>
  <conditionalFormatting sqref="F442:F449">
    <cfRule type="expression" dxfId="40817" priority="13331">
      <formula>$Y442=4</formula>
    </cfRule>
    <cfRule type="expression" dxfId="40816" priority="13332">
      <formula>$Y442=2</formula>
    </cfRule>
  </conditionalFormatting>
  <conditionalFormatting sqref="F442:F449">
    <cfRule type="expression" dxfId="40815" priority="13330">
      <formula>$Y442=1</formula>
    </cfRule>
  </conditionalFormatting>
  <conditionalFormatting sqref="F442:F449">
    <cfRule type="expression" dxfId="40814" priority="13329">
      <formula>$Y442=3</formula>
    </cfRule>
  </conditionalFormatting>
  <conditionalFormatting sqref="F442:F449">
    <cfRule type="expression" dxfId="40813" priority="13328">
      <formula>$Y442=4</formula>
    </cfRule>
  </conditionalFormatting>
  <conditionalFormatting sqref="F442:F449">
    <cfRule type="expression" dxfId="40812" priority="13327">
      <formula>$Y442=2</formula>
    </cfRule>
  </conditionalFormatting>
  <conditionalFormatting sqref="F442:F449">
    <cfRule type="expression" dxfId="40811" priority="13325">
      <formula>$Y442=1</formula>
    </cfRule>
    <cfRule type="expression" dxfId="40810" priority="13326">
      <formula>$Y442=1</formula>
    </cfRule>
  </conditionalFormatting>
  <conditionalFormatting sqref="F442:F449">
    <cfRule type="expression" dxfId="40809" priority="13323">
      <formula>$Y442=4</formula>
    </cfRule>
    <cfRule type="expression" dxfId="40808" priority="13324">
      <formula>$Y442=2</formula>
    </cfRule>
  </conditionalFormatting>
  <conditionalFormatting sqref="F442:F449">
    <cfRule type="expression" dxfId="40807" priority="13322">
      <formula>$Y442=1</formula>
    </cfRule>
  </conditionalFormatting>
  <conditionalFormatting sqref="F442:F449">
    <cfRule type="expression" dxfId="40806" priority="13321">
      <formula>$Y442=3</formula>
    </cfRule>
  </conditionalFormatting>
  <conditionalFormatting sqref="F442:F449">
    <cfRule type="expression" dxfId="40805" priority="13320">
      <formula>$Y442=4</formula>
    </cfRule>
  </conditionalFormatting>
  <conditionalFormatting sqref="F442:F449">
    <cfRule type="expression" dxfId="40804" priority="13319">
      <formula>$Y442=2</formula>
    </cfRule>
  </conditionalFormatting>
  <conditionalFormatting sqref="F442:F449">
    <cfRule type="expression" dxfId="40803" priority="13317">
      <formula>$Y442=1</formula>
    </cfRule>
    <cfRule type="expression" dxfId="40802" priority="13318">
      <formula>$Y442=1</formula>
    </cfRule>
  </conditionalFormatting>
  <conditionalFormatting sqref="F442:F449">
    <cfRule type="expression" dxfId="40801" priority="13315">
      <formula>$Y442=4</formula>
    </cfRule>
    <cfRule type="expression" dxfId="40800" priority="13316">
      <formula>$Y442=2</formula>
    </cfRule>
  </conditionalFormatting>
  <conditionalFormatting sqref="F442:F449">
    <cfRule type="expression" dxfId="40799" priority="13314">
      <formula>$Y442=1</formula>
    </cfRule>
  </conditionalFormatting>
  <conditionalFormatting sqref="F442:F449">
    <cfRule type="expression" dxfId="40798" priority="13313">
      <formula>$Y442=3</formula>
    </cfRule>
  </conditionalFormatting>
  <conditionalFormatting sqref="F442:F449">
    <cfRule type="expression" dxfId="40797" priority="13312">
      <formula>$Y442=4</formula>
    </cfRule>
  </conditionalFormatting>
  <conditionalFormatting sqref="F442:F449">
    <cfRule type="expression" dxfId="40796" priority="13311">
      <formula>$Y442=2</formula>
    </cfRule>
  </conditionalFormatting>
  <conditionalFormatting sqref="F442:F449">
    <cfRule type="expression" dxfId="40795" priority="13309">
      <formula>$Y442=1</formula>
    </cfRule>
    <cfRule type="expression" dxfId="40794" priority="13310">
      <formula>$Y442=1</formula>
    </cfRule>
  </conditionalFormatting>
  <conditionalFormatting sqref="F442:F449">
    <cfRule type="expression" dxfId="40793" priority="13307">
      <formula>$Y442=4</formula>
    </cfRule>
    <cfRule type="expression" dxfId="40792" priority="13308">
      <formula>$Y442=2</formula>
    </cfRule>
  </conditionalFormatting>
  <conditionalFormatting sqref="P441:P449">
    <cfRule type="expression" dxfId="40791" priority="13306">
      <formula>$Y441=1</formula>
    </cfRule>
  </conditionalFormatting>
  <conditionalFormatting sqref="P441:P449">
    <cfRule type="expression" dxfId="40790" priority="13305">
      <formula>$Y441=3</formula>
    </cfRule>
  </conditionalFormatting>
  <conditionalFormatting sqref="P441:P449">
    <cfRule type="expression" dxfId="40789" priority="13304">
      <formula>$Y441=4</formula>
    </cfRule>
  </conditionalFormatting>
  <conditionalFormatting sqref="P441:P449">
    <cfRule type="expression" dxfId="40788" priority="13303">
      <formula>$Y441=2</formula>
    </cfRule>
  </conditionalFormatting>
  <conditionalFormatting sqref="P441:P449">
    <cfRule type="expression" dxfId="40787" priority="13287">
      <formula>$Y441=4</formula>
    </cfRule>
    <cfRule type="expression" dxfId="40786" priority="13288">
      <formula>$Y441=3</formula>
    </cfRule>
    <cfRule type="expression" dxfId="40785" priority="13289">
      <formula>$Y441=2</formula>
    </cfRule>
    <cfRule type="expression" dxfId="40784" priority="13290">
      <formula>$Y441=1</formula>
    </cfRule>
    <cfRule type="expression" dxfId="40783" priority="13291">
      <formula>$Y441=4</formula>
    </cfRule>
    <cfRule type="expression" dxfId="40782" priority="13292">
      <formula>$Y441=3</formula>
    </cfRule>
    <cfRule type="expression" dxfId="40781" priority="13293">
      <formula>$Y441=2</formula>
    </cfRule>
    <cfRule type="expression" dxfId="40780" priority="13294">
      <formula>$Y441=1</formula>
    </cfRule>
    <cfRule type="expression" dxfId="40779" priority="13295">
      <formula>$Y441=4</formula>
    </cfRule>
    <cfRule type="expression" dxfId="40778" priority="13296">
      <formula>$Y441=3</formula>
    </cfRule>
    <cfRule type="expression" dxfId="40777" priority="13297">
      <formula>$Y441=2</formula>
    </cfRule>
    <cfRule type="expression" dxfId="40776" priority="13298">
      <formula>$Y441=1</formula>
    </cfRule>
    <cfRule type="expression" dxfId="40775" priority="13299">
      <formula>$Y441=4</formula>
    </cfRule>
    <cfRule type="expression" dxfId="40774" priority="13300">
      <formula>$Y441=3</formula>
    </cfRule>
    <cfRule type="expression" dxfId="40773" priority="13301">
      <formula>$Y441=2</formula>
    </cfRule>
    <cfRule type="expression" dxfId="40772" priority="13302">
      <formula>$Y441=1</formula>
    </cfRule>
  </conditionalFormatting>
  <conditionalFormatting sqref="P441:P449">
    <cfRule type="expression" dxfId="40771" priority="13286">
      <formula>$Y441=1</formula>
    </cfRule>
  </conditionalFormatting>
  <conditionalFormatting sqref="P441:P449">
    <cfRule type="expression" dxfId="40770" priority="13285">
      <formula>$Y441=3</formula>
    </cfRule>
  </conditionalFormatting>
  <conditionalFormatting sqref="P441:P449">
    <cfRule type="expression" dxfId="40769" priority="13284">
      <formula>$Y441=4</formula>
    </cfRule>
  </conditionalFormatting>
  <conditionalFormatting sqref="P441:P449">
    <cfRule type="expression" dxfId="40768" priority="13283">
      <formula>$Y441=2</formula>
    </cfRule>
  </conditionalFormatting>
  <conditionalFormatting sqref="P441:P449">
    <cfRule type="expression" dxfId="40767" priority="13267">
      <formula>$Y441=4</formula>
    </cfRule>
    <cfRule type="expression" dxfId="40766" priority="13268">
      <formula>$Y441=3</formula>
    </cfRule>
    <cfRule type="expression" dxfId="40765" priority="13269">
      <formula>$Y441=2</formula>
    </cfRule>
    <cfRule type="expression" dxfId="40764" priority="13270">
      <formula>$Y441=1</formula>
    </cfRule>
    <cfRule type="expression" dxfId="40763" priority="13271">
      <formula>$Y441=4</formula>
    </cfRule>
    <cfRule type="expression" dxfId="40762" priority="13272">
      <formula>$Y441=3</formula>
    </cfRule>
    <cfRule type="expression" dxfId="40761" priority="13273">
      <formula>$Y441=2</formula>
    </cfRule>
    <cfRule type="expression" dxfId="40760" priority="13274">
      <formula>$Y441=1</formula>
    </cfRule>
    <cfRule type="expression" dxfId="40759" priority="13275">
      <formula>$Y441=4</formula>
    </cfRule>
    <cfRule type="expression" dxfId="40758" priority="13276">
      <formula>$Y441=3</formula>
    </cfRule>
    <cfRule type="expression" dxfId="40757" priority="13277">
      <formula>$Y441=2</formula>
    </cfRule>
    <cfRule type="expression" dxfId="40756" priority="13278">
      <formula>$Y441=1</formula>
    </cfRule>
    <cfRule type="expression" dxfId="40755" priority="13279">
      <formula>$Y441=4</formula>
    </cfRule>
    <cfRule type="expression" dxfId="40754" priority="13280">
      <formula>$Y441=3</formula>
    </cfRule>
    <cfRule type="expression" dxfId="40753" priority="13281">
      <formula>$Y441=2</formula>
    </cfRule>
    <cfRule type="expression" dxfId="40752" priority="13282">
      <formula>$Y441=1</formula>
    </cfRule>
  </conditionalFormatting>
  <conditionalFormatting sqref="Q441:Q449">
    <cfRule type="expression" dxfId="40751" priority="13266">
      <formula>$Y441=1</formula>
    </cfRule>
  </conditionalFormatting>
  <conditionalFormatting sqref="Q441:Q449">
    <cfRule type="expression" dxfId="40750" priority="13265">
      <formula>$Y441=3</formula>
    </cfRule>
  </conditionalFormatting>
  <conditionalFormatting sqref="Q441:Q449">
    <cfRule type="expression" dxfId="40749" priority="13264">
      <formula>$Y441=4</formula>
    </cfRule>
  </conditionalFormatting>
  <conditionalFormatting sqref="Q441:Q449">
    <cfRule type="expression" dxfId="40748" priority="13263">
      <formula>$Y441=2</formula>
    </cfRule>
  </conditionalFormatting>
  <conditionalFormatting sqref="Q441:Q449">
    <cfRule type="expression" dxfId="40747" priority="13247">
      <formula>$Y441=4</formula>
    </cfRule>
    <cfRule type="expression" dxfId="40746" priority="13248">
      <formula>$Y441=3</formula>
    </cfRule>
    <cfRule type="expression" dxfId="40745" priority="13249">
      <formula>$Y441=2</formula>
    </cfRule>
    <cfRule type="expression" dxfId="40744" priority="13250">
      <formula>$Y441=1</formula>
    </cfRule>
    <cfRule type="expression" dxfId="40743" priority="13251">
      <formula>$Y441=4</formula>
    </cfRule>
    <cfRule type="expression" dxfId="40742" priority="13252">
      <formula>$Y441=3</formula>
    </cfRule>
    <cfRule type="expression" dxfId="40741" priority="13253">
      <formula>$Y441=2</formula>
    </cfRule>
    <cfRule type="expression" dxfId="40740" priority="13254">
      <formula>$Y441=1</formula>
    </cfRule>
    <cfRule type="expression" dxfId="40739" priority="13255">
      <formula>$Y441=4</formula>
    </cfRule>
    <cfRule type="expression" dxfId="40738" priority="13256">
      <formula>$Y441=3</formula>
    </cfRule>
    <cfRule type="expression" dxfId="40737" priority="13257">
      <formula>$Y441=2</formula>
    </cfRule>
    <cfRule type="expression" dxfId="40736" priority="13258">
      <formula>$Y441=1</formula>
    </cfRule>
    <cfRule type="expression" dxfId="40735" priority="13259">
      <formula>$Y441=4</formula>
    </cfRule>
    <cfRule type="expression" dxfId="40734" priority="13260">
      <formula>$Y441=3</formula>
    </cfRule>
    <cfRule type="expression" dxfId="40733" priority="13261">
      <formula>$Y441=2</formula>
    </cfRule>
    <cfRule type="expression" dxfId="40732" priority="13262">
      <formula>$Y441=1</formula>
    </cfRule>
  </conditionalFormatting>
  <conditionalFormatting sqref="R441:AF449">
    <cfRule type="expression" dxfId="40731" priority="13246">
      <formula>$Y441=1</formula>
    </cfRule>
  </conditionalFormatting>
  <conditionalFormatting sqref="R441:AF449">
    <cfRule type="expression" dxfId="40730" priority="13245">
      <formula>$Y441=3</formula>
    </cfRule>
  </conditionalFormatting>
  <conditionalFormatting sqref="R441:AF449">
    <cfRule type="expression" dxfId="40729" priority="13244">
      <formula>$Y441=4</formula>
    </cfRule>
  </conditionalFormatting>
  <conditionalFormatting sqref="R441:AF449">
    <cfRule type="expression" dxfId="40728" priority="13243">
      <formula>$Y441=2</formula>
    </cfRule>
  </conditionalFormatting>
  <conditionalFormatting sqref="AF441:AF449 R441:AA449">
    <cfRule type="expression" dxfId="40727" priority="13235">
      <formula>$Y441=4</formula>
    </cfRule>
    <cfRule type="expression" dxfId="40726" priority="13236">
      <formula>$Y441=3</formula>
    </cfRule>
    <cfRule type="expression" dxfId="40725" priority="13237">
      <formula>$Y441=2</formula>
    </cfRule>
    <cfRule type="expression" dxfId="40724" priority="13238">
      <formula>$Y441=1</formula>
    </cfRule>
    <cfRule type="expression" dxfId="40723" priority="13239">
      <formula>$Y441=4</formula>
    </cfRule>
    <cfRule type="expression" dxfId="40722" priority="13240">
      <formula>$Y441=3</formula>
    </cfRule>
    <cfRule type="expression" dxfId="40721" priority="13241">
      <formula>$Y441=2</formula>
    </cfRule>
    <cfRule type="expression" dxfId="40720" priority="13242">
      <formula>$Y441=1</formula>
    </cfRule>
  </conditionalFormatting>
  <conditionalFormatting sqref="R441:V449 Y441:AF449">
    <cfRule type="expression" dxfId="40719" priority="13234">
      <formula>$Y441=1</formula>
    </cfRule>
  </conditionalFormatting>
  <conditionalFormatting sqref="R441:V449 Y441:AF449">
    <cfRule type="expression" dxfId="40718" priority="13233">
      <formula>$Y441=3</formula>
    </cfRule>
  </conditionalFormatting>
  <conditionalFormatting sqref="R441:V449 Y441:AF449">
    <cfRule type="expression" dxfId="40717" priority="13232">
      <formula>$Y441=4</formula>
    </cfRule>
  </conditionalFormatting>
  <conditionalFormatting sqref="R441:V449 Y441:AF449">
    <cfRule type="expression" dxfId="40716" priority="13231">
      <formula>$Y441=2</formula>
    </cfRule>
  </conditionalFormatting>
  <conditionalFormatting sqref="AF441:AF449 R441:V449 Y441:AA449">
    <cfRule type="expression" dxfId="40715" priority="13223">
      <formula>$Y441=4</formula>
    </cfRule>
    <cfRule type="expression" dxfId="40714" priority="13224">
      <formula>$Y441=3</formula>
    </cfRule>
    <cfRule type="expression" dxfId="40713" priority="13225">
      <formula>$Y441=2</formula>
    </cfRule>
    <cfRule type="expression" dxfId="40712" priority="13226">
      <formula>$Y441=1</formula>
    </cfRule>
    <cfRule type="expression" dxfId="40711" priority="13227">
      <formula>$Y441=4</formula>
    </cfRule>
    <cfRule type="expression" dxfId="40710" priority="13228">
      <formula>$Y441=3</formula>
    </cfRule>
    <cfRule type="expression" dxfId="40709" priority="13229">
      <formula>$Y441=2</formula>
    </cfRule>
    <cfRule type="expression" dxfId="40708" priority="13230">
      <formula>$Y441=1</formula>
    </cfRule>
  </conditionalFormatting>
  <conditionalFormatting sqref="W441:X449">
    <cfRule type="expression" dxfId="40707" priority="13222">
      <formula>$Y441=1</formula>
    </cfRule>
  </conditionalFormatting>
  <conditionalFormatting sqref="W441:X449">
    <cfRule type="expression" dxfId="40706" priority="13221">
      <formula>$Y441=3</formula>
    </cfRule>
  </conditionalFormatting>
  <conditionalFormatting sqref="W441:X449">
    <cfRule type="expression" dxfId="40705" priority="13220">
      <formula>$Y441=4</formula>
    </cfRule>
  </conditionalFormatting>
  <conditionalFormatting sqref="W441:X449">
    <cfRule type="expression" dxfId="40704" priority="13219">
      <formula>$Y441=2</formula>
    </cfRule>
  </conditionalFormatting>
  <conditionalFormatting sqref="W441:X449">
    <cfRule type="expression" dxfId="40703" priority="13211">
      <formula>$Y441=4</formula>
    </cfRule>
    <cfRule type="expression" dxfId="40702" priority="13212">
      <formula>$Y441=3</formula>
    </cfRule>
    <cfRule type="expression" dxfId="40701" priority="13213">
      <formula>$Y441=2</formula>
    </cfRule>
    <cfRule type="expression" dxfId="40700" priority="13214">
      <formula>$Y441=1</formula>
    </cfRule>
    <cfRule type="expression" dxfId="40699" priority="13215">
      <formula>$Y441=4</formula>
    </cfRule>
    <cfRule type="expression" dxfId="40698" priority="13216">
      <formula>$Y441=3</formula>
    </cfRule>
    <cfRule type="expression" dxfId="40697" priority="13217">
      <formula>$Y441=2</formula>
    </cfRule>
    <cfRule type="expression" dxfId="40696" priority="13218">
      <formula>$Y441=1</formula>
    </cfRule>
  </conditionalFormatting>
  <conditionalFormatting sqref="Q441:Q449">
    <cfRule type="expression" dxfId="40695" priority="13210">
      <formula>$Y441=1</formula>
    </cfRule>
  </conditionalFormatting>
  <conditionalFormatting sqref="Q441:Q449">
    <cfRule type="expression" dxfId="40694" priority="13209">
      <formula>$Y441=3</formula>
    </cfRule>
  </conditionalFormatting>
  <conditionalFormatting sqref="Q441:Q449">
    <cfRule type="expression" dxfId="40693" priority="13208">
      <formula>$Y441=4</formula>
    </cfRule>
  </conditionalFormatting>
  <conditionalFormatting sqref="Q441:Q449">
    <cfRule type="expression" dxfId="40692" priority="13207">
      <formula>$Y441=2</formula>
    </cfRule>
  </conditionalFormatting>
  <conditionalFormatting sqref="Q441:Q449">
    <cfRule type="expression" dxfId="40691" priority="13191">
      <formula>$Y441=4</formula>
    </cfRule>
    <cfRule type="expression" dxfId="40690" priority="13192">
      <formula>$Y441=3</formula>
    </cfRule>
    <cfRule type="expression" dxfId="40689" priority="13193">
      <formula>$Y441=2</formula>
    </cfRule>
    <cfRule type="expression" dxfId="40688" priority="13194">
      <formula>$Y441=1</formula>
    </cfRule>
    <cfRule type="expression" dxfId="40687" priority="13195">
      <formula>$Y441=4</formula>
    </cfRule>
    <cfRule type="expression" dxfId="40686" priority="13196">
      <formula>$Y441=3</formula>
    </cfRule>
    <cfRule type="expression" dxfId="40685" priority="13197">
      <formula>$Y441=2</formula>
    </cfRule>
    <cfRule type="expression" dxfId="40684" priority="13198">
      <formula>$Y441=1</formula>
    </cfRule>
    <cfRule type="expression" dxfId="40683" priority="13199">
      <formula>$Y441=4</formula>
    </cfRule>
    <cfRule type="expression" dxfId="40682" priority="13200">
      <formula>$Y441=3</formula>
    </cfRule>
    <cfRule type="expression" dxfId="40681" priority="13201">
      <formula>$Y441=2</formula>
    </cfRule>
    <cfRule type="expression" dxfId="40680" priority="13202">
      <formula>$Y441=1</formula>
    </cfRule>
    <cfRule type="expression" dxfId="40679" priority="13203">
      <formula>$Y441=4</formula>
    </cfRule>
    <cfRule type="expression" dxfId="40678" priority="13204">
      <formula>$Y441=3</formula>
    </cfRule>
    <cfRule type="expression" dxfId="40677" priority="13205">
      <formula>$Y441=2</formula>
    </cfRule>
    <cfRule type="expression" dxfId="40676" priority="13206">
      <formula>$Y441=1</formula>
    </cfRule>
  </conditionalFormatting>
  <conditionalFormatting sqref="R441:AF449">
    <cfRule type="expression" dxfId="40675" priority="13190">
      <formula>$Y441=1</formula>
    </cfRule>
  </conditionalFormatting>
  <conditionalFormatting sqref="R441:AF449">
    <cfRule type="expression" dxfId="40674" priority="13189">
      <formula>$Y441=3</formula>
    </cfRule>
  </conditionalFormatting>
  <conditionalFormatting sqref="R441:AF449">
    <cfRule type="expression" dxfId="40673" priority="13188">
      <formula>$Y441=4</formula>
    </cfRule>
  </conditionalFormatting>
  <conditionalFormatting sqref="R441:AF449">
    <cfRule type="expression" dxfId="40672" priority="13187">
      <formula>$Y441=2</formula>
    </cfRule>
  </conditionalFormatting>
  <conditionalFormatting sqref="AF441:AF449 R441:AA449">
    <cfRule type="expression" dxfId="40671" priority="13179">
      <formula>$Y441=4</formula>
    </cfRule>
    <cfRule type="expression" dxfId="40670" priority="13180">
      <formula>$Y441=3</formula>
    </cfRule>
    <cfRule type="expression" dxfId="40669" priority="13181">
      <formula>$Y441=2</formula>
    </cfRule>
    <cfRule type="expression" dxfId="40668" priority="13182">
      <formula>$Y441=1</formula>
    </cfRule>
    <cfRule type="expression" dxfId="40667" priority="13183">
      <formula>$Y441=4</formula>
    </cfRule>
    <cfRule type="expression" dxfId="40666" priority="13184">
      <formula>$Y441=3</formula>
    </cfRule>
    <cfRule type="expression" dxfId="40665" priority="13185">
      <formula>$Y441=2</formula>
    </cfRule>
    <cfRule type="expression" dxfId="40664" priority="13186">
      <formula>$Y441=1</formula>
    </cfRule>
  </conditionalFormatting>
  <conditionalFormatting sqref="R441:V449 Y441:AF449">
    <cfRule type="expression" dxfId="40663" priority="13178">
      <formula>$Y441=1</formula>
    </cfRule>
  </conditionalFormatting>
  <conditionalFormatting sqref="R441:V449 Y441:AF449">
    <cfRule type="expression" dxfId="40662" priority="13177">
      <formula>$Y441=3</formula>
    </cfRule>
  </conditionalFormatting>
  <conditionalFormatting sqref="R441:V449 Y441:AF449">
    <cfRule type="expression" dxfId="40661" priority="13176">
      <formula>$Y441=4</formula>
    </cfRule>
  </conditionalFormatting>
  <conditionalFormatting sqref="R441:V449 Y441:AF449">
    <cfRule type="expression" dxfId="40660" priority="13175">
      <formula>$Y441=2</formula>
    </cfRule>
  </conditionalFormatting>
  <conditionalFormatting sqref="AF441:AF449 R441:V449 Y441:AA449">
    <cfRule type="expression" dxfId="40659" priority="13167">
      <formula>$Y441=4</formula>
    </cfRule>
    <cfRule type="expression" dxfId="40658" priority="13168">
      <formula>$Y441=3</formula>
    </cfRule>
    <cfRule type="expression" dxfId="40657" priority="13169">
      <formula>$Y441=2</formula>
    </cfRule>
    <cfRule type="expression" dxfId="40656" priority="13170">
      <formula>$Y441=1</formula>
    </cfRule>
    <cfRule type="expression" dxfId="40655" priority="13171">
      <formula>$Y441=4</formula>
    </cfRule>
    <cfRule type="expression" dxfId="40654" priority="13172">
      <formula>$Y441=3</formula>
    </cfRule>
    <cfRule type="expression" dxfId="40653" priority="13173">
      <formula>$Y441=2</formula>
    </cfRule>
    <cfRule type="expression" dxfId="40652" priority="13174">
      <formula>$Y441=1</formula>
    </cfRule>
  </conditionalFormatting>
  <conditionalFormatting sqref="W441:X449">
    <cfRule type="expression" dxfId="40651" priority="13166">
      <formula>$Y441=1</formula>
    </cfRule>
  </conditionalFormatting>
  <conditionalFormatting sqref="W441:X449">
    <cfRule type="expression" dxfId="40650" priority="13165">
      <formula>$Y441=3</formula>
    </cfRule>
  </conditionalFormatting>
  <conditionalFormatting sqref="W441:X449">
    <cfRule type="expression" dxfId="40649" priority="13164">
      <formula>$Y441=4</formula>
    </cfRule>
  </conditionalFormatting>
  <conditionalFormatting sqref="W441:X449">
    <cfRule type="expression" dxfId="40648" priority="13163">
      <formula>$Y441=2</formula>
    </cfRule>
  </conditionalFormatting>
  <conditionalFormatting sqref="W441:X449">
    <cfRule type="expression" dxfId="40647" priority="13155">
      <formula>$Y441=4</formula>
    </cfRule>
    <cfRule type="expression" dxfId="40646" priority="13156">
      <formula>$Y441=3</formula>
    </cfRule>
    <cfRule type="expression" dxfId="40645" priority="13157">
      <formula>$Y441=2</formula>
    </cfRule>
    <cfRule type="expression" dxfId="40644" priority="13158">
      <formula>$Y441=1</formula>
    </cfRule>
    <cfRule type="expression" dxfId="40643" priority="13159">
      <formula>$Y441=4</formula>
    </cfRule>
    <cfRule type="expression" dxfId="40642" priority="13160">
      <formula>$Y441=3</formula>
    </cfRule>
    <cfRule type="expression" dxfId="40641" priority="13161">
      <formula>$Y441=2</formula>
    </cfRule>
    <cfRule type="expression" dxfId="40640" priority="13162">
      <formula>$Y441=1</formula>
    </cfRule>
  </conditionalFormatting>
  <conditionalFormatting sqref="A460:Q460 A461:O461 A462:D463 Y462:Z463 A464 K463:N463 G462:N462 G463:I463 AB462:AF463 AB460:AF460 K465:O466 A465:D467 K467:M467 Z460 K468:O469 A468:E470 M470:O473 K470:K473 H464:H470 A471:D474 K474:O474 A475:E475 I474:I475 A476:A479 K475:M479 A480:D480 K480:O480 A449:AF455 A502:AF802 K481:M482 N481:O484 R481:V484 A481:E481 I480:I481 AB481:AD484 A482:D485 I485 A486:A491 K485:M490 O492:O495 A492:E495 H492:H495 J492:J495 R492:V495 AB492:AF495 A496:D498 A499:E499 I499 A500:D501 K499:M501">
    <cfRule type="expression" dxfId="40639" priority="12918">
      <formula>$Y449=1</formula>
    </cfRule>
  </conditionalFormatting>
  <conditionalFormatting sqref="A460:D463 A449:D455 F460:Q460 F461:O461 Y462:Z463 A464 K463:N463 G462:N462 G463:I463 AB462:AF463 AB460:AF460 K465:O466 K467:M467 Z460 K468:O469 K470:K473 M470:O473 A465:D475 H464:H470 K474:O474 I474:I475 A476:A479 K475:M479 K480:O480 F449:AF455 F502:AF802 K481:M482 N481:O484 R481:V484 I480:I481 A480:D485 AB481:AD484 I485 A486:A491 K485:M490 O492:O495 H492:H495 J492:J495 R492:V495 AB492:AF495 A492:D802 I499 K499:M501">
    <cfRule type="expression" dxfId="40638" priority="12917">
      <formula>$Y449=3</formula>
    </cfRule>
  </conditionalFormatting>
  <conditionalFormatting sqref="A460:Q460 A461:O461 A462:D463 Y462:Z463 A464 K463:N463 G462:N462 G463:I463 AB462:AF463 AB460:AF460 K465:O466 A465:D467 K467:M467 Z460 K468:O469 A468:E470 M470:O473 K470:K473 H464:H470 A471:D474 K474:O474 A475:E475 I474:I475 A476:A479 K475:M479 A480:D480 K480:O480 A449:AF455 A502:AF802 K481:M482 N481:O484 R481:V484 A481:E481 I480:I481 AB481:AD484 A482:D485 I485 A486:A491 K485:M490 O492:O495 A492:E495 H492:H495 J492:J495 R492:V495 AB492:AF495 A496:D498 A499:E499 I499 A500:D501 K499:M501">
    <cfRule type="expression" dxfId="40637" priority="12916">
      <formula>$Y449=4</formula>
    </cfRule>
  </conditionalFormatting>
  <conditionalFormatting sqref="E460:E461 E449:E455 E468:E470 E475 E481 E492:E495 E499 E502:E802">
    <cfRule type="expression" dxfId="40636" priority="12914">
      <formula>$Y449=3</formula>
    </cfRule>
    <cfRule type="expression" dxfId="40635" priority="12915">
      <formula>$Y449=2</formula>
    </cfRule>
  </conditionalFormatting>
  <conditionalFormatting sqref="A460:D463 A449:D455 F460:Q460 F461:O461 Y462:Z463 A464 K463:N463 G462:N462 G463:I463 AB462:AF463 AB460:AF460 K465:O466 K467:M467 Z460 K468:O469 K470:K473 M470:O473 A465:D475 H464:H470 K474:O474 I474:I475 A476:A479 K475:M479 K480:O480 F449:AF455 F502:AF802 K481:M482 N481:O484 R481:V484 I480:I481 A480:D485 AB481:AD484 I485 A486:A491 K485:M490 O492:O495 H492:H495 J492:J495 R492:V495 AB492:AF495 A492:D802 I499 K499:M501">
    <cfRule type="expression" dxfId="40634" priority="12913">
      <formula>$Y449=2</formula>
    </cfRule>
  </conditionalFormatting>
  <conditionalFormatting sqref="Z460 AF460 AF449:AF455 AF462:AF463 R502:AA802 Y462:Z463 R449:AA455 R481:V484 R492:V495 AF492:AF495 AF502:AF802">
    <cfRule type="expression" dxfId="40633" priority="12905">
      <formula>$Y449=4</formula>
    </cfRule>
    <cfRule type="expression" dxfId="40632" priority="12906">
      <formula>$Y449=3</formula>
    </cfRule>
    <cfRule type="expression" dxfId="40631" priority="12907">
      <formula>$Y449=2</formula>
    </cfRule>
    <cfRule type="expression" dxfId="40630" priority="12908">
      <formula>$Y449=1</formula>
    </cfRule>
    <cfRule type="expression" dxfId="40629" priority="12909">
      <formula>$Y449=4</formula>
    </cfRule>
    <cfRule type="expression" dxfId="40628" priority="12910">
      <formula>$Y449=3</formula>
    </cfRule>
    <cfRule type="expression" dxfId="40627" priority="12911">
      <formula>$Y449=2</formula>
    </cfRule>
    <cfRule type="expression" dxfId="40626" priority="12912">
      <formula>$Y449=1</formula>
    </cfRule>
  </conditionalFormatting>
  <conditionalFormatting sqref="F449:H455 F460:H461 F502:H802 G462:H463 H464:H470 H492:H495">
    <cfRule type="expression" dxfId="40625" priority="12903">
      <formula>$Y449=1</formula>
    </cfRule>
    <cfRule type="expression" dxfId="40624" priority="12904">
      <formula>$Y449=1</formula>
    </cfRule>
  </conditionalFormatting>
  <conditionalFormatting sqref="P460:Q460 J449:J455 P449:Q455 P502:Q802 J460:J462 J492:J495 J502:J802">
    <cfRule type="expression" dxfId="40623" priority="12887">
      <formula>$Y449=4</formula>
    </cfRule>
    <cfRule type="expression" dxfId="40622" priority="12888">
      <formula>$Y449=3</formula>
    </cfRule>
    <cfRule type="expression" dxfId="40621" priority="12889">
      <formula>$Y449=2</formula>
    </cfRule>
    <cfRule type="expression" dxfId="40620" priority="12890">
      <formula>$Y449=1</formula>
    </cfRule>
    <cfRule type="expression" dxfId="40619" priority="12891">
      <formula>$Y449=4</formula>
    </cfRule>
    <cfRule type="expression" dxfId="40618" priority="12892">
      <formula>$Y449=3</formula>
    </cfRule>
    <cfRule type="expression" dxfId="40617" priority="12893">
      <formula>$Y449=2</formula>
    </cfRule>
    <cfRule type="expression" dxfId="40616" priority="12894">
      <formula>$Y449=1</formula>
    </cfRule>
    <cfRule type="expression" dxfId="40615" priority="12895">
      <formula>$Y449=4</formula>
    </cfRule>
    <cfRule type="expression" dxfId="40614" priority="12896">
      <formula>$Y449=3</formula>
    </cfRule>
    <cfRule type="expression" dxfId="40613" priority="12897">
      <formula>$Y449=2</formula>
    </cfRule>
    <cfRule type="expression" dxfId="40612" priority="12898">
      <formula>$Y449=1</formula>
    </cfRule>
    <cfRule type="expression" dxfId="40611" priority="12899">
      <formula>$Y449=4</formula>
    </cfRule>
    <cfRule type="expression" dxfId="40610" priority="12900">
      <formula>$Y449=3</formula>
    </cfRule>
    <cfRule type="expression" dxfId="40609" priority="12901">
      <formula>$Y449=2</formula>
    </cfRule>
    <cfRule type="expression" dxfId="40608" priority="12902">
      <formula>$Y449=1</formula>
    </cfRule>
  </conditionalFormatting>
  <conditionalFormatting sqref="F449:H455 F460:H461 F502:H802 G462:H463 H464:H470 H492:H495">
    <cfRule type="expression" dxfId="40607" priority="12885">
      <formula>$Y449=4</formula>
    </cfRule>
    <cfRule type="expression" dxfId="40606" priority="12886">
      <formula>$Y449=2</formula>
    </cfRule>
  </conditionalFormatting>
  <conditionalFormatting sqref="G449:G455 G460:G463 G502:G802">
    <cfRule type="expression" dxfId="40605" priority="12884">
      <formula>$Y449=1</formula>
    </cfRule>
  </conditionalFormatting>
  <conditionalFormatting sqref="G449:G455 G460:G463 G502:G802">
    <cfRule type="expression" dxfId="40604" priority="12883">
      <formula>$Y449=3</formula>
    </cfRule>
  </conditionalFormatting>
  <conditionalFormatting sqref="G449:G455 G460:G463 G502:G802">
    <cfRule type="expression" dxfId="40603" priority="12882">
      <formula>$Y449=4</formula>
    </cfRule>
  </conditionalFormatting>
  <conditionalFormatting sqref="G449:G455 G460:G463 G502:G802">
    <cfRule type="expression" dxfId="40602" priority="12881">
      <formula>$Y449=2</formula>
    </cfRule>
  </conditionalFormatting>
  <conditionalFormatting sqref="G449:G455 G460:G463 G502:G802">
    <cfRule type="expression" dxfId="40601" priority="12879">
      <formula>$Y449=1</formula>
    </cfRule>
    <cfRule type="expression" dxfId="40600" priority="12880">
      <formula>$Y449=1</formula>
    </cfRule>
  </conditionalFormatting>
  <conditionalFormatting sqref="G449:G455 G460:G463 G502:G802">
    <cfRule type="expression" dxfId="40599" priority="12877">
      <formula>$Y449=4</formula>
    </cfRule>
    <cfRule type="expression" dxfId="40598" priority="12878">
      <formula>$Y449=2</formula>
    </cfRule>
  </conditionalFormatting>
  <conditionalFormatting sqref="F449:F455 F460:F461 F502:F802">
    <cfRule type="expression" dxfId="40597" priority="12876">
      <formula>$Y449=1</formula>
    </cfRule>
  </conditionalFormatting>
  <conditionalFormatting sqref="F449:F455 F460:F461 F502:F802">
    <cfRule type="expression" dxfId="40596" priority="12875">
      <formula>$Y449=3</formula>
    </cfRule>
  </conditionalFormatting>
  <conditionalFormatting sqref="F449:F455 F460:F461 F502:F802">
    <cfRule type="expression" dxfId="40595" priority="12874">
      <formula>$Y449=4</formula>
    </cfRule>
  </conditionalFormatting>
  <conditionalFormatting sqref="F449:F455 F460:F461 F502:F802">
    <cfRule type="expression" dxfId="40594" priority="12873">
      <formula>$Y449=2</formula>
    </cfRule>
  </conditionalFormatting>
  <conditionalFormatting sqref="F449:F455 F460:F461 F502:F802">
    <cfRule type="expression" dxfId="40593" priority="12871">
      <formula>$Y449=1</formula>
    </cfRule>
    <cfRule type="expression" dxfId="40592" priority="12872">
      <formula>$Y449=1</formula>
    </cfRule>
  </conditionalFormatting>
  <conditionalFormatting sqref="F449:F455 F460:F461 F502:F802">
    <cfRule type="expression" dxfId="40591" priority="12869">
      <formula>$Y449=4</formula>
    </cfRule>
    <cfRule type="expression" dxfId="40590" priority="12870">
      <formula>$Y449=2</formula>
    </cfRule>
  </conditionalFormatting>
  <conditionalFormatting sqref="F449:F455 F460:F461 F502:F802">
    <cfRule type="expression" dxfId="40589" priority="12868">
      <formula>$Y449=1</formula>
    </cfRule>
  </conditionalFormatting>
  <conditionalFormatting sqref="F449:F455 F460:F461 F502:F802">
    <cfRule type="expression" dxfId="40588" priority="12867">
      <formula>$Y449=3</formula>
    </cfRule>
  </conditionalFormatting>
  <conditionalFormatting sqref="F449:F455 F460:F461 F502:F802">
    <cfRule type="expression" dxfId="40587" priority="12866">
      <formula>$Y449=4</formula>
    </cfRule>
  </conditionalFormatting>
  <conditionalFormatting sqref="F449:F455 F460:F461 F502:F802">
    <cfRule type="expression" dxfId="40586" priority="12865">
      <formula>$Y449=2</formula>
    </cfRule>
  </conditionalFormatting>
  <conditionalFormatting sqref="F449:F455 F460:F461 F502:F802">
    <cfRule type="expression" dxfId="40585" priority="12863">
      <formula>$Y449=1</formula>
    </cfRule>
    <cfRule type="expression" dxfId="40584" priority="12864">
      <formula>$Y449=1</formula>
    </cfRule>
  </conditionalFormatting>
  <conditionalFormatting sqref="F449:F455 F460:F461 F502:F802">
    <cfRule type="expression" dxfId="40583" priority="12861">
      <formula>$Y449=4</formula>
    </cfRule>
    <cfRule type="expression" dxfId="40582" priority="12862">
      <formula>$Y449=2</formula>
    </cfRule>
  </conditionalFormatting>
  <conditionalFormatting sqref="F449:F455 F460:F461 F502:F802">
    <cfRule type="expression" dxfId="40581" priority="12860">
      <formula>$Y449=1</formula>
    </cfRule>
  </conditionalFormatting>
  <conditionalFormatting sqref="F449:F455 F460:F461 F502:F802">
    <cfRule type="expression" dxfId="40580" priority="12859">
      <formula>$Y449=3</formula>
    </cfRule>
  </conditionalFormatting>
  <conditionalFormatting sqref="F449:F455 F460:F461 F502:F802">
    <cfRule type="expression" dxfId="40579" priority="12858">
      <formula>$Y449=4</formula>
    </cfRule>
  </conditionalFormatting>
  <conditionalFormatting sqref="F449:F455 F460:F461 F502:F802">
    <cfRule type="expression" dxfId="40578" priority="12857">
      <formula>$Y449=2</formula>
    </cfRule>
  </conditionalFormatting>
  <conditionalFormatting sqref="F449:F455 F460:F461 F502:F802">
    <cfRule type="expression" dxfId="40577" priority="12855">
      <formula>$Y449=1</formula>
    </cfRule>
    <cfRule type="expression" dxfId="40576" priority="12856">
      <formula>$Y449=1</formula>
    </cfRule>
  </conditionalFormatting>
  <conditionalFormatting sqref="F449:F455 F460:F461 F502:F802">
    <cfRule type="expression" dxfId="40575" priority="12853">
      <formula>$Y449=4</formula>
    </cfRule>
    <cfRule type="expression" dxfId="40574" priority="12854">
      <formula>$Y449=2</formula>
    </cfRule>
  </conditionalFormatting>
  <conditionalFormatting sqref="F449:F455 F460:F461 F502:F802">
    <cfRule type="expression" dxfId="40573" priority="12852">
      <formula>$Y449=1</formula>
    </cfRule>
  </conditionalFormatting>
  <conditionalFormatting sqref="F449:F455 F460:F461 F502:F802">
    <cfRule type="expression" dxfId="40572" priority="12851">
      <formula>$Y449=3</formula>
    </cfRule>
  </conditionalFormatting>
  <conditionalFormatting sqref="F449:F455 F460:F461 F502:F802">
    <cfRule type="expression" dxfId="40571" priority="12850">
      <formula>$Y449=4</formula>
    </cfRule>
  </conditionalFormatting>
  <conditionalFormatting sqref="F449:F455 F460:F461 F502:F802">
    <cfRule type="expression" dxfId="40570" priority="12849">
      <formula>$Y449=2</formula>
    </cfRule>
  </conditionalFormatting>
  <conditionalFormatting sqref="F449:F455 F460:F461 F502:F802">
    <cfRule type="expression" dxfId="40569" priority="12847">
      <formula>$Y449=1</formula>
    </cfRule>
    <cfRule type="expression" dxfId="40568" priority="12848">
      <formula>$Y449=1</formula>
    </cfRule>
  </conditionalFormatting>
  <conditionalFormatting sqref="F449:F455 F460:F461 F502:F802">
    <cfRule type="expression" dxfId="40567" priority="12845">
      <formula>$Y449=4</formula>
    </cfRule>
    <cfRule type="expression" dxfId="40566" priority="12846">
      <formula>$Y449=2</formula>
    </cfRule>
  </conditionalFormatting>
  <conditionalFormatting sqref="P460 P449:P455 P502:P802">
    <cfRule type="expression" dxfId="40565" priority="12844">
      <formula>$Y449=1</formula>
    </cfRule>
  </conditionalFormatting>
  <conditionalFormatting sqref="P460 P449:P455 P502:P802">
    <cfRule type="expression" dxfId="40564" priority="12843">
      <formula>$Y449=3</formula>
    </cfRule>
  </conditionalFormatting>
  <conditionalFormatting sqref="P460 P449:P455 P502:P802">
    <cfRule type="expression" dxfId="40563" priority="12842">
      <formula>$Y449=4</formula>
    </cfRule>
  </conditionalFormatting>
  <conditionalFormatting sqref="P460 P449:P455 P502:P802">
    <cfRule type="expression" dxfId="40562" priority="12841">
      <formula>$Y449=2</formula>
    </cfRule>
  </conditionalFormatting>
  <conditionalFormatting sqref="P460 P449:P455 P502:P802">
    <cfRule type="expression" dxfId="40561" priority="12825">
      <formula>$Y449=4</formula>
    </cfRule>
    <cfRule type="expression" dxfId="40560" priority="12826">
      <formula>$Y449=3</formula>
    </cfRule>
    <cfRule type="expression" dxfId="40559" priority="12827">
      <formula>$Y449=2</formula>
    </cfRule>
    <cfRule type="expression" dxfId="40558" priority="12828">
      <formula>$Y449=1</formula>
    </cfRule>
    <cfRule type="expression" dxfId="40557" priority="12829">
      <formula>$Y449=4</formula>
    </cfRule>
    <cfRule type="expression" dxfId="40556" priority="12830">
      <formula>$Y449=3</formula>
    </cfRule>
    <cfRule type="expression" dxfId="40555" priority="12831">
      <formula>$Y449=2</formula>
    </cfRule>
    <cfRule type="expression" dxfId="40554" priority="12832">
      <formula>$Y449=1</formula>
    </cfRule>
    <cfRule type="expression" dxfId="40553" priority="12833">
      <formula>$Y449=4</formula>
    </cfRule>
    <cfRule type="expression" dxfId="40552" priority="12834">
      <formula>$Y449=3</formula>
    </cfRule>
    <cfRule type="expression" dxfId="40551" priority="12835">
      <formula>$Y449=2</formula>
    </cfRule>
    <cfRule type="expression" dxfId="40550" priority="12836">
      <formula>$Y449=1</formula>
    </cfRule>
    <cfRule type="expression" dxfId="40549" priority="12837">
      <formula>$Y449=4</formula>
    </cfRule>
    <cfRule type="expression" dxfId="40548" priority="12838">
      <formula>$Y449=3</formula>
    </cfRule>
    <cfRule type="expression" dxfId="40547" priority="12839">
      <formula>$Y449=2</formula>
    </cfRule>
    <cfRule type="expression" dxfId="40546" priority="12840">
      <formula>$Y449=1</formula>
    </cfRule>
  </conditionalFormatting>
  <conditionalFormatting sqref="P460 P449:P455 P502:P802">
    <cfRule type="expression" dxfId="40545" priority="12824">
      <formula>$Y449=1</formula>
    </cfRule>
  </conditionalFormatting>
  <conditionalFormatting sqref="P460 P449:P455 P502:P802">
    <cfRule type="expression" dxfId="40544" priority="12823">
      <formula>$Y449=3</formula>
    </cfRule>
  </conditionalFormatting>
  <conditionalFormatting sqref="P460 P449:P455 P502:P802">
    <cfRule type="expression" dxfId="40543" priority="12822">
      <formula>$Y449=4</formula>
    </cfRule>
  </conditionalFormatting>
  <conditionalFormatting sqref="P460 P449:P455 P502:P802">
    <cfRule type="expression" dxfId="40542" priority="12821">
      <formula>$Y449=2</formula>
    </cfRule>
  </conditionalFormatting>
  <conditionalFormatting sqref="P460 P449:P455 P502:P802">
    <cfRule type="expression" dxfId="40541" priority="12805">
      <formula>$Y449=4</formula>
    </cfRule>
    <cfRule type="expression" dxfId="40540" priority="12806">
      <formula>$Y449=3</formula>
    </cfRule>
    <cfRule type="expression" dxfId="40539" priority="12807">
      <formula>$Y449=2</formula>
    </cfRule>
    <cfRule type="expression" dxfId="40538" priority="12808">
      <formula>$Y449=1</formula>
    </cfRule>
    <cfRule type="expression" dxfId="40537" priority="12809">
      <formula>$Y449=4</formula>
    </cfRule>
    <cfRule type="expression" dxfId="40536" priority="12810">
      <formula>$Y449=3</formula>
    </cfRule>
    <cfRule type="expression" dxfId="40535" priority="12811">
      <formula>$Y449=2</formula>
    </cfRule>
    <cfRule type="expression" dxfId="40534" priority="12812">
      <formula>$Y449=1</formula>
    </cfRule>
    <cfRule type="expression" dxfId="40533" priority="12813">
      <formula>$Y449=4</formula>
    </cfRule>
    <cfRule type="expression" dxfId="40532" priority="12814">
      <formula>$Y449=3</formula>
    </cfRule>
    <cfRule type="expression" dxfId="40531" priority="12815">
      <formula>$Y449=2</formula>
    </cfRule>
    <cfRule type="expression" dxfId="40530" priority="12816">
      <formula>$Y449=1</formula>
    </cfRule>
    <cfRule type="expression" dxfId="40529" priority="12817">
      <formula>$Y449=4</formula>
    </cfRule>
    <cfRule type="expression" dxfId="40528" priority="12818">
      <formula>$Y449=3</formula>
    </cfRule>
    <cfRule type="expression" dxfId="40527" priority="12819">
      <formula>$Y449=2</formula>
    </cfRule>
    <cfRule type="expression" dxfId="40526" priority="12820">
      <formula>$Y449=1</formula>
    </cfRule>
  </conditionalFormatting>
  <conditionalFormatting sqref="Q460 Q449:Q455 Q502:Q802">
    <cfRule type="expression" dxfId="40525" priority="12804">
      <formula>$Y449=1</formula>
    </cfRule>
  </conditionalFormatting>
  <conditionalFormatting sqref="Q460 Q449:Q455 Q502:Q802">
    <cfRule type="expression" dxfId="40524" priority="12803">
      <formula>$Y449=3</formula>
    </cfRule>
  </conditionalFormatting>
  <conditionalFormatting sqref="Q460 Q449:Q455 Q502:Q802">
    <cfRule type="expression" dxfId="40523" priority="12802">
      <formula>$Y449=4</formula>
    </cfRule>
  </conditionalFormatting>
  <conditionalFormatting sqref="Q460 Q449:Q455 Q502:Q802">
    <cfRule type="expression" dxfId="40522" priority="12801">
      <formula>$Y449=2</formula>
    </cfRule>
  </conditionalFormatting>
  <conditionalFormatting sqref="Q460 Q449:Q455 Q502:Q802">
    <cfRule type="expression" dxfId="40521" priority="12785">
      <formula>$Y449=4</formula>
    </cfRule>
    <cfRule type="expression" dxfId="40520" priority="12786">
      <formula>$Y449=3</formula>
    </cfRule>
    <cfRule type="expression" dxfId="40519" priority="12787">
      <formula>$Y449=2</formula>
    </cfRule>
    <cfRule type="expression" dxfId="40518" priority="12788">
      <formula>$Y449=1</formula>
    </cfRule>
    <cfRule type="expression" dxfId="40517" priority="12789">
      <formula>$Y449=4</formula>
    </cfRule>
    <cfRule type="expression" dxfId="40516" priority="12790">
      <formula>$Y449=3</formula>
    </cfRule>
    <cfRule type="expression" dxfId="40515" priority="12791">
      <formula>$Y449=2</formula>
    </cfRule>
    <cfRule type="expression" dxfId="40514" priority="12792">
      <formula>$Y449=1</formula>
    </cfRule>
    <cfRule type="expression" dxfId="40513" priority="12793">
      <formula>$Y449=4</formula>
    </cfRule>
    <cfRule type="expression" dxfId="40512" priority="12794">
      <formula>$Y449=3</formula>
    </cfRule>
    <cfRule type="expression" dxfId="40511" priority="12795">
      <formula>$Y449=2</formula>
    </cfRule>
    <cfRule type="expression" dxfId="40510" priority="12796">
      <formula>$Y449=1</formula>
    </cfRule>
    <cfRule type="expression" dxfId="40509" priority="12797">
      <formula>$Y449=4</formula>
    </cfRule>
    <cfRule type="expression" dxfId="40508" priority="12798">
      <formula>$Y449=3</formula>
    </cfRule>
    <cfRule type="expression" dxfId="40507" priority="12799">
      <formula>$Y449=2</formula>
    </cfRule>
    <cfRule type="expression" dxfId="40506" priority="12800">
      <formula>$Y449=1</formula>
    </cfRule>
  </conditionalFormatting>
  <conditionalFormatting sqref="Z460 R502:AF802 Y462:Z463 AB462:AF463 AB460:AF460 R449:AF455 R481:V484 AB481:AD484 R492:V495 AB492:AF495">
    <cfRule type="expression" dxfId="40505" priority="12784">
      <formula>$Y449=1</formula>
    </cfRule>
  </conditionalFormatting>
  <conditionalFormatting sqref="Z460 R502:AF802 Y462:Z463 AB462:AF463 AB460:AF460 R449:AF455 R481:V484 AB481:AD484 R492:V495 AB492:AF495">
    <cfRule type="expression" dxfId="40504" priority="12783">
      <formula>$Y449=3</formula>
    </cfRule>
  </conditionalFormatting>
  <conditionalFormatting sqref="Z460 R502:AF802 Y462:Z463 AB462:AF463 AB460:AF460 R449:AF455 R481:V484 AB481:AD484 R492:V495 AB492:AF495">
    <cfRule type="expression" dxfId="40503" priority="12782">
      <formula>$Y449=4</formula>
    </cfRule>
  </conditionalFormatting>
  <conditionalFormatting sqref="Z460 R502:AF802 Y462:Z463 AB462:AF463 AB460:AF460 R449:AF455 R481:V484 AB481:AD484 R492:V495 AB492:AF495">
    <cfRule type="expression" dxfId="40502" priority="12781">
      <formula>$Y449=2</formula>
    </cfRule>
  </conditionalFormatting>
  <conditionalFormatting sqref="Z460 AF460 AF449:AF455 AF462:AF463 R502:AA802 Y462:Z463 R449:AA455 R481:V484 R492:V495 AF492:AF495 AF502:AF802">
    <cfRule type="expression" dxfId="40501" priority="12773">
      <formula>$Y449=4</formula>
    </cfRule>
    <cfRule type="expression" dxfId="40500" priority="12774">
      <formula>$Y449=3</formula>
    </cfRule>
    <cfRule type="expression" dxfId="40499" priority="12775">
      <formula>$Y449=2</formula>
    </cfRule>
    <cfRule type="expression" dxfId="40498" priority="12776">
      <formula>$Y449=1</formula>
    </cfRule>
    <cfRule type="expression" dxfId="40497" priority="12777">
      <formula>$Y449=4</formula>
    </cfRule>
    <cfRule type="expression" dxfId="40496" priority="12778">
      <formula>$Y449=3</formula>
    </cfRule>
    <cfRule type="expression" dxfId="40495" priority="12779">
      <formula>$Y449=2</formula>
    </cfRule>
    <cfRule type="expression" dxfId="40494" priority="12780">
      <formula>$Y449=1</formula>
    </cfRule>
  </conditionalFormatting>
  <conditionalFormatting sqref="Z460 R449:V455 R481:V484 Y462:Z463 Y502:AF802 AB462:AF463 AB460:AF460 Y449:AF455 AB481:AD484 R492:V495 AB492:AF495 R502:V802">
    <cfRule type="expression" dxfId="40493" priority="12772">
      <formula>$Y449=1</formula>
    </cfRule>
  </conditionalFormatting>
  <conditionalFormatting sqref="Z460 R449:V455 R481:V484 Y462:Z463 Y502:AF802 AB462:AF463 AB460:AF460 Y449:AF455 AB481:AD484 R492:V495 AB492:AF495 R502:V802">
    <cfRule type="expression" dxfId="40492" priority="12771">
      <formula>$Y449=3</formula>
    </cfRule>
  </conditionalFormatting>
  <conditionalFormatting sqref="Z460 R449:V455 R481:V484 Y462:Z463 Y502:AF802 AB462:AF463 AB460:AF460 Y449:AF455 AB481:AD484 R492:V495 AB492:AF495 R502:V802">
    <cfRule type="expression" dxfId="40491" priority="12770">
      <formula>$Y449=4</formula>
    </cfRule>
  </conditionalFormatting>
  <conditionalFormatting sqref="Z460 R449:V455 R481:V484 Y462:Z463 Y502:AF802 AB462:AF463 AB460:AF460 Y449:AF455 AB481:AD484 R492:V495 AB492:AF495 R502:V802">
    <cfRule type="expression" dxfId="40490" priority="12769">
      <formula>$Y449=2</formula>
    </cfRule>
  </conditionalFormatting>
  <conditionalFormatting sqref="Z460 AF460 AF449:AF455 R449:V455 R481:V484 AF462:AF463 Y462:Z463 Y502:AA802 Y449:AA455 R492:V495 AF492:AF495 AF502:AF802 R502:V802">
    <cfRule type="expression" dxfId="40489" priority="12761">
      <formula>$Y449=4</formula>
    </cfRule>
    <cfRule type="expression" dxfId="40488" priority="12762">
      <formula>$Y449=3</formula>
    </cfRule>
    <cfRule type="expression" dxfId="40487" priority="12763">
      <formula>$Y449=2</formula>
    </cfRule>
    <cfRule type="expression" dxfId="40486" priority="12764">
      <formula>$Y449=1</formula>
    </cfRule>
    <cfRule type="expression" dxfId="40485" priority="12765">
      <formula>$Y449=4</formula>
    </cfRule>
    <cfRule type="expression" dxfId="40484" priority="12766">
      <formula>$Y449=3</formula>
    </cfRule>
    <cfRule type="expression" dxfId="40483" priority="12767">
      <formula>$Y449=2</formula>
    </cfRule>
    <cfRule type="expression" dxfId="40482" priority="12768">
      <formula>$Y449=1</formula>
    </cfRule>
  </conditionalFormatting>
  <conditionalFormatting sqref="W502:X802 W449:X455">
    <cfRule type="expression" dxfId="40481" priority="12760">
      <formula>$Y449=1</formula>
    </cfRule>
  </conditionalFormatting>
  <conditionalFormatting sqref="W502:X802 W449:X455">
    <cfRule type="expression" dxfId="40480" priority="12759">
      <formula>$Y449=3</formula>
    </cfRule>
  </conditionalFormatting>
  <conditionalFormatting sqref="W502:X802 W449:X455">
    <cfRule type="expression" dxfId="40479" priority="12758">
      <formula>$Y449=4</formula>
    </cfRule>
  </conditionalFormatting>
  <conditionalFormatting sqref="W502:X802 W449:X455">
    <cfRule type="expression" dxfId="40478" priority="12757">
      <formula>$Y449=2</formula>
    </cfRule>
  </conditionalFormatting>
  <conditionalFormatting sqref="W502:X802 W449:X455">
    <cfRule type="expression" dxfId="40477" priority="12749">
      <formula>$Y449=4</formula>
    </cfRule>
    <cfRule type="expression" dxfId="40476" priority="12750">
      <formula>$Y449=3</formula>
    </cfRule>
    <cfRule type="expression" dxfId="40475" priority="12751">
      <formula>$Y449=2</formula>
    </cfRule>
    <cfRule type="expression" dxfId="40474" priority="12752">
      <formula>$Y449=1</formula>
    </cfRule>
    <cfRule type="expression" dxfId="40473" priority="12753">
      <formula>$Y449=4</formula>
    </cfRule>
    <cfRule type="expression" dxfId="40472" priority="12754">
      <formula>$Y449=3</formula>
    </cfRule>
    <cfRule type="expression" dxfId="40471" priority="12755">
      <formula>$Y449=2</formula>
    </cfRule>
    <cfRule type="expression" dxfId="40470" priority="12756">
      <formula>$Y449=1</formula>
    </cfRule>
  </conditionalFormatting>
  <conditionalFormatting sqref="Q460 Q449:Q455 Q502:Q802">
    <cfRule type="expression" dxfId="40469" priority="12748">
      <formula>$Y449=1</formula>
    </cfRule>
  </conditionalFormatting>
  <conditionalFormatting sqref="Q460 Q449:Q455 Q502:Q802">
    <cfRule type="expression" dxfId="40468" priority="12747">
      <formula>$Y449=3</formula>
    </cfRule>
  </conditionalFormatting>
  <conditionalFormatting sqref="Q460 Q449:Q455 Q502:Q802">
    <cfRule type="expression" dxfId="40467" priority="12746">
      <formula>$Y449=4</formula>
    </cfRule>
  </conditionalFormatting>
  <conditionalFormatting sqref="Q460 Q449:Q455 Q502:Q802">
    <cfRule type="expression" dxfId="40466" priority="12745">
      <formula>$Y449=2</formula>
    </cfRule>
  </conditionalFormatting>
  <conditionalFormatting sqref="Q460 Q449:Q455 Q502:Q802">
    <cfRule type="expression" dxfId="40465" priority="12729">
      <formula>$Y449=4</formula>
    </cfRule>
    <cfRule type="expression" dxfId="40464" priority="12730">
      <formula>$Y449=3</formula>
    </cfRule>
    <cfRule type="expression" dxfId="40463" priority="12731">
      <formula>$Y449=2</formula>
    </cfRule>
    <cfRule type="expression" dxfId="40462" priority="12732">
      <formula>$Y449=1</formula>
    </cfRule>
    <cfRule type="expression" dxfId="40461" priority="12733">
      <formula>$Y449=4</formula>
    </cfRule>
    <cfRule type="expression" dxfId="40460" priority="12734">
      <formula>$Y449=3</formula>
    </cfRule>
    <cfRule type="expression" dxfId="40459" priority="12735">
      <formula>$Y449=2</formula>
    </cfRule>
    <cfRule type="expression" dxfId="40458" priority="12736">
      <formula>$Y449=1</formula>
    </cfRule>
    <cfRule type="expression" dxfId="40457" priority="12737">
      <formula>$Y449=4</formula>
    </cfRule>
    <cfRule type="expression" dxfId="40456" priority="12738">
      <formula>$Y449=3</formula>
    </cfRule>
    <cfRule type="expression" dxfId="40455" priority="12739">
      <formula>$Y449=2</formula>
    </cfRule>
    <cfRule type="expression" dxfId="40454" priority="12740">
      <formula>$Y449=1</formula>
    </cfRule>
    <cfRule type="expression" dxfId="40453" priority="12741">
      <formula>$Y449=4</formula>
    </cfRule>
    <cfRule type="expression" dxfId="40452" priority="12742">
      <formula>$Y449=3</formula>
    </cfRule>
    <cfRule type="expression" dxfId="40451" priority="12743">
      <formula>$Y449=2</formula>
    </cfRule>
    <cfRule type="expression" dxfId="40450" priority="12744">
      <formula>$Y449=1</formula>
    </cfRule>
  </conditionalFormatting>
  <conditionalFormatting sqref="Z460 R502:AF802 Y462:Z463 AB462:AF463 AB460:AF460 R449:AF455 R481:V484 AB481:AD484 R492:V495 AB492:AF495">
    <cfRule type="expression" dxfId="40449" priority="12728">
      <formula>$Y449=1</formula>
    </cfRule>
  </conditionalFormatting>
  <conditionalFormatting sqref="Z460 R502:AF802 Y462:Z463 AB462:AF463 AB460:AF460 R449:AF455 R481:V484 AB481:AD484 R492:V495 AB492:AF495">
    <cfRule type="expression" dxfId="40448" priority="12727">
      <formula>$Y449=3</formula>
    </cfRule>
  </conditionalFormatting>
  <conditionalFormatting sqref="Z460 R502:AF802 Y462:Z463 AB462:AF463 AB460:AF460 R449:AF455 R481:V484 AB481:AD484 R492:V495 AB492:AF495">
    <cfRule type="expression" dxfId="40447" priority="12726">
      <formula>$Y449=4</formula>
    </cfRule>
  </conditionalFormatting>
  <conditionalFormatting sqref="Z460 R502:AF802 Y462:Z463 AB462:AF463 AB460:AF460 R449:AF455 R481:V484 AB481:AD484 R492:V495 AB492:AF495">
    <cfRule type="expression" dxfId="40446" priority="12725">
      <formula>$Y449=2</formula>
    </cfRule>
  </conditionalFormatting>
  <conditionalFormatting sqref="Z460 AF460 AF449:AF455 AF462:AF463 R502:AA802 Y462:Z463 R449:AA455 R481:V484 R492:V495 AF492:AF495 AF502:AF802">
    <cfRule type="expression" dxfId="40445" priority="12717">
      <formula>$Y449=4</formula>
    </cfRule>
    <cfRule type="expression" dxfId="40444" priority="12718">
      <formula>$Y449=3</formula>
    </cfRule>
    <cfRule type="expression" dxfId="40443" priority="12719">
      <formula>$Y449=2</formula>
    </cfRule>
    <cfRule type="expression" dxfId="40442" priority="12720">
      <formula>$Y449=1</formula>
    </cfRule>
    <cfRule type="expression" dxfId="40441" priority="12721">
      <formula>$Y449=4</formula>
    </cfRule>
    <cfRule type="expression" dxfId="40440" priority="12722">
      <formula>$Y449=3</formula>
    </cfRule>
    <cfRule type="expression" dxfId="40439" priority="12723">
      <formula>$Y449=2</formula>
    </cfRule>
    <cfRule type="expression" dxfId="40438" priority="12724">
      <formula>$Y449=1</formula>
    </cfRule>
  </conditionalFormatting>
  <conditionalFormatting sqref="Z460 R449:V455 R481:V484 Y462:Z463 Y502:AF802 AB462:AF463 AB460:AF460 Y449:AF455 AB481:AD484 R492:V495 AB492:AF495 R502:V802">
    <cfRule type="expression" dxfId="40437" priority="12716">
      <formula>$Y449=1</formula>
    </cfRule>
  </conditionalFormatting>
  <conditionalFormatting sqref="Z460 R449:V455 R481:V484 Y462:Z463 Y502:AF802 AB462:AF463 AB460:AF460 Y449:AF455 AB481:AD484 R492:V495 AB492:AF495 R502:V802">
    <cfRule type="expression" dxfId="40436" priority="12715">
      <formula>$Y449=3</formula>
    </cfRule>
  </conditionalFormatting>
  <conditionalFormatting sqref="Z460 R449:V455 R481:V484 Y462:Z463 Y502:AF802 AB462:AF463 AB460:AF460 Y449:AF455 AB481:AD484 R492:V495 AB492:AF495 R502:V802">
    <cfRule type="expression" dxfId="40435" priority="12714">
      <formula>$Y449=4</formula>
    </cfRule>
  </conditionalFormatting>
  <conditionalFormatting sqref="Z460 R449:V455 R481:V484 Y462:Z463 Y502:AF802 AB462:AF463 AB460:AF460 Y449:AF455 AB481:AD484 R492:V495 AB492:AF495 R502:V802">
    <cfRule type="expression" dxfId="40434" priority="12713">
      <formula>$Y449=2</formula>
    </cfRule>
  </conditionalFormatting>
  <conditionalFormatting sqref="Z460 AF460 AF449:AF455 R449:V455 R481:V484 AF462:AF463 Y462:Z463 Y502:AA802 Y449:AA455 R492:V495 AF492:AF495 AF502:AF802 R502:V802">
    <cfRule type="expression" dxfId="40433" priority="12705">
      <formula>$Y449=4</formula>
    </cfRule>
    <cfRule type="expression" dxfId="40432" priority="12706">
      <formula>$Y449=3</formula>
    </cfRule>
    <cfRule type="expression" dxfId="40431" priority="12707">
      <formula>$Y449=2</formula>
    </cfRule>
    <cfRule type="expression" dxfId="40430" priority="12708">
      <formula>$Y449=1</formula>
    </cfRule>
    <cfRule type="expression" dxfId="40429" priority="12709">
      <formula>$Y449=4</formula>
    </cfRule>
    <cfRule type="expression" dxfId="40428" priority="12710">
      <formula>$Y449=3</formula>
    </cfRule>
    <cfRule type="expression" dxfId="40427" priority="12711">
      <formula>$Y449=2</formula>
    </cfRule>
    <cfRule type="expression" dxfId="40426" priority="12712">
      <formula>$Y449=1</formula>
    </cfRule>
  </conditionalFormatting>
  <conditionalFormatting sqref="W502:X802 W449:X455">
    <cfRule type="expression" dxfId="40425" priority="12704">
      <formula>$Y449=1</formula>
    </cfRule>
  </conditionalFormatting>
  <conditionalFormatting sqref="W502:X802 W449:X455">
    <cfRule type="expression" dxfId="40424" priority="12703">
      <formula>$Y449=3</formula>
    </cfRule>
  </conditionalFormatting>
  <conditionalFormatting sqref="W502:X802 W449:X455">
    <cfRule type="expression" dxfId="40423" priority="12702">
      <formula>$Y449=4</formula>
    </cfRule>
  </conditionalFormatting>
  <conditionalFormatting sqref="W502:X802 W449:X455">
    <cfRule type="expression" dxfId="40422" priority="12701">
      <formula>$Y449=2</formula>
    </cfRule>
  </conditionalFormatting>
  <conditionalFormatting sqref="W502:X802 W449:X455">
    <cfRule type="expression" dxfId="40421" priority="12693">
      <formula>$Y449=4</formula>
    </cfRule>
    <cfRule type="expression" dxfId="40420" priority="12694">
      <formula>$Y449=3</formula>
    </cfRule>
    <cfRule type="expression" dxfId="40419" priority="12695">
      <formula>$Y449=2</formula>
    </cfRule>
    <cfRule type="expression" dxfId="40418" priority="12696">
      <formula>$Y449=1</formula>
    </cfRule>
    <cfRule type="expression" dxfId="40417" priority="12697">
      <formula>$Y449=4</formula>
    </cfRule>
    <cfRule type="expression" dxfId="40416" priority="12698">
      <formula>$Y449=3</formula>
    </cfRule>
    <cfRule type="expression" dxfId="40415" priority="12699">
      <formula>$Y449=2</formula>
    </cfRule>
    <cfRule type="expression" dxfId="40414" priority="12700">
      <formula>$Y449=1</formula>
    </cfRule>
  </conditionalFormatting>
  <conditionalFormatting sqref="R362:V362 Y362">
    <cfRule type="expression" dxfId="40413" priority="12692">
      <formula>$Y362=1</formula>
    </cfRule>
  </conditionalFormatting>
  <conditionalFormatting sqref="R362:V362 Y362">
    <cfRule type="expression" dxfId="40412" priority="12691">
      <formula>$Y362=3</formula>
    </cfRule>
  </conditionalFormatting>
  <conditionalFormatting sqref="R362:V362 Y362">
    <cfRule type="expression" dxfId="40411" priority="12690">
      <formula>$Y362=4</formula>
    </cfRule>
  </conditionalFormatting>
  <conditionalFormatting sqref="R362:V362 Y362">
    <cfRule type="expression" dxfId="40410" priority="12689">
      <formula>$Y362=2</formula>
    </cfRule>
  </conditionalFormatting>
  <conditionalFormatting sqref="R362:V362 Y362">
    <cfRule type="expression" dxfId="40409" priority="12681">
      <formula>$Y362=4</formula>
    </cfRule>
    <cfRule type="expression" dxfId="40408" priority="12682">
      <formula>$Y362=3</formula>
    </cfRule>
    <cfRule type="expression" dxfId="40407" priority="12683">
      <formula>$Y362=2</formula>
    </cfRule>
    <cfRule type="expression" dxfId="40406" priority="12684">
      <formula>$Y362=1</formula>
    </cfRule>
    <cfRule type="expression" dxfId="40405" priority="12685">
      <formula>$Y362=4</formula>
    </cfRule>
    <cfRule type="expression" dxfId="40404" priority="12686">
      <formula>$Y362=3</formula>
    </cfRule>
    <cfRule type="expression" dxfId="40403" priority="12687">
      <formula>$Y362=2</formula>
    </cfRule>
    <cfRule type="expression" dxfId="40402" priority="12688">
      <formula>$Y362=1</formula>
    </cfRule>
  </conditionalFormatting>
  <conditionalFormatting sqref="W362:X362">
    <cfRule type="expression" dxfId="40401" priority="12680">
      <formula>$Y362=1</formula>
    </cfRule>
  </conditionalFormatting>
  <conditionalFormatting sqref="W362:X362">
    <cfRule type="expression" dxfId="40400" priority="12679">
      <formula>$Y362=3</formula>
    </cfRule>
  </conditionalFormatting>
  <conditionalFormatting sqref="W362:X362">
    <cfRule type="expression" dxfId="40399" priority="12678">
      <formula>$Y362=4</formula>
    </cfRule>
  </conditionalFormatting>
  <conditionalFormatting sqref="W362:X362">
    <cfRule type="expression" dxfId="40398" priority="12677">
      <formula>$Y362=2</formula>
    </cfRule>
  </conditionalFormatting>
  <conditionalFormatting sqref="W362:X362">
    <cfRule type="expression" dxfId="40397" priority="12669">
      <formula>$Y362=4</formula>
    </cfRule>
    <cfRule type="expression" dxfId="40396" priority="12670">
      <formula>$Y362=3</formula>
    </cfRule>
    <cfRule type="expression" dxfId="40395" priority="12671">
      <formula>$Y362=2</formula>
    </cfRule>
    <cfRule type="expression" dxfId="40394" priority="12672">
      <formula>$Y362=1</formula>
    </cfRule>
    <cfRule type="expression" dxfId="40393" priority="12673">
      <formula>$Y362=4</formula>
    </cfRule>
    <cfRule type="expression" dxfId="40392" priority="12674">
      <formula>$Y362=3</formula>
    </cfRule>
    <cfRule type="expression" dxfId="40391" priority="12675">
      <formula>$Y362=2</formula>
    </cfRule>
    <cfRule type="expression" dxfId="40390" priority="12676">
      <formula>$Y362=1</formula>
    </cfRule>
  </conditionalFormatting>
  <conditionalFormatting sqref="R364:V364 Y364">
    <cfRule type="expression" dxfId="40389" priority="12668">
      <formula>$Y364=1</formula>
    </cfRule>
  </conditionalFormatting>
  <conditionalFormatting sqref="R364:V364 Y364">
    <cfRule type="expression" dxfId="40388" priority="12667">
      <formula>$Y364=3</formula>
    </cfRule>
  </conditionalFormatting>
  <conditionalFormatting sqref="R364:V364 Y364">
    <cfRule type="expression" dxfId="40387" priority="12666">
      <formula>$Y364=4</formula>
    </cfRule>
  </conditionalFormatting>
  <conditionalFormatting sqref="R364:V364 Y364">
    <cfRule type="expression" dxfId="40386" priority="12665">
      <formula>$Y364=2</formula>
    </cfRule>
  </conditionalFormatting>
  <conditionalFormatting sqref="R364:V364 Y364">
    <cfRule type="expression" dxfId="40385" priority="12657">
      <formula>$Y364=4</formula>
    </cfRule>
    <cfRule type="expression" dxfId="40384" priority="12658">
      <formula>$Y364=3</formula>
    </cfRule>
    <cfRule type="expression" dxfId="40383" priority="12659">
      <formula>$Y364=2</formula>
    </cfRule>
    <cfRule type="expression" dxfId="40382" priority="12660">
      <formula>$Y364=1</formula>
    </cfRule>
    <cfRule type="expression" dxfId="40381" priority="12661">
      <formula>$Y364=4</formula>
    </cfRule>
    <cfRule type="expression" dxfId="40380" priority="12662">
      <formula>$Y364=3</formula>
    </cfRule>
    <cfRule type="expression" dxfId="40379" priority="12663">
      <formula>$Y364=2</formula>
    </cfRule>
    <cfRule type="expression" dxfId="40378" priority="12664">
      <formula>$Y364=1</formula>
    </cfRule>
  </conditionalFormatting>
  <conditionalFormatting sqref="W364:X364">
    <cfRule type="expression" dxfId="40377" priority="12656">
      <formula>$Y364=1</formula>
    </cfRule>
  </conditionalFormatting>
  <conditionalFormatting sqref="W364:X364">
    <cfRule type="expression" dxfId="40376" priority="12655">
      <formula>$Y364=3</formula>
    </cfRule>
  </conditionalFormatting>
  <conditionalFormatting sqref="W364:X364">
    <cfRule type="expression" dxfId="40375" priority="12654">
      <formula>$Y364=4</formula>
    </cfRule>
  </conditionalFormatting>
  <conditionalFormatting sqref="W364:X364">
    <cfRule type="expression" dxfId="40374" priority="12653">
      <formula>$Y364=2</formula>
    </cfRule>
  </conditionalFormatting>
  <conditionalFormatting sqref="W364:X364">
    <cfRule type="expression" dxfId="40373" priority="12645">
      <formula>$Y364=4</formula>
    </cfRule>
    <cfRule type="expression" dxfId="40372" priority="12646">
      <formula>$Y364=3</formula>
    </cfRule>
    <cfRule type="expression" dxfId="40371" priority="12647">
      <formula>$Y364=2</formula>
    </cfRule>
    <cfRule type="expression" dxfId="40370" priority="12648">
      <formula>$Y364=1</formula>
    </cfRule>
    <cfRule type="expression" dxfId="40369" priority="12649">
      <formula>$Y364=4</formula>
    </cfRule>
    <cfRule type="expression" dxfId="40368" priority="12650">
      <formula>$Y364=3</formula>
    </cfRule>
    <cfRule type="expression" dxfId="40367" priority="12651">
      <formula>$Y364=2</formula>
    </cfRule>
    <cfRule type="expression" dxfId="40366" priority="12652">
      <formula>$Y364=1</formula>
    </cfRule>
  </conditionalFormatting>
  <conditionalFormatting sqref="A455:AF457 J461:K461 J462 H461:H462 AB460:AF460 AA460:AA466 Z460 A458:Q460 Z458:AF459">
    <cfRule type="expression" dxfId="40365" priority="12628">
      <formula>$Y455=1</formula>
    </cfRule>
  </conditionalFormatting>
  <conditionalFormatting sqref="A455:D460 F455:AF457 J461:K461 J462 H461:H462 AB460:AF460 AA460:AA466 Z460 F458:Q460 Z458:AF459">
    <cfRule type="expression" dxfId="40364" priority="12627">
      <formula>$Y455=3</formula>
    </cfRule>
  </conditionalFormatting>
  <conditionalFormatting sqref="A455:AF457 J461:K461 J462 H461:H462 AB460:AF460 AA460:AA466 Z460 A458:Q460 Z458:AF459">
    <cfRule type="expression" dxfId="40363" priority="12626">
      <formula>$Y455=4</formula>
    </cfRule>
  </conditionalFormatting>
  <conditionalFormatting sqref="E455:E460">
    <cfRule type="expression" dxfId="40362" priority="12624">
      <formula>$Y455=3</formula>
    </cfRule>
    <cfRule type="expression" dxfId="40361" priority="12625">
      <formula>$Y455=2</formula>
    </cfRule>
  </conditionalFormatting>
  <conditionalFormatting sqref="A455:D460 F455:AF457 J461:K461 J462 H461:H462 AB460:AF460 AA460:AA466 Z460 F458:Q460 Z458:AF459">
    <cfRule type="expression" dxfId="40360" priority="12623">
      <formula>$Y455=2</formula>
    </cfRule>
  </conditionalFormatting>
  <conditionalFormatting sqref="AF455:AF460 R455:AA457 Z460 AA460:AA466 Z458:AA459">
    <cfRule type="expression" dxfId="40359" priority="12615">
      <formula>$Y455=4</formula>
    </cfRule>
    <cfRule type="expression" dxfId="40358" priority="12616">
      <formula>$Y455=3</formula>
    </cfRule>
    <cfRule type="expression" dxfId="40357" priority="12617">
      <formula>$Y455=2</formula>
    </cfRule>
    <cfRule type="expression" dxfId="40356" priority="12618">
      <formula>$Y455=1</formula>
    </cfRule>
    <cfRule type="expression" dxfId="40355" priority="12619">
      <formula>$Y455=4</formula>
    </cfRule>
    <cfRule type="expression" dxfId="40354" priority="12620">
      <formula>$Y455=3</formula>
    </cfRule>
    <cfRule type="expression" dxfId="40353" priority="12621">
      <formula>$Y455=2</formula>
    </cfRule>
    <cfRule type="expression" dxfId="40352" priority="12622">
      <formula>$Y455=1</formula>
    </cfRule>
  </conditionalFormatting>
  <conditionalFormatting sqref="F455:H460 H461:H462">
    <cfRule type="expression" dxfId="40351" priority="12613">
      <formula>$Y455=1</formula>
    </cfRule>
    <cfRule type="expression" dxfId="40350" priority="12614">
      <formula>$Y455=1</formula>
    </cfRule>
  </conditionalFormatting>
  <conditionalFormatting sqref="P455:Q460 J455:J462">
    <cfRule type="expression" dxfId="40349" priority="12597">
      <formula>$Y455=4</formula>
    </cfRule>
    <cfRule type="expression" dxfId="40348" priority="12598">
      <formula>$Y455=3</formula>
    </cfRule>
    <cfRule type="expression" dxfId="40347" priority="12599">
      <formula>$Y455=2</formula>
    </cfRule>
    <cfRule type="expression" dxfId="40346" priority="12600">
      <formula>$Y455=1</formula>
    </cfRule>
    <cfRule type="expression" dxfId="40345" priority="12601">
      <formula>$Y455=4</formula>
    </cfRule>
    <cfRule type="expression" dxfId="40344" priority="12602">
      <formula>$Y455=3</formula>
    </cfRule>
    <cfRule type="expression" dxfId="40343" priority="12603">
      <formula>$Y455=2</formula>
    </cfRule>
    <cfRule type="expression" dxfId="40342" priority="12604">
      <formula>$Y455=1</formula>
    </cfRule>
    <cfRule type="expression" dxfId="40341" priority="12605">
      <formula>$Y455=4</formula>
    </cfRule>
    <cfRule type="expression" dxfId="40340" priority="12606">
      <formula>$Y455=3</formula>
    </cfRule>
    <cfRule type="expression" dxfId="40339" priority="12607">
      <formula>$Y455=2</formula>
    </cfRule>
    <cfRule type="expression" dxfId="40338" priority="12608">
      <formula>$Y455=1</formula>
    </cfRule>
    <cfRule type="expression" dxfId="40337" priority="12609">
      <formula>$Y455=4</formula>
    </cfRule>
    <cfRule type="expression" dxfId="40336" priority="12610">
      <formula>$Y455=3</formula>
    </cfRule>
    <cfRule type="expression" dxfId="40335" priority="12611">
      <formula>$Y455=2</formula>
    </cfRule>
    <cfRule type="expression" dxfId="40334" priority="12612">
      <formula>$Y455=1</formula>
    </cfRule>
  </conditionalFormatting>
  <conditionalFormatting sqref="F455:H460 H461:H462">
    <cfRule type="expression" dxfId="40333" priority="12595">
      <formula>$Y455=4</formula>
    </cfRule>
    <cfRule type="expression" dxfId="40332" priority="12596">
      <formula>$Y455=2</formula>
    </cfRule>
  </conditionalFormatting>
  <conditionalFormatting sqref="G455:G460">
    <cfRule type="expression" dxfId="40331" priority="12594">
      <formula>$Y455=1</formula>
    </cfRule>
  </conditionalFormatting>
  <conditionalFormatting sqref="G455:G460">
    <cfRule type="expression" dxfId="40330" priority="12593">
      <formula>$Y455=3</formula>
    </cfRule>
  </conditionalFormatting>
  <conditionalFormatting sqref="G455:G460">
    <cfRule type="expression" dxfId="40329" priority="12592">
      <formula>$Y455=4</formula>
    </cfRule>
  </conditionalFormatting>
  <conditionalFormatting sqref="G455:G460">
    <cfRule type="expression" dxfId="40328" priority="12591">
      <formula>$Y455=2</formula>
    </cfRule>
  </conditionalFormatting>
  <conditionalFormatting sqref="G455:G460">
    <cfRule type="expression" dxfId="40327" priority="12589">
      <formula>$Y455=1</formula>
    </cfRule>
    <cfRule type="expression" dxfId="40326" priority="12590">
      <formula>$Y455=1</formula>
    </cfRule>
  </conditionalFormatting>
  <conditionalFormatting sqref="G455:G460">
    <cfRule type="expression" dxfId="40325" priority="12587">
      <formula>$Y455=4</formula>
    </cfRule>
    <cfRule type="expression" dxfId="40324" priority="12588">
      <formula>$Y455=2</formula>
    </cfRule>
  </conditionalFormatting>
  <conditionalFormatting sqref="F455:F460">
    <cfRule type="expression" dxfId="40323" priority="12586">
      <formula>$Y455=1</formula>
    </cfRule>
  </conditionalFormatting>
  <conditionalFormatting sqref="F455:F460">
    <cfRule type="expression" dxfId="40322" priority="12585">
      <formula>$Y455=3</formula>
    </cfRule>
  </conditionalFormatting>
  <conditionalFormatting sqref="F455:F460">
    <cfRule type="expression" dxfId="40321" priority="12584">
      <formula>$Y455=4</formula>
    </cfRule>
  </conditionalFormatting>
  <conditionalFormatting sqref="F455:F460">
    <cfRule type="expression" dxfId="40320" priority="12583">
      <formula>$Y455=2</formula>
    </cfRule>
  </conditionalFormatting>
  <conditionalFormatting sqref="F455:F460">
    <cfRule type="expression" dxfId="40319" priority="12581">
      <formula>$Y455=1</formula>
    </cfRule>
    <cfRule type="expression" dxfId="40318" priority="12582">
      <formula>$Y455=1</formula>
    </cfRule>
  </conditionalFormatting>
  <conditionalFormatting sqref="F455:F460">
    <cfRule type="expression" dxfId="40317" priority="12579">
      <formula>$Y455=4</formula>
    </cfRule>
    <cfRule type="expression" dxfId="40316" priority="12580">
      <formula>$Y455=2</formula>
    </cfRule>
  </conditionalFormatting>
  <conditionalFormatting sqref="F455:F460">
    <cfRule type="expression" dxfId="40315" priority="12578">
      <formula>$Y455=1</formula>
    </cfRule>
  </conditionalFormatting>
  <conditionalFormatting sqref="F455:F460">
    <cfRule type="expression" dxfId="40314" priority="12577">
      <formula>$Y455=3</formula>
    </cfRule>
  </conditionalFormatting>
  <conditionalFormatting sqref="F455:F460">
    <cfRule type="expression" dxfId="40313" priority="12576">
      <formula>$Y455=4</formula>
    </cfRule>
  </conditionalFormatting>
  <conditionalFormatting sqref="F455:F460">
    <cfRule type="expression" dxfId="40312" priority="12575">
      <formula>$Y455=2</formula>
    </cfRule>
  </conditionalFormatting>
  <conditionalFormatting sqref="F455:F460">
    <cfRule type="expression" dxfId="40311" priority="12573">
      <formula>$Y455=1</formula>
    </cfRule>
    <cfRule type="expression" dxfId="40310" priority="12574">
      <formula>$Y455=1</formula>
    </cfRule>
  </conditionalFormatting>
  <conditionalFormatting sqref="F455:F460">
    <cfRule type="expression" dxfId="40309" priority="12571">
      <formula>$Y455=4</formula>
    </cfRule>
    <cfRule type="expression" dxfId="40308" priority="12572">
      <formula>$Y455=2</formula>
    </cfRule>
  </conditionalFormatting>
  <conditionalFormatting sqref="F455:F460">
    <cfRule type="expression" dxfId="40307" priority="12570">
      <formula>$Y455=1</formula>
    </cfRule>
  </conditionalFormatting>
  <conditionalFormatting sqref="F455:F460">
    <cfRule type="expression" dxfId="40306" priority="12569">
      <formula>$Y455=3</formula>
    </cfRule>
  </conditionalFormatting>
  <conditionalFormatting sqref="F455:F460">
    <cfRule type="expression" dxfId="40305" priority="12568">
      <formula>$Y455=4</formula>
    </cfRule>
  </conditionalFormatting>
  <conditionalFormatting sqref="F455:F460">
    <cfRule type="expression" dxfId="40304" priority="12567">
      <formula>$Y455=2</formula>
    </cfRule>
  </conditionalFormatting>
  <conditionalFormatting sqref="F455:F460">
    <cfRule type="expression" dxfId="40303" priority="12565">
      <formula>$Y455=1</formula>
    </cfRule>
    <cfRule type="expression" dxfId="40302" priority="12566">
      <formula>$Y455=1</formula>
    </cfRule>
  </conditionalFormatting>
  <conditionalFormatting sqref="F455:F460">
    <cfRule type="expression" dxfId="40301" priority="12563">
      <formula>$Y455=4</formula>
    </cfRule>
    <cfRule type="expression" dxfId="40300" priority="12564">
      <formula>$Y455=2</formula>
    </cfRule>
  </conditionalFormatting>
  <conditionalFormatting sqref="F455:F460">
    <cfRule type="expression" dxfId="40299" priority="12562">
      <formula>$Y455=1</formula>
    </cfRule>
  </conditionalFormatting>
  <conditionalFormatting sqref="F455:F460">
    <cfRule type="expression" dxfId="40298" priority="12561">
      <formula>$Y455=3</formula>
    </cfRule>
  </conditionalFormatting>
  <conditionalFormatting sqref="F455:F460">
    <cfRule type="expression" dxfId="40297" priority="12560">
      <formula>$Y455=4</formula>
    </cfRule>
  </conditionalFormatting>
  <conditionalFormatting sqref="F455:F460">
    <cfRule type="expression" dxfId="40296" priority="12559">
      <formula>$Y455=2</formula>
    </cfRule>
  </conditionalFormatting>
  <conditionalFormatting sqref="F455:F460">
    <cfRule type="expression" dxfId="40295" priority="12557">
      <formula>$Y455=1</formula>
    </cfRule>
    <cfRule type="expression" dxfId="40294" priority="12558">
      <formula>$Y455=1</formula>
    </cfRule>
  </conditionalFormatting>
  <conditionalFormatting sqref="F455:F460">
    <cfRule type="expression" dxfId="40293" priority="12555">
      <formula>$Y455=4</formula>
    </cfRule>
    <cfRule type="expression" dxfId="40292" priority="12556">
      <formula>$Y455=2</formula>
    </cfRule>
  </conditionalFormatting>
  <conditionalFormatting sqref="P455:P460">
    <cfRule type="expression" dxfId="40291" priority="12554">
      <formula>$Y455=1</formula>
    </cfRule>
  </conditionalFormatting>
  <conditionalFormatting sqref="P455:P460">
    <cfRule type="expression" dxfId="40290" priority="12553">
      <formula>$Y455=3</formula>
    </cfRule>
  </conditionalFormatting>
  <conditionalFormatting sqref="P455:P460">
    <cfRule type="expression" dxfId="40289" priority="12552">
      <formula>$Y455=4</formula>
    </cfRule>
  </conditionalFormatting>
  <conditionalFormatting sqref="P455:P460">
    <cfRule type="expression" dxfId="40288" priority="12551">
      <formula>$Y455=2</formula>
    </cfRule>
  </conditionalFormatting>
  <conditionalFormatting sqref="P455:P460">
    <cfRule type="expression" dxfId="40287" priority="12535">
      <formula>$Y455=4</formula>
    </cfRule>
    <cfRule type="expression" dxfId="40286" priority="12536">
      <formula>$Y455=3</formula>
    </cfRule>
    <cfRule type="expression" dxfId="40285" priority="12537">
      <formula>$Y455=2</formula>
    </cfRule>
    <cfRule type="expression" dxfId="40284" priority="12538">
      <formula>$Y455=1</formula>
    </cfRule>
    <cfRule type="expression" dxfId="40283" priority="12539">
      <formula>$Y455=4</formula>
    </cfRule>
    <cfRule type="expression" dxfId="40282" priority="12540">
      <formula>$Y455=3</formula>
    </cfRule>
    <cfRule type="expression" dxfId="40281" priority="12541">
      <formula>$Y455=2</formula>
    </cfRule>
    <cfRule type="expression" dxfId="40280" priority="12542">
      <formula>$Y455=1</formula>
    </cfRule>
    <cfRule type="expression" dxfId="40279" priority="12543">
      <formula>$Y455=4</formula>
    </cfRule>
    <cfRule type="expression" dxfId="40278" priority="12544">
      <formula>$Y455=3</formula>
    </cfRule>
    <cfRule type="expression" dxfId="40277" priority="12545">
      <formula>$Y455=2</formula>
    </cfRule>
    <cfRule type="expression" dxfId="40276" priority="12546">
      <formula>$Y455=1</formula>
    </cfRule>
    <cfRule type="expression" dxfId="40275" priority="12547">
      <formula>$Y455=4</formula>
    </cfRule>
    <cfRule type="expression" dxfId="40274" priority="12548">
      <formula>$Y455=3</formula>
    </cfRule>
    <cfRule type="expression" dxfId="40273" priority="12549">
      <formula>$Y455=2</formula>
    </cfRule>
    <cfRule type="expression" dxfId="40272" priority="12550">
      <formula>$Y455=1</formula>
    </cfRule>
  </conditionalFormatting>
  <conditionalFormatting sqref="P455:P460">
    <cfRule type="expression" dxfId="40271" priority="12534">
      <formula>$Y455=1</formula>
    </cfRule>
  </conditionalFormatting>
  <conditionalFormatting sqref="P455:P460">
    <cfRule type="expression" dxfId="40270" priority="12533">
      <formula>$Y455=3</formula>
    </cfRule>
  </conditionalFormatting>
  <conditionalFormatting sqref="P455:P460">
    <cfRule type="expression" dxfId="40269" priority="12532">
      <formula>$Y455=4</formula>
    </cfRule>
  </conditionalFormatting>
  <conditionalFormatting sqref="P455:P460">
    <cfRule type="expression" dxfId="40268" priority="12531">
      <formula>$Y455=2</formula>
    </cfRule>
  </conditionalFormatting>
  <conditionalFormatting sqref="P455:P460">
    <cfRule type="expression" dxfId="40267" priority="12515">
      <formula>$Y455=4</formula>
    </cfRule>
    <cfRule type="expression" dxfId="40266" priority="12516">
      <formula>$Y455=3</formula>
    </cfRule>
    <cfRule type="expression" dxfId="40265" priority="12517">
      <formula>$Y455=2</formula>
    </cfRule>
    <cfRule type="expression" dxfId="40264" priority="12518">
      <formula>$Y455=1</formula>
    </cfRule>
    <cfRule type="expression" dxfId="40263" priority="12519">
      <formula>$Y455=4</formula>
    </cfRule>
    <cfRule type="expression" dxfId="40262" priority="12520">
      <formula>$Y455=3</formula>
    </cfRule>
    <cfRule type="expression" dxfId="40261" priority="12521">
      <formula>$Y455=2</formula>
    </cfRule>
    <cfRule type="expression" dxfId="40260" priority="12522">
      <formula>$Y455=1</formula>
    </cfRule>
    <cfRule type="expression" dxfId="40259" priority="12523">
      <formula>$Y455=4</formula>
    </cfRule>
    <cfRule type="expression" dxfId="40258" priority="12524">
      <formula>$Y455=3</formula>
    </cfRule>
    <cfRule type="expression" dxfId="40257" priority="12525">
      <formula>$Y455=2</formula>
    </cfRule>
    <cfRule type="expression" dxfId="40256" priority="12526">
      <formula>$Y455=1</formula>
    </cfRule>
    <cfRule type="expression" dxfId="40255" priority="12527">
      <formula>$Y455=4</formula>
    </cfRule>
    <cfRule type="expression" dxfId="40254" priority="12528">
      <formula>$Y455=3</formula>
    </cfRule>
    <cfRule type="expression" dxfId="40253" priority="12529">
      <formula>$Y455=2</formula>
    </cfRule>
    <cfRule type="expression" dxfId="40252" priority="12530">
      <formula>$Y455=1</formula>
    </cfRule>
  </conditionalFormatting>
  <conditionalFormatting sqref="Q455:Q460">
    <cfRule type="expression" dxfId="40251" priority="12514">
      <formula>$Y455=1</formula>
    </cfRule>
  </conditionalFormatting>
  <conditionalFormatting sqref="Q455:Q460">
    <cfRule type="expression" dxfId="40250" priority="12513">
      <formula>$Y455=3</formula>
    </cfRule>
  </conditionalFormatting>
  <conditionalFormatting sqref="Q455:Q460">
    <cfRule type="expression" dxfId="40249" priority="12512">
      <formula>$Y455=4</formula>
    </cfRule>
  </conditionalFormatting>
  <conditionalFormatting sqref="Q455:Q460">
    <cfRule type="expression" dxfId="40248" priority="12511">
      <formula>$Y455=2</formula>
    </cfRule>
  </conditionalFormatting>
  <conditionalFormatting sqref="Q455:Q460">
    <cfRule type="expression" dxfId="40247" priority="12495">
      <formula>$Y455=4</formula>
    </cfRule>
    <cfRule type="expression" dxfId="40246" priority="12496">
      <formula>$Y455=3</formula>
    </cfRule>
    <cfRule type="expression" dxfId="40245" priority="12497">
      <formula>$Y455=2</formula>
    </cfRule>
    <cfRule type="expression" dxfId="40244" priority="12498">
      <formula>$Y455=1</formula>
    </cfRule>
    <cfRule type="expression" dxfId="40243" priority="12499">
      <formula>$Y455=4</formula>
    </cfRule>
    <cfRule type="expression" dxfId="40242" priority="12500">
      <formula>$Y455=3</formula>
    </cfRule>
    <cfRule type="expression" dxfId="40241" priority="12501">
      <formula>$Y455=2</formula>
    </cfRule>
    <cfRule type="expression" dxfId="40240" priority="12502">
      <formula>$Y455=1</formula>
    </cfRule>
    <cfRule type="expression" dxfId="40239" priority="12503">
      <formula>$Y455=4</formula>
    </cfRule>
    <cfRule type="expression" dxfId="40238" priority="12504">
      <formula>$Y455=3</formula>
    </cfRule>
    <cfRule type="expression" dxfId="40237" priority="12505">
      <formula>$Y455=2</formula>
    </cfRule>
    <cfRule type="expression" dxfId="40236" priority="12506">
      <formula>$Y455=1</formula>
    </cfRule>
    <cfRule type="expression" dxfId="40235" priority="12507">
      <formula>$Y455=4</formula>
    </cfRule>
    <cfRule type="expression" dxfId="40234" priority="12508">
      <formula>$Y455=3</formula>
    </cfRule>
    <cfRule type="expression" dxfId="40233" priority="12509">
      <formula>$Y455=2</formula>
    </cfRule>
    <cfRule type="expression" dxfId="40232" priority="12510">
      <formula>$Y455=1</formula>
    </cfRule>
  </conditionalFormatting>
  <conditionalFormatting sqref="R455:AF457 Z460 AB460:AF460 AA460:AA466 Z458:AF459">
    <cfRule type="expression" dxfId="40231" priority="12494">
      <formula>$Y455=1</formula>
    </cfRule>
  </conditionalFormatting>
  <conditionalFormatting sqref="R455:AF457 Z460 AB460:AF460 AA460:AA466 Z458:AF459">
    <cfRule type="expression" dxfId="40230" priority="12493">
      <formula>$Y455=3</formula>
    </cfRule>
  </conditionalFormatting>
  <conditionalFormatting sqref="R455:AF457 Z460 AB460:AF460 AA460:AA466 Z458:AF459">
    <cfRule type="expression" dxfId="40229" priority="12492">
      <formula>$Y455=4</formula>
    </cfRule>
  </conditionalFormatting>
  <conditionalFormatting sqref="R455:AF457 Z460 AB460:AF460 AA460:AA466 Z458:AF459">
    <cfRule type="expression" dxfId="40228" priority="12491">
      <formula>$Y455=2</formula>
    </cfRule>
  </conditionalFormatting>
  <conditionalFormatting sqref="AF455:AF460 R455:AA457 Z460 AA460:AA466 Z458:AA459">
    <cfRule type="expression" dxfId="40227" priority="12483">
      <formula>$Y455=4</formula>
    </cfRule>
    <cfRule type="expression" dxfId="40226" priority="12484">
      <formula>$Y455=3</formula>
    </cfRule>
    <cfRule type="expression" dxfId="40225" priority="12485">
      <formula>$Y455=2</formula>
    </cfRule>
    <cfRule type="expression" dxfId="40224" priority="12486">
      <formula>$Y455=1</formula>
    </cfRule>
    <cfRule type="expression" dxfId="40223" priority="12487">
      <formula>$Y455=4</formula>
    </cfRule>
    <cfRule type="expression" dxfId="40222" priority="12488">
      <formula>$Y455=3</formula>
    </cfRule>
    <cfRule type="expression" dxfId="40221" priority="12489">
      <formula>$Y455=2</formula>
    </cfRule>
    <cfRule type="expression" dxfId="40220" priority="12490">
      <formula>$Y455=1</formula>
    </cfRule>
  </conditionalFormatting>
  <conditionalFormatting sqref="R455:V457 Y455:AF457 Z460 AB460:AF460 AA460:AA466 Z458:AF459">
    <cfRule type="expression" dxfId="40219" priority="12482">
      <formula>$Y455=1</formula>
    </cfRule>
  </conditionalFormatting>
  <conditionalFormatting sqref="R455:V457 Y455:AF457 Z460 AB460:AF460 AA460:AA466 Z458:AF459">
    <cfRule type="expression" dxfId="40218" priority="12481">
      <formula>$Y455=3</formula>
    </cfRule>
  </conditionalFormatting>
  <conditionalFormatting sqref="R455:V457 Y455:AF457 Z460 AB460:AF460 AA460:AA466 Z458:AF459">
    <cfRule type="expression" dxfId="40217" priority="12480">
      <formula>$Y455=4</formula>
    </cfRule>
  </conditionalFormatting>
  <conditionalFormatting sqref="R455:V457 Y455:AF457 Z460 AB460:AF460 AA460:AA466 Z458:AF459">
    <cfRule type="expression" dxfId="40216" priority="12479">
      <formula>$Y455=2</formula>
    </cfRule>
  </conditionalFormatting>
  <conditionalFormatting sqref="R455:V457 AF455:AF460 Y455:AA457 Z460 AA460:AA466 Z458:AA459">
    <cfRule type="expression" dxfId="40215" priority="12471">
      <formula>$Y455=4</formula>
    </cfRule>
    <cfRule type="expression" dxfId="40214" priority="12472">
      <formula>$Y455=3</formula>
    </cfRule>
    <cfRule type="expression" dxfId="40213" priority="12473">
      <formula>$Y455=2</formula>
    </cfRule>
    <cfRule type="expression" dxfId="40212" priority="12474">
      <formula>$Y455=1</formula>
    </cfRule>
    <cfRule type="expression" dxfId="40211" priority="12475">
      <formula>$Y455=4</formula>
    </cfRule>
    <cfRule type="expression" dxfId="40210" priority="12476">
      <formula>$Y455=3</formula>
    </cfRule>
    <cfRule type="expression" dxfId="40209" priority="12477">
      <formula>$Y455=2</formula>
    </cfRule>
    <cfRule type="expression" dxfId="40208" priority="12478">
      <formula>$Y455=1</formula>
    </cfRule>
  </conditionalFormatting>
  <conditionalFormatting sqref="W455:X457">
    <cfRule type="expression" dxfId="40207" priority="12470">
      <formula>$Y455=1</formula>
    </cfRule>
  </conditionalFormatting>
  <conditionalFormatting sqref="W455:X457">
    <cfRule type="expression" dxfId="40206" priority="12469">
      <formula>$Y455=3</formula>
    </cfRule>
  </conditionalFormatting>
  <conditionalFormatting sqref="W455:X457">
    <cfRule type="expression" dxfId="40205" priority="12468">
      <formula>$Y455=4</formula>
    </cfRule>
  </conditionalFormatting>
  <conditionalFormatting sqref="W455:X457">
    <cfRule type="expression" dxfId="40204" priority="12467">
      <formula>$Y455=2</formula>
    </cfRule>
  </conditionalFormatting>
  <conditionalFormatting sqref="W455:X457">
    <cfRule type="expression" dxfId="40203" priority="12459">
      <formula>$Y455=4</formula>
    </cfRule>
    <cfRule type="expression" dxfId="40202" priority="12460">
      <formula>$Y455=3</formula>
    </cfRule>
    <cfRule type="expression" dxfId="40201" priority="12461">
      <formula>$Y455=2</formula>
    </cfRule>
    <cfRule type="expression" dxfId="40200" priority="12462">
      <formula>$Y455=1</formula>
    </cfRule>
    <cfRule type="expression" dxfId="40199" priority="12463">
      <formula>$Y455=4</formula>
    </cfRule>
    <cfRule type="expression" dxfId="40198" priority="12464">
      <formula>$Y455=3</formula>
    </cfRule>
    <cfRule type="expression" dxfId="40197" priority="12465">
      <formula>$Y455=2</formula>
    </cfRule>
    <cfRule type="expression" dxfId="40196" priority="12466">
      <formula>$Y455=1</formula>
    </cfRule>
  </conditionalFormatting>
  <conditionalFormatting sqref="Q455:Q460">
    <cfRule type="expression" dxfId="40195" priority="12458">
      <formula>$Y455=1</formula>
    </cfRule>
  </conditionalFormatting>
  <conditionalFormatting sqref="Q455:Q460">
    <cfRule type="expression" dxfId="40194" priority="12457">
      <formula>$Y455=3</formula>
    </cfRule>
  </conditionalFormatting>
  <conditionalFormatting sqref="Q455:Q460">
    <cfRule type="expression" dxfId="40193" priority="12456">
      <formula>$Y455=4</formula>
    </cfRule>
  </conditionalFormatting>
  <conditionalFormatting sqref="Q455:Q460">
    <cfRule type="expression" dxfId="40192" priority="12455">
      <formula>$Y455=2</formula>
    </cfRule>
  </conditionalFormatting>
  <conditionalFormatting sqref="Q455:Q460">
    <cfRule type="expression" dxfId="40191" priority="12439">
      <formula>$Y455=4</formula>
    </cfRule>
    <cfRule type="expression" dxfId="40190" priority="12440">
      <formula>$Y455=3</formula>
    </cfRule>
    <cfRule type="expression" dxfId="40189" priority="12441">
      <formula>$Y455=2</formula>
    </cfRule>
    <cfRule type="expression" dxfId="40188" priority="12442">
      <formula>$Y455=1</formula>
    </cfRule>
    <cfRule type="expression" dxfId="40187" priority="12443">
      <formula>$Y455=4</formula>
    </cfRule>
    <cfRule type="expression" dxfId="40186" priority="12444">
      <formula>$Y455=3</formula>
    </cfRule>
    <cfRule type="expression" dxfId="40185" priority="12445">
      <formula>$Y455=2</formula>
    </cfRule>
    <cfRule type="expression" dxfId="40184" priority="12446">
      <formula>$Y455=1</formula>
    </cfRule>
    <cfRule type="expression" dxfId="40183" priority="12447">
      <formula>$Y455=4</formula>
    </cfRule>
    <cfRule type="expression" dxfId="40182" priority="12448">
      <formula>$Y455=3</formula>
    </cfRule>
    <cfRule type="expression" dxfId="40181" priority="12449">
      <formula>$Y455=2</formula>
    </cfRule>
    <cfRule type="expression" dxfId="40180" priority="12450">
      <formula>$Y455=1</formula>
    </cfRule>
    <cfRule type="expression" dxfId="40179" priority="12451">
      <formula>$Y455=4</formula>
    </cfRule>
    <cfRule type="expression" dxfId="40178" priority="12452">
      <formula>$Y455=3</formula>
    </cfRule>
    <cfRule type="expression" dxfId="40177" priority="12453">
      <formula>$Y455=2</formula>
    </cfRule>
    <cfRule type="expression" dxfId="40176" priority="12454">
      <formula>$Y455=1</formula>
    </cfRule>
  </conditionalFormatting>
  <conditionalFormatting sqref="R455:AF457 Z460 AB460:AF460 AA460:AA466 Z458:AF459">
    <cfRule type="expression" dxfId="40175" priority="12438">
      <formula>$Y455=1</formula>
    </cfRule>
  </conditionalFormatting>
  <conditionalFormatting sqref="R455:AF457 Z460 AB460:AF460 AA460:AA466 Z458:AF459">
    <cfRule type="expression" dxfId="40174" priority="12437">
      <formula>$Y455=3</formula>
    </cfRule>
  </conditionalFormatting>
  <conditionalFormatting sqref="R455:AF457 Z460 AB460:AF460 AA460:AA466 Z458:AF459">
    <cfRule type="expression" dxfId="40173" priority="12436">
      <formula>$Y455=4</formula>
    </cfRule>
  </conditionalFormatting>
  <conditionalFormatting sqref="R455:AF457 Z460 AB460:AF460 AA460:AA466 Z458:AF459">
    <cfRule type="expression" dxfId="40172" priority="12435">
      <formula>$Y455=2</formula>
    </cfRule>
  </conditionalFormatting>
  <conditionalFormatting sqref="AF455:AF460 R455:AA457 Z460 AA460:AA466 Z458:AA459">
    <cfRule type="expression" dxfId="40171" priority="12427">
      <formula>$Y455=4</formula>
    </cfRule>
    <cfRule type="expression" dxfId="40170" priority="12428">
      <formula>$Y455=3</formula>
    </cfRule>
    <cfRule type="expression" dxfId="40169" priority="12429">
      <formula>$Y455=2</formula>
    </cfRule>
    <cfRule type="expression" dxfId="40168" priority="12430">
      <formula>$Y455=1</formula>
    </cfRule>
    <cfRule type="expression" dxfId="40167" priority="12431">
      <formula>$Y455=4</formula>
    </cfRule>
    <cfRule type="expression" dxfId="40166" priority="12432">
      <formula>$Y455=3</formula>
    </cfRule>
    <cfRule type="expression" dxfId="40165" priority="12433">
      <formula>$Y455=2</formula>
    </cfRule>
    <cfRule type="expression" dxfId="40164" priority="12434">
      <formula>$Y455=1</formula>
    </cfRule>
  </conditionalFormatting>
  <conditionalFormatting sqref="R455:V457 Y455:AF457 Z460 AB460:AF460 AA460:AA466 Z458:AF459">
    <cfRule type="expression" dxfId="40163" priority="12426">
      <formula>$Y455=1</formula>
    </cfRule>
  </conditionalFormatting>
  <conditionalFormatting sqref="R455:V457 Y455:AF457 Z460 AB460:AF460 AA460:AA466 Z458:AF459">
    <cfRule type="expression" dxfId="40162" priority="12425">
      <formula>$Y455=3</formula>
    </cfRule>
  </conditionalFormatting>
  <conditionalFormatting sqref="R455:V457 Y455:AF457 Z460 AB460:AF460 AA460:AA466 Z458:AF459">
    <cfRule type="expression" dxfId="40161" priority="12424">
      <formula>$Y455=4</formula>
    </cfRule>
  </conditionalFormatting>
  <conditionalFormatting sqref="R455:V457 Y455:AF457 Z460 AB460:AF460 AA460:AA466 Z458:AF459">
    <cfRule type="expression" dxfId="40160" priority="12423">
      <formula>$Y455=2</formula>
    </cfRule>
  </conditionalFormatting>
  <conditionalFormatting sqref="R455:V457 AF455:AF460 Y455:AA457 Z460 AA460:AA466 Z458:AA459">
    <cfRule type="expression" dxfId="40159" priority="12415">
      <formula>$Y455=4</formula>
    </cfRule>
    <cfRule type="expression" dxfId="40158" priority="12416">
      <formula>$Y455=3</formula>
    </cfRule>
    <cfRule type="expression" dxfId="40157" priority="12417">
      <formula>$Y455=2</formula>
    </cfRule>
    <cfRule type="expression" dxfId="40156" priority="12418">
      <formula>$Y455=1</formula>
    </cfRule>
    <cfRule type="expression" dxfId="40155" priority="12419">
      <formula>$Y455=4</formula>
    </cfRule>
    <cfRule type="expression" dxfId="40154" priority="12420">
      <formula>$Y455=3</formula>
    </cfRule>
    <cfRule type="expression" dxfId="40153" priority="12421">
      <formula>$Y455=2</formula>
    </cfRule>
    <cfRule type="expression" dxfId="40152" priority="12422">
      <formula>$Y455=1</formula>
    </cfRule>
  </conditionalFormatting>
  <conditionalFormatting sqref="W455:X457">
    <cfRule type="expression" dxfId="40151" priority="12414">
      <formula>$Y455=1</formula>
    </cfRule>
  </conditionalFormatting>
  <conditionalFormatting sqref="W455:X457">
    <cfRule type="expression" dxfId="40150" priority="12413">
      <formula>$Y455=3</formula>
    </cfRule>
  </conditionalFormatting>
  <conditionalFormatting sqref="W455:X457">
    <cfRule type="expression" dxfId="40149" priority="12412">
      <formula>$Y455=4</formula>
    </cfRule>
  </conditionalFormatting>
  <conditionalFormatting sqref="W455:X457">
    <cfRule type="expression" dxfId="40148" priority="12411">
      <formula>$Y455=2</formula>
    </cfRule>
  </conditionalFormatting>
  <conditionalFormatting sqref="W455:X457">
    <cfRule type="expression" dxfId="40147" priority="12403">
      <formula>$Y455=4</formula>
    </cfRule>
    <cfRule type="expression" dxfId="40146" priority="12404">
      <formula>$Y455=3</formula>
    </cfRule>
    <cfRule type="expression" dxfId="40145" priority="12405">
      <formula>$Y455=2</formula>
    </cfRule>
    <cfRule type="expression" dxfId="40144" priority="12406">
      <formula>$Y455=1</formula>
    </cfRule>
    <cfRule type="expression" dxfId="40143" priority="12407">
      <formula>$Y455=4</formula>
    </cfRule>
    <cfRule type="expression" dxfId="40142" priority="12408">
      <formula>$Y455=3</formula>
    </cfRule>
    <cfRule type="expression" dxfId="40141" priority="12409">
      <formula>$Y455=2</formula>
    </cfRule>
    <cfRule type="expression" dxfId="40140" priority="12410">
      <formula>$Y455=1</formula>
    </cfRule>
  </conditionalFormatting>
  <conditionalFormatting sqref="W397:Y397">
    <cfRule type="expression" dxfId="40139" priority="12402">
      <formula>$Y397=1</formula>
    </cfRule>
  </conditionalFormatting>
  <conditionalFormatting sqref="W397:Y397">
    <cfRule type="expression" dxfId="40138" priority="12401">
      <formula>$Y397=3</formula>
    </cfRule>
  </conditionalFormatting>
  <conditionalFormatting sqref="W397:Y397">
    <cfRule type="expression" dxfId="40137" priority="12400">
      <formula>$Y397=4</formula>
    </cfRule>
  </conditionalFormatting>
  <conditionalFormatting sqref="W397:Y397">
    <cfRule type="expression" dxfId="40136" priority="12399">
      <formula>$Y397=2</formula>
    </cfRule>
  </conditionalFormatting>
  <conditionalFormatting sqref="W397:Y397">
    <cfRule type="expression" dxfId="40135" priority="12391">
      <formula>$Y397=4</formula>
    </cfRule>
    <cfRule type="expression" dxfId="40134" priority="12392">
      <formula>$Y397=3</formula>
    </cfRule>
    <cfRule type="expression" dxfId="40133" priority="12393">
      <formula>$Y397=2</formula>
    </cfRule>
    <cfRule type="expression" dxfId="40132" priority="12394">
      <formula>$Y397=1</formula>
    </cfRule>
    <cfRule type="expression" dxfId="40131" priority="12395">
      <formula>$Y397=4</formula>
    </cfRule>
    <cfRule type="expression" dxfId="40130" priority="12396">
      <formula>$Y397=3</formula>
    </cfRule>
    <cfRule type="expression" dxfId="40129" priority="12397">
      <formula>$Y397=2</formula>
    </cfRule>
    <cfRule type="expression" dxfId="40128" priority="12398">
      <formula>$Y397=1</formula>
    </cfRule>
  </conditionalFormatting>
  <conditionalFormatting sqref="Y397">
    <cfRule type="expression" dxfId="40127" priority="12390">
      <formula>$Y397=1</formula>
    </cfRule>
  </conditionalFormatting>
  <conditionalFormatting sqref="Y397">
    <cfRule type="expression" dxfId="40126" priority="12389">
      <formula>$Y397=3</formula>
    </cfRule>
  </conditionalFormatting>
  <conditionalFormatting sqref="Y397">
    <cfRule type="expression" dxfId="40125" priority="12388">
      <formula>$Y397=4</formula>
    </cfRule>
  </conditionalFormatting>
  <conditionalFormatting sqref="Y397">
    <cfRule type="expression" dxfId="40124" priority="12387">
      <formula>$Y397=2</formula>
    </cfRule>
  </conditionalFormatting>
  <conditionalFormatting sqref="Y397">
    <cfRule type="expression" dxfId="40123" priority="12379">
      <formula>$Y397=4</formula>
    </cfRule>
    <cfRule type="expression" dxfId="40122" priority="12380">
      <formula>$Y397=3</formula>
    </cfRule>
    <cfRule type="expression" dxfId="40121" priority="12381">
      <formula>$Y397=2</formula>
    </cfRule>
    <cfRule type="expression" dxfId="40120" priority="12382">
      <formula>$Y397=1</formula>
    </cfRule>
    <cfRule type="expression" dxfId="40119" priority="12383">
      <formula>$Y397=4</formula>
    </cfRule>
    <cfRule type="expression" dxfId="40118" priority="12384">
      <formula>$Y397=3</formula>
    </cfRule>
    <cfRule type="expression" dxfId="40117" priority="12385">
      <formula>$Y397=2</formula>
    </cfRule>
    <cfRule type="expression" dxfId="40116" priority="12386">
      <formula>$Y397=1</formula>
    </cfRule>
  </conditionalFormatting>
  <conditionalFormatting sqref="W397:X397">
    <cfRule type="expression" dxfId="40115" priority="12378">
      <formula>$Y397=1</formula>
    </cfRule>
  </conditionalFormatting>
  <conditionalFormatting sqref="W397:X397">
    <cfRule type="expression" dxfId="40114" priority="12377">
      <formula>$Y397=3</formula>
    </cfRule>
  </conditionalFormatting>
  <conditionalFormatting sqref="W397:X397">
    <cfRule type="expression" dxfId="40113" priority="12376">
      <formula>$Y397=4</formula>
    </cfRule>
  </conditionalFormatting>
  <conditionalFormatting sqref="W397:X397">
    <cfRule type="expression" dxfId="40112" priority="12375">
      <formula>$Y397=2</formula>
    </cfRule>
  </conditionalFormatting>
  <conditionalFormatting sqref="W397:X397">
    <cfRule type="expression" dxfId="40111" priority="12367">
      <formula>$Y397=4</formula>
    </cfRule>
    <cfRule type="expression" dxfId="40110" priority="12368">
      <formula>$Y397=3</formula>
    </cfRule>
    <cfRule type="expression" dxfId="40109" priority="12369">
      <formula>$Y397=2</formula>
    </cfRule>
    <cfRule type="expression" dxfId="40108" priority="12370">
      <formula>$Y397=1</formula>
    </cfRule>
    <cfRule type="expression" dxfId="40107" priority="12371">
      <formula>$Y397=4</formula>
    </cfRule>
    <cfRule type="expression" dxfId="40106" priority="12372">
      <formula>$Y397=3</formula>
    </cfRule>
    <cfRule type="expression" dxfId="40105" priority="12373">
      <formula>$Y397=2</formula>
    </cfRule>
    <cfRule type="expression" dxfId="40104" priority="12374">
      <formula>$Y397=1</formula>
    </cfRule>
  </conditionalFormatting>
  <conditionalFormatting sqref="AA334">
    <cfRule type="expression" dxfId="40103" priority="12359">
      <formula>$Y334=4</formula>
    </cfRule>
    <cfRule type="expression" dxfId="40102" priority="12360">
      <formula>$Y334=3</formula>
    </cfRule>
    <cfRule type="expression" dxfId="40101" priority="12361">
      <formula>$Y334=2</formula>
    </cfRule>
    <cfRule type="expression" dxfId="40100" priority="12362">
      <formula>$Y334=1</formula>
    </cfRule>
    <cfRule type="expression" dxfId="40099" priority="12363">
      <formula>$Y334=4</formula>
    </cfRule>
    <cfRule type="expression" dxfId="40098" priority="12364">
      <formula>$Y334=3</formula>
    </cfRule>
    <cfRule type="expression" dxfId="40097" priority="12365">
      <formula>$Y334=2</formula>
    </cfRule>
    <cfRule type="expression" dxfId="40096" priority="12366">
      <formula>$Y334=1</formula>
    </cfRule>
  </conditionalFormatting>
  <conditionalFormatting sqref="E339:G339">
    <cfRule type="expression" dxfId="40095" priority="12358">
      <formula>$Y339=1</formula>
    </cfRule>
  </conditionalFormatting>
  <conditionalFormatting sqref="F339:G339">
    <cfRule type="expression" dxfId="40094" priority="12357">
      <formula>$Y339=3</formula>
    </cfRule>
  </conditionalFormatting>
  <conditionalFormatting sqref="E339:G339">
    <cfRule type="expression" dxfId="40093" priority="12356">
      <formula>$Y339=4</formula>
    </cfRule>
  </conditionalFormatting>
  <conditionalFormatting sqref="E339">
    <cfRule type="expression" dxfId="40092" priority="12354">
      <formula>$Y339=3</formula>
    </cfRule>
    <cfRule type="expression" dxfId="40091" priority="12355">
      <formula>$Y339=2</formula>
    </cfRule>
  </conditionalFormatting>
  <conditionalFormatting sqref="F339:G339">
    <cfRule type="expression" dxfId="40090" priority="12353">
      <formula>$Y339=2</formula>
    </cfRule>
  </conditionalFormatting>
  <conditionalFormatting sqref="F339:G339">
    <cfRule type="expression" dxfId="40089" priority="12351">
      <formula>$Y339=1</formula>
    </cfRule>
    <cfRule type="expression" dxfId="40088" priority="12352">
      <formula>$Y339=1</formula>
    </cfRule>
  </conditionalFormatting>
  <conditionalFormatting sqref="F339:G339">
    <cfRule type="expression" dxfId="40087" priority="12349">
      <formula>$Y339=4</formula>
    </cfRule>
    <cfRule type="expression" dxfId="40086" priority="12350">
      <formula>$Y339=2</formula>
    </cfRule>
  </conditionalFormatting>
  <conditionalFormatting sqref="F346:G346">
    <cfRule type="expression" dxfId="40085" priority="12348">
      <formula>$Y346=1</formula>
    </cfRule>
  </conditionalFormatting>
  <conditionalFormatting sqref="F346:G346">
    <cfRule type="expression" dxfId="40084" priority="12347">
      <formula>$Y346=3</formula>
    </cfRule>
  </conditionalFormatting>
  <conditionalFormatting sqref="F346:G346">
    <cfRule type="expression" dxfId="40083" priority="12346">
      <formula>$Y346=4</formula>
    </cfRule>
  </conditionalFormatting>
  <conditionalFormatting sqref="F346:G346">
    <cfRule type="expression" dxfId="40082" priority="12345">
      <formula>$Y346=2</formula>
    </cfRule>
  </conditionalFormatting>
  <conditionalFormatting sqref="F346:G346">
    <cfRule type="expression" dxfId="40081" priority="12343">
      <formula>$Y346=1</formula>
    </cfRule>
    <cfRule type="expression" dxfId="40080" priority="12344">
      <formula>$Y346=1</formula>
    </cfRule>
  </conditionalFormatting>
  <conditionalFormatting sqref="F346:G346">
    <cfRule type="expression" dxfId="40079" priority="12341">
      <formula>$Y346=4</formula>
    </cfRule>
    <cfRule type="expression" dxfId="40078" priority="12342">
      <formula>$Y346=2</formula>
    </cfRule>
  </conditionalFormatting>
  <conditionalFormatting sqref="P346 AA346">
    <cfRule type="expression" dxfId="40077" priority="12340">
      <formula>$Y346=1</formula>
    </cfRule>
  </conditionalFormatting>
  <conditionalFormatting sqref="P346 AA346">
    <cfRule type="expression" dxfId="40076" priority="12339">
      <formula>$Y346=3</formula>
    </cfRule>
  </conditionalFormatting>
  <conditionalFormatting sqref="P346 AA346">
    <cfRule type="expression" dxfId="40075" priority="12338">
      <formula>$Y346=4</formula>
    </cfRule>
  </conditionalFormatting>
  <conditionalFormatting sqref="P346 AA346">
    <cfRule type="expression" dxfId="40074" priority="12337">
      <formula>$Y346=2</formula>
    </cfRule>
  </conditionalFormatting>
  <conditionalFormatting sqref="AA346">
    <cfRule type="expression" dxfId="40073" priority="12329">
      <formula>$Y346=4</formula>
    </cfRule>
    <cfRule type="expression" dxfId="40072" priority="12330">
      <formula>$Y346=3</formula>
    </cfRule>
    <cfRule type="expression" dxfId="40071" priority="12331">
      <formula>$Y346=2</formula>
    </cfRule>
    <cfRule type="expression" dxfId="40070" priority="12332">
      <formula>$Y346=1</formula>
    </cfRule>
    <cfRule type="expression" dxfId="40069" priority="12333">
      <formula>$Y346=4</formula>
    </cfRule>
    <cfRule type="expression" dxfId="40068" priority="12334">
      <formula>$Y346=3</formula>
    </cfRule>
    <cfRule type="expression" dxfId="40067" priority="12335">
      <formula>$Y346=2</formula>
    </cfRule>
    <cfRule type="expression" dxfId="40066" priority="12336">
      <formula>$Y346=1</formula>
    </cfRule>
  </conditionalFormatting>
  <conditionalFormatting sqref="P346">
    <cfRule type="expression" dxfId="40065" priority="12313">
      <formula>$Y346=4</formula>
    </cfRule>
    <cfRule type="expression" dxfId="40064" priority="12314">
      <formula>$Y346=3</formula>
    </cfRule>
    <cfRule type="expression" dxfId="40063" priority="12315">
      <formula>$Y346=2</formula>
    </cfRule>
    <cfRule type="expression" dxfId="40062" priority="12316">
      <formula>$Y346=1</formula>
    </cfRule>
    <cfRule type="expression" dxfId="40061" priority="12317">
      <formula>$Y346=4</formula>
    </cfRule>
    <cfRule type="expression" dxfId="40060" priority="12318">
      <formula>$Y346=3</formula>
    </cfRule>
    <cfRule type="expression" dxfId="40059" priority="12319">
      <formula>$Y346=2</formula>
    </cfRule>
    <cfRule type="expression" dxfId="40058" priority="12320">
      <formula>$Y346=1</formula>
    </cfRule>
    <cfRule type="expression" dxfId="40057" priority="12321">
      <formula>$Y346=4</formula>
    </cfRule>
    <cfRule type="expression" dxfId="40056" priority="12322">
      <formula>$Y346=3</formula>
    </cfRule>
    <cfRule type="expression" dxfId="40055" priority="12323">
      <formula>$Y346=2</formula>
    </cfRule>
    <cfRule type="expression" dxfId="40054" priority="12324">
      <formula>$Y346=1</formula>
    </cfRule>
    <cfRule type="expression" dxfId="40053" priority="12325">
      <formula>$Y346=4</formula>
    </cfRule>
    <cfRule type="expression" dxfId="40052" priority="12326">
      <formula>$Y346=3</formula>
    </cfRule>
    <cfRule type="expression" dxfId="40051" priority="12327">
      <formula>$Y346=2</formula>
    </cfRule>
    <cfRule type="expression" dxfId="40050" priority="12328">
      <formula>$Y346=1</formula>
    </cfRule>
  </conditionalFormatting>
  <conditionalFormatting sqref="Q346:Z346 AB346:AF346">
    <cfRule type="expression" dxfId="40049" priority="12312">
      <formula>$Y346=1</formula>
    </cfRule>
  </conditionalFormatting>
  <conditionalFormatting sqref="Q346:Z346 AB346:AF346">
    <cfRule type="expression" dxfId="40048" priority="12311">
      <formula>$Y346=3</formula>
    </cfRule>
  </conditionalFormatting>
  <conditionalFormatting sqref="Q346:Z346 AB346:AF346">
    <cfRule type="expression" dxfId="40047" priority="12310">
      <formula>$Y346=4</formula>
    </cfRule>
  </conditionalFormatting>
  <conditionalFormatting sqref="Q346:Z346 AB346:AF346">
    <cfRule type="expression" dxfId="40046" priority="12309">
      <formula>$Y346=2</formula>
    </cfRule>
  </conditionalFormatting>
  <conditionalFormatting sqref="R346:Z346 AF346">
    <cfRule type="expression" dxfId="40045" priority="12301">
      <formula>$Y346=4</formula>
    </cfRule>
    <cfRule type="expression" dxfId="40044" priority="12302">
      <formula>$Y346=3</formula>
    </cfRule>
    <cfRule type="expression" dxfId="40043" priority="12303">
      <formula>$Y346=2</formula>
    </cfRule>
    <cfRule type="expression" dxfId="40042" priority="12304">
      <formula>$Y346=1</formula>
    </cfRule>
    <cfRule type="expression" dxfId="40041" priority="12305">
      <formula>$Y346=4</formula>
    </cfRule>
    <cfRule type="expression" dxfId="40040" priority="12306">
      <formula>$Y346=3</formula>
    </cfRule>
    <cfRule type="expression" dxfId="40039" priority="12307">
      <formula>$Y346=2</formula>
    </cfRule>
    <cfRule type="expression" dxfId="40038" priority="12308">
      <formula>$Y346=1</formula>
    </cfRule>
  </conditionalFormatting>
  <conditionalFormatting sqref="Q346">
    <cfRule type="expression" dxfId="40037" priority="12285">
      <formula>$Y346=4</formula>
    </cfRule>
    <cfRule type="expression" dxfId="40036" priority="12286">
      <formula>$Y346=3</formula>
    </cfRule>
    <cfRule type="expression" dxfId="40035" priority="12287">
      <formula>$Y346=2</formula>
    </cfRule>
    <cfRule type="expression" dxfId="40034" priority="12288">
      <formula>$Y346=1</formula>
    </cfRule>
    <cfRule type="expression" dxfId="40033" priority="12289">
      <formula>$Y346=4</formula>
    </cfRule>
    <cfRule type="expression" dxfId="40032" priority="12290">
      <formula>$Y346=3</formula>
    </cfRule>
    <cfRule type="expression" dxfId="40031" priority="12291">
      <formula>$Y346=2</formula>
    </cfRule>
    <cfRule type="expression" dxfId="40030" priority="12292">
      <formula>$Y346=1</formula>
    </cfRule>
    <cfRule type="expression" dxfId="40029" priority="12293">
      <formula>$Y346=4</formula>
    </cfRule>
    <cfRule type="expression" dxfId="40028" priority="12294">
      <formula>$Y346=3</formula>
    </cfRule>
    <cfRule type="expression" dxfId="40027" priority="12295">
      <formula>$Y346=2</formula>
    </cfRule>
    <cfRule type="expression" dxfId="40026" priority="12296">
      <formula>$Y346=1</formula>
    </cfRule>
    <cfRule type="expression" dxfId="40025" priority="12297">
      <formula>$Y346=4</formula>
    </cfRule>
    <cfRule type="expression" dxfId="40024" priority="12298">
      <formula>$Y346=3</formula>
    </cfRule>
    <cfRule type="expression" dxfId="40023" priority="12299">
      <formula>$Y346=2</formula>
    </cfRule>
    <cfRule type="expression" dxfId="40022" priority="12300">
      <formula>$Y346=1</formula>
    </cfRule>
  </conditionalFormatting>
  <conditionalFormatting sqref="E347">
    <cfRule type="expression" dxfId="40021" priority="12284">
      <formula>$Y347=1</formula>
    </cfRule>
  </conditionalFormatting>
  <conditionalFormatting sqref="E347">
    <cfRule type="expression" dxfId="40020" priority="12283">
      <formula>$Y347=4</formula>
    </cfRule>
  </conditionalFormatting>
  <conditionalFormatting sqref="E347">
    <cfRule type="expression" dxfId="40019" priority="12281">
      <formula>$Y347=3</formula>
    </cfRule>
    <cfRule type="expression" dxfId="40018" priority="12282">
      <formula>$Y347=2</formula>
    </cfRule>
  </conditionalFormatting>
  <conditionalFormatting sqref="F347:G347">
    <cfRule type="expression" dxfId="40017" priority="12280">
      <formula>$Y347=1</formula>
    </cfRule>
  </conditionalFormatting>
  <conditionalFormatting sqref="F347:G347">
    <cfRule type="expression" dxfId="40016" priority="12279">
      <formula>$Y347=3</formula>
    </cfRule>
  </conditionalFormatting>
  <conditionalFormatting sqref="F347:G347">
    <cfRule type="expression" dxfId="40015" priority="12278">
      <formula>$Y347=4</formula>
    </cfRule>
  </conditionalFormatting>
  <conditionalFormatting sqref="F347:G347">
    <cfRule type="expression" dxfId="40014" priority="12277">
      <formula>$Y347=2</formula>
    </cfRule>
  </conditionalFormatting>
  <conditionalFormatting sqref="F347:G347">
    <cfRule type="expression" dxfId="40013" priority="12275">
      <formula>$Y347=1</formula>
    </cfRule>
    <cfRule type="expression" dxfId="40012" priority="12276">
      <formula>$Y347=1</formula>
    </cfRule>
  </conditionalFormatting>
  <conditionalFormatting sqref="F347:G347">
    <cfRule type="expression" dxfId="40011" priority="12273">
      <formula>$Y347=4</formula>
    </cfRule>
    <cfRule type="expression" dxfId="40010" priority="12274">
      <formula>$Y347=2</formula>
    </cfRule>
  </conditionalFormatting>
  <conditionalFormatting sqref="AA360">
    <cfRule type="expression" dxfId="40009" priority="12265">
      <formula>$Y360=4</formula>
    </cfRule>
    <cfRule type="expression" dxfId="40008" priority="12266">
      <formula>$Y360=3</formula>
    </cfRule>
    <cfRule type="expression" dxfId="40007" priority="12267">
      <formula>$Y360=2</formula>
    </cfRule>
    <cfRule type="expression" dxfId="40006" priority="12268">
      <formula>$Y360=1</formula>
    </cfRule>
    <cfRule type="expression" dxfId="40005" priority="12269">
      <formula>$Y360=4</formula>
    </cfRule>
    <cfRule type="expression" dxfId="40004" priority="12270">
      <formula>$Y360=3</formula>
    </cfRule>
    <cfRule type="expression" dxfId="40003" priority="12271">
      <formula>$Y360=2</formula>
    </cfRule>
    <cfRule type="expression" dxfId="40002" priority="12272">
      <formula>$Y360=1</formula>
    </cfRule>
  </conditionalFormatting>
  <conditionalFormatting sqref="C366">
    <cfRule type="expression" dxfId="40001" priority="12264">
      <formula>$Y366=1</formula>
    </cfRule>
  </conditionalFormatting>
  <conditionalFormatting sqref="C366">
    <cfRule type="expression" dxfId="40000" priority="12263">
      <formula>$Y366=3</formula>
    </cfRule>
  </conditionalFormatting>
  <conditionalFormatting sqref="C366">
    <cfRule type="expression" dxfId="39999" priority="12262">
      <formula>$Y366=4</formula>
    </cfRule>
  </conditionalFormatting>
  <conditionalFormatting sqref="C366">
    <cfRule type="expression" dxfId="39998" priority="12261">
      <formula>$Y366=2</formula>
    </cfRule>
  </conditionalFormatting>
  <conditionalFormatting sqref="F366:G366">
    <cfRule type="expression" dxfId="39997" priority="12260">
      <formula>$Y366=1</formula>
    </cfRule>
  </conditionalFormatting>
  <conditionalFormatting sqref="F366:G366">
    <cfRule type="expression" dxfId="39996" priority="12259">
      <formula>$Y366=3</formula>
    </cfRule>
  </conditionalFormatting>
  <conditionalFormatting sqref="F366:G366">
    <cfRule type="expression" dxfId="39995" priority="12258">
      <formula>$Y366=4</formula>
    </cfRule>
  </conditionalFormatting>
  <conditionalFormatting sqref="F366:G366">
    <cfRule type="expression" dxfId="39994" priority="12257">
      <formula>$Y366=2</formula>
    </cfRule>
  </conditionalFormatting>
  <conditionalFormatting sqref="F366:G366">
    <cfRule type="expression" dxfId="39993" priority="12255">
      <formula>$Y366=1</formula>
    </cfRule>
    <cfRule type="expression" dxfId="39992" priority="12256">
      <formula>$Y366=1</formula>
    </cfRule>
  </conditionalFormatting>
  <conditionalFormatting sqref="F366:G366">
    <cfRule type="expression" dxfId="39991" priority="12253">
      <formula>$Y366=4</formula>
    </cfRule>
    <cfRule type="expression" dxfId="39990" priority="12254">
      <formula>$Y366=2</formula>
    </cfRule>
  </conditionalFormatting>
  <conditionalFormatting sqref="B367">
    <cfRule type="expression" dxfId="39989" priority="12252">
      <formula>$Y367=1</formula>
    </cfRule>
  </conditionalFormatting>
  <conditionalFormatting sqref="B367">
    <cfRule type="expression" dxfId="39988" priority="12251">
      <formula>$Y367=3</formula>
    </cfRule>
  </conditionalFormatting>
  <conditionalFormatting sqref="B367">
    <cfRule type="expression" dxfId="39987" priority="12250">
      <formula>$Y367=4</formula>
    </cfRule>
  </conditionalFormatting>
  <conditionalFormatting sqref="B367">
    <cfRule type="expression" dxfId="39986" priority="12249">
      <formula>$Y367=2</formula>
    </cfRule>
  </conditionalFormatting>
  <conditionalFormatting sqref="F367:G367">
    <cfRule type="expression" dxfId="39985" priority="12248">
      <formula>$Y367=1</formula>
    </cfRule>
  </conditionalFormatting>
  <conditionalFormatting sqref="F367:G367">
    <cfRule type="expression" dxfId="39984" priority="12247">
      <formula>$Y367=3</formula>
    </cfRule>
  </conditionalFormatting>
  <conditionalFormatting sqref="F367:G367">
    <cfRule type="expression" dxfId="39983" priority="12246">
      <formula>$Y367=4</formula>
    </cfRule>
  </conditionalFormatting>
  <conditionalFormatting sqref="F367:G367">
    <cfRule type="expression" dxfId="39982" priority="12245">
      <formula>$Y367=2</formula>
    </cfRule>
  </conditionalFormatting>
  <conditionalFormatting sqref="F367:G367">
    <cfRule type="expression" dxfId="39981" priority="12243">
      <formula>$Y367=1</formula>
    </cfRule>
    <cfRule type="expression" dxfId="39980" priority="12244">
      <formula>$Y367=1</formula>
    </cfRule>
  </conditionalFormatting>
  <conditionalFormatting sqref="F367:G367">
    <cfRule type="expression" dxfId="39979" priority="12241">
      <formula>$Y367=4</formula>
    </cfRule>
    <cfRule type="expression" dxfId="39978" priority="12242">
      <formula>$Y367=2</formula>
    </cfRule>
  </conditionalFormatting>
  <conditionalFormatting sqref="R370:V370 Y370:AF370 N370:P370">
    <cfRule type="expression" dxfId="39977" priority="12240">
      <formula>$Y370=1</formula>
    </cfRule>
  </conditionalFormatting>
  <conditionalFormatting sqref="R370:V370 Y370:AF370 N370:P370">
    <cfRule type="expression" dxfId="39976" priority="12239">
      <formula>$Y370=3</formula>
    </cfRule>
  </conditionalFormatting>
  <conditionalFormatting sqref="R370:V370 Y370:AF370 N370:P370">
    <cfRule type="expression" dxfId="39975" priority="12238">
      <formula>$Y370=4</formula>
    </cfRule>
  </conditionalFormatting>
  <conditionalFormatting sqref="R370:V370 Y370:AF370 N370:P370">
    <cfRule type="expression" dxfId="39974" priority="12237">
      <formula>$Y370=2</formula>
    </cfRule>
  </conditionalFormatting>
  <conditionalFormatting sqref="R370:V370 Y370:AA370 AF370">
    <cfRule type="expression" dxfId="39973" priority="12229">
      <formula>$Y370=4</formula>
    </cfRule>
    <cfRule type="expression" dxfId="39972" priority="12230">
      <formula>$Y370=3</formula>
    </cfRule>
    <cfRule type="expression" dxfId="39971" priority="12231">
      <formula>$Y370=2</formula>
    </cfRule>
    <cfRule type="expression" dxfId="39970" priority="12232">
      <formula>$Y370=1</formula>
    </cfRule>
    <cfRule type="expression" dxfId="39969" priority="12233">
      <formula>$Y370=4</formula>
    </cfRule>
    <cfRule type="expression" dxfId="39968" priority="12234">
      <formula>$Y370=3</formula>
    </cfRule>
    <cfRule type="expression" dxfId="39967" priority="12235">
      <formula>$Y370=2</formula>
    </cfRule>
    <cfRule type="expression" dxfId="39966" priority="12236">
      <formula>$Y370=1</formula>
    </cfRule>
  </conditionalFormatting>
  <conditionalFormatting sqref="P370">
    <cfRule type="expression" dxfId="39965" priority="12213">
      <formula>$Y370=4</formula>
    </cfRule>
    <cfRule type="expression" dxfId="39964" priority="12214">
      <formula>$Y370=3</formula>
    </cfRule>
    <cfRule type="expression" dxfId="39963" priority="12215">
      <formula>$Y370=2</formula>
    </cfRule>
    <cfRule type="expression" dxfId="39962" priority="12216">
      <formula>$Y370=1</formula>
    </cfRule>
    <cfRule type="expression" dxfId="39961" priority="12217">
      <formula>$Y370=4</formula>
    </cfRule>
    <cfRule type="expression" dxfId="39960" priority="12218">
      <formula>$Y370=3</formula>
    </cfRule>
    <cfRule type="expression" dxfId="39959" priority="12219">
      <formula>$Y370=2</formula>
    </cfRule>
    <cfRule type="expression" dxfId="39958" priority="12220">
      <formula>$Y370=1</formula>
    </cfRule>
    <cfRule type="expression" dxfId="39957" priority="12221">
      <formula>$Y370=4</formula>
    </cfRule>
    <cfRule type="expression" dxfId="39956" priority="12222">
      <formula>$Y370=3</formula>
    </cfRule>
    <cfRule type="expression" dxfId="39955" priority="12223">
      <formula>$Y370=2</formula>
    </cfRule>
    <cfRule type="expression" dxfId="39954" priority="12224">
      <formula>$Y370=1</formula>
    </cfRule>
    <cfRule type="expression" dxfId="39953" priority="12225">
      <formula>$Y370=4</formula>
    </cfRule>
    <cfRule type="expression" dxfId="39952" priority="12226">
      <formula>$Y370=3</formula>
    </cfRule>
    <cfRule type="expression" dxfId="39951" priority="12227">
      <formula>$Y370=2</formula>
    </cfRule>
    <cfRule type="expression" dxfId="39950" priority="12228">
      <formula>$Y370=1</formula>
    </cfRule>
  </conditionalFormatting>
  <conditionalFormatting sqref="Q370">
    <cfRule type="expression" dxfId="39949" priority="12212">
      <formula>$Y370=1</formula>
    </cfRule>
  </conditionalFormatting>
  <conditionalFormatting sqref="Q370">
    <cfRule type="expression" dxfId="39948" priority="12211">
      <formula>$Y370=3</formula>
    </cfRule>
  </conditionalFormatting>
  <conditionalFormatting sqref="Q370">
    <cfRule type="expression" dxfId="39947" priority="12210">
      <formula>$Y370=4</formula>
    </cfRule>
  </conditionalFormatting>
  <conditionalFormatting sqref="Q370">
    <cfRule type="expression" dxfId="39946" priority="12209">
      <formula>$Y370=2</formula>
    </cfRule>
  </conditionalFormatting>
  <conditionalFormatting sqref="Q370">
    <cfRule type="expression" dxfId="39945" priority="12193">
      <formula>$Y370=4</formula>
    </cfRule>
    <cfRule type="expression" dxfId="39944" priority="12194">
      <formula>$Y370=3</formula>
    </cfRule>
    <cfRule type="expression" dxfId="39943" priority="12195">
      <formula>$Y370=2</formula>
    </cfRule>
    <cfRule type="expression" dxfId="39942" priority="12196">
      <formula>$Y370=1</formula>
    </cfRule>
    <cfRule type="expression" dxfId="39941" priority="12197">
      <formula>$Y370=4</formula>
    </cfRule>
    <cfRule type="expression" dxfId="39940" priority="12198">
      <formula>$Y370=3</formula>
    </cfRule>
    <cfRule type="expression" dxfId="39939" priority="12199">
      <formula>$Y370=2</formula>
    </cfRule>
    <cfRule type="expression" dxfId="39938" priority="12200">
      <formula>$Y370=1</formula>
    </cfRule>
    <cfRule type="expression" dxfId="39937" priority="12201">
      <formula>$Y370=4</formula>
    </cfRule>
    <cfRule type="expression" dxfId="39936" priority="12202">
      <formula>$Y370=3</formula>
    </cfRule>
    <cfRule type="expression" dxfId="39935" priority="12203">
      <formula>$Y370=2</formula>
    </cfRule>
    <cfRule type="expression" dxfId="39934" priority="12204">
      <formula>$Y370=1</formula>
    </cfRule>
    <cfRule type="expression" dxfId="39933" priority="12205">
      <formula>$Y370=4</formula>
    </cfRule>
    <cfRule type="expression" dxfId="39932" priority="12206">
      <formula>$Y370=3</formula>
    </cfRule>
    <cfRule type="expression" dxfId="39931" priority="12207">
      <formula>$Y370=2</formula>
    </cfRule>
    <cfRule type="expression" dxfId="39930" priority="12208">
      <formula>$Y370=1</formula>
    </cfRule>
  </conditionalFormatting>
  <conditionalFormatting sqref="W370:X370">
    <cfRule type="expression" dxfId="39929" priority="12192">
      <formula>$Y370=1</formula>
    </cfRule>
  </conditionalFormatting>
  <conditionalFormatting sqref="W370:X370">
    <cfRule type="expression" dxfId="39928" priority="12191">
      <formula>$Y370=3</formula>
    </cfRule>
  </conditionalFormatting>
  <conditionalFormatting sqref="W370:X370">
    <cfRule type="expression" dxfId="39927" priority="12190">
      <formula>$Y370=4</formula>
    </cfRule>
  </conditionalFormatting>
  <conditionalFormatting sqref="W370:X370">
    <cfRule type="expression" dxfId="39926" priority="12189">
      <formula>$Y370=2</formula>
    </cfRule>
  </conditionalFormatting>
  <conditionalFormatting sqref="W370:X370">
    <cfRule type="expression" dxfId="39925" priority="12181">
      <formula>$Y370=4</formula>
    </cfRule>
    <cfRule type="expression" dxfId="39924" priority="12182">
      <formula>$Y370=3</formula>
    </cfRule>
    <cfRule type="expression" dxfId="39923" priority="12183">
      <formula>$Y370=2</formula>
    </cfRule>
    <cfRule type="expression" dxfId="39922" priority="12184">
      <formula>$Y370=1</formula>
    </cfRule>
    <cfRule type="expression" dxfId="39921" priority="12185">
      <formula>$Y370=4</formula>
    </cfRule>
    <cfRule type="expression" dxfId="39920" priority="12186">
      <formula>$Y370=3</formula>
    </cfRule>
    <cfRule type="expression" dxfId="39919" priority="12187">
      <formula>$Y370=2</formula>
    </cfRule>
    <cfRule type="expression" dxfId="39918" priority="12188">
      <formula>$Y370=1</formula>
    </cfRule>
  </conditionalFormatting>
  <conditionalFormatting sqref="I370">
    <cfRule type="expression" dxfId="39917" priority="12180">
      <formula>$Y370=1</formula>
    </cfRule>
  </conditionalFormatting>
  <conditionalFormatting sqref="I370">
    <cfRule type="expression" dxfId="39916" priority="12179">
      <formula>$Y370=3</formula>
    </cfRule>
  </conditionalFormatting>
  <conditionalFormatting sqref="I370">
    <cfRule type="expression" dxfId="39915" priority="12178">
      <formula>$Y370=4</formula>
    </cfRule>
  </conditionalFormatting>
  <conditionalFormatting sqref="I370">
    <cfRule type="expression" dxfId="39914" priority="12177">
      <formula>$Y370=2</formula>
    </cfRule>
  </conditionalFormatting>
  <conditionalFormatting sqref="F370:G370">
    <cfRule type="expression" dxfId="39913" priority="12176">
      <formula>$Y370=1</formula>
    </cfRule>
  </conditionalFormatting>
  <conditionalFormatting sqref="F370:G370">
    <cfRule type="expression" dxfId="39912" priority="12175">
      <formula>$Y370=3</formula>
    </cfRule>
  </conditionalFormatting>
  <conditionalFormatting sqref="F370:G370">
    <cfRule type="expression" dxfId="39911" priority="12174">
      <formula>$Y370=4</formula>
    </cfRule>
  </conditionalFormatting>
  <conditionalFormatting sqref="F370:G370">
    <cfRule type="expression" dxfId="39910" priority="12173">
      <formula>$Y370=2</formula>
    </cfRule>
  </conditionalFormatting>
  <conditionalFormatting sqref="F370:G370">
    <cfRule type="expression" dxfId="39909" priority="12171">
      <formula>$Y370=1</formula>
    </cfRule>
    <cfRule type="expression" dxfId="39908" priority="12172">
      <formula>$Y370=1</formula>
    </cfRule>
  </conditionalFormatting>
  <conditionalFormatting sqref="F370:G370">
    <cfRule type="expression" dxfId="39907" priority="12169">
      <formula>$Y370=4</formula>
    </cfRule>
    <cfRule type="expression" dxfId="39906" priority="12170">
      <formula>$Y370=2</formula>
    </cfRule>
  </conditionalFormatting>
  <conditionalFormatting sqref="E371">
    <cfRule type="expression" dxfId="39905" priority="12168">
      <formula>$Y371=1</formula>
    </cfRule>
  </conditionalFormatting>
  <conditionalFormatting sqref="E371">
    <cfRule type="expression" dxfId="39904" priority="12167">
      <formula>$Y371=4</formula>
    </cfRule>
  </conditionalFormatting>
  <conditionalFormatting sqref="E371">
    <cfRule type="expression" dxfId="39903" priority="12165">
      <formula>$Y371=3</formula>
    </cfRule>
    <cfRule type="expression" dxfId="39902" priority="12166">
      <formula>$Y371=2</formula>
    </cfRule>
  </conditionalFormatting>
  <conditionalFormatting sqref="F371:G371">
    <cfRule type="expression" dxfId="39901" priority="12164">
      <formula>$Y371=1</formula>
    </cfRule>
  </conditionalFormatting>
  <conditionalFormatting sqref="F371:G371">
    <cfRule type="expression" dxfId="39900" priority="12163">
      <formula>$Y371=3</formula>
    </cfRule>
  </conditionalFormatting>
  <conditionalFormatting sqref="F371:G371">
    <cfRule type="expression" dxfId="39899" priority="12162">
      <formula>$Y371=4</formula>
    </cfRule>
  </conditionalFormatting>
  <conditionalFormatting sqref="F371:G371">
    <cfRule type="expression" dxfId="39898" priority="12161">
      <formula>$Y371=2</formula>
    </cfRule>
  </conditionalFormatting>
  <conditionalFormatting sqref="F371:G371">
    <cfRule type="expression" dxfId="39897" priority="12159">
      <formula>$Y371=1</formula>
    </cfRule>
    <cfRule type="expression" dxfId="39896" priority="12160">
      <formula>$Y371=1</formula>
    </cfRule>
  </conditionalFormatting>
  <conditionalFormatting sqref="F371:G371">
    <cfRule type="expression" dxfId="39895" priority="12157">
      <formula>$Y371=4</formula>
    </cfRule>
    <cfRule type="expression" dxfId="39894" priority="12158">
      <formula>$Y371=2</formula>
    </cfRule>
  </conditionalFormatting>
  <conditionalFormatting sqref="E372">
    <cfRule type="expression" dxfId="39893" priority="12156">
      <formula>$Y372=1</formula>
    </cfRule>
  </conditionalFormatting>
  <conditionalFormatting sqref="E372">
    <cfRule type="expression" dxfId="39892" priority="12155">
      <formula>$Y372=4</formula>
    </cfRule>
  </conditionalFormatting>
  <conditionalFormatting sqref="E372">
    <cfRule type="expression" dxfId="39891" priority="12153">
      <formula>$Y372=3</formula>
    </cfRule>
    <cfRule type="expression" dxfId="39890" priority="12154">
      <formula>$Y372=2</formula>
    </cfRule>
  </conditionalFormatting>
  <conditionalFormatting sqref="F372:G372">
    <cfRule type="expression" dxfId="39889" priority="12152">
      <formula>$Y372=1</formula>
    </cfRule>
  </conditionalFormatting>
  <conditionalFormatting sqref="F372:G372">
    <cfRule type="expression" dxfId="39888" priority="12151">
      <formula>$Y372=3</formula>
    </cfRule>
  </conditionalFormatting>
  <conditionalFormatting sqref="F372:G372">
    <cfRule type="expression" dxfId="39887" priority="12150">
      <formula>$Y372=4</formula>
    </cfRule>
  </conditionalFormatting>
  <conditionalFormatting sqref="F372:G372">
    <cfRule type="expression" dxfId="39886" priority="12149">
      <formula>$Y372=2</formula>
    </cfRule>
  </conditionalFormatting>
  <conditionalFormatting sqref="F372:G372">
    <cfRule type="expression" dxfId="39885" priority="12147">
      <formula>$Y372=1</formula>
    </cfRule>
    <cfRule type="expression" dxfId="39884" priority="12148">
      <formula>$Y372=1</formula>
    </cfRule>
  </conditionalFormatting>
  <conditionalFormatting sqref="F372:G372">
    <cfRule type="expression" dxfId="39883" priority="12145">
      <formula>$Y372=4</formula>
    </cfRule>
    <cfRule type="expression" dxfId="39882" priority="12146">
      <formula>$Y372=2</formula>
    </cfRule>
  </conditionalFormatting>
  <conditionalFormatting sqref="E373">
    <cfRule type="expression" dxfId="39881" priority="12144">
      <formula>$Y373=1</formula>
    </cfRule>
  </conditionalFormatting>
  <conditionalFormatting sqref="E373">
    <cfRule type="expression" dxfId="39880" priority="12143">
      <formula>$Y373=4</formula>
    </cfRule>
  </conditionalFormatting>
  <conditionalFormatting sqref="E373">
    <cfRule type="expression" dxfId="39879" priority="12141">
      <formula>$Y373=3</formula>
    </cfRule>
    <cfRule type="expression" dxfId="39878" priority="12142">
      <formula>$Y373=2</formula>
    </cfRule>
  </conditionalFormatting>
  <conditionalFormatting sqref="F373:G373">
    <cfRule type="expression" dxfId="39877" priority="12140">
      <formula>$Y373=1</formula>
    </cfRule>
  </conditionalFormatting>
  <conditionalFormatting sqref="F373:G373">
    <cfRule type="expression" dxfId="39876" priority="12139">
      <formula>$Y373=3</formula>
    </cfRule>
  </conditionalFormatting>
  <conditionalFormatting sqref="F373:G373">
    <cfRule type="expression" dxfId="39875" priority="12138">
      <formula>$Y373=4</formula>
    </cfRule>
  </conditionalFormatting>
  <conditionalFormatting sqref="F373:G373">
    <cfRule type="expression" dxfId="39874" priority="12137">
      <formula>$Y373=2</formula>
    </cfRule>
  </conditionalFormatting>
  <conditionalFormatting sqref="F373:G373">
    <cfRule type="expression" dxfId="39873" priority="12135">
      <formula>$Y373=1</formula>
    </cfRule>
    <cfRule type="expression" dxfId="39872" priority="12136">
      <formula>$Y373=1</formula>
    </cfRule>
  </conditionalFormatting>
  <conditionalFormatting sqref="F373:G373">
    <cfRule type="expression" dxfId="39871" priority="12133">
      <formula>$Y373=4</formula>
    </cfRule>
    <cfRule type="expression" dxfId="39870" priority="12134">
      <formula>$Y373=2</formula>
    </cfRule>
  </conditionalFormatting>
  <conditionalFormatting sqref="B374:D374 I374">
    <cfRule type="expression" dxfId="39869" priority="12132">
      <formula>$Y374=1</formula>
    </cfRule>
  </conditionalFormatting>
  <conditionalFormatting sqref="B374:D374 I374">
    <cfRule type="expression" dxfId="39868" priority="12131">
      <formula>$Y374=3</formula>
    </cfRule>
  </conditionalFormatting>
  <conditionalFormatting sqref="B374:D374 I374">
    <cfRule type="expression" dxfId="39867" priority="12130">
      <formula>$Y374=4</formula>
    </cfRule>
  </conditionalFormatting>
  <conditionalFormatting sqref="B374:D374 I374">
    <cfRule type="expression" dxfId="39866" priority="12129">
      <formula>$Y374=2</formula>
    </cfRule>
  </conditionalFormatting>
  <conditionalFormatting sqref="K374">
    <cfRule type="expression" dxfId="39865" priority="12128">
      <formula>$Y374=1</formula>
    </cfRule>
  </conditionalFormatting>
  <conditionalFormatting sqref="K374">
    <cfRule type="expression" dxfId="39864" priority="12127">
      <formula>$Y374=3</formula>
    </cfRule>
  </conditionalFormatting>
  <conditionalFormatting sqref="K374">
    <cfRule type="expression" dxfId="39863" priority="12126">
      <formula>$Y374=4</formula>
    </cfRule>
  </conditionalFormatting>
  <conditionalFormatting sqref="K374">
    <cfRule type="expression" dxfId="39862" priority="12125">
      <formula>$Y374=2</formula>
    </cfRule>
  </conditionalFormatting>
  <conditionalFormatting sqref="E374">
    <cfRule type="expression" dxfId="39861" priority="12124">
      <formula>$Y374=1</formula>
    </cfRule>
  </conditionalFormatting>
  <conditionalFormatting sqref="E374">
    <cfRule type="expression" dxfId="39860" priority="12123">
      <formula>$Y374=4</formula>
    </cfRule>
  </conditionalFormatting>
  <conditionalFormatting sqref="E374">
    <cfRule type="expression" dxfId="39859" priority="12121">
      <formula>$Y374=3</formula>
    </cfRule>
    <cfRule type="expression" dxfId="39858" priority="12122">
      <formula>$Y374=2</formula>
    </cfRule>
  </conditionalFormatting>
  <conditionalFormatting sqref="F374:G374">
    <cfRule type="expression" dxfId="39857" priority="12120">
      <formula>$Y374=1</formula>
    </cfRule>
  </conditionalFormatting>
  <conditionalFormatting sqref="F374:G374">
    <cfRule type="expression" dxfId="39856" priority="12119">
      <formula>$Y374=3</formula>
    </cfRule>
  </conditionalFormatting>
  <conditionalFormatting sqref="F374:G374">
    <cfRule type="expression" dxfId="39855" priority="12118">
      <formula>$Y374=4</formula>
    </cfRule>
  </conditionalFormatting>
  <conditionalFormatting sqref="F374:G374">
    <cfRule type="expression" dxfId="39854" priority="12117">
      <formula>$Y374=2</formula>
    </cfRule>
  </conditionalFormatting>
  <conditionalFormatting sqref="F374:G374">
    <cfRule type="expression" dxfId="39853" priority="12115">
      <formula>$Y374=1</formula>
    </cfRule>
    <cfRule type="expression" dxfId="39852" priority="12116">
      <formula>$Y374=1</formula>
    </cfRule>
  </conditionalFormatting>
  <conditionalFormatting sqref="F374:G374">
    <cfRule type="expression" dxfId="39851" priority="12113">
      <formula>$Y374=4</formula>
    </cfRule>
    <cfRule type="expression" dxfId="39850" priority="12114">
      <formula>$Y374=2</formula>
    </cfRule>
  </conditionalFormatting>
  <conditionalFormatting sqref="I375">
    <cfRule type="expression" dxfId="39849" priority="12112">
      <formula>$Y375=1</formula>
    </cfRule>
  </conditionalFormatting>
  <conditionalFormatting sqref="I375">
    <cfRule type="expression" dxfId="39848" priority="12111">
      <formula>$Y375=3</formula>
    </cfRule>
  </conditionalFormatting>
  <conditionalFormatting sqref="I375">
    <cfRule type="expression" dxfId="39847" priority="12110">
      <formula>$Y375=4</formula>
    </cfRule>
  </conditionalFormatting>
  <conditionalFormatting sqref="I375">
    <cfRule type="expression" dxfId="39846" priority="12109">
      <formula>$Y375=2</formula>
    </cfRule>
  </conditionalFormatting>
  <conditionalFormatting sqref="F375:G375">
    <cfRule type="expression" dxfId="39845" priority="12108">
      <formula>$Y375=1</formula>
    </cfRule>
  </conditionalFormatting>
  <conditionalFormatting sqref="F375:G375">
    <cfRule type="expression" dxfId="39844" priority="12107">
      <formula>$Y375=3</formula>
    </cfRule>
  </conditionalFormatting>
  <conditionalFormatting sqref="F375:G375">
    <cfRule type="expression" dxfId="39843" priority="12106">
      <formula>$Y375=4</formula>
    </cfRule>
  </conditionalFormatting>
  <conditionalFormatting sqref="F375:G375">
    <cfRule type="expression" dxfId="39842" priority="12105">
      <formula>$Y375=2</formula>
    </cfRule>
  </conditionalFormatting>
  <conditionalFormatting sqref="F375:G375">
    <cfRule type="expression" dxfId="39841" priority="12103">
      <formula>$Y375=1</formula>
    </cfRule>
    <cfRule type="expression" dxfId="39840" priority="12104">
      <formula>$Y375=1</formula>
    </cfRule>
  </conditionalFormatting>
  <conditionalFormatting sqref="F375:G375">
    <cfRule type="expression" dxfId="39839" priority="12101">
      <formula>$Y375=4</formula>
    </cfRule>
    <cfRule type="expression" dxfId="39838" priority="12102">
      <formula>$Y375=2</formula>
    </cfRule>
  </conditionalFormatting>
  <conditionalFormatting sqref="B375:C375">
    <cfRule type="expression" dxfId="39837" priority="12100">
      <formula>$Y375=1</formula>
    </cfRule>
  </conditionalFormatting>
  <conditionalFormatting sqref="B375:C375">
    <cfRule type="expression" dxfId="39836" priority="12099">
      <formula>$Y375=3</formula>
    </cfRule>
  </conditionalFormatting>
  <conditionalFormatting sqref="B375:C375">
    <cfRule type="expression" dxfId="39835" priority="12098">
      <formula>$Y375=4</formula>
    </cfRule>
  </conditionalFormatting>
  <conditionalFormatting sqref="B375:C375">
    <cfRule type="expression" dxfId="39834" priority="12097">
      <formula>$Y375=2</formula>
    </cfRule>
  </conditionalFormatting>
  <conditionalFormatting sqref="F380:G380">
    <cfRule type="expression" dxfId="39833" priority="12096">
      <formula>$Y380=1</formula>
    </cfRule>
  </conditionalFormatting>
  <conditionalFormatting sqref="F380:G380">
    <cfRule type="expression" dxfId="39832" priority="12095">
      <formula>$Y380=3</formula>
    </cfRule>
  </conditionalFormatting>
  <conditionalFormatting sqref="F380:G380">
    <cfRule type="expression" dxfId="39831" priority="12094">
      <formula>$Y380=4</formula>
    </cfRule>
  </conditionalFormatting>
  <conditionalFormatting sqref="F380:G380">
    <cfRule type="expression" dxfId="39830" priority="12093">
      <formula>$Y380=2</formula>
    </cfRule>
  </conditionalFormatting>
  <conditionalFormatting sqref="F380:G380">
    <cfRule type="expression" dxfId="39829" priority="12091">
      <formula>$Y380=1</formula>
    </cfRule>
    <cfRule type="expression" dxfId="39828" priority="12092">
      <formula>$Y380=1</formula>
    </cfRule>
  </conditionalFormatting>
  <conditionalFormatting sqref="F380:G380">
    <cfRule type="expression" dxfId="39827" priority="12089">
      <formula>$Y380=4</formula>
    </cfRule>
    <cfRule type="expression" dxfId="39826" priority="12090">
      <formula>$Y380=2</formula>
    </cfRule>
  </conditionalFormatting>
  <conditionalFormatting sqref="R380:V380 Y380:AF380 N380:O380">
    <cfRule type="expression" dxfId="39825" priority="12088">
      <formula>$Y380=1</formula>
    </cfRule>
  </conditionalFormatting>
  <conditionalFormatting sqref="R380:V380 Y380:AF380 N380:O380">
    <cfRule type="expression" dxfId="39824" priority="12087">
      <formula>$Y380=3</formula>
    </cfRule>
  </conditionalFormatting>
  <conditionalFormatting sqref="R380:V380 Y380:AF380 N380:O380">
    <cfRule type="expression" dxfId="39823" priority="12086">
      <formula>$Y380=4</formula>
    </cfRule>
  </conditionalFormatting>
  <conditionalFormatting sqref="R380:V380 Y380:AF380 N380:O380">
    <cfRule type="expression" dxfId="39822" priority="12085">
      <formula>$Y380=2</formula>
    </cfRule>
  </conditionalFormatting>
  <conditionalFormatting sqref="R380:V380 Y380:AA380 AF380">
    <cfRule type="expression" dxfId="39821" priority="12077">
      <formula>$Y380=4</formula>
    </cfRule>
    <cfRule type="expression" dxfId="39820" priority="12078">
      <formula>$Y380=3</formula>
    </cfRule>
    <cfRule type="expression" dxfId="39819" priority="12079">
      <formula>$Y380=2</formula>
    </cfRule>
    <cfRule type="expression" dxfId="39818" priority="12080">
      <formula>$Y380=1</formula>
    </cfRule>
    <cfRule type="expression" dxfId="39817" priority="12081">
      <formula>$Y380=4</formula>
    </cfRule>
    <cfRule type="expression" dxfId="39816" priority="12082">
      <formula>$Y380=3</formula>
    </cfRule>
    <cfRule type="expression" dxfId="39815" priority="12083">
      <formula>$Y380=2</formula>
    </cfRule>
    <cfRule type="expression" dxfId="39814" priority="12084">
      <formula>$Y380=1</formula>
    </cfRule>
  </conditionalFormatting>
  <conditionalFormatting sqref="W380:X380">
    <cfRule type="expression" dxfId="39813" priority="12076">
      <formula>$Y380=1</formula>
    </cfRule>
  </conditionalFormatting>
  <conditionalFormatting sqref="W380:X380">
    <cfRule type="expression" dxfId="39812" priority="12075">
      <formula>$Y380=3</formula>
    </cfRule>
  </conditionalFormatting>
  <conditionalFormatting sqref="W380:X380">
    <cfRule type="expression" dxfId="39811" priority="12074">
      <formula>$Y380=4</formula>
    </cfRule>
  </conditionalFormatting>
  <conditionalFormatting sqref="W380:X380">
    <cfRule type="expression" dxfId="39810" priority="12073">
      <formula>$Y380=2</formula>
    </cfRule>
  </conditionalFormatting>
  <conditionalFormatting sqref="W380:X380">
    <cfRule type="expression" dxfId="39809" priority="12065">
      <formula>$Y380=4</formula>
    </cfRule>
    <cfRule type="expression" dxfId="39808" priority="12066">
      <formula>$Y380=3</formula>
    </cfRule>
    <cfRule type="expression" dxfId="39807" priority="12067">
      <formula>$Y380=2</formula>
    </cfRule>
    <cfRule type="expression" dxfId="39806" priority="12068">
      <formula>$Y380=1</formula>
    </cfRule>
    <cfRule type="expression" dxfId="39805" priority="12069">
      <formula>$Y380=4</formula>
    </cfRule>
    <cfRule type="expression" dxfId="39804" priority="12070">
      <formula>$Y380=3</formula>
    </cfRule>
    <cfRule type="expression" dxfId="39803" priority="12071">
      <formula>$Y380=2</formula>
    </cfRule>
    <cfRule type="expression" dxfId="39802" priority="12072">
      <formula>$Y380=1</formula>
    </cfRule>
  </conditionalFormatting>
  <conditionalFormatting sqref="A386">
    <cfRule type="expression" dxfId="39801" priority="12064">
      <formula>$Y386=1</formula>
    </cfRule>
  </conditionalFormatting>
  <conditionalFormatting sqref="A386">
    <cfRule type="expression" dxfId="39800" priority="12063">
      <formula>$Y386=3</formula>
    </cfRule>
  </conditionalFormatting>
  <conditionalFormatting sqref="A386">
    <cfRule type="expression" dxfId="39799" priority="12062">
      <formula>$Y386=4</formula>
    </cfRule>
  </conditionalFormatting>
  <conditionalFormatting sqref="A386">
    <cfRule type="expression" dxfId="39798" priority="12061">
      <formula>$Y386=2</formula>
    </cfRule>
  </conditionalFormatting>
  <conditionalFormatting sqref="Y386:AF386 N386:O386">
    <cfRule type="expression" dxfId="39797" priority="12060">
      <formula>$Y386=1</formula>
    </cfRule>
  </conditionalFormatting>
  <conditionalFormatting sqref="Y386:AF386 N386:O386">
    <cfRule type="expression" dxfId="39796" priority="12059">
      <formula>$Y386=3</formula>
    </cfRule>
  </conditionalFormatting>
  <conditionalFormatting sqref="Y386:AF386 N386:O386">
    <cfRule type="expression" dxfId="39795" priority="12058">
      <formula>$Y386=4</formula>
    </cfRule>
  </conditionalFormatting>
  <conditionalFormatting sqref="Y386:AF386 N386:O386">
    <cfRule type="expression" dxfId="39794" priority="12057">
      <formula>$Y386=2</formula>
    </cfRule>
  </conditionalFormatting>
  <conditionalFormatting sqref="Y386:AA386 AF386">
    <cfRule type="expression" dxfId="39793" priority="12049">
      <formula>$Y386=4</formula>
    </cfRule>
    <cfRule type="expression" dxfId="39792" priority="12050">
      <formula>$Y386=3</formula>
    </cfRule>
    <cfRule type="expression" dxfId="39791" priority="12051">
      <formula>$Y386=2</formula>
    </cfRule>
    <cfRule type="expression" dxfId="39790" priority="12052">
      <formula>$Y386=1</formula>
    </cfRule>
    <cfRule type="expression" dxfId="39789" priority="12053">
      <formula>$Y386=4</formula>
    </cfRule>
    <cfRule type="expression" dxfId="39788" priority="12054">
      <formula>$Y386=3</formula>
    </cfRule>
    <cfRule type="expression" dxfId="39787" priority="12055">
      <formula>$Y386=2</formula>
    </cfRule>
    <cfRule type="expression" dxfId="39786" priority="12056">
      <formula>$Y386=1</formula>
    </cfRule>
  </conditionalFormatting>
  <conditionalFormatting sqref="W386:X386">
    <cfRule type="expression" dxfId="39785" priority="12048">
      <formula>$Y386=1</formula>
    </cfRule>
  </conditionalFormatting>
  <conditionalFormatting sqref="W386:X386">
    <cfRule type="expression" dxfId="39784" priority="12047">
      <formula>$Y386=3</formula>
    </cfRule>
  </conditionalFormatting>
  <conditionalFormatting sqref="W386:X386">
    <cfRule type="expression" dxfId="39783" priority="12046">
      <formula>$Y386=4</formula>
    </cfRule>
  </conditionalFormatting>
  <conditionalFormatting sqref="W386:X386">
    <cfRule type="expression" dxfId="39782" priority="12045">
      <formula>$Y386=2</formula>
    </cfRule>
  </conditionalFormatting>
  <conditionalFormatting sqref="W386:X386">
    <cfRule type="expression" dxfId="39781" priority="12037">
      <formula>$Y386=4</formula>
    </cfRule>
    <cfRule type="expression" dxfId="39780" priority="12038">
      <formula>$Y386=3</formula>
    </cfRule>
    <cfRule type="expression" dxfId="39779" priority="12039">
      <formula>$Y386=2</formula>
    </cfRule>
    <cfRule type="expression" dxfId="39778" priority="12040">
      <formula>$Y386=1</formula>
    </cfRule>
    <cfRule type="expression" dxfId="39777" priority="12041">
      <formula>$Y386=4</formula>
    </cfRule>
    <cfRule type="expression" dxfId="39776" priority="12042">
      <formula>$Y386=3</formula>
    </cfRule>
    <cfRule type="expression" dxfId="39775" priority="12043">
      <formula>$Y386=2</formula>
    </cfRule>
    <cfRule type="expression" dxfId="39774" priority="12044">
      <formula>$Y386=1</formula>
    </cfRule>
  </conditionalFormatting>
  <conditionalFormatting sqref="Y387:AF387 N387:O387">
    <cfRule type="expression" dxfId="39773" priority="12036">
      <formula>$Y387=1</formula>
    </cfRule>
  </conditionalFormatting>
  <conditionalFormatting sqref="Y387:AF387 N387:O387">
    <cfRule type="expression" dxfId="39772" priority="12035">
      <formula>$Y387=3</formula>
    </cfRule>
  </conditionalFormatting>
  <conditionalFormatting sqref="Y387:AF387 N387:O387">
    <cfRule type="expression" dxfId="39771" priority="12034">
      <formula>$Y387=4</formula>
    </cfRule>
  </conditionalFormatting>
  <conditionalFormatting sqref="Y387:AF387 N387:O387">
    <cfRule type="expression" dxfId="39770" priority="12033">
      <formula>$Y387=2</formula>
    </cfRule>
  </conditionalFormatting>
  <conditionalFormatting sqref="Y387:AA387 AF387">
    <cfRule type="expression" dxfId="39769" priority="12025">
      <formula>$Y387=4</formula>
    </cfRule>
    <cfRule type="expression" dxfId="39768" priority="12026">
      <formula>$Y387=3</formula>
    </cfRule>
    <cfRule type="expression" dxfId="39767" priority="12027">
      <formula>$Y387=2</formula>
    </cfRule>
    <cfRule type="expression" dxfId="39766" priority="12028">
      <formula>$Y387=1</formula>
    </cfRule>
    <cfRule type="expression" dxfId="39765" priority="12029">
      <formula>$Y387=4</formula>
    </cfRule>
    <cfRule type="expression" dxfId="39764" priority="12030">
      <formula>$Y387=3</formula>
    </cfRule>
    <cfRule type="expression" dxfId="39763" priority="12031">
      <formula>$Y387=2</formula>
    </cfRule>
    <cfRule type="expression" dxfId="39762" priority="12032">
      <formula>$Y387=1</formula>
    </cfRule>
  </conditionalFormatting>
  <conditionalFormatting sqref="W387:X387">
    <cfRule type="expression" dxfId="39761" priority="12024">
      <formula>$Y387=1</formula>
    </cfRule>
  </conditionalFormatting>
  <conditionalFormatting sqref="W387:X387">
    <cfRule type="expression" dxfId="39760" priority="12023">
      <formula>$Y387=3</formula>
    </cfRule>
  </conditionalFormatting>
  <conditionalFormatting sqref="W387:X387">
    <cfRule type="expression" dxfId="39759" priority="12022">
      <formula>$Y387=4</formula>
    </cfRule>
  </conditionalFormatting>
  <conditionalFormatting sqref="W387:X387">
    <cfRule type="expression" dxfId="39758" priority="12021">
      <formula>$Y387=2</formula>
    </cfRule>
  </conditionalFormatting>
  <conditionalFormatting sqref="W387:X387">
    <cfRule type="expression" dxfId="39757" priority="12013">
      <formula>$Y387=4</formula>
    </cfRule>
    <cfRule type="expression" dxfId="39756" priority="12014">
      <formula>$Y387=3</formula>
    </cfRule>
    <cfRule type="expression" dxfId="39755" priority="12015">
      <formula>$Y387=2</formula>
    </cfRule>
    <cfRule type="expression" dxfId="39754" priority="12016">
      <formula>$Y387=1</formula>
    </cfRule>
    <cfRule type="expression" dxfId="39753" priority="12017">
      <formula>$Y387=4</formula>
    </cfRule>
    <cfRule type="expression" dxfId="39752" priority="12018">
      <formula>$Y387=3</formula>
    </cfRule>
    <cfRule type="expression" dxfId="39751" priority="12019">
      <formula>$Y387=2</formula>
    </cfRule>
    <cfRule type="expression" dxfId="39750" priority="12020">
      <formula>$Y387=1</formula>
    </cfRule>
  </conditionalFormatting>
  <conditionalFormatting sqref="AA270">
    <cfRule type="expression" dxfId="39749" priority="12012">
      <formula>$Y270=1</formula>
    </cfRule>
  </conditionalFormatting>
  <conditionalFormatting sqref="AA270">
    <cfRule type="expression" dxfId="39748" priority="12011">
      <formula>$Y270=3</formula>
    </cfRule>
  </conditionalFormatting>
  <conditionalFormatting sqref="AA270">
    <cfRule type="expression" dxfId="39747" priority="12010">
      <formula>$Y270=4</formula>
    </cfRule>
  </conditionalFormatting>
  <conditionalFormatting sqref="AA270">
    <cfRule type="expression" dxfId="39746" priority="12009">
      <formula>$Y270=2</formula>
    </cfRule>
  </conditionalFormatting>
  <conditionalFormatting sqref="AA270">
    <cfRule type="expression" dxfId="39745" priority="12001">
      <formula>$Y270=4</formula>
    </cfRule>
    <cfRule type="expression" dxfId="39744" priority="12002">
      <formula>$Y270=3</formula>
    </cfRule>
    <cfRule type="expression" dxfId="39743" priority="12003">
      <formula>$Y270=2</formula>
    </cfRule>
    <cfRule type="expression" dxfId="39742" priority="12004">
      <formula>$Y270=1</formula>
    </cfRule>
    <cfRule type="expression" dxfId="39741" priority="12005">
      <formula>$Y270=4</formula>
    </cfRule>
    <cfRule type="expression" dxfId="39740" priority="12006">
      <formula>$Y270=3</formula>
    </cfRule>
    <cfRule type="expression" dxfId="39739" priority="12007">
      <formula>$Y270=2</formula>
    </cfRule>
    <cfRule type="expression" dxfId="39738" priority="12008">
      <formula>$Y270=1</formula>
    </cfRule>
  </conditionalFormatting>
  <conditionalFormatting sqref="W270:Z270 AB270:AC270">
    <cfRule type="expression" dxfId="39737" priority="12000">
      <formula>$Y270=1</formula>
    </cfRule>
  </conditionalFormatting>
  <conditionalFormatting sqref="W270:Z270 AB270:AC270">
    <cfRule type="expression" dxfId="39736" priority="11999">
      <formula>$Y270=3</formula>
    </cfRule>
  </conditionalFormatting>
  <conditionalFormatting sqref="W270:Z270 AB270:AC270">
    <cfRule type="expression" dxfId="39735" priority="11998">
      <formula>$Y270=4</formula>
    </cfRule>
  </conditionalFormatting>
  <conditionalFormatting sqref="W270:Z270 AB270:AC270">
    <cfRule type="expression" dxfId="39734" priority="11997">
      <formula>$Y270=2</formula>
    </cfRule>
  </conditionalFormatting>
  <conditionalFormatting sqref="W270:Z270">
    <cfRule type="expression" dxfId="39733" priority="11989">
      <formula>$Y270=4</formula>
    </cfRule>
    <cfRule type="expression" dxfId="39732" priority="11990">
      <formula>$Y270=3</formula>
    </cfRule>
    <cfRule type="expression" dxfId="39731" priority="11991">
      <formula>$Y270=2</formula>
    </cfRule>
    <cfRule type="expression" dxfId="39730" priority="11992">
      <formula>$Y270=1</formula>
    </cfRule>
    <cfRule type="expression" dxfId="39729" priority="11993">
      <formula>$Y270=4</formula>
    </cfRule>
    <cfRule type="expression" dxfId="39728" priority="11994">
      <formula>$Y270=3</formula>
    </cfRule>
    <cfRule type="expression" dxfId="39727" priority="11995">
      <formula>$Y270=2</formula>
    </cfRule>
    <cfRule type="expression" dxfId="39726" priority="11996">
      <formula>$Y270=1</formula>
    </cfRule>
  </conditionalFormatting>
  <conditionalFormatting sqref="E388">
    <cfRule type="expression" dxfId="39725" priority="11988">
      <formula>$Y388=1</formula>
    </cfRule>
  </conditionalFormatting>
  <conditionalFormatting sqref="E388">
    <cfRule type="expression" dxfId="39724" priority="11987">
      <formula>$Y388=4</formula>
    </cfRule>
  </conditionalFormatting>
  <conditionalFormatting sqref="E388">
    <cfRule type="expression" dxfId="39723" priority="11985">
      <formula>$Y388=3</formula>
    </cfRule>
    <cfRule type="expression" dxfId="39722" priority="11986">
      <formula>$Y388=2</formula>
    </cfRule>
  </conditionalFormatting>
  <conditionalFormatting sqref="F388:G388">
    <cfRule type="expression" dxfId="39721" priority="11984">
      <formula>$Y388=1</formula>
    </cfRule>
  </conditionalFormatting>
  <conditionalFormatting sqref="F388:G388">
    <cfRule type="expression" dxfId="39720" priority="11983">
      <formula>$Y388=3</formula>
    </cfRule>
  </conditionalFormatting>
  <conditionalFormatting sqref="F388:G388">
    <cfRule type="expression" dxfId="39719" priority="11982">
      <formula>$Y388=4</formula>
    </cfRule>
  </conditionalFormatting>
  <conditionalFormatting sqref="F388:G388">
    <cfRule type="expression" dxfId="39718" priority="11981">
      <formula>$Y388=2</formula>
    </cfRule>
  </conditionalFormatting>
  <conditionalFormatting sqref="F388:G388">
    <cfRule type="expression" dxfId="39717" priority="11979">
      <formula>$Y388=1</formula>
    </cfRule>
    <cfRule type="expression" dxfId="39716" priority="11980">
      <formula>$Y388=1</formula>
    </cfRule>
  </conditionalFormatting>
  <conditionalFormatting sqref="F388:G388">
    <cfRule type="expression" dxfId="39715" priority="11977">
      <formula>$Y388=4</formula>
    </cfRule>
    <cfRule type="expression" dxfId="39714" priority="11978">
      <formula>$Y388=2</formula>
    </cfRule>
  </conditionalFormatting>
  <conditionalFormatting sqref="R388:V388 Y388:AF388 N388:O388">
    <cfRule type="expression" dxfId="39713" priority="11976">
      <formula>$Y388=1</formula>
    </cfRule>
  </conditionalFormatting>
  <conditionalFormatting sqref="R388:V388 Y388:AF388 N388:O388">
    <cfRule type="expression" dxfId="39712" priority="11975">
      <formula>$Y388=3</formula>
    </cfRule>
  </conditionalFormatting>
  <conditionalFormatting sqref="R388:V388 Y388:AF388 N388:O388">
    <cfRule type="expression" dxfId="39711" priority="11974">
      <formula>$Y388=4</formula>
    </cfRule>
  </conditionalFormatting>
  <conditionalFormatting sqref="R388:V388 Y388:AF388 N388:O388">
    <cfRule type="expression" dxfId="39710" priority="11973">
      <formula>$Y388=2</formula>
    </cfRule>
  </conditionalFormatting>
  <conditionalFormatting sqref="R388:V388 Y388:AA388 AF388">
    <cfRule type="expression" dxfId="39709" priority="11965">
      <formula>$Y388=4</formula>
    </cfRule>
    <cfRule type="expression" dxfId="39708" priority="11966">
      <formula>$Y388=3</formula>
    </cfRule>
    <cfRule type="expression" dxfId="39707" priority="11967">
      <formula>$Y388=2</formula>
    </cfRule>
    <cfRule type="expression" dxfId="39706" priority="11968">
      <formula>$Y388=1</formula>
    </cfRule>
    <cfRule type="expression" dxfId="39705" priority="11969">
      <formula>$Y388=4</formula>
    </cfRule>
    <cfRule type="expression" dxfId="39704" priority="11970">
      <formula>$Y388=3</formula>
    </cfRule>
    <cfRule type="expression" dxfId="39703" priority="11971">
      <formula>$Y388=2</formula>
    </cfRule>
    <cfRule type="expression" dxfId="39702" priority="11972">
      <formula>$Y388=1</formula>
    </cfRule>
  </conditionalFormatting>
  <conditionalFormatting sqref="W388:X388">
    <cfRule type="expression" dxfId="39701" priority="11964">
      <formula>$Y388=1</formula>
    </cfRule>
  </conditionalFormatting>
  <conditionalFormatting sqref="W388:X388">
    <cfRule type="expression" dxfId="39700" priority="11963">
      <formula>$Y388=3</formula>
    </cfRule>
  </conditionalFormatting>
  <conditionalFormatting sqref="W388:X388">
    <cfRule type="expression" dxfId="39699" priority="11962">
      <formula>$Y388=4</formula>
    </cfRule>
  </conditionalFormatting>
  <conditionalFormatting sqref="W388:X388">
    <cfRule type="expression" dxfId="39698" priority="11961">
      <formula>$Y388=2</formula>
    </cfRule>
  </conditionalFormatting>
  <conditionalFormatting sqref="W388:X388">
    <cfRule type="expression" dxfId="39697" priority="11953">
      <formula>$Y388=4</formula>
    </cfRule>
    <cfRule type="expression" dxfId="39696" priority="11954">
      <formula>$Y388=3</formula>
    </cfRule>
    <cfRule type="expression" dxfId="39695" priority="11955">
      <formula>$Y388=2</formula>
    </cfRule>
    <cfRule type="expression" dxfId="39694" priority="11956">
      <formula>$Y388=1</formula>
    </cfRule>
    <cfRule type="expression" dxfId="39693" priority="11957">
      <formula>$Y388=4</formula>
    </cfRule>
    <cfRule type="expression" dxfId="39692" priority="11958">
      <formula>$Y388=3</formula>
    </cfRule>
    <cfRule type="expression" dxfId="39691" priority="11959">
      <formula>$Y388=2</formula>
    </cfRule>
    <cfRule type="expression" dxfId="39690" priority="11960">
      <formula>$Y388=1</formula>
    </cfRule>
  </conditionalFormatting>
  <conditionalFormatting sqref="R389:V389 Y389:AF389 N389:O389">
    <cfRule type="expression" dxfId="39689" priority="11952">
      <formula>$Y389=1</formula>
    </cfRule>
  </conditionalFormatting>
  <conditionalFormatting sqref="R389:V389 Y389:AF389 N389:O389">
    <cfRule type="expression" dxfId="39688" priority="11951">
      <formula>$Y389=3</formula>
    </cfRule>
  </conditionalFormatting>
  <conditionalFormatting sqref="R389:V389 Y389:AF389 N389:O389">
    <cfRule type="expression" dxfId="39687" priority="11950">
      <formula>$Y389=4</formula>
    </cfRule>
  </conditionalFormatting>
  <conditionalFormatting sqref="R389:V389 Y389:AF389 N389:O389">
    <cfRule type="expression" dxfId="39686" priority="11949">
      <formula>$Y389=2</formula>
    </cfRule>
  </conditionalFormatting>
  <conditionalFormatting sqref="R389:V389 Y389:AA389 AF389">
    <cfRule type="expression" dxfId="39685" priority="11941">
      <formula>$Y389=4</formula>
    </cfRule>
    <cfRule type="expression" dxfId="39684" priority="11942">
      <formula>$Y389=3</formula>
    </cfRule>
    <cfRule type="expression" dxfId="39683" priority="11943">
      <formula>$Y389=2</formula>
    </cfRule>
    <cfRule type="expression" dxfId="39682" priority="11944">
      <formula>$Y389=1</formula>
    </cfRule>
    <cfRule type="expression" dxfId="39681" priority="11945">
      <formula>$Y389=4</formula>
    </cfRule>
    <cfRule type="expression" dxfId="39680" priority="11946">
      <formula>$Y389=3</formula>
    </cfRule>
    <cfRule type="expression" dxfId="39679" priority="11947">
      <formula>$Y389=2</formula>
    </cfRule>
    <cfRule type="expression" dxfId="39678" priority="11948">
      <formula>$Y389=1</formula>
    </cfRule>
  </conditionalFormatting>
  <conditionalFormatting sqref="W389:X389">
    <cfRule type="expression" dxfId="39677" priority="11940">
      <formula>$Y389=1</formula>
    </cfRule>
  </conditionalFormatting>
  <conditionalFormatting sqref="W389:X389">
    <cfRule type="expression" dxfId="39676" priority="11939">
      <formula>$Y389=3</formula>
    </cfRule>
  </conditionalFormatting>
  <conditionalFormatting sqref="W389:X389">
    <cfRule type="expression" dxfId="39675" priority="11938">
      <formula>$Y389=4</formula>
    </cfRule>
  </conditionalFormatting>
  <conditionalFormatting sqref="W389:X389">
    <cfRule type="expression" dxfId="39674" priority="11937">
      <formula>$Y389=2</formula>
    </cfRule>
  </conditionalFormatting>
  <conditionalFormatting sqref="W389:X389">
    <cfRule type="expression" dxfId="39673" priority="11929">
      <formula>$Y389=4</formula>
    </cfRule>
    <cfRule type="expression" dxfId="39672" priority="11930">
      <formula>$Y389=3</formula>
    </cfRule>
    <cfRule type="expression" dxfId="39671" priority="11931">
      <formula>$Y389=2</formula>
    </cfRule>
    <cfRule type="expression" dxfId="39670" priority="11932">
      <formula>$Y389=1</formula>
    </cfRule>
    <cfRule type="expression" dxfId="39669" priority="11933">
      <formula>$Y389=4</formula>
    </cfRule>
    <cfRule type="expression" dxfId="39668" priority="11934">
      <formula>$Y389=3</formula>
    </cfRule>
    <cfRule type="expression" dxfId="39667" priority="11935">
      <formula>$Y389=2</formula>
    </cfRule>
    <cfRule type="expression" dxfId="39666" priority="11936">
      <formula>$Y389=1</formula>
    </cfRule>
  </conditionalFormatting>
  <conditionalFormatting sqref="E393">
    <cfRule type="expression" dxfId="39665" priority="11928">
      <formula>$Y393=1</formula>
    </cfRule>
  </conditionalFormatting>
  <conditionalFormatting sqref="E393">
    <cfRule type="expression" dxfId="39664" priority="11927">
      <formula>$Y393=4</formula>
    </cfRule>
  </conditionalFormatting>
  <conditionalFormatting sqref="E393">
    <cfRule type="expression" dxfId="39663" priority="11925">
      <formula>$Y393=3</formula>
    </cfRule>
    <cfRule type="expression" dxfId="39662" priority="11926">
      <formula>$Y393=2</formula>
    </cfRule>
  </conditionalFormatting>
  <conditionalFormatting sqref="R394:V394 Y394:AF394 N394:O394">
    <cfRule type="expression" dxfId="39661" priority="11924">
      <formula>$Y394=1</formula>
    </cfRule>
  </conditionalFormatting>
  <conditionalFormatting sqref="R394:V394 Y394:AF394 N394:O394">
    <cfRule type="expression" dxfId="39660" priority="11923">
      <formula>$Y394=3</formula>
    </cfRule>
  </conditionalFormatting>
  <conditionalFormatting sqref="R394:V394 Y394:AF394 N394:O394">
    <cfRule type="expression" dxfId="39659" priority="11922">
      <formula>$Y394=4</formula>
    </cfRule>
  </conditionalFormatting>
  <conditionalFormatting sqref="R394:V394 Y394:AF394 N394:O394">
    <cfRule type="expression" dxfId="39658" priority="11921">
      <formula>$Y394=2</formula>
    </cfRule>
  </conditionalFormatting>
  <conditionalFormatting sqref="R394:V394 Y394:AA394 AF394">
    <cfRule type="expression" dxfId="39657" priority="11913">
      <formula>$Y394=4</formula>
    </cfRule>
    <cfRule type="expression" dxfId="39656" priority="11914">
      <formula>$Y394=3</formula>
    </cfRule>
    <cfRule type="expression" dxfId="39655" priority="11915">
      <formula>$Y394=2</formula>
    </cfRule>
    <cfRule type="expression" dxfId="39654" priority="11916">
      <formula>$Y394=1</formula>
    </cfRule>
    <cfRule type="expression" dxfId="39653" priority="11917">
      <formula>$Y394=4</formula>
    </cfRule>
    <cfRule type="expression" dxfId="39652" priority="11918">
      <formula>$Y394=3</formula>
    </cfRule>
    <cfRule type="expression" dxfId="39651" priority="11919">
      <formula>$Y394=2</formula>
    </cfRule>
    <cfRule type="expression" dxfId="39650" priority="11920">
      <formula>$Y394=1</formula>
    </cfRule>
  </conditionalFormatting>
  <conditionalFormatting sqref="W394:X394">
    <cfRule type="expression" dxfId="39649" priority="11912">
      <formula>$Y394=1</formula>
    </cfRule>
  </conditionalFormatting>
  <conditionalFormatting sqref="W394:X394">
    <cfRule type="expression" dxfId="39648" priority="11911">
      <formula>$Y394=3</formula>
    </cfRule>
  </conditionalFormatting>
  <conditionalFormatting sqref="W394:X394">
    <cfRule type="expression" dxfId="39647" priority="11910">
      <formula>$Y394=4</formula>
    </cfRule>
  </conditionalFormatting>
  <conditionalFormatting sqref="W394:X394">
    <cfRule type="expression" dxfId="39646" priority="11909">
      <formula>$Y394=2</formula>
    </cfRule>
  </conditionalFormatting>
  <conditionalFormatting sqref="W394:X394">
    <cfRule type="expression" dxfId="39645" priority="11901">
      <formula>$Y394=4</formula>
    </cfRule>
    <cfRule type="expression" dxfId="39644" priority="11902">
      <formula>$Y394=3</formula>
    </cfRule>
    <cfRule type="expression" dxfId="39643" priority="11903">
      <formula>$Y394=2</formula>
    </cfRule>
    <cfRule type="expression" dxfId="39642" priority="11904">
      <formula>$Y394=1</formula>
    </cfRule>
    <cfRule type="expression" dxfId="39641" priority="11905">
      <formula>$Y394=4</formula>
    </cfRule>
    <cfRule type="expression" dxfId="39640" priority="11906">
      <formula>$Y394=3</formula>
    </cfRule>
    <cfRule type="expression" dxfId="39639" priority="11907">
      <formula>$Y394=2</formula>
    </cfRule>
    <cfRule type="expression" dxfId="39638" priority="11908">
      <formula>$Y394=1</formula>
    </cfRule>
  </conditionalFormatting>
  <conditionalFormatting sqref="K394 B394:C394 I394">
    <cfRule type="expression" dxfId="39637" priority="11900">
      <formula>$Y394=1</formula>
    </cfRule>
  </conditionalFormatting>
  <conditionalFormatting sqref="B394:C394 I394 K394">
    <cfRule type="expression" dxfId="39636" priority="11899">
      <formula>$Y394=3</formula>
    </cfRule>
  </conditionalFormatting>
  <conditionalFormatting sqref="K394 B394:C394 I394">
    <cfRule type="expression" dxfId="39635" priority="11898">
      <formula>$Y394=4</formula>
    </cfRule>
  </conditionalFormatting>
  <conditionalFormatting sqref="B394:C394 I394 K394">
    <cfRule type="expression" dxfId="39634" priority="11897">
      <formula>$Y394=2</formula>
    </cfRule>
  </conditionalFormatting>
  <conditionalFormatting sqref="H394">
    <cfRule type="expression" dxfId="39633" priority="11896">
      <formula>$Y394=1</formula>
    </cfRule>
  </conditionalFormatting>
  <conditionalFormatting sqref="H394">
    <cfRule type="expression" dxfId="39632" priority="11895">
      <formula>$Y394=3</formula>
    </cfRule>
  </conditionalFormatting>
  <conditionalFormatting sqref="H394">
    <cfRule type="expression" dxfId="39631" priority="11894">
      <formula>$Y394=4</formula>
    </cfRule>
  </conditionalFormatting>
  <conditionalFormatting sqref="H394">
    <cfRule type="expression" dxfId="39630" priority="11893">
      <formula>$Y394=2</formula>
    </cfRule>
  </conditionalFormatting>
  <conditionalFormatting sqref="H394">
    <cfRule type="expression" dxfId="39629" priority="11891">
      <formula>$Y394=1</formula>
    </cfRule>
    <cfRule type="expression" dxfId="39628" priority="11892">
      <formula>$Y394=1</formula>
    </cfRule>
  </conditionalFormatting>
  <conditionalFormatting sqref="H394">
    <cfRule type="expression" dxfId="39627" priority="11889">
      <formula>$Y394=4</formula>
    </cfRule>
    <cfRule type="expression" dxfId="39626" priority="11890">
      <formula>$Y394=2</formula>
    </cfRule>
  </conditionalFormatting>
  <conditionalFormatting sqref="J394">
    <cfRule type="expression" dxfId="39625" priority="11888">
      <formula>$Y394=1</formula>
    </cfRule>
  </conditionalFormatting>
  <conditionalFormatting sqref="J394">
    <cfRule type="expression" dxfId="39624" priority="11887">
      <formula>$Y394=3</formula>
    </cfRule>
  </conditionalFormatting>
  <conditionalFormatting sqref="J394">
    <cfRule type="expression" dxfId="39623" priority="11886">
      <formula>$Y394=4</formula>
    </cfRule>
  </conditionalFormatting>
  <conditionalFormatting sqref="J394">
    <cfRule type="expression" dxfId="39622" priority="11885">
      <formula>$Y394=2</formula>
    </cfRule>
  </conditionalFormatting>
  <conditionalFormatting sqref="J394">
    <cfRule type="expression" dxfId="39621" priority="11869">
      <formula>$Y394=4</formula>
    </cfRule>
    <cfRule type="expression" dxfId="39620" priority="11870">
      <formula>$Y394=3</formula>
    </cfRule>
    <cfRule type="expression" dxfId="39619" priority="11871">
      <formula>$Y394=2</formula>
    </cfRule>
    <cfRule type="expression" dxfId="39618" priority="11872">
      <formula>$Y394=1</formula>
    </cfRule>
    <cfRule type="expression" dxfId="39617" priority="11873">
      <formula>$Y394=4</formula>
    </cfRule>
    <cfRule type="expression" dxfId="39616" priority="11874">
      <formula>$Y394=3</formula>
    </cfRule>
    <cfRule type="expression" dxfId="39615" priority="11875">
      <formula>$Y394=2</formula>
    </cfRule>
    <cfRule type="expression" dxfId="39614" priority="11876">
      <formula>$Y394=1</formula>
    </cfRule>
    <cfRule type="expression" dxfId="39613" priority="11877">
      <formula>$Y394=4</formula>
    </cfRule>
    <cfRule type="expression" dxfId="39612" priority="11878">
      <formula>$Y394=3</formula>
    </cfRule>
    <cfRule type="expression" dxfId="39611" priority="11879">
      <formula>$Y394=2</formula>
    </cfRule>
    <cfRule type="expression" dxfId="39610" priority="11880">
      <formula>$Y394=1</formula>
    </cfRule>
    <cfRule type="expression" dxfId="39609" priority="11881">
      <formula>$Y394=4</formula>
    </cfRule>
    <cfRule type="expression" dxfId="39608" priority="11882">
      <formula>$Y394=3</formula>
    </cfRule>
    <cfRule type="expression" dxfId="39607" priority="11883">
      <formula>$Y394=2</formula>
    </cfRule>
    <cfRule type="expression" dxfId="39606" priority="11884">
      <formula>$Y394=1</formula>
    </cfRule>
  </conditionalFormatting>
  <conditionalFormatting sqref="E394">
    <cfRule type="expression" dxfId="39605" priority="11868">
      <formula>$Y394=1</formula>
    </cfRule>
  </conditionalFormatting>
  <conditionalFormatting sqref="E394">
    <cfRule type="expression" dxfId="39604" priority="11867">
      <formula>$Y394=4</formula>
    </cfRule>
  </conditionalFormatting>
  <conditionalFormatting sqref="E394">
    <cfRule type="expression" dxfId="39603" priority="11865">
      <formula>$Y394=3</formula>
    </cfRule>
    <cfRule type="expression" dxfId="39602" priority="11866">
      <formula>$Y394=2</formula>
    </cfRule>
  </conditionalFormatting>
  <conditionalFormatting sqref="F394:G394">
    <cfRule type="expression" dxfId="39601" priority="11864">
      <formula>$Y394=1</formula>
    </cfRule>
  </conditionalFormatting>
  <conditionalFormatting sqref="F394:G394">
    <cfRule type="expression" dxfId="39600" priority="11863">
      <formula>$Y394=3</formula>
    </cfRule>
  </conditionalFormatting>
  <conditionalFormatting sqref="F394:G394">
    <cfRule type="expression" dxfId="39599" priority="11862">
      <formula>$Y394=4</formula>
    </cfRule>
  </conditionalFormatting>
  <conditionalFormatting sqref="F394:G394">
    <cfRule type="expression" dxfId="39598" priority="11861">
      <formula>$Y394=2</formula>
    </cfRule>
  </conditionalFormatting>
  <conditionalFormatting sqref="F394:G394">
    <cfRule type="expression" dxfId="39597" priority="11859">
      <formula>$Y394=1</formula>
    </cfRule>
    <cfRule type="expression" dxfId="39596" priority="11860">
      <formula>$Y394=1</formula>
    </cfRule>
  </conditionalFormatting>
  <conditionalFormatting sqref="F394:G394">
    <cfRule type="expression" dxfId="39595" priority="11857">
      <formula>$Y394=4</formula>
    </cfRule>
    <cfRule type="expression" dxfId="39594" priority="11858">
      <formula>$Y394=2</formula>
    </cfRule>
  </conditionalFormatting>
  <conditionalFormatting sqref="E393">
    <cfRule type="expression" dxfId="39593" priority="11856">
      <formula>$Y393=1</formula>
    </cfRule>
  </conditionalFormatting>
  <conditionalFormatting sqref="E393">
    <cfRule type="expression" dxfId="39592" priority="11855">
      <formula>$Y393=4</formula>
    </cfRule>
  </conditionalFormatting>
  <conditionalFormatting sqref="E393">
    <cfRule type="expression" dxfId="39591" priority="11853">
      <formula>$Y393=3</formula>
    </cfRule>
    <cfRule type="expression" dxfId="39590" priority="11854">
      <formula>$Y393=2</formula>
    </cfRule>
  </conditionalFormatting>
  <conditionalFormatting sqref="E394">
    <cfRule type="expression" dxfId="39589" priority="11852">
      <formula>$Y394=1</formula>
    </cfRule>
  </conditionalFormatting>
  <conditionalFormatting sqref="E394">
    <cfRule type="expression" dxfId="39588" priority="11851">
      <formula>$Y394=4</formula>
    </cfRule>
  </conditionalFormatting>
  <conditionalFormatting sqref="E394">
    <cfRule type="expression" dxfId="39587" priority="11849">
      <formula>$Y394=3</formula>
    </cfRule>
    <cfRule type="expression" dxfId="39586" priority="11850">
      <formula>$Y394=2</formula>
    </cfRule>
  </conditionalFormatting>
  <conditionalFormatting sqref="R395:V395 Y395:AF395 N395:O395">
    <cfRule type="expression" dxfId="39585" priority="11848">
      <formula>$Y395=1</formula>
    </cfRule>
  </conditionalFormatting>
  <conditionalFormatting sqref="R395:V395 Y395:AF395 N395:O395">
    <cfRule type="expression" dxfId="39584" priority="11847">
      <formula>$Y395=3</formula>
    </cfRule>
  </conditionalFormatting>
  <conditionalFormatting sqref="R395:V395 Y395:AF395 N395:O395">
    <cfRule type="expression" dxfId="39583" priority="11846">
      <formula>$Y395=4</formula>
    </cfRule>
  </conditionalFormatting>
  <conditionalFormatting sqref="R395:V395 Y395:AF395 N395:O395">
    <cfRule type="expression" dxfId="39582" priority="11845">
      <formula>$Y395=2</formula>
    </cfRule>
  </conditionalFormatting>
  <conditionalFormatting sqref="R395:V395 Y395:AA395 AF395">
    <cfRule type="expression" dxfId="39581" priority="11837">
      <formula>$Y395=4</formula>
    </cfRule>
    <cfRule type="expression" dxfId="39580" priority="11838">
      <formula>$Y395=3</formula>
    </cfRule>
    <cfRule type="expression" dxfId="39579" priority="11839">
      <formula>$Y395=2</formula>
    </cfRule>
    <cfRule type="expression" dxfId="39578" priority="11840">
      <formula>$Y395=1</formula>
    </cfRule>
    <cfRule type="expression" dxfId="39577" priority="11841">
      <formula>$Y395=4</formula>
    </cfRule>
    <cfRule type="expression" dxfId="39576" priority="11842">
      <formula>$Y395=3</formula>
    </cfRule>
    <cfRule type="expression" dxfId="39575" priority="11843">
      <formula>$Y395=2</formula>
    </cfRule>
    <cfRule type="expression" dxfId="39574" priority="11844">
      <formula>$Y395=1</formula>
    </cfRule>
  </conditionalFormatting>
  <conditionalFormatting sqref="W395:X395">
    <cfRule type="expression" dxfId="39573" priority="11836">
      <formula>$Y395=1</formula>
    </cfRule>
  </conditionalFormatting>
  <conditionalFormatting sqref="W395:X395">
    <cfRule type="expression" dxfId="39572" priority="11835">
      <formula>$Y395=3</formula>
    </cfRule>
  </conditionalFormatting>
  <conditionalFormatting sqref="W395:X395">
    <cfRule type="expression" dxfId="39571" priority="11834">
      <formula>$Y395=4</formula>
    </cfRule>
  </conditionalFormatting>
  <conditionalFormatting sqref="W395:X395">
    <cfRule type="expression" dxfId="39570" priority="11833">
      <formula>$Y395=2</formula>
    </cfRule>
  </conditionalFormatting>
  <conditionalFormatting sqref="W395:X395">
    <cfRule type="expression" dxfId="39569" priority="11825">
      <formula>$Y395=4</formula>
    </cfRule>
    <cfRule type="expression" dxfId="39568" priority="11826">
      <formula>$Y395=3</formula>
    </cfRule>
    <cfRule type="expression" dxfId="39567" priority="11827">
      <formula>$Y395=2</formula>
    </cfRule>
    <cfRule type="expression" dxfId="39566" priority="11828">
      <formula>$Y395=1</formula>
    </cfRule>
    <cfRule type="expression" dxfId="39565" priority="11829">
      <formula>$Y395=4</formula>
    </cfRule>
    <cfRule type="expression" dxfId="39564" priority="11830">
      <formula>$Y395=3</formula>
    </cfRule>
    <cfRule type="expression" dxfId="39563" priority="11831">
      <formula>$Y395=2</formula>
    </cfRule>
    <cfRule type="expression" dxfId="39562" priority="11832">
      <formula>$Y395=1</formula>
    </cfRule>
  </conditionalFormatting>
  <conditionalFormatting sqref="K395 B395:C395 I395">
    <cfRule type="expression" dxfId="39561" priority="11824">
      <formula>$Y395=1</formula>
    </cfRule>
  </conditionalFormatting>
  <conditionalFormatting sqref="B395:C395 I395 K395">
    <cfRule type="expression" dxfId="39560" priority="11823">
      <formula>$Y395=3</formula>
    </cfRule>
  </conditionalFormatting>
  <conditionalFormatting sqref="K395 B395:C395 I395">
    <cfRule type="expression" dxfId="39559" priority="11822">
      <formula>$Y395=4</formula>
    </cfRule>
  </conditionalFormatting>
  <conditionalFormatting sqref="B395:C395 I395 K395">
    <cfRule type="expression" dxfId="39558" priority="11821">
      <formula>$Y395=2</formula>
    </cfRule>
  </conditionalFormatting>
  <conditionalFormatting sqref="H395">
    <cfRule type="expression" dxfId="39557" priority="11820">
      <formula>$Y395=1</formula>
    </cfRule>
  </conditionalFormatting>
  <conditionalFormatting sqref="H395">
    <cfRule type="expression" dxfId="39556" priority="11819">
      <formula>$Y395=3</formula>
    </cfRule>
  </conditionalFormatting>
  <conditionalFormatting sqref="H395">
    <cfRule type="expression" dxfId="39555" priority="11818">
      <formula>$Y395=4</formula>
    </cfRule>
  </conditionalFormatting>
  <conditionalFormatting sqref="H395">
    <cfRule type="expression" dxfId="39554" priority="11817">
      <formula>$Y395=2</formula>
    </cfRule>
  </conditionalFormatting>
  <conditionalFormatting sqref="H395">
    <cfRule type="expression" dxfId="39553" priority="11815">
      <formula>$Y395=1</formula>
    </cfRule>
    <cfRule type="expression" dxfId="39552" priority="11816">
      <formula>$Y395=1</formula>
    </cfRule>
  </conditionalFormatting>
  <conditionalFormatting sqref="H395">
    <cfRule type="expression" dxfId="39551" priority="11813">
      <formula>$Y395=4</formula>
    </cfRule>
    <cfRule type="expression" dxfId="39550" priority="11814">
      <formula>$Y395=2</formula>
    </cfRule>
  </conditionalFormatting>
  <conditionalFormatting sqref="J395">
    <cfRule type="expression" dxfId="39549" priority="11812">
      <formula>$Y395=1</formula>
    </cfRule>
  </conditionalFormatting>
  <conditionalFormatting sqref="J395">
    <cfRule type="expression" dxfId="39548" priority="11811">
      <formula>$Y395=3</formula>
    </cfRule>
  </conditionalFormatting>
  <conditionalFormatting sqref="J395">
    <cfRule type="expression" dxfId="39547" priority="11810">
      <formula>$Y395=4</formula>
    </cfRule>
  </conditionalFormatting>
  <conditionalFormatting sqref="J395">
    <cfRule type="expression" dxfId="39546" priority="11809">
      <formula>$Y395=2</formula>
    </cfRule>
  </conditionalFormatting>
  <conditionalFormatting sqref="J395">
    <cfRule type="expression" dxfId="39545" priority="11793">
      <formula>$Y395=4</formula>
    </cfRule>
    <cfRule type="expression" dxfId="39544" priority="11794">
      <formula>$Y395=3</formula>
    </cfRule>
    <cfRule type="expression" dxfId="39543" priority="11795">
      <formula>$Y395=2</formula>
    </cfRule>
    <cfRule type="expression" dxfId="39542" priority="11796">
      <formula>$Y395=1</formula>
    </cfRule>
    <cfRule type="expression" dxfId="39541" priority="11797">
      <formula>$Y395=4</formula>
    </cfRule>
    <cfRule type="expression" dxfId="39540" priority="11798">
      <formula>$Y395=3</formula>
    </cfRule>
    <cfRule type="expression" dxfId="39539" priority="11799">
      <formula>$Y395=2</formula>
    </cfRule>
    <cfRule type="expression" dxfId="39538" priority="11800">
      <formula>$Y395=1</formula>
    </cfRule>
    <cfRule type="expression" dxfId="39537" priority="11801">
      <formula>$Y395=4</formula>
    </cfRule>
    <cfRule type="expression" dxfId="39536" priority="11802">
      <formula>$Y395=3</formula>
    </cfRule>
    <cfRule type="expression" dxfId="39535" priority="11803">
      <formula>$Y395=2</formula>
    </cfRule>
    <cfRule type="expression" dxfId="39534" priority="11804">
      <formula>$Y395=1</formula>
    </cfRule>
    <cfRule type="expression" dxfId="39533" priority="11805">
      <formula>$Y395=4</formula>
    </cfRule>
    <cfRule type="expression" dxfId="39532" priority="11806">
      <formula>$Y395=3</formula>
    </cfRule>
    <cfRule type="expression" dxfId="39531" priority="11807">
      <formula>$Y395=2</formula>
    </cfRule>
    <cfRule type="expression" dxfId="39530" priority="11808">
      <formula>$Y395=1</formula>
    </cfRule>
  </conditionalFormatting>
  <conditionalFormatting sqref="E395">
    <cfRule type="expression" dxfId="39529" priority="11792">
      <formula>$Y395=1</formula>
    </cfRule>
  </conditionalFormatting>
  <conditionalFormatting sqref="E395">
    <cfRule type="expression" dxfId="39528" priority="11791">
      <formula>$Y395=4</formula>
    </cfRule>
  </conditionalFormatting>
  <conditionalFormatting sqref="E395">
    <cfRule type="expression" dxfId="39527" priority="11789">
      <formula>$Y395=3</formula>
    </cfRule>
    <cfRule type="expression" dxfId="39526" priority="11790">
      <formula>$Y395=2</formula>
    </cfRule>
  </conditionalFormatting>
  <conditionalFormatting sqref="F395:G395">
    <cfRule type="expression" dxfId="39525" priority="11788">
      <formula>$Y395=1</formula>
    </cfRule>
  </conditionalFormatting>
  <conditionalFormatting sqref="F395:G395">
    <cfRule type="expression" dxfId="39524" priority="11787">
      <formula>$Y395=3</formula>
    </cfRule>
  </conditionalFormatting>
  <conditionalFormatting sqref="F395:G395">
    <cfRule type="expression" dxfId="39523" priority="11786">
      <formula>$Y395=4</formula>
    </cfRule>
  </conditionalFormatting>
  <conditionalFormatting sqref="F395:G395">
    <cfRule type="expression" dxfId="39522" priority="11785">
      <formula>$Y395=2</formula>
    </cfRule>
  </conditionalFormatting>
  <conditionalFormatting sqref="F395:G395">
    <cfRule type="expression" dxfId="39521" priority="11783">
      <formula>$Y395=1</formula>
    </cfRule>
    <cfRule type="expression" dxfId="39520" priority="11784">
      <formula>$Y395=1</formula>
    </cfRule>
  </conditionalFormatting>
  <conditionalFormatting sqref="F395:G395">
    <cfRule type="expression" dxfId="39519" priority="11781">
      <formula>$Y395=4</formula>
    </cfRule>
    <cfRule type="expression" dxfId="39518" priority="11782">
      <formula>$Y395=2</formula>
    </cfRule>
  </conditionalFormatting>
  <conditionalFormatting sqref="A396:C396">
    <cfRule type="expression" dxfId="39517" priority="11780">
      <formula>$Y396=1</formula>
    </cfRule>
  </conditionalFormatting>
  <conditionalFormatting sqref="A396:C396">
    <cfRule type="expression" dxfId="39516" priority="11779">
      <formula>$Y396=3</formula>
    </cfRule>
  </conditionalFormatting>
  <conditionalFormatting sqref="A396:C396">
    <cfRule type="expression" dxfId="39515" priority="11778">
      <formula>$Y396=4</formula>
    </cfRule>
  </conditionalFormatting>
  <conditionalFormatting sqref="A396:C396">
    <cfRule type="expression" dxfId="39514" priority="11777">
      <formula>$Y396=2</formula>
    </cfRule>
  </conditionalFormatting>
  <conditionalFormatting sqref="A404">
    <cfRule type="expression" dxfId="39513" priority="11776">
      <formula>$Y404=1</formula>
    </cfRule>
  </conditionalFormatting>
  <conditionalFormatting sqref="A404">
    <cfRule type="expression" dxfId="39512" priority="11775">
      <formula>$Y404=3</formula>
    </cfRule>
  </conditionalFormatting>
  <conditionalFormatting sqref="A404">
    <cfRule type="expression" dxfId="39511" priority="11774">
      <formula>$Y404=4</formula>
    </cfRule>
  </conditionalFormatting>
  <conditionalFormatting sqref="A404">
    <cfRule type="expression" dxfId="39510" priority="11773">
      <formula>$Y404=2</formula>
    </cfRule>
  </conditionalFormatting>
  <conditionalFormatting sqref="B404">
    <cfRule type="expression" dxfId="39509" priority="11772">
      <formula>$Y404=1</formula>
    </cfRule>
  </conditionalFormatting>
  <conditionalFormatting sqref="B404">
    <cfRule type="expression" dxfId="39508" priority="11771">
      <formula>$Y404=3</formula>
    </cfRule>
  </conditionalFormatting>
  <conditionalFormatting sqref="B404">
    <cfRule type="expression" dxfId="39507" priority="11770">
      <formula>$Y404=4</formula>
    </cfRule>
  </conditionalFormatting>
  <conditionalFormatting sqref="B404">
    <cfRule type="expression" dxfId="39506" priority="11769">
      <formula>$Y404=2</formula>
    </cfRule>
  </conditionalFormatting>
  <conditionalFormatting sqref="C404">
    <cfRule type="expression" dxfId="39505" priority="11768">
      <formula>$Y404=1</formula>
    </cfRule>
  </conditionalFormatting>
  <conditionalFormatting sqref="C404">
    <cfRule type="expression" dxfId="39504" priority="11767">
      <formula>$Y404=3</formula>
    </cfRule>
  </conditionalFormatting>
  <conditionalFormatting sqref="C404">
    <cfRule type="expression" dxfId="39503" priority="11766">
      <formula>$Y404=4</formula>
    </cfRule>
  </conditionalFormatting>
  <conditionalFormatting sqref="C404">
    <cfRule type="expression" dxfId="39502" priority="11765">
      <formula>$Y404=2</formula>
    </cfRule>
  </conditionalFormatting>
  <conditionalFormatting sqref="D404:O404 R404:AF404">
    <cfRule type="expression" dxfId="39501" priority="11764">
      <formula>$Y404=1</formula>
    </cfRule>
  </conditionalFormatting>
  <conditionalFormatting sqref="F404:O404 D404 R404:AF404">
    <cfRule type="expression" dxfId="39500" priority="11763">
      <formula>$Y404=3</formula>
    </cfRule>
  </conditionalFormatting>
  <conditionalFormatting sqref="D404:O404 R404:AF404">
    <cfRule type="expression" dxfId="39499" priority="11762">
      <formula>$Y404=4</formula>
    </cfRule>
  </conditionalFormatting>
  <conditionalFormatting sqref="E404">
    <cfRule type="expression" dxfId="39498" priority="11760">
      <formula>$Y404=3</formula>
    </cfRule>
    <cfRule type="expression" dxfId="39497" priority="11761">
      <formula>$Y404=2</formula>
    </cfRule>
  </conditionalFormatting>
  <conditionalFormatting sqref="F404:O404 D404 R404:AF404">
    <cfRule type="expression" dxfId="39496" priority="11759">
      <formula>$Y404=2</formula>
    </cfRule>
  </conditionalFormatting>
  <conditionalFormatting sqref="R404:AA404 AF404">
    <cfRule type="expression" dxfId="39495" priority="11751">
      <formula>$Y404=4</formula>
    </cfRule>
    <cfRule type="expression" dxfId="39494" priority="11752">
      <formula>$Y404=3</formula>
    </cfRule>
    <cfRule type="expression" dxfId="39493" priority="11753">
      <formula>$Y404=2</formula>
    </cfRule>
    <cfRule type="expression" dxfId="39492" priority="11754">
      <formula>$Y404=1</formula>
    </cfRule>
    <cfRule type="expression" dxfId="39491" priority="11755">
      <formula>$Y404=4</formula>
    </cfRule>
    <cfRule type="expression" dxfId="39490" priority="11756">
      <formula>$Y404=3</formula>
    </cfRule>
    <cfRule type="expression" dxfId="39489" priority="11757">
      <formula>$Y404=2</formula>
    </cfRule>
    <cfRule type="expression" dxfId="39488" priority="11758">
      <formula>$Y404=1</formula>
    </cfRule>
  </conditionalFormatting>
  <conditionalFormatting sqref="F404:H404">
    <cfRule type="expression" dxfId="39487" priority="11749">
      <formula>$Y404=1</formula>
    </cfRule>
    <cfRule type="expression" dxfId="39486" priority="11750">
      <formula>$Y404=1</formula>
    </cfRule>
  </conditionalFormatting>
  <conditionalFormatting sqref="J404">
    <cfRule type="expression" dxfId="39485" priority="11733">
      <formula>$Y404=4</formula>
    </cfRule>
    <cfRule type="expression" dxfId="39484" priority="11734">
      <formula>$Y404=3</formula>
    </cfRule>
    <cfRule type="expression" dxfId="39483" priority="11735">
      <formula>$Y404=2</formula>
    </cfRule>
    <cfRule type="expression" dxfId="39482" priority="11736">
      <formula>$Y404=1</formula>
    </cfRule>
    <cfRule type="expression" dxfId="39481" priority="11737">
      <formula>$Y404=4</formula>
    </cfRule>
    <cfRule type="expression" dxfId="39480" priority="11738">
      <formula>$Y404=3</formula>
    </cfRule>
    <cfRule type="expression" dxfId="39479" priority="11739">
      <formula>$Y404=2</formula>
    </cfRule>
    <cfRule type="expression" dxfId="39478" priority="11740">
      <formula>$Y404=1</formula>
    </cfRule>
    <cfRule type="expression" dxfId="39477" priority="11741">
      <formula>$Y404=4</formula>
    </cfRule>
    <cfRule type="expression" dxfId="39476" priority="11742">
      <formula>$Y404=3</formula>
    </cfRule>
    <cfRule type="expression" dxfId="39475" priority="11743">
      <formula>$Y404=2</formula>
    </cfRule>
    <cfRule type="expression" dxfId="39474" priority="11744">
      <formula>$Y404=1</formula>
    </cfRule>
    <cfRule type="expression" dxfId="39473" priority="11745">
      <formula>$Y404=4</formula>
    </cfRule>
    <cfRule type="expression" dxfId="39472" priority="11746">
      <formula>$Y404=3</formula>
    </cfRule>
    <cfRule type="expression" dxfId="39471" priority="11747">
      <formula>$Y404=2</formula>
    </cfRule>
    <cfRule type="expression" dxfId="39470" priority="11748">
      <formula>$Y404=1</formula>
    </cfRule>
  </conditionalFormatting>
  <conditionalFormatting sqref="F404:H404">
    <cfRule type="expression" dxfId="39469" priority="11731">
      <formula>$Y404=4</formula>
    </cfRule>
    <cfRule type="expression" dxfId="39468" priority="11732">
      <formula>$Y404=2</formula>
    </cfRule>
  </conditionalFormatting>
  <conditionalFormatting sqref="R404:V404 Y404:AF404 N404:O404">
    <cfRule type="expression" dxfId="39467" priority="11730">
      <formula>$Y404=1</formula>
    </cfRule>
  </conditionalFormatting>
  <conditionalFormatting sqref="R404:V404 Y404:AF404 N404:O404">
    <cfRule type="expression" dxfId="39466" priority="11729">
      <formula>$Y404=3</formula>
    </cfRule>
  </conditionalFormatting>
  <conditionalFormatting sqref="R404:V404 Y404:AF404 N404:O404">
    <cfRule type="expression" dxfId="39465" priority="11728">
      <formula>$Y404=4</formula>
    </cfRule>
  </conditionalFormatting>
  <conditionalFormatting sqref="R404:V404 Y404:AF404 N404:O404">
    <cfRule type="expression" dxfId="39464" priority="11727">
      <formula>$Y404=2</formula>
    </cfRule>
  </conditionalFormatting>
  <conditionalFormatting sqref="R404:V404 Y404:AA404 AF404">
    <cfRule type="expression" dxfId="39463" priority="11719">
      <formula>$Y404=4</formula>
    </cfRule>
    <cfRule type="expression" dxfId="39462" priority="11720">
      <formula>$Y404=3</formula>
    </cfRule>
    <cfRule type="expression" dxfId="39461" priority="11721">
      <formula>$Y404=2</formula>
    </cfRule>
    <cfRule type="expression" dxfId="39460" priority="11722">
      <formula>$Y404=1</formula>
    </cfRule>
    <cfRule type="expression" dxfId="39459" priority="11723">
      <formula>$Y404=4</formula>
    </cfRule>
    <cfRule type="expression" dxfId="39458" priority="11724">
      <formula>$Y404=3</formula>
    </cfRule>
    <cfRule type="expression" dxfId="39457" priority="11725">
      <formula>$Y404=2</formula>
    </cfRule>
    <cfRule type="expression" dxfId="39456" priority="11726">
      <formula>$Y404=1</formula>
    </cfRule>
  </conditionalFormatting>
  <conditionalFormatting sqref="W404:X404">
    <cfRule type="expression" dxfId="39455" priority="11718">
      <formula>$Y404=1</formula>
    </cfRule>
  </conditionalFormatting>
  <conditionalFormatting sqref="W404:X404">
    <cfRule type="expression" dxfId="39454" priority="11717">
      <formula>$Y404=3</formula>
    </cfRule>
  </conditionalFormatting>
  <conditionalFormatting sqref="W404:X404">
    <cfRule type="expression" dxfId="39453" priority="11716">
      <formula>$Y404=4</formula>
    </cfRule>
  </conditionalFormatting>
  <conditionalFormatting sqref="W404:X404">
    <cfRule type="expression" dxfId="39452" priority="11715">
      <formula>$Y404=2</formula>
    </cfRule>
  </conditionalFormatting>
  <conditionalFormatting sqref="W404:X404">
    <cfRule type="expression" dxfId="39451" priority="11707">
      <formula>$Y404=4</formula>
    </cfRule>
    <cfRule type="expression" dxfId="39450" priority="11708">
      <formula>$Y404=3</formula>
    </cfRule>
    <cfRule type="expression" dxfId="39449" priority="11709">
      <formula>$Y404=2</formula>
    </cfRule>
    <cfRule type="expression" dxfId="39448" priority="11710">
      <formula>$Y404=1</formula>
    </cfRule>
    <cfRule type="expression" dxfId="39447" priority="11711">
      <formula>$Y404=4</formula>
    </cfRule>
    <cfRule type="expression" dxfId="39446" priority="11712">
      <formula>$Y404=3</formula>
    </cfRule>
    <cfRule type="expression" dxfId="39445" priority="11713">
      <formula>$Y404=2</formula>
    </cfRule>
    <cfRule type="expression" dxfId="39444" priority="11714">
      <formula>$Y404=1</formula>
    </cfRule>
  </conditionalFormatting>
  <conditionalFormatting sqref="K404 I404">
    <cfRule type="expression" dxfId="39443" priority="11706">
      <formula>$Y404=1</formula>
    </cfRule>
  </conditionalFormatting>
  <conditionalFormatting sqref="I404 K404">
    <cfRule type="expression" dxfId="39442" priority="11705">
      <formula>$Y404=3</formula>
    </cfRule>
  </conditionalFormatting>
  <conditionalFormatting sqref="K404 I404">
    <cfRule type="expression" dxfId="39441" priority="11704">
      <formula>$Y404=4</formula>
    </cfRule>
  </conditionalFormatting>
  <conditionalFormatting sqref="I404 K404">
    <cfRule type="expression" dxfId="39440" priority="11703">
      <formula>$Y404=2</formula>
    </cfRule>
  </conditionalFormatting>
  <conditionalFormatting sqref="H404">
    <cfRule type="expression" dxfId="39439" priority="11702">
      <formula>$Y404=1</formula>
    </cfRule>
  </conditionalFormatting>
  <conditionalFormatting sqref="H404">
    <cfRule type="expression" dxfId="39438" priority="11701">
      <formula>$Y404=3</formula>
    </cfRule>
  </conditionalFormatting>
  <conditionalFormatting sqref="H404">
    <cfRule type="expression" dxfId="39437" priority="11700">
      <formula>$Y404=4</formula>
    </cfRule>
  </conditionalFormatting>
  <conditionalFormatting sqref="H404">
    <cfRule type="expression" dxfId="39436" priority="11699">
      <formula>$Y404=2</formula>
    </cfRule>
  </conditionalFormatting>
  <conditionalFormatting sqref="H404">
    <cfRule type="expression" dxfId="39435" priority="11697">
      <formula>$Y404=1</formula>
    </cfRule>
    <cfRule type="expression" dxfId="39434" priority="11698">
      <formula>$Y404=1</formula>
    </cfRule>
  </conditionalFormatting>
  <conditionalFormatting sqref="H404">
    <cfRule type="expression" dxfId="39433" priority="11695">
      <formula>$Y404=4</formula>
    </cfRule>
    <cfRule type="expression" dxfId="39432" priority="11696">
      <formula>$Y404=2</formula>
    </cfRule>
  </conditionalFormatting>
  <conditionalFormatting sqref="J404">
    <cfRule type="expression" dxfId="39431" priority="11694">
      <formula>$Y404=1</formula>
    </cfRule>
  </conditionalFormatting>
  <conditionalFormatting sqref="J404">
    <cfRule type="expression" dxfId="39430" priority="11693">
      <formula>$Y404=3</formula>
    </cfRule>
  </conditionalFormatting>
  <conditionalFormatting sqref="J404">
    <cfRule type="expression" dxfId="39429" priority="11692">
      <formula>$Y404=4</formula>
    </cfRule>
  </conditionalFormatting>
  <conditionalFormatting sqref="J404">
    <cfRule type="expression" dxfId="39428" priority="11691">
      <formula>$Y404=2</formula>
    </cfRule>
  </conditionalFormatting>
  <conditionalFormatting sqref="J404">
    <cfRule type="expression" dxfId="39427" priority="11675">
      <formula>$Y404=4</formula>
    </cfRule>
    <cfRule type="expression" dxfId="39426" priority="11676">
      <formula>$Y404=3</formula>
    </cfRule>
    <cfRule type="expression" dxfId="39425" priority="11677">
      <formula>$Y404=2</formula>
    </cfRule>
    <cfRule type="expression" dxfId="39424" priority="11678">
      <formula>$Y404=1</formula>
    </cfRule>
    <cfRule type="expression" dxfId="39423" priority="11679">
      <formula>$Y404=4</formula>
    </cfRule>
    <cfRule type="expression" dxfId="39422" priority="11680">
      <formula>$Y404=3</formula>
    </cfRule>
    <cfRule type="expression" dxfId="39421" priority="11681">
      <formula>$Y404=2</formula>
    </cfRule>
    <cfRule type="expression" dxfId="39420" priority="11682">
      <formula>$Y404=1</formula>
    </cfRule>
    <cfRule type="expression" dxfId="39419" priority="11683">
      <formula>$Y404=4</formula>
    </cfRule>
    <cfRule type="expression" dxfId="39418" priority="11684">
      <formula>$Y404=3</formula>
    </cfRule>
    <cfRule type="expression" dxfId="39417" priority="11685">
      <formula>$Y404=2</formula>
    </cfRule>
    <cfRule type="expression" dxfId="39416" priority="11686">
      <formula>$Y404=1</formula>
    </cfRule>
    <cfRule type="expression" dxfId="39415" priority="11687">
      <formula>$Y404=4</formula>
    </cfRule>
    <cfRule type="expression" dxfId="39414" priority="11688">
      <formula>$Y404=3</formula>
    </cfRule>
    <cfRule type="expression" dxfId="39413" priority="11689">
      <formula>$Y404=2</formula>
    </cfRule>
    <cfRule type="expression" dxfId="39412" priority="11690">
      <formula>$Y404=1</formula>
    </cfRule>
  </conditionalFormatting>
  <conditionalFormatting sqref="E404">
    <cfRule type="expression" dxfId="39411" priority="11674">
      <formula>$Y404=1</formula>
    </cfRule>
  </conditionalFormatting>
  <conditionalFormatting sqref="E404">
    <cfRule type="expression" dxfId="39410" priority="11673">
      <formula>$Y404=4</formula>
    </cfRule>
  </conditionalFormatting>
  <conditionalFormatting sqref="E404">
    <cfRule type="expression" dxfId="39409" priority="11671">
      <formula>$Y404=3</formula>
    </cfRule>
    <cfRule type="expression" dxfId="39408" priority="11672">
      <formula>$Y404=2</formula>
    </cfRule>
  </conditionalFormatting>
  <conditionalFormatting sqref="F404:G404">
    <cfRule type="expression" dxfId="39407" priority="11670">
      <formula>$Y404=1</formula>
    </cfRule>
  </conditionalFormatting>
  <conditionalFormatting sqref="F404:G404">
    <cfRule type="expression" dxfId="39406" priority="11669">
      <formula>$Y404=3</formula>
    </cfRule>
  </conditionalFormatting>
  <conditionalFormatting sqref="F404:G404">
    <cfRule type="expression" dxfId="39405" priority="11668">
      <formula>$Y404=4</formula>
    </cfRule>
  </conditionalFormatting>
  <conditionalFormatting sqref="F404:G404">
    <cfRule type="expression" dxfId="39404" priority="11667">
      <formula>$Y404=2</formula>
    </cfRule>
  </conditionalFormatting>
  <conditionalFormatting sqref="F404:G404">
    <cfRule type="expression" dxfId="39403" priority="11665">
      <formula>$Y404=1</formula>
    </cfRule>
    <cfRule type="expression" dxfId="39402" priority="11666">
      <formula>$Y404=1</formula>
    </cfRule>
  </conditionalFormatting>
  <conditionalFormatting sqref="F404:G404">
    <cfRule type="expression" dxfId="39401" priority="11663">
      <formula>$Y404=4</formula>
    </cfRule>
    <cfRule type="expression" dxfId="39400" priority="11664">
      <formula>$Y404=2</formula>
    </cfRule>
  </conditionalFormatting>
  <conditionalFormatting sqref="R386:V386">
    <cfRule type="expression" dxfId="39399" priority="11662">
      <formula>$Y386=1</formula>
    </cfRule>
  </conditionalFormatting>
  <conditionalFormatting sqref="R386:V386">
    <cfRule type="expression" dxfId="39398" priority="11661">
      <formula>$Y386=3</formula>
    </cfRule>
  </conditionalFormatting>
  <conditionalFormatting sqref="R386:V386">
    <cfRule type="expression" dxfId="39397" priority="11660">
      <formula>$Y386=4</formula>
    </cfRule>
  </conditionalFormatting>
  <conditionalFormatting sqref="R386:V386">
    <cfRule type="expression" dxfId="39396" priority="11659">
      <formula>$Y386=2</formula>
    </cfRule>
  </conditionalFormatting>
  <conditionalFormatting sqref="R386:V386">
    <cfRule type="expression" dxfId="39395" priority="11651">
      <formula>$Y386=4</formula>
    </cfRule>
    <cfRule type="expression" dxfId="39394" priority="11652">
      <formula>$Y386=3</formula>
    </cfRule>
    <cfRule type="expression" dxfId="39393" priority="11653">
      <formula>$Y386=2</formula>
    </cfRule>
    <cfRule type="expression" dxfId="39392" priority="11654">
      <formula>$Y386=1</formula>
    </cfRule>
    <cfRule type="expression" dxfId="39391" priority="11655">
      <formula>$Y386=4</formula>
    </cfRule>
    <cfRule type="expression" dxfId="39390" priority="11656">
      <formula>$Y386=3</formula>
    </cfRule>
    <cfRule type="expression" dxfId="39389" priority="11657">
      <formula>$Y386=2</formula>
    </cfRule>
    <cfRule type="expression" dxfId="39388" priority="11658">
      <formula>$Y386=1</formula>
    </cfRule>
  </conditionalFormatting>
  <conditionalFormatting sqref="O236:V236">
    <cfRule type="expression" dxfId="39387" priority="11638">
      <formula>$Y236=1</formula>
    </cfRule>
  </conditionalFormatting>
  <conditionalFormatting sqref="O236:V236">
    <cfRule type="expression" dxfId="39386" priority="11637">
      <formula>$Y236=3</formula>
    </cfRule>
  </conditionalFormatting>
  <conditionalFormatting sqref="O236:V236">
    <cfRule type="expression" dxfId="39385" priority="11636">
      <formula>$Y236=4</formula>
    </cfRule>
  </conditionalFormatting>
  <conditionalFormatting sqref="O236:V236">
    <cfRule type="expression" dxfId="39384" priority="11635">
      <formula>$Y236=2</formula>
    </cfRule>
  </conditionalFormatting>
  <conditionalFormatting sqref="R236:V236">
    <cfRule type="expression" dxfId="39383" priority="11627">
      <formula>$Y236=4</formula>
    </cfRule>
    <cfRule type="expression" dxfId="39382" priority="11628">
      <formula>$Y236=3</formula>
    </cfRule>
    <cfRule type="expression" dxfId="39381" priority="11629">
      <formula>$Y236=2</formula>
    </cfRule>
    <cfRule type="expression" dxfId="39380" priority="11630">
      <formula>$Y236=1</formula>
    </cfRule>
    <cfRule type="expression" dxfId="39379" priority="11631">
      <formula>$Y236=4</formula>
    </cfRule>
    <cfRule type="expression" dxfId="39378" priority="11632">
      <formula>$Y236=3</formula>
    </cfRule>
    <cfRule type="expression" dxfId="39377" priority="11633">
      <formula>$Y236=2</formula>
    </cfRule>
    <cfRule type="expression" dxfId="39376" priority="11634">
      <formula>$Y236=1</formula>
    </cfRule>
  </conditionalFormatting>
  <conditionalFormatting sqref="P236:Q236">
    <cfRule type="expression" dxfId="39375" priority="11611">
      <formula>$Y236=4</formula>
    </cfRule>
    <cfRule type="expression" dxfId="39374" priority="11612">
      <formula>$Y236=3</formula>
    </cfRule>
    <cfRule type="expression" dxfId="39373" priority="11613">
      <formula>$Y236=2</formula>
    </cfRule>
    <cfRule type="expression" dxfId="39372" priority="11614">
      <formula>$Y236=1</formula>
    </cfRule>
    <cfRule type="expression" dxfId="39371" priority="11615">
      <formula>$Y236=4</formula>
    </cfRule>
    <cfRule type="expression" dxfId="39370" priority="11616">
      <formula>$Y236=3</formula>
    </cfRule>
    <cfRule type="expression" dxfId="39369" priority="11617">
      <formula>$Y236=2</formula>
    </cfRule>
    <cfRule type="expression" dxfId="39368" priority="11618">
      <formula>$Y236=1</formula>
    </cfRule>
    <cfRule type="expression" dxfId="39367" priority="11619">
      <formula>$Y236=4</formula>
    </cfRule>
    <cfRule type="expression" dxfId="39366" priority="11620">
      <formula>$Y236=3</formula>
    </cfRule>
    <cfRule type="expression" dxfId="39365" priority="11621">
      <formula>$Y236=2</formula>
    </cfRule>
    <cfRule type="expression" dxfId="39364" priority="11622">
      <formula>$Y236=1</formula>
    </cfRule>
    <cfRule type="expression" dxfId="39363" priority="11623">
      <formula>$Y236=4</formula>
    </cfRule>
    <cfRule type="expression" dxfId="39362" priority="11624">
      <formula>$Y236=3</formula>
    </cfRule>
    <cfRule type="expression" dxfId="39361" priority="11625">
      <formula>$Y236=2</formula>
    </cfRule>
    <cfRule type="expression" dxfId="39360" priority="11626">
      <formula>$Y236=1</formula>
    </cfRule>
  </conditionalFormatting>
  <conditionalFormatting sqref="F405:G405">
    <cfRule type="expression" dxfId="39359" priority="11610">
      <formula>$Y405=1</formula>
    </cfRule>
  </conditionalFormatting>
  <conditionalFormatting sqref="F405:G405">
    <cfRule type="expression" dxfId="39358" priority="11609">
      <formula>$Y405=3</formula>
    </cfRule>
  </conditionalFormatting>
  <conditionalFormatting sqref="F405:G405">
    <cfRule type="expression" dxfId="39357" priority="11608">
      <formula>$Y405=4</formula>
    </cfRule>
  </conditionalFormatting>
  <conditionalFormatting sqref="F405:G405">
    <cfRule type="expression" dxfId="39356" priority="11607">
      <formula>$Y405=2</formula>
    </cfRule>
  </conditionalFormatting>
  <conditionalFormatting sqref="F405:G405">
    <cfRule type="expression" dxfId="39355" priority="11605">
      <formula>$Y405=1</formula>
    </cfRule>
    <cfRule type="expression" dxfId="39354" priority="11606">
      <formula>$Y405=1</formula>
    </cfRule>
  </conditionalFormatting>
  <conditionalFormatting sqref="F405:G405">
    <cfRule type="expression" dxfId="39353" priority="11603">
      <formula>$Y405=4</formula>
    </cfRule>
    <cfRule type="expression" dxfId="39352" priority="11604">
      <formula>$Y405=2</formula>
    </cfRule>
  </conditionalFormatting>
  <conditionalFormatting sqref="F405:G405">
    <cfRule type="expression" dxfId="39351" priority="11602">
      <formula>$Y405=1</formula>
    </cfRule>
  </conditionalFormatting>
  <conditionalFormatting sqref="F405:G405">
    <cfRule type="expression" dxfId="39350" priority="11601">
      <formula>$Y405=3</formula>
    </cfRule>
  </conditionalFormatting>
  <conditionalFormatting sqref="F405:G405">
    <cfRule type="expression" dxfId="39349" priority="11600">
      <formula>$Y405=4</formula>
    </cfRule>
  </conditionalFormatting>
  <conditionalFormatting sqref="F405:G405">
    <cfRule type="expression" dxfId="39348" priority="11599">
      <formula>$Y405=2</formula>
    </cfRule>
  </conditionalFormatting>
  <conditionalFormatting sqref="F405:G405">
    <cfRule type="expression" dxfId="39347" priority="11597">
      <formula>$Y405=1</formula>
    </cfRule>
    <cfRule type="expression" dxfId="39346" priority="11598">
      <formula>$Y405=1</formula>
    </cfRule>
  </conditionalFormatting>
  <conditionalFormatting sqref="F405:G405">
    <cfRule type="expression" dxfId="39345" priority="11595">
      <formula>$Y405=4</formula>
    </cfRule>
    <cfRule type="expression" dxfId="39344" priority="11596">
      <formula>$Y405=2</formula>
    </cfRule>
  </conditionalFormatting>
  <conditionalFormatting sqref="P405">
    <cfRule type="expression" dxfId="39343" priority="11594">
      <formula>$Y405=1</formula>
    </cfRule>
  </conditionalFormatting>
  <conditionalFormatting sqref="P405">
    <cfRule type="expression" dxfId="39342" priority="11593">
      <formula>$Y405=3</formula>
    </cfRule>
  </conditionalFormatting>
  <conditionalFormatting sqref="P405">
    <cfRule type="expression" dxfId="39341" priority="11592">
      <formula>$Y405=4</formula>
    </cfRule>
  </conditionalFormatting>
  <conditionalFormatting sqref="P405">
    <cfRule type="expression" dxfId="39340" priority="11591">
      <formula>$Y405=2</formula>
    </cfRule>
  </conditionalFormatting>
  <conditionalFormatting sqref="P405">
    <cfRule type="expression" dxfId="39339" priority="11575">
      <formula>$Y405=4</formula>
    </cfRule>
    <cfRule type="expression" dxfId="39338" priority="11576">
      <formula>$Y405=3</formula>
    </cfRule>
    <cfRule type="expression" dxfId="39337" priority="11577">
      <formula>$Y405=2</formula>
    </cfRule>
    <cfRule type="expression" dxfId="39336" priority="11578">
      <formula>$Y405=1</formula>
    </cfRule>
    <cfRule type="expression" dxfId="39335" priority="11579">
      <formula>$Y405=4</formula>
    </cfRule>
    <cfRule type="expression" dxfId="39334" priority="11580">
      <formula>$Y405=3</formula>
    </cfRule>
    <cfRule type="expression" dxfId="39333" priority="11581">
      <formula>$Y405=2</formula>
    </cfRule>
    <cfRule type="expression" dxfId="39332" priority="11582">
      <formula>$Y405=1</formula>
    </cfRule>
    <cfRule type="expression" dxfId="39331" priority="11583">
      <formula>$Y405=4</formula>
    </cfRule>
    <cfRule type="expression" dxfId="39330" priority="11584">
      <formula>$Y405=3</formula>
    </cfRule>
    <cfRule type="expression" dxfId="39329" priority="11585">
      <formula>$Y405=2</formula>
    </cfRule>
    <cfRule type="expression" dxfId="39328" priority="11586">
      <formula>$Y405=1</formula>
    </cfRule>
    <cfRule type="expression" dxfId="39327" priority="11587">
      <formula>$Y405=4</formula>
    </cfRule>
    <cfRule type="expression" dxfId="39326" priority="11588">
      <formula>$Y405=3</formula>
    </cfRule>
    <cfRule type="expression" dxfId="39325" priority="11589">
      <formula>$Y405=2</formula>
    </cfRule>
    <cfRule type="expression" dxfId="39324" priority="11590">
      <formula>$Y405=1</formula>
    </cfRule>
  </conditionalFormatting>
  <conditionalFormatting sqref="Q405">
    <cfRule type="expression" dxfId="39323" priority="11574">
      <formula>$Y405=1</formula>
    </cfRule>
  </conditionalFormatting>
  <conditionalFormatting sqref="Q405">
    <cfRule type="expression" dxfId="39322" priority="11573">
      <formula>$Y405=3</formula>
    </cfRule>
  </conditionalFormatting>
  <conditionalFormatting sqref="Q405">
    <cfRule type="expression" dxfId="39321" priority="11572">
      <formula>$Y405=4</formula>
    </cfRule>
  </conditionalFormatting>
  <conditionalFormatting sqref="Q405">
    <cfRule type="expression" dxfId="39320" priority="11571">
      <formula>$Y405=2</formula>
    </cfRule>
  </conditionalFormatting>
  <conditionalFormatting sqref="Q405">
    <cfRule type="expression" dxfId="39319" priority="11555">
      <formula>$Y405=4</formula>
    </cfRule>
    <cfRule type="expression" dxfId="39318" priority="11556">
      <formula>$Y405=3</formula>
    </cfRule>
    <cfRule type="expression" dxfId="39317" priority="11557">
      <formula>$Y405=2</formula>
    </cfRule>
    <cfRule type="expression" dxfId="39316" priority="11558">
      <formula>$Y405=1</formula>
    </cfRule>
    <cfRule type="expression" dxfId="39315" priority="11559">
      <formula>$Y405=4</formula>
    </cfRule>
    <cfRule type="expression" dxfId="39314" priority="11560">
      <formula>$Y405=3</formula>
    </cfRule>
    <cfRule type="expression" dxfId="39313" priority="11561">
      <formula>$Y405=2</formula>
    </cfRule>
    <cfRule type="expression" dxfId="39312" priority="11562">
      <formula>$Y405=1</formula>
    </cfRule>
    <cfRule type="expression" dxfId="39311" priority="11563">
      <formula>$Y405=4</formula>
    </cfRule>
    <cfRule type="expression" dxfId="39310" priority="11564">
      <formula>$Y405=3</formula>
    </cfRule>
    <cfRule type="expression" dxfId="39309" priority="11565">
      <formula>$Y405=2</formula>
    </cfRule>
    <cfRule type="expression" dxfId="39308" priority="11566">
      <formula>$Y405=1</formula>
    </cfRule>
    <cfRule type="expression" dxfId="39307" priority="11567">
      <formula>$Y405=4</formula>
    </cfRule>
    <cfRule type="expression" dxfId="39306" priority="11568">
      <formula>$Y405=3</formula>
    </cfRule>
    <cfRule type="expression" dxfId="39305" priority="11569">
      <formula>$Y405=2</formula>
    </cfRule>
    <cfRule type="expression" dxfId="39304" priority="11570">
      <formula>$Y405=1</formula>
    </cfRule>
  </conditionalFormatting>
  <conditionalFormatting sqref="N405:O405 R405:AF405">
    <cfRule type="expression" dxfId="39303" priority="11554">
      <formula>$Y405=1</formula>
    </cfRule>
  </conditionalFormatting>
  <conditionalFormatting sqref="N405:O405 R405:AF405">
    <cfRule type="expression" dxfId="39302" priority="11553">
      <formula>$Y405=3</formula>
    </cfRule>
  </conditionalFormatting>
  <conditionalFormatting sqref="N405:O405 R405:AF405">
    <cfRule type="expression" dxfId="39301" priority="11552">
      <formula>$Y405=4</formula>
    </cfRule>
  </conditionalFormatting>
  <conditionalFormatting sqref="N405:O405 R405:AF405">
    <cfRule type="expression" dxfId="39300" priority="11551">
      <formula>$Y405=2</formula>
    </cfRule>
  </conditionalFormatting>
  <conditionalFormatting sqref="AF405 R405:AA405">
    <cfRule type="expression" dxfId="39299" priority="11543">
      <formula>$Y405=4</formula>
    </cfRule>
    <cfRule type="expression" dxfId="39298" priority="11544">
      <formula>$Y405=3</formula>
    </cfRule>
    <cfRule type="expression" dxfId="39297" priority="11545">
      <formula>$Y405=2</formula>
    </cfRule>
    <cfRule type="expression" dxfId="39296" priority="11546">
      <formula>$Y405=1</formula>
    </cfRule>
    <cfRule type="expression" dxfId="39295" priority="11547">
      <formula>$Y405=4</formula>
    </cfRule>
    <cfRule type="expression" dxfId="39294" priority="11548">
      <formula>$Y405=3</formula>
    </cfRule>
    <cfRule type="expression" dxfId="39293" priority="11549">
      <formula>$Y405=2</formula>
    </cfRule>
    <cfRule type="expression" dxfId="39292" priority="11550">
      <formula>$Y405=1</formula>
    </cfRule>
  </conditionalFormatting>
  <conditionalFormatting sqref="N405:O405 R405:V405 Y405:AF405">
    <cfRule type="expression" dxfId="39291" priority="11542">
      <formula>$Y405=1</formula>
    </cfRule>
  </conditionalFormatting>
  <conditionalFormatting sqref="N405:O405 R405:V405 Y405:AF405">
    <cfRule type="expression" dxfId="39290" priority="11541">
      <formula>$Y405=3</formula>
    </cfRule>
  </conditionalFormatting>
  <conditionalFormatting sqref="N405:O405 R405:V405 Y405:AF405">
    <cfRule type="expression" dxfId="39289" priority="11540">
      <formula>$Y405=4</formula>
    </cfRule>
  </conditionalFormatting>
  <conditionalFormatting sqref="N405:O405 R405:V405 Y405:AF405">
    <cfRule type="expression" dxfId="39288" priority="11539">
      <formula>$Y405=2</formula>
    </cfRule>
  </conditionalFormatting>
  <conditionalFormatting sqref="AF405 R405:V405 Y405:AA405">
    <cfRule type="expression" dxfId="39287" priority="11531">
      <formula>$Y405=4</formula>
    </cfRule>
    <cfRule type="expression" dxfId="39286" priority="11532">
      <formula>$Y405=3</formula>
    </cfRule>
    <cfRule type="expression" dxfId="39285" priority="11533">
      <formula>$Y405=2</formula>
    </cfRule>
    <cfRule type="expression" dxfId="39284" priority="11534">
      <formula>$Y405=1</formula>
    </cfRule>
    <cfRule type="expression" dxfId="39283" priority="11535">
      <formula>$Y405=4</formula>
    </cfRule>
    <cfRule type="expression" dxfId="39282" priority="11536">
      <formula>$Y405=3</formula>
    </cfRule>
    <cfRule type="expression" dxfId="39281" priority="11537">
      <formula>$Y405=2</formula>
    </cfRule>
    <cfRule type="expression" dxfId="39280" priority="11538">
      <formula>$Y405=1</formula>
    </cfRule>
  </conditionalFormatting>
  <conditionalFormatting sqref="W405:X405">
    <cfRule type="expression" dxfId="39279" priority="11530">
      <formula>$Y405=1</formula>
    </cfRule>
  </conditionalFormatting>
  <conditionalFormatting sqref="W405:X405">
    <cfRule type="expression" dxfId="39278" priority="11529">
      <formula>$Y405=3</formula>
    </cfRule>
  </conditionalFormatting>
  <conditionalFormatting sqref="W405:X405">
    <cfRule type="expression" dxfId="39277" priority="11528">
      <formula>$Y405=4</formula>
    </cfRule>
  </conditionalFormatting>
  <conditionalFormatting sqref="W405:X405">
    <cfRule type="expression" dxfId="39276" priority="11527">
      <formula>$Y405=2</formula>
    </cfRule>
  </conditionalFormatting>
  <conditionalFormatting sqref="W405:X405">
    <cfRule type="expression" dxfId="39275" priority="11519">
      <formula>$Y405=4</formula>
    </cfRule>
    <cfRule type="expression" dxfId="39274" priority="11520">
      <formula>$Y405=3</formula>
    </cfRule>
    <cfRule type="expression" dxfId="39273" priority="11521">
      <formula>$Y405=2</formula>
    </cfRule>
    <cfRule type="expression" dxfId="39272" priority="11522">
      <formula>$Y405=1</formula>
    </cfRule>
    <cfRule type="expression" dxfId="39271" priority="11523">
      <formula>$Y405=4</formula>
    </cfRule>
    <cfRule type="expression" dxfId="39270" priority="11524">
      <formula>$Y405=3</formula>
    </cfRule>
    <cfRule type="expression" dxfId="39269" priority="11525">
      <formula>$Y405=2</formula>
    </cfRule>
    <cfRule type="expression" dxfId="39268" priority="11526">
      <formula>$Y405=1</formula>
    </cfRule>
  </conditionalFormatting>
  <conditionalFormatting sqref="E406">
    <cfRule type="expression" dxfId="39267" priority="11518">
      <formula>$Y406=1</formula>
    </cfRule>
  </conditionalFormatting>
  <conditionalFormatting sqref="E406">
    <cfRule type="expression" dxfId="39266" priority="11517">
      <formula>$Y406=4</formula>
    </cfRule>
  </conditionalFormatting>
  <conditionalFormatting sqref="E406">
    <cfRule type="expression" dxfId="39265" priority="11515">
      <formula>$Y406=3</formula>
    </cfRule>
    <cfRule type="expression" dxfId="39264" priority="11516">
      <formula>$Y406=2</formula>
    </cfRule>
  </conditionalFormatting>
  <conditionalFormatting sqref="F406:G406">
    <cfRule type="expression" dxfId="39263" priority="11514">
      <formula>$Y406=1</formula>
    </cfRule>
  </conditionalFormatting>
  <conditionalFormatting sqref="F406:G406">
    <cfRule type="expression" dxfId="39262" priority="11513">
      <formula>$Y406=3</formula>
    </cfRule>
  </conditionalFormatting>
  <conditionalFormatting sqref="F406:G406">
    <cfRule type="expression" dxfId="39261" priority="11512">
      <formula>$Y406=4</formula>
    </cfRule>
  </conditionalFormatting>
  <conditionalFormatting sqref="F406:G406">
    <cfRule type="expression" dxfId="39260" priority="11511">
      <formula>$Y406=2</formula>
    </cfRule>
  </conditionalFormatting>
  <conditionalFormatting sqref="F406:G406">
    <cfRule type="expression" dxfId="39259" priority="11509">
      <formula>$Y406=1</formula>
    </cfRule>
    <cfRule type="expression" dxfId="39258" priority="11510">
      <formula>$Y406=1</formula>
    </cfRule>
  </conditionalFormatting>
  <conditionalFormatting sqref="F406:G406">
    <cfRule type="expression" dxfId="39257" priority="11507">
      <formula>$Y406=4</formula>
    </cfRule>
    <cfRule type="expression" dxfId="39256" priority="11508">
      <formula>$Y406=2</formula>
    </cfRule>
  </conditionalFormatting>
  <conditionalFormatting sqref="F406:G406">
    <cfRule type="expression" dxfId="39255" priority="11506">
      <formula>$Y406=1</formula>
    </cfRule>
  </conditionalFormatting>
  <conditionalFormatting sqref="F406:G406">
    <cfRule type="expression" dxfId="39254" priority="11505">
      <formula>$Y406=3</formula>
    </cfRule>
  </conditionalFormatting>
  <conditionalFormatting sqref="F406:G406">
    <cfRule type="expression" dxfId="39253" priority="11504">
      <formula>$Y406=4</formula>
    </cfRule>
  </conditionalFormatting>
  <conditionalFormatting sqref="F406:G406">
    <cfRule type="expression" dxfId="39252" priority="11503">
      <formula>$Y406=2</formula>
    </cfRule>
  </conditionalFormatting>
  <conditionalFormatting sqref="F406:G406">
    <cfRule type="expression" dxfId="39251" priority="11501">
      <formula>$Y406=1</formula>
    </cfRule>
    <cfRule type="expression" dxfId="39250" priority="11502">
      <formula>$Y406=1</formula>
    </cfRule>
  </conditionalFormatting>
  <conditionalFormatting sqref="F406:G406">
    <cfRule type="expression" dxfId="39249" priority="11499">
      <formula>$Y406=4</formula>
    </cfRule>
    <cfRule type="expression" dxfId="39248" priority="11500">
      <formula>$Y406=2</formula>
    </cfRule>
  </conditionalFormatting>
  <conditionalFormatting sqref="P406">
    <cfRule type="expression" dxfId="39247" priority="11498">
      <formula>$Y406=1</formula>
    </cfRule>
  </conditionalFormatting>
  <conditionalFormatting sqref="P406">
    <cfRule type="expression" dxfId="39246" priority="11497">
      <formula>$Y406=3</formula>
    </cfRule>
  </conditionalFormatting>
  <conditionalFormatting sqref="P406">
    <cfRule type="expression" dxfId="39245" priority="11496">
      <formula>$Y406=4</formula>
    </cfRule>
  </conditionalFormatting>
  <conditionalFormatting sqref="P406">
    <cfRule type="expression" dxfId="39244" priority="11495">
      <formula>$Y406=2</formula>
    </cfRule>
  </conditionalFormatting>
  <conditionalFormatting sqref="P406">
    <cfRule type="expression" dxfId="39243" priority="11479">
      <formula>$Y406=4</formula>
    </cfRule>
    <cfRule type="expression" dxfId="39242" priority="11480">
      <formula>$Y406=3</formula>
    </cfRule>
    <cfRule type="expression" dxfId="39241" priority="11481">
      <formula>$Y406=2</formula>
    </cfRule>
    <cfRule type="expression" dxfId="39240" priority="11482">
      <formula>$Y406=1</formula>
    </cfRule>
    <cfRule type="expression" dxfId="39239" priority="11483">
      <formula>$Y406=4</formula>
    </cfRule>
    <cfRule type="expression" dxfId="39238" priority="11484">
      <formula>$Y406=3</formula>
    </cfRule>
    <cfRule type="expression" dxfId="39237" priority="11485">
      <formula>$Y406=2</formula>
    </cfRule>
    <cfRule type="expression" dxfId="39236" priority="11486">
      <formula>$Y406=1</formula>
    </cfRule>
    <cfRule type="expression" dxfId="39235" priority="11487">
      <formula>$Y406=4</formula>
    </cfRule>
    <cfRule type="expression" dxfId="39234" priority="11488">
      <formula>$Y406=3</formula>
    </cfRule>
    <cfRule type="expression" dxfId="39233" priority="11489">
      <formula>$Y406=2</formula>
    </cfRule>
    <cfRule type="expression" dxfId="39232" priority="11490">
      <formula>$Y406=1</formula>
    </cfRule>
    <cfRule type="expression" dxfId="39231" priority="11491">
      <formula>$Y406=4</formula>
    </cfRule>
    <cfRule type="expression" dxfId="39230" priority="11492">
      <formula>$Y406=3</formula>
    </cfRule>
    <cfRule type="expression" dxfId="39229" priority="11493">
      <formula>$Y406=2</formula>
    </cfRule>
    <cfRule type="expression" dxfId="39228" priority="11494">
      <formula>$Y406=1</formula>
    </cfRule>
  </conditionalFormatting>
  <conditionalFormatting sqref="Q406">
    <cfRule type="expression" dxfId="39227" priority="11478">
      <formula>$Y406=1</formula>
    </cfRule>
  </conditionalFormatting>
  <conditionalFormatting sqref="Q406">
    <cfRule type="expression" dxfId="39226" priority="11477">
      <formula>$Y406=3</formula>
    </cfRule>
  </conditionalFormatting>
  <conditionalFormatting sqref="Q406">
    <cfRule type="expression" dxfId="39225" priority="11476">
      <formula>$Y406=4</formula>
    </cfRule>
  </conditionalFormatting>
  <conditionalFormatting sqref="Q406">
    <cfRule type="expression" dxfId="39224" priority="11475">
      <formula>$Y406=2</formula>
    </cfRule>
  </conditionalFormatting>
  <conditionalFormatting sqref="Q406">
    <cfRule type="expression" dxfId="39223" priority="11459">
      <formula>$Y406=4</formula>
    </cfRule>
    <cfRule type="expression" dxfId="39222" priority="11460">
      <formula>$Y406=3</formula>
    </cfRule>
    <cfRule type="expression" dxfId="39221" priority="11461">
      <formula>$Y406=2</formula>
    </cfRule>
    <cfRule type="expression" dxfId="39220" priority="11462">
      <formula>$Y406=1</formula>
    </cfRule>
    <cfRule type="expression" dxfId="39219" priority="11463">
      <formula>$Y406=4</formula>
    </cfRule>
    <cfRule type="expression" dxfId="39218" priority="11464">
      <formula>$Y406=3</formula>
    </cfRule>
    <cfRule type="expression" dxfId="39217" priority="11465">
      <formula>$Y406=2</formula>
    </cfRule>
    <cfRule type="expression" dxfId="39216" priority="11466">
      <formula>$Y406=1</formula>
    </cfRule>
    <cfRule type="expression" dxfId="39215" priority="11467">
      <formula>$Y406=4</formula>
    </cfRule>
    <cfRule type="expression" dxfId="39214" priority="11468">
      <formula>$Y406=3</formula>
    </cfRule>
    <cfRule type="expression" dxfId="39213" priority="11469">
      <formula>$Y406=2</formula>
    </cfRule>
    <cfRule type="expression" dxfId="39212" priority="11470">
      <formula>$Y406=1</formula>
    </cfRule>
    <cfRule type="expression" dxfId="39211" priority="11471">
      <formula>$Y406=4</formula>
    </cfRule>
    <cfRule type="expression" dxfId="39210" priority="11472">
      <formula>$Y406=3</formula>
    </cfRule>
    <cfRule type="expression" dxfId="39209" priority="11473">
      <formula>$Y406=2</formula>
    </cfRule>
    <cfRule type="expression" dxfId="39208" priority="11474">
      <formula>$Y406=1</formula>
    </cfRule>
  </conditionalFormatting>
  <conditionalFormatting sqref="N406:O406 R406:AF406">
    <cfRule type="expression" dxfId="39207" priority="11458">
      <formula>$Y406=1</formula>
    </cfRule>
  </conditionalFormatting>
  <conditionalFormatting sqref="N406:O406 R406:AF406">
    <cfRule type="expression" dxfId="39206" priority="11457">
      <formula>$Y406=3</formula>
    </cfRule>
  </conditionalFormatting>
  <conditionalFormatting sqref="N406:O406 R406:AF406">
    <cfRule type="expression" dxfId="39205" priority="11456">
      <formula>$Y406=4</formula>
    </cfRule>
  </conditionalFormatting>
  <conditionalFormatting sqref="N406:O406 R406:AF406">
    <cfRule type="expression" dxfId="39204" priority="11455">
      <formula>$Y406=2</formula>
    </cfRule>
  </conditionalFormatting>
  <conditionalFormatting sqref="AF406 R406:AA406">
    <cfRule type="expression" dxfId="39203" priority="11447">
      <formula>$Y406=4</formula>
    </cfRule>
    <cfRule type="expression" dxfId="39202" priority="11448">
      <formula>$Y406=3</formula>
    </cfRule>
    <cfRule type="expression" dxfId="39201" priority="11449">
      <formula>$Y406=2</formula>
    </cfRule>
    <cfRule type="expression" dxfId="39200" priority="11450">
      <formula>$Y406=1</formula>
    </cfRule>
    <cfRule type="expression" dxfId="39199" priority="11451">
      <formula>$Y406=4</formula>
    </cfRule>
    <cfRule type="expression" dxfId="39198" priority="11452">
      <formula>$Y406=3</formula>
    </cfRule>
    <cfRule type="expression" dxfId="39197" priority="11453">
      <formula>$Y406=2</formula>
    </cfRule>
    <cfRule type="expression" dxfId="39196" priority="11454">
      <formula>$Y406=1</formula>
    </cfRule>
  </conditionalFormatting>
  <conditionalFormatting sqref="N406:O406 R406:V406 Y406:AF406">
    <cfRule type="expression" dxfId="39195" priority="11446">
      <formula>$Y406=1</formula>
    </cfRule>
  </conditionalFormatting>
  <conditionalFormatting sqref="N406:O406 R406:V406 Y406:AF406">
    <cfRule type="expression" dxfId="39194" priority="11445">
      <formula>$Y406=3</formula>
    </cfRule>
  </conditionalFormatting>
  <conditionalFormatting sqref="N406:O406 R406:V406 Y406:AF406">
    <cfRule type="expression" dxfId="39193" priority="11444">
      <formula>$Y406=4</formula>
    </cfRule>
  </conditionalFormatting>
  <conditionalFormatting sqref="N406:O406 R406:V406 Y406:AF406">
    <cfRule type="expression" dxfId="39192" priority="11443">
      <formula>$Y406=2</formula>
    </cfRule>
  </conditionalFormatting>
  <conditionalFormatting sqref="AF406 R406:V406 Y406:AA406">
    <cfRule type="expression" dxfId="39191" priority="11435">
      <formula>$Y406=4</formula>
    </cfRule>
    <cfRule type="expression" dxfId="39190" priority="11436">
      <formula>$Y406=3</formula>
    </cfRule>
    <cfRule type="expression" dxfId="39189" priority="11437">
      <formula>$Y406=2</formula>
    </cfRule>
    <cfRule type="expression" dxfId="39188" priority="11438">
      <formula>$Y406=1</formula>
    </cfRule>
    <cfRule type="expression" dxfId="39187" priority="11439">
      <formula>$Y406=4</formula>
    </cfRule>
    <cfRule type="expression" dxfId="39186" priority="11440">
      <formula>$Y406=3</formula>
    </cfRule>
    <cfRule type="expression" dxfId="39185" priority="11441">
      <formula>$Y406=2</formula>
    </cfRule>
    <cfRule type="expression" dxfId="39184" priority="11442">
      <formula>$Y406=1</formula>
    </cfRule>
  </conditionalFormatting>
  <conditionalFormatting sqref="W406:X406">
    <cfRule type="expression" dxfId="39183" priority="11434">
      <formula>$Y406=1</formula>
    </cfRule>
  </conditionalFormatting>
  <conditionalFormatting sqref="W406:X406">
    <cfRule type="expression" dxfId="39182" priority="11433">
      <formula>$Y406=3</formula>
    </cfRule>
  </conditionalFormatting>
  <conditionalFormatting sqref="W406:X406">
    <cfRule type="expression" dxfId="39181" priority="11432">
      <formula>$Y406=4</formula>
    </cfRule>
  </conditionalFormatting>
  <conditionalFormatting sqref="W406:X406">
    <cfRule type="expression" dxfId="39180" priority="11431">
      <formula>$Y406=2</formula>
    </cfRule>
  </conditionalFormatting>
  <conditionalFormatting sqref="W406:X406">
    <cfRule type="expression" dxfId="39179" priority="11423">
      <formula>$Y406=4</formula>
    </cfRule>
    <cfRule type="expression" dxfId="39178" priority="11424">
      <formula>$Y406=3</formula>
    </cfRule>
    <cfRule type="expression" dxfId="39177" priority="11425">
      <formula>$Y406=2</formula>
    </cfRule>
    <cfRule type="expression" dxfId="39176" priority="11426">
      <formula>$Y406=1</formula>
    </cfRule>
    <cfRule type="expression" dxfId="39175" priority="11427">
      <formula>$Y406=4</formula>
    </cfRule>
    <cfRule type="expression" dxfId="39174" priority="11428">
      <formula>$Y406=3</formula>
    </cfRule>
    <cfRule type="expression" dxfId="39173" priority="11429">
      <formula>$Y406=2</formula>
    </cfRule>
    <cfRule type="expression" dxfId="39172" priority="11430">
      <formula>$Y406=1</formula>
    </cfRule>
  </conditionalFormatting>
  <conditionalFormatting sqref="W236:AD236">
    <cfRule type="expression" dxfId="39171" priority="11422">
      <formula>$Y236=1</formula>
    </cfRule>
  </conditionalFormatting>
  <conditionalFormatting sqref="W236:AD236">
    <cfRule type="expression" dxfId="39170" priority="11421">
      <formula>$Y236=3</formula>
    </cfRule>
  </conditionalFormatting>
  <conditionalFormatting sqref="W236:AD236">
    <cfRule type="expression" dxfId="39169" priority="11420">
      <formula>$Y236=4</formula>
    </cfRule>
  </conditionalFormatting>
  <conditionalFormatting sqref="W236:AD236">
    <cfRule type="expression" dxfId="39168" priority="11419">
      <formula>$Y236=2</formula>
    </cfRule>
  </conditionalFormatting>
  <conditionalFormatting sqref="W236:AA236">
    <cfRule type="expression" dxfId="39167" priority="11411">
      <formula>$Y236=4</formula>
    </cfRule>
    <cfRule type="expression" dxfId="39166" priority="11412">
      <formula>$Y236=3</formula>
    </cfRule>
    <cfRule type="expression" dxfId="39165" priority="11413">
      <formula>$Y236=2</formula>
    </cfRule>
    <cfRule type="expression" dxfId="39164" priority="11414">
      <formula>$Y236=1</formula>
    </cfRule>
    <cfRule type="expression" dxfId="39163" priority="11415">
      <formula>$Y236=4</formula>
    </cfRule>
    <cfRule type="expression" dxfId="39162" priority="11416">
      <formula>$Y236=3</formula>
    </cfRule>
    <cfRule type="expression" dxfId="39161" priority="11417">
      <formula>$Y236=2</formula>
    </cfRule>
    <cfRule type="expression" dxfId="39160" priority="11418">
      <formula>$Y236=1</formula>
    </cfRule>
  </conditionalFormatting>
  <conditionalFormatting sqref="F407:G407">
    <cfRule type="expression" dxfId="39159" priority="11410">
      <formula>$Y407=1</formula>
    </cfRule>
  </conditionalFormatting>
  <conditionalFormatting sqref="F407:G407">
    <cfRule type="expression" dxfId="39158" priority="11409">
      <formula>$Y407=3</formula>
    </cfRule>
  </conditionalFormatting>
  <conditionalFormatting sqref="F407:G407">
    <cfRule type="expression" dxfId="39157" priority="11408">
      <formula>$Y407=4</formula>
    </cfRule>
  </conditionalFormatting>
  <conditionalFormatting sqref="F407:G407">
    <cfRule type="expression" dxfId="39156" priority="11407">
      <formula>$Y407=2</formula>
    </cfRule>
  </conditionalFormatting>
  <conditionalFormatting sqref="F407:G407">
    <cfRule type="expression" dxfId="39155" priority="11405">
      <formula>$Y407=1</formula>
    </cfRule>
    <cfRule type="expression" dxfId="39154" priority="11406">
      <formula>$Y407=1</formula>
    </cfRule>
  </conditionalFormatting>
  <conditionalFormatting sqref="F407:G407">
    <cfRule type="expression" dxfId="39153" priority="11403">
      <formula>$Y407=4</formula>
    </cfRule>
    <cfRule type="expression" dxfId="39152" priority="11404">
      <formula>$Y407=2</formula>
    </cfRule>
  </conditionalFormatting>
  <conditionalFormatting sqref="F407:G407">
    <cfRule type="expression" dxfId="39151" priority="11402">
      <formula>$Y407=1</formula>
    </cfRule>
  </conditionalFormatting>
  <conditionalFormatting sqref="F407:G407">
    <cfRule type="expression" dxfId="39150" priority="11401">
      <formula>$Y407=3</formula>
    </cfRule>
  </conditionalFormatting>
  <conditionalFormatting sqref="F407:G407">
    <cfRule type="expression" dxfId="39149" priority="11400">
      <formula>$Y407=4</formula>
    </cfRule>
  </conditionalFormatting>
  <conditionalFormatting sqref="F407:G407">
    <cfRule type="expression" dxfId="39148" priority="11399">
      <formula>$Y407=2</formula>
    </cfRule>
  </conditionalFormatting>
  <conditionalFormatting sqref="F407:G407">
    <cfRule type="expression" dxfId="39147" priority="11397">
      <formula>$Y407=1</formula>
    </cfRule>
    <cfRule type="expression" dxfId="39146" priority="11398">
      <formula>$Y407=1</formula>
    </cfRule>
  </conditionalFormatting>
  <conditionalFormatting sqref="F407:G407">
    <cfRule type="expression" dxfId="39145" priority="11395">
      <formula>$Y407=4</formula>
    </cfRule>
    <cfRule type="expression" dxfId="39144" priority="11396">
      <formula>$Y407=2</formula>
    </cfRule>
  </conditionalFormatting>
  <conditionalFormatting sqref="P407">
    <cfRule type="expression" dxfId="39143" priority="11394">
      <formula>$Y407=1</formula>
    </cfRule>
  </conditionalFormatting>
  <conditionalFormatting sqref="P407">
    <cfRule type="expression" dxfId="39142" priority="11393">
      <formula>$Y407=3</formula>
    </cfRule>
  </conditionalFormatting>
  <conditionalFormatting sqref="P407">
    <cfRule type="expression" dxfId="39141" priority="11392">
      <formula>$Y407=4</formula>
    </cfRule>
  </conditionalFormatting>
  <conditionalFormatting sqref="P407">
    <cfRule type="expression" dxfId="39140" priority="11391">
      <formula>$Y407=2</formula>
    </cfRule>
  </conditionalFormatting>
  <conditionalFormatting sqref="P407">
    <cfRule type="expression" dxfId="39139" priority="11375">
      <formula>$Y407=4</formula>
    </cfRule>
    <cfRule type="expression" dxfId="39138" priority="11376">
      <formula>$Y407=3</formula>
    </cfRule>
    <cfRule type="expression" dxfId="39137" priority="11377">
      <formula>$Y407=2</formula>
    </cfRule>
    <cfRule type="expression" dxfId="39136" priority="11378">
      <formula>$Y407=1</formula>
    </cfRule>
    <cfRule type="expression" dxfId="39135" priority="11379">
      <formula>$Y407=4</formula>
    </cfRule>
    <cfRule type="expression" dxfId="39134" priority="11380">
      <formula>$Y407=3</formula>
    </cfRule>
    <cfRule type="expression" dxfId="39133" priority="11381">
      <formula>$Y407=2</formula>
    </cfRule>
    <cfRule type="expression" dxfId="39132" priority="11382">
      <formula>$Y407=1</formula>
    </cfRule>
    <cfRule type="expression" dxfId="39131" priority="11383">
      <formula>$Y407=4</formula>
    </cfRule>
    <cfRule type="expression" dxfId="39130" priority="11384">
      <formula>$Y407=3</formula>
    </cfRule>
    <cfRule type="expression" dxfId="39129" priority="11385">
      <formula>$Y407=2</formula>
    </cfRule>
    <cfRule type="expression" dxfId="39128" priority="11386">
      <formula>$Y407=1</formula>
    </cfRule>
    <cfRule type="expression" dxfId="39127" priority="11387">
      <formula>$Y407=4</formula>
    </cfRule>
    <cfRule type="expression" dxfId="39126" priority="11388">
      <formula>$Y407=3</formula>
    </cfRule>
    <cfRule type="expression" dxfId="39125" priority="11389">
      <formula>$Y407=2</formula>
    </cfRule>
    <cfRule type="expression" dxfId="39124" priority="11390">
      <formula>$Y407=1</formula>
    </cfRule>
  </conditionalFormatting>
  <conditionalFormatting sqref="Q407">
    <cfRule type="expression" dxfId="39123" priority="11374">
      <formula>$Y407=1</formula>
    </cfRule>
  </conditionalFormatting>
  <conditionalFormatting sqref="Q407">
    <cfRule type="expression" dxfId="39122" priority="11373">
      <formula>$Y407=3</formula>
    </cfRule>
  </conditionalFormatting>
  <conditionalFormatting sqref="Q407">
    <cfRule type="expression" dxfId="39121" priority="11372">
      <formula>$Y407=4</formula>
    </cfRule>
  </conditionalFormatting>
  <conditionalFormatting sqref="Q407">
    <cfRule type="expression" dxfId="39120" priority="11371">
      <formula>$Y407=2</formula>
    </cfRule>
  </conditionalFormatting>
  <conditionalFormatting sqref="Q407">
    <cfRule type="expression" dxfId="39119" priority="11355">
      <formula>$Y407=4</formula>
    </cfRule>
    <cfRule type="expression" dxfId="39118" priority="11356">
      <formula>$Y407=3</formula>
    </cfRule>
    <cfRule type="expression" dxfId="39117" priority="11357">
      <formula>$Y407=2</formula>
    </cfRule>
    <cfRule type="expression" dxfId="39116" priority="11358">
      <formula>$Y407=1</formula>
    </cfRule>
    <cfRule type="expression" dxfId="39115" priority="11359">
      <formula>$Y407=4</formula>
    </cfRule>
    <cfRule type="expression" dxfId="39114" priority="11360">
      <formula>$Y407=3</formula>
    </cfRule>
    <cfRule type="expression" dxfId="39113" priority="11361">
      <formula>$Y407=2</formula>
    </cfRule>
    <cfRule type="expression" dxfId="39112" priority="11362">
      <formula>$Y407=1</formula>
    </cfRule>
    <cfRule type="expression" dxfId="39111" priority="11363">
      <formula>$Y407=4</formula>
    </cfRule>
    <cfRule type="expression" dxfId="39110" priority="11364">
      <formula>$Y407=3</formula>
    </cfRule>
    <cfRule type="expression" dxfId="39109" priority="11365">
      <formula>$Y407=2</formula>
    </cfRule>
    <cfRule type="expression" dxfId="39108" priority="11366">
      <formula>$Y407=1</formula>
    </cfRule>
    <cfRule type="expression" dxfId="39107" priority="11367">
      <formula>$Y407=4</formula>
    </cfRule>
    <cfRule type="expression" dxfId="39106" priority="11368">
      <formula>$Y407=3</formula>
    </cfRule>
    <cfRule type="expression" dxfId="39105" priority="11369">
      <formula>$Y407=2</formula>
    </cfRule>
    <cfRule type="expression" dxfId="39104" priority="11370">
      <formula>$Y407=1</formula>
    </cfRule>
  </conditionalFormatting>
  <conditionalFormatting sqref="N407:O407 R407:AF407">
    <cfRule type="expression" dxfId="39103" priority="11354">
      <formula>$Y407=1</formula>
    </cfRule>
  </conditionalFormatting>
  <conditionalFormatting sqref="N407:O407 R407:AF407">
    <cfRule type="expression" dxfId="39102" priority="11353">
      <formula>$Y407=3</formula>
    </cfRule>
  </conditionalFormatting>
  <conditionalFormatting sqref="N407:O407 R407:AF407">
    <cfRule type="expression" dxfId="39101" priority="11352">
      <formula>$Y407=4</formula>
    </cfRule>
  </conditionalFormatting>
  <conditionalFormatting sqref="N407:O407 R407:AF407">
    <cfRule type="expression" dxfId="39100" priority="11351">
      <formula>$Y407=2</formula>
    </cfRule>
  </conditionalFormatting>
  <conditionalFormatting sqref="AF407 R407:AA407">
    <cfRule type="expression" dxfId="39099" priority="11343">
      <formula>$Y407=4</formula>
    </cfRule>
    <cfRule type="expression" dxfId="39098" priority="11344">
      <formula>$Y407=3</formula>
    </cfRule>
    <cfRule type="expression" dxfId="39097" priority="11345">
      <formula>$Y407=2</formula>
    </cfRule>
    <cfRule type="expression" dxfId="39096" priority="11346">
      <formula>$Y407=1</formula>
    </cfRule>
    <cfRule type="expression" dxfId="39095" priority="11347">
      <formula>$Y407=4</formula>
    </cfRule>
    <cfRule type="expression" dxfId="39094" priority="11348">
      <formula>$Y407=3</formula>
    </cfRule>
    <cfRule type="expression" dxfId="39093" priority="11349">
      <formula>$Y407=2</formula>
    </cfRule>
    <cfRule type="expression" dxfId="39092" priority="11350">
      <formula>$Y407=1</formula>
    </cfRule>
  </conditionalFormatting>
  <conditionalFormatting sqref="N407:O407 R407:V407 Y407:AF407">
    <cfRule type="expression" dxfId="39091" priority="11342">
      <formula>$Y407=1</formula>
    </cfRule>
  </conditionalFormatting>
  <conditionalFormatting sqref="N407:O407 R407:V407 Y407:AF407">
    <cfRule type="expression" dxfId="39090" priority="11341">
      <formula>$Y407=3</formula>
    </cfRule>
  </conditionalFormatting>
  <conditionalFormatting sqref="N407:O407 R407:V407 Y407:AF407">
    <cfRule type="expression" dxfId="39089" priority="11340">
      <formula>$Y407=4</formula>
    </cfRule>
  </conditionalFormatting>
  <conditionalFormatting sqref="N407:O407 R407:V407 Y407:AF407">
    <cfRule type="expression" dxfId="39088" priority="11339">
      <formula>$Y407=2</formula>
    </cfRule>
  </conditionalFormatting>
  <conditionalFormatting sqref="AF407 R407:V407 Y407:AA407">
    <cfRule type="expression" dxfId="39087" priority="11331">
      <formula>$Y407=4</formula>
    </cfRule>
    <cfRule type="expression" dxfId="39086" priority="11332">
      <formula>$Y407=3</formula>
    </cfRule>
    <cfRule type="expression" dxfId="39085" priority="11333">
      <formula>$Y407=2</formula>
    </cfRule>
    <cfRule type="expression" dxfId="39084" priority="11334">
      <formula>$Y407=1</formula>
    </cfRule>
    <cfRule type="expression" dxfId="39083" priority="11335">
      <formula>$Y407=4</formula>
    </cfRule>
    <cfRule type="expression" dxfId="39082" priority="11336">
      <formula>$Y407=3</formula>
    </cfRule>
    <cfRule type="expression" dxfId="39081" priority="11337">
      <formula>$Y407=2</formula>
    </cfRule>
    <cfRule type="expression" dxfId="39080" priority="11338">
      <formula>$Y407=1</formula>
    </cfRule>
  </conditionalFormatting>
  <conditionalFormatting sqref="W407:X407">
    <cfRule type="expression" dxfId="39079" priority="11330">
      <formula>$Y407=1</formula>
    </cfRule>
  </conditionalFormatting>
  <conditionalFormatting sqref="W407:X407">
    <cfRule type="expression" dxfId="39078" priority="11329">
      <formula>$Y407=3</formula>
    </cfRule>
  </conditionalFormatting>
  <conditionalFormatting sqref="W407:X407">
    <cfRule type="expression" dxfId="39077" priority="11328">
      <formula>$Y407=4</formula>
    </cfRule>
  </conditionalFormatting>
  <conditionalFormatting sqref="W407:X407">
    <cfRule type="expression" dxfId="39076" priority="11327">
      <formula>$Y407=2</formula>
    </cfRule>
  </conditionalFormatting>
  <conditionalFormatting sqref="W407:X407">
    <cfRule type="expression" dxfId="39075" priority="11319">
      <formula>$Y407=4</formula>
    </cfRule>
    <cfRule type="expression" dxfId="39074" priority="11320">
      <formula>$Y407=3</formula>
    </cfRule>
    <cfRule type="expression" dxfId="39073" priority="11321">
      <formula>$Y407=2</formula>
    </cfRule>
    <cfRule type="expression" dxfId="39072" priority="11322">
      <formula>$Y407=1</formula>
    </cfRule>
    <cfRule type="expression" dxfId="39071" priority="11323">
      <formula>$Y407=4</formula>
    </cfRule>
    <cfRule type="expression" dxfId="39070" priority="11324">
      <formula>$Y407=3</formula>
    </cfRule>
    <cfRule type="expression" dxfId="39069" priority="11325">
      <formula>$Y407=2</formula>
    </cfRule>
    <cfRule type="expression" dxfId="39068" priority="11326">
      <formula>$Y407=1</formula>
    </cfRule>
  </conditionalFormatting>
  <conditionalFormatting sqref="J415">
    <cfRule type="expression" dxfId="39067" priority="11318">
      <formula>$Y415=1</formula>
    </cfRule>
  </conditionalFormatting>
  <conditionalFormatting sqref="J415">
    <cfRule type="expression" dxfId="39066" priority="11317">
      <formula>$Y415=3</formula>
    </cfRule>
  </conditionalFormatting>
  <conditionalFormatting sqref="J415">
    <cfRule type="expression" dxfId="39065" priority="11316">
      <formula>$Y415=4</formula>
    </cfRule>
  </conditionalFormatting>
  <conditionalFormatting sqref="J415">
    <cfRule type="expression" dxfId="39064" priority="11315">
      <formula>$Y415=2</formula>
    </cfRule>
  </conditionalFormatting>
  <conditionalFormatting sqref="E415">
    <cfRule type="expression" dxfId="39063" priority="11314">
      <formula>$Y415=1</formula>
    </cfRule>
  </conditionalFormatting>
  <conditionalFormatting sqref="E415">
    <cfRule type="expression" dxfId="39062" priority="11313">
      <formula>$Y415=4</formula>
    </cfRule>
  </conditionalFormatting>
  <conditionalFormatting sqref="E415">
    <cfRule type="expression" dxfId="39061" priority="11311">
      <formula>$Y415=3</formula>
    </cfRule>
    <cfRule type="expression" dxfId="39060" priority="11312">
      <formula>$Y415=2</formula>
    </cfRule>
  </conditionalFormatting>
  <conditionalFormatting sqref="F415:G415">
    <cfRule type="expression" dxfId="39059" priority="11310">
      <formula>$Y415=1</formula>
    </cfRule>
  </conditionalFormatting>
  <conditionalFormatting sqref="F415:G415">
    <cfRule type="expression" dxfId="39058" priority="11309">
      <formula>$Y415=3</formula>
    </cfRule>
  </conditionalFormatting>
  <conditionalFormatting sqref="F415:G415">
    <cfRule type="expression" dxfId="39057" priority="11308">
      <formula>$Y415=4</formula>
    </cfRule>
  </conditionalFormatting>
  <conditionalFormatting sqref="F415:G415">
    <cfRule type="expression" dxfId="39056" priority="11307">
      <formula>$Y415=2</formula>
    </cfRule>
  </conditionalFormatting>
  <conditionalFormatting sqref="F415:G415">
    <cfRule type="expression" dxfId="39055" priority="11305">
      <formula>$Y415=1</formula>
    </cfRule>
    <cfRule type="expression" dxfId="39054" priority="11306">
      <formula>$Y415=1</formula>
    </cfRule>
  </conditionalFormatting>
  <conditionalFormatting sqref="F415:G415">
    <cfRule type="expression" dxfId="39053" priority="11303">
      <formula>$Y415=4</formula>
    </cfRule>
    <cfRule type="expression" dxfId="39052" priority="11304">
      <formula>$Y415=2</formula>
    </cfRule>
  </conditionalFormatting>
  <conditionalFormatting sqref="F415:G415">
    <cfRule type="expression" dxfId="39051" priority="11302">
      <formula>$Y415=1</formula>
    </cfRule>
  </conditionalFormatting>
  <conditionalFormatting sqref="F415:G415">
    <cfRule type="expression" dxfId="39050" priority="11301">
      <formula>$Y415=3</formula>
    </cfRule>
  </conditionalFormatting>
  <conditionalFormatting sqref="F415:G415">
    <cfRule type="expression" dxfId="39049" priority="11300">
      <formula>$Y415=4</formula>
    </cfRule>
  </conditionalFormatting>
  <conditionalFormatting sqref="F415:G415">
    <cfRule type="expression" dxfId="39048" priority="11299">
      <formula>$Y415=2</formula>
    </cfRule>
  </conditionalFormatting>
  <conditionalFormatting sqref="F415:G415">
    <cfRule type="expression" dxfId="39047" priority="11297">
      <formula>$Y415=1</formula>
    </cfRule>
    <cfRule type="expression" dxfId="39046" priority="11298">
      <formula>$Y415=1</formula>
    </cfRule>
  </conditionalFormatting>
  <conditionalFormatting sqref="F415:G415">
    <cfRule type="expression" dxfId="39045" priority="11295">
      <formula>$Y415=4</formula>
    </cfRule>
    <cfRule type="expression" dxfId="39044" priority="11296">
      <formula>$Y415=2</formula>
    </cfRule>
  </conditionalFormatting>
  <conditionalFormatting sqref="P415">
    <cfRule type="expression" dxfId="39043" priority="11294">
      <formula>$Y415=1</formula>
    </cfRule>
  </conditionalFormatting>
  <conditionalFormatting sqref="P415">
    <cfRule type="expression" dxfId="39042" priority="11293">
      <formula>$Y415=3</formula>
    </cfRule>
  </conditionalFormatting>
  <conditionalFormatting sqref="P415">
    <cfRule type="expression" dxfId="39041" priority="11292">
      <formula>$Y415=4</formula>
    </cfRule>
  </conditionalFormatting>
  <conditionalFormatting sqref="P415">
    <cfRule type="expression" dxfId="39040" priority="11291">
      <formula>$Y415=2</formula>
    </cfRule>
  </conditionalFormatting>
  <conditionalFormatting sqref="P415">
    <cfRule type="expression" dxfId="39039" priority="11275">
      <formula>$Y415=4</formula>
    </cfRule>
    <cfRule type="expression" dxfId="39038" priority="11276">
      <formula>$Y415=3</formula>
    </cfRule>
    <cfRule type="expression" dxfId="39037" priority="11277">
      <formula>$Y415=2</formula>
    </cfRule>
    <cfRule type="expression" dxfId="39036" priority="11278">
      <formula>$Y415=1</formula>
    </cfRule>
    <cfRule type="expression" dxfId="39035" priority="11279">
      <formula>$Y415=4</formula>
    </cfRule>
    <cfRule type="expression" dxfId="39034" priority="11280">
      <formula>$Y415=3</formula>
    </cfRule>
    <cfRule type="expression" dxfId="39033" priority="11281">
      <formula>$Y415=2</formula>
    </cfRule>
    <cfRule type="expression" dxfId="39032" priority="11282">
      <formula>$Y415=1</formula>
    </cfRule>
    <cfRule type="expression" dxfId="39031" priority="11283">
      <formula>$Y415=4</formula>
    </cfRule>
    <cfRule type="expression" dxfId="39030" priority="11284">
      <formula>$Y415=3</formula>
    </cfRule>
    <cfRule type="expression" dxfId="39029" priority="11285">
      <formula>$Y415=2</formula>
    </cfRule>
    <cfRule type="expression" dxfId="39028" priority="11286">
      <formula>$Y415=1</formula>
    </cfRule>
    <cfRule type="expression" dxfId="39027" priority="11287">
      <formula>$Y415=4</formula>
    </cfRule>
    <cfRule type="expression" dxfId="39026" priority="11288">
      <formula>$Y415=3</formula>
    </cfRule>
    <cfRule type="expression" dxfId="39025" priority="11289">
      <formula>$Y415=2</formula>
    </cfRule>
    <cfRule type="expression" dxfId="39024" priority="11290">
      <formula>$Y415=1</formula>
    </cfRule>
  </conditionalFormatting>
  <conditionalFormatting sqref="Q415">
    <cfRule type="expression" dxfId="39023" priority="11274">
      <formula>$Y415=1</formula>
    </cfRule>
  </conditionalFormatting>
  <conditionalFormatting sqref="Q415">
    <cfRule type="expression" dxfId="39022" priority="11273">
      <formula>$Y415=3</formula>
    </cfRule>
  </conditionalFormatting>
  <conditionalFormatting sqref="Q415">
    <cfRule type="expression" dxfId="39021" priority="11272">
      <formula>$Y415=4</formula>
    </cfRule>
  </conditionalFormatting>
  <conditionalFormatting sqref="Q415">
    <cfRule type="expression" dxfId="39020" priority="11271">
      <formula>$Y415=2</formula>
    </cfRule>
  </conditionalFormatting>
  <conditionalFormatting sqref="Q415">
    <cfRule type="expression" dxfId="39019" priority="11255">
      <formula>$Y415=4</formula>
    </cfRule>
    <cfRule type="expression" dxfId="39018" priority="11256">
      <formula>$Y415=3</formula>
    </cfRule>
    <cfRule type="expression" dxfId="39017" priority="11257">
      <formula>$Y415=2</formula>
    </cfRule>
    <cfRule type="expression" dxfId="39016" priority="11258">
      <formula>$Y415=1</formula>
    </cfRule>
    <cfRule type="expression" dxfId="39015" priority="11259">
      <formula>$Y415=4</formula>
    </cfRule>
    <cfRule type="expression" dxfId="39014" priority="11260">
      <formula>$Y415=3</formula>
    </cfRule>
    <cfRule type="expression" dxfId="39013" priority="11261">
      <formula>$Y415=2</formula>
    </cfRule>
    <cfRule type="expression" dxfId="39012" priority="11262">
      <formula>$Y415=1</formula>
    </cfRule>
    <cfRule type="expression" dxfId="39011" priority="11263">
      <formula>$Y415=4</formula>
    </cfRule>
    <cfRule type="expression" dxfId="39010" priority="11264">
      <formula>$Y415=3</formula>
    </cfRule>
    <cfRule type="expression" dxfId="39009" priority="11265">
      <formula>$Y415=2</formula>
    </cfRule>
    <cfRule type="expression" dxfId="39008" priority="11266">
      <formula>$Y415=1</formula>
    </cfRule>
    <cfRule type="expression" dxfId="39007" priority="11267">
      <formula>$Y415=4</formula>
    </cfRule>
    <cfRule type="expression" dxfId="39006" priority="11268">
      <formula>$Y415=3</formula>
    </cfRule>
    <cfRule type="expression" dxfId="39005" priority="11269">
      <formula>$Y415=2</formula>
    </cfRule>
    <cfRule type="expression" dxfId="39004" priority="11270">
      <formula>$Y415=1</formula>
    </cfRule>
  </conditionalFormatting>
  <conditionalFormatting sqref="N415:O415 R415:AF415">
    <cfRule type="expression" dxfId="39003" priority="11254">
      <formula>$Y415=1</formula>
    </cfRule>
  </conditionalFormatting>
  <conditionalFormatting sqref="N415:O415 R415:AF415">
    <cfRule type="expression" dxfId="39002" priority="11253">
      <formula>$Y415=3</formula>
    </cfRule>
  </conditionalFormatting>
  <conditionalFormatting sqref="N415:O415 R415:AF415">
    <cfRule type="expression" dxfId="39001" priority="11252">
      <formula>$Y415=4</formula>
    </cfRule>
  </conditionalFormatting>
  <conditionalFormatting sqref="N415:O415 R415:AF415">
    <cfRule type="expression" dxfId="39000" priority="11251">
      <formula>$Y415=2</formula>
    </cfRule>
  </conditionalFormatting>
  <conditionalFormatting sqref="AF415 R415:AA415">
    <cfRule type="expression" dxfId="38999" priority="11243">
      <formula>$Y415=4</formula>
    </cfRule>
    <cfRule type="expression" dxfId="38998" priority="11244">
      <formula>$Y415=3</formula>
    </cfRule>
    <cfRule type="expression" dxfId="38997" priority="11245">
      <formula>$Y415=2</formula>
    </cfRule>
    <cfRule type="expression" dxfId="38996" priority="11246">
      <formula>$Y415=1</formula>
    </cfRule>
    <cfRule type="expression" dxfId="38995" priority="11247">
      <formula>$Y415=4</formula>
    </cfRule>
    <cfRule type="expression" dxfId="38994" priority="11248">
      <formula>$Y415=3</formula>
    </cfRule>
    <cfRule type="expression" dxfId="38993" priority="11249">
      <formula>$Y415=2</formula>
    </cfRule>
    <cfRule type="expression" dxfId="38992" priority="11250">
      <formula>$Y415=1</formula>
    </cfRule>
  </conditionalFormatting>
  <conditionalFormatting sqref="N415:O415 R415:V415 Y415:AF415">
    <cfRule type="expression" dxfId="38991" priority="11242">
      <formula>$Y415=1</formula>
    </cfRule>
  </conditionalFormatting>
  <conditionalFormatting sqref="N415:O415 R415:V415 Y415:AF415">
    <cfRule type="expression" dxfId="38990" priority="11241">
      <formula>$Y415=3</formula>
    </cfRule>
  </conditionalFormatting>
  <conditionalFormatting sqref="N415:O415 R415:V415 Y415:AF415">
    <cfRule type="expression" dxfId="38989" priority="11240">
      <formula>$Y415=4</formula>
    </cfRule>
  </conditionalFormatting>
  <conditionalFormatting sqref="N415:O415 R415:V415 Y415:AF415">
    <cfRule type="expression" dxfId="38988" priority="11239">
      <formula>$Y415=2</formula>
    </cfRule>
  </conditionalFormatting>
  <conditionalFormatting sqref="AF415 R415:V415 Y415:AA415">
    <cfRule type="expression" dxfId="38987" priority="11231">
      <formula>$Y415=4</formula>
    </cfRule>
    <cfRule type="expression" dxfId="38986" priority="11232">
      <formula>$Y415=3</formula>
    </cfRule>
    <cfRule type="expression" dxfId="38985" priority="11233">
      <formula>$Y415=2</formula>
    </cfRule>
    <cfRule type="expression" dxfId="38984" priority="11234">
      <formula>$Y415=1</formula>
    </cfRule>
    <cfRule type="expression" dxfId="38983" priority="11235">
      <formula>$Y415=4</formula>
    </cfRule>
    <cfRule type="expression" dxfId="38982" priority="11236">
      <formula>$Y415=3</formula>
    </cfRule>
    <cfRule type="expression" dxfId="38981" priority="11237">
      <formula>$Y415=2</formula>
    </cfRule>
    <cfRule type="expression" dxfId="38980" priority="11238">
      <formula>$Y415=1</formula>
    </cfRule>
  </conditionalFormatting>
  <conditionalFormatting sqref="W415:X415">
    <cfRule type="expression" dxfId="38979" priority="11230">
      <formula>$Y415=1</formula>
    </cfRule>
  </conditionalFormatting>
  <conditionalFormatting sqref="W415:X415">
    <cfRule type="expression" dxfId="38978" priority="11229">
      <formula>$Y415=3</formula>
    </cfRule>
  </conditionalFormatting>
  <conditionalFormatting sqref="W415:X415">
    <cfRule type="expression" dxfId="38977" priority="11228">
      <formula>$Y415=4</formula>
    </cfRule>
  </conditionalFormatting>
  <conditionalFormatting sqref="W415:X415">
    <cfRule type="expression" dxfId="38976" priority="11227">
      <formula>$Y415=2</formula>
    </cfRule>
  </conditionalFormatting>
  <conditionalFormatting sqref="W415:X415">
    <cfRule type="expression" dxfId="38975" priority="11219">
      <formula>$Y415=4</formula>
    </cfRule>
    <cfRule type="expression" dxfId="38974" priority="11220">
      <formula>$Y415=3</formula>
    </cfRule>
    <cfRule type="expression" dxfId="38973" priority="11221">
      <formula>$Y415=2</formula>
    </cfRule>
    <cfRule type="expression" dxfId="38972" priority="11222">
      <formula>$Y415=1</formula>
    </cfRule>
    <cfRule type="expression" dxfId="38971" priority="11223">
      <formula>$Y415=4</formula>
    </cfRule>
    <cfRule type="expression" dxfId="38970" priority="11224">
      <formula>$Y415=3</formula>
    </cfRule>
    <cfRule type="expression" dxfId="38969" priority="11225">
      <formula>$Y415=2</formula>
    </cfRule>
    <cfRule type="expression" dxfId="38968" priority="11226">
      <formula>$Y415=1</formula>
    </cfRule>
  </conditionalFormatting>
  <conditionalFormatting sqref="J415 E415">
    <cfRule type="expression" dxfId="38967" priority="11218">
      <formula>$Y415=1</formula>
    </cfRule>
  </conditionalFormatting>
  <conditionalFormatting sqref="J415">
    <cfRule type="expression" dxfId="38966" priority="11217">
      <formula>$Y415=3</formula>
    </cfRule>
  </conditionalFormatting>
  <conditionalFormatting sqref="J415 E415">
    <cfRule type="expression" dxfId="38965" priority="11216">
      <formula>$Y415=4</formula>
    </cfRule>
  </conditionalFormatting>
  <conditionalFormatting sqref="E415">
    <cfRule type="expression" dxfId="38964" priority="11214">
      <formula>$Y415=3</formula>
    </cfRule>
    <cfRule type="expression" dxfId="38963" priority="11215">
      <formula>$Y415=2</formula>
    </cfRule>
  </conditionalFormatting>
  <conditionalFormatting sqref="J415">
    <cfRule type="expression" dxfId="38962" priority="11213">
      <formula>$Y415=2</formula>
    </cfRule>
  </conditionalFormatting>
  <conditionalFormatting sqref="J416">
    <cfRule type="expression" dxfId="38961" priority="11212">
      <formula>$Y416=1</formula>
    </cfRule>
  </conditionalFormatting>
  <conditionalFormatting sqref="J416">
    <cfRule type="expression" dxfId="38960" priority="11211">
      <formula>$Y416=3</formula>
    </cfRule>
  </conditionalFormatting>
  <conditionalFormatting sqref="J416">
    <cfRule type="expression" dxfId="38959" priority="11210">
      <formula>$Y416=4</formula>
    </cfRule>
  </conditionalFormatting>
  <conditionalFormatting sqref="J416">
    <cfRule type="expression" dxfId="38958" priority="11209">
      <formula>$Y416=2</formula>
    </cfRule>
  </conditionalFormatting>
  <conditionalFormatting sqref="J417">
    <cfRule type="expression" dxfId="38957" priority="11208">
      <formula>$Y417=1</formula>
    </cfRule>
  </conditionalFormatting>
  <conditionalFormatting sqref="J417">
    <cfRule type="expression" dxfId="38956" priority="11207">
      <formula>$Y417=3</formula>
    </cfRule>
  </conditionalFormatting>
  <conditionalFormatting sqref="J417">
    <cfRule type="expression" dxfId="38955" priority="11206">
      <formula>$Y417=4</formula>
    </cfRule>
  </conditionalFormatting>
  <conditionalFormatting sqref="J417">
    <cfRule type="expression" dxfId="38954" priority="11205">
      <formula>$Y417=2</formula>
    </cfRule>
  </conditionalFormatting>
  <conditionalFormatting sqref="F415:G415">
    <cfRule type="expression" dxfId="38953" priority="11204">
      <formula>$Y415=1</formula>
    </cfRule>
  </conditionalFormatting>
  <conditionalFormatting sqref="F415:G415">
    <cfRule type="expression" dxfId="38952" priority="11203">
      <formula>$Y415=3</formula>
    </cfRule>
  </conditionalFormatting>
  <conditionalFormatting sqref="F415:G415">
    <cfRule type="expression" dxfId="38951" priority="11202">
      <formula>$Y415=4</formula>
    </cfRule>
  </conditionalFormatting>
  <conditionalFormatting sqref="F415:G415">
    <cfRule type="expression" dxfId="38950" priority="11201">
      <formula>$Y415=2</formula>
    </cfRule>
  </conditionalFormatting>
  <conditionalFormatting sqref="F415:G415">
    <cfRule type="expression" dxfId="38949" priority="11199">
      <formula>$Y415=1</formula>
    </cfRule>
    <cfRule type="expression" dxfId="38948" priority="11200">
      <formula>$Y415=1</formula>
    </cfRule>
  </conditionalFormatting>
  <conditionalFormatting sqref="F415:G415">
    <cfRule type="expression" dxfId="38947" priority="11197">
      <formula>$Y415=4</formula>
    </cfRule>
    <cfRule type="expression" dxfId="38946" priority="11198">
      <formula>$Y415=2</formula>
    </cfRule>
  </conditionalFormatting>
  <conditionalFormatting sqref="F415:G415">
    <cfRule type="expression" dxfId="38945" priority="11196">
      <formula>$Y415=1</formula>
    </cfRule>
  </conditionalFormatting>
  <conditionalFormatting sqref="F415:G415">
    <cfRule type="expression" dxfId="38944" priority="11195">
      <formula>$Y415=3</formula>
    </cfRule>
  </conditionalFormatting>
  <conditionalFormatting sqref="F415:G415">
    <cfRule type="expression" dxfId="38943" priority="11194">
      <formula>$Y415=4</formula>
    </cfRule>
  </conditionalFormatting>
  <conditionalFormatting sqref="F415:G415">
    <cfRule type="expression" dxfId="38942" priority="11193">
      <formula>$Y415=2</formula>
    </cfRule>
  </conditionalFormatting>
  <conditionalFormatting sqref="F415:G415">
    <cfRule type="expression" dxfId="38941" priority="11191">
      <formula>$Y415=1</formula>
    </cfRule>
    <cfRule type="expression" dxfId="38940" priority="11192">
      <formula>$Y415=1</formula>
    </cfRule>
  </conditionalFormatting>
  <conditionalFormatting sqref="F415:G415">
    <cfRule type="expression" dxfId="38939" priority="11189">
      <formula>$Y415=4</formula>
    </cfRule>
    <cfRule type="expression" dxfId="38938" priority="11190">
      <formula>$Y415=2</formula>
    </cfRule>
  </conditionalFormatting>
  <conditionalFormatting sqref="P417">
    <cfRule type="expression" dxfId="38937" priority="11188">
      <formula>$Y417=1</formula>
    </cfRule>
  </conditionalFormatting>
  <conditionalFormatting sqref="P417">
    <cfRule type="expression" dxfId="38936" priority="11187">
      <formula>$Y417=3</formula>
    </cfRule>
  </conditionalFormatting>
  <conditionalFormatting sqref="P417">
    <cfRule type="expression" dxfId="38935" priority="11186">
      <formula>$Y417=4</formula>
    </cfRule>
  </conditionalFormatting>
  <conditionalFormatting sqref="P417">
    <cfRule type="expression" dxfId="38934" priority="11185">
      <formula>$Y417=2</formula>
    </cfRule>
  </conditionalFormatting>
  <conditionalFormatting sqref="P417">
    <cfRule type="expression" dxfId="38933" priority="11169">
      <formula>$Y417=4</formula>
    </cfRule>
    <cfRule type="expression" dxfId="38932" priority="11170">
      <formula>$Y417=3</formula>
    </cfRule>
    <cfRule type="expression" dxfId="38931" priority="11171">
      <formula>$Y417=2</formula>
    </cfRule>
    <cfRule type="expression" dxfId="38930" priority="11172">
      <formula>$Y417=1</formula>
    </cfRule>
    <cfRule type="expression" dxfId="38929" priority="11173">
      <formula>$Y417=4</formula>
    </cfRule>
    <cfRule type="expression" dxfId="38928" priority="11174">
      <formula>$Y417=3</formula>
    </cfRule>
    <cfRule type="expression" dxfId="38927" priority="11175">
      <formula>$Y417=2</formula>
    </cfRule>
    <cfRule type="expression" dxfId="38926" priority="11176">
      <formula>$Y417=1</formula>
    </cfRule>
    <cfRule type="expression" dxfId="38925" priority="11177">
      <formula>$Y417=4</formula>
    </cfRule>
    <cfRule type="expression" dxfId="38924" priority="11178">
      <formula>$Y417=3</formula>
    </cfRule>
    <cfRule type="expression" dxfId="38923" priority="11179">
      <formula>$Y417=2</formula>
    </cfRule>
    <cfRule type="expression" dxfId="38922" priority="11180">
      <formula>$Y417=1</formula>
    </cfRule>
    <cfRule type="expression" dxfId="38921" priority="11181">
      <formula>$Y417=4</formula>
    </cfRule>
    <cfRule type="expression" dxfId="38920" priority="11182">
      <formula>$Y417=3</formula>
    </cfRule>
    <cfRule type="expression" dxfId="38919" priority="11183">
      <formula>$Y417=2</formula>
    </cfRule>
    <cfRule type="expression" dxfId="38918" priority="11184">
      <formula>$Y417=1</formula>
    </cfRule>
  </conditionalFormatting>
  <conditionalFormatting sqref="Q417">
    <cfRule type="expression" dxfId="38917" priority="11168">
      <formula>$Y417=1</formula>
    </cfRule>
  </conditionalFormatting>
  <conditionalFormatting sqref="Q417">
    <cfRule type="expression" dxfId="38916" priority="11167">
      <formula>$Y417=3</formula>
    </cfRule>
  </conditionalFormatting>
  <conditionalFormatting sqref="Q417">
    <cfRule type="expression" dxfId="38915" priority="11166">
      <formula>$Y417=4</formula>
    </cfRule>
  </conditionalFormatting>
  <conditionalFormatting sqref="Q417">
    <cfRule type="expression" dxfId="38914" priority="11165">
      <formula>$Y417=2</formula>
    </cfRule>
  </conditionalFormatting>
  <conditionalFormatting sqref="Q417">
    <cfRule type="expression" dxfId="38913" priority="11149">
      <formula>$Y417=4</formula>
    </cfRule>
    <cfRule type="expression" dxfId="38912" priority="11150">
      <formula>$Y417=3</formula>
    </cfRule>
    <cfRule type="expression" dxfId="38911" priority="11151">
      <formula>$Y417=2</formula>
    </cfRule>
    <cfRule type="expression" dxfId="38910" priority="11152">
      <formula>$Y417=1</formula>
    </cfRule>
    <cfRule type="expression" dxfId="38909" priority="11153">
      <formula>$Y417=4</formula>
    </cfRule>
    <cfRule type="expression" dxfId="38908" priority="11154">
      <formula>$Y417=3</formula>
    </cfRule>
    <cfRule type="expression" dxfId="38907" priority="11155">
      <formula>$Y417=2</formula>
    </cfRule>
    <cfRule type="expression" dxfId="38906" priority="11156">
      <formula>$Y417=1</formula>
    </cfRule>
    <cfRule type="expression" dxfId="38905" priority="11157">
      <formula>$Y417=4</formula>
    </cfRule>
    <cfRule type="expression" dxfId="38904" priority="11158">
      <formula>$Y417=3</formula>
    </cfRule>
    <cfRule type="expression" dxfId="38903" priority="11159">
      <formula>$Y417=2</formula>
    </cfRule>
    <cfRule type="expression" dxfId="38902" priority="11160">
      <formula>$Y417=1</formula>
    </cfRule>
    <cfRule type="expression" dxfId="38901" priority="11161">
      <formula>$Y417=4</formula>
    </cfRule>
    <cfRule type="expression" dxfId="38900" priority="11162">
      <formula>$Y417=3</formula>
    </cfRule>
    <cfRule type="expression" dxfId="38899" priority="11163">
      <formula>$Y417=2</formula>
    </cfRule>
    <cfRule type="expression" dxfId="38898" priority="11164">
      <formula>$Y417=1</formula>
    </cfRule>
  </conditionalFormatting>
  <conditionalFormatting sqref="N417:O417 R417:AF417">
    <cfRule type="expression" dxfId="38897" priority="11148">
      <formula>$Y417=1</formula>
    </cfRule>
  </conditionalFormatting>
  <conditionalFormatting sqref="N417:O417 R417:AF417">
    <cfRule type="expression" dxfId="38896" priority="11147">
      <formula>$Y417=3</formula>
    </cfRule>
  </conditionalFormatting>
  <conditionalFormatting sqref="N417:O417 R417:AF417">
    <cfRule type="expression" dxfId="38895" priority="11146">
      <formula>$Y417=4</formula>
    </cfRule>
  </conditionalFormatting>
  <conditionalFormatting sqref="N417:O417 R417:AF417">
    <cfRule type="expression" dxfId="38894" priority="11145">
      <formula>$Y417=2</formula>
    </cfRule>
  </conditionalFormatting>
  <conditionalFormatting sqref="AF417 R417:AA417">
    <cfRule type="expression" dxfId="38893" priority="11137">
      <formula>$Y417=4</formula>
    </cfRule>
    <cfRule type="expression" dxfId="38892" priority="11138">
      <formula>$Y417=3</formula>
    </cfRule>
    <cfRule type="expression" dxfId="38891" priority="11139">
      <formula>$Y417=2</formula>
    </cfRule>
    <cfRule type="expression" dxfId="38890" priority="11140">
      <formula>$Y417=1</formula>
    </cfRule>
    <cfRule type="expression" dxfId="38889" priority="11141">
      <formula>$Y417=4</formula>
    </cfRule>
    <cfRule type="expression" dxfId="38888" priority="11142">
      <formula>$Y417=3</formula>
    </cfRule>
    <cfRule type="expression" dxfId="38887" priority="11143">
      <formula>$Y417=2</formula>
    </cfRule>
    <cfRule type="expression" dxfId="38886" priority="11144">
      <formula>$Y417=1</formula>
    </cfRule>
  </conditionalFormatting>
  <conditionalFormatting sqref="N417:O417 R417:V417 Y417:AF417">
    <cfRule type="expression" dxfId="38885" priority="11136">
      <formula>$Y417=1</formula>
    </cfRule>
  </conditionalFormatting>
  <conditionalFormatting sqref="N417:O417 R417:V417 Y417:AF417">
    <cfRule type="expression" dxfId="38884" priority="11135">
      <formula>$Y417=3</formula>
    </cfRule>
  </conditionalFormatting>
  <conditionalFormatting sqref="N417:O417 R417:V417 Y417:AF417">
    <cfRule type="expression" dxfId="38883" priority="11134">
      <formula>$Y417=4</formula>
    </cfRule>
  </conditionalFormatting>
  <conditionalFormatting sqref="N417:O417 R417:V417 Y417:AF417">
    <cfRule type="expression" dxfId="38882" priority="11133">
      <formula>$Y417=2</formula>
    </cfRule>
  </conditionalFormatting>
  <conditionalFormatting sqref="AF417 R417:V417 Y417:AA417">
    <cfRule type="expression" dxfId="38881" priority="11125">
      <formula>$Y417=4</formula>
    </cfRule>
    <cfRule type="expression" dxfId="38880" priority="11126">
      <formula>$Y417=3</formula>
    </cfRule>
    <cfRule type="expression" dxfId="38879" priority="11127">
      <formula>$Y417=2</formula>
    </cfRule>
    <cfRule type="expression" dxfId="38878" priority="11128">
      <formula>$Y417=1</formula>
    </cfRule>
    <cfRule type="expression" dxfId="38877" priority="11129">
      <formula>$Y417=4</formula>
    </cfRule>
    <cfRule type="expression" dxfId="38876" priority="11130">
      <formula>$Y417=3</formula>
    </cfRule>
    <cfRule type="expression" dxfId="38875" priority="11131">
      <formula>$Y417=2</formula>
    </cfRule>
    <cfRule type="expression" dxfId="38874" priority="11132">
      <formula>$Y417=1</formula>
    </cfRule>
  </conditionalFormatting>
  <conditionalFormatting sqref="W417:X417">
    <cfRule type="expression" dxfId="38873" priority="11124">
      <formula>$Y417=1</formula>
    </cfRule>
  </conditionalFormatting>
  <conditionalFormatting sqref="W417:X417">
    <cfRule type="expression" dxfId="38872" priority="11123">
      <formula>$Y417=3</formula>
    </cfRule>
  </conditionalFormatting>
  <conditionalFormatting sqref="W417:X417">
    <cfRule type="expression" dxfId="38871" priority="11122">
      <formula>$Y417=4</formula>
    </cfRule>
  </conditionalFormatting>
  <conditionalFormatting sqref="W417:X417">
    <cfRule type="expression" dxfId="38870" priority="11121">
      <formula>$Y417=2</formula>
    </cfRule>
  </conditionalFormatting>
  <conditionalFormatting sqref="W417:X417">
    <cfRule type="expression" dxfId="38869" priority="11113">
      <formula>$Y417=4</formula>
    </cfRule>
    <cfRule type="expression" dxfId="38868" priority="11114">
      <formula>$Y417=3</formula>
    </cfRule>
    <cfRule type="expression" dxfId="38867" priority="11115">
      <formula>$Y417=2</formula>
    </cfRule>
    <cfRule type="expression" dxfId="38866" priority="11116">
      <formula>$Y417=1</formula>
    </cfRule>
    <cfRule type="expression" dxfId="38865" priority="11117">
      <formula>$Y417=4</formula>
    </cfRule>
    <cfRule type="expression" dxfId="38864" priority="11118">
      <formula>$Y417=3</formula>
    </cfRule>
    <cfRule type="expression" dxfId="38863" priority="11119">
      <formula>$Y417=2</formula>
    </cfRule>
    <cfRule type="expression" dxfId="38862" priority="11120">
      <formula>$Y417=1</formula>
    </cfRule>
  </conditionalFormatting>
  <conditionalFormatting sqref="H415">
    <cfRule type="expression" dxfId="38861" priority="11112">
      <formula>$Y415=1</formula>
    </cfRule>
  </conditionalFormatting>
  <conditionalFormatting sqref="H415">
    <cfRule type="expression" dxfId="38860" priority="11111">
      <formula>$Y415=3</formula>
    </cfRule>
  </conditionalFormatting>
  <conditionalFormatting sqref="H415">
    <cfRule type="expression" dxfId="38859" priority="11110">
      <formula>$Y415=4</formula>
    </cfRule>
  </conditionalFormatting>
  <conditionalFormatting sqref="H415">
    <cfRule type="expression" dxfId="38858" priority="11109">
      <formula>$Y415=2</formula>
    </cfRule>
  </conditionalFormatting>
  <conditionalFormatting sqref="H415">
    <cfRule type="expression" dxfId="38857" priority="11107">
      <formula>$Y415=1</formula>
    </cfRule>
    <cfRule type="expression" dxfId="38856" priority="11108">
      <formula>$Y415=1</formula>
    </cfRule>
  </conditionalFormatting>
  <conditionalFormatting sqref="H415">
    <cfRule type="expression" dxfId="38855" priority="11105">
      <formula>$Y415=4</formula>
    </cfRule>
    <cfRule type="expression" dxfId="38854" priority="11106">
      <formula>$Y415=2</formula>
    </cfRule>
  </conditionalFormatting>
  <conditionalFormatting sqref="H414">
    <cfRule type="expression" dxfId="38853" priority="11104">
      <formula>$Y414=1</formula>
    </cfRule>
  </conditionalFormatting>
  <conditionalFormatting sqref="H414">
    <cfRule type="expression" dxfId="38852" priority="11103">
      <formula>$Y414=3</formula>
    </cfRule>
  </conditionalFormatting>
  <conditionalFormatting sqref="H414">
    <cfRule type="expression" dxfId="38851" priority="11102">
      <formula>$Y414=4</formula>
    </cfRule>
  </conditionalFormatting>
  <conditionalFormatting sqref="H414">
    <cfRule type="expression" dxfId="38850" priority="11101">
      <formula>$Y414=2</formula>
    </cfRule>
  </conditionalFormatting>
  <conditionalFormatting sqref="H414">
    <cfRule type="expression" dxfId="38849" priority="11099">
      <formula>$Y414=1</formula>
    </cfRule>
    <cfRule type="expression" dxfId="38848" priority="11100">
      <formula>$Y414=1</formula>
    </cfRule>
  </conditionalFormatting>
  <conditionalFormatting sqref="H414">
    <cfRule type="expression" dxfId="38847" priority="11097">
      <formula>$Y414=4</formula>
    </cfRule>
    <cfRule type="expression" dxfId="38846" priority="11098">
      <formula>$Y414=2</formula>
    </cfRule>
  </conditionalFormatting>
  <conditionalFormatting sqref="C414:D414">
    <cfRule type="expression" dxfId="38845" priority="11096">
      <formula>$Y414=1</formula>
    </cfRule>
  </conditionalFormatting>
  <conditionalFormatting sqref="C414:D414">
    <cfRule type="expression" dxfId="38844" priority="11095">
      <formula>$Y414=3</formula>
    </cfRule>
  </conditionalFormatting>
  <conditionalFormatting sqref="C414:D414">
    <cfRule type="expression" dxfId="38843" priority="11094">
      <formula>$Y414=4</formula>
    </cfRule>
  </conditionalFormatting>
  <conditionalFormatting sqref="C414:D414">
    <cfRule type="expression" dxfId="38842" priority="11093">
      <formula>$Y414=2</formula>
    </cfRule>
  </conditionalFormatting>
  <conditionalFormatting sqref="P425">
    <cfRule type="expression" dxfId="38841" priority="11092">
      <formula>$Y425=1</formula>
    </cfRule>
  </conditionalFormatting>
  <conditionalFormatting sqref="P425">
    <cfRule type="expression" dxfId="38840" priority="11091">
      <formula>$Y425=3</formula>
    </cfRule>
  </conditionalFormatting>
  <conditionalFormatting sqref="P425">
    <cfRule type="expression" dxfId="38839" priority="11090">
      <formula>$Y425=4</formula>
    </cfRule>
  </conditionalFormatting>
  <conditionalFormatting sqref="P425">
    <cfRule type="expression" dxfId="38838" priority="11089">
      <formula>$Y425=2</formula>
    </cfRule>
  </conditionalFormatting>
  <conditionalFormatting sqref="P425">
    <cfRule type="expression" dxfId="38837" priority="11073">
      <formula>$Y425=4</formula>
    </cfRule>
    <cfRule type="expression" dxfId="38836" priority="11074">
      <formula>$Y425=3</formula>
    </cfRule>
    <cfRule type="expression" dxfId="38835" priority="11075">
      <formula>$Y425=2</formula>
    </cfRule>
    <cfRule type="expression" dxfId="38834" priority="11076">
      <formula>$Y425=1</formula>
    </cfRule>
    <cfRule type="expression" dxfId="38833" priority="11077">
      <formula>$Y425=4</formula>
    </cfRule>
    <cfRule type="expression" dxfId="38832" priority="11078">
      <formula>$Y425=3</formula>
    </cfRule>
    <cfRule type="expression" dxfId="38831" priority="11079">
      <formula>$Y425=2</formula>
    </cfRule>
    <cfRule type="expression" dxfId="38830" priority="11080">
      <formula>$Y425=1</formula>
    </cfRule>
    <cfRule type="expression" dxfId="38829" priority="11081">
      <formula>$Y425=4</formula>
    </cfRule>
    <cfRule type="expression" dxfId="38828" priority="11082">
      <formula>$Y425=3</formula>
    </cfRule>
    <cfRule type="expression" dxfId="38827" priority="11083">
      <formula>$Y425=2</formula>
    </cfRule>
    <cfRule type="expression" dxfId="38826" priority="11084">
      <formula>$Y425=1</formula>
    </cfRule>
    <cfRule type="expression" dxfId="38825" priority="11085">
      <formula>$Y425=4</formula>
    </cfRule>
    <cfRule type="expression" dxfId="38824" priority="11086">
      <formula>$Y425=3</formula>
    </cfRule>
    <cfRule type="expression" dxfId="38823" priority="11087">
      <formula>$Y425=2</formula>
    </cfRule>
    <cfRule type="expression" dxfId="38822" priority="11088">
      <formula>$Y425=1</formula>
    </cfRule>
  </conditionalFormatting>
  <conditionalFormatting sqref="Q425">
    <cfRule type="expression" dxfId="38821" priority="11072">
      <formula>$Y425=1</formula>
    </cfRule>
  </conditionalFormatting>
  <conditionalFormatting sqref="Q425">
    <cfRule type="expression" dxfId="38820" priority="11071">
      <formula>$Y425=3</formula>
    </cfRule>
  </conditionalFormatting>
  <conditionalFormatting sqref="Q425">
    <cfRule type="expression" dxfId="38819" priority="11070">
      <formula>$Y425=4</formula>
    </cfRule>
  </conditionalFormatting>
  <conditionalFormatting sqref="Q425">
    <cfRule type="expression" dxfId="38818" priority="11069">
      <formula>$Y425=2</formula>
    </cfRule>
  </conditionalFormatting>
  <conditionalFormatting sqref="Q425">
    <cfRule type="expression" dxfId="38817" priority="11053">
      <formula>$Y425=4</formula>
    </cfRule>
    <cfRule type="expression" dxfId="38816" priority="11054">
      <formula>$Y425=3</formula>
    </cfRule>
    <cfRule type="expression" dxfId="38815" priority="11055">
      <formula>$Y425=2</formula>
    </cfRule>
    <cfRule type="expression" dxfId="38814" priority="11056">
      <formula>$Y425=1</formula>
    </cfRule>
    <cfRule type="expression" dxfId="38813" priority="11057">
      <formula>$Y425=4</formula>
    </cfRule>
    <cfRule type="expression" dxfId="38812" priority="11058">
      <formula>$Y425=3</formula>
    </cfRule>
    <cfRule type="expression" dxfId="38811" priority="11059">
      <formula>$Y425=2</formula>
    </cfRule>
    <cfRule type="expression" dxfId="38810" priority="11060">
      <formula>$Y425=1</formula>
    </cfRule>
    <cfRule type="expression" dxfId="38809" priority="11061">
      <formula>$Y425=4</formula>
    </cfRule>
    <cfRule type="expression" dxfId="38808" priority="11062">
      <formula>$Y425=3</formula>
    </cfRule>
    <cfRule type="expression" dxfId="38807" priority="11063">
      <formula>$Y425=2</formula>
    </cfRule>
    <cfRule type="expression" dxfId="38806" priority="11064">
      <formula>$Y425=1</formula>
    </cfRule>
    <cfRule type="expression" dxfId="38805" priority="11065">
      <formula>$Y425=4</formula>
    </cfRule>
    <cfRule type="expression" dxfId="38804" priority="11066">
      <formula>$Y425=3</formula>
    </cfRule>
    <cfRule type="expression" dxfId="38803" priority="11067">
      <formula>$Y425=2</formula>
    </cfRule>
    <cfRule type="expression" dxfId="38802" priority="11068">
      <formula>$Y425=1</formula>
    </cfRule>
  </conditionalFormatting>
  <conditionalFormatting sqref="R425:AF425">
    <cfRule type="expression" dxfId="38801" priority="11052">
      <formula>$Y425=1</formula>
    </cfRule>
  </conditionalFormatting>
  <conditionalFormatting sqref="R425:AF425">
    <cfRule type="expression" dxfId="38800" priority="11051">
      <formula>$Y425=3</formula>
    </cfRule>
  </conditionalFormatting>
  <conditionalFormatting sqref="R425:AF425">
    <cfRule type="expression" dxfId="38799" priority="11050">
      <formula>$Y425=4</formula>
    </cfRule>
  </conditionalFormatting>
  <conditionalFormatting sqref="R425:AF425">
    <cfRule type="expression" dxfId="38798" priority="11049">
      <formula>$Y425=2</formula>
    </cfRule>
  </conditionalFormatting>
  <conditionalFormatting sqref="AF425 R425:AA425">
    <cfRule type="expression" dxfId="38797" priority="11041">
      <formula>$Y425=4</formula>
    </cfRule>
    <cfRule type="expression" dxfId="38796" priority="11042">
      <formula>$Y425=3</formula>
    </cfRule>
    <cfRule type="expression" dxfId="38795" priority="11043">
      <formula>$Y425=2</formula>
    </cfRule>
    <cfRule type="expression" dxfId="38794" priority="11044">
      <formula>$Y425=1</formula>
    </cfRule>
    <cfRule type="expression" dxfId="38793" priority="11045">
      <formula>$Y425=4</formula>
    </cfRule>
    <cfRule type="expression" dxfId="38792" priority="11046">
      <formula>$Y425=3</formula>
    </cfRule>
    <cfRule type="expression" dxfId="38791" priority="11047">
      <formula>$Y425=2</formula>
    </cfRule>
    <cfRule type="expression" dxfId="38790" priority="11048">
      <formula>$Y425=1</formula>
    </cfRule>
  </conditionalFormatting>
  <conditionalFormatting sqref="R425:V425 Y425:AF425">
    <cfRule type="expression" dxfId="38789" priority="11040">
      <formula>$Y425=1</formula>
    </cfRule>
  </conditionalFormatting>
  <conditionalFormatting sqref="R425:V425 Y425:AF425">
    <cfRule type="expression" dxfId="38788" priority="11039">
      <formula>$Y425=3</formula>
    </cfRule>
  </conditionalFormatting>
  <conditionalFormatting sqref="R425:V425 Y425:AF425">
    <cfRule type="expression" dxfId="38787" priority="11038">
      <formula>$Y425=4</formula>
    </cfRule>
  </conditionalFormatting>
  <conditionalFormatting sqref="R425:V425 Y425:AF425">
    <cfRule type="expression" dxfId="38786" priority="11037">
      <formula>$Y425=2</formula>
    </cfRule>
  </conditionalFormatting>
  <conditionalFormatting sqref="AF425 R425:V425 Y425:AA425">
    <cfRule type="expression" dxfId="38785" priority="11029">
      <formula>$Y425=4</formula>
    </cfRule>
    <cfRule type="expression" dxfId="38784" priority="11030">
      <formula>$Y425=3</formula>
    </cfRule>
    <cfRule type="expression" dxfId="38783" priority="11031">
      <formula>$Y425=2</formula>
    </cfRule>
    <cfRule type="expression" dxfId="38782" priority="11032">
      <formula>$Y425=1</formula>
    </cfRule>
    <cfRule type="expression" dxfId="38781" priority="11033">
      <formula>$Y425=4</formula>
    </cfRule>
    <cfRule type="expression" dxfId="38780" priority="11034">
      <formula>$Y425=3</formula>
    </cfRule>
    <cfRule type="expression" dxfId="38779" priority="11035">
      <formula>$Y425=2</formula>
    </cfRule>
    <cfRule type="expression" dxfId="38778" priority="11036">
      <formula>$Y425=1</formula>
    </cfRule>
  </conditionalFormatting>
  <conditionalFormatting sqref="W425:X425">
    <cfRule type="expression" dxfId="38777" priority="11028">
      <formula>$Y425=1</formula>
    </cfRule>
  </conditionalFormatting>
  <conditionalFormatting sqref="W425:X425">
    <cfRule type="expression" dxfId="38776" priority="11027">
      <formula>$Y425=3</formula>
    </cfRule>
  </conditionalFormatting>
  <conditionalFormatting sqref="W425:X425">
    <cfRule type="expression" dxfId="38775" priority="11026">
      <formula>$Y425=4</formula>
    </cfRule>
  </conditionalFormatting>
  <conditionalFormatting sqref="W425:X425">
    <cfRule type="expression" dxfId="38774" priority="11025">
      <formula>$Y425=2</formula>
    </cfRule>
  </conditionalFormatting>
  <conditionalFormatting sqref="W425:X425">
    <cfRule type="expression" dxfId="38773" priority="11017">
      <formula>$Y425=4</formula>
    </cfRule>
    <cfRule type="expression" dxfId="38772" priority="11018">
      <formula>$Y425=3</formula>
    </cfRule>
    <cfRule type="expression" dxfId="38771" priority="11019">
      <formula>$Y425=2</formula>
    </cfRule>
    <cfRule type="expression" dxfId="38770" priority="11020">
      <formula>$Y425=1</formula>
    </cfRule>
    <cfRule type="expression" dxfId="38769" priority="11021">
      <formula>$Y425=4</formula>
    </cfRule>
    <cfRule type="expression" dxfId="38768" priority="11022">
      <formula>$Y425=3</formula>
    </cfRule>
    <cfRule type="expression" dxfId="38767" priority="11023">
      <formula>$Y425=2</formula>
    </cfRule>
    <cfRule type="expression" dxfId="38766" priority="11024">
      <formula>$Y425=1</formula>
    </cfRule>
  </conditionalFormatting>
  <conditionalFormatting sqref="P427">
    <cfRule type="expression" dxfId="38765" priority="11016">
      <formula>$Y427=1</formula>
    </cfRule>
  </conditionalFormatting>
  <conditionalFormatting sqref="P427">
    <cfRule type="expression" dxfId="38764" priority="11015">
      <formula>$Y427=3</formula>
    </cfRule>
  </conditionalFormatting>
  <conditionalFormatting sqref="P427">
    <cfRule type="expression" dxfId="38763" priority="11014">
      <formula>$Y427=4</formula>
    </cfRule>
  </conditionalFormatting>
  <conditionalFormatting sqref="P427">
    <cfRule type="expression" dxfId="38762" priority="11013">
      <formula>$Y427=2</formula>
    </cfRule>
  </conditionalFormatting>
  <conditionalFormatting sqref="P427">
    <cfRule type="expression" dxfId="38761" priority="10997">
      <formula>$Y427=4</formula>
    </cfRule>
    <cfRule type="expression" dxfId="38760" priority="10998">
      <formula>$Y427=3</formula>
    </cfRule>
    <cfRule type="expression" dxfId="38759" priority="10999">
      <formula>$Y427=2</formula>
    </cfRule>
    <cfRule type="expression" dxfId="38758" priority="11000">
      <formula>$Y427=1</formula>
    </cfRule>
    <cfRule type="expression" dxfId="38757" priority="11001">
      <formula>$Y427=4</formula>
    </cfRule>
    <cfRule type="expression" dxfId="38756" priority="11002">
      <formula>$Y427=3</formula>
    </cfRule>
    <cfRule type="expression" dxfId="38755" priority="11003">
      <formula>$Y427=2</formula>
    </cfRule>
    <cfRule type="expression" dxfId="38754" priority="11004">
      <formula>$Y427=1</formula>
    </cfRule>
    <cfRule type="expression" dxfId="38753" priority="11005">
      <formula>$Y427=4</formula>
    </cfRule>
    <cfRule type="expression" dxfId="38752" priority="11006">
      <formula>$Y427=3</formula>
    </cfRule>
    <cfRule type="expression" dxfId="38751" priority="11007">
      <formula>$Y427=2</formula>
    </cfRule>
    <cfRule type="expression" dxfId="38750" priority="11008">
      <formula>$Y427=1</formula>
    </cfRule>
    <cfRule type="expression" dxfId="38749" priority="11009">
      <formula>$Y427=4</formula>
    </cfRule>
    <cfRule type="expression" dxfId="38748" priority="11010">
      <formula>$Y427=3</formula>
    </cfRule>
    <cfRule type="expression" dxfId="38747" priority="11011">
      <formula>$Y427=2</formula>
    </cfRule>
    <cfRule type="expression" dxfId="38746" priority="11012">
      <formula>$Y427=1</formula>
    </cfRule>
  </conditionalFormatting>
  <conditionalFormatting sqref="Q427">
    <cfRule type="expression" dxfId="38745" priority="10996">
      <formula>$Y427=1</formula>
    </cfRule>
  </conditionalFormatting>
  <conditionalFormatting sqref="Q427">
    <cfRule type="expression" dxfId="38744" priority="10995">
      <formula>$Y427=3</formula>
    </cfRule>
  </conditionalFormatting>
  <conditionalFormatting sqref="Q427">
    <cfRule type="expression" dxfId="38743" priority="10994">
      <formula>$Y427=4</formula>
    </cfRule>
  </conditionalFormatting>
  <conditionalFormatting sqref="Q427">
    <cfRule type="expression" dxfId="38742" priority="10993">
      <formula>$Y427=2</formula>
    </cfRule>
  </conditionalFormatting>
  <conditionalFormatting sqref="Q427">
    <cfRule type="expression" dxfId="38741" priority="10977">
      <formula>$Y427=4</formula>
    </cfRule>
    <cfRule type="expression" dxfId="38740" priority="10978">
      <formula>$Y427=3</formula>
    </cfRule>
    <cfRule type="expression" dxfId="38739" priority="10979">
      <formula>$Y427=2</formula>
    </cfRule>
    <cfRule type="expression" dxfId="38738" priority="10980">
      <formula>$Y427=1</formula>
    </cfRule>
    <cfRule type="expression" dxfId="38737" priority="10981">
      <formula>$Y427=4</formula>
    </cfRule>
    <cfRule type="expression" dxfId="38736" priority="10982">
      <formula>$Y427=3</formula>
    </cfRule>
    <cfRule type="expression" dxfId="38735" priority="10983">
      <formula>$Y427=2</formula>
    </cfRule>
    <cfRule type="expression" dxfId="38734" priority="10984">
      <formula>$Y427=1</formula>
    </cfRule>
    <cfRule type="expression" dxfId="38733" priority="10985">
      <formula>$Y427=4</formula>
    </cfRule>
    <cfRule type="expression" dxfId="38732" priority="10986">
      <formula>$Y427=3</formula>
    </cfRule>
    <cfRule type="expression" dxfId="38731" priority="10987">
      <formula>$Y427=2</formula>
    </cfRule>
    <cfRule type="expression" dxfId="38730" priority="10988">
      <formula>$Y427=1</formula>
    </cfRule>
    <cfRule type="expression" dxfId="38729" priority="10989">
      <formula>$Y427=4</formula>
    </cfRule>
    <cfRule type="expression" dxfId="38728" priority="10990">
      <formula>$Y427=3</formula>
    </cfRule>
    <cfRule type="expression" dxfId="38727" priority="10991">
      <formula>$Y427=2</formula>
    </cfRule>
    <cfRule type="expression" dxfId="38726" priority="10992">
      <formula>$Y427=1</formula>
    </cfRule>
  </conditionalFormatting>
  <conditionalFormatting sqref="R427:AF427">
    <cfRule type="expression" dxfId="38725" priority="10976">
      <formula>$Y427=1</formula>
    </cfRule>
  </conditionalFormatting>
  <conditionalFormatting sqref="R427:AF427">
    <cfRule type="expression" dxfId="38724" priority="10975">
      <formula>$Y427=3</formula>
    </cfRule>
  </conditionalFormatting>
  <conditionalFormatting sqref="R427:AF427">
    <cfRule type="expression" dxfId="38723" priority="10974">
      <formula>$Y427=4</formula>
    </cfRule>
  </conditionalFormatting>
  <conditionalFormatting sqref="R427:AF427">
    <cfRule type="expression" dxfId="38722" priority="10973">
      <formula>$Y427=2</formula>
    </cfRule>
  </conditionalFormatting>
  <conditionalFormatting sqref="AF427 R427:AA427">
    <cfRule type="expression" dxfId="38721" priority="10965">
      <formula>$Y427=4</formula>
    </cfRule>
    <cfRule type="expression" dxfId="38720" priority="10966">
      <formula>$Y427=3</formula>
    </cfRule>
    <cfRule type="expression" dxfId="38719" priority="10967">
      <formula>$Y427=2</formula>
    </cfRule>
    <cfRule type="expression" dxfId="38718" priority="10968">
      <formula>$Y427=1</formula>
    </cfRule>
    <cfRule type="expression" dxfId="38717" priority="10969">
      <formula>$Y427=4</formula>
    </cfRule>
    <cfRule type="expression" dxfId="38716" priority="10970">
      <formula>$Y427=3</formula>
    </cfRule>
    <cfRule type="expression" dxfId="38715" priority="10971">
      <formula>$Y427=2</formula>
    </cfRule>
    <cfRule type="expression" dxfId="38714" priority="10972">
      <formula>$Y427=1</formula>
    </cfRule>
  </conditionalFormatting>
  <conditionalFormatting sqref="R427:V427 Y427:AF427">
    <cfRule type="expression" dxfId="38713" priority="10964">
      <formula>$Y427=1</formula>
    </cfRule>
  </conditionalFormatting>
  <conditionalFormatting sqref="R427:V427 Y427:AF427">
    <cfRule type="expression" dxfId="38712" priority="10963">
      <formula>$Y427=3</formula>
    </cfRule>
  </conditionalFormatting>
  <conditionalFormatting sqref="R427:V427 Y427:AF427">
    <cfRule type="expression" dxfId="38711" priority="10962">
      <formula>$Y427=4</formula>
    </cfRule>
  </conditionalFormatting>
  <conditionalFormatting sqref="R427:V427 Y427:AF427">
    <cfRule type="expression" dxfId="38710" priority="10961">
      <formula>$Y427=2</formula>
    </cfRule>
  </conditionalFormatting>
  <conditionalFormatting sqref="AF427 R427:V427 Y427:AA427">
    <cfRule type="expression" dxfId="38709" priority="10953">
      <formula>$Y427=4</formula>
    </cfRule>
    <cfRule type="expression" dxfId="38708" priority="10954">
      <formula>$Y427=3</formula>
    </cfRule>
    <cfRule type="expression" dxfId="38707" priority="10955">
      <formula>$Y427=2</formula>
    </cfRule>
    <cfRule type="expression" dxfId="38706" priority="10956">
      <formula>$Y427=1</formula>
    </cfRule>
    <cfRule type="expression" dxfId="38705" priority="10957">
      <formula>$Y427=4</formula>
    </cfRule>
    <cfRule type="expression" dxfId="38704" priority="10958">
      <formula>$Y427=3</formula>
    </cfRule>
    <cfRule type="expression" dxfId="38703" priority="10959">
      <formula>$Y427=2</formula>
    </cfRule>
    <cfRule type="expression" dxfId="38702" priority="10960">
      <formula>$Y427=1</formula>
    </cfRule>
  </conditionalFormatting>
  <conditionalFormatting sqref="W427:X427">
    <cfRule type="expression" dxfId="38701" priority="10952">
      <formula>$Y427=1</formula>
    </cfRule>
  </conditionalFormatting>
  <conditionalFormatting sqref="W427:X427">
    <cfRule type="expression" dxfId="38700" priority="10951">
      <formula>$Y427=3</formula>
    </cfRule>
  </conditionalFormatting>
  <conditionalFormatting sqref="W427:X427">
    <cfRule type="expression" dxfId="38699" priority="10950">
      <formula>$Y427=4</formula>
    </cfRule>
  </conditionalFormatting>
  <conditionalFormatting sqref="W427:X427">
    <cfRule type="expression" dxfId="38698" priority="10949">
      <formula>$Y427=2</formula>
    </cfRule>
  </conditionalFormatting>
  <conditionalFormatting sqref="W427:X427">
    <cfRule type="expression" dxfId="38697" priority="10941">
      <formula>$Y427=4</formula>
    </cfRule>
    <cfRule type="expression" dxfId="38696" priority="10942">
      <formula>$Y427=3</formula>
    </cfRule>
    <cfRule type="expression" dxfId="38695" priority="10943">
      <formula>$Y427=2</formula>
    </cfRule>
    <cfRule type="expression" dxfId="38694" priority="10944">
      <formula>$Y427=1</formula>
    </cfRule>
    <cfRule type="expression" dxfId="38693" priority="10945">
      <formula>$Y427=4</formula>
    </cfRule>
    <cfRule type="expression" dxfId="38692" priority="10946">
      <formula>$Y427=3</formula>
    </cfRule>
    <cfRule type="expression" dxfId="38691" priority="10947">
      <formula>$Y427=2</formula>
    </cfRule>
    <cfRule type="expression" dxfId="38690" priority="10948">
      <formula>$Y427=1</formula>
    </cfRule>
  </conditionalFormatting>
  <conditionalFormatting sqref="N428">
    <cfRule type="expression" dxfId="38689" priority="10940">
      <formula>$Y428=1</formula>
    </cfRule>
  </conditionalFormatting>
  <conditionalFormatting sqref="N428">
    <cfRule type="expression" dxfId="38688" priority="10939">
      <formula>$Y428=3</formula>
    </cfRule>
  </conditionalFormatting>
  <conditionalFormatting sqref="N428">
    <cfRule type="expression" dxfId="38687" priority="10938">
      <formula>$Y428=4</formula>
    </cfRule>
  </conditionalFormatting>
  <conditionalFormatting sqref="N428">
    <cfRule type="expression" dxfId="38686" priority="10937">
      <formula>$Y428=2</formula>
    </cfRule>
  </conditionalFormatting>
  <conditionalFormatting sqref="N428">
    <cfRule type="expression" dxfId="38685" priority="10936">
      <formula>$Y428=1</formula>
    </cfRule>
  </conditionalFormatting>
  <conditionalFormatting sqref="N428">
    <cfRule type="expression" dxfId="38684" priority="10935">
      <formula>$Y428=3</formula>
    </cfRule>
  </conditionalFormatting>
  <conditionalFormatting sqref="N428">
    <cfRule type="expression" dxfId="38683" priority="10934">
      <formula>$Y428=4</formula>
    </cfRule>
  </conditionalFormatting>
  <conditionalFormatting sqref="N428">
    <cfRule type="expression" dxfId="38682" priority="10933">
      <formula>$Y428=2</formula>
    </cfRule>
  </conditionalFormatting>
  <conditionalFormatting sqref="O428">
    <cfRule type="expression" dxfId="38681" priority="10932">
      <formula>$Y428=1</formula>
    </cfRule>
  </conditionalFormatting>
  <conditionalFormatting sqref="O428">
    <cfRule type="expression" dxfId="38680" priority="10931">
      <formula>$Y428=3</formula>
    </cfRule>
  </conditionalFormatting>
  <conditionalFormatting sqref="O428">
    <cfRule type="expression" dxfId="38679" priority="10930">
      <formula>$Y428=4</formula>
    </cfRule>
  </conditionalFormatting>
  <conditionalFormatting sqref="O428">
    <cfRule type="expression" dxfId="38678" priority="10929">
      <formula>$Y428=2</formula>
    </cfRule>
  </conditionalFormatting>
  <conditionalFormatting sqref="O428">
    <cfRule type="expression" dxfId="38677" priority="10928">
      <formula>$Y428=1</formula>
    </cfRule>
  </conditionalFormatting>
  <conditionalFormatting sqref="O428">
    <cfRule type="expression" dxfId="38676" priority="10927">
      <formula>$Y428=3</formula>
    </cfRule>
  </conditionalFormatting>
  <conditionalFormatting sqref="O428">
    <cfRule type="expression" dxfId="38675" priority="10926">
      <formula>$Y428=4</formula>
    </cfRule>
  </conditionalFormatting>
  <conditionalFormatting sqref="O428">
    <cfRule type="expression" dxfId="38674" priority="10925">
      <formula>$Y428=2</formula>
    </cfRule>
  </conditionalFormatting>
  <conditionalFormatting sqref="P428">
    <cfRule type="expression" dxfId="38673" priority="10924">
      <formula>$Y428=1</formula>
    </cfRule>
  </conditionalFormatting>
  <conditionalFormatting sqref="P428">
    <cfRule type="expression" dxfId="38672" priority="10923">
      <formula>$Y428=3</formula>
    </cfRule>
  </conditionalFormatting>
  <conditionalFormatting sqref="P428">
    <cfRule type="expression" dxfId="38671" priority="10922">
      <formula>$Y428=4</formula>
    </cfRule>
  </conditionalFormatting>
  <conditionalFormatting sqref="P428">
    <cfRule type="expression" dxfId="38670" priority="10921">
      <formula>$Y428=2</formula>
    </cfRule>
  </conditionalFormatting>
  <conditionalFormatting sqref="P428">
    <cfRule type="expression" dxfId="38669" priority="10905">
      <formula>$Y428=4</formula>
    </cfRule>
    <cfRule type="expression" dxfId="38668" priority="10906">
      <formula>$Y428=3</formula>
    </cfRule>
    <cfRule type="expression" dxfId="38667" priority="10907">
      <formula>$Y428=2</formula>
    </cfRule>
    <cfRule type="expression" dxfId="38666" priority="10908">
      <formula>$Y428=1</formula>
    </cfRule>
    <cfRule type="expression" dxfId="38665" priority="10909">
      <formula>$Y428=4</formula>
    </cfRule>
    <cfRule type="expression" dxfId="38664" priority="10910">
      <formula>$Y428=3</formula>
    </cfRule>
    <cfRule type="expression" dxfId="38663" priority="10911">
      <formula>$Y428=2</formula>
    </cfRule>
    <cfRule type="expression" dxfId="38662" priority="10912">
      <formula>$Y428=1</formula>
    </cfRule>
    <cfRule type="expression" dxfId="38661" priority="10913">
      <formula>$Y428=4</formula>
    </cfRule>
    <cfRule type="expression" dxfId="38660" priority="10914">
      <formula>$Y428=3</formula>
    </cfRule>
    <cfRule type="expression" dxfId="38659" priority="10915">
      <formula>$Y428=2</formula>
    </cfRule>
    <cfRule type="expression" dxfId="38658" priority="10916">
      <formula>$Y428=1</formula>
    </cfRule>
    <cfRule type="expression" dxfId="38657" priority="10917">
      <formula>$Y428=4</formula>
    </cfRule>
    <cfRule type="expression" dxfId="38656" priority="10918">
      <formula>$Y428=3</formula>
    </cfRule>
    <cfRule type="expression" dxfId="38655" priority="10919">
      <formula>$Y428=2</formula>
    </cfRule>
    <cfRule type="expression" dxfId="38654" priority="10920">
      <formula>$Y428=1</formula>
    </cfRule>
  </conditionalFormatting>
  <conditionalFormatting sqref="Q428">
    <cfRule type="expression" dxfId="38653" priority="10904">
      <formula>$Y428=1</formula>
    </cfRule>
  </conditionalFormatting>
  <conditionalFormatting sqref="Q428">
    <cfRule type="expression" dxfId="38652" priority="10903">
      <formula>$Y428=3</formula>
    </cfRule>
  </conditionalFormatting>
  <conditionalFormatting sqref="Q428">
    <cfRule type="expression" dxfId="38651" priority="10902">
      <formula>$Y428=4</formula>
    </cfRule>
  </conditionalFormatting>
  <conditionalFormatting sqref="Q428">
    <cfRule type="expression" dxfId="38650" priority="10901">
      <formula>$Y428=2</formula>
    </cfRule>
  </conditionalFormatting>
  <conditionalFormatting sqref="Q428">
    <cfRule type="expression" dxfId="38649" priority="10885">
      <formula>$Y428=4</formula>
    </cfRule>
    <cfRule type="expression" dxfId="38648" priority="10886">
      <formula>$Y428=3</formula>
    </cfRule>
    <cfRule type="expression" dxfId="38647" priority="10887">
      <formula>$Y428=2</formula>
    </cfRule>
    <cfRule type="expression" dxfId="38646" priority="10888">
      <formula>$Y428=1</formula>
    </cfRule>
    <cfRule type="expression" dxfId="38645" priority="10889">
      <formula>$Y428=4</formula>
    </cfRule>
    <cfRule type="expression" dxfId="38644" priority="10890">
      <formula>$Y428=3</formula>
    </cfRule>
    <cfRule type="expression" dxfId="38643" priority="10891">
      <formula>$Y428=2</formula>
    </cfRule>
    <cfRule type="expression" dxfId="38642" priority="10892">
      <formula>$Y428=1</formula>
    </cfRule>
    <cfRule type="expression" dxfId="38641" priority="10893">
      <formula>$Y428=4</formula>
    </cfRule>
    <cfRule type="expression" dxfId="38640" priority="10894">
      <formula>$Y428=3</formula>
    </cfRule>
    <cfRule type="expression" dxfId="38639" priority="10895">
      <formula>$Y428=2</formula>
    </cfRule>
    <cfRule type="expression" dxfId="38638" priority="10896">
      <formula>$Y428=1</formula>
    </cfRule>
    <cfRule type="expression" dxfId="38637" priority="10897">
      <formula>$Y428=4</formula>
    </cfRule>
    <cfRule type="expression" dxfId="38636" priority="10898">
      <formula>$Y428=3</formula>
    </cfRule>
    <cfRule type="expression" dxfId="38635" priority="10899">
      <formula>$Y428=2</formula>
    </cfRule>
    <cfRule type="expression" dxfId="38634" priority="10900">
      <formula>$Y428=1</formula>
    </cfRule>
  </conditionalFormatting>
  <conditionalFormatting sqref="R428:AF428">
    <cfRule type="expression" dxfId="38633" priority="10884">
      <formula>$Y428=1</formula>
    </cfRule>
  </conditionalFormatting>
  <conditionalFormatting sqref="R428:AF428">
    <cfRule type="expression" dxfId="38632" priority="10883">
      <formula>$Y428=3</formula>
    </cfRule>
  </conditionalFormatting>
  <conditionalFormatting sqref="R428:AF428">
    <cfRule type="expression" dxfId="38631" priority="10882">
      <formula>$Y428=4</formula>
    </cfRule>
  </conditionalFormatting>
  <conditionalFormatting sqref="R428:AF428">
    <cfRule type="expression" dxfId="38630" priority="10881">
      <formula>$Y428=2</formula>
    </cfRule>
  </conditionalFormatting>
  <conditionalFormatting sqref="AF428 R428:AA428">
    <cfRule type="expression" dxfId="38629" priority="10873">
      <formula>$Y428=4</formula>
    </cfRule>
    <cfRule type="expression" dxfId="38628" priority="10874">
      <formula>$Y428=3</formula>
    </cfRule>
    <cfRule type="expression" dxfId="38627" priority="10875">
      <formula>$Y428=2</formula>
    </cfRule>
    <cfRule type="expression" dxfId="38626" priority="10876">
      <formula>$Y428=1</formula>
    </cfRule>
    <cfRule type="expression" dxfId="38625" priority="10877">
      <formula>$Y428=4</formula>
    </cfRule>
    <cfRule type="expression" dxfId="38624" priority="10878">
      <formula>$Y428=3</formula>
    </cfRule>
    <cfRule type="expression" dxfId="38623" priority="10879">
      <formula>$Y428=2</formula>
    </cfRule>
    <cfRule type="expression" dxfId="38622" priority="10880">
      <formula>$Y428=1</formula>
    </cfRule>
  </conditionalFormatting>
  <conditionalFormatting sqref="R428:V428 Y428:AF428">
    <cfRule type="expression" dxfId="38621" priority="10872">
      <formula>$Y428=1</formula>
    </cfRule>
  </conditionalFormatting>
  <conditionalFormatting sqref="R428:V428 Y428:AF428">
    <cfRule type="expression" dxfId="38620" priority="10871">
      <formula>$Y428=3</formula>
    </cfRule>
  </conditionalFormatting>
  <conditionalFormatting sqref="R428:V428 Y428:AF428">
    <cfRule type="expression" dxfId="38619" priority="10870">
      <formula>$Y428=4</formula>
    </cfRule>
  </conditionalFormatting>
  <conditionalFormatting sqref="R428:V428 Y428:AF428">
    <cfRule type="expression" dxfId="38618" priority="10869">
      <formula>$Y428=2</formula>
    </cfRule>
  </conditionalFormatting>
  <conditionalFormatting sqref="AF428 R428:V428 Y428:AA428">
    <cfRule type="expression" dxfId="38617" priority="10861">
      <formula>$Y428=4</formula>
    </cfRule>
    <cfRule type="expression" dxfId="38616" priority="10862">
      <formula>$Y428=3</formula>
    </cfRule>
    <cfRule type="expression" dxfId="38615" priority="10863">
      <formula>$Y428=2</formula>
    </cfRule>
    <cfRule type="expression" dxfId="38614" priority="10864">
      <formula>$Y428=1</formula>
    </cfRule>
    <cfRule type="expression" dxfId="38613" priority="10865">
      <formula>$Y428=4</formula>
    </cfRule>
    <cfRule type="expression" dxfId="38612" priority="10866">
      <formula>$Y428=3</formula>
    </cfRule>
    <cfRule type="expression" dxfId="38611" priority="10867">
      <formula>$Y428=2</formula>
    </cfRule>
    <cfRule type="expression" dxfId="38610" priority="10868">
      <formula>$Y428=1</formula>
    </cfRule>
  </conditionalFormatting>
  <conditionalFormatting sqref="W428:X428">
    <cfRule type="expression" dxfId="38609" priority="10860">
      <formula>$Y428=1</formula>
    </cfRule>
  </conditionalFormatting>
  <conditionalFormatting sqref="W428:X428">
    <cfRule type="expression" dxfId="38608" priority="10859">
      <formula>$Y428=3</formula>
    </cfRule>
  </conditionalFormatting>
  <conditionalFormatting sqref="W428:X428">
    <cfRule type="expression" dxfId="38607" priority="10858">
      <formula>$Y428=4</formula>
    </cfRule>
  </conditionalFormatting>
  <conditionalFormatting sqref="W428:X428">
    <cfRule type="expression" dxfId="38606" priority="10857">
      <formula>$Y428=2</formula>
    </cfRule>
  </conditionalFormatting>
  <conditionalFormatting sqref="W428:X428">
    <cfRule type="expression" dxfId="38605" priority="10849">
      <formula>$Y428=4</formula>
    </cfRule>
    <cfRule type="expression" dxfId="38604" priority="10850">
      <formula>$Y428=3</formula>
    </cfRule>
    <cfRule type="expression" dxfId="38603" priority="10851">
      <formula>$Y428=2</formula>
    </cfRule>
    <cfRule type="expression" dxfId="38602" priority="10852">
      <formula>$Y428=1</formula>
    </cfRule>
    <cfRule type="expression" dxfId="38601" priority="10853">
      <formula>$Y428=4</formula>
    </cfRule>
    <cfRule type="expression" dxfId="38600" priority="10854">
      <formula>$Y428=3</formula>
    </cfRule>
    <cfRule type="expression" dxfId="38599" priority="10855">
      <formula>$Y428=2</formula>
    </cfRule>
    <cfRule type="expression" dxfId="38598" priority="10856">
      <formula>$Y428=1</formula>
    </cfRule>
  </conditionalFormatting>
  <conditionalFormatting sqref="P428">
    <cfRule type="expression" dxfId="38597" priority="10848">
      <formula>$Y428=1</formula>
    </cfRule>
  </conditionalFormatting>
  <conditionalFormatting sqref="P428">
    <cfRule type="expression" dxfId="38596" priority="10847">
      <formula>$Y428=3</formula>
    </cfRule>
  </conditionalFormatting>
  <conditionalFormatting sqref="P428">
    <cfRule type="expression" dxfId="38595" priority="10846">
      <formula>$Y428=4</formula>
    </cfRule>
  </conditionalFormatting>
  <conditionalFormatting sqref="P428">
    <cfRule type="expression" dxfId="38594" priority="10845">
      <formula>$Y428=2</formula>
    </cfRule>
  </conditionalFormatting>
  <conditionalFormatting sqref="P428">
    <cfRule type="expression" dxfId="38593" priority="10829">
      <formula>$Y428=4</formula>
    </cfRule>
    <cfRule type="expression" dxfId="38592" priority="10830">
      <formula>$Y428=3</formula>
    </cfRule>
    <cfRule type="expression" dxfId="38591" priority="10831">
      <formula>$Y428=2</formula>
    </cfRule>
    <cfRule type="expression" dxfId="38590" priority="10832">
      <formula>$Y428=1</formula>
    </cfRule>
    <cfRule type="expression" dxfId="38589" priority="10833">
      <formula>$Y428=4</formula>
    </cfRule>
    <cfRule type="expression" dxfId="38588" priority="10834">
      <formula>$Y428=3</formula>
    </cfRule>
    <cfRule type="expression" dxfId="38587" priority="10835">
      <formula>$Y428=2</formula>
    </cfRule>
    <cfRule type="expression" dxfId="38586" priority="10836">
      <formula>$Y428=1</formula>
    </cfRule>
    <cfRule type="expression" dxfId="38585" priority="10837">
      <formula>$Y428=4</formula>
    </cfRule>
    <cfRule type="expression" dxfId="38584" priority="10838">
      <formula>$Y428=3</formula>
    </cfRule>
    <cfRule type="expression" dxfId="38583" priority="10839">
      <formula>$Y428=2</formula>
    </cfRule>
    <cfRule type="expression" dxfId="38582" priority="10840">
      <formula>$Y428=1</formula>
    </cfRule>
    <cfRule type="expression" dxfId="38581" priority="10841">
      <formula>$Y428=4</formula>
    </cfRule>
    <cfRule type="expression" dxfId="38580" priority="10842">
      <formula>$Y428=3</formula>
    </cfRule>
    <cfRule type="expression" dxfId="38579" priority="10843">
      <formula>$Y428=2</formula>
    </cfRule>
    <cfRule type="expression" dxfId="38578" priority="10844">
      <formula>$Y428=1</formula>
    </cfRule>
  </conditionalFormatting>
  <conditionalFormatting sqref="Q428">
    <cfRule type="expression" dxfId="38577" priority="10828">
      <formula>$Y428=1</formula>
    </cfRule>
  </conditionalFormatting>
  <conditionalFormatting sqref="Q428">
    <cfRule type="expression" dxfId="38576" priority="10827">
      <formula>$Y428=3</formula>
    </cfRule>
  </conditionalFormatting>
  <conditionalFormatting sqref="Q428">
    <cfRule type="expression" dxfId="38575" priority="10826">
      <formula>$Y428=4</formula>
    </cfRule>
  </conditionalFormatting>
  <conditionalFormatting sqref="Q428">
    <cfRule type="expression" dxfId="38574" priority="10825">
      <formula>$Y428=2</formula>
    </cfRule>
  </conditionalFormatting>
  <conditionalFormatting sqref="Q428">
    <cfRule type="expression" dxfId="38573" priority="10809">
      <formula>$Y428=4</formula>
    </cfRule>
    <cfRule type="expression" dxfId="38572" priority="10810">
      <formula>$Y428=3</formula>
    </cfRule>
    <cfRule type="expression" dxfId="38571" priority="10811">
      <formula>$Y428=2</formula>
    </cfRule>
    <cfRule type="expression" dxfId="38570" priority="10812">
      <formula>$Y428=1</formula>
    </cfRule>
    <cfRule type="expression" dxfId="38569" priority="10813">
      <formula>$Y428=4</formula>
    </cfRule>
    <cfRule type="expression" dxfId="38568" priority="10814">
      <formula>$Y428=3</formula>
    </cfRule>
    <cfRule type="expression" dxfId="38567" priority="10815">
      <formula>$Y428=2</formula>
    </cfRule>
    <cfRule type="expression" dxfId="38566" priority="10816">
      <formula>$Y428=1</formula>
    </cfRule>
    <cfRule type="expression" dxfId="38565" priority="10817">
      <formula>$Y428=4</formula>
    </cfRule>
    <cfRule type="expression" dxfId="38564" priority="10818">
      <formula>$Y428=3</formula>
    </cfRule>
    <cfRule type="expression" dxfId="38563" priority="10819">
      <formula>$Y428=2</formula>
    </cfRule>
    <cfRule type="expression" dxfId="38562" priority="10820">
      <formula>$Y428=1</formula>
    </cfRule>
    <cfRule type="expression" dxfId="38561" priority="10821">
      <formula>$Y428=4</formula>
    </cfRule>
    <cfRule type="expression" dxfId="38560" priority="10822">
      <formula>$Y428=3</formula>
    </cfRule>
    <cfRule type="expression" dxfId="38559" priority="10823">
      <formula>$Y428=2</formula>
    </cfRule>
    <cfRule type="expression" dxfId="38558" priority="10824">
      <formula>$Y428=1</formula>
    </cfRule>
  </conditionalFormatting>
  <conditionalFormatting sqref="R428:AF428">
    <cfRule type="expression" dxfId="38557" priority="10808">
      <formula>$Y428=1</formula>
    </cfRule>
  </conditionalFormatting>
  <conditionalFormatting sqref="R428:AF428">
    <cfRule type="expression" dxfId="38556" priority="10807">
      <formula>$Y428=3</formula>
    </cfRule>
  </conditionalFormatting>
  <conditionalFormatting sqref="R428:AF428">
    <cfRule type="expression" dxfId="38555" priority="10806">
      <formula>$Y428=4</formula>
    </cfRule>
  </conditionalFormatting>
  <conditionalFormatting sqref="R428:AF428">
    <cfRule type="expression" dxfId="38554" priority="10805">
      <formula>$Y428=2</formula>
    </cfRule>
  </conditionalFormatting>
  <conditionalFormatting sqref="AF428 R428:AA428">
    <cfRule type="expression" dxfId="38553" priority="10797">
      <formula>$Y428=4</formula>
    </cfRule>
    <cfRule type="expression" dxfId="38552" priority="10798">
      <formula>$Y428=3</formula>
    </cfRule>
    <cfRule type="expression" dxfId="38551" priority="10799">
      <formula>$Y428=2</formula>
    </cfRule>
    <cfRule type="expression" dxfId="38550" priority="10800">
      <formula>$Y428=1</formula>
    </cfRule>
    <cfRule type="expression" dxfId="38549" priority="10801">
      <formula>$Y428=4</formula>
    </cfRule>
    <cfRule type="expression" dxfId="38548" priority="10802">
      <formula>$Y428=3</formula>
    </cfRule>
    <cfRule type="expression" dxfId="38547" priority="10803">
      <formula>$Y428=2</formula>
    </cfRule>
    <cfRule type="expression" dxfId="38546" priority="10804">
      <formula>$Y428=1</formula>
    </cfRule>
  </conditionalFormatting>
  <conditionalFormatting sqref="R428:V428 Y428:AF428">
    <cfRule type="expression" dxfId="38545" priority="10796">
      <formula>$Y428=1</formula>
    </cfRule>
  </conditionalFormatting>
  <conditionalFormatting sqref="R428:V428 Y428:AF428">
    <cfRule type="expression" dxfId="38544" priority="10795">
      <formula>$Y428=3</formula>
    </cfRule>
  </conditionalFormatting>
  <conditionalFormatting sqref="R428:V428 Y428:AF428">
    <cfRule type="expression" dxfId="38543" priority="10794">
      <formula>$Y428=4</formula>
    </cfRule>
  </conditionalFormatting>
  <conditionalFormatting sqref="R428:V428 Y428:AF428">
    <cfRule type="expression" dxfId="38542" priority="10793">
      <formula>$Y428=2</formula>
    </cfRule>
  </conditionalFormatting>
  <conditionalFormatting sqref="AF428 R428:V428 Y428:AA428">
    <cfRule type="expression" dxfId="38541" priority="10785">
      <formula>$Y428=4</formula>
    </cfRule>
    <cfRule type="expression" dxfId="38540" priority="10786">
      <formula>$Y428=3</formula>
    </cfRule>
    <cfRule type="expression" dxfId="38539" priority="10787">
      <formula>$Y428=2</formula>
    </cfRule>
    <cfRule type="expression" dxfId="38538" priority="10788">
      <formula>$Y428=1</formula>
    </cfRule>
    <cfRule type="expression" dxfId="38537" priority="10789">
      <formula>$Y428=4</formula>
    </cfRule>
    <cfRule type="expression" dxfId="38536" priority="10790">
      <formula>$Y428=3</formula>
    </cfRule>
    <cfRule type="expression" dxfId="38535" priority="10791">
      <formula>$Y428=2</formula>
    </cfRule>
    <cfRule type="expression" dxfId="38534" priority="10792">
      <formula>$Y428=1</formula>
    </cfRule>
  </conditionalFormatting>
  <conditionalFormatting sqref="W428:X428">
    <cfRule type="expression" dxfId="38533" priority="10784">
      <formula>$Y428=1</formula>
    </cfRule>
  </conditionalFormatting>
  <conditionalFormatting sqref="W428:X428">
    <cfRule type="expression" dxfId="38532" priority="10783">
      <formula>$Y428=3</formula>
    </cfRule>
  </conditionalFormatting>
  <conditionalFormatting sqref="W428:X428">
    <cfRule type="expression" dxfId="38531" priority="10782">
      <formula>$Y428=4</formula>
    </cfRule>
  </conditionalFormatting>
  <conditionalFormatting sqref="W428:X428">
    <cfRule type="expression" dxfId="38530" priority="10781">
      <formula>$Y428=2</formula>
    </cfRule>
  </conditionalFormatting>
  <conditionalFormatting sqref="W428:X428">
    <cfRule type="expression" dxfId="38529" priority="10773">
      <formula>$Y428=4</formula>
    </cfRule>
    <cfRule type="expression" dxfId="38528" priority="10774">
      <formula>$Y428=3</formula>
    </cfRule>
    <cfRule type="expression" dxfId="38527" priority="10775">
      <formula>$Y428=2</formula>
    </cfRule>
    <cfRule type="expression" dxfId="38526" priority="10776">
      <formula>$Y428=1</formula>
    </cfRule>
    <cfRule type="expression" dxfId="38525" priority="10777">
      <formula>$Y428=4</formula>
    </cfRule>
    <cfRule type="expression" dxfId="38524" priority="10778">
      <formula>$Y428=3</formula>
    </cfRule>
    <cfRule type="expression" dxfId="38523" priority="10779">
      <formula>$Y428=2</formula>
    </cfRule>
    <cfRule type="expression" dxfId="38522" priority="10780">
      <formula>$Y428=1</formula>
    </cfRule>
  </conditionalFormatting>
  <conditionalFormatting sqref="F428:G428">
    <cfRule type="expression" dxfId="38521" priority="10772">
      <formula>$Y428=1</formula>
    </cfRule>
  </conditionalFormatting>
  <conditionalFormatting sqref="F428:G428">
    <cfRule type="expression" dxfId="38520" priority="10771">
      <formula>$Y428=3</formula>
    </cfRule>
  </conditionalFormatting>
  <conditionalFormatting sqref="F428:G428">
    <cfRule type="expression" dxfId="38519" priority="10770">
      <formula>$Y428=4</formula>
    </cfRule>
  </conditionalFormatting>
  <conditionalFormatting sqref="F428:G428">
    <cfRule type="expression" dxfId="38518" priority="10769">
      <formula>$Y428=2</formula>
    </cfRule>
  </conditionalFormatting>
  <conditionalFormatting sqref="F428:G428">
    <cfRule type="expression" dxfId="38517" priority="10767">
      <formula>$Y428=1</formula>
    </cfRule>
    <cfRule type="expression" dxfId="38516" priority="10768">
      <formula>$Y428=1</formula>
    </cfRule>
  </conditionalFormatting>
  <conditionalFormatting sqref="F428:G428">
    <cfRule type="expression" dxfId="38515" priority="10765">
      <formula>$Y428=4</formula>
    </cfRule>
    <cfRule type="expression" dxfId="38514" priority="10766">
      <formula>$Y428=2</formula>
    </cfRule>
  </conditionalFormatting>
  <conditionalFormatting sqref="F428:G428">
    <cfRule type="expression" dxfId="38513" priority="10764">
      <formula>$Y428=1</formula>
    </cfRule>
  </conditionalFormatting>
  <conditionalFormatting sqref="F428:G428">
    <cfRule type="expression" dxfId="38512" priority="10763">
      <formula>$Y428=3</formula>
    </cfRule>
  </conditionalFormatting>
  <conditionalFormatting sqref="F428:G428">
    <cfRule type="expression" dxfId="38511" priority="10762">
      <formula>$Y428=4</formula>
    </cfRule>
  </conditionalFormatting>
  <conditionalFormatting sqref="F428:G428">
    <cfRule type="expression" dxfId="38510" priority="10761">
      <formula>$Y428=2</formula>
    </cfRule>
  </conditionalFormatting>
  <conditionalFormatting sqref="F428:G428">
    <cfRule type="expression" dxfId="38509" priority="10759">
      <formula>$Y428=1</formula>
    </cfRule>
    <cfRule type="expression" dxfId="38508" priority="10760">
      <formula>$Y428=1</formula>
    </cfRule>
  </conditionalFormatting>
  <conditionalFormatting sqref="F428:G428">
    <cfRule type="expression" dxfId="38507" priority="10757">
      <formula>$Y428=4</formula>
    </cfRule>
    <cfRule type="expression" dxfId="38506" priority="10758">
      <formula>$Y428=2</formula>
    </cfRule>
  </conditionalFormatting>
  <conditionalFormatting sqref="F428:G428">
    <cfRule type="expression" dxfId="38505" priority="10756">
      <formula>$Y428=1</formula>
    </cfRule>
  </conditionalFormatting>
  <conditionalFormatting sqref="F428:G428">
    <cfRule type="expression" dxfId="38504" priority="10755">
      <formula>$Y428=3</formula>
    </cfRule>
  </conditionalFormatting>
  <conditionalFormatting sqref="F428:G428">
    <cfRule type="expression" dxfId="38503" priority="10754">
      <formula>$Y428=4</formula>
    </cfRule>
  </conditionalFormatting>
  <conditionalFormatting sqref="F428:G428">
    <cfRule type="expression" dxfId="38502" priority="10753">
      <formula>$Y428=2</formula>
    </cfRule>
  </conditionalFormatting>
  <conditionalFormatting sqref="F428:G428">
    <cfRule type="expression" dxfId="38501" priority="10751">
      <formula>$Y428=1</formula>
    </cfRule>
    <cfRule type="expression" dxfId="38500" priority="10752">
      <formula>$Y428=1</formula>
    </cfRule>
  </conditionalFormatting>
  <conditionalFormatting sqref="F428:G428">
    <cfRule type="expression" dxfId="38499" priority="10749">
      <formula>$Y428=4</formula>
    </cfRule>
    <cfRule type="expression" dxfId="38498" priority="10750">
      <formula>$Y428=2</formula>
    </cfRule>
  </conditionalFormatting>
  <conditionalFormatting sqref="F428:G428">
    <cfRule type="expression" dxfId="38497" priority="10748">
      <formula>$Y428=1</formula>
    </cfRule>
  </conditionalFormatting>
  <conditionalFormatting sqref="F428:G428">
    <cfRule type="expression" dxfId="38496" priority="10747">
      <formula>$Y428=3</formula>
    </cfRule>
  </conditionalFormatting>
  <conditionalFormatting sqref="F428:G428">
    <cfRule type="expression" dxfId="38495" priority="10746">
      <formula>$Y428=4</formula>
    </cfRule>
  </conditionalFormatting>
  <conditionalFormatting sqref="F428:G428">
    <cfRule type="expression" dxfId="38494" priority="10745">
      <formula>$Y428=2</formula>
    </cfRule>
  </conditionalFormatting>
  <conditionalFormatting sqref="F428:G428">
    <cfRule type="expression" dxfId="38493" priority="10743">
      <formula>$Y428=1</formula>
    </cfRule>
    <cfRule type="expression" dxfId="38492" priority="10744">
      <formula>$Y428=1</formula>
    </cfRule>
  </conditionalFormatting>
  <conditionalFormatting sqref="F428:G428">
    <cfRule type="expression" dxfId="38491" priority="10741">
      <formula>$Y428=4</formula>
    </cfRule>
    <cfRule type="expression" dxfId="38490" priority="10742">
      <formula>$Y428=2</formula>
    </cfRule>
  </conditionalFormatting>
  <conditionalFormatting sqref="N429">
    <cfRule type="expression" dxfId="38489" priority="10740">
      <formula>$Y429=1</formula>
    </cfRule>
  </conditionalFormatting>
  <conditionalFormatting sqref="N429">
    <cfRule type="expression" dxfId="38488" priority="10739">
      <formula>$Y429=3</formula>
    </cfRule>
  </conditionalFormatting>
  <conditionalFormatting sqref="N429">
    <cfRule type="expression" dxfId="38487" priority="10738">
      <formula>$Y429=4</formula>
    </cfRule>
  </conditionalFormatting>
  <conditionalFormatting sqref="N429">
    <cfRule type="expression" dxfId="38486" priority="10737">
      <formula>$Y429=2</formula>
    </cfRule>
  </conditionalFormatting>
  <conditionalFormatting sqref="N429">
    <cfRule type="expression" dxfId="38485" priority="10736">
      <formula>$Y429=1</formula>
    </cfRule>
  </conditionalFormatting>
  <conditionalFormatting sqref="N429">
    <cfRule type="expression" dxfId="38484" priority="10735">
      <formula>$Y429=3</formula>
    </cfRule>
  </conditionalFormatting>
  <conditionalFormatting sqref="N429">
    <cfRule type="expression" dxfId="38483" priority="10734">
      <formula>$Y429=4</formula>
    </cfRule>
  </conditionalFormatting>
  <conditionalFormatting sqref="N429">
    <cfRule type="expression" dxfId="38482" priority="10733">
      <formula>$Y429=2</formula>
    </cfRule>
  </conditionalFormatting>
  <conditionalFormatting sqref="O429">
    <cfRule type="expression" dxfId="38481" priority="10732">
      <formula>$Y429=1</formula>
    </cfRule>
  </conditionalFormatting>
  <conditionalFormatting sqref="O429">
    <cfRule type="expression" dxfId="38480" priority="10731">
      <formula>$Y429=3</formula>
    </cfRule>
  </conditionalFormatting>
  <conditionalFormatting sqref="O429">
    <cfRule type="expression" dxfId="38479" priority="10730">
      <formula>$Y429=4</formula>
    </cfRule>
  </conditionalFormatting>
  <conditionalFormatting sqref="O429">
    <cfRule type="expression" dxfId="38478" priority="10729">
      <formula>$Y429=2</formula>
    </cfRule>
  </conditionalFormatting>
  <conditionalFormatting sqref="O429">
    <cfRule type="expression" dxfId="38477" priority="10728">
      <formula>$Y429=1</formula>
    </cfRule>
  </conditionalFormatting>
  <conditionalFormatting sqref="O429">
    <cfRule type="expression" dxfId="38476" priority="10727">
      <formula>$Y429=3</formula>
    </cfRule>
  </conditionalFormatting>
  <conditionalFormatting sqref="O429">
    <cfRule type="expression" dxfId="38475" priority="10726">
      <formula>$Y429=4</formula>
    </cfRule>
  </conditionalFormatting>
  <conditionalFormatting sqref="O429">
    <cfRule type="expression" dxfId="38474" priority="10725">
      <formula>$Y429=2</formula>
    </cfRule>
  </conditionalFormatting>
  <conditionalFormatting sqref="P429">
    <cfRule type="expression" dxfId="38473" priority="10724">
      <formula>$Y429=1</formula>
    </cfRule>
  </conditionalFormatting>
  <conditionalFormatting sqref="P429">
    <cfRule type="expression" dxfId="38472" priority="10723">
      <formula>$Y429=3</formula>
    </cfRule>
  </conditionalFormatting>
  <conditionalFormatting sqref="P429">
    <cfRule type="expression" dxfId="38471" priority="10722">
      <formula>$Y429=4</formula>
    </cfRule>
  </conditionalFormatting>
  <conditionalFormatting sqref="P429">
    <cfRule type="expression" dxfId="38470" priority="10721">
      <formula>$Y429=2</formula>
    </cfRule>
  </conditionalFormatting>
  <conditionalFormatting sqref="P429">
    <cfRule type="expression" dxfId="38469" priority="10705">
      <formula>$Y429=4</formula>
    </cfRule>
    <cfRule type="expression" dxfId="38468" priority="10706">
      <formula>$Y429=3</formula>
    </cfRule>
    <cfRule type="expression" dxfId="38467" priority="10707">
      <formula>$Y429=2</formula>
    </cfRule>
    <cfRule type="expression" dxfId="38466" priority="10708">
      <formula>$Y429=1</formula>
    </cfRule>
    <cfRule type="expression" dxfId="38465" priority="10709">
      <formula>$Y429=4</formula>
    </cfRule>
    <cfRule type="expression" dxfId="38464" priority="10710">
      <formula>$Y429=3</formula>
    </cfRule>
    <cfRule type="expression" dxfId="38463" priority="10711">
      <formula>$Y429=2</formula>
    </cfRule>
    <cfRule type="expression" dxfId="38462" priority="10712">
      <formula>$Y429=1</formula>
    </cfRule>
    <cfRule type="expression" dxfId="38461" priority="10713">
      <formula>$Y429=4</formula>
    </cfRule>
    <cfRule type="expression" dxfId="38460" priority="10714">
      <formula>$Y429=3</formula>
    </cfRule>
    <cfRule type="expression" dxfId="38459" priority="10715">
      <formula>$Y429=2</formula>
    </cfRule>
    <cfRule type="expression" dxfId="38458" priority="10716">
      <formula>$Y429=1</formula>
    </cfRule>
    <cfRule type="expression" dxfId="38457" priority="10717">
      <formula>$Y429=4</formula>
    </cfRule>
    <cfRule type="expression" dxfId="38456" priority="10718">
      <formula>$Y429=3</formula>
    </cfRule>
    <cfRule type="expression" dxfId="38455" priority="10719">
      <formula>$Y429=2</formula>
    </cfRule>
    <cfRule type="expression" dxfId="38454" priority="10720">
      <formula>$Y429=1</formula>
    </cfRule>
  </conditionalFormatting>
  <conditionalFormatting sqref="Q429">
    <cfRule type="expression" dxfId="38453" priority="10704">
      <formula>$Y429=1</formula>
    </cfRule>
  </conditionalFormatting>
  <conditionalFormatting sqref="Q429">
    <cfRule type="expression" dxfId="38452" priority="10703">
      <formula>$Y429=3</formula>
    </cfRule>
  </conditionalFormatting>
  <conditionalFormatting sqref="Q429">
    <cfRule type="expression" dxfId="38451" priority="10702">
      <formula>$Y429=4</formula>
    </cfRule>
  </conditionalFormatting>
  <conditionalFormatting sqref="Q429">
    <cfRule type="expression" dxfId="38450" priority="10701">
      <formula>$Y429=2</formula>
    </cfRule>
  </conditionalFormatting>
  <conditionalFormatting sqref="Q429">
    <cfRule type="expression" dxfId="38449" priority="10685">
      <formula>$Y429=4</formula>
    </cfRule>
    <cfRule type="expression" dxfId="38448" priority="10686">
      <formula>$Y429=3</formula>
    </cfRule>
    <cfRule type="expression" dxfId="38447" priority="10687">
      <formula>$Y429=2</formula>
    </cfRule>
    <cfRule type="expression" dxfId="38446" priority="10688">
      <formula>$Y429=1</formula>
    </cfRule>
    <cfRule type="expression" dxfId="38445" priority="10689">
      <formula>$Y429=4</formula>
    </cfRule>
    <cfRule type="expression" dxfId="38444" priority="10690">
      <formula>$Y429=3</formula>
    </cfRule>
    <cfRule type="expression" dxfId="38443" priority="10691">
      <formula>$Y429=2</formula>
    </cfRule>
    <cfRule type="expression" dxfId="38442" priority="10692">
      <formula>$Y429=1</formula>
    </cfRule>
    <cfRule type="expression" dxfId="38441" priority="10693">
      <formula>$Y429=4</formula>
    </cfRule>
    <cfRule type="expression" dxfId="38440" priority="10694">
      <formula>$Y429=3</formula>
    </cfRule>
    <cfRule type="expression" dxfId="38439" priority="10695">
      <formula>$Y429=2</formula>
    </cfRule>
    <cfRule type="expression" dxfId="38438" priority="10696">
      <formula>$Y429=1</formula>
    </cfRule>
    <cfRule type="expression" dxfId="38437" priority="10697">
      <formula>$Y429=4</formula>
    </cfRule>
    <cfRule type="expression" dxfId="38436" priority="10698">
      <formula>$Y429=3</formula>
    </cfRule>
    <cfRule type="expression" dxfId="38435" priority="10699">
      <formula>$Y429=2</formula>
    </cfRule>
    <cfRule type="expression" dxfId="38434" priority="10700">
      <formula>$Y429=1</formula>
    </cfRule>
  </conditionalFormatting>
  <conditionalFormatting sqref="R429:AF429">
    <cfRule type="expression" dxfId="38433" priority="10684">
      <formula>$Y429=1</formula>
    </cfRule>
  </conditionalFormatting>
  <conditionalFormatting sqref="R429:AF429">
    <cfRule type="expression" dxfId="38432" priority="10683">
      <formula>$Y429=3</formula>
    </cfRule>
  </conditionalFormatting>
  <conditionalFormatting sqref="R429:AF429">
    <cfRule type="expression" dxfId="38431" priority="10682">
      <formula>$Y429=4</formula>
    </cfRule>
  </conditionalFormatting>
  <conditionalFormatting sqref="R429:AF429">
    <cfRule type="expression" dxfId="38430" priority="10681">
      <formula>$Y429=2</formula>
    </cfRule>
  </conditionalFormatting>
  <conditionalFormatting sqref="AF429 R429:AA429">
    <cfRule type="expression" dxfId="38429" priority="10673">
      <formula>$Y429=4</formula>
    </cfRule>
    <cfRule type="expression" dxfId="38428" priority="10674">
      <formula>$Y429=3</formula>
    </cfRule>
    <cfRule type="expression" dxfId="38427" priority="10675">
      <formula>$Y429=2</formula>
    </cfRule>
    <cfRule type="expression" dxfId="38426" priority="10676">
      <formula>$Y429=1</formula>
    </cfRule>
    <cfRule type="expression" dxfId="38425" priority="10677">
      <formula>$Y429=4</formula>
    </cfRule>
    <cfRule type="expression" dxfId="38424" priority="10678">
      <formula>$Y429=3</formula>
    </cfRule>
    <cfRule type="expression" dxfId="38423" priority="10679">
      <formula>$Y429=2</formula>
    </cfRule>
    <cfRule type="expression" dxfId="38422" priority="10680">
      <formula>$Y429=1</formula>
    </cfRule>
  </conditionalFormatting>
  <conditionalFormatting sqref="R429:V429 Y429:AF429">
    <cfRule type="expression" dxfId="38421" priority="10672">
      <formula>$Y429=1</formula>
    </cfRule>
  </conditionalFormatting>
  <conditionalFormatting sqref="R429:V429 Y429:AF429">
    <cfRule type="expression" dxfId="38420" priority="10671">
      <formula>$Y429=3</formula>
    </cfRule>
  </conditionalFormatting>
  <conditionalFormatting sqref="R429:V429 Y429:AF429">
    <cfRule type="expression" dxfId="38419" priority="10670">
      <formula>$Y429=4</formula>
    </cfRule>
  </conditionalFormatting>
  <conditionalFormatting sqref="R429:V429 Y429:AF429">
    <cfRule type="expression" dxfId="38418" priority="10669">
      <formula>$Y429=2</formula>
    </cfRule>
  </conditionalFormatting>
  <conditionalFormatting sqref="AF429 R429:V429 Y429:AA429">
    <cfRule type="expression" dxfId="38417" priority="10661">
      <formula>$Y429=4</formula>
    </cfRule>
    <cfRule type="expression" dxfId="38416" priority="10662">
      <formula>$Y429=3</formula>
    </cfRule>
    <cfRule type="expression" dxfId="38415" priority="10663">
      <formula>$Y429=2</formula>
    </cfRule>
    <cfRule type="expression" dxfId="38414" priority="10664">
      <formula>$Y429=1</formula>
    </cfRule>
    <cfRule type="expression" dxfId="38413" priority="10665">
      <formula>$Y429=4</formula>
    </cfRule>
    <cfRule type="expression" dxfId="38412" priority="10666">
      <formula>$Y429=3</formula>
    </cfRule>
    <cfRule type="expression" dxfId="38411" priority="10667">
      <formula>$Y429=2</formula>
    </cfRule>
    <cfRule type="expression" dxfId="38410" priority="10668">
      <formula>$Y429=1</formula>
    </cfRule>
  </conditionalFormatting>
  <conditionalFormatting sqref="W429:X429">
    <cfRule type="expression" dxfId="38409" priority="10660">
      <formula>$Y429=1</formula>
    </cfRule>
  </conditionalFormatting>
  <conditionalFormatting sqref="W429:X429">
    <cfRule type="expression" dxfId="38408" priority="10659">
      <formula>$Y429=3</formula>
    </cfRule>
  </conditionalFormatting>
  <conditionalFormatting sqref="W429:X429">
    <cfRule type="expression" dxfId="38407" priority="10658">
      <formula>$Y429=4</formula>
    </cfRule>
  </conditionalFormatting>
  <conditionalFormatting sqref="W429:X429">
    <cfRule type="expression" dxfId="38406" priority="10657">
      <formula>$Y429=2</formula>
    </cfRule>
  </conditionalFormatting>
  <conditionalFormatting sqref="W429:X429">
    <cfRule type="expression" dxfId="38405" priority="10649">
      <formula>$Y429=4</formula>
    </cfRule>
    <cfRule type="expression" dxfId="38404" priority="10650">
      <formula>$Y429=3</formula>
    </cfRule>
    <cfRule type="expression" dxfId="38403" priority="10651">
      <formula>$Y429=2</formula>
    </cfRule>
    <cfRule type="expression" dxfId="38402" priority="10652">
      <formula>$Y429=1</formula>
    </cfRule>
    <cfRule type="expression" dxfId="38401" priority="10653">
      <formula>$Y429=4</formula>
    </cfRule>
    <cfRule type="expression" dxfId="38400" priority="10654">
      <formula>$Y429=3</formula>
    </cfRule>
    <cfRule type="expression" dxfId="38399" priority="10655">
      <formula>$Y429=2</formula>
    </cfRule>
    <cfRule type="expression" dxfId="38398" priority="10656">
      <formula>$Y429=1</formula>
    </cfRule>
  </conditionalFormatting>
  <conditionalFormatting sqref="P429">
    <cfRule type="expression" dxfId="38397" priority="10648">
      <formula>$Y429=1</formula>
    </cfRule>
  </conditionalFormatting>
  <conditionalFormatting sqref="P429">
    <cfRule type="expression" dxfId="38396" priority="10647">
      <formula>$Y429=3</formula>
    </cfRule>
  </conditionalFormatting>
  <conditionalFormatting sqref="P429">
    <cfRule type="expression" dxfId="38395" priority="10646">
      <formula>$Y429=4</formula>
    </cfRule>
  </conditionalFormatting>
  <conditionalFormatting sqref="P429">
    <cfRule type="expression" dxfId="38394" priority="10645">
      <formula>$Y429=2</formula>
    </cfRule>
  </conditionalFormatting>
  <conditionalFormatting sqref="P429">
    <cfRule type="expression" dxfId="38393" priority="10629">
      <formula>$Y429=4</formula>
    </cfRule>
    <cfRule type="expression" dxfId="38392" priority="10630">
      <formula>$Y429=3</formula>
    </cfRule>
    <cfRule type="expression" dxfId="38391" priority="10631">
      <formula>$Y429=2</formula>
    </cfRule>
    <cfRule type="expression" dxfId="38390" priority="10632">
      <formula>$Y429=1</formula>
    </cfRule>
    <cfRule type="expression" dxfId="38389" priority="10633">
      <formula>$Y429=4</formula>
    </cfRule>
    <cfRule type="expression" dxfId="38388" priority="10634">
      <formula>$Y429=3</formula>
    </cfRule>
    <cfRule type="expression" dxfId="38387" priority="10635">
      <formula>$Y429=2</formula>
    </cfRule>
    <cfRule type="expression" dxfId="38386" priority="10636">
      <formula>$Y429=1</formula>
    </cfRule>
    <cfRule type="expression" dxfId="38385" priority="10637">
      <formula>$Y429=4</formula>
    </cfRule>
    <cfRule type="expression" dxfId="38384" priority="10638">
      <formula>$Y429=3</formula>
    </cfRule>
    <cfRule type="expression" dxfId="38383" priority="10639">
      <formula>$Y429=2</formula>
    </cfRule>
    <cfRule type="expression" dxfId="38382" priority="10640">
      <formula>$Y429=1</formula>
    </cfRule>
    <cfRule type="expression" dxfId="38381" priority="10641">
      <formula>$Y429=4</formula>
    </cfRule>
    <cfRule type="expression" dxfId="38380" priority="10642">
      <formula>$Y429=3</formula>
    </cfRule>
    <cfRule type="expression" dxfId="38379" priority="10643">
      <formula>$Y429=2</formula>
    </cfRule>
    <cfRule type="expression" dxfId="38378" priority="10644">
      <formula>$Y429=1</formula>
    </cfRule>
  </conditionalFormatting>
  <conditionalFormatting sqref="Q429">
    <cfRule type="expression" dxfId="38377" priority="10628">
      <formula>$Y429=1</formula>
    </cfRule>
  </conditionalFormatting>
  <conditionalFormatting sqref="Q429">
    <cfRule type="expression" dxfId="38376" priority="10627">
      <formula>$Y429=3</formula>
    </cfRule>
  </conditionalFormatting>
  <conditionalFormatting sqref="Q429">
    <cfRule type="expression" dxfId="38375" priority="10626">
      <formula>$Y429=4</formula>
    </cfRule>
  </conditionalFormatting>
  <conditionalFormatting sqref="Q429">
    <cfRule type="expression" dxfId="38374" priority="10625">
      <formula>$Y429=2</formula>
    </cfRule>
  </conditionalFormatting>
  <conditionalFormatting sqref="Q429">
    <cfRule type="expression" dxfId="38373" priority="10609">
      <formula>$Y429=4</formula>
    </cfRule>
    <cfRule type="expression" dxfId="38372" priority="10610">
      <formula>$Y429=3</formula>
    </cfRule>
    <cfRule type="expression" dxfId="38371" priority="10611">
      <formula>$Y429=2</formula>
    </cfRule>
    <cfRule type="expression" dxfId="38370" priority="10612">
      <formula>$Y429=1</formula>
    </cfRule>
    <cfRule type="expression" dxfId="38369" priority="10613">
      <formula>$Y429=4</formula>
    </cfRule>
    <cfRule type="expression" dxfId="38368" priority="10614">
      <formula>$Y429=3</formula>
    </cfRule>
    <cfRule type="expression" dxfId="38367" priority="10615">
      <formula>$Y429=2</formula>
    </cfRule>
    <cfRule type="expression" dxfId="38366" priority="10616">
      <formula>$Y429=1</formula>
    </cfRule>
    <cfRule type="expression" dxfId="38365" priority="10617">
      <formula>$Y429=4</formula>
    </cfRule>
    <cfRule type="expression" dxfId="38364" priority="10618">
      <formula>$Y429=3</formula>
    </cfRule>
    <cfRule type="expression" dxfId="38363" priority="10619">
      <formula>$Y429=2</formula>
    </cfRule>
    <cfRule type="expression" dxfId="38362" priority="10620">
      <formula>$Y429=1</formula>
    </cfRule>
    <cfRule type="expression" dxfId="38361" priority="10621">
      <formula>$Y429=4</formula>
    </cfRule>
    <cfRule type="expression" dxfId="38360" priority="10622">
      <formula>$Y429=3</formula>
    </cfRule>
    <cfRule type="expression" dxfId="38359" priority="10623">
      <formula>$Y429=2</formula>
    </cfRule>
    <cfRule type="expression" dxfId="38358" priority="10624">
      <formula>$Y429=1</formula>
    </cfRule>
  </conditionalFormatting>
  <conditionalFormatting sqref="R429:AF429">
    <cfRule type="expression" dxfId="38357" priority="10608">
      <formula>$Y429=1</formula>
    </cfRule>
  </conditionalFormatting>
  <conditionalFormatting sqref="R429:AF429">
    <cfRule type="expression" dxfId="38356" priority="10607">
      <formula>$Y429=3</formula>
    </cfRule>
  </conditionalFormatting>
  <conditionalFormatting sqref="R429:AF429">
    <cfRule type="expression" dxfId="38355" priority="10606">
      <formula>$Y429=4</formula>
    </cfRule>
  </conditionalFormatting>
  <conditionalFormatting sqref="R429:AF429">
    <cfRule type="expression" dxfId="38354" priority="10605">
      <formula>$Y429=2</formula>
    </cfRule>
  </conditionalFormatting>
  <conditionalFormatting sqref="AF429 R429:AA429">
    <cfRule type="expression" dxfId="38353" priority="10597">
      <formula>$Y429=4</formula>
    </cfRule>
    <cfRule type="expression" dxfId="38352" priority="10598">
      <formula>$Y429=3</formula>
    </cfRule>
    <cfRule type="expression" dxfId="38351" priority="10599">
      <formula>$Y429=2</formula>
    </cfRule>
    <cfRule type="expression" dxfId="38350" priority="10600">
      <formula>$Y429=1</formula>
    </cfRule>
    <cfRule type="expression" dxfId="38349" priority="10601">
      <formula>$Y429=4</formula>
    </cfRule>
    <cfRule type="expression" dxfId="38348" priority="10602">
      <formula>$Y429=3</formula>
    </cfRule>
    <cfRule type="expression" dxfId="38347" priority="10603">
      <formula>$Y429=2</formula>
    </cfRule>
    <cfRule type="expression" dxfId="38346" priority="10604">
      <formula>$Y429=1</formula>
    </cfRule>
  </conditionalFormatting>
  <conditionalFormatting sqref="R429:V429 Y429:AF429">
    <cfRule type="expression" dxfId="38345" priority="10596">
      <formula>$Y429=1</formula>
    </cfRule>
  </conditionalFormatting>
  <conditionalFormatting sqref="R429:V429 Y429:AF429">
    <cfRule type="expression" dxfId="38344" priority="10595">
      <formula>$Y429=3</formula>
    </cfRule>
  </conditionalFormatting>
  <conditionalFormatting sqref="R429:V429 Y429:AF429">
    <cfRule type="expression" dxfId="38343" priority="10594">
      <formula>$Y429=4</formula>
    </cfRule>
  </conditionalFormatting>
  <conditionalFormatting sqref="R429:V429 Y429:AF429">
    <cfRule type="expression" dxfId="38342" priority="10593">
      <formula>$Y429=2</formula>
    </cfRule>
  </conditionalFormatting>
  <conditionalFormatting sqref="AF429 R429:V429 Y429:AA429">
    <cfRule type="expression" dxfId="38341" priority="10585">
      <formula>$Y429=4</formula>
    </cfRule>
    <cfRule type="expression" dxfId="38340" priority="10586">
      <formula>$Y429=3</formula>
    </cfRule>
    <cfRule type="expression" dxfId="38339" priority="10587">
      <formula>$Y429=2</formula>
    </cfRule>
    <cfRule type="expression" dxfId="38338" priority="10588">
      <formula>$Y429=1</formula>
    </cfRule>
    <cfRule type="expression" dxfId="38337" priority="10589">
      <formula>$Y429=4</formula>
    </cfRule>
    <cfRule type="expression" dxfId="38336" priority="10590">
      <formula>$Y429=3</formula>
    </cfRule>
    <cfRule type="expression" dxfId="38335" priority="10591">
      <formula>$Y429=2</formula>
    </cfRule>
    <cfRule type="expression" dxfId="38334" priority="10592">
      <formula>$Y429=1</formula>
    </cfRule>
  </conditionalFormatting>
  <conditionalFormatting sqref="W429:X429">
    <cfRule type="expression" dxfId="38333" priority="10584">
      <formula>$Y429=1</formula>
    </cfRule>
  </conditionalFormatting>
  <conditionalFormatting sqref="W429:X429">
    <cfRule type="expression" dxfId="38332" priority="10583">
      <formula>$Y429=3</formula>
    </cfRule>
  </conditionalFormatting>
  <conditionalFormatting sqref="W429:X429">
    <cfRule type="expression" dxfId="38331" priority="10582">
      <formula>$Y429=4</formula>
    </cfRule>
  </conditionalFormatting>
  <conditionalFormatting sqref="W429:X429">
    <cfRule type="expression" dxfId="38330" priority="10581">
      <formula>$Y429=2</formula>
    </cfRule>
  </conditionalFormatting>
  <conditionalFormatting sqref="W429:X429">
    <cfRule type="expression" dxfId="38329" priority="10573">
      <formula>$Y429=4</formula>
    </cfRule>
    <cfRule type="expression" dxfId="38328" priority="10574">
      <formula>$Y429=3</formula>
    </cfRule>
    <cfRule type="expression" dxfId="38327" priority="10575">
      <formula>$Y429=2</formula>
    </cfRule>
    <cfRule type="expression" dxfId="38326" priority="10576">
      <formula>$Y429=1</formula>
    </cfRule>
    <cfRule type="expression" dxfId="38325" priority="10577">
      <formula>$Y429=4</formula>
    </cfRule>
    <cfRule type="expression" dxfId="38324" priority="10578">
      <formula>$Y429=3</formula>
    </cfRule>
    <cfRule type="expression" dxfId="38323" priority="10579">
      <formula>$Y429=2</formula>
    </cfRule>
    <cfRule type="expression" dxfId="38322" priority="10580">
      <formula>$Y429=1</formula>
    </cfRule>
  </conditionalFormatting>
  <conditionalFormatting sqref="M430">
    <cfRule type="expression" dxfId="38321" priority="10572">
      <formula>$Y430=1</formula>
    </cfRule>
  </conditionalFormatting>
  <conditionalFormatting sqref="M430">
    <cfRule type="expression" dxfId="38320" priority="10571">
      <formula>$Y430=3</formula>
    </cfRule>
  </conditionalFormatting>
  <conditionalFormatting sqref="M430">
    <cfRule type="expression" dxfId="38319" priority="10570">
      <formula>$Y430=4</formula>
    </cfRule>
  </conditionalFormatting>
  <conditionalFormatting sqref="M430">
    <cfRule type="expression" dxfId="38318" priority="10569">
      <formula>$Y430=2</formula>
    </cfRule>
  </conditionalFormatting>
  <conditionalFormatting sqref="N430">
    <cfRule type="expression" dxfId="38317" priority="10568">
      <formula>$Y430=1</formula>
    </cfRule>
  </conditionalFormatting>
  <conditionalFormatting sqref="N430">
    <cfRule type="expression" dxfId="38316" priority="10567">
      <formula>$Y430=3</formula>
    </cfRule>
  </conditionalFormatting>
  <conditionalFormatting sqref="N430">
    <cfRule type="expression" dxfId="38315" priority="10566">
      <formula>$Y430=4</formula>
    </cfRule>
  </conditionalFormatting>
  <conditionalFormatting sqref="N430">
    <cfRule type="expression" dxfId="38314" priority="10565">
      <formula>$Y430=2</formula>
    </cfRule>
  </conditionalFormatting>
  <conditionalFormatting sqref="N430">
    <cfRule type="expression" dxfId="38313" priority="10564">
      <formula>$Y430=1</formula>
    </cfRule>
  </conditionalFormatting>
  <conditionalFormatting sqref="N430">
    <cfRule type="expression" dxfId="38312" priority="10563">
      <formula>$Y430=3</formula>
    </cfRule>
  </conditionalFormatting>
  <conditionalFormatting sqref="N430">
    <cfRule type="expression" dxfId="38311" priority="10562">
      <formula>$Y430=4</formula>
    </cfRule>
  </conditionalFormatting>
  <conditionalFormatting sqref="N430">
    <cfRule type="expression" dxfId="38310" priority="10561">
      <formula>$Y430=2</formula>
    </cfRule>
  </conditionalFormatting>
  <conditionalFormatting sqref="O430">
    <cfRule type="expression" dxfId="38309" priority="10560">
      <formula>$Y430=1</formula>
    </cfRule>
  </conditionalFormatting>
  <conditionalFormatting sqref="O430">
    <cfRule type="expression" dxfId="38308" priority="10559">
      <formula>$Y430=3</formula>
    </cfRule>
  </conditionalFormatting>
  <conditionalFormatting sqref="O430">
    <cfRule type="expression" dxfId="38307" priority="10558">
      <formula>$Y430=4</formula>
    </cfRule>
  </conditionalFormatting>
  <conditionalFormatting sqref="O430">
    <cfRule type="expression" dxfId="38306" priority="10557">
      <formula>$Y430=2</formula>
    </cfRule>
  </conditionalFormatting>
  <conditionalFormatting sqref="O430">
    <cfRule type="expression" dxfId="38305" priority="10556">
      <formula>$Y430=1</formula>
    </cfRule>
  </conditionalFormatting>
  <conditionalFormatting sqref="O430">
    <cfRule type="expression" dxfId="38304" priority="10555">
      <formula>$Y430=3</formula>
    </cfRule>
  </conditionalFormatting>
  <conditionalFormatting sqref="O430">
    <cfRule type="expression" dxfId="38303" priority="10554">
      <formula>$Y430=4</formula>
    </cfRule>
  </conditionalFormatting>
  <conditionalFormatting sqref="O430">
    <cfRule type="expression" dxfId="38302" priority="10553">
      <formula>$Y430=2</formula>
    </cfRule>
  </conditionalFormatting>
  <conditionalFormatting sqref="P430">
    <cfRule type="expression" dxfId="38301" priority="10552">
      <formula>$Y430=1</formula>
    </cfRule>
  </conditionalFormatting>
  <conditionalFormatting sqref="P430">
    <cfRule type="expression" dxfId="38300" priority="10551">
      <formula>$Y430=3</formula>
    </cfRule>
  </conditionalFormatting>
  <conditionalFormatting sqref="P430">
    <cfRule type="expression" dxfId="38299" priority="10550">
      <formula>$Y430=4</formula>
    </cfRule>
  </conditionalFormatting>
  <conditionalFormatting sqref="P430">
    <cfRule type="expression" dxfId="38298" priority="10549">
      <formula>$Y430=2</formula>
    </cfRule>
  </conditionalFormatting>
  <conditionalFormatting sqref="P430">
    <cfRule type="expression" dxfId="38297" priority="10533">
      <formula>$Y430=4</formula>
    </cfRule>
    <cfRule type="expression" dxfId="38296" priority="10534">
      <formula>$Y430=3</formula>
    </cfRule>
    <cfRule type="expression" dxfId="38295" priority="10535">
      <formula>$Y430=2</formula>
    </cfRule>
    <cfRule type="expression" dxfId="38294" priority="10536">
      <formula>$Y430=1</formula>
    </cfRule>
    <cfRule type="expression" dxfId="38293" priority="10537">
      <formula>$Y430=4</formula>
    </cfRule>
    <cfRule type="expression" dxfId="38292" priority="10538">
      <formula>$Y430=3</formula>
    </cfRule>
    <cfRule type="expression" dxfId="38291" priority="10539">
      <formula>$Y430=2</formula>
    </cfRule>
    <cfRule type="expression" dxfId="38290" priority="10540">
      <formula>$Y430=1</formula>
    </cfRule>
    <cfRule type="expression" dxfId="38289" priority="10541">
      <formula>$Y430=4</formula>
    </cfRule>
    <cfRule type="expression" dxfId="38288" priority="10542">
      <formula>$Y430=3</formula>
    </cfRule>
    <cfRule type="expression" dxfId="38287" priority="10543">
      <formula>$Y430=2</formula>
    </cfRule>
    <cfRule type="expression" dxfId="38286" priority="10544">
      <formula>$Y430=1</formula>
    </cfRule>
    <cfRule type="expression" dxfId="38285" priority="10545">
      <formula>$Y430=4</formula>
    </cfRule>
    <cfRule type="expression" dxfId="38284" priority="10546">
      <formula>$Y430=3</formula>
    </cfRule>
    <cfRule type="expression" dxfId="38283" priority="10547">
      <formula>$Y430=2</formula>
    </cfRule>
    <cfRule type="expression" dxfId="38282" priority="10548">
      <formula>$Y430=1</formula>
    </cfRule>
  </conditionalFormatting>
  <conditionalFormatting sqref="Q430">
    <cfRule type="expression" dxfId="38281" priority="10532">
      <formula>$Y430=1</formula>
    </cfRule>
  </conditionalFormatting>
  <conditionalFormatting sqref="Q430">
    <cfRule type="expression" dxfId="38280" priority="10531">
      <formula>$Y430=3</formula>
    </cfRule>
  </conditionalFormatting>
  <conditionalFormatting sqref="Q430">
    <cfRule type="expression" dxfId="38279" priority="10530">
      <formula>$Y430=4</formula>
    </cfRule>
  </conditionalFormatting>
  <conditionalFormatting sqref="Q430">
    <cfRule type="expression" dxfId="38278" priority="10529">
      <formula>$Y430=2</formula>
    </cfRule>
  </conditionalFormatting>
  <conditionalFormatting sqref="Q430">
    <cfRule type="expression" dxfId="38277" priority="10513">
      <formula>$Y430=4</formula>
    </cfRule>
    <cfRule type="expression" dxfId="38276" priority="10514">
      <formula>$Y430=3</formula>
    </cfRule>
    <cfRule type="expression" dxfId="38275" priority="10515">
      <formula>$Y430=2</formula>
    </cfRule>
    <cfRule type="expression" dxfId="38274" priority="10516">
      <formula>$Y430=1</formula>
    </cfRule>
    <cfRule type="expression" dxfId="38273" priority="10517">
      <formula>$Y430=4</formula>
    </cfRule>
    <cfRule type="expression" dxfId="38272" priority="10518">
      <formula>$Y430=3</formula>
    </cfRule>
    <cfRule type="expression" dxfId="38271" priority="10519">
      <formula>$Y430=2</formula>
    </cfRule>
    <cfRule type="expression" dxfId="38270" priority="10520">
      <formula>$Y430=1</formula>
    </cfRule>
    <cfRule type="expression" dxfId="38269" priority="10521">
      <formula>$Y430=4</formula>
    </cfRule>
    <cfRule type="expression" dxfId="38268" priority="10522">
      <formula>$Y430=3</formula>
    </cfRule>
    <cfRule type="expression" dxfId="38267" priority="10523">
      <formula>$Y430=2</formula>
    </cfRule>
    <cfRule type="expression" dxfId="38266" priority="10524">
      <formula>$Y430=1</formula>
    </cfRule>
    <cfRule type="expression" dxfId="38265" priority="10525">
      <formula>$Y430=4</formula>
    </cfRule>
    <cfRule type="expression" dxfId="38264" priority="10526">
      <formula>$Y430=3</formula>
    </cfRule>
    <cfRule type="expression" dxfId="38263" priority="10527">
      <formula>$Y430=2</formula>
    </cfRule>
    <cfRule type="expression" dxfId="38262" priority="10528">
      <formula>$Y430=1</formula>
    </cfRule>
  </conditionalFormatting>
  <conditionalFormatting sqref="R430:AF430">
    <cfRule type="expression" dxfId="38261" priority="10512">
      <formula>$Y430=1</formula>
    </cfRule>
  </conditionalFormatting>
  <conditionalFormatting sqref="R430:AF430">
    <cfRule type="expression" dxfId="38260" priority="10511">
      <formula>$Y430=3</formula>
    </cfRule>
  </conditionalFormatting>
  <conditionalFormatting sqref="R430:AF430">
    <cfRule type="expression" dxfId="38259" priority="10510">
      <formula>$Y430=4</formula>
    </cfRule>
  </conditionalFormatting>
  <conditionalFormatting sqref="R430:AF430">
    <cfRule type="expression" dxfId="38258" priority="10509">
      <formula>$Y430=2</formula>
    </cfRule>
  </conditionalFormatting>
  <conditionalFormatting sqref="AF430 R430:AA430">
    <cfRule type="expression" dxfId="38257" priority="10501">
      <formula>$Y430=4</formula>
    </cfRule>
    <cfRule type="expression" dxfId="38256" priority="10502">
      <formula>$Y430=3</formula>
    </cfRule>
    <cfRule type="expression" dxfId="38255" priority="10503">
      <formula>$Y430=2</formula>
    </cfRule>
    <cfRule type="expression" dxfId="38254" priority="10504">
      <formula>$Y430=1</formula>
    </cfRule>
    <cfRule type="expression" dxfId="38253" priority="10505">
      <formula>$Y430=4</formula>
    </cfRule>
    <cfRule type="expression" dxfId="38252" priority="10506">
      <formula>$Y430=3</formula>
    </cfRule>
    <cfRule type="expression" dxfId="38251" priority="10507">
      <formula>$Y430=2</formula>
    </cfRule>
    <cfRule type="expression" dxfId="38250" priority="10508">
      <formula>$Y430=1</formula>
    </cfRule>
  </conditionalFormatting>
  <conditionalFormatting sqref="R430:V430 Y430:AF430">
    <cfRule type="expression" dxfId="38249" priority="10500">
      <formula>$Y430=1</formula>
    </cfRule>
  </conditionalFormatting>
  <conditionalFormatting sqref="R430:V430 Y430:AF430">
    <cfRule type="expression" dxfId="38248" priority="10499">
      <formula>$Y430=3</formula>
    </cfRule>
  </conditionalFormatting>
  <conditionalFormatting sqref="R430:V430 Y430:AF430">
    <cfRule type="expression" dxfId="38247" priority="10498">
      <formula>$Y430=4</formula>
    </cfRule>
  </conditionalFormatting>
  <conditionalFormatting sqref="R430:V430 Y430:AF430">
    <cfRule type="expression" dxfId="38246" priority="10497">
      <formula>$Y430=2</formula>
    </cfRule>
  </conditionalFormatting>
  <conditionalFormatting sqref="AF430 R430:V430 Y430:AA430">
    <cfRule type="expression" dxfId="38245" priority="10489">
      <formula>$Y430=4</formula>
    </cfRule>
    <cfRule type="expression" dxfId="38244" priority="10490">
      <formula>$Y430=3</formula>
    </cfRule>
    <cfRule type="expression" dxfId="38243" priority="10491">
      <formula>$Y430=2</formula>
    </cfRule>
    <cfRule type="expression" dxfId="38242" priority="10492">
      <formula>$Y430=1</formula>
    </cfRule>
    <cfRule type="expression" dxfId="38241" priority="10493">
      <formula>$Y430=4</formula>
    </cfRule>
    <cfRule type="expression" dxfId="38240" priority="10494">
      <formula>$Y430=3</formula>
    </cfRule>
    <cfRule type="expression" dxfId="38239" priority="10495">
      <formula>$Y430=2</formula>
    </cfRule>
    <cfRule type="expression" dxfId="38238" priority="10496">
      <formula>$Y430=1</formula>
    </cfRule>
  </conditionalFormatting>
  <conditionalFormatting sqref="W430:X430">
    <cfRule type="expression" dxfId="38237" priority="10488">
      <formula>$Y430=1</formula>
    </cfRule>
  </conditionalFormatting>
  <conditionalFormatting sqref="W430:X430">
    <cfRule type="expression" dxfId="38236" priority="10487">
      <formula>$Y430=3</formula>
    </cfRule>
  </conditionalFormatting>
  <conditionalFormatting sqref="W430:X430">
    <cfRule type="expression" dxfId="38235" priority="10486">
      <formula>$Y430=4</formula>
    </cfRule>
  </conditionalFormatting>
  <conditionalFormatting sqref="W430:X430">
    <cfRule type="expression" dxfId="38234" priority="10485">
      <formula>$Y430=2</formula>
    </cfRule>
  </conditionalFormatting>
  <conditionalFormatting sqref="W430:X430">
    <cfRule type="expression" dxfId="38233" priority="10477">
      <formula>$Y430=4</formula>
    </cfRule>
    <cfRule type="expression" dxfId="38232" priority="10478">
      <formula>$Y430=3</formula>
    </cfRule>
    <cfRule type="expression" dxfId="38231" priority="10479">
      <formula>$Y430=2</formula>
    </cfRule>
    <cfRule type="expression" dxfId="38230" priority="10480">
      <formula>$Y430=1</formula>
    </cfRule>
    <cfRule type="expression" dxfId="38229" priority="10481">
      <formula>$Y430=4</formula>
    </cfRule>
    <cfRule type="expression" dxfId="38228" priority="10482">
      <formula>$Y430=3</formula>
    </cfRule>
    <cfRule type="expression" dxfId="38227" priority="10483">
      <formula>$Y430=2</formula>
    </cfRule>
    <cfRule type="expression" dxfId="38226" priority="10484">
      <formula>$Y430=1</formula>
    </cfRule>
  </conditionalFormatting>
  <conditionalFormatting sqref="P430">
    <cfRule type="expression" dxfId="38225" priority="10476">
      <formula>$Y430=1</formula>
    </cfRule>
  </conditionalFormatting>
  <conditionalFormatting sqref="P430">
    <cfRule type="expression" dxfId="38224" priority="10475">
      <formula>$Y430=3</formula>
    </cfRule>
  </conditionalFormatting>
  <conditionalFormatting sqref="P430">
    <cfRule type="expression" dxfId="38223" priority="10474">
      <formula>$Y430=4</formula>
    </cfRule>
  </conditionalFormatting>
  <conditionalFormatting sqref="P430">
    <cfRule type="expression" dxfId="38222" priority="10473">
      <formula>$Y430=2</formula>
    </cfRule>
  </conditionalFormatting>
  <conditionalFormatting sqref="P430">
    <cfRule type="expression" dxfId="38221" priority="10457">
      <formula>$Y430=4</formula>
    </cfRule>
    <cfRule type="expression" dxfId="38220" priority="10458">
      <formula>$Y430=3</formula>
    </cfRule>
    <cfRule type="expression" dxfId="38219" priority="10459">
      <formula>$Y430=2</formula>
    </cfRule>
    <cfRule type="expression" dxfId="38218" priority="10460">
      <formula>$Y430=1</formula>
    </cfRule>
    <cfRule type="expression" dxfId="38217" priority="10461">
      <formula>$Y430=4</formula>
    </cfRule>
    <cfRule type="expression" dxfId="38216" priority="10462">
      <formula>$Y430=3</formula>
    </cfRule>
    <cfRule type="expression" dxfId="38215" priority="10463">
      <formula>$Y430=2</formula>
    </cfRule>
    <cfRule type="expression" dxfId="38214" priority="10464">
      <formula>$Y430=1</formula>
    </cfRule>
    <cfRule type="expression" dxfId="38213" priority="10465">
      <formula>$Y430=4</formula>
    </cfRule>
    <cfRule type="expression" dxfId="38212" priority="10466">
      <formula>$Y430=3</formula>
    </cfRule>
    <cfRule type="expression" dxfId="38211" priority="10467">
      <formula>$Y430=2</formula>
    </cfRule>
    <cfRule type="expression" dxfId="38210" priority="10468">
      <formula>$Y430=1</formula>
    </cfRule>
    <cfRule type="expression" dxfId="38209" priority="10469">
      <formula>$Y430=4</formula>
    </cfRule>
    <cfRule type="expression" dxfId="38208" priority="10470">
      <formula>$Y430=3</formula>
    </cfRule>
    <cfRule type="expression" dxfId="38207" priority="10471">
      <formula>$Y430=2</formula>
    </cfRule>
    <cfRule type="expression" dxfId="38206" priority="10472">
      <formula>$Y430=1</formula>
    </cfRule>
  </conditionalFormatting>
  <conditionalFormatting sqref="Q430">
    <cfRule type="expression" dxfId="38205" priority="10456">
      <formula>$Y430=1</formula>
    </cfRule>
  </conditionalFormatting>
  <conditionalFormatting sqref="Q430">
    <cfRule type="expression" dxfId="38204" priority="10455">
      <formula>$Y430=3</formula>
    </cfRule>
  </conditionalFormatting>
  <conditionalFormatting sqref="Q430">
    <cfRule type="expression" dxfId="38203" priority="10454">
      <formula>$Y430=4</formula>
    </cfRule>
  </conditionalFormatting>
  <conditionalFormatting sqref="Q430">
    <cfRule type="expression" dxfId="38202" priority="10453">
      <formula>$Y430=2</formula>
    </cfRule>
  </conditionalFormatting>
  <conditionalFormatting sqref="Q430">
    <cfRule type="expression" dxfId="38201" priority="10437">
      <formula>$Y430=4</formula>
    </cfRule>
    <cfRule type="expression" dxfId="38200" priority="10438">
      <formula>$Y430=3</formula>
    </cfRule>
    <cfRule type="expression" dxfId="38199" priority="10439">
      <formula>$Y430=2</formula>
    </cfRule>
    <cfRule type="expression" dxfId="38198" priority="10440">
      <formula>$Y430=1</formula>
    </cfRule>
    <cfRule type="expression" dxfId="38197" priority="10441">
      <formula>$Y430=4</formula>
    </cfRule>
    <cfRule type="expression" dxfId="38196" priority="10442">
      <formula>$Y430=3</formula>
    </cfRule>
    <cfRule type="expression" dxfId="38195" priority="10443">
      <formula>$Y430=2</formula>
    </cfRule>
    <cfRule type="expression" dxfId="38194" priority="10444">
      <formula>$Y430=1</formula>
    </cfRule>
    <cfRule type="expression" dxfId="38193" priority="10445">
      <formula>$Y430=4</formula>
    </cfRule>
    <cfRule type="expression" dxfId="38192" priority="10446">
      <formula>$Y430=3</formula>
    </cfRule>
    <cfRule type="expression" dxfId="38191" priority="10447">
      <formula>$Y430=2</formula>
    </cfRule>
    <cfRule type="expression" dxfId="38190" priority="10448">
      <formula>$Y430=1</formula>
    </cfRule>
    <cfRule type="expression" dxfId="38189" priority="10449">
      <formula>$Y430=4</formula>
    </cfRule>
    <cfRule type="expression" dxfId="38188" priority="10450">
      <formula>$Y430=3</formula>
    </cfRule>
    <cfRule type="expression" dxfId="38187" priority="10451">
      <formula>$Y430=2</formula>
    </cfRule>
    <cfRule type="expression" dxfId="38186" priority="10452">
      <formula>$Y430=1</formula>
    </cfRule>
  </conditionalFormatting>
  <conditionalFormatting sqref="R430:AF430">
    <cfRule type="expression" dxfId="38185" priority="10436">
      <formula>$Y430=1</formula>
    </cfRule>
  </conditionalFormatting>
  <conditionalFormatting sqref="R430:AF430">
    <cfRule type="expression" dxfId="38184" priority="10435">
      <formula>$Y430=3</formula>
    </cfRule>
  </conditionalFormatting>
  <conditionalFormatting sqref="R430:AF430">
    <cfRule type="expression" dxfId="38183" priority="10434">
      <formula>$Y430=4</formula>
    </cfRule>
  </conditionalFormatting>
  <conditionalFormatting sqref="R430:AF430">
    <cfRule type="expression" dxfId="38182" priority="10433">
      <formula>$Y430=2</formula>
    </cfRule>
  </conditionalFormatting>
  <conditionalFormatting sqref="AF430 R430:AA430">
    <cfRule type="expression" dxfId="38181" priority="10425">
      <formula>$Y430=4</formula>
    </cfRule>
    <cfRule type="expression" dxfId="38180" priority="10426">
      <formula>$Y430=3</formula>
    </cfRule>
    <cfRule type="expression" dxfId="38179" priority="10427">
      <formula>$Y430=2</formula>
    </cfRule>
    <cfRule type="expression" dxfId="38178" priority="10428">
      <formula>$Y430=1</formula>
    </cfRule>
    <cfRule type="expression" dxfId="38177" priority="10429">
      <formula>$Y430=4</formula>
    </cfRule>
    <cfRule type="expression" dxfId="38176" priority="10430">
      <formula>$Y430=3</formula>
    </cfRule>
    <cfRule type="expression" dxfId="38175" priority="10431">
      <formula>$Y430=2</formula>
    </cfRule>
    <cfRule type="expression" dxfId="38174" priority="10432">
      <formula>$Y430=1</formula>
    </cfRule>
  </conditionalFormatting>
  <conditionalFormatting sqref="R430:V430 Y430:AF430">
    <cfRule type="expression" dxfId="38173" priority="10424">
      <formula>$Y430=1</formula>
    </cfRule>
  </conditionalFormatting>
  <conditionalFormatting sqref="R430:V430 Y430:AF430">
    <cfRule type="expression" dxfId="38172" priority="10423">
      <formula>$Y430=3</formula>
    </cfRule>
  </conditionalFormatting>
  <conditionalFormatting sqref="R430:V430 Y430:AF430">
    <cfRule type="expression" dxfId="38171" priority="10422">
      <formula>$Y430=4</formula>
    </cfRule>
  </conditionalFormatting>
  <conditionalFormatting sqref="R430:V430 Y430:AF430">
    <cfRule type="expression" dxfId="38170" priority="10421">
      <formula>$Y430=2</formula>
    </cfRule>
  </conditionalFormatting>
  <conditionalFormatting sqref="AF430 R430:V430 Y430:AA430">
    <cfRule type="expression" dxfId="38169" priority="10413">
      <formula>$Y430=4</formula>
    </cfRule>
    <cfRule type="expression" dxfId="38168" priority="10414">
      <formula>$Y430=3</formula>
    </cfRule>
    <cfRule type="expression" dxfId="38167" priority="10415">
      <formula>$Y430=2</formula>
    </cfRule>
    <cfRule type="expression" dxfId="38166" priority="10416">
      <formula>$Y430=1</formula>
    </cfRule>
    <cfRule type="expression" dxfId="38165" priority="10417">
      <formula>$Y430=4</formula>
    </cfRule>
    <cfRule type="expression" dxfId="38164" priority="10418">
      <formula>$Y430=3</formula>
    </cfRule>
    <cfRule type="expression" dxfId="38163" priority="10419">
      <formula>$Y430=2</formula>
    </cfRule>
    <cfRule type="expression" dxfId="38162" priority="10420">
      <formula>$Y430=1</formula>
    </cfRule>
  </conditionalFormatting>
  <conditionalFormatting sqref="W430:X430">
    <cfRule type="expression" dxfId="38161" priority="10412">
      <formula>$Y430=1</formula>
    </cfRule>
  </conditionalFormatting>
  <conditionalFormatting sqref="W430:X430">
    <cfRule type="expression" dxfId="38160" priority="10411">
      <formula>$Y430=3</formula>
    </cfRule>
  </conditionalFormatting>
  <conditionalFormatting sqref="W430:X430">
    <cfRule type="expression" dxfId="38159" priority="10410">
      <formula>$Y430=4</formula>
    </cfRule>
  </conditionalFormatting>
  <conditionalFormatting sqref="W430:X430">
    <cfRule type="expression" dxfId="38158" priority="10409">
      <formula>$Y430=2</formula>
    </cfRule>
  </conditionalFormatting>
  <conditionalFormatting sqref="W430:X430">
    <cfRule type="expression" dxfId="38157" priority="10401">
      <formula>$Y430=4</formula>
    </cfRule>
    <cfRule type="expression" dxfId="38156" priority="10402">
      <formula>$Y430=3</formula>
    </cfRule>
    <cfRule type="expression" dxfId="38155" priority="10403">
      <formula>$Y430=2</formula>
    </cfRule>
    <cfRule type="expression" dxfId="38154" priority="10404">
      <formula>$Y430=1</formula>
    </cfRule>
    <cfRule type="expression" dxfId="38153" priority="10405">
      <formula>$Y430=4</formula>
    </cfRule>
    <cfRule type="expression" dxfId="38152" priority="10406">
      <formula>$Y430=3</formula>
    </cfRule>
    <cfRule type="expression" dxfId="38151" priority="10407">
      <formula>$Y430=2</formula>
    </cfRule>
    <cfRule type="expression" dxfId="38150" priority="10408">
      <formula>$Y430=1</formula>
    </cfRule>
  </conditionalFormatting>
  <conditionalFormatting sqref="E431 G431">
    <cfRule type="expression" dxfId="38149" priority="10400">
      <formula>$Y431=1</formula>
    </cfRule>
  </conditionalFormatting>
  <conditionalFormatting sqref="G431">
    <cfRule type="expression" dxfId="38148" priority="10399">
      <formula>$Y431=3</formula>
    </cfRule>
  </conditionalFormatting>
  <conditionalFormatting sqref="E431 G431">
    <cfRule type="expression" dxfId="38147" priority="10398">
      <formula>$Y431=4</formula>
    </cfRule>
  </conditionalFormatting>
  <conditionalFormatting sqref="E431">
    <cfRule type="expression" dxfId="38146" priority="10396">
      <formula>$Y431=3</formula>
    </cfRule>
    <cfRule type="expression" dxfId="38145" priority="10397">
      <formula>$Y431=2</formula>
    </cfRule>
  </conditionalFormatting>
  <conditionalFormatting sqref="G431">
    <cfRule type="expression" dxfId="38144" priority="10395">
      <formula>$Y431=2</formula>
    </cfRule>
  </conditionalFormatting>
  <conditionalFormatting sqref="G431">
    <cfRule type="expression" dxfId="38143" priority="10393">
      <formula>$Y431=1</formula>
    </cfRule>
    <cfRule type="expression" dxfId="38142" priority="10394">
      <formula>$Y431=1</formula>
    </cfRule>
  </conditionalFormatting>
  <conditionalFormatting sqref="G431">
    <cfRule type="expression" dxfId="38141" priority="10391">
      <formula>$Y431=4</formula>
    </cfRule>
    <cfRule type="expression" dxfId="38140" priority="10392">
      <formula>$Y431=2</formula>
    </cfRule>
  </conditionalFormatting>
  <conditionalFormatting sqref="F431">
    <cfRule type="expression" dxfId="38139" priority="10390">
      <formula>$Y431=1</formula>
    </cfRule>
  </conditionalFormatting>
  <conditionalFormatting sqref="F431">
    <cfRule type="expression" dxfId="38138" priority="10389">
      <formula>$Y431=3</formula>
    </cfRule>
  </conditionalFormatting>
  <conditionalFormatting sqref="F431">
    <cfRule type="expression" dxfId="38137" priority="10388">
      <formula>$Y431=4</formula>
    </cfRule>
  </conditionalFormatting>
  <conditionalFormatting sqref="F431">
    <cfRule type="expression" dxfId="38136" priority="10387">
      <formula>$Y431=2</formula>
    </cfRule>
  </conditionalFormatting>
  <conditionalFormatting sqref="F431">
    <cfRule type="expression" dxfId="38135" priority="10385">
      <formula>$Y431=1</formula>
    </cfRule>
    <cfRule type="expression" dxfId="38134" priority="10386">
      <formula>$Y431=1</formula>
    </cfRule>
  </conditionalFormatting>
  <conditionalFormatting sqref="F431">
    <cfRule type="expression" dxfId="38133" priority="10383">
      <formula>$Y431=4</formula>
    </cfRule>
    <cfRule type="expression" dxfId="38132" priority="10384">
      <formula>$Y431=2</formula>
    </cfRule>
  </conditionalFormatting>
  <conditionalFormatting sqref="F431">
    <cfRule type="expression" dxfId="38131" priority="10382">
      <formula>$Y431=1</formula>
    </cfRule>
  </conditionalFormatting>
  <conditionalFormatting sqref="F431">
    <cfRule type="expression" dxfId="38130" priority="10381">
      <formula>$Y431=3</formula>
    </cfRule>
  </conditionalFormatting>
  <conditionalFormatting sqref="F431">
    <cfRule type="expression" dxfId="38129" priority="10380">
      <formula>$Y431=4</formula>
    </cfRule>
  </conditionalFormatting>
  <conditionalFormatting sqref="F431">
    <cfRule type="expression" dxfId="38128" priority="10379">
      <formula>$Y431=2</formula>
    </cfRule>
  </conditionalFormatting>
  <conditionalFormatting sqref="F431">
    <cfRule type="expression" dxfId="38127" priority="10377">
      <formula>$Y431=1</formula>
    </cfRule>
    <cfRule type="expression" dxfId="38126" priority="10378">
      <formula>$Y431=1</formula>
    </cfRule>
  </conditionalFormatting>
  <conditionalFormatting sqref="F431">
    <cfRule type="expression" dxfId="38125" priority="10375">
      <formula>$Y431=4</formula>
    </cfRule>
    <cfRule type="expression" dxfId="38124" priority="10376">
      <formula>$Y431=2</formula>
    </cfRule>
  </conditionalFormatting>
  <conditionalFormatting sqref="F431">
    <cfRule type="expression" dxfId="38123" priority="10374">
      <formula>$Y431=1</formula>
    </cfRule>
  </conditionalFormatting>
  <conditionalFormatting sqref="F431">
    <cfRule type="expression" dxfId="38122" priority="10373">
      <formula>$Y431=3</formula>
    </cfRule>
  </conditionalFormatting>
  <conditionalFormatting sqref="F431">
    <cfRule type="expression" dxfId="38121" priority="10372">
      <formula>$Y431=4</formula>
    </cfRule>
  </conditionalFormatting>
  <conditionalFormatting sqref="F431">
    <cfRule type="expression" dxfId="38120" priority="10371">
      <formula>$Y431=2</formula>
    </cfRule>
  </conditionalFormatting>
  <conditionalFormatting sqref="F431">
    <cfRule type="expression" dxfId="38119" priority="10369">
      <formula>$Y431=1</formula>
    </cfRule>
    <cfRule type="expression" dxfId="38118" priority="10370">
      <formula>$Y431=1</formula>
    </cfRule>
  </conditionalFormatting>
  <conditionalFormatting sqref="F431">
    <cfRule type="expression" dxfId="38117" priority="10367">
      <formula>$Y431=4</formula>
    </cfRule>
    <cfRule type="expression" dxfId="38116" priority="10368">
      <formula>$Y431=2</formula>
    </cfRule>
  </conditionalFormatting>
  <conditionalFormatting sqref="F431">
    <cfRule type="expression" dxfId="38115" priority="10366">
      <formula>$Y431=1</formula>
    </cfRule>
  </conditionalFormatting>
  <conditionalFormatting sqref="F431">
    <cfRule type="expression" dxfId="38114" priority="10365">
      <formula>$Y431=3</formula>
    </cfRule>
  </conditionalFormatting>
  <conditionalFormatting sqref="F431">
    <cfRule type="expression" dxfId="38113" priority="10364">
      <formula>$Y431=4</formula>
    </cfRule>
  </conditionalFormatting>
  <conditionalFormatting sqref="F431">
    <cfRule type="expression" dxfId="38112" priority="10363">
      <formula>$Y431=2</formula>
    </cfRule>
  </conditionalFormatting>
  <conditionalFormatting sqref="F431">
    <cfRule type="expression" dxfId="38111" priority="10361">
      <formula>$Y431=1</formula>
    </cfRule>
    <cfRule type="expression" dxfId="38110" priority="10362">
      <formula>$Y431=1</formula>
    </cfRule>
  </conditionalFormatting>
  <conditionalFormatting sqref="F431">
    <cfRule type="expression" dxfId="38109" priority="10359">
      <formula>$Y431=4</formula>
    </cfRule>
    <cfRule type="expression" dxfId="38108" priority="10360">
      <formula>$Y431=2</formula>
    </cfRule>
  </conditionalFormatting>
  <conditionalFormatting sqref="B432:D432 I432">
    <cfRule type="expression" dxfId="38107" priority="10358">
      <formula>$Y432=1</formula>
    </cfRule>
  </conditionalFormatting>
  <conditionalFormatting sqref="B432:D432 I432">
    <cfRule type="expression" dxfId="38106" priority="10357">
      <formula>$Y432=3</formula>
    </cfRule>
  </conditionalFormatting>
  <conditionalFormatting sqref="B432:D432 I432">
    <cfRule type="expression" dxfId="38105" priority="10356">
      <formula>$Y432=4</formula>
    </cfRule>
  </conditionalFormatting>
  <conditionalFormatting sqref="B432:D432 I432">
    <cfRule type="expression" dxfId="38104" priority="10355">
      <formula>$Y432=2</formula>
    </cfRule>
  </conditionalFormatting>
  <conditionalFormatting sqref="E432 G432">
    <cfRule type="expression" dxfId="38103" priority="10354">
      <formula>$Y432=1</formula>
    </cfRule>
  </conditionalFormatting>
  <conditionalFormatting sqref="G432">
    <cfRule type="expression" dxfId="38102" priority="10353">
      <formula>$Y432=3</formula>
    </cfRule>
  </conditionalFormatting>
  <conditionalFormatting sqref="E432 G432">
    <cfRule type="expression" dxfId="38101" priority="10352">
      <formula>$Y432=4</formula>
    </cfRule>
  </conditionalFormatting>
  <conditionalFormatting sqref="E432">
    <cfRule type="expression" dxfId="38100" priority="10350">
      <formula>$Y432=3</formula>
    </cfRule>
    <cfRule type="expression" dxfId="38099" priority="10351">
      <formula>$Y432=2</formula>
    </cfRule>
  </conditionalFormatting>
  <conditionalFormatting sqref="G432">
    <cfRule type="expression" dxfId="38098" priority="10349">
      <formula>$Y432=2</formula>
    </cfRule>
  </conditionalFormatting>
  <conditionalFormatting sqref="G432">
    <cfRule type="expression" dxfId="38097" priority="10347">
      <formula>$Y432=1</formula>
    </cfRule>
    <cfRule type="expression" dxfId="38096" priority="10348">
      <formula>$Y432=1</formula>
    </cfRule>
  </conditionalFormatting>
  <conditionalFormatting sqref="G432">
    <cfRule type="expression" dxfId="38095" priority="10345">
      <formula>$Y432=4</formula>
    </cfRule>
    <cfRule type="expression" dxfId="38094" priority="10346">
      <formula>$Y432=2</formula>
    </cfRule>
  </conditionalFormatting>
  <conditionalFormatting sqref="F432">
    <cfRule type="expression" dxfId="38093" priority="10344">
      <formula>$Y432=1</formula>
    </cfRule>
  </conditionalFormatting>
  <conditionalFormatting sqref="F432">
    <cfRule type="expression" dxfId="38092" priority="10343">
      <formula>$Y432=3</formula>
    </cfRule>
  </conditionalFormatting>
  <conditionalFormatting sqref="F432">
    <cfRule type="expression" dxfId="38091" priority="10342">
      <formula>$Y432=4</formula>
    </cfRule>
  </conditionalFormatting>
  <conditionalFormatting sqref="F432">
    <cfRule type="expression" dxfId="38090" priority="10341">
      <formula>$Y432=2</formula>
    </cfRule>
  </conditionalFormatting>
  <conditionalFormatting sqref="F432">
    <cfRule type="expression" dxfId="38089" priority="10339">
      <formula>$Y432=1</formula>
    </cfRule>
    <cfRule type="expression" dxfId="38088" priority="10340">
      <formula>$Y432=1</formula>
    </cfRule>
  </conditionalFormatting>
  <conditionalFormatting sqref="F432">
    <cfRule type="expression" dxfId="38087" priority="10337">
      <formula>$Y432=4</formula>
    </cfRule>
    <cfRule type="expression" dxfId="38086" priority="10338">
      <formula>$Y432=2</formula>
    </cfRule>
  </conditionalFormatting>
  <conditionalFormatting sqref="F432">
    <cfRule type="expression" dxfId="38085" priority="10336">
      <formula>$Y432=1</formula>
    </cfRule>
  </conditionalFormatting>
  <conditionalFormatting sqref="F432">
    <cfRule type="expression" dxfId="38084" priority="10335">
      <formula>$Y432=3</formula>
    </cfRule>
  </conditionalFormatting>
  <conditionalFormatting sqref="F432">
    <cfRule type="expression" dxfId="38083" priority="10334">
      <formula>$Y432=4</formula>
    </cfRule>
  </conditionalFormatting>
  <conditionalFormatting sqref="F432">
    <cfRule type="expression" dxfId="38082" priority="10333">
      <formula>$Y432=2</formula>
    </cfRule>
  </conditionalFormatting>
  <conditionalFormatting sqref="F432">
    <cfRule type="expression" dxfId="38081" priority="10331">
      <formula>$Y432=1</formula>
    </cfRule>
    <cfRule type="expression" dxfId="38080" priority="10332">
      <formula>$Y432=1</formula>
    </cfRule>
  </conditionalFormatting>
  <conditionalFormatting sqref="F432">
    <cfRule type="expression" dxfId="38079" priority="10329">
      <formula>$Y432=4</formula>
    </cfRule>
    <cfRule type="expression" dxfId="38078" priority="10330">
      <formula>$Y432=2</formula>
    </cfRule>
  </conditionalFormatting>
  <conditionalFormatting sqref="F432">
    <cfRule type="expression" dxfId="38077" priority="10328">
      <formula>$Y432=1</formula>
    </cfRule>
  </conditionalFormatting>
  <conditionalFormatting sqref="F432">
    <cfRule type="expression" dxfId="38076" priority="10327">
      <formula>$Y432=3</formula>
    </cfRule>
  </conditionalFormatting>
  <conditionalFormatting sqref="F432">
    <cfRule type="expression" dxfId="38075" priority="10326">
      <formula>$Y432=4</formula>
    </cfRule>
  </conditionalFormatting>
  <conditionalFormatting sqref="F432">
    <cfRule type="expression" dxfId="38074" priority="10325">
      <formula>$Y432=2</formula>
    </cfRule>
  </conditionalFormatting>
  <conditionalFormatting sqref="F432">
    <cfRule type="expression" dxfId="38073" priority="10323">
      <formula>$Y432=1</formula>
    </cfRule>
    <cfRule type="expression" dxfId="38072" priority="10324">
      <formula>$Y432=1</formula>
    </cfRule>
  </conditionalFormatting>
  <conditionalFormatting sqref="F432">
    <cfRule type="expression" dxfId="38071" priority="10321">
      <formula>$Y432=4</formula>
    </cfRule>
    <cfRule type="expression" dxfId="38070" priority="10322">
      <formula>$Y432=2</formula>
    </cfRule>
  </conditionalFormatting>
  <conditionalFormatting sqref="F432">
    <cfRule type="expression" dxfId="38069" priority="10320">
      <formula>$Y432=1</formula>
    </cfRule>
  </conditionalFormatting>
  <conditionalFormatting sqref="F432">
    <cfRule type="expression" dxfId="38068" priority="10319">
      <formula>$Y432=3</formula>
    </cfRule>
  </conditionalFormatting>
  <conditionalFormatting sqref="F432">
    <cfRule type="expression" dxfId="38067" priority="10318">
      <formula>$Y432=4</formula>
    </cfRule>
  </conditionalFormatting>
  <conditionalFormatting sqref="F432">
    <cfRule type="expression" dxfId="38066" priority="10317">
      <formula>$Y432=2</formula>
    </cfRule>
  </conditionalFormatting>
  <conditionalFormatting sqref="F432">
    <cfRule type="expression" dxfId="38065" priority="10315">
      <formula>$Y432=1</formula>
    </cfRule>
    <cfRule type="expression" dxfId="38064" priority="10316">
      <formula>$Y432=1</formula>
    </cfRule>
  </conditionalFormatting>
  <conditionalFormatting sqref="F432">
    <cfRule type="expression" dxfId="38063" priority="10313">
      <formula>$Y432=4</formula>
    </cfRule>
    <cfRule type="expression" dxfId="38062" priority="10314">
      <formula>$Y432=2</formula>
    </cfRule>
  </conditionalFormatting>
  <conditionalFormatting sqref="O432 M432">
    <cfRule type="expression" dxfId="38061" priority="10312">
      <formula>$Y432=1</formula>
    </cfRule>
  </conditionalFormatting>
  <conditionalFormatting sqref="O432 M432">
    <cfRule type="expression" dxfId="38060" priority="10311">
      <formula>$Y432=3</formula>
    </cfRule>
  </conditionalFormatting>
  <conditionalFormatting sqref="O432 M432">
    <cfRule type="expression" dxfId="38059" priority="10310">
      <formula>$Y432=4</formula>
    </cfRule>
  </conditionalFormatting>
  <conditionalFormatting sqref="O432 M432">
    <cfRule type="expression" dxfId="38058" priority="10309">
      <formula>$Y432=2</formula>
    </cfRule>
  </conditionalFormatting>
  <conditionalFormatting sqref="M431">
    <cfRule type="expression" dxfId="38057" priority="10308">
      <formula>$Y431=1</formula>
    </cfRule>
  </conditionalFormatting>
  <conditionalFormatting sqref="M431">
    <cfRule type="expression" dxfId="38056" priority="10307">
      <formula>$Y431=3</formula>
    </cfRule>
  </conditionalFormatting>
  <conditionalFormatting sqref="M431">
    <cfRule type="expression" dxfId="38055" priority="10306">
      <formula>$Y431=4</formula>
    </cfRule>
  </conditionalFormatting>
  <conditionalFormatting sqref="M431">
    <cfRule type="expression" dxfId="38054" priority="10305">
      <formula>$Y431=2</formula>
    </cfRule>
  </conditionalFormatting>
  <conditionalFormatting sqref="O431">
    <cfRule type="expression" dxfId="38053" priority="10304">
      <formula>$Y431=1</formula>
    </cfRule>
  </conditionalFormatting>
  <conditionalFormatting sqref="O431">
    <cfRule type="expression" dxfId="38052" priority="10303">
      <formula>$Y431=3</formula>
    </cfRule>
  </conditionalFormatting>
  <conditionalFormatting sqref="O431">
    <cfRule type="expression" dxfId="38051" priority="10302">
      <formula>$Y431=4</formula>
    </cfRule>
  </conditionalFormatting>
  <conditionalFormatting sqref="O431">
    <cfRule type="expression" dxfId="38050" priority="10301">
      <formula>$Y431=2</formula>
    </cfRule>
  </conditionalFormatting>
  <conditionalFormatting sqref="O431">
    <cfRule type="expression" dxfId="38049" priority="10300">
      <formula>$Y431=1</formula>
    </cfRule>
  </conditionalFormatting>
  <conditionalFormatting sqref="O431">
    <cfRule type="expression" dxfId="38048" priority="10299">
      <formula>$Y431=3</formula>
    </cfRule>
  </conditionalFormatting>
  <conditionalFormatting sqref="O431">
    <cfRule type="expression" dxfId="38047" priority="10298">
      <formula>$Y431=4</formula>
    </cfRule>
  </conditionalFormatting>
  <conditionalFormatting sqref="O431">
    <cfRule type="expression" dxfId="38046" priority="10297">
      <formula>$Y431=2</formula>
    </cfRule>
  </conditionalFormatting>
  <conditionalFormatting sqref="P432:AF432">
    <cfRule type="expression" dxfId="38045" priority="10296">
      <formula>$Y432=1</formula>
    </cfRule>
  </conditionalFormatting>
  <conditionalFormatting sqref="P432:AF432">
    <cfRule type="expression" dxfId="38044" priority="10295">
      <formula>$Y432=3</formula>
    </cfRule>
  </conditionalFormatting>
  <conditionalFormatting sqref="P432:AF432">
    <cfRule type="expression" dxfId="38043" priority="10294">
      <formula>$Y432=4</formula>
    </cfRule>
  </conditionalFormatting>
  <conditionalFormatting sqref="P432:AF432">
    <cfRule type="expression" dxfId="38042" priority="10293">
      <formula>$Y432=2</formula>
    </cfRule>
  </conditionalFormatting>
  <conditionalFormatting sqref="AF432 R432:AA432">
    <cfRule type="expression" dxfId="38041" priority="10285">
      <formula>$Y432=4</formula>
    </cfRule>
    <cfRule type="expression" dxfId="38040" priority="10286">
      <formula>$Y432=3</formula>
    </cfRule>
    <cfRule type="expression" dxfId="38039" priority="10287">
      <formula>$Y432=2</formula>
    </cfRule>
    <cfRule type="expression" dxfId="38038" priority="10288">
      <formula>$Y432=1</formula>
    </cfRule>
    <cfRule type="expression" dxfId="38037" priority="10289">
      <formula>$Y432=4</formula>
    </cfRule>
    <cfRule type="expression" dxfId="38036" priority="10290">
      <formula>$Y432=3</formula>
    </cfRule>
    <cfRule type="expression" dxfId="38035" priority="10291">
      <formula>$Y432=2</formula>
    </cfRule>
    <cfRule type="expression" dxfId="38034" priority="10292">
      <formula>$Y432=1</formula>
    </cfRule>
  </conditionalFormatting>
  <conditionalFormatting sqref="P432:Q432">
    <cfRule type="expression" dxfId="38033" priority="10269">
      <formula>$Y432=4</formula>
    </cfRule>
    <cfRule type="expression" dxfId="38032" priority="10270">
      <formula>$Y432=3</formula>
    </cfRule>
    <cfRule type="expression" dxfId="38031" priority="10271">
      <formula>$Y432=2</formula>
    </cfRule>
    <cfRule type="expression" dxfId="38030" priority="10272">
      <formula>$Y432=1</formula>
    </cfRule>
    <cfRule type="expression" dxfId="38029" priority="10273">
      <formula>$Y432=4</formula>
    </cfRule>
    <cfRule type="expression" dxfId="38028" priority="10274">
      <formula>$Y432=3</formula>
    </cfRule>
    <cfRule type="expression" dxfId="38027" priority="10275">
      <formula>$Y432=2</formula>
    </cfRule>
    <cfRule type="expression" dxfId="38026" priority="10276">
      <formula>$Y432=1</formula>
    </cfRule>
    <cfRule type="expression" dxfId="38025" priority="10277">
      <formula>$Y432=4</formula>
    </cfRule>
    <cfRule type="expression" dxfId="38024" priority="10278">
      <formula>$Y432=3</formula>
    </cfRule>
    <cfRule type="expression" dxfId="38023" priority="10279">
      <formula>$Y432=2</formula>
    </cfRule>
    <cfRule type="expression" dxfId="38022" priority="10280">
      <formula>$Y432=1</formula>
    </cfRule>
    <cfRule type="expression" dxfId="38021" priority="10281">
      <formula>$Y432=4</formula>
    </cfRule>
    <cfRule type="expression" dxfId="38020" priority="10282">
      <formula>$Y432=3</formula>
    </cfRule>
    <cfRule type="expression" dxfId="38019" priority="10283">
      <formula>$Y432=2</formula>
    </cfRule>
    <cfRule type="expression" dxfId="38018" priority="10284">
      <formula>$Y432=1</formula>
    </cfRule>
  </conditionalFormatting>
  <conditionalFormatting sqref="P431">
    <cfRule type="expression" dxfId="38017" priority="10268">
      <formula>$Y431=1</formula>
    </cfRule>
  </conditionalFormatting>
  <conditionalFormatting sqref="P431">
    <cfRule type="expression" dxfId="38016" priority="10267">
      <formula>$Y431=3</formula>
    </cfRule>
  </conditionalFormatting>
  <conditionalFormatting sqref="P431">
    <cfRule type="expression" dxfId="38015" priority="10266">
      <formula>$Y431=4</formula>
    </cfRule>
  </conditionalFormatting>
  <conditionalFormatting sqref="P431">
    <cfRule type="expression" dxfId="38014" priority="10265">
      <formula>$Y431=2</formula>
    </cfRule>
  </conditionalFormatting>
  <conditionalFormatting sqref="P431">
    <cfRule type="expression" dxfId="38013" priority="10249">
      <formula>$Y431=4</formula>
    </cfRule>
    <cfRule type="expression" dxfId="38012" priority="10250">
      <formula>$Y431=3</formula>
    </cfRule>
    <cfRule type="expression" dxfId="38011" priority="10251">
      <formula>$Y431=2</formula>
    </cfRule>
    <cfRule type="expression" dxfId="38010" priority="10252">
      <formula>$Y431=1</formula>
    </cfRule>
    <cfRule type="expression" dxfId="38009" priority="10253">
      <formula>$Y431=4</formula>
    </cfRule>
    <cfRule type="expression" dxfId="38008" priority="10254">
      <formula>$Y431=3</formula>
    </cfRule>
    <cfRule type="expression" dxfId="38007" priority="10255">
      <formula>$Y431=2</formula>
    </cfRule>
    <cfRule type="expression" dxfId="38006" priority="10256">
      <formula>$Y431=1</formula>
    </cfRule>
    <cfRule type="expression" dxfId="38005" priority="10257">
      <formula>$Y431=4</formula>
    </cfRule>
    <cfRule type="expression" dxfId="38004" priority="10258">
      <formula>$Y431=3</formula>
    </cfRule>
    <cfRule type="expression" dxfId="38003" priority="10259">
      <formula>$Y431=2</formula>
    </cfRule>
    <cfRule type="expression" dxfId="38002" priority="10260">
      <formula>$Y431=1</formula>
    </cfRule>
    <cfRule type="expression" dxfId="38001" priority="10261">
      <formula>$Y431=4</formula>
    </cfRule>
    <cfRule type="expression" dxfId="38000" priority="10262">
      <formula>$Y431=3</formula>
    </cfRule>
    <cfRule type="expression" dxfId="37999" priority="10263">
      <formula>$Y431=2</formula>
    </cfRule>
    <cfRule type="expression" dxfId="37998" priority="10264">
      <formula>$Y431=1</formula>
    </cfRule>
  </conditionalFormatting>
  <conditionalFormatting sqref="Q431">
    <cfRule type="expression" dxfId="37997" priority="10248">
      <formula>$Y431=1</formula>
    </cfRule>
  </conditionalFormatting>
  <conditionalFormatting sqref="Q431">
    <cfRule type="expression" dxfId="37996" priority="10247">
      <formula>$Y431=3</formula>
    </cfRule>
  </conditionalFormatting>
  <conditionalFormatting sqref="Q431">
    <cfRule type="expression" dxfId="37995" priority="10246">
      <formula>$Y431=4</formula>
    </cfRule>
  </conditionalFormatting>
  <conditionalFormatting sqref="Q431">
    <cfRule type="expression" dxfId="37994" priority="10245">
      <formula>$Y431=2</formula>
    </cfRule>
  </conditionalFormatting>
  <conditionalFormatting sqref="Q431">
    <cfRule type="expression" dxfId="37993" priority="10229">
      <formula>$Y431=4</formula>
    </cfRule>
    <cfRule type="expression" dxfId="37992" priority="10230">
      <formula>$Y431=3</formula>
    </cfRule>
    <cfRule type="expression" dxfId="37991" priority="10231">
      <formula>$Y431=2</formula>
    </cfRule>
    <cfRule type="expression" dxfId="37990" priority="10232">
      <formula>$Y431=1</formula>
    </cfRule>
    <cfRule type="expression" dxfId="37989" priority="10233">
      <formula>$Y431=4</formula>
    </cfRule>
    <cfRule type="expression" dxfId="37988" priority="10234">
      <formula>$Y431=3</formula>
    </cfRule>
    <cfRule type="expression" dxfId="37987" priority="10235">
      <formula>$Y431=2</formula>
    </cfRule>
    <cfRule type="expression" dxfId="37986" priority="10236">
      <formula>$Y431=1</formula>
    </cfRule>
    <cfRule type="expression" dxfId="37985" priority="10237">
      <formula>$Y431=4</formula>
    </cfRule>
    <cfRule type="expression" dxfId="37984" priority="10238">
      <formula>$Y431=3</formula>
    </cfRule>
    <cfRule type="expression" dxfId="37983" priority="10239">
      <formula>$Y431=2</formula>
    </cfRule>
    <cfRule type="expression" dxfId="37982" priority="10240">
      <formula>$Y431=1</formula>
    </cfRule>
    <cfRule type="expression" dxfId="37981" priority="10241">
      <formula>$Y431=4</formula>
    </cfRule>
    <cfRule type="expression" dxfId="37980" priority="10242">
      <formula>$Y431=3</formula>
    </cfRule>
    <cfRule type="expression" dxfId="37979" priority="10243">
      <formula>$Y431=2</formula>
    </cfRule>
    <cfRule type="expression" dxfId="37978" priority="10244">
      <formula>$Y431=1</formula>
    </cfRule>
  </conditionalFormatting>
  <conditionalFormatting sqref="R431:AF431">
    <cfRule type="expression" dxfId="37977" priority="10228">
      <formula>$Y431=1</formula>
    </cfRule>
  </conditionalFormatting>
  <conditionalFormatting sqref="R431:AF431">
    <cfRule type="expression" dxfId="37976" priority="10227">
      <formula>$Y431=3</formula>
    </cfRule>
  </conditionalFormatting>
  <conditionalFormatting sqref="R431:AF431">
    <cfRule type="expression" dxfId="37975" priority="10226">
      <formula>$Y431=4</formula>
    </cfRule>
  </conditionalFormatting>
  <conditionalFormatting sqref="R431:AF431">
    <cfRule type="expression" dxfId="37974" priority="10225">
      <formula>$Y431=2</formula>
    </cfRule>
  </conditionalFormatting>
  <conditionalFormatting sqref="AF431 R431:AA431">
    <cfRule type="expression" dxfId="37973" priority="10217">
      <formula>$Y431=4</formula>
    </cfRule>
    <cfRule type="expression" dxfId="37972" priority="10218">
      <formula>$Y431=3</formula>
    </cfRule>
    <cfRule type="expression" dxfId="37971" priority="10219">
      <formula>$Y431=2</formula>
    </cfRule>
    <cfRule type="expression" dxfId="37970" priority="10220">
      <formula>$Y431=1</formula>
    </cfRule>
    <cfRule type="expression" dxfId="37969" priority="10221">
      <formula>$Y431=4</formula>
    </cfRule>
    <cfRule type="expression" dxfId="37968" priority="10222">
      <formula>$Y431=3</formula>
    </cfRule>
    <cfRule type="expression" dxfId="37967" priority="10223">
      <formula>$Y431=2</formula>
    </cfRule>
    <cfRule type="expression" dxfId="37966" priority="10224">
      <formula>$Y431=1</formula>
    </cfRule>
  </conditionalFormatting>
  <conditionalFormatting sqref="R431:V431 Y431:AF431">
    <cfRule type="expression" dxfId="37965" priority="10216">
      <formula>$Y431=1</formula>
    </cfRule>
  </conditionalFormatting>
  <conditionalFormatting sqref="R431:V431 Y431:AF431">
    <cfRule type="expression" dxfId="37964" priority="10215">
      <formula>$Y431=3</formula>
    </cfRule>
  </conditionalFormatting>
  <conditionalFormatting sqref="R431:V431 Y431:AF431">
    <cfRule type="expression" dxfId="37963" priority="10214">
      <formula>$Y431=4</formula>
    </cfRule>
  </conditionalFormatting>
  <conditionalFormatting sqref="R431:V431 Y431:AF431">
    <cfRule type="expression" dxfId="37962" priority="10213">
      <formula>$Y431=2</formula>
    </cfRule>
  </conditionalFormatting>
  <conditionalFormatting sqref="AF431 R431:V431 Y431:AA431">
    <cfRule type="expression" dxfId="37961" priority="10205">
      <formula>$Y431=4</formula>
    </cfRule>
    <cfRule type="expression" dxfId="37960" priority="10206">
      <formula>$Y431=3</formula>
    </cfRule>
    <cfRule type="expression" dxfId="37959" priority="10207">
      <formula>$Y431=2</formula>
    </cfRule>
    <cfRule type="expression" dxfId="37958" priority="10208">
      <formula>$Y431=1</formula>
    </cfRule>
    <cfRule type="expression" dxfId="37957" priority="10209">
      <formula>$Y431=4</formula>
    </cfRule>
    <cfRule type="expression" dxfId="37956" priority="10210">
      <formula>$Y431=3</formula>
    </cfRule>
    <cfRule type="expression" dxfId="37955" priority="10211">
      <formula>$Y431=2</formula>
    </cfRule>
    <cfRule type="expression" dxfId="37954" priority="10212">
      <formula>$Y431=1</formula>
    </cfRule>
  </conditionalFormatting>
  <conditionalFormatting sqref="W431:X431">
    <cfRule type="expression" dxfId="37953" priority="10204">
      <formula>$Y431=1</formula>
    </cfRule>
  </conditionalFormatting>
  <conditionalFormatting sqref="W431:X431">
    <cfRule type="expression" dxfId="37952" priority="10203">
      <formula>$Y431=3</formula>
    </cfRule>
  </conditionalFormatting>
  <conditionalFormatting sqref="W431:X431">
    <cfRule type="expression" dxfId="37951" priority="10202">
      <formula>$Y431=4</formula>
    </cfRule>
  </conditionalFormatting>
  <conditionalFormatting sqref="W431:X431">
    <cfRule type="expression" dxfId="37950" priority="10201">
      <formula>$Y431=2</formula>
    </cfRule>
  </conditionalFormatting>
  <conditionalFormatting sqref="W431:X431">
    <cfRule type="expression" dxfId="37949" priority="10193">
      <formula>$Y431=4</formula>
    </cfRule>
    <cfRule type="expression" dxfId="37948" priority="10194">
      <formula>$Y431=3</formula>
    </cfRule>
    <cfRule type="expression" dxfId="37947" priority="10195">
      <formula>$Y431=2</formula>
    </cfRule>
    <cfRule type="expression" dxfId="37946" priority="10196">
      <formula>$Y431=1</formula>
    </cfRule>
    <cfRule type="expression" dxfId="37945" priority="10197">
      <formula>$Y431=4</formula>
    </cfRule>
    <cfRule type="expression" dxfId="37944" priority="10198">
      <formula>$Y431=3</formula>
    </cfRule>
    <cfRule type="expression" dxfId="37943" priority="10199">
      <formula>$Y431=2</formula>
    </cfRule>
    <cfRule type="expression" dxfId="37942" priority="10200">
      <formula>$Y431=1</formula>
    </cfRule>
  </conditionalFormatting>
  <conditionalFormatting sqref="E433 G433">
    <cfRule type="expression" dxfId="37941" priority="10192">
      <formula>$Y433=1</formula>
    </cfRule>
  </conditionalFormatting>
  <conditionalFormatting sqref="G433">
    <cfRule type="expression" dxfId="37940" priority="10191">
      <formula>$Y433=3</formula>
    </cfRule>
  </conditionalFormatting>
  <conditionalFormatting sqref="E433 G433">
    <cfRule type="expression" dxfId="37939" priority="10190">
      <formula>$Y433=4</formula>
    </cfRule>
  </conditionalFormatting>
  <conditionalFormatting sqref="E433">
    <cfRule type="expression" dxfId="37938" priority="10188">
      <formula>$Y433=3</formula>
    </cfRule>
    <cfRule type="expression" dxfId="37937" priority="10189">
      <formula>$Y433=2</formula>
    </cfRule>
  </conditionalFormatting>
  <conditionalFormatting sqref="G433">
    <cfRule type="expression" dxfId="37936" priority="10187">
      <formula>$Y433=2</formula>
    </cfRule>
  </conditionalFormatting>
  <conditionalFormatting sqref="G433">
    <cfRule type="expression" dxfId="37935" priority="10185">
      <formula>$Y433=1</formula>
    </cfRule>
    <cfRule type="expression" dxfId="37934" priority="10186">
      <formula>$Y433=1</formula>
    </cfRule>
  </conditionalFormatting>
  <conditionalFormatting sqref="G433">
    <cfRule type="expression" dxfId="37933" priority="10183">
      <formula>$Y433=4</formula>
    </cfRule>
    <cfRule type="expression" dxfId="37932" priority="10184">
      <formula>$Y433=2</formula>
    </cfRule>
  </conditionalFormatting>
  <conditionalFormatting sqref="F433">
    <cfRule type="expression" dxfId="37931" priority="10182">
      <formula>$Y433=1</formula>
    </cfRule>
  </conditionalFormatting>
  <conditionalFormatting sqref="F433">
    <cfRule type="expression" dxfId="37930" priority="10181">
      <formula>$Y433=3</formula>
    </cfRule>
  </conditionalFormatting>
  <conditionalFormatting sqref="F433">
    <cfRule type="expression" dxfId="37929" priority="10180">
      <formula>$Y433=4</formula>
    </cfRule>
  </conditionalFormatting>
  <conditionalFormatting sqref="F433">
    <cfRule type="expression" dxfId="37928" priority="10179">
      <formula>$Y433=2</formula>
    </cfRule>
  </conditionalFormatting>
  <conditionalFormatting sqref="F433">
    <cfRule type="expression" dxfId="37927" priority="10177">
      <formula>$Y433=1</formula>
    </cfRule>
    <cfRule type="expression" dxfId="37926" priority="10178">
      <formula>$Y433=1</formula>
    </cfRule>
  </conditionalFormatting>
  <conditionalFormatting sqref="F433">
    <cfRule type="expression" dxfId="37925" priority="10175">
      <formula>$Y433=4</formula>
    </cfRule>
    <cfRule type="expression" dxfId="37924" priority="10176">
      <formula>$Y433=2</formula>
    </cfRule>
  </conditionalFormatting>
  <conditionalFormatting sqref="F433">
    <cfRule type="expression" dxfId="37923" priority="10174">
      <formula>$Y433=1</formula>
    </cfRule>
  </conditionalFormatting>
  <conditionalFormatting sqref="F433">
    <cfRule type="expression" dxfId="37922" priority="10173">
      <formula>$Y433=3</formula>
    </cfRule>
  </conditionalFormatting>
  <conditionalFormatting sqref="F433">
    <cfRule type="expression" dxfId="37921" priority="10172">
      <formula>$Y433=4</formula>
    </cfRule>
  </conditionalFormatting>
  <conditionalFormatting sqref="F433">
    <cfRule type="expression" dxfId="37920" priority="10171">
      <formula>$Y433=2</formula>
    </cfRule>
  </conditionalFormatting>
  <conditionalFormatting sqref="F433">
    <cfRule type="expression" dxfId="37919" priority="10169">
      <formula>$Y433=1</formula>
    </cfRule>
    <cfRule type="expression" dxfId="37918" priority="10170">
      <formula>$Y433=1</formula>
    </cfRule>
  </conditionalFormatting>
  <conditionalFormatting sqref="F433">
    <cfRule type="expression" dxfId="37917" priority="10167">
      <formula>$Y433=4</formula>
    </cfRule>
    <cfRule type="expression" dxfId="37916" priority="10168">
      <formula>$Y433=2</formula>
    </cfRule>
  </conditionalFormatting>
  <conditionalFormatting sqref="F433">
    <cfRule type="expression" dxfId="37915" priority="10166">
      <formula>$Y433=1</formula>
    </cfRule>
  </conditionalFormatting>
  <conditionalFormatting sqref="F433">
    <cfRule type="expression" dxfId="37914" priority="10165">
      <formula>$Y433=3</formula>
    </cfRule>
  </conditionalFormatting>
  <conditionalFormatting sqref="F433">
    <cfRule type="expression" dxfId="37913" priority="10164">
      <formula>$Y433=4</formula>
    </cfRule>
  </conditionalFormatting>
  <conditionalFormatting sqref="F433">
    <cfRule type="expression" dxfId="37912" priority="10163">
      <formula>$Y433=2</formula>
    </cfRule>
  </conditionalFormatting>
  <conditionalFormatting sqref="F433">
    <cfRule type="expression" dxfId="37911" priority="10161">
      <formula>$Y433=1</formula>
    </cfRule>
    <cfRule type="expression" dxfId="37910" priority="10162">
      <formula>$Y433=1</formula>
    </cfRule>
  </conditionalFormatting>
  <conditionalFormatting sqref="F433">
    <cfRule type="expression" dxfId="37909" priority="10159">
      <formula>$Y433=4</formula>
    </cfRule>
    <cfRule type="expression" dxfId="37908" priority="10160">
      <formula>$Y433=2</formula>
    </cfRule>
  </conditionalFormatting>
  <conditionalFormatting sqref="F433">
    <cfRule type="expression" dxfId="37907" priority="10158">
      <formula>$Y433=1</formula>
    </cfRule>
  </conditionalFormatting>
  <conditionalFormatting sqref="F433">
    <cfRule type="expression" dxfId="37906" priority="10157">
      <formula>$Y433=3</formula>
    </cfRule>
  </conditionalFormatting>
  <conditionalFormatting sqref="F433">
    <cfRule type="expression" dxfId="37905" priority="10156">
      <formula>$Y433=4</formula>
    </cfRule>
  </conditionalFormatting>
  <conditionalFormatting sqref="F433">
    <cfRule type="expression" dxfId="37904" priority="10155">
      <formula>$Y433=2</formula>
    </cfRule>
  </conditionalFormatting>
  <conditionalFormatting sqref="F433">
    <cfRule type="expression" dxfId="37903" priority="10153">
      <formula>$Y433=1</formula>
    </cfRule>
    <cfRule type="expression" dxfId="37902" priority="10154">
      <formula>$Y433=1</formula>
    </cfRule>
  </conditionalFormatting>
  <conditionalFormatting sqref="F433">
    <cfRule type="expression" dxfId="37901" priority="10151">
      <formula>$Y433=4</formula>
    </cfRule>
    <cfRule type="expression" dxfId="37900" priority="10152">
      <formula>$Y433=2</formula>
    </cfRule>
  </conditionalFormatting>
  <conditionalFormatting sqref="P433">
    <cfRule type="expression" dxfId="37899" priority="10150">
      <formula>$Y433=1</formula>
    </cfRule>
  </conditionalFormatting>
  <conditionalFormatting sqref="P433">
    <cfRule type="expression" dxfId="37898" priority="10149">
      <formula>$Y433=3</formula>
    </cfRule>
  </conditionalFormatting>
  <conditionalFormatting sqref="P433">
    <cfRule type="expression" dxfId="37897" priority="10148">
      <formula>$Y433=4</formula>
    </cfRule>
  </conditionalFormatting>
  <conditionalFormatting sqref="P433">
    <cfRule type="expression" dxfId="37896" priority="10147">
      <formula>$Y433=2</formula>
    </cfRule>
  </conditionalFormatting>
  <conditionalFormatting sqref="P433">
    <cfRule type="expression" dxfId="37895" priority="10131">
      <formula>$Y433=4</formula>
    </cfRule>
    <cfRule type="expression" dxfId="37894" priority="10132">
      <formula>$Y433=3</formula>
    </cfRule>
    <cfRule type="expression" dxfId="37893" priority="10133">
      <formula>$Y433=2</formula>
    </cfRule>
    <cfRule type="expression" dxfId="37892" priority="10134">
      <formula>$Y433=1</formula>
    </cfRule>
    <cfRule type="expression" dxfId="37891" priority="10135">
      <formula>$Y433=4</formula>
    </cfRule>
    <cfRule type="expression" dxfId="37890" priority="10136">
      <formula>$Y433=3</formula>
    </cfRule>
    <cfRule type="expression" dxfId="37889" priority="10137">
      <formula>$Y433=2</formula>
    </cfRule>
    <cfRule type="expression" dxfId="37888" priority="10138">
      <formula>$Y433=1</formula>
    </cfRule>
    <cfRule type="expression" dxfId="37887" priority="10139">
      <formula>$Y433=4</formula>
    </cfRule>
    <cfRule type="expression" dxfId="37886" priority="10140">
      <formula>$Y433=3</formula>
    </cfRule>
    <cfRule type="expression" dxfId="37885" priority="10141">
      <formula>$Y433=2</formula>
    </cfRule>
    <cfRule type="expression" dxfId="37884" priority="10142">
      <formula>$Y433=1</formula>
    </cfRule>
    <cfRule type="expression" dxfId="37883" priority="10143">
      <formula>$Y433=4</formula>
    </cfRule>
    <cfRule type="expression" dxfId="37882" priority="10144">
      <formula>$Y433=3</formula>
    </cfRule>
    <cfRule type="expression" dxfId="37881" priority="10145">
      <formula>$Y433=2</formula>
    </cfRule>
    <cfRule type="expression" dxfId="37880" priority="10146">
      <formula>$Y433=1</formula>
    </cfRule>
  </conditionalFormatting>
  <conditionalFormatting sqref="Q433">
    <cfRule type="expression" dxfId="37879" priority="10130">
      <formula>$Y433=1</formula>
    </cfRule>
  </conditionalFormatting>
  <conditionalFormatting sqref="Q433">
    <cfRule type="expression" dxfId="37878" priority="10129">
      <formula>$Y433=3</formula>
    </cfRule>
  </conditionalFormatting>
  <conditionalFormatting sqref="Q433">
    <cfRule type="expression" dxfId="37877" priority="10128">
      <formula>$Y433=4</formula>
    </cfRule>
  </conditionalFormatting>
  <conditionalFormatting sqref="Q433">
    <cfRule type="expression" dxfId="37876" priority="10127">
      <formula>$Y433=2</formula>
    </cfRule>
  </conditionalFormatting>
  <conditionalFormatting sqref="Q433">
    <cfRule type="expression" dxfId="37875" priority="10111">
      <formula>$Y433=4</formula>
    </cfRule>
    <cfRule type="expression" dxfId="37874" priority="10112">
      <formula>$Y433=3</formula>
    </cfRule>
    <cfRule type="expression" dxfId="37873" priority="10113">
      <formula>$Y433=2</formula>
    </cfRule>
    <cfRule type="expression" dxfId="37872" priority="10114">
      <formula>$Y433=1</formula>
    </cfRule>
    <cfRule type="expression" dxfId="37871" priority="10115">
      <formula>$Y433=4</formula>
    </cfRule>
    <cfRule type="expression" dxfId="37870" priority="10116">
      <formula>$Y433=3</formula>
    </cfRule>
    <cfRule type="expression" dxfId="37869" priority="10117">
      <formula>$Y433=2</formula>
    </cfRule>
    <cfRule type="expression" dxfId="37868" priority="10118">
      <formula>$Y433=1</formula>
    </cfRule>
    <cfRule type="expression" dxfId="37867" priority="10119">
      <formula>$Y433=4</formula>
    </cfRule>
    <cfRule type="expression" dxfId="37866" priority="10120">
      <formula>$Y433=3</formula>
    </cfRule>
    <cfRule type="expression" dxfId="37865" priority="10121">
      <formula>$Y433=2</formula>
    </cfRule>
    <cfRule type="expression" dxfId="37864" priority="10122">
      <formula>$Y433=1</formula>
    </cfRule>
    <cfRule type="expression" dxfId="37863" priority="10123">
      <formula>$Y433=4</formula>
    </cfRule>
    <cfRule type="expression" dxfId="37862" priority="10124">
      <formula>$Y433=3</formula>
    </cfRule>
    <cfRule type="expression" dxfId="37861" priority="10125">
      <formula>$Y433=2</formula>
    </cfRule>
    <cfRule type="expression" dxfId="37860" priority="10126">
      <formula>$Y433=1</formula>
    </cfRule>
  </conditionalFormatting>
  <conditionalFormatting sqref="R433:AF433">
    <cfRule type="expression" dxfId="37859" priority="10110">
      <formula>$Y433=1</formula>
    </cfRule>
  </conditionalFormatting>
  <conditionalFormatting sqref="R433:AF433">
    <cfRule type="expression" dxfId="37858" priority="10109">
      <formula>$Y433=3</formula>
    </cfRule>
  </conditionalFormatting>
  <conditionalFormatting sqref="R433:AF433">
    <cfRule type="expression" dxfId="37857" priority="10108">
      <formula>$Y433=4</formula>
    </cfRule>
  </conditionalFormatting>
  <conditionalFormatting sqref="R433:AF433">
    <cfRule type="expression" dxfId="37856" priority="10107">
      <formula>$Y433=2</formula>
    </cfRule>
  </conditionalFormatting>
  <conditionalFormatting sqref="AF433 R433:AA433">
    <cfRule type="expression" dxfId="37855" priority="10099">
      <formula>$Y433=4</formula>
    </cfRule>
    <cfRule type="expression" dxfId="37854" priority="10100">
      <formula>$Y433=3</formula>
    </cfRule>
    <cfRule type="expression" dxfId="37853" priority="10101">
      <formula>$Y433=2</formula>
    </cfRule>
    <cfRule type="expression" dxfId="37852" priority="10102">
      <formula>$Y433=1</formula>
    </cfRule>
    <cfRule type="expression" dxfId="37851" priority="10103">
      <formula>$Y433=4</formula>
    </cfRule>
    <cfRule type="expression" dxfId="37850" priority="10104">
      <formula>$Y433=3</formula>
    </cfRule>
    <cfRule type="expression" dxfId="37849" priority="10105">
      <formula>$Y433=2</formula>
    </cfRule>
    <cfRule type="expression" dxfId="37848" priority="10106">
      <formula>$Y433=1</formula>
    </cfRule>
  </conditionalFormatting>
  <conditionalFormatting sqref="R433:V433 Y433:AF433">
    <cfRule type="expression" dxfId="37847" priority="10098">
      <formula>$Y433=1</formula>
    </cfRule>
  </conditionalFormatting>
  <conditionalFormatting sqref="R433:V433 Y433:AF433">
    <cfRule type="expression" dxfId="37846" priority="10097">
      <formula>$Y433=3</formula>
    </cfRule>
  </conditionalFormatting>
  <conditionalFormatting sqref="R433:V433 Y433:AF433">
    <cfRule type="expression" dxfId="37845" priority="10096">
      <formula>$Y433=4</formula>
    </cfRule>
  </conditionalFormatting>
  <conditionalFormatting sqref="R433:V433 Y433:AF433">
    <cfRule type="expression" dxfId="37844" priority="10095">
      <formula>$Y433=2</formula>
    </cfRule>
  </conditionalFormatting>
  <conditionalFormatting sqref="AF433 R433:V433 Y433:AA433">
    <cfRule type="expression" dxfId="37843" priority="10087">
      <formula>$Y433=4</formula>
    </cfRule>
    <cfRule type="expression" dxfId="37842" priority="10088">
      <formula>$Y433=3</formula>
    </cfRule>
    <cfRule type="expression" dxfId="37841" priority="10089">
      <formula>$Y433=2</formula>
    </cfRule>
    <cfRule type="expression" dxfId="37840" priority="10090">
      <formula>$Y433=1</formula>
    </cfRule>
    <cfRule type="expression" dxfId="37839" priority="10091">
      <formula>$Y433=4</formula>
    </cfRule>
    <cfRule type="expression" dxfId="37838" priority="10092">
      <formula>$Y433=3</formula>
    </cfRule>
    <cfRule type="expression" dxfId="37837" priority="10093">
      <formula>$Y433=2</formula>
    </cfRule>
    <cfRule type="expression" dxfId="37836" priority="10094">
      <formula>$Y433=1</formula>
    </cfRule>
  </conditionalFormatting>
  <conditionalFormatting sqref="W433:X433">
    <cfRule type="expression" dxfId="37835" priority="10086">
      <formula>$Y433=1</formula>
    </cfRule>
  </conditionalFormatting>
  <conditionalFormatting sqref="W433:X433">
    <cfRule type="expression" dxfId="37834" priority="10085">
      <formula>$Y433=3</formula>
    </cfRule>
  </conditionalFormatting>
  <conditionalFormatting sqref="W433:X433">
    <cfRule type="expression" dxfId="37833" priority="10084">
      <formula>$Y433=4</formula>
    </cfRule>
  </conditionalFormatting>
  <conditionalFormatting sqref="W433:X433">
    <cfRule type="expression" dxfId="37832" priority="10083">
      <formula>$Y433=2</formula>
    </cfRule>
  </conditionalFormatting>
  <conditionalFormatting sqref="W433:X433">
    <cfRule type="expression" dxfId="37831" priority="10075">
      <formula>$Y433=4</formula>
    </cfRule>
    <cfRule type="expression" dxfId="37830" priority="10076">
      <formula>$Y433=3</formula>
    </cfRule>
    <cfRule type="expression" dxfId="37829" priority="10077">
      <formula>$Y433=2</formula>
    </cfRule>
    <cfRule type="expression" dxfId="37828" priority="10078">
      <formula>$Y433=1</formula>
    </cfRule>
    <cfRule type="expression" dxfId="37827" priority="10079">
      <formula>$Y433=4</formula>
    </cfRule>
    <cfRule type="expression" dxfId="37826" priority="10080">
      <formula>$Y433=3</formula>
    </cfRule>
    <cfRule type="expression" dxfId="37825" priority="10081">
      <formula>$Y433=2</formula>
    </cfRule>
    <cfRule type="expression" dxfId="37824" priority="10082">
      <formula>$Y433=1</formula>
    </cfRule>
  </conditionalFormatting>
  <conditionalFormatting sqref="P433">
    <cfRule type="expression" dxfId="37823" priority="10074">
      <formula>$Y433=1</formula>
    </cfRule>
  </conditionalFormatting>
  <conditionalFormatting sqref="P433">
    <cfRule type="expression" dxfId="37822" priority="10073">
      <formula>$Y433=3</formula>
    </cfRule>
  </conditionalFormatting>
  <conditionalFormatting sqref="P433">
    <cfRule type="expression" dxfId="37821" priority="10072">
      <formula>$Y433=4</formula>
    </cfRule>
  </conditionalFormatting>
  <conditionalFormatting sqref="P433">
    <cfRule type="expression" dxfId="37820" priority="10071">
      <formula>$Y433=2</formula>
    </cfRule>
  </conditionalFormatting>
  <conditionalFormatting sqref="P433">
    <cfRule type="expression" dxfId="37819" priority="10055">
      <formula>$Y433=4</formula>
    </cfRule>
    <cfRule type="expression" dxfId="37818" priority="10056">
      <formula>$Y433=3</formula>
    </cfRule>
    <cfRule type="expression" dxfId="37817" priority="10057">
      <formula>$Y433=2</formula>
    </cfRule>
    <cfRule type="expression" dxfId="37816" priority="10058">
      <formula>$Y433=1</formula>
    </cfRule>
    <cfRule type="expression" dxfId="37815" priority="10059">
      <formula>$Y433=4</formula>
    </cfRule>
    <cfRule type="expression" dxfId="37814" priority="10060">
      <formula>$Y433=3</formula>
    </cfRule>
    <cfRule type="expression" dxfId="37813" priority="10061">
      <formula>$Y433=2</formula>
    </cfRule>
    <cfRule type="expression" dxfId="37812" priority="10062">
      <formula>$Y433=1</formula>
    </cfRule>
    <cfRule type="expression" dxfId="37811" priority="10063">
      <formula>$Y433=4</formula>
    </cfRule>
    <cfRule type="expression" dxfId="37810" priority="10064">
      <formula>$Y433=3</formula>
    </cfRule>
    <cfRule type="expression" dxfId="37809" priority="10065">
      <formula>$Y433=2</formula>
    </cfRule>
    <cfRule type="expression" dxfId="37808" priority="10066">
      <formula>$Y433=1</formula>
    </cfRule>
    <cfRule type="expression" dxfId="37807" priority="10067">
      <formula>$Y433=4</formula>
    </cfRule>
    <cfRule type="expression" dxfId="37806" priority="10068">
      <formula>$Y433=3</formula>
    </cfRule>
    <cfRule type="expression" dxfId="37805" priority="10069">
      <formula>$Y433=2</formula>
    </cfRule>
    <cfRule type="expression" dxfId="37804" priority="10070">
      <formula>$Y433=1</formula>
    </cfRule>
  </conditionalFormatting>
  <conditionalFormatting sqref="Q433">
    <cfRule type="expression" dxfId="37803" priority="10054">
      <formula>$Y433=1</formula>
    </cfRule>
  </conditionalFormatting>
  <conditionalFormatting sqref="Q433">
    <cfRule type="expression" dxfId="37802" priority="10053">
      <formula>$Y433=3</formula>
    </cfRule>
  </conditionalFormatting>
  <conditionalFormatting sqref="Q433">
    <cfRule type="expression" dxfId="37801" priority="10052">
      <formula>$Y433=4</formula>
    </cfRule>
  </conditionalFormatting>
  <conditionalFormatting sqref="Q433">
    <cfRule type="expression" dxfId="37800" priority="10051">
      <formula>$Y433=2</formula>
    </cfRule>
  </conditionalFormatting>
  <conditionalFormatting sqref="Q433">
    <cfRule type="expression" dxfId="37799" priority="10035">
      <formula>$Y433=4</formula>
    </cfRule>
    <cfRule type="expression" dxfId="37798" priority="10036">
      <formula>$Y433=3</formula>
    </cfRule>
    <cfRule type="expression" dxfId="37797" priority="10037">
      <formula>$Y433=2</formula>
    </cfRule>
    <cfRule type="expression" dxfId="37796" priority="10038">
      <formula>$Y433=1</formula>
    </cfRule>
    <cfRule type="expression" dxfId="37795" priority="10039">
      <formula>$Y433=4</formula>
    </cfRule>
    <cfRule type="expression" dxfId="37794" priority="10040">
      <formula>$Y433=3</formula>
    </cfRule>
    <cfRule type="expression" dxfId="37793" priority="10041">
      <formula>$Y433=2</formula>
    </cfRule>
    <cfRule type="expression" dxfId="37792" priority="10042">
      <formula>$Y433=1</formula>
    </cfRule>
    <cfRule type="expression" dxfId="37791" priority="10043">
      <formula>$Y433=4</formula>
    </cfRule>
    <cfRule type="expression" dxfId="37790" priority="10044">
      <formula>$Y433=3</formula>
    </cfRule>
    <cfRule type="expression" dxfId="37789" priority="10045">
      <formula>$Y433=2</formula>
    </cfRule>
    <cfRule type="expression" dxfId="37788" priority="10046">
      <formula>$Y433=1</formula>
    </cfRule>
    <cfRule type="expression" dxfId="37787" priority="10047">
      <formula>$Y433=4</formula>
    </cfRule>
    <cfRule type="expression" dxfId="37786" priority="10048">
      <formula>$Y433=3</formula>
    </cfRule>
    <cfRule type="expression" dxfId="37785" priority="10049">
      <formula>$Y433=2</formula>
    </cfRule>
    <cfRule type="expression" dxfId="37784" priority="10050">
      <formula>$Y433=1</formula>
    </cfRule>
  </conditionalFormatting>
  <conditionalFormatting sqref="R433:AF433">
    <cfRule type="expression" dxfId="37783" priority="10034">
      <formula>$Y433=1</formula>
    </cfRule>
  </conditionalFormatting>
  <conditionalFormatting sqref="R433:AF433">
    <cfRule type="expression" dxfId="37782" priority="10033">
      <formula>$Y433=3</formula>
    </cfRule>
  </conditionalFormatting>
  <conditionalFormatting sqref="R433:AF433">
    <cfRule type="expression" dxfId="37781" priority="10032">
      <formula>$Y433=4</formula>
    </cfRule>
  </conditionalFormatting>
  <conditionalFormatting sqref="R433:AF433">
    <cfRule type="expression" dxfId="37780" priority="10031">
      <formula>$Y433=2</formula>
    </cfRule>
  </conditionalFormatting>
  <conditionalFormatting sqref="AF433 R433:AA433">
    <cfRule type="expression" dxfId="37779" priority="10023">
      <formula>$Y433=4</formula>
    </cfRule>
    <cfRule type="expression" dxfId="37778" priority="10024">
      <formula>$Y433=3</formula>
    </cfRule>
    <cfRule type="expression" dxfId="37777" priority="10025">
      <formula>$Y433=2</formula>
    </cfRule>
    <cfRule type="expression" dxfId="37776" priority="10026">
      <formula>$Y433=1</formula>
    </cfRule>
    <cfRule type="expression" dxfId="37775" priority="10027">
      <formula>$Y433=4</formula>
    </cfRule>
    <cfRule type="expression" dxfId="37774" priority="10028">
      <formula>$Y433=3</formula>
    </cfRule>
    <cfRule type="expression" dxfId="37773" priority="10029">
      <formula>$Y433=2</formula>
    </cfRule>
    <cfRule type="expression" dxfId="37772" priority="10030">
      <formula>$Y433=1</formula>
    </cfRule>
  </conditionalFormatting>
  <conditionalFormatting sqref="R433:V433 Y433:AF433">
    <cfRule type="expression" dxfId="37771" priority="10022">
      <formula>$Y433=1</formula>
    </cfRule>
  </conditionalFormatting>
  <conditionalFormatting sqref="R433:V433 Y433:AF433">
    <cfRule type="expression" dxfId="37770" priority="10021">
      <formula>$Y433=3</formula>
    </cfRule>
  </conditionalFormatting>
  <conditionalFormatting sqref="R433:V433 Y433:AF433">
    <cfRule type="expression" dxfId="37769" priority="10020">
      <formula>$Y433=4</formula>
    </cfRule>
  </conditionalFormatting>
  <conditionalFormatting sqref="R433:V433 Y433:AF433">
    <cfRule type="expression" dxfId="37768" priority="10019">
      <formula>$Y433=2</formula>
    </cfRule>
  </conditionalFormatting>
  <conditionalFormatting sqref="AF433 R433:V433 Y433:AA433">
    <cfRule type="expression" dxfId="37767" priority="10011">
      <formula>$Y433=4</formula>
    </cfRule>
    <cfRule type="expression" dxfId="37766" priority="10012">
      <formula>$Y433=3</formula>
    </cfRule>
    <cfRule type="expression" dxfId="37765" priority="10013">
      <formula>$Y433=2</formula>
    </cfRule>
    <cfRule type="expression" dxfId="37764" priority="10014">
      <formula>$Y433=1</formula>
    </cfRule>
    <cfRule type="expression" dxfId="37763" priority="10015">
      <formula>$Y433=4</formula>
    </cfRule>
    <cfRule type="expression" dxfId="37762" priority="10016">
      <formula>$Y433=3</formula>
    </cfRule>
    <cfRule type="expression" dxfId="37761" priority="10017">
      <formula>$Y433=2</formula>
    </cfRule>
    <cfRule type="expression" dxfId="37760" priority="10018">
      <formula>$Y433=1</formula>
    </cfRule>
  </conditionalFormatting>
  <conditionalFormatting sqref="W433:X433">
    <cfRule type="expression" dxfId="37759" priority="10010">
      <formula>$Y433=1</formula>
    </cfRule>
  </conditionalFormatting>
  <conditionalFormatting sqref="W433:X433">
    <cfRule type="expression" dxfId="37758" priority="10009">
      <formula>$Y433=3</formula>
    </cfRule>
  </conditionalFormatting>
  <conditionalFormatting sqref="W433:X433">
    <cfRule type="expression" dxfId="37757" priority="10008">
      <formula>$Y433=4</formula>
    </cfRule>
  </conditionalFormatting>
  <conditionalFormatting sqref="W433:X433">
    <cfRule type="expression" dxfId="37756" priority="10007">
      <formula>$Y433=2</formula>
    </cfRule>
  </conditionalFormatting>
  <conditionalFormatting sqref="W433:X433">
    <cfRule type="expression" dxfId="37755" priority="9999">
      <formula>$Y433=4</formula>
    </cfRule>
    <cfRule type="expression" dxfId="37754" priority="10000">
      <formula>$Y433=3</formula>
    </cfRule>
    <cfRule type="expression" dxfId="37753" priority="10001">
      <formula>$Y433=2</formula>
    </cfRule>
    <cfRule type="expression" dxfId="37752" priority="10002">
      <formula>$Y433=1</formula>
    </cfRule>
    <cfRule type="expression" dxfId="37751" priority="10003">
      <formula>$Y433=4</formula>
    </cfRule>
    <cfRule type="expression" dxfId="37750" priority="10004">
      <formula>$Y433=3</formula>
    </cfRule>
    <cfRule type="expression" dxfId="37749" priority="10005">
      <formula>$Y433=2</formula>
    </cfRule>
    <cfRule type="expression" dxfId="37748" priority="10006">
      <formula>$Y433=1</formula>
    </cfRule>
  </conditionalFormatting>
  <conditionalFormatting sqref="P434">
    <cfRule type="expression" dxfId="37747" priority="9998">
      <formula>$Y434=1</formula>
    </cfRule>
  </conditionalFormatting>
  <conditionalFormatting sqref="P434">
    <cfRule type="expression" dxfId="37746" priority="9997">
      <formula>$Y434=3</formula>
    </cfRule>
  </conditionalFormatting>
  <conditionalFormatting sqref="P434">
    <cfRule type="expression" dxfId="37745" priority="9996">
      <formula>$Y434=4</formula>
    </cfRule>
  </conditionalFormatting>
  <conditionalFormatting sqref="P434">
    <cfRule type="expression" dxfId="37744" priority="9995">
      <formula>$Y434=2</formula>
    </cfRule>
  </conditionalFormatting>
  <conditionalFormatting sqref="P434">
    <cfRule type="expression" dxfId="37743" priority="9979">
      <formula>$Y434=4</formula>
    </cfRule>
    <cfRule type="expression" dxfId="37742" priority="9980">
      <formula>$Y434=3</formula>
    </cfRule>
    <cfRule type="expression" dxfId="37741" priority="9981">
      <formula>$Y434=2</formula>
    </cfRule>
    <cfRule type="expression" dxfId="37740" priority="9982">
      <formula>$Y434=1</formula>
    </cfRule>
    <cfRule type="expression" dxfId="37739" priority="9983">
      <formula>$Y434=4</formula>
    </cfRule>
    <cfRule type="expression" dxfId="37738" priority="9984">
      <formula>$Y434=3</formula>
    </cfRule>
    <cfRule type="expression" dxfId="37737" priority="9985">
      <formula>$Y434=2</formula>
    </cfRule>
    <cfRule type="expression" dxfId="37736" priority="9986">
      <formula>$Y434=1</formula>
    </cfRule>
    <cfRule type="expression" dxfId="37735" priority="9987">
      <formula>$Y434=4</formula>
    </cfRule>
    <cfRule type="expression" dxfId="37734" priority="9988">
      <formula>$Y434=3</formula>
    </cfRule>
    <cfRule type="expression" dxfId="37733" priority="9989">
      <formula>$Y434=2</formula>
    </cfRule>
    <cfRule type="expression" dxfId="37732" priority="9990">
      <formula>$Y434=1</formula>
    </cfRule>
    <cfRule type="expression" dxfId="37731" priority="9991">
      <formula>$Y434=4</formula>
    </cfRule>
    <cfRule type="expression" dxfId="37730" priority="9992">
      <formula>$Y434=3</formula>
    </cfRule>
    <cfRule type="expression" dxfId="37729" priority="9993">
      <formula>$Y434=2</formula>
    </cfRule>
    <cfRule type="expression" dxfId="37728" priority="9994">
      <formula>$Y434=1</formula>
    </cfRule>
  </conditionalFormatting>
  <conditionalFormatting sqref="Q434">
    <cfRule type="expression" dxfId="37727" priority="9978">
      <formula>$Y434=1</formula>
    </cfRule>
  </conditionalFormatting>
  <conditionalFormatting sqref="Q434">
    <cfRule type="expression" dxfId="37726" priority="9977">
      <formula>$Y434=3</formula>
    </cfRule>
  </conditionalFormatting>
  <conditionalFormatting sqref="Q434">
    <cfRule type="expression" dxfId="37725" priority="9976">
      <formula>$Y434=4</formula>
    </cfRule>
  </conditionalFormatting>
  <conditionalFormatting sqref="Q434">
    <cfRule type="expression" dxfId="37724" priority="9975">
      <formula>$Y434=2</formula>
    </cfRule>
  </conditionalFormatting>
  <conditionalFormatting sqref="Q434">
    <cfRule type="expression" dxfId="37723" priority="9959">
      <formula>$Y434=4</formula>
    </cfRule>
    <cfRule type="expression" dxfId="37722" priority="9960">
      <formula>$Y434=3</formula>
    </cfRule>
    <cfRule type="expression" dxfId="37721" priority="9961">
      <formula>$Y434=2</formula>
    </cfRule>
    <cfRule type="expression" dxfId="37720" priority="9962">
      <formula>$Y434=1</formula>
    </cfRule>
    <cfRule type="expression" dxfId="37719" priority="9963">
      <formula>$Y434=4</formula>
    </cfRule>
    <cfRule type="expression" dxfId="37718" priority="9964">
      <formula>$Y434=3</formula>
    </cfRule>
    <cfRule type="expression" dxfId="37717" priority="9965">
      <formula>$Y434=2</formula>
    </cfRule>
    <cfRule type="expression" dxfId="37716" priority="9966">
      <formula>$Y434=1</formula>
    </cfRule>
    <cfRule type="expression" dxfId="37715" priority="9967">
      <formula>$Y434=4</formula>
    </cfRule>
    <cfRule type="expression" dxfId="37714" priority="9968">
      <formula>$Y434=3</formula>
    </cfRule>
    <cfRule type="expression" dxfId="37713" priority="9969">
      <formula>$Y434=2</formula>
    </cfRule>
    <cfRule type="expression" dxfId="37712" priority="9970">
      <formula>$Y434=1</formula>
    </cfRule>
    <cfRule type="expression" dxfId="37711" priority="9971">
      <formula>$Y434=4</formula>
    </cfRule>
    <cfRule type="expression" dxfId="37710" priority="9972">
      <formula>$Y434=3</formula>
    </cfRule>
    <cfRule type="expression" dxfId="37709" priority="9973">
      <formula>$Y434=2</formula>
    </cfRule>
    <cfRule type="expression" dxfId="37708" priority="9974">
      <formula>$Y434=1</formula>
    </cfRule>
  </conditionalFormatting>
  <conditionalFormatting sqref="R434:AF434">
    <cfRule type="expression" dxfId="37707" priority="9958">
      <formula>$Y434=1</formula>
    </cfRule>
  </conditionalFormatting>
  <conditionalFormatting sqref="R434:AF434">
    <cfRule type="expression" dxfId="37706" priority="9957">
      <formula>$Y434=3</formula>
    </cfRule>
  </conditionalFormatting>
  <conditionalFormatting sqref="R434:AF434">
    <cfRule type="expression" dxfId="37705" priority="9956">
      <formula>$Y434=4</formula>
    </cfRule>
  </conditionalFormatting>
  <conditionalFormatting sqref="R434:AF434">
    <cfRule type="expression" dxfId="37704" priority="9955">
      <formula>$Y434=2</formula>
    </cfRule>
  </conditionalFormatting>
  <conditionalFormatting sqref="AF434 R434:AA434">
    <cfRule type="expression" dxfId="37703" priority="9947">
      <formula>$Y434=4</formula>
    </cfRule>
    <cfRule type="expression" dxfId="37702" priority="9948">
      <formula>$Y434=3</formula>
    </cfRule>
    <cfRule type="expression" dxfId="37701" priority="9949">
      <formula>$Y434=2</formula>
    </cfRule>
    <cfRule type="expression" dxfId="37700" priority="9950">
      <formula>$Y434=1</formula>
    </cfRule>
    <cfRule type="expression" dxfId="37699" priority="9951">
      <formula>$Y434=4</formula>
    </cfRule>
    <cfRule type="expression" dxfId="37698" priority="9952">
      <formula>$Y434=3</formula>
    </cfRule>
    <cfRule type="expression" dxfId="37697" priority="9953">
      <formula>$Y434=2</formula>
    </cfRule>
    <cfRule type="expression" dxfId="37696" priority="9954">
      <formula>$Y434=1</formula>
    </cfRule>
  </conditionalFormatting>
  <conditionalFormatting sqref="R434:V434 Y434:AF434">
    <cfRule type="expression" dxfId="37695" priority="9946">
      <formula>$Y434=1</formula>
    </cfRule>
  </conditionalFormatting>
  <conditionalFormatting sqref="R434:V434 Y434:AF434">
    <cfRule type="expression" dxfId="37694" priority="9945">
      <formula>$Y434=3</formula>
    </cfRule>
  </conditionalFormatting>
  <conditionalFormatting sqref="R434:V434 Y434:AF434">
    <cfRule type="expression" dxfId="37693" priority="9944">
      <formula>$Y434=4</formula>
    </cfRule>
  </conditionalFormatting>
  <conditionalFormatting sqref="R434:V434 Y434:AF434">
    <cfRule type="expression" dxfId="37692" priority="9943">
      <formula>$Y434=2</formula>
    </cfRule>
  </conditionalFormatting>
  <conditionalFormatting sqref="AF434 R434:V434 Y434:AA434">
    <cfRule type="expression" dxfId="37691" priority="9935">
      <formula>$Y434=4</formula>
    </cfRule>
    <cfRule type="expression" dxfId="37690" priority="9936">
      <formula>$Y434=3</formula>
    </cfRule>
    <cfRule type="expression" dxfId="37689" priority="9937">
      <formula>$Y434=2</formula>
    </cfRule>
    <cfRule type="expression" dxfId="37688" priority="9938">
      <formula>$Y434=1</formula>
    </cfRule>
    <cfRule type="expression" dxfId="37687" priority="9939">
      <formula>$Y434=4</formula>
    </cfRule>
    <cfRule type="expression" dxfId="37686" priority="9940">
      <formula>$Y434=3</formula>
    </cfRule>
    <cfRule type="expression" dxfId="37685" priority="9941">
      <formula>$Y434=2</formula>
    </cfRule>
    <cfRule type="expression" dxfId="37684" priority="9942">
      <formula>$Y434=1</formula>
    </cfRule>
  </conditionalFormatting>
  <conditionalFormatting sqref="W434:X434">
    <cfRule type="expression" dxfId="37683" priority="9934">
      <formula>$Y434=1</formula>
    </cfRule>
  </conditionalFormatting>
  <conditionalFormatting sqref="W434:X434">
    <cfRule type="expression" dxfId="37682" priority="9933">
      <formula>$Y434=3</formula>
    </cfRule>
  </conditionalFormatting>
  <conditionalFormatting sqref="W434:X434">
    <cfRule type="expression" dxfId="37681" priority="9932">
      <formula>$Y434=4</formula>
    </cfRule>
  </conditionalFormatting>
  <conditionalFormatting sqref="W434:X434">
    <cfRule type="expression" dxfId="37680" priority="9931">
      <formula>$Y434=2</formula>
    </cfRule>
  </conditionalFormatting>
  <conditionalFormatting sqref="W434:X434">
    <cfRule type="expression" dxfId="37679" priority="9923">
      <formula>$Y434=4</formula>
    </cfRule>
    <cfRule type="expression" dxfId="37678" priority="9924">
      <formula>$Y434=3</formula>
    </cfRule>
    <cfRule type="expression" dxfId="37677" priority="9925">
      <formula>$Y434=2</formula>
    </cfRule>
    <cfRule type="expression" dxfId="37676" priority="9926">
      <formula>$Y434=1</formula>
    </cfRule>
    <cfRule type="expression" dxfId="37675" priority="9927">
      <formula>$Y434=4</formula>
    </cfRule>
    <cfRule type="expression" dxfId="37674" priority="9928">
      <formula>$Y434=3</formula>
    </cfRule>
    <cfRule type="expression" dxfId="37673" priority="9929">
      <formula>$Y434=2</formula>
    </cfRule>
    <cfRule type="expression" dxfId="37672" priority="9930">
      <formula>$Y434=1</formula>
    </cfRule>
  </conditionalFormatting>
  <conditionalFormatting sqref="P434">
    <cfRule type="expression" dxfId="37671" priority="9922">
      <formula>$Y434=1</formula>
    </cfRule>
  </conditionalFormatting>
  <conditionalFormatting sqref="P434">
    <cfRule type="expression" dxfId="37670" priority="9921">
      <formula>$Y434=3</formula>
    </cfRule>
  </conditionalFormatting>
  <conditionalFormatting sqref="P434">
    <cfRule type="expression" dxfId="37669" priority="9920">
      <formula>$Y434=4</formula>
    </cfRule>
  </conditionalFormatting>
  <conditionalFormatting sqref="P434">
    <cfRule type="expression" dxfId="37668" priority="9919">
      <formula>$Y434=2</formula>
    </cfRule>
  </conditionalFormatting>
  <conditionalFormatting sqref="P434">
    <cfRule type="expression" dxfId="37667" priority="9903">
      <formula>$Y434=4</formula>
    </cfRule>
    <cfRule type="expression" dxfId="37666" priority="9904">
      <formula>$Y434=3</formula>
    </cfRule>
    <cfRule type="expression" dxfId="37665" priority="9905">
      <formula>$Y434=2</formula>
    </cfRule>
    <cfRule type="expression" dxfId="37664" priority="9906">
      <formula>$Y434=1</formula>
    </cfRule>
    <cfRule type="expression" dxfId="37663" priority="9907">
      <formula>$Y434=4</formula>
    </cfRule>
    <cfRule type="expression" dxfId="37662" priority="9908">
      <formula>$Y434=3</formula>
    </cfRule>
    <cfRule type="expression" dxfId="37661" priority="9909">
      <formula>$Y434=2</formula>
    </cfRule>
    <cfRule type="expression" dxfId="37660" priority="9910">
      <formula>$Y434=1</formula>
    </cfRule>
    <cfRule type="expression" dxfId="37659" priority="9911">
      <formula>$Y434=4</formula>
    </cfRule>
    <cfRule type="expression" dxfId="37658" priority="9912">
      <formula>$Y434=3</formula>
    </cfRule>
    <cfRule type="expression" dxfId="37657" priority="9913">
      <formula>$Y434=2</formula>
    </cfRule>
    <cfRule type="expression" dxfId="37656" priority="9914">
      <formula>$Y434=1</formula>
    </cfRule>
    <cfRule type="expression" dxfId="37655" priority="9915">
      <formula>$Y434=4</formula>
    </cfRule>
    <cfRule type="expression" dxfId="37654" priority="9916">
      <formula>$Y434=3</formula>
    </cfRule>
    <cfRule type="expression" dxfId="37653" priority="9917">
      <formula>$Y434=2</formula>
    </cfRule>
    <cfRule type="expression" dxfId="37652" priority="9918">
      <formula>$Y434=1</formula>
    </cfRule>
  </conditionalFormatting>
  <conditionalFormatting sqref="Q434">
    <cfRule type="expression" dxfId="37651" priority="9902">
      <formula>$Y434=1</formula>
    </cfRule>
  </conditionalFormatting>
  <conditionalFormatting sqref="Q434">
    <cfRule type="expression" dxfId="37650" priority="9901">
      <formula>$Y434=3</formula>
    </cfRule>
  </conditionalFormatting>
  <conditionalFormatting sqref="Q434">
    <cfRule type="expression" dxfId="37649" priority="9900">
      <formula>$Y434=4</formula>
    </cfRule>
  </conditionalFormatting>
  <conditionalFormatting sqref="Q434">
    <cfRule type="expression" dxfId="37648" priority="9899">
      <formula>$Y434=2</formula>
    </cfRule>
  </conditionalFormatting>
  <conditionalFormatting sqref="Q434">
    <cfRule type="expression" dxfId="37647" priority="9883">
      <formula>$Y434=4</formula>
    </cfRule>
    <cfRule type="expression" dxfId="37646" priority="9884">
      <formula>$Y434=3</formula>
    </cfRule>
    <cfRule type="expression" dxfId="37645" priority="9885">
      <formula>$Y434=2</formula>
    </cfRule>
    <cfRule type="expression" dxfId="37644" priority="9886">
      <formula>$Y434=1</formula>
    </cfRule>
    <cfRule type="expression" dxfId="37643" priority="9887">
      <formula>$Y434=4</formula>
    </cfRule>
    <cfRule type="expression" dxfId="37642" priority="9888">
      <formula>$Y434=3</formula>
    </cfRule>
    <cfRule type="expression" dxfId="37641" priority="9889">
      <formula>$Y434=2</formula>
    </cfRule>
    <cfRule type="expression" dxfId="37640" priority="9890">
      <formula>$Y434=1</formula>
    </cfRule>
    <cfRule type="expression" dxfId="37639" priority="9891">
      <formula>$Y434=4</formula>
    </cfRule>
    <cfRule type="expression" dxfId="37638" priority="9892">
      <formula>$Y434=3</formula>
    </cfRule>
    <cfRule type="expression" dxfId="37637" priority="9893">
      <formula>$Y434=2</formula>
    </cfRule>
    <cfRule type="expression" dxfId="37636" priority="9894">
      <formula>$Y434=1</formula>
    </cfRule>
    <cfRule type="expression" dxfId="37635" priority="9895">
      <formula>$Y434=4</formula>
    </cfRule>
    <cfRule type="expression" dxfId="37634" priority="9896">
      <formula>$Y434=3</formula>
    </cfRule>
    <cfRule type="expression" dxfId="37633" priority="9897">
      <formula>$Y434=2</formula>
    </cfRule>
    <cfRule type="expression" dxfId="37632" priority="9898">
      <formula>$Y434=1</formula>
    </cfRule>
  </conditionalFormatting>
  <conditionalFormatting sqref="R434:AF434">
    <cfRule type="expression" dxfId="37631" priority="9882">
      <formula>$Y434=1</formula>
    </cfRule>
  </conditionalFormatting>
  <conditionalFormatting sqref="R434:AF434">
    <cfRule type="expression" dxfId="37630" priority="9881">
      <formula>$Y434=3</formula>
    </cfRule>
  </conditionalFormatting>
  <conditionalFormatting sqref="R434:AF434">
    <cfRule type="expression" dxfId="37629" priority="9880">
      <formula>$Y434=4</formula>
    </cfRule>
  </conditionalFormatting>
  <conditionalFormatting sqref="R434:AF434">
    <cfRule type="expression" dxfId="37628" priority="9879">
      <formula>$Y434=2</formula>
    </cfRule>
  </conditionalFormatting>
  <conditionalFormatting sqref="AF434 R434:AA434">
    <cfRule type="expression" dxfId="37627" priority="9871">
      <formula>$Y434=4</formula>
    </cfRule>
    <cfRule type="expression" dxfId="37626" priority="9872">
      <formula>$Y434=3</formula>
    </cfRule>
    <cfRule type="expression" dxfId="37625" priority="9873">
      <formula>$Y434=2</formula>
    </cfRule>
    <cfRule type="expression" dxfId="37624" priority="9874">
      <formula>$Y434=1</formula>
    </cfRule>
    <cfRule type="expression" dxfId="37623" priority="9875">
      <formula>$Y434=4</formula>
    </cfRule>
    <cfRule type="expression" dxfId="37622" priority="9876">
      <formula>$Y434=3</formula>
    </cfRule>
    <cfRule type="expression" dxfId="37621" priority="9877">
      <formula>$Y434=2</formula>
    </cfRule>
    <cfRule type="expression" dxfId="37620" priority="9878">
      <formula>$Y434=1</formula>
    </cfRule>
  </conditionalFormatting>
  <conditionalFormatting sqref="R434:V434 Y434:AF434">
    <cfRule type="expression" dxfId="37619" priority="9870">
      <formula>$Y434=1</formula>
    </cfRule>
  </conditionalFormatting>
  <conditionalFormatting sqref="R434:V434 Y434:AF434">
    <cfRule type="expression" dxfId="37618" priority="9869">
      <formula>$Y434=3</formula>
    </cfRule>
  </conditionalFormatting>
  <conditionalFormatting sqref="R434:V434 Y434:AF434">
    <cfRule type="expression" dxfId="37617" priority="9868">
      <formula>$Y434=4</formula>
    </cfRule>
  </conditionalFormatting>
  <conditionalFormatting sqref="R434:V434 Y434:AF434">
    <cfRule type="expression" dxfId="37616" priority="9867">
      <formula>$Y434=2</formula>
    </cfRule>
  </conditionalFormatting>
  <conditionalFormatting sqref="AF434 R434:V434 Y434:AA434">
    <cfRule type="expression" dxfId="37615" priority="9859">
      <formula>$Y434=4</formula>
    </cfRule>
    <cfRule type="expression" dxfId="37614" priority="9860">
      <formula>$Y434=3</formula>
    </cfRule>
    <cfRule type="expression" dxfId="37613" priority="9861">
      <formula>$Y434=2</formula>
    </cfRule>
    <cfRule type="expression" dxfId="37612" priority="9862">
      <formula>$Y434=1</formula>
    </cfRule>
    <cfRule type="expression" dxfId="37611" priority="9863">
      <formula>$Y434=4</formula>
    </cfRule>
    <cfRule type="expression" dxfId="37610" priority="9864">
      <formula>$Y434=3</formula>
    </cfRule>
    <cfRule type="expression" dxfId="37609" priority="9865">
      <formula>$Y434=2</formula>
    </cfRule>
    <cfRule type="expression" dxfId="37608" priority="9866">
      <formula>$Y434=1</formula>
    </cfRule>
  </conditionalFormatting>
  <conditionalFormatting sqref="W434:X434">
    <cfRule type="expression" dxfId="37607" priority="9858">
      <formula>$Y434=1</formula>
    </cfRule>
  </conditionalFormatting>
  <conditionalFormatting sqref="W434:X434">
    <cfRule type="expression" dxfId="37606" priority="9857">
      <formula>$Y434=3</formula>
    </cfRule>
  </conditionalFormatting>
  <conditionalFormatting sqref="W434:X434">
    <cfRule type="expression" dxfId="37605" priority="9856">
      <formula>$Y434=4</formula>
    </cfRule>
  </conditionalFormatting>
  <conditionalFormatting sqref="W434:X434">
    <cfRule type="expression" dxfId="37604" priority="9855">
      <formula>$Y434=2</formula>
    </cfRule>
  </conditionalFormatting>
  <conditionalFormatting sqref="W434:X434">
    <cfRule type="expression" dxfId="37603" priority="9847">
      <formula>$Y434=4</formula>
    </cfRule>
    <cfRule type="expression" dxfId="37602" priority="9848">
      <formula>$Y434=3</formula>
    </cfRule>
    <cfRule type="expression" dxfId="37601" priority="9849">
      <formula>$Y434=2</formula>
    </cfRule>
    <cfRule type="expression" dxfId="37600" priority="9850">
      <formula>$Y434=1</formula>
    </cfRule>
    <cfRule type="expression" dxfId="37599" priority="9851">
      <formula>$Y434=4</formula>
    </cfRule>
    <cfRule type="expression" dxfId="37598" priority="9852">
      <formula>$Y434=3</formula>
    </cfRule>
    <cfRule type="expression" dxfId="37597" priority="9853">
      <formula>$Y434=2</formula>
    </cfRule>
    <cfRule type="expression" dxfId="37596" priority="9854">
      <formula>$Y434=1</formula>
    </cfRule>
  </conditionalFormatting>
  <conditionalFormatting sqref="G434">
    <cfRule type="expression" dxfId="37595" priority="9846">
      <formula>$Y434=1</formula>
    </cfRule>
  </conditionalFormatting>
  <conditionalFormatting sqref="G434">
    <cfRule type="expression" dxfId="37594" priority="9845">
      <formula>$Y434=3</formula>
    </cfRule>
  </conditionalFormatting>
  <conditionalFormatting sqref="G434">
    <cfRule type="expression" dxfId="37593" priority="9844">
      <formula>$Y434=4</formula>
    </cfRule>
  </conditionalFormatting>
  <conditionalFormatting sqref="G434">
    <cfRule type="expression" dxfId="37592" priority="9843">
      <formula>$Y434=2</formula>
    </cfRule>
  </conditionalFormatting>
  <conditionalFormatting sqref="G434">
    <cfRule type="expression" dxfId="37591" priority="9841">
      <formula>$Y434=1</formula>
    </cfRule>
    <cfRule type="expression" dxfId="37590" priority="9842">
      <formula>$Y434=1</formula>
    </cfRule>
  </conditionalFormatting>
  <conditionalFormatting sqref="G434">
    <cfRule type="expression" dxfId="37589" priority="9839">
      <formula>$Y434=4</formula>
    </cfRule>
    <cfRule type="expression" dxfId="37588" priority="9840">
      <formula>$Y434=2</formula>
    </cfRule>
  </conditionalFormatting>
  <conditionalFormatting sqref="F434">
    <cfRule type="expression" dxfId="37587" priority="9838">
      <formula>$Y434=1</formula>
    </cfRule>
  </conditionalFormatting>
  <conditionalFormatting sqref="F434">
    <cfRule type="expression" dxfId="37586" priority="9837">
      <formula>$Y434=3</formula>
    </cfRule>
  </conditionalFormatting>
  <conditionalFormatting sqref="F434">
    <cfRule type="expression" dxfId="37585" priority="9836">
      <formula>$Y434=4</formula>
    </cfRule>
  </conditionalFormatting>
  <conditionalFormatting sqref="F434">
    <cfRule type="expression" dxfId="37584" priority="9835">
      <formula>$Y434=2</formula>
    </cfRule>
  </conditionalFormatting>
  <conditionalFormatting sqref="F434">
    <cfRule type="expression" dxfId="37583" priority="9833">
      <formula>$Y434=1</formula>
    </cfRule>
    <cfRule type="expression" dxfId="37582" priority="9834">
      <formula>$Y434=1</formula>
    </cfRule>
  </conditionalFormatting>
  <conditionalFormatting sqref="F434">
    <cfRule type="expression" dxfId="37581" priority="9831">
      <formula>$Y434=4</formula>
    </cfRule>
    <cfRule type="expression" dxfId="37580" priority="9832">
      <formula>$Y434=2</formula>
    </cfRule>
  </conditionalFormatting>
  <conditionalFormatting sqref="F434">
    <cfRule type="expression" dxfId="37579" priority="9830">
      <formula>$Y434=1</formula>
    </cfRule>
  </conditionalFormatting>
  <conditionalFormatting sqref="F434">
    <cfRule type="expression" dxfId="37578" priority="9829">
      <formula>$Y434=3</formula>
    </cfRule>
  </conditionalFormatting>
  <conditionalFormatting sqref="F434">
    <cfRule type="expression" dxfId="37577" priority="9828">
      <formula>$Y434=4</formula>
    </cfRule>
  </conditionalFormatting>
  <conditionalFormatting sqref="F434">
    <cfRule type="expression" dxfId="37576" priority="9827">
      <formula>$Y434=2</formula>
    </cfRule>
  </conditionalFormatting>
  <conditionalFormatting sqref="F434">
    <cfRule type="expression" dxfId="37575" priority="9825">
      <formula>$Y434=1</formula>
    </cfRule>
    <cfRule type="expression" dxfId="37574" priority="9826">
      <formula>$Y434=1</formula>
    </cfRule>
  </conditionalFormatting>
  <conditionalFormatting sqref="F434">
    <cfRule type="expression" dxfId="37573" priority="9823">
      <formula>$Y434=4</formula>
    </cfRule>
    <cfRule type="expression" dxfId="37572" priority="9824">
      <formula>$Y434=2</formula>
    </cfRule>
  </conditionalFormatting>
  <conditionalFormatting sqref="F434">
    <cfRule type="expression" dxfId="37571" priority="9822">
      <formula>$Y434=1</formula>
    </cfRule>
  </conditionalFormatting>
  <conditionalFormatting sqref="F434">
    <cfRule type="expression" dxfId="37570" priority="9821">
      <formula>$Y434=3</formula>
    </cfRule>
  </conditionalFormatting>
  <conditionalFormatting sqref="F434">
    <cfRule type="expression" dxfId="37569" priority="9820">
      <formula>$Y434=4</formula>
    </cfRule>
  </conditionalFormatting>
  <conditionalFormatting sqref="F434">
    <cfRule type="expression" dxfId="37568" priority="9819">
      <formula>$Y434=2</formula>
    </cfRule>
  </conditionalFormatting>
  <conditionalFormatting sqref="F434">
    <cfRule type="expression" dxfId="37567" priority="9817">
      <formula>$Y434=1</formula>
    </cfRule>
    <cfRule type="expression" dxfId="37566" priority="9818">
      <formula>$Y434=1</formula>
    </cfRule>
  </conditionalFormatting>
  <conditionalFormatting sqref="F434">
    <cfRule type="expression" dxfId="37565" priority="9815">
      <formula>$Y434=4</formula>
    </cfRule>
    <cfRule type="expression" dxfId="37564" priority="9816">
      <formula>$Y434=2</formula>
    </cfRule>
  </conditionalFormatting>
  <conditionalFormatting sqref="F434">
    <cfRule type="expression" dxfId="37563" priority="9814">
      <formula>$Y434=1</formula>
    </cfRule>
  </conditionalFormatting>
  <conditionalFormatting sqref="F434">
    <cfRule type="expression" dxfId="37562" priority="9813">
      <formula>$Y434=3</formula>
    </cfRule>
  </conditionalFormatting>
  <conditionalFormatting sqref="F434">
    <cfRule type="expression" dxfId="37561" priority="9812">
      <formula>$Y434=4</formula>
    </cfRule>
  </conditionalFormatting>
  <conditionalFormatting sqref="F434">
    <cfRule type="expression" dxfId="37560" priority="9811">
      <formula>$Y434=2</formula>
    </cfRule>
  </conditionalFormatting>
  <conditionalFormatting sqref="F434">
    <cfRule type="expression" dxfId="37559" priority="9809">
      <formula>$Y434=1</formula>
    </cfRule>
    <cfRule type="expression" dxfId="37558" priority="9810">
      <formula>$Y434=1</formula>
    </cfRule>
  </conditionalFormatting>
  <conditionalFormatting sqref="F434">
    <cfRule type="expression" dxfId="37557" priority="9807">
      <formula>$Y434=4</formula>
    </cfRule>
    <cfRule type="expression" dxfId="37556" priority="9808">
      <formula>$Y434=2</formula>
    </cfRule>
  </conditionalFormatting>
  <conditionalFormatting sqref="G435">
    <cfRule type="expression" dxfId="37555" priority="9806">
      <formula>$Y435=1</formula>
    </cfRule>
  </conditionalFormatting>
  <conditionalFormatting sqref="G435">
    <cfRule type="expression" dxfId="37554" priority="9805">
      <formula>$Y435=3</formula>
    </cfRule>
  </conditionalFormatting>
  <conditionalFormatting sqref="G435">
    <cfRule type="expression" dxfId="37553" priority="9804">
      <formula>$Y435=4</formula>
    </cfRule>
  </conditionalFormatting>
  <conditionalFormatting sqref="G435">
    <cfRule type="expression" dxfId="37552" priority="9803">
      <formula>$Y435=2</formula>
    </cfRule>
  </conditionalFormatting>
  <conditionalFormatting sqref="G435">
    <cfRule type="expression" dxfId="37551" priority="9801">
      <formula>$Y435=1</formula>
    </cfRule>
    <cfRule type="expression" dxfId="37550" priority="9802">
      <formula>$Y435=1</formula>
    </cfRule>
  </conditionalFormatting>
  <conditionalFormatting sqref="G435">
    <cfRule type="expression" dxfId="37549" priority="9799">
      <formula>$Y435=4</formula>
    </cfRule>
    <cfRule type="expression" dxfId="37548" priority="9800">
      <formula>$Y435=2</formula>
    </cfRule>
  </conditionalFormatting>
  <conditionalFormatting sqref="F435">
    <cfRule type="expression" dxfId="37547" priority="9798">
      <formula>$Y435=1</formula>
    </cfRule>
  </conditionalFormatting>
  <conditionalFormatting sqref="F435">
    <cfRule type="expression" dxfId="37546" priority="9797">
      <formula>$Y435=3</formula>
    </cfRule>
  </conditionalFormatting>
  <conditionalFormatting sqref="F435">
    <cfRule type="expression" dxfId="37545" priority="9796">
      <formula>$Y435=4</formula>
    </cfRule>
  </conditionalFormatting>
  <conditionalFormatting sqref="F435">
    <cfRule type="expression" dxfId="37544" priority="9795">
      <formula>$Y435=2</formula>
    </cfRule>
  </conditionalFormatting>
  <conditionalFormatting sqref="F435">
    <cfRule type="expression" dxfId="37543" priority="9793">
      <formula>$Y435=1</formula>
    </cfRule>
    <cfRule type="expression" dxfId="37542" priority="9794">
      <formula>$Y435=1</formula>
    </cfRule>
  </conditionalFormatting>
  <conditionalFormatting sqref="F435">
    <cfRule type="expression" dxfId="37541" priority="9791">
      <formula>$Y435=4</formula>
    </cfRule>
    <cfRule type="expression" dxfId="37540" priority="9792">
      <formula>$Y435=2</formula>
    </cfRule>
  </conditionalFormatting>
  <conditionalFormatting sqref="F435">
    <cfRule type="expression" dxfId="37539" priority="9790">
      <formula>$Y435=1</formula>
    </cfRule>
  </conditionalFormatting>
  <conditionalFormatting sqref="F435">
    <cfRule type="expression" dxfId="37538" priority="9789">
      <formula>$Y435=3</formula>
    </cfRule>
  </conditionalFormatting>
  <conditionalFormatting sqref="F435">
    <cfRule type="expression" dxfId="37537" priority="9788">
      <formula>$Y435=4</formula>
    </cfRule>
  </conditionalFormatting>
  <conditionalFormatting sqref="F435">
    <cfRule type="expression" dxfId="37536" priority="9787">
      <formula>$Y435=2</formula>
    </cfRule>
  </conditionalFormatting>
  <conditionalFormatting sqref="F435">
    <cfRule type="expression" dxfId="37535" priority="9785">
      <formula>$Y435=1</formula>
    </cfRule>
    <cfRule type="expression" dxfId="37534" priority="9786">
      <formula>$Y435=1</formula>
    </cfRule>
  </conditionalFormatting>
  <conditionalFormatting sqref="F435">
    <cfRule type="expression" dxfId="37533" priority="9783">
      <formula>$Y435=4</formula>
    </cfRule>
    <cfRule type="expression" dxfId="37532" priority="9784">
      <formula>$Y435=2</formula>
    </cfRule>
  </conditionalFormatting>
  <conditionalFormatting sqref="F435">
    <cfRule type="expression" dxfId="37531" priority="9782">
      <formula>$Y435=1</formula>
    </cfRule>
  </conditionalFormatting>
  <conditionalFormatting sqref="F435">
    <cfRule type="expression" dxfId="37530" priority="9781">
      <formula>$Y435=3</formula>
    </cfRule>
  </conditionalFormatting>
  <conditionalFormatting sqref="F435">
    <cfRule type="expression" dxfId="37529" priority="9780">
      <formula>$Y435=4</formula>
    </cfRule>
  </conditionalFormatting>
  <conditionalFormatting sqref="F435">
    <cfRule type="expression" dxfId="37528" priority="9779">
      <formula>$Y435=2</formula>
    </cfRule>
  </conditionalFormatting>
  <conditionalFormatting sqref="F435">
    <cfRule type="expression" dxfId="37527" priority="9777">
      <formula>$Y435=1</formula>
    </cfRule>
    <cfRule type="expression" dxfId="37526" priority="9778">
      <formula>$Y435=1</formula>
    </cfRule>
  </conditionalFormatting>
  <conditionalFormatting sqref="F435">
    <cfRule type="expression" dxfId="37525" priority="9775">
      <formula>$Y435=4</formula>
    </cfRule>
    <cfRule type="expression" dxfId="37524" priority="9776">
      <formula>$Y435=2</formula>
    </cfRule>
  </conditionalFormatting>
  <conditionalFormatting sqref="F435">
    <cfRule type="expression" dxfId="37523" priority="9774">
      <formula>$Y435=1</formula>
    </cfRule>
  </conditionalFormatting>
  <conditionalFormatting sqref="F435">
    <cfRule type="expression" dxfId="37522" priority="9773">
      <formula>$Y435=3</formula>
    </cfRule>
  </conditionalFormatting>
  <conditionalFormatting sqref="F435">
    <cfRule type="expression" dxfId="37521" priority="9772">
      <formula>$Y435=4</formula>
    </cfRule>
  </conditionalFormatting>
  <conditionalFormatting sqref="F435">
    <cfRule type="expression" dxfId="37520" priority="9771">
      <formula>$Y435=2</formula>
    </cfRule>
  </conditionalFormatting>
  <conditionalFormatting sqref="F435">
    <cfRule type="expression" dxfId="37519" priority="9769">
      <formula>$Y435=1</formula>
    </cfRule>
    <cfRule type="expression" dxfId="37518" priority="9770">
      <formula>$Y435=1</formula>
    </cfRule>
  </conditionalFormatting>
  <conditionalFormatting sqref="F435">
    <cfRule type="expression" dxfId="37517" priority="9767">
      <formula>$Y435=4</formula>
    </cfRule>
    <cfRule type="expression" dxfId="37516" priority="9768">
      <formula>$Y435=2</formula>
    </cfRule>
  </conditionalFormatting>
  <conditionalFormatting sqref="N435:O435">
    <cfRule type="expression" dxfId="37515" priority="9766">
      <formula>$Y435=1</formula>
    </cfRule>
  </conditionalFormatting>
  <conditionalFormatting sqref="N435:O435">
    <cfRule type="expression" dxfId="37514" priority="9765">
      <formula>$Y435=3</formula>
    </cfRule>
  </conditionalFormatting>
  <conditionalFormatting sqref="N435:O435">
    <cfRule type="expression" dxfId="37513" priority="9764">
      <formula>$Y435=4</formula>
    </cfRule>
  </conditionalFormatting>
  <conditionalFormatting sqref="N435:O435">
    <cfRule type="expression" dxfId="37512" priority="9763">
      <formula>$Y435=2</formula>
    </cfRule>
  </conditionalFormatting>
  <conditionalFormatting sqref="P435">
    <cfRule type="expression" dxfId="37511" priority="9762">
      <formula>$Y435=1</formula>
    </cfRule>
  </conditionalFormatting>
  <conditionalFormatting sqref="P435">
    <cfRule type="expression" dxfId="37510" priority="9761">
      <formula>$Y435=3</formula>
    </cfRule>
  </conditionalFormatting>
  <conditionalFormatting sqref="P435">
    <cfRule type="expression" dxfId="37509" priority="9760">
      <formula>$Y435=4</formula>
    </cfRule>
  </conditionalFormatting>
  <conditionalFormatting sqref="P435">
    <cfRule type="expression" dxfId="37508" priority="9759">
      <formula>$Y435=2</formula>
    </cfRule>
  </conditionalFormatting>
  <conditionalFormatting sqref="P435">
    <cfRule type="expression" dxfId="37507" priority="9743">
      <formula>$Y435=4</formula>
    </cfRule>
    <cfRule type="expression" dxfId="37506" priority="9744">
      <formula>$Y435=3</formula>
    </cfRule>
    <cfRule type="expression" dxfId="37505" priority="9745">
      <formula>$Y435=2</formula>
    </cfRule>
    <cfRule type="expression" dxfId="37504" priority="9746">
      <formula>$Y435=1</formula>
    </cfRule>
    <cfRule type="expression" dxfId="37503" priority="9747">
      <formula>$Y435=4</formula>
    </cfRule>
    <cfRule type="expression" dxfId="37502" priority="9748">
      <formula>$Y435=3</formula>
    </cfRule>
    <cfRule type="expression" dxfId="37501" priority="9749">
      <formula>$Y435=2</formula>
    </cfRule>
    <cfRule type="expression" dxfId="37500" priority="9750">
      <formula>$Y435=1</formula>
    </cfRule>
    <cfRule type="expression" dxfId="37499" priority="9751">
      <formula>$Y435=4</formula>
    </cfRule>
    <cfRule type="expression" dxfId="37498" priority="9752">
      <formula>$Y435=3</formula>
    </cfRule>
    <cfRule type="expression" dxfId="37497" priority="9753">
      <formula>$Y435=2</formula>
    </cfRule>
    <cfRule type="expression" dxfId="37496" priority="9754">
      <formula>$Y435=1</formula>
    </cfRule>
    <cfRule type="expression" dxfId="37495" priority="9755">
      <formula>$Y435=4</formula>
    </cfRule>
    <cfRule type="expression" dxfId="37494" priority="9756">
      <formula>$Y435=3</formula>
    </cfRule>
    <cfRule type="expression" dxfId="37493" priority="9757">
      <formula>$Y435=2</formula>
    </cfRule>
    <cfRule type="expression" dxfId="37492" priority="9758">
      <formula>$Y435=1</formula>
    </cfRule>
  </conditionalFormatting>
  <conditionalFormatting sqref="Q435">
    <cfRule type="expression" dxfId="37491" priority="9742">
      <formula>$Y435=1</formula>
    </cfRule>
  </conditionalFormatting>
  <conditionalFormatting sqref="Q435">
    <cfRule type="expression" dxfId="37490" priority="9741">
      <formula>$Y435=3</formula>
    </cfRule>
  </conditionalFormatting>
  <conditionalFormatting sqref="Q435">
    <cfRule type="expression" dxfId="37489" priority="9740">
      <formula>$Y435=4</formula>
    </cfRule>
  </conditionalFormatting>
  <conditionalFormatting sqref="Q435">
    <cfRule type="expression" dxfId="37488" priority="9739">
      <formula>$Y435=2</formula>
    </cfRule>
  </conditionalFormatting>
  <conditionalFormatting sqref="Q435">
    <cfRule type="expression" dxfId="37487" priority="9723">
      <formula>$Y435=4</formula>
    </cfRule>
    <cfRule type="expression" dxfId="37486" priority="9724">
      <formula>$Y435=3</formula>
    </cfRule>
    <cfRule type="expression" dxfId="37485" priority="9725">
      <formula>$Y435=2</formula>
    </cfRule>
    <cfRule type="expression" dxfId="37484" priority="9726">
      <formula>$Y435=1</formula>
    </cfRule>
    <cfRule type="expression" dxfId="37483" priority="9727">
      <formula>$Y435=4</formula>
    </cfRule>
    <cfRule type="expression" dxfId="37482" priority="9728">
      <formula>$Y435=3</formula>
    </cfRule>
    <cfRule type="expression" dxfId="37481" priority="9729">
      <formula>$Y435=2</formula>
    </cfRule>
    <cfRule type="expression" dxfId="37480" priority="9730">
      <formula>$Y435=1</formula>
    </cfRule>
    <cfRule type="expression" dxfId="37479" priority="9731">
      <formula>$Y435=4</formula>
    </cfRule>
    <cfRule type="expression" dxfId="37478" priority="9732">
      <formula>$Y435=3</formula>
    </cfRule>
    <cfRule type="expression" dxfId="37477" priority="9733">
      <formula>$Y435=2</formula>
    </cfRule>
    <cfRule type="expression" dxfId="37476" priority="9734">
      <formula>$Y435=1</formula>
    </cfRule>
    <cfRule type="expression" dxfId="37475" priority="9735">
      <formula>$Y435=4</formula>
    </cfRule>
    <cfRule type="expression" dxfId="37474" priority="9736">
      <formula>$Y435=3</formula>
    </cfRule>
    <cfRule type="expression" dxfId="37473" priority="9737">
      <formula>$Y435=2</formula>
    </cfRule>
    <cfRule type="expression" dxfId="37472" priority="9738">
      <formula>$Y435=1</formula>
    </cfRule>
  </conditionalFormatting>
  <conditionalFormatting sqref="R435:AF435">
    <cfRule type="expression" dxfId="37471" priority="9722">
      <formula>$Y435=1</formula>
    </cfRule>
  </conditionalFormatting>
  <conditionalFormatting sqref="R435:AF435">
    <cfRule type="expression" dxfId="37470" priority="9721">
      <formula>$Y435=3</formula>
    </cfRule>
  </conditionalFormatting>
  <conditionalFormatting sqref="R435:AF435">
    <cfRule type="expression" dxfId="37469" priority="9720">
      <formula>$Y435=4</formula>
    </cfRule>
  </conditionalFormatting>
  <conditionalFormatting sqref="R435:AF435">
    <cfRule type="expression" dxfId="37468" priority="9719">
      <formula>$Y435=2</formula>
    </cfRule>
  </conditionalFormatting>
  <conditionalFormatting sqref="AF435 R435:AA435">
    <cfRule type="expression" dxfId="37467" priority="9711">
      <formula>$Y435=4</formula>
    </cfRule>
    <cfRule type="expression" dxfId="37466" priority="9712">
      <formula>$Y435=3</formula>
    </cfRule>
    <cfRule type="expression" dxfId="37465" priority="9713">
      <formula>$Y435=2</formula>
    </cfRule>
    <cfRule type="expression" dxfId="37464" priority="9714">
      <formula>$Y435=1</formula>
    </cfRule>
    <cfRule type="expression" dxfId="37463" priority="9715">
      <formula>$Y435=4</formula>
    </cfRule>
    <cfRule type="expression" dxfId="37462" priority="9716">
      <formula>$Y435=3</formula>
    </cfRule>
    <cfRule type="expression" dxfId="37461" priority="9717">
      <formula>$Y435=2</formula>
    </cfRule>
    <cfRule type="expression" dxfId="37460" priority="9718">
      <formula>$Y435=1</formula>
    </cfRule>
  </conditionalFormatting>
  <conditionalFormatting sqref="R435:V435 Y435:AF435">
    <cfRule type="expression" dxfId="37459" priority="9710">
      <formula>$Y435=1</formula>
    </cfRule>
  </conditionalFormatting>
  <conditionalFormatting sqref="R435:V435 Y435:AF435">
    <cfRule type="expression" dxfId="37458" priority="9709">
      <formula>$Y435=3</formula>
    </cfRule>
  </conditionalFormatting>
  <conditionalFormatting sqref="R435:V435 Y435:AF435">
    <cfRule type="expression" dxfId="37457" priority="9708">
      <formula>$Y435=4</formula>
    </cfRule>
  </conditionalFormatting>
  <conditionalFormatting sqref="R435:V435 Y435:AF435">
    <cfRule type="expression" dxfId="37456" priority="9707">
      <formula>$Y435=2</formula>
    </cfRule>
  </conditionalFormatting>
  <conditionalFormatting sqref="AF435 R435:V435 Y435:AA435">
    <cfRule type="expression" dxfId="37455" priority="9699">
      <formula>$Y435=4</formula>
    </cfRule>
    <cfRule type="expression" dxfId="37454" priority="9700">
      <formula>$Y435=3</formula>
    </cfRule>
    <cfRule type="expression" dxfId="37453" priority="9701">
      <formula>$Y435=2</formula>
    </cfRule>
    <cfRule type="expression" dxfId="37452" priority="9702">
      <formula>$Y435=1</formula>
    </cfRule>
    <cfRule type="expression" dxfId="37451" priority="9703">
      <formula>$Y435=4</formula>
    </cfRule>
    <cfRule type="expression" dxfId="37450" priority="9704">
      <formula>$Y435=3</formula>
    </cfRule>
    <cfRule type="expression" dxfId="37449" priority="9705">
      <formula>$Y435=2</formula>
    </cfRule>
    <cfRule type="expression" dxfId="37448" priority="9706">
      <formula>$Y435=1</formula>
    </cfRule>
  </conditionalFormatting>
  <conditionalFormatting sqref="W435:X435">
    <cfRule type="expression" dxfId="37447" priority="9698">
      <formula>$Y435=1</formula>
    </cfRule>
  </conditionalFormatting>
  <conditionalFormatting sqref="W435:X435">
    <cfRule type="expression" dxfId="37446" priority="9697">
      <formula>$Y435=3</formula>
    </cfRule>
  </conditionalFormatting>
  <conditionalFormatting sqref="W435:X435">
    <cfRule type="expression" dxfId="37445" priority="9696">
      <formula>$Y435=4</formula>
    </cfRule>
  </conditionalFormatting>
  <conditionalFormatting sqref="W435:X435">
    <cfRule type="expression" dxfId="37444" priority="9695">
      <formula>$Y435=2</formula>
    </cfRule>
  </conditionalFormatting>
  <conditionalFormatting sqref="W435:X435">
    <cfRule type="expression" dxfId="37443" priority="9687">
      <formula>$Y435=4</formula>
    </cfRule>
    <cfRule type="expression" dxfId="37442" priority="9688">
      <formula>$Y435=3</formula>
    </cfRule>
    <cfRule type="expression" dxfId="37441" priority="9689">
      <formula>$Y435=2</formula>
    </cfRule>
    <cfRule type="expression" dxfId="37440" priority="9690">
      <formula>$Y435=1</formula>
    </cfRule>
    <cfRule type="expression" dxfId="37439" priority="9691">
      <formula>$Y435=4</formula>
    </cfRule>
    <cfRule type="expression" dxfId="37438" priority="9692">
      <formula>$Y435=3</formula>
    </cfRule>
    <cfRule type="expression" dxfId="37437" priority="9693">
      <formula>$Y435=2</formula>
    </cfRule>
    <cfRule type="expression" dxfId="37436" priority="9694">
      <formula>$Y435=1</formula>
    </cfRule>
  </conditionalFormatting>
  <conditionalFormatting sqref="P435">
    <cfRule type="expression" dxfId="37435" priority="9686">
      <formula>$Y435=1</formula>
    </cfRule>
  </conditionalFormatting>
  <conditionalFormatting sqref="P435">
    <cfRule type="expression" dxfId="37434" priority="9685">
      <formula>$Y435=3</formula>
    </cfRule>
  </conditionalFormatting>
  <conditionalFormatting sqref="P435">
    <cfRule type="expression" dxfId="37433" priority="9684">
      <formula>$Y435=4</formula>
    </cfRule>
  </conditionalFormatting>
  <conditionalFormatting sqref="P435">
    <cfRule type="expression" dxfId="37432" priority="9683">
      <formula>$Y435=2</formula>
    </cfRule>
  </conditionalFormatting>
  <conditionalFormatting sqref="P435">
    <cfRule type="expression" dxfId="37431" priority="9667">
      <formula>$Y435=4</formula>
    </cfRule>
    <cfRule type="expression" dxfId="37430" priority="9668">
      <formula>$Y435=3</formula>
    </cfRule>
    <cfRule type="expression" dxfId="37429" priority="9669">
      <formula>$Y435=2</formula>
    </cfRule>
    <cfRule type="expression" dxfId="37428" priority="9670">
      <formula>$Y435=1</formula>
    </cfRule>
    <cfRule type="expression" dxfId="37427" priority="9671">
      <formula>$Y435=4</formula>
    </cfRule>
    <cfRule type="expression" dxfId="37426" priority="9672">
      <formula>$Y435=3</formula>
    </cfRule>
    <cfRule type="expression" dxfId="37425" priority="9673">
      <formula>$Y435=2</formula>
    </cfRule>
    <cfRule type="expression" dxfId="37424" priority="9674">
      <formula>$Y435=1</formula>
    </cfRule>
    <cfRule type="expression" dxfId="37423" priority="9675">
      <formula>$Y435=4</formula>
    </cfRule>
    <cfRule type="expression" dxfId="37422" priority="9676">
      <formula>$Y435=3</formula>
    </cfRule>
    <cfRule type="expression" dxfId="37421" priority="9677">
      <formula>$Y435=2</formula>
    </cfRule>
    <cfRule type="expression" dxfId="37420" priority="9678">
      <formula>$Y435=1</formula>
    </cfRule>
    <cfRule type="expression" dxfId="37419" priority="9679">
      <formula>$Y435=4</formula>
    </cfRule>
    <cfRule type="expression" dxfId="37418" priority="9680">
      <formula>$Y435=3</formula>
    </cfRule>
    <cfRule type="expression" dxfId="37417" priority="9681">
      <formula>$Y435=2</formula>
    </cfRule>
    <cfRule type="expression" dxfId="37416" priority="9682">
      <formula>$Y435=1</formula>
    </cfRule>
  </conditionalFormatting>
  <conditionalFormatting sqref="Q435">
    <cfRule type="expression" dxfId="37415" priority="9666">
      <formula>$Y435=1</formula>
    </cfRule>
  </conditionalFormatting>
  <conditionalFormatting sqref="Q435">
    <cfRule type="expression" dxfId="37414" priority="9665">
      <formula>$Y435=3</formula>
    </cfRule>
  </conditionalFormatting>
  <conditionalFormatting sqref="Q435">
    <cfRule type="expression" dxfId="37413" priority="9664">
      <formula>$Y435=4</formula>
    </cfRule>
  </conditionalFormatting>
  <conditionalFormatting sqref="Q435">
    <cfRule type="expression" dxfId="37412" priority="9663">
      <formula>$Y435=2</formula>
    </cfRule>
  </conditionalFormatting>
  <conditionalFormatting sqref="Q435">
    <cfRule type="expression" dxfId="37411" priority="9647">
      <formula>$Y435=4</formula>
    </cfRule>
    <cfRule type="expression" dxfId="37410" priority="9648">
      <formula>$Y435=3</formula>
    </cfRule>
    <cfRule type="expression" dxfId="37409" priority="9649">
      <formula>$Y435=2</formula>
    </cfRule>
    <cfRule type="expression" dxfId="37408" priority="9650">
      <formula>$Y435=1</formula>
    </cfRule>
    <cfRule type="expression" dxfId="37407" priority="9651">
      <formula>$Y435=4</formula>
    </cfRule>
    <cfRule type="expression" dxfId="37406" priority="9652">
      <formula>$Y435=3</formula>
    </cfRule>
    <cfRule type="expression" dxfId="37405" priority="9653">
      <formula>$Y435=2</formula>
    </cfRule>
    <cfRule type="expression" dxfId="37404" priority="9654">
      <formula>$Y435=1</formula>
    </cfRule>
    <cfRule type="expression" dxfId="37403" priority="9655">
      <formula>$Y435=4</formula>
    </cfRule>
    <cfRule type="expression" dxfId="37402" priority="9656">
      <formula>$Y435=3</formula>
    </cfRule>
    <cfRule type="expression" dxfId="37401" priority="9657">
      <formula>$Y435=2</formula>
    </cfRule>
    <cfRule type="expression" dxfId="37400" priority="9658">
      <formula>$Y435=1</formula>
    </cfRule>
    <cfRule type="expression" dxfId="37399" priority="9659">
      <formula>$Y435=4</formula>
    </cfRule>
    <cfRule type="expression" dxfId="37398" priority="9660">
      <formula>$Y435=3</formula>
    </cfRule>
    <cfRule type="expression" dxfId="37397" priority="9661">
      <formula>$Y435=2</formula>
    </cfRule>
    <cfRule type="expression" dxfId="37396" priority="9662">
      <formula>$Y435=1</formula>
    </cfRule>
  </conditionalFormatting>
  <conditionalFormatting sqref="R435:AF435">
    <cfRule type="expression" dxfId="37395" priority="9646">
      <formula>$Y435=1</formula>
    </cfRule>
  </conditionalFormatting>
  <conditionalFormatting sqref="R435:AF435">
    <cfRule type="expression" dxfId="37394" priority="9645">
      <formula>$Y435=3</formula>
    </cfRule>
  </conditionalFormatting>
  <conditionalFormatting sqref="R435:AF435">
    <cfRule type="expression" dxfId="37393" priority="9644">
      <formula>$Y435=4</formula>
    </cfRule>
  </conditionalFormatting>
  <conditionalFormatting sqref="R435:AF435">
    <cfRule type="expression" dxfId="37392" priority="9643">
      <formula>$Y435=2</formula>
    </cfRule>
  </conditionalFormatting>
  <conditionalFormatting sqref="AF435 R435:AA435">
    <cfRule type="expression" dxfId="37391" priority="9635">
      <formula>$Y435=4</formula>
    </cfRule>
    <cfRule type="expression" dxfId="37390" priority="9636">
      <formula>$Y435=3</formula>
    </cfRule>
    <cfRule type="expression" dxfId="37389" priority="9637">
      <formula>$Y435=2</formula>
    </cfRule>
    <cfRule type="expression" dxfId="37388" priority="9638">
      <formula>$Y435=1</formula>
    </cfRule>
    <cfRule type="expression" dxfId="37387" priority="9639">
      <formula>$Y435=4</formula>
    </cfRule>
    <cfRule type="expression" dxfId="37386" priority="9640">
      <formula>$Y435=3</formula>
    </cfRule>
    <cfRule type="expression" dxfId="37385" priority="9641">
      <formula>$Y435=2</formula>
    </cfRule>
    <cfRule type="expression" dxfId="37384" priority="9642">
      <formula>$Y435=1</formula>
    </cfRule>
  </conditionalFormatting>
  <conditionalFormatting sqref="R435:V435 Y435:AF435">
    <cfRule type="expression" dxfId="37383" priority="9634">
      <formula>$Y435=1</formula>
    </cfRule>
  </conditionalFormatting>
  <conditionalFormatting sqref="R435:V435 Y435:AF435">
    <cfRule type="expression" dxfId="37382" priority="9633">
      <formula>$Y435=3</formula>
    </cfRule>
  </conditionalFormatting>
  <conditionalFormatting sqref="R435:V435 Y435:AF435">
    <cfRule type="expression" dxfId="37381" priority="9632">
      <formula>$Y435=4</formula>
    </cfRule>
  </conditionalFormatting>
  <conditionalFormatting sqref="R435:V435 Y435:AF435">
    <cfRule type="expression" dxfId="37380" priority="9631">
      <formula>$Y435=2</formula>
    </cfRule>
  </conditionalFormatting>
  <conditionalFormatting sqref="AF435 R435:V435 Y435:AA435">
    <cfRule type="expression" dxfId="37379" priority="9623">
      <formula>$Y435=4</formula>
    </cfRule>
    <cfRule type="expression" dxfId="37378" priority="9624">
      <formula>$Y435=3</formula>
    </cfRule>
    <cfRule type="expression" dxfId="37377" priority="9625">
      <formula>$Y435=2</formula>
    </cfRule>
    <cfRule type="expression" dxfId="37376" priority="9626">
      <formula>$Y435=1</formula>
    </cfRule>
    <cfRule type="expression" dxfId="37375" priority="9627">
      <formula>$Y435=4</formula>
    </cfRule>
    <cfRule type="expression" dxfId="37374" priority="9628">
      <formula>$Y435=3</formula>
    </cfRule>
    <cfRule type="expression" dxfId="37373" priority="9629">
      <formula>$Y435=2</formula>
    </cfRule>
    <cfRule type="expression" dxfId="37372" priority="9630">
      <formula>$Y435=1</formula>
    </cfRule>
  </conditionalFormatting>
  <conditionalFormatting sqref="W435:X435">
    <cfRule type="expression" dxfId="37371" priority="9622">
      <formula>$Y435=1</formula>
    </cfRule>
  </conditionalFormatting>
  <conditionalFormatting sqref="W435:X435">
    <cfRule type="expression" dxfId="37370" priority="9621">
      <formula>$Y435=3</formula>
    </cfRule>
  </conditionalFormatting>
  <conditionalFormatting sqref="W435:X435">
    <cfRule type="expression" dxfId="37369" priority="9620">
      <formula>$Y435=4</formula>
    </cfRule>
  </conditionalFormatting>
  <conditionalFormatting sqref="W435:X435">
    <cfRule type="expression" dxfId="37368" priority="9619">
      <formula>$Y435=2</formula>
    </cfRule>
  </conditionalFormatting>
  <conditionalFormatting sqref="W435:X435">
    <cfRule type="expression" dxfId="37367" priority="9611">
      <formula>$Y435=4</formula>
    </cfRule>
    <cfRule type="expression" dxfId="37366" priority="9612">
      <formula>$Y435=3</formula>
    </cfRule>
    <cfRule type="expression" dxfId="37365" priority="9613">
      <formula>$Y435=2</formula>
    </cfRule>
    <cfRule type="expression" dxfId="37364" priority="9614">
      <formula>$Y435=1</formula>
    </cfRule>
    <cfRule type="expression" dxfId="37363" priority="9615">
      <formula>$Y435=4</formula>
    </cfRule>
    <cfRule type="expression" dxfId="37362" priority="9616">
      <formula>$Y435=3</formula>
    </cfRule>
    <cfRule type="expression" dxfId="37361" priority="9617">
      <formula>$Y435=2</formula>
    </cfRule>
    <cfRule type="expression" dxfId="37360" priority="9618">
      <formula>$Y435=1</formula>
    </cfRule>
  </conditionalFormatting>
  <conditionalFormatting sqref="G436">
    <cfRule type="expression" dxfId="37359" priority="9610">
      <formula>$Y436=1</formula>
    </cfRule>
  </conditionalFormatting>
  <conditionalFormatting sqref="G436">
    <cfRule type="expression" dxfId="37358" priority="9609">
      <formula>$Y436=3</formula>
    </cfRule>
  </conditionalFormatting>
  <conditionalFormatting sqref="G436">
    <cfRule type="expression" dxfId="37357" priority="9608">
      <formula>$Y436=4</formula>
    </cfRule>
  </conditionalFormatting>
  <conditionalFormatting sqref="G436">
    <cfRule type="expression" dxfId="37356" priority="9607">
      <formula>$Y436=2</formula>
    </cfRule>
  </conditionalFormatting>
  <conditionalFormatting sqref="G436">
    <cfRule type="expression" dxfId="37355" priority="9605">
      <formula>$Y436=1</formula>
    </cfRule>
    <cfRule type="expression" dxfId="37354" priority="9606">
      <formula>$Y436=1</formula>
    </cfRule>
  </conditionalFormatting>
  <conditionalFormatting sqref="G436">
    <cfRule type="expression" dxfId="37353" priority="9603">
      <formula>$Y436=4</formula>
    </cfRule>
    <cfRule type="expression" dxfId="37352" priority="9604">
      <formula>$Y436=2</formula>
    </cfRule>
  </conditionalFormatting>
  <conditionalFormatting sqref="F436">
    <cfRule type="expression" dxfId="37351" priority="9602">
      <formula>$Y436=1</formula>
    </cfRule>
  </conditionalFormatting>
  <conditionalFormatting sqref="F436">
    <cfRule type="expression" dxfId="37350" priority="9601">
      <formula>$Y436=3</formula>
    </cfRule>
  </conditionalFormatting>
  <conditionalFormatting sqref="F436">
    <cfRule type="expression" dxfId="37349" priority="9600">
      <formula>$Y436=4</formula>
    </cfRule>
  </conditionalFormatting>
  <conditionalFormatting sqref="F436">
    <cfRule type="expression" dxfId="37348" priority="9599">
      <formula>$Y436=2</formula>
    </cfRule>
  </conditionalFormatting>
  <conditionalFormatting sqref="F436">
    <cfRule type="expression" dxfId="37347" priority="9597">
      <formula>$Y436=1</formula>
    </cfRule>
    <cfRule type="expression" dxfId="37346" priority="9598">
      <formula>$Y436=1</formula>
    </cfRule>
  </conditionalFormatting>
  <conditionalFormatting sqref="F436">
    <cfRule type="expression" dxfId="37345" priority="9595">
      <formula>$Y436=4</formula>
    </cfRule>
    <cfRule type="expression" dxfId="37344" priority="9596">
      <formula>$Y436=2</formula>
    </cfRule>
  </conditionalFormatting>
  <conditionalFormatting sqref="F436">
    <cfRule type="expression" dxfId="37343" priority="9594">
      <formula>$Y436=1</formula>
    </cfRule>
  </conditionalFormatting>
  <conditionalFormatting sqref="F436">
    <cfRule type="expression" dxfId="37342" priority="9593">
      <formula>$Y436=3</formula>
    </cfRule>
  </conditionalFormatting>
  <conditionalFormatting sqref="F436">
    <cfRule type="expression" dxfId="37341" priority="9592">
      <formula>$Y436=4</formula>
    </cfRule>
  </conditionalFormatting>
  <conditionalFormatting sqref="F436">
    <cfRule type="expression" dxfId="37340" priority="9591">
      <formula>$Y436=2</formula>
    </cfRule>
  </conditionalFormatting>
  <conditionalFormatting sqref="F436">
    <cfRule type="expression" dxfId="37339" priority="9589">
      <formula>$Y436=1</formula>
    </cfRule>
    <cfRule type="expression" dxfId="37338" priority="9590">
      <formula>$Y436=1</formula>
    </cfRule>
  </conditionalFormatting>
  <conditionalFormatting sqref="F436">
    <cfRule type="expression" dxfId="37337" priority="9587">
      <formula>$Y436=4</formula>
    </cfRule>
    <cfRule type="expression" dxfId="37336" priority="9588">
      <formula>$Y436=2</formula>
    </cfRule>
  </conditionalFormatting>
  <conditionalFormatting sqref="F436">
    <cfRule type="expression" dxfId="37335" priority="9586">
      <formula>$Y436=1</formula>
    </cfRule>
  </conditionalFormatting>
  <conditionalFormatting sqref="F436">
    <cfRule type="expression" dxfId="37334" priority="9585">
      <formula>$Y436=3</formula>
    </cfRule>
  </conditionalFormatting>
  <conditionalFormatting sqref="F436">
    <cfRule type="expression" dxfId="37333" priority="9584">
      <formula>$Y436=4</formula>
    </cfRule>
  </conditionalFormatting>
  <conditionalFormatting sqref="F436">
    <cfRule type="expression" dxfId="37332" priority="9583">
      <formula>$Y436=2</formula>
    </cfRule>
  </conditionalFormatting>
  <conditionalFormatting sqref="F436">
    <cfRule type="expression" dxfId="37331" priority="9581">
      <formula>$Y436=1</formula>
    </cfRule>
    <cfRule type="expression" dxfId="37330" priority="9582">
      <formula>$Y436=1</formula>
    </cfRule>
  </conditionalFormatting>
  <conditionalFormatting sqref="F436">
    <cfRule type="expression" dxfId="37329" priority="9579">
      <formula>$Y436=4</formula>
    </cfRule>
    <cfRule type="expression" dxfId="37328" priority="9580">
      <formula>$Y436=2</formula>
    </cfRule>
  </conditionalFormatting>
  <conditionalFormatting sqref="F436">
    <cfRule type="expression" dxfId="37327" priority="9578">
      <formula>$Y436=1</formula>
    </cfRule>
  </conditionalFormatting>
  <conditionalFormatting sqref="F436">
    <cfRule type="expression" dxfId="37326" priority="9577">
      <formula>$Y436=3</formula>
    </cfRule>
  </conditionalFormatting>
  <conditionalFormatting sqref="F436">
    <cfRule type="expression" dxfId="37325" priority="9576">
      <formula>$Y436=4</formula>
    </cfRule>
  </conditionalFormatting>
  <conditionalFormatting sqref="F436">
    <cfRule type="expression" dxfId="37324" priority="9575">
      <formula>$Y436=2</formula>
    </cfRule>
  </conditionalFormatting>
  <conditionalFormatting sqref="F436">
    <cfRule type="expression" dxfId="37323" priority="9573">
      <formula>$Y436=1</formula>
    </cfRule>
    <cfRule type="expression" dxfId="37322" priority="9574">
      <formula>$Y436=1</formula>
    </cfRule>
  </conditionalFormatting>
  <conditionalFormatting sqref="F436">
    <cfRule type="expression" dxfId="37321" priority="9571">
      <formula>$Y436=4</formula>
    </cfRule>
    <cfRule type="expression" dxfId="37320" priority="9572">
      <formula>$Y436=2</formula>
    </cfRule>
  </conditionalFormatting>
  <conditionalFormatting sqref="N436:O436">
    <cfRule type="expression" dxfId="37319" priority="9570">
      <formula>$Y436=1</formula>
    </cfRule>
  </conditionalFormatting>
  <conditionalFormatting sqref="N436:O436">
    <cfRule type="expression" dxfId="37318" priority="9569">
      <formula>$Y436=3</formula>
    </cfRule>
  </conditionalFormatting>
  <conditionalFormatting sqref="N436:O436">
    <cfRule type="expression" dxfId="37317" priority="9568">
      <formula>$Y436=4</formula>
    </cfRule>
  </conditionalFormatting>
  <conditionalFormatting sqref="N436:O436">
    <cfRule type="expression" dxfId="37316" priority="9567">
      <formula>$Y436=2</formula>
    </cfRule>
  </conditionalFormatting>
  <conditionalFormatting sqref="P436">
    <cfRule type="expression" dxfId="37315" priority="9566">
      <formula>$Y436=1</formula>
    </cfRule>
  </conditionalFormatting>
  <conditionalFormatting sqref="P436">
    <cfRule type="expression" dxfId="37314" priority="9565">
      <formula>$Y436=3</formula>
    </cfRule>
  </conditionalFormatting>
  <conditionalFormatting sqref="P436">
    <cfRule type="expression" dxfId="37313" priority="9564">
      <formula>$Y436=4</formula>
    </cfRule>
  </conditionalFormatting>
  <conditionalFormatting sqref="P436">
    <cfRule type="expression" dxfId="37312" priority="9563">
      <formula>$Y436=2</formula>
    </cfRule>
  </conditionalFormatting>
  <conditionalFormatting sqref="P436">
    <cfRule type="expression" dxfId="37311" priority="9547">
      <formula>$Y436=4</formula>
    </cfRule>
    <cfRule type="expression" dxfId="37310" priority="9548">
      <formula>$Y436=3</formula>
    </cfRule>
    <cfRule type="expression" dxfId="37309" priority="9549">
      <formula>$Y436=2</formula>
    </cfRule>
    <cfRule type="expression" dxfId="37308" priority="9550">
      <formula>$Y436=1</formula>
    </cfRule>
    <cfRule type="expression" dxfId="37307" priority="9551">
      <formula>$Y436=4</formula>
    </cfRule>
    <cfRule type="expression" dxfId="37306" priority="9552">
      <formula>$Y436=3</formula>
    </cfRule>
    <cfRule type="expression" dxfId="37305" priority="9553">
      <formula>$Y436=2</formula>
    </cfRule>
    <cfRule type="expression" dxfId="37304" priority="9554">
      <formula>$Y436=1</formula>
    </cfRule>
    <cfRule type="expression" dxfId="37303" priority="9555">
      <formula>$Y436=4</formula>
    </cfRule>
    <cfRule type="expression" dxfId="37302" priority="9556">
      <formula>$Y436=3</formula>
    </cfRule>
    <cfRule type="expression" dxfId="37301" priority="9557">
      <formula>$Y436=2</formula>
    </cfRule>
    <cfRule type="expression" dxfId="37300" priority="9558">
      <formula>$Y436=1</formula>
    </cfRule>
    <cfRule type="expression" dxfId="37299" priority="9559">
      <formula>$Y436=4</formula>
    </cfRule>
    <cfRule type="expression" dxfId="37298" priority="9560">
      <formula>$Y436=3</formula>
    </cfRule>
    <cfRule type="expression" dxfId="37297" priority="9561">
      <formula>$Y436=2</formula>
    </cfRule>
    <cfRule type="expression" dxfId="37296" priority="9562">
      <formula>$Y436=1</formula>
    </cfRule>
  </conditionalFormatting>
  <conditionalFormatting sqref="Q436">
    <cfRule type="expression" dxfId="37295" priority="9546">
      <formula>$Y436=1</formula>
    </cfRule>
  </conditionalFormatting>
  <conditionalFormatting sqref="Q436">
    <cfRule type="expression" dxfId="37294" priority="9545">
      <formula>$Y436=3</formula>
    </cfRule>
  </conditionalFormatting>
  <conditionalFormatting sqref="Q436">
    <cfRule type="expression" dxfId="37293" priority="9544">
      <formula>$Y436=4</formula>
    </cfRule>
  </conditionalFormatting>
  <conditionalFormatting sqref="Q436">
    <cfRule type="expression" dxfId="37292" priority="9543">
      <formula>$Y436=2</formula>
    </cfRule>
  </conditionalFormatting>
  <conditionalFormatting sqref="Q436">
    <cfRule type="expression" dxfId="37291" priority="9527">
      <formula>$Y436=4</formula>
    </cfRule>
    <cfRule type="expression" dxfId="37290" priority="9528">
      <formula>$Y436=3</formula>
    </cfRule>
    <cfRule type="expression" dxfId="37289" priority="9529">
      <formula>$Y436=2</formula>
    </cfRule>
    <cfRule type="expression" dxfId="37288" priority="9530">
      <formula>$Y436=1</formula>
    </cfRule>
    <cfRule type="expression" dxfId="37287" priority="9531">
      <formula>$Y436=4</formula>
    </cfRule>
    <cfRule type="expression" dxfId="37286" priority="9532">
      <formula>$Y436=3</formula>
    </cfRule>
    <cfRule type="expression" dxfId="37285" priority="9533">
      <formula>$Y436=2</formula>
    </cfRule>
    <cfRule type="expression" dxfId="37284" priority="9534">
      <formula>$Y436=1</formula>
    </cfRule>
    <cfRule type="expression" dxfId="37283" priority="9535">
      <formula>$Y436=4</formula>
    </cfRule>
    <cfRule type="expression" dxfId="37282" priority="9536">
      <formula>$Y436=3</formula>
    </cfRule>
    <cfRule type="expression" dxfId="37281" priority="9537">
      <formula>$Y436=2</formula>
    </cfRule>
    <cfRule type="expression" dxfId="37280" priority="9538">
      <formula>$Y436=1</formula>
    </cfRule>
    <cfRule type="expression" dxfId="37279" priority="9539">
      <formula>$Y436=4</formula>
    </cfRule>
    <cfRule type="expression" dxfId="37278" priority="9540">
      <formula>$Y436=3</formula>
    </cfRule>
    <cfRule type="expression" dxfId="37277" priority="9541">
      <formula>$Y436=2</formula>
    </cfRule>
    <cfRule type="expression" dxfId="37276" priority="9542">
      <formula>$Y436=1</formula>
    </cfRule>
  </conditionalFormatting>
  <conditionalFormatting sqref="R436:AF436">
    <cfRule type="expression" dxfId="37275" priority="9526">
      <formula>$Y436=1</formula>
    </cfRule>
  </conditionalFormatting>
  <conditionalFormatting sqref="R436:AF436">
    <cfRule type="expression" dxfId="37274" priority="9525">
      <formula>$Y436=3</formula>
    </cfRule>
  </conditionalFormatting>
  <conditionalFormatting sqref="R436:AF436">
    <cfRule type="expression" dxfId="37273" priority="9524">
      <formula>$Y436=4</formula>
    </cfRule>
  </conditionalFormatting>
  <conditionalFormatting sqref="R436:AF436">
    <cfRule type="expression" dxfId="37272" priority="9523">
      <formula>$Y436=2</formula>
    </cfRule>
  </conditionalFormatting>
  <conditionalFormatting sqref="AF436 R436:AA436">
    <cfRule type="expression" dxfId="37271" priority="9515">
      <formula>$Y436=4</formula>
    </cfRule>
    <cfRule type="expression" dxfId="37270" priority="9516">
      <formula>$Y436=3</formula>
    </cfRule>
    <cfRule type="expression" dxfId="37269" priority="9517">
      <formula>$Y436=2</formula>
    </cfRule>
    <cfRule type="expression" dxfId="37268" priority="9518">
      <formula>$Y436=1</formula>
    </cfRule>
    <cfRule type="expression" dxfId="37267" priority="9519">
      <formula>$Y436=4</formula>
    </cfRule>
    <cfRule type="expression" dxfId="37266" priority="9520">
      <formula>$Y436=3</formula>
    </cfRule>
    <cfRule type="expression" dxfId="37265" priority="9521">
      <formula>$Y436=2</formula>
    </cfRule>
    <cfRule type="expression" dxfId="37264" priority="9522">
      <formula>$Y436=1</formula>
    </cfRule>
  </conditionalFormatting>
  <conditionalFormatting sqref="R436:V436 Y436:AF436">
    <cfRule type="expression" dxfId="37263" priority="9514">
      <formula>$Y436=1</formula>
    </cfRule>
  </conditionalFormatting>
  <conditionalFormatting sqref="R436:V436 Y436:AF436">
    <cfRule type="expression" dxfId="37262" priority="9513">
      <formula>$Y436=3</formula>
    </cfRule>
  </conditionalFormatting>
  <conditionalFormatting sqref="R436:V436 Y436:AF436">
    <cfRule type="expression" dxfId="37261" priority="9512">
      <formula>$Y436=4</formula>
    </cfRule>
  </conditionalFormatting>
  <conditionalFormatting sqref="R436:V436 Y436:AF436">
    <cfRule type="expression" dxfId="37260" priority="9511">
      <formula>$Y436=2</formula>
    </cfRule>
  </conditionalFormatting>
  <conditionalFormatting sqref="AF436 R436:V436 Y436:AA436">
    <cfRule type="expression" dxfId="37259" priority="9503">
      <formula>$Y436=4</formula>
    </cfRule>
    <cfRule type="expression" dxfId="37258" priority="9504">
      <formula>$Y436=3</formula>
    </cfRule>
    <cfRule type="expression" dxfId="37257" priority="9505">
      <formula>$Y436=2</formula>
    </cfRule>
    <cfRule type="expression" dxfId="37256" priority="9506">
      <formula>$Y436=1</formula>
    </cfRule>
    <cfRule type="expression" dxfId="37255" priority="9507">
      <formula>$Y436=4</formula>
    </cfRule>
    <cfRule type="expression" dxfId="37254" priority="9508">
      <formula>$Y436=3</formula>
    </cfRule>
    <cfRule type="expression" dxfId="37253" priority="9509">
      <formula>$Y436=2</formula>
    </cfRule>
    <cfRule type="expression" dxfId="37252" priority="9510">
      <formula>$Y436=1</formula>
    </cfRule>
  </conditionalFormatting>
  <conditionalFormatting sqref="W436:X436">
    <cfRule type="expression" dxfId="37251" priority="9502">
      <formula>$Y436=1</formula>
    </cfRule>
  </conditionalFormatting>
  <conditionalFormatting sqref="W436:X436">
    <cfRule type="expression" dxfId="37250" priority="9501">
      <formula>$Y436=3</formula>
    </cfRule>
  </conditionalFormatting>
  <conditionalFormatting sqref="W436:X436">
    <cfRule type="expression" dxfId="37249" priority="9500">
      <formula>$Y436=4</formula>
    </cfRule>
  </conditionalFormatting>
  <conditionalFormatting sqref="W436:X436">
    <cfRule type="expression" dxfId="37248" priority="9499">
      <formula>$Y436=2</formula>
    </cfRule>
  </conditionalFormatting>
  <conditionalFormatting sqref="W436:X436">
    <cfRule type="expression" dxfId="37247" priority="9491">
      <formula>$Y436=4</formula>
    </cfRule>
    <cfRule type="expression" dxfId="37246" priority="9492">
      <formula>$Y436=3</formula>
    </cfRule>
    <cfRule type="expression" dxfId="37245" priority="9493">
      <formula>$Y436=2</formula>
    </cfRule>
    <cfRule type="expression" dxfId="37244" priority="9494">
      <formula>$Y436=1</formula>
    </cfRule>
    <cfRule type="expression" dxfId="37243" priority="9495">
      <formula>$Y436=4</formula>
    </cfRule>
    <cfRule type="expression" dxfId="37242" priority="9496">
      <formula>$Y436=3</formula>
    </cfRule>
    <cfRule type="expression" dxfId="37241" priority="9497">
      <formula>$Y436=2</formula>
    </cfRule>
    <cfRule type="expression" dxfId="37240" priority="9498">
      <formula>$Y436=1</formula>
    </cfRule>
  </conditionalFormatting>
  <conditionalFormatting sqref="P436">
    <cfRule type="expression" dxfId="37239" priority="9490">
      <formula>$Y436=1</formula>
    </cfRule>
  </conditionalFormatting>
  <conditionalFormatting sqref="P436">
    <cfRule type="expression" dxfId="37238" priority="9489">
      <formula>$Y436=3</formula>
    </cfRule>
  </conditionalFormatting>
  <conditionalFormatting sqref="P436">
    <cfRule type="expression" dxfId="37237" priority="9488">
      <formula>$Y436=4</formula>
    </cfRule>
  </conditionalFormatting>
  <conditionalFormatting sqref="P436">
    <cfRule type="expression" dxfId="37236" priority="9487">
      <formula>$Y436=2</formula>
    </cfRule>
  </conditionalFormatting>
  <conditionalFormatting sqref="P436">
    <cfRule type="expression" dxfId="37235" priority="9471">
      <formula>$Y436=4</formula>
    </cfRule>
    <cfRule type="expression" dxfId="37234" priority="9472">
      <formula>$Y436=3</formula>
    </cfRule>
    <cfRule type="expression" dxfId="37233" priority="9473">
      <formula>$Y436=2</formula>
    </cfRule>
    <cfRule type="expression" dxfId="37232" priority="9474">
      <formula>$Y436=1</formula>
    </cfRule>
    <cfRule type="expression" dxfId="37231" priority="9475">
      <formula>$Y436=4</formula>
    </cfRule>
    <cfRule type="expression" dxfId="37230" priority="9476">
      <formula>$Y436=3</formula>
    </cfRule>
    <cfRule type="expression" dxfId="37229" priority="9477">
      <formula>$Y436=2</formula>
    </cfRule>
    <cfRule type="expression" dxfId="37228" priority="9478">
      <formula>$Y436=1</formula>
    </cfRule>
    <cfRule type="expression" dxfId="37227" priority="9479">
      <formula>$Y436=4</formula>
    </cfRule>
    <cfRule type="expression" dxfId="37226" priority="9480">
      <formula>$Y436=3</formula>
    </cfRule>
    <cfRule type="expression" dxfId="37225" priority="9481">
      <formula>$Y436=2</formula>
    </cfRule>
    <cfRule type="expression" dxfId="37224" priority="9482">
      <formula>$Y436=1</formula>
    </cfRule>
    <cfRule type="expression" dxfId="37223" priority="9483">
      <formula>$Y436=4</formula>
    </cfRule>
    <cfRule type="expression" dxfId="37222" priority="9484">
      <formula>$Y436=3</formula>
    </cfRule>
    <cfRule type="expression" dxfId="37221" priority="9485">
      <formula>$Y436=2</formula>
    </cfRule>
    <cfRule type="expression" dxfId="37220" priority="9486">
      <formula>$Y436=1</formula>
    </cfRule>
  </conditionalFormatting>
  <conditionalFormatting sqref="Q436">
    <cfRule type="expression" dxfId="37219" priority="9470">
      <formula>$Y436=1</formula>
    </cfRule>
  </conditionalFormatting>
  <conditionalFormatting sqref="Q436">
    <cfRule type="expression" dxfId="37218" priority="9469">
      <formula>$Y436=3</formula>
    </cfRule>
  </conditionalFormatting>
  <conditionalFormatting sqref="Q436">
    <cfRule type="expression" dxfId="37217" priority="9468">
      <formula>$Y436=4</formula>
    </cfRule>
  </conditionalFormatting>
  <conditionalFormatting sqref="Q436">
    <cfRule type="expression" dxfId="37216" priority="9467">
      <formula>$Y436=2</formula>
    </cfRule>
  </conditionalFormatting>
  <conditionalFormatting sqref="Q436">
    <cfRule type="expression" dxfId="37215" priority="9451">
      <formula>$Y436=4</formula>
    </cfRule>
    <cfRule type="expression" dxfId="37214" priority="9452">
      <formula>$Y436=3</formula>
    </cfRule>
    <cfRule type="expression" dxfId="37213" priority="9453">
      <formula>$Y436=2</formula>
    </cfRule>
    <cfRule type="expression" dxfId="37212" priority="9454">
      <formula>$Y436=1</formula>
    </cfRule>
    <cfRule type="expression" dxfId="37211" priority="9455">
      <formula>$Y436=4</formula>
    </cfRule>
    <cfRule type="expression" dxfId="37210" priority="9456">
      <formula>$Y436=3</formula>
    </cfRule>
    <cfRule type="expression" dxfId="37209" priority="9457">
      <formula>$Y436=2</formula>
    </cfRule>
    <cfRule type="expression" dxfId="37208" priority="9458">
      <formula>$Y436=1</formula>
    </cfRule>
    <cfRule type="expression" dxfId="37207" priority="9459">
      <formula>$Y436=4</formula>
    </cfRule>
    <cfRule type="expression" dxfId="37206" priority="9460">
      <formula>$Y436=3</formula>
    </cfRule>
    <cfRule type="expression" dxfId="37205" priority="9461">
      <formula>$Y436=2</formula>
    </cfRule>
    <cfRule type="expression" dxfId="37204" priority="9462">
      <formula>$Y436=1</formula>
    </cfRule>
    <cfRule type="expression" dxfId="37203" priority="9463">
      <formula>$Y436=4</formula>
    </cfRule>
    <cfRule type="expression" dxfId="37202" priority="9464">
      <formula>$Y436=3</formula>
    </cfRule>
    <cfRule type="expression" dxfId="37201" priority="9465">
      <formula>$Y436=2</formula>
    </cfRule>
    <cfRule type="expression" dxfId="37200" priority="9466">
      <formula>$Y436=1</formula>
    </cfRule>
  </conditionalFormatting>
  <conditionalFormatting sqref="R436:AF436">
    <cfRule type="expression" dxfId="37199" priority="9450">
      <formula>$Y436=1</formula>
    </cfRule>
  </conditionalFormatting>
  <conditionalFormatting sqref="R436:AF436">
    <cfRule type="expression" dxfId="37198" priority="9449">
      <formula>$Y436=3</formula>
    </cfRule>
  </conditionalFormatting>
  <conditionalFormatting sqref="R436:AF436">
    <cfRule type="expression" dxfId="37197" priority="9448">
      <formula>$Y436=4</formula>
    </cfRule>
  </conditionalFormatting>
  <conditionalFormatting sqref="R436:AF436">
    <cfRule type="expression" dxfId="37196" priority="9447">
      <formula>$Y436=2</formula>
    </cfRule>
  </conditionalFormatting>
  <conditionalFormatting sqref="AF436 R436:AA436">
    <cfRule type="expression" dxfId="37195" priority="9439">
      <formula>$Y436=4</formula>
    </cfRule>
    <cfRule type="expression" dxfId="37194" priority="9440">
      <formula>$Y436=3</formula>
    </cfRule>
    <cfRule type="expression" dxfId="37193" priority="9441">
      <formula>$Y436=2</formula>
    </cfRule>
    <cfRule type="expression" dxfId="37192" priority="9442">
      <formula>$Y436=1</formula>
    </cfRule>
    <cfRule type="expression" dxfId="37191" priority="9443">
      <formula>$Y436=4</formula>
    </cfRule>
    <cfRule type="expression" dxfId="37190" priority="9444">
      <formula>$Y436=3</formula>
    </cfRule>
    <cfRule type="expression" dxfId="37189" priority="9445">
      <formula>$Y436=2</formula>
    </cfRule>
    <cfRule type="expression" dxfId="37188" priority="9446">
      <formula>$Y436=1</formula>
    </cfRule>
  </conditionalFormatting>
  <conditionalFormatting sqref="R436:V436 Y436:AF436">
    <cfRule type="expression" dxfId="37187" priority="9438">
      <formula>$Y436=1</formula>
    </cfRule>
  </conditionalFormatting>
  <conditionalFormatting sqref="R436:V436 Y436:AF436">
    <cfRule type="expression" dxfId="37186" priority="9437">
      <formula>$Y436=3</formula>
    </cfRule>
  </conditionalFormatting>
  <conditionalFormatting sqref="R436:V436 Y436:AF436">
    <cfRule type="expression" dxfId="37185" priority="9436">
      <formula>$Y436=4</formula>
    </cfRule>
  </conditionalFormatting>
  <conditionalFormatting sqref="R436:V436 Y436:AF436">
    <cfRule type="expression" dxfId="37184" priority="9435">
      <formula>$Y436=2</formula>
    </cfRule>
  </conditionalFormatting>
  <conditionalFormatting sqref="AF436 R436:V436 Y436:AA436">
    <cfRule type="expression" dxfId="37183" priority="9427">
      <formula>$Y436=4</formula>
    </cfRule>
    <cfRule type="expression" dxfId="37182" priority="9428">
      <formula>$Y436=3</formula>
    </cfRule>
    <cfRule type="expression" dxfId="37181" priority="9429">
      <formula>$Y436=2</formula>
    </cfRule>
    <cfRule type="expression" dxfId="37180" priority="9430">
      <formula>$Y436=1</formula>
    </cfRule>
    <cfRule type="expression" dxfId="37179" priority="9431">
      <formula>$Y436=4</formula>
    </cfRule>
    <cfRule type="expression" dxfId="37178" priority="9432">
      <formula>$Y436=3</formula>
    </cfRule>
    <cfRule type="expression" dxfId="37177" priority="9433">
      <formula>$Y436=2</formula>
    </cfRule>
    <cfRule type="expression" dxfId="37176" priority="9434">
      <formula>$Y436=1</formula>
    </cfRule>
  </conditionalFormatting>
  <conditionalFormatting sqref="W436:X436">
    <cfRule type="expression" dxfId="37175" priority="9426">
      <formula>$Y436=1</formula>
    </cfRule>
  </conditionalFormatting>
  <conditionalFormatting sqref="W436:X436">
    <cfRule type="expression" dxfId="37174" priority="9425">
      <formula>$Y436=3</formula>
    </cfRule>
  </conditionalFormatting>
  <conditionalFormatting sqref="W436:X436">
    <cfRule type="expression" dxfId="37173" priority="9424">
      <formula>$Y436=4</formula>
    </cfRule>
  </conditionalFormatting>
  <conditionalFormatting sqref="W436:X436">
    <cfRule type="expression" dxfId="37172" priority="9423">
      <formula>$Y436=2</formula>
    </cfRule>
  </conditionalFormatting>
  <conditionalFormatting sqref="W436:X436">
    <cfRule type="expression" dxfId="37171" priority="9415">
      <formula>$Y436=4</formula>
    </cfRule>
    <cfRule type="expression" dxfId="37170" priority="9416">
      <formula>$Y436=3</formula>
    </cfRule>
    <cfRule type="expression" dxfId="37169" priority="9417">
      <formula>$Y436=2</formula>
    </cfRule>
    <cfRule type="expression" dxfId="37168" priority="9418">
      <formula>$Y436=1</formula>
    </cfRule>
    <cfRule type="expression" dxfId="37167" priority="9419">
      <formula>$Y436=4</formula>
    </cfRule>
    <cfRule type="expression" dxfId="37166" priority="9420">
      <formula>$Y436=3</formula>
    </cfRule>
    <cfRule type="expression" dxfId="37165" priority="9421">
      <formula>$Y436=2</formula>
    </cfRule>
    <cfRule type="expression" dxfId="37164" priority="9422">
      <formula>$Y436=1</formula>
    </cfRule>
  </conditionalFormatting>
  <conditionalFormatting sqref="B365:E365 H365:J365">
    <cfRule type="expression" dxfId="37163" priority="9414">
      <formula>$Y365=1</formula>
    </cfRule>
  </conditionalFormatting>
  <conditionalFormatting sqref="B365:D365 H365:J365">
    <cfRule type="expression" dxfId="37162" priority="9413">
      <formula>$Y365=3</formula>
    </cfRule>
  </conditionalFormatting>
  <conditionalFormatting sqref="B365:E365 H365:J365">
    <cfRule type="expression" dxfId="37161" priority="9412">
      <formula>$Y365=4</formula>
    </cfRule>
  </conditionalFormatting>
  <conditionalFormatting sqref="E365">
    <cfRule type="expression" dxfId="37160" priority="9410">
      <formula>$Y365=3</formula>
    </cfRule>
    <cfRule type="expression" dxfId="37159" priority="9411">
      <formula>$Y365=2</formula>
    </cfRule>
  </conditionalFormatting>
  <conditionalFormatting sqref="B365:D365 H365:J365">
    <cfRule type="expression" dxfId="37158" priority="9409">
      <formula>$Y365=2</formula>
    </cfRule>
  </conditionalFormatting>
  <conditionalFormatting sqref="H365">
    <cfRule type="expression" dxfId="37157" priority="9407">
      <formula>$Y365=1</formula>
    </cfRule>
    <cfRule type="expression" dxfId="37156" priority="9408">
      <formula>$Y365=1</formula>
    </cfRule>
  </conditionalFormatting>
  <conditionalFormatting sqref="J365">
    <cfRule type="expression" dxfId="37155" priority="9391">
      <formula>$Y365=4</formula>
    </cfRule>
    <cfRule type="expression" dxfId="37154" priority="9392">
      <formula>$Y365=3</formula>
    </cfRule>
    <cfRule type="expression" dxfId="37153" priority="9393">
      <formula>$Y365=2</formula>
    </cfRule>
    <cfRule type="expression" dxfId="37152" priority="9394">
      <formula>$Y365=1</formula>
    </cfRule>
    <cfRule type="expression" dxfId="37151" priority="9395">
      <formula>$Y365=4</formula>
    </cfRule>
    <cfRule type="expression" dxfId="37150" priority="9396">
      <formula>$Y365=3</formula>
    </cfRule>
    <cfRule type="expression" dxfId="37149" priority="9397">
      <formula>$Y365=2</formula>
    </cfRule>
    <cfRule type="expression" dxfId="37148" priority="9398">
      <formula>$Y365=1</formula>
    </cfRule>
    <cfRule type="expression" dxfId="37147" priority="9399">
      <formula>$Y365=4</formula>
    </cfRule>
    <cfRule type="expression" dxfId="37146" priority="9400">
      <formula>$Y365=3</formula>
    </cfRule>
    <cfRule type="expression" dxfId="37145" priority="9401">
      <formula>$Y365=2</formula>
    </cfRule>
    <cfRule type="expression" dxfId="37144" priority="9402">
      <formula>$Y365=1</formula>
    </cfRule>
    <cfRule type="expression" dxfId="37143" priority="9403">
      <formula>$Y365=4</formula>
    </cfRule>
    <cfRule type="expression" dxfId="37142" priority="9404">
      <formula>$Y365=3</formula>
    </cfRule>
    <cfRule type="expression" dxfId="37141" priority="9405">
      <formula>$Y365=2</formula>
    </cfRule>
    <cfRule type="expression" dxfId="37140" priority="9406">
      <formula>$Y365=1</formula>
    </cfRule>
  </conditionalFormatting>
  <conditionalFormatting sqref="H365">
    <cfRule type="expression" dxfId="37139" priority="9389">
      <formula>$Y365=4</formula>
    </cfRule>
    <cfRule type="expression" dxfId="37138" priority="9390">
      <formula>$Y365=2</formula>
    </cfRule>
  </conditionalFormatting>
  <conditionalFormatting sqref="F365:G365">
    <cfRule type="expression" dxfId="37137" priority="9388">
      <formula>$Y365=1</formula>
    </cfRule>
  </conditionalFormatting>
  <conditionalFormatting sqref="F365:G365">
    <cfRule type="expression" dxfId="37136" priority="9387">
      <formula>$Y365=3</formula>
    </cfRule>
  </conditionalFormatting>
  <conditionalFormatting sqref="F365:G365">
    <cfRule type="expression" dxfId="37135" priority="9386">
      <formula>$Y365=4</formula>
    </cfRule>
  </conditionalFormatting>
  <conditionalFormatting sqref="F365:G365">
    <cfRule type="expression" dxfId="37134" priority="9385">
      <formula>$Y365=2</formula>
    </cfRule>
  </conditionalFormatting>
  <conditionalFormatting sqref="F365:G365">
    <cfRule type="expression" dxfId="37133" priority="9383">
      <formula>$Y365=1</formula>
    </cfRule>
    <cfRule type="expression" dxfId="37132" priority="9384">
      <formula>$Y365=1</formula>
    </cfRule>
  </conditionalFormatting>
  <conditionalFormatting sqref="F365:G365">
    <cfRule type="expression" dxfId="37131" priority="9381">
      <formula>$Y365=4</formula>
    </cfRule>
    <cfRule type="expression" dxfId="37130" priority="9382">
      <formula>$Y365=2</formula>
    </cfRule>
  </conditionalFormatting>
  <conditionalFormatting sqref="M365:P365 Z365:AF365">
    <cfRule type="expression" dxfId="37129" priority="9380">
      <formula>$Y365=1</formula>
    </cfRule>
  </conditionalFormatting>
  <conditionalFormatting sqref="M365:P365 Z365:AF365">
    <cfRule type="expression" dxfId="37128" priority="9379">
      <formula>$Y365=3</formula>
    </cfRule>
  </conditionalFormatting>
  <conditionalFormatting sqref="M365:P365 Z365:AF365">
    <cfRule type="expression" dxfId="37127" priority="9378">
      <formula>$Y365=4</formula>
    </cfRule>
  </conditionalFormatting>
  <conditionalFormatting sqref="M365:P365 Z365:AF365">
    <cfRule type="expression" dxfId="37126" priority="9377">
      <formula>$Y365=2</formula>
    </cfRule>
  </conditionalFormatting>
  <conditionalFormatting sqref="Z365:AA365 AF365">
    <cfRule type="expression" dxfId="37125" priority="9369">
      <formula>$Y365=4</formula>
    </cfRule>
    <cfRule type="expression" dxfId="37124" priority="9370">
      <formula>$Y365=3</formula>
    </cfRule>
    <cfRule type="expression" dxfId="37123" priority="9371">
      <formula>$Y365=2</formula>
    </cfRule>
    <cfRule type="expression" dxfId="37122" priority="9372">
      <formula>$Y365=1</formula>
    </cfRule>
    <cfRule type="expression" dxfId="37121" priority="9373">
      <formula>$Y365=4</formula>
    </cfRule>
    <cfRule type="expression" dxfId="37120" priority="9374">
      <formula>$Y365=3</formula>
    </cfRule>
    <cfRule type="expression" dxfId="37119" priority="9375">
      <formula>$Y365=2</formula>
    </cfRule>
    <cfRule type="expression" dxfId="37118" priority="9376">
      <formula>$Y365=1</formula>
    </cfRule>
  </conditionalFormatting>
  <conditionalFormatting sqref="P365">
    <cfRule type="expression" dxfId="37117" priority="9353">
      <formula>$Y365=4</formula>
    </cfRule>
    <cfRule type="expression" dxfId="37116" priority="9354">
      <formula>$Y365=3</formula>
    </cfRule>
    <cfRule type="expression" dxfId="37115" priority="9355">
      <formula>$Y365=2</formula>
    </cfRule>
    <cfRule type="expression" dxfId="37114" priority="9356">
      <formula>$Y365=1</formula>
    </cfRule>
    <cfRule type="expression" dxfId="37113" priority="9357">
      <formula>$Y365=4</formula>
    </cfRule>
    <cfRule type="expression" dxfId="37112" priority="9358">
      <formula>$Y365=3</formula>
    </cfRule>
    <cfRule type="expression" dxfId="37111" priority="9359">
      <formula>$Y365=2</formula>
    </cfRule>
    <cfRule type="expression" dxfId="37110" priority="9360">
      <formula>$Y365=1</formula>
    </cfRule>
    <cfRule type="expression" dxfId="37109" priority="9361">
      <formula>$Y365=4</formula>
    </cfRule>
    <cfRule type="expression" dxfId="37108" priority="9362">
      <formula>$Y365=3</formula>
    </cfRule>
    <cfRule type="expression" dxfId="37107" priority="9363">
      <formula>$Y365=2</formula>
    </cfRule>
    <cfRule type="expression" dxfId="37106" priority="9364">
      <formula>$Y365=1</formula>
    </cfRule>
    <cfRule type="expression" dxfId="37105" priority="9365">
      <formula>$Y365=4</formula>
    </cfRule>
    <cfRule type="expression" dxfId="37104" priority="9366">
      <formula>$Y365=3</formula>
    </cfRule>
    <cfRule type="expression" dxfId="37103" priority="9367">
      <formula>$Y365=2</formula>
    </cfRule>
    <cfRule type="expression" dxfId="37102" priority="9368">
      <formula>$Y365=1</formula>
    </cfRule>
  </conditionalFormatting>
  <conditionalFormatting sqref="Q365">
    <cfRule type="expression" dxfId="37101" priority="9352">
      <formula>$Y365=1</formula>
    </cfRule>
  </conditionalFormatting>
  <conditionalFormatting sqref="Q365">
    <cfRule type="expression" dxfId="37100" priority="9351">
      <formula>$Y365=3</formula>
    </cfRule>
  </conditionalFormatting>
  <conditionalFormatting sqref="Q365">
    <cfRule type="expression" dxfId="37099" priority="9350">
      <formula>$Y365=4</formula>
    </cfRule>
  </conditionalFormatting>
  <conditionalFormatting sqref="Q365">
    <cfRule type="expression" dxfId="37098" priority="9349">
      <formula>$Y365=2</formula>
    </cfRule>
  </conditionalFormatting>
  <conditionalFormatting sqref="Q365">
    <cfRule type="expression" dxfId="37097" priority="9333">
      <formula>$Y365=4</formula>
    </cfRule>
    <cfRule type="expression" dxfId="37096" priority="9334">
      <formula>$Y365=3</formula>
    </cfRule>
    <cfRule type="expression" dxfId="37095" priority="9335">
      <formula>$Y365=2</formula>
    </cfRule>
    <cfRule type="expression" dxfId="37094" priority="9336">
      <formula>$Y365=1</formula>
    </cfRule>
    <cfRule type="expression" dxfId="37093" priority="9337">
      <formula>$Y365=4</formula>
    </cfRule>
    <cfRule type="expression" dxfId="37092" priority="9338">
      <formula>$Y365=3</formula>
    </cfRule>
    <cfRule type="expression" dxfId="37091" priority="9339">
      <formula>$Y365=2</formula>
    </cfRule>
    <cfRule type="expression" dxfId="37090" priority="9340">
      <formula>$Y365=1</formula>
    </cfRule>
    <cfRule type="expression" dxfId="37089" priority="9341">
      <formula>$Y365=4</formula>
    </cfRule>
    <cfRule type="expression" dxfId="37088" priority="9342">
      <formula>$Y365=3</formula>
    </cfRule>
    <cfRule type="expression" dxfId="37087" priority="9343">
      <formula>$Y365=2</formula>
    </cfRule>
    <cfRule type="expression" dxfId="37086" priority="9344">
      <formula>$Y365=1</formula>
    </cfRule>
    <cfRule type="expression" dxfId="37085" priority="9345">
      <formula>$Y365=4</formula>
    </cfRule>
    <cfRule type="expression" dxfId="37084" priority="9346">
      <formula>$Y365=3</formula>
    </cfRule>
    <cfRule type="expression" dxfId="37083" priority="9347">
      <formula>$Y365=2</formula>
    </cfRule>
    <cfRule type="expression" dxfId="37082" priority="9348">
      <formula>$Y365=1</formula>
    </cfRule>
  </conditionalFormatting>
  <conditionalFormatting sqref="J418">
    <cfRule type="expression" dxfId="37081" priority="9332">
      <formula>$Y418=1</formula>
    </cfRule>
  </conditionalFormatting>
  <conditionalFormatting sqref="J418">
    <cfRule type="expression" dxfId="37080" priority="9331">
      <formula>$Y418=3</formula>
    </cfRule>
  </conditionalFormatting>
  <conditionalFormatting sqref="J418">
    <cfRule type="expression" dxfId="37079" priority="9330">
      <formula>$Y418=4</formula>
    </cfRule>
  </conditionalFormatting>
  <conditionalFormatting sqref="J418">
    <cfRule type="expression" dxfId="37078" priority="9329">
      <formula>$Y418=2</formula>
    </cfRule>
  </conditionalFormatting>
  <conditionalFormatting sqref="J418">
    <cfRule type="expression" dxfId="37077" priority="9328">
      <formula>$Y418=1</formula>
    </cfRule>
  </conditionalFormatting>
  <conditionalFormatting sqref="J418">
    <cfRule type="expression" dxfId="37076" priority="9327">
      <formula>$Y418=3</formula>
    </cfRule>
  </conditionalFormatting>
  <conditionalFormatting sqref="J418">
    <cfRule type="expression" dxfId="37075" priority="9326">
      <formula>$Y418=4</formula>
    </cfRule>
  </conditionalFormatting>
  <conditionalFormatting sqref="J418">
    <cfRule type="expression" dxfId="37074" priority="9325">
      <formula>$Y418=2</formula>
    </cfRule>
  </conditionalFormatting>
  <conditionalFormatting sqref="B418:D418 I418">
    <cfRule type="expression" dxfId="37073" priority="9324">
      <formula>$Y418=1</formula>
    </cfRule>
  </conditionalFormatting>
  <conditionalFormatting sqref="B418:D418 I418">
    <cfRule type="expression" dxfId="37072" priority="9323">
      <formula>$Y418=3</formula>
    </cfRule>
  </conditionalFormatting>
  <conditionalFormatting sqref="B418:D418 I418">
    <cfRule type="expression" dxfId="37071" priority="9322">
      <formula>$Y418=4</formula>
    </cfRule>
  </conditionalFormatting>
  <conditionalFormatting sqref="B418:D418 I418">
    <cfRule type="expression" dxfId="37070" priority="9321">
      <formula>$Y418=2</formula>
    </cfRule>
  </conditionalFormatting>
  <conditionalFormatting sqref="E418">
    <cfRule type="expression" dxfId="37069" priority="9320">
      <formula>$Y418=1</formula>
    </cfRule>
  </conditionalFormatting>
  <conditionalFormatting sqref="E418">
    <cfRule type="expression" dxfId="37068" priority="9319">
      <formula>$Y418=4</formula>
    </cfRule>
  </conditionalFormatting>
  <conditionalFormatting sqref="E418">
    <cfRule type="expression" dxfId="37067" priority="9317">
      <formula>$Y418=3</formula>
    </cfRule>
    <cfRule type="expression" dxfId="37066" priority="9318">
      <formula>$Y418=2</formula>
    </cfRule>
  </conditionalFormatting>
  <conditionalFormatting sqref="F418:G418">
    <cfRule type="expression" dxfId="37065" priority="9316">
      <formula>$Y418=1</formula>
    </cfRule>
  </conditionalFormatting>
  <conditionalFormatting sqref="F418:G418">
    <cfRule type="expression" dxfId="37064" priority="9315">
      <formula>$Y418=3</formula>
    </cfRule>
  </conditionalFormatting>
  <conditionalFormatting sqref="F418:G418">
    <cfRule type="expression" dxfId="37063" priority="9314">
      <formula>$Y418=4</formula>
    </cfRule>
  </conditionalFormatting>
  <conditionalFormatting sqref="F418:G418">
    <cfRule type="expression" dxfId="37062" priority="9313">
      <formula>$Y418=2</formula>
    </cfRule>
  </conditionalFormatting>
  <conditionalFormatting sqref="F418:G418">
    <cfRule type="expression" dxfId="37061" priority="9311">
      <formula>$Y418=1</formula>
    </cfRule>
    <cfRule type="expression" dxfId="37060" priority="9312">
      <formula>$Y418=1</formula>
    </cfRule>
  </conditionalFormatting>
  <conditionalFormatting sqref="F418:G418">
    <cfRule type="expression" dxfId="37059" priority="9309">
      <formula>$Y418=4</formula>
    </cfRule>
    <cfRule type="expression" dxfId="37058" priority="9310">
      <formula>$Y418=2</formula>
    </cfRule>
  </conditionalFormatting>
  <conditionalFormatting sqref="F418:G418">
    <cfRule type="expression" dxfId="37057" priority="9308">
      <formula>$Y418=1</formula>
    </cfRule>
  </conditionalFormatting>
  <conditionalFormatting sqref="F418:G418">
    <cfRule type="expression" dxfId="37056" priority="9307">
      <formula>$Y418=3</formula>
    </cfRule>
  </conditionalFormatting>
  <conditionalFormatting sqref="F418:G418">
    <cfRule type="expression" dxfId="37055" priority="9306">
      <formula>$Y418=4</formula>
    </cfRule>
  </conditionalFormatting>
  <conditionalFormatting sqref="F418:G418">
    <cfRule type="expression" dxfId="37054" priority="9305">
      <formula>$Y418=2</formula>
    </cfRule>
  </conditionalFormatting>
  <conditionalFormatting sqref="F418:G418">
    <cfRule type="expression" dxfId="37053" priority="9303">
      <formula>$Y418=1</formula>
    </cfRule>
    <cfRule type="expression" dxfId="37052" priority="9304">
      <formula>$Y418=1</formula>
    </cfRule>
  </conditionalFormatting>
  <conditionalFormatting sqref="F418:G418">
    <cfRule type="expression" dxfId="37051" priority="9301">
      <formula>$Y418=4</formula>
    </cfRule>
    <cfRule type="expression" dxfId="37050" priority="9302">
      <formula>$Y418=2</formula>
    </cfRule>
  </conditionalFormatting>
  <conditionalFormatting sqref="P418">
    <cfRule type="expression" dxfId="37049" priority="9300">
      <formula>$Y418=1</formula>
    </cfRule>
  </conditionalFormatting>
  <conditionalFormatting sqref="P418">
    <cfRule type="expression" dxfId="37048" priority="9299">
      <formula>$Y418=3</formula>
    </cfRule>
  </conditionalFormatting>
  <conditionalFormatting sqref="P418">
    <cfRule type="expression" dxfId="37047" priority="9298">
      <formula>$Y418=4</formula>
    </cfRule>
  </conditionalFormatting>
  <conditionalFormatting sqref="P418">
    <cfRule type="expression" dxfId="37046" priority="9297">
      <formula>$Y418=2</formula>
    </cfRule>
  </conditionalFormatting>
  <conditionalFormatting sqref="P418">
    <cfRule type="expression" dxfId="37045" priority="9281">
      <formula>$Y418=4</formula>
    </cfRule>
    <cfRule type="expression" dxfId="37044" priority="9282">
      <formula>$Y418=3</formula>
    </cfRule>
    <cfRule type="expression" dxfId="37043" priority="9283">
      <formula>$Y418=2</formula>
    </cfRule>
    <cfRule type="expression" dxfId="37042" priority="9284">
      <formula>$Y418=1</formula>
    </cfRule>
    <cfRule type="expression" dxfId="37041" priority="9285">
      <formula>$Y418=4</formula>
    </cfRule>
    <cfRule type="expression" dxfId="37040" priority="9286">
      <formula>$Y418=3</formula>
    </cfRule>
    <cfRule type="expression" dxfId="37039" priority="9287">
      <formula>$Y418=2</formula>
    </cfRule>
    <cfRule type="expression" dxfId="37038" priority="9288">
      <formula>$Y418=1</formula>
    </cfRule>
    <cfRule type="expression" dxfId="37037" priority="9289">
      <formula>$Y418=4</formula>
    </cfRule>
    <cfRule type="expression" dxfId="37036" priority="9290">
      <formula>$Y418=3</formula>
    </cfRule>
    <cfRule type="expression" dxfId="37035" priority="9291">
      <formula>$Y418=2</formula>
    </cfRule>
    <cfRule type="expression" dxfId="37034" priority="9292">
      <formula>$Y418=1</formula>
    </cfRule>
    <cfRule type="expression" dxfId="37033" priority="9293">
      <formula>$Y418=4</formula>
    </cfRule>
    <cfRule type="expression" dxfId="37032" priority="9294">
      <formula>$Y418=3</formula>
    </cfRule>
    <cfRule type="expression" dxfId="37031" priority="9295">
      <formula>$Y418=2</formula>
    </cfRule>
    <cfRule type="expression" dxfId="37030" priority="9296">
      <formula>$Y418=1</formula>
    </cfRule>
  </conditionalFormatting>
  <conditionalFormatting sqref="Q418">
    <cfRule type="expression" dxfId="37029" priority="9280">
      <formula>$Y418=1</formula>
    </cfRule>
  </conditionalFormatting>
  <conditionalFormatting sqref="Q418">
    <cfRule type="expression" dxfId="37028" priority="9279">
      <formula>$Y418=3</formula>
    </cfRule>
  </conditionalFormatting>
  <conditionalFormatting sqref="Q418">
    <cfRule type="expression" dxfId="37027" priority="9278">
      <formula>$Y418=4</formula>
    </cfRule>
  </conditionalFormatting>
  <conditionalFormatting sqref="Q418">
    <cfRule type="expression" dxfId="37026" priority="9277">
      <formula>$Y418=2</formula>
    </cfRule>
  </conditionalFormatting>
  <conditionalFormatting sqref="Q418">
    <cfRule type="expression" dxfId="37025" priority="9261">
      <formula>$Y418=4</formula>
    </cfRule>
    <cfRule type="expression" dxfId="37024" priority="9262">
      <formula>$Y418=3</formula>
    </cfRule>
    <cfRule type="expression" dxfId="37023" priority="9263">
      <formula>$Y418=2</formula>
    </cfRule>
    <cfRule type="expression" dxfId="37022" priority="9264">
      <formula>$Y418=1</formula>
    </cfRule>
    <cfRule type="expression" dxfId="37021" priority="9265">
      <formula>$Y418=4</formula>
    </cfRule>
    <cfRule type="expression" dxfId="37020" priority="9266">
      <formula>$Y418=3</formula>
    </cfRule>
    <cfRule type="expression" dxfId="37019" priority="9267">
      <formula>$Y418=2</formula>
    </cfRule>
    <cfRule type="expression" dxfId="37018" priority="9268">
      <formula>$Y418=1</formula>
    </cfRule>
    <cfRule type="expression" dxfId="37017" priority="9269">
      <formula>$Y418=4</formula>
    </cfRule>
    <cfRule type="expression" dxfId="37016" priority="9270">
      <formula>$Y418=3</formula>
    </cfRule>
    <cfRule type="expression" dxfId="37015" priority="9271">
      <formula>$Y418=2</formula>
    </cfRule>
    <cfRule type="expression" dxfId="37014" priority="9272">
      <formula>$Y418=1</formula>
    </cfRule>
    <cfRule type="expression" dxfId="37013" priority="9273">
      <formula>$Y418=4</formula>
    </cfRule>
    <cfRule type="expression" dxfId="37012" priority="9274">
      <formula>$Y418=3</formula>
    </cfRule>
    <cfRule type="expression" dxfId="37011" priority="9275">
      <formula>$Y418=2</formula>
    </cfRule>
    <cfRule type="expression" dxfId="37010" priority="9276">
      <formula>$Y418=1</formula>
    </cfRule>
  </conditionalFormatting>
  <conditionalFormatting sqref="R418:AF418">
    <cfRule type="expression" dxfId="37009" priority="9260">
      <formula>$Y418=1</formula>
    </cfRule>
  </conditionalFormatting>
  <conditionalFormatting sqref="R418:AF418">
    <cfRule type="expression" dxfId="37008" priority="9259">
      <formula>$Y418=3</formula>
    </cfRule>
  </conditionalFormatting>
  <conditionalFormatting sqref="R418:AF418">
    <cfRule type="expression" dxfId="37007" priority="9258">
      <formula>$Y418=4</formula>
    </cfRule>
  </conditionalFormatting>
  <conditionalFormatting sqref="R418:AF418">
    <cfRule type="expression" dxfId="37006" priority="9257">
      <formula>$Y418=2</formula>
    </cfRule>
  </conditionalFormatting>
  <conditionalFormatting sqref="AF418 R418:AA418">
    <cfRule type="expression" dxfId="37005" priority="9249">
      <formula>$Y418=4</formula>
    </cfRule>
    <cfRule type="expression" dxfId="37004" priority="9250">
      <formula>$Y418=3</formula>
    </cfRule>
    <cfRule type="expression" dxfId="37003" priority="9251">
      <formula>$Y418=2</formula>
    </cfRule>
    <cfRule type="expression" dxfId="37002" priority="9252">
      <formula>$Y418=1</formula>
    </cfRule>
    <cfRule type="expression" dxfId="37001" priority="9253">
      <formula>$Y418=4</formula>
    </cfRule>
    <cfRule type="expression" dxfId="37000" priority="9254">
      <formula>$Y418=3</formula>
    </cfRule>
    <cfRule type="expression" dxfId="36999" priority="9255">
      <formula>$Y418=2</formula>
    </cfRule>
    <cfRule type="expression" dxfId="36998" priority="9256">
      <formula>$Y418=1</formula>
    </cfRule>
  </conditionalFormatting>
  <conditionalFormatting sqref="R418:V418 Y418:AF418">
    <cfRule type="expression" dxfId="36997" priority="9248">
      <formula>$Y418=1</formula>
    </cfRule>
  </conditionalFormatting>
  <conditionalFormatting sqref="R418:V418 Y418:AF418">
    <cfRule type="expression" dxfId="36996" priority="9247">
      <formula>$Y418=3</formula>
    </cfRule>
  </conditionalFormatting>
  <conditionalFormatting sqref="R418:V418 Y418:AF418">
    <cfRule type="expression" dxfId="36995" priority="9246">
      <formula>$Y418=4</formula>
    </cfRule>
  </conditionalFormatting>
  <conditionalFormatting sqref="R418:V418 Y418:AF418">
    <cfRule type="expression" dxfId="36994" priority="9245">
      <formula>$Y418=2</formula>
    </cfRule>
  </conditionalFormatting>
  <conditionalFormatting sqref="AF418 R418:V418 Y418:AA418">
    <cfRule type="expression" dxfId="36993" priority="9237">
      <formula>$Y418=4</formula>
    </cfRule>
    <cfRule type="expression" dxfId="36992" priority="9238">
      <formula>$Y418=3</formula>
    </cfRule>
    <cfRule type="expression" dxfId="36991" priority="9239">
      <formula>$Y418=2</formula>
    </cfRule>
    <cfRule type="expression" dxfId="36990" priority="9240">
      <formula>$Y418=1</formula>
    </cfRule>
    <cfRule type="expression" dxfId="36989" priority="9241">
      <formula>$Y418=4</formula>
    </cfRule>
    <cfRule type="expression" dxfId="36988" priority="9242">
      <formula>$Y418=3</formula>
    </cfRule>
    <cfRule type="expression" dxfId="36987" priority="9243">
      <formula>$Y418=2</formula>
    </cfRule>
    <cfRule type="expression" dxfId="36986" priority="9244">
      <formula>$Y418=1</formula>
    </cfRule>
  </conditionalFormatting>
  <conditionalFormatting sqref="W418:X418">
    <cfRule type="expression" dxfId="36985" priority="9236">
      <formula>$Y418=1</formula>
    </cfRule>
  </conditionalFormatting>
  <conditionalFormatting sqref="W418:X418">
    <cfRule type="expression" dxfId="36984" priority="9235">
      <formula>$Y418=3</formula>
    </cfRule>
  </conditionalFormatting>
  <conditionalFormatting sqref="W418:X418">
    <cfRule type="expression" dxfId="36983" priority="9234">
      <formula>$Y418=4</formula>
    </cfRule>
  </conditionalFormatting>
  <conditionalFormatting sqref="W418:X418">
    <cfRule type="expression" dxfId="36982" priority="9233">
      <formula>$Y418=2</formula>
    </cfRule>
  </conditionalFormatting>
  <conditionalFormatting sqref="W418:X418">
    <cfRule type="expression" dxfId="36981" priority="9225">
      <formula>$Y418=4</formula>
    </cfRule>
    <cfRule type="expression" dxfId="36980" priority="9226">
      <formula>$Y418=3</formula>
    </cfRule>
    <cfRule type="expression" dxfId="36979" priority="9227">
      <formula>$Y418=2</formula>
    </cfRule>
    <cfRule type="expression" dxfId="36978" priority="9228">
      <formula>$Y418=1</formula>
    </cfRule>
    <cfRule type="expression" dxfId="36977" priority="9229">
      <formula>$Y418=4</formula>
    </cfRule>
    <cfRule type="expression" dxfId="36976" priority="9230">
      <formula>$Y418=3</formula>
    </cfRule>
    <cfRule type="expression" dxfId="36975" priority="9231">
      <formula>$Y418=2</formula>
    </cfRule>
    <cfRule type="expression" dxfId="36974" priority="9232">
      <formula>$Y418=1</formula>
    </cfRule>
  </conditionalFormatting>
  <conditionalFormatting sqref="J418 E418">
    <cfRule type="expression" dxfId="36973" priority="9224">
      <formula>$Y418=1</formula>
    </cfRule>
  </conditionalFormatting>
  <conditionalFormatting sqref="J418">
    <cfRule type="expression" dxfId="36972" priority="9223">
      <formula>$Y418=3</formula>
    </cfRule>
  </conditionalFormatting>
  <conditionalFormatting sqref="J418 E418">
    <cfRule type="expression" dxfId="36971" priority="9222">
      <formula>$Y418=4</formula>
    </cfRule>
  </conditionalFormatting>
  <conditionalFormatting sqref="E418">
    <cfRule type="expression" dxfId="36970" priority="9220">
      <formula>$Y418=3</formula>
    </cfRule>
    <cfRule type="expression" dxfId="36969" priority="9221">
      <formula>$Y418=2</formula>
    </cfRule>
  </conditionalFormatting>
  <conditionalFormatting sqref="J418">
    <cfRule type="expression" dxfId="36968" priority="9219">
      <formula>$Y418=2</formula>
    </cfRule>
  </conditionalFormatting>
  <conditionalFormatting sqref="J419">
    <cfRule type="expression" dxfId="36967" priority="9218">
      <formula>$Y419=1</formula>
    </cfRule>
  </conditionalFormatting>
  <conditionalFormatting sqref="J419">
    <cfRule type="expression" dxfId="36966" priority="9217">
      <formula>$Y419=3</formula>
    </cfRule>
  </conditionalFormatting>
  <conditionalFormatting sqref="J419">
    <cfRule type="expression" dxfId="36965" priority="9216">
      <formula>$Y419=4</formula>
    </cfRule>
  </conditionalFormatting>
  <conditionalFormatting sqref="J419">
    <cfRule type="expression" dxfId="36964" priority="9215">
      <formula>$Y419=2</formula>
    </cfRule>
  </conditionalFormatting>
  <conditionalFormatting sqref="J420">
    <cfRule type="expression" dxfId="36963" priority="9214">
      <formula>$Y420=1</formula>
    </cfRule>
  </conditionalFormatting>
  <conditionalFormatting sqref="J420">
    <cfRule type="expression" dxfId="36962" priority="9213">
      <formula>$Y420=3</formula>
    </cfRule>
  </conditionalFormatting>
  <conditionalFormatting sqref="J420">
    <cfRule type="expression" dxfId="36961" priority="9212">
      <formula>$Y420=4</formula>
    </cfRule>
  </conditionalFormatting>
  <conditionalFormatting sqref="J420">
    <cfRule type="expression" dxfId="36960" priority="9211">
      <formula>$Y420=2</formula>
    </cfRule>
  </conditionalFormatting>
  <conditionalFormatting sqref="F418:G418">
    <cfRule type="expression" dxfId="36959" priority="9210">
      <formula>$Y418=1</formula>
    </cfRule>
  </conditionalFormatting>
  <conditionalFormatting sqref="F418:G418">
    <cfRule type="expression" dxfId="36958" priority="9209">
      <formula>$Y418=3</formula>
    </cfRule>
  </conditionalFormatting>
  <conditionalFormatting sqref="F418:G418">
    <cfRule type="expression" dxfId="36957" priority="9208">
      <formula>$Y418=4</formula>
    </cfRule>
  </conditionalFormatting>
  <conditionalFormatting sqref="F418:G418">
    <cfRule type="expression" dxfId="36956" priority="9207">
      <formula>$Y418=2</formula>
    </cfRule>
  </conditionalFormatting>
  <conditionalFormatting sqref="F418:G418">
    <cfRule type="expression" dxfId="36955" priority="9205">
      <formula>$Y418=1</formula>
    </cfRule>
    <cfRule type="expression" dxfId="36954" priority="9206">
      <formula>$Y418=1</formula>
    </cfRule>
  </conditionalFormatting>
  <conditionalFormatting sqref="F418:G418">
    <cfRule type="expression" dxfId="36953" priority="9203">
      <formula>$Y418=4</formula>
    </cfRule>
    <cfRule type="expression" dxfId="36952" priority="9204">
      <formula>$Y418=2</formula>
    </cfRule>
  </conditionalFormatting>
  <conditionalFormatting sqref="F418:G418">
    <cfRule type="expression" dxfId="36951" priority="9202">
      <formula>$Y418=1</formula>
    </cfRule>
  </conditionalFormatting>
  <conditionalFormatting sqref="F418:G418">
    <cfRule type="expression" dxfId="36950" priority="9201">
      <formula>$Y418=3</formula>
    </cfRule>
  </conditionalFormatting>
  <conditionalFormatting sqref="F418:G418">
    <cfRule type="expression" dxfId="36949" priority="9200">
      <formula>$Y418=4</formula>
    </cfRule>
  </conditionalFormatting>
  <conditionalFormatting sqref="F418:G418">
    <cfRule type="expression" dxfId="36948" priority="9199">
      <formula>$Y418=2</formula>
    </cfRule>
  </conditionalFormatting>
  <conditionalFormatting sqref="F418:G418">
    <cfRule type="expression" dxfId="36947" priority="9197">
      <formula>$Y418=1</formula>
    </cfRule>
    <cfRule type="expression" dxfId="36946" priority="9198">
      <formula>$Y418=1</formula>
    </cfRule>
  </conditionalFormatting>
  <conditionalFormatting sqref="F418:G418">
    <cfRule type="expression" dxfId="36945" priority="9195">
      <formula>$Y418=4</formula>
    </cfRule>
    <cfRule type="expression" dxfId="36944" priority="9196">
      <formula>$Y418=2</formula>
    </cfRule>
  </conditionalFormatting>
  <conditionalFormatting sqref="P420">
    <cfRule type="expression" dxfId="36943" priority="9194">
      <formula>$Y420=1</formula>
    </cfRule>
  </conditionalFormatting>
  <conditionalFormatting sqref="P420">
    <cfRule type="expression" dxfId="36942" priority="9193">
      <formula>$Y420=3</formula>
    </cfRule>
  </conditionalFormatting>
  <conditionalFormatting sqref="P420">
    <cfRule type="expression" dxfId="36941" priority="9192">
      <formula>$Y420=4</formula>
    </cfRule>
  </conditionalFormatting>
  <conditionalFormatting sqref="P420">
    <cfRule type="expression" dxfId="36940" priority="9191">
      <formula>$Y420=2</formula>
    </cfRule>
  </conditionalFormatting>
  <conditionalFormatting sqref="P420">
    <cfRule type="expression" dxfId="36939" priority="9175">
      <formula>$Y420=4</formula>
    </cfRule>
    <cfRule type="expression" dxfId="36938" priority="9176">
      <formula>$Y420=3</formula>
    </cfRule>
    <cfRule type="expression" dxfId="36937" priority="9177">
      <formula>$Y420=2</formula>
    </cfRule>
    <cfRule type="expression" dxfId="36936" priority="9178">
      <formula>$Y420=1</formula>
    </cfRule>
    <cfRule type="expression" dxfId="36935" priority="9179">
      <formula>$Y420=4</formula>
    </cfRule>
    <cfRule type="expression" dxfId="36934" priority="9180">
      <formula>$Y420=3</formula>
    </cfRule>
    <cfRule type="expression" dxfId="36933" priority="9181">
      <formula>$Y420=2</formula>
    </cfRule>
    <cfRule type="expression" dxfId="36932" priority="9182">
      <formula>$Y420=1</formula>
    </cfRule>
    <cfRule type="expression" dxfId="36931" priority="9183">
      <formula>$Y420=4</formula>
    </cfRule>
    <cfRule type="expression" dxfId="36930" priority="9184">
      <formula>$Y420=3</formula>
    </cfRule>
    <cfRule type="expression" dxfId="36929" priority="9185">
      <formula>$Y420=2</formula>
    </cfRule>
    <cfRule type="expression" dxfId="36928" priority="9186">
      <formula>$Y420=1</formula>
    </cfRule>
    <cfRule type="expression" dxfId="36927" priority="9187">
      <formula>$Y420=4</formula>
    </cfRule>
    <cfRule type="expression" dxfId="36926" priority="9188">
      <formula>$Y420=3</formula>
    </cfRule>
    <cfRule type="expression" dxfId="36925" priority="9189">
      <formula>$Y420=2</formula>
    </cfRule>
    <cfRule type="expression" dxfId="36924" priority="9190">
      <formula>$Y420=1</formula>
    </cfRule>
  </conditionalFormatting>
  <conditionalFormatting sqref="Q420">
    <cfRule type="expression" dxfId="36923" priority="9174">
      <formula>$Y420=1</formula>
    </cfRule>
  </conditionalFormatting>
  <conditionalFormatting sqref="Q420">
    <cfRule type="expression" dxfId="36922" priority="9173">
      <formula>$Y420=3</formula>
    </cfRule>
  </conditionalFormatting>
  <conditionalFormatting sqref="Q420">
    <cfRule type="expression" dxfId="36921" priority="9172">
      <formula>$Y420=4</formula>
    </cfRule>
  </conditionalFormatting>
  <conditionalFormatting sqref="Q420">
    <cfRule type="expression" dxfId="36920" priority="9171">
      <formula>$Y420=2</formula>
    </cfRule>
  </conditionalFormatting>
  <conditionalFormatting sqref="Q420">
    <cfRule type="expression" dxfId="36919" priority="9155">
      <formula>$Y420=4</formula>
    </cfRule>
    <cfRule type="expression" dxfId="36918" priority="9156">
      <formula>$Y420=3</formula>
    </cfRule>
    <cfRule type="expression" dxfId="36917" priority="9157">
      <formula>$Y420=2</formula>
    </cfRule>
    <cfRule type="expression" dxfId="36916" priority="9158">
      <formula>$Y420=1</formula>
    </cfRule>
    <cfRule type="expression" dxfId="36915" priority="9159">
      <formula>$Y420=4</formula>
    </cfRule>
    <cfRule type="expression" dxfId="36914" priority="9160">
      <formula>$Y420=3</formula>
    </cfRule>
    <cfRule type="expression" dxfId="36913" priority="9161">
      <formula>$Y420=2</formula>
    </cfRule>
    <cfRule type="expression" dxfId="36912" priority="9162">
      <formula>$Y420=1</formula>
    </cfRule>
    <cfRule type="expression" dxfId="36911" priority="9163">
      <formula>$Y420=4</formula>
    </cfRule>
    <cfRule type="expression" dxfId="36910" priority="9164">
      <formula>$Y420=3</formula>
    </cfRule>
    <cfRule type="expression" dxfId="36909" priority="9165">
      <formula>$Y420=2</formula>
    </cfRule>
    <cfRule type="expression" dxfId="36908" priority="9166">
      <formula>$Y420=1</formula>
    </cfRule>
    <cfRule type="expression" dxfId="36907" priority="9167">
      <formula>$Y420=4</formula>
    </cfRule>
    <cfRule type="expression" dxfId="36906" priority="9168">
      <formula>$Y420=3</formula>
    </cfRule>
    <cfRule type="expression" dxfId="36905" priority="9169">
      <formula>$Y420=2</formula>
    </cfRule>
    <cfRule type="expression" dxfId="36904" priority="9170">
      <formula>$Y420=1</formula>
    </cfRule>
  </conditionalFormatting>
  <conditionalFormatting sqref="N420:O420 R420:AF420">
    <cfRule type="expression" dxfId="36903" priority="9154">
      <formula>$Y420=1</formula>
    </cfRule>
  </conditionalFormatting>
  <conditionalFormatting sqref="N420:O420 R420:AF420">
    <cfRule type="expression" dxfId="36902" priority="9153">
      <formula>$Y420=3</formula>
    </cfRule>
  </conditionalFormatting>
  <conditionalFormatting sqref="N420:O420 R420:AF420">
    <cfRule type="expression" dxfId="36901" priority="9152">
      <formula>$Y420=4</formula>
    </cfRule>
  </conditionalFormatting>
  <conditionalFormatting sqref="N420:O420 R420:AF420">
    <cfRule type="expression" dxfId="36900" priority="9151">
      <formula>$Y420=2</formula>
    </cfRule>
  </conditionalFormatting>
  <conditionalFormatting sqref="AF420 R420:AA420">
    <cfRule type="expression" dxfId="36899" priority="9143">
      <formula>$Y420=4</formula>
    </cfRule>
    <cfRule type="expression" dxfId="36898" priority="9144">
      <formula>$Y420=3</formula>
    </cfRule>
    <cfRule type="expression" dxfId="36897" priority="9145">
      <formula>$Y420=2</formula>
    </cfRule>
    <cfRule type="expression" dxfId="36896" priority="9146">
      <formula>$Y420=1</formula>
    </cfRule>
    <cfRule type="expression" dxfId="36895" priority="9147">
      <formula>$Y420=4</formula>
    </cfRule>
    <cfRule type="expression" dxfId="36894" priority="9148">
      <formula>$Y420=3</formula>
    </cfRule>
    <cfRule type="expression" dxfId="36893" priority="9149">
      <formula>$Y420=2</formula>
    </cfRule>
    <cfRule type="expression" dxfId="36892" priority="9150">
      <formula>$Y420=1</formula>
    </cfRule>
  </conditionalFormatting>
  <conditionalFormatting sqref="N420:O420 R420:V420 Y420:AF420">
    <cfRule type="expression" dxfId="36891" priority="9142">
      <formula>$Y420=1</formula>
    </cfRule>
  </conditionalFormatting>
  <conditionalFormatting sqref="N420:O420 R420:V420 Y420:AF420">
    <cfRule type="expression" dxfId="36890" priority="9141">
      <formula>$Y420=3</formula>
    </cfRule>
  </conditionalFormatting>
  <conditionalFormatting sqref="N420:O420 R420:V420 Y420:AF420">
    <cfRule type="expression" dxfId="36889" priority="9140">
      <formula>$Y420=4</formula>
    </cfRule>
  </conditionalFormatting>
  <conditionalFormatting sqref="N420:O420 R420:V420 Y420:AF420">
    <cfRule type="expression" dxfId="36888" priority="9139">
      <formula>$Y420=2</formula>
    </cfRule>
  </conditionalFormatting>
  <conditionalFormatting sqref="AF420 R420:V420 Y420:AA420">
    <cfRule type="expression" dxfId="36887" priority="9131">
      <formula>$Y420=4</formula>
    </cfRule>
    <cfRule type="expression" dxfId="36886" priority="9132">
      <formula>$Y420=3</formula>
    </cfRule>
    <cfRule type="expression" dxfId="36885" priority="9133">
      <formula>$Y420=2</formula>
    </cfRule>
    <cfRule type="expression" dxfId="36884" priority="9134">
      <formula>$Y420=1</formula>
    </cfRule>
    <cfRule type="expression" dxfId="36883" priority="9135">
      <formula>$Y420=4</formula>
    </cfRule>
    <cfRule type="expression" dxfId="36882" priority="9136">
      <formula>$Y420=3</formula>
    </cfRule>
    <cfRule type="expression" dxfId="36881" priority="9137">
      <formula>$Y420=2</formula>
    </cfRule>
    <cfRule type="expression" dxfId="36880" priority="9138">
      <formula>$Y420=1</formula>
    </cfRule>
  </conditionalFormatting>
  <conditionalFormatting sqref="W420:X420">
    <cfRule type="expression" dxfId="36879" priority="9130">
      <formula>$Y420=1</formula>
    </cfRule>
  </conditionalFormatting>
  <conditionalFormatting sqref="W420:X420">
    <cfRule type="expression" dxfId="36878" priority="9129">
      <formula>$Y420=3</formula>
    </cfRule>
  </conditionalFormatting>
  <conditionalFormatting sqref="W420:X420">
    <cfRule type="expression" dxfId="36877" priority="9128">
      <formula>$Y420=4</formula>
    </cfRule>
  </conditionalFormatting>
  <conditionalFormatting sqref="W420:X420">
    <cfRule type="expression" dxfId="36876" priority="9127">
      <formula>$Y420=2</formula>
    </cfRule>
  </conditionalFormatting>
  <conditionalFormatting sqref="W420:X420">
    <cfRule type="expression" dxfId="36875" priority="9119">
      <formula>$Y420=4</formula>
    </cfRule>
    <cfRule type="expression" dxfId="36874" priority="9120">
      <formula>$Y420=3</formula>
    </cfRule>
    <cfRule type="expression" dxfId="36873" priority="9121">
      <formula>$Y420=2</formula>
    </cfRule>
    <cfRule type="expression" dxfId="36872" priority="9122">
      <formula>$Y420=1</formula>
    </cfRule>
    <cfRule type="expression" dxfId="36871" priority="9123">
      <formula>$Y420=4</formula>
    </cfRule>
    <cfRule type="expression" dxfId="36870" priority="9124">
      <formula>$Y420=3</formula>
    </cfRule>
    <cfRule type="expression" dxfId="36869" priority="9125">
      <formula>$Y420=2</formula>
    </cfRule>
    <cfRule type="expression" dxfId="36868" priority="9126">
      <formula>$Y420=1</formula>
    </cfRule>
  </conditionalFormatting>
  <conditionalFormatting sqref="J418">
    <cfRule type="expression" dxfId="36867" priority="9118">
      <formula>$Y418=1</formula>
    </cfRule>
  </conditionalFormatting>
  <conditionalFormatting sqref="J418">
    <cfRule type="expression" dxfId="36866" priority="9117">
      <formula>$Y418=3</formula>
    </cfRule>
  </conditionalFormatting>
  <conditionalFormatting sqref="J418">
    <cfRule type="expression" dxfId="36865" priority="9116">
      <formula>$Y418=4</formula>
    </cfRule>
  </conditionalFormatting>
  <conditionalFormatting sqref="J418">
    <cfRule type="expression" dxfId="36864" priority="9115">
      <formula>$Y418=2</formula>
    </cfRule>
  </conditionalFormatting>
  <conditionalFormatting sqref="H418">
    <cfRule type="expression" dxfId="36863" priority="9114">
      <formula>$Y418=1</formula>
    </cfRule>
  </conditionalFormatting>
  <conditionalFormatting sqref="H418">
    <cfRule type="expression" dxfId="36862" priority="9113">
      <formula>$Y418=3</formula>
    </cfRule>
  </conditionalFormatting>
  <conditionalFormatting sqref="H418">
    <cfRule type="expression" dxfId="36861" priority="9112">
      <formula>$Y418=4</formula>
    </cfRule>
  </conditionalFormatting>
  <conditionalFormatting sqref="H418">
    <cfRule type="expression" dxfId="36860" priority="9111">
      <formula>$Y418=2</formula>
    </cfRule>
  </conditionalFormatting>
  <conditionalFormatting sqref="H418">
    <cfRule type="expression" dxfId="36859" priority="9109">
      <formula>$Y418=1</formula>
    </cfRule>
    <cfRule type="expression" dxfId="36858" priority="9110">
      <formula>$Y418=1</formula>
    </cfRule>
  </conditionalFormatting>
  <conditionalFormatting sqref="H418">
    <cfRule type="expression" dxfId="36857" priority="9107">
      <formula>$Y418=4</formula>
    </cfRule>
    <cfRule type="expression" dxfId="36856" priority="9108">
      <formula>$Y418=2</formula>
    </cfRule>
  </conditionalFormatting>
  <conditionalFormatting sqref="P428">
    <cfRule type="expression" dxfId="36855" priority="9106">
      <formula>$Y428=1</formula>
    </cfRule>
  </conditionalFormatting>
  <conditionalFormatting sqref="P428">
    <cfRule type="expression" dxfId="36854" priority="9105">
      <formula>$Y428=3</formula>
    </cfRule>
  </conditionalFormatting>
  <conditionalFormatting sqref="P428">
    <cfRule type="expression" dxfId="36853" priority="9104">
      <formula>$Y428=4</formula>
    </cfRule>
  </conditionalFormatting>
  <conditionalFormatting sqref="P428">
    <cfRule type="expression" dxfId="36852" priority="9103">
      <formula>$Y428=2</formula>
    </cfRule>
  </conditionalFormatting>
  <conditionalFormatting sqref="P428">
    <cfRule type="expression" dxfId="36851" priority="9087">
      <formula>$Y428=4</formula>
    </cfRule>
    <cfRule type="expression" dxfId="36850" priority="9088">
      <formula>$Y428=3</formula>
    </cfRule>
    <cfRule type="expression" dxfId="36849" priority="9089">
      <formula>$Y428=2</formula>
    </cfRule>
    <cfRule type="expression" dxfId="36848" priority="9090">
      <formula>$Y428=1</formula>
    </cfRule>
    <cfRule type="expression" dxfId="36847" priority="9091">
      <formula>$Y428=4</formula>
    </cfRule>
    <cfRule type="expression" dxfId="36846" priority="9092">
      <formula>$Y428=3</formula>
    </cfRule>
    <cfRule type="expression" dxfId="36845" priority="9093">
      <formula>$Y428=2</formula>
    </cfRule>
    <cfRule type="expression" dxfId="36844" priority="9094">
      <formula>$Y428=1</formula>
    </cfRule>
    <cfRule type="expression" dxfId="36843" priority="9095">
      <formula>$Y428=4</formula>
    </cfRule>
    <cfRule type="expression" dxfId="36842" priority="9096">
      <formula>$Y428=3</formula>
    </cfRule>
    <cfRule type="expression" dxfId="36841" priority="9097">
      <formula>$Y428=2</formula>
    </cfRule>
    <cfRule type="expression" dxfId="36840" priority="9098">
      <formula>$Y428=1</formula>
    </cfRule>
    <cfRule type="expression" dxfId="36839" priority="9099">
      <formula>$Y428=4</formula>
    </cfRule>
    <cfRule type="expression" dxfId="36838" priority="9100">
      <formula>$Y428=3</formula>
    </cfRule>
    <cfRule type="expression" dxfId="36837" priority="9101">
      <formula>$Y428=2</formula>
    </cfRule>
    <cfRule type="expression" dxfId="36836" priority="9102">
      <formula>$Y428=1</formula>
    </cfRule>
  </conditionalFormatting>
  <conditionalFormatting sqref="Q428">
    <cfRule type="expression" dxfId="36835" priority="9086">
      <formula>$Y428=1</formula>
    </cfRule>
  </conditionalFormatting>
  <conditionalFormatting sqref="Q428">
    <cfRule type="expression" dxfId="36834" priority="9085">
      <formula>$Y428=3</formula>
    </cfRule>
  </conditionalFormatting>
  <conditionalFormatting sqref="Q428">
    <cfRule type="expression" dxfId="36833" priority="9084">
      <formula>$Y428=4</formula>
    </cfRule>
  </conditionalFormatting>
  <conditionalFormatting sqref="Q428">
    <cfRule type="expression" dxfId="36832" priority="9083">
      <formula>$Y428=2</formula>
    </cfRule>
  </conditionalFormatting>
  <conditionalFormatting sqref="Q428">
    <cfRule type="expression" dxfId="36831" priority="9067">
      <formula>$Y428=4</formula>
    </cfRule>
    <cfRule type="expression" dxfId="36830" priority="9068">
      <formula>$Y428=3</formula>
    </cfRule>
    <cfRule type="expression" dxfId="36829" priority="9069">
      <formula>$Y428=2</formula>
    </cfRule>
    <cfRule type="expression" dxfId="36828" priority="9070">
      <formula>$Y428=1</formula>
    </cfRule>
    <cfRule type="expression" dxfId="36827" priority="9071">
      <formula>$Y428=4</formula>
    </cfRule>
    <cfRule type="expression" dxfId="36826" priority="9072">
      <formula>$Y428=3</formula>
    </cfRule>
    <cfRule type="expression" dxfId="36825" priority="9073">
      <formula>$Y428=2</formula>
    </cfRule>
    <cfRule type="expression" dxfId="36824" priority="9074">
      <formula>$Y428=1</formula>
    </cfRule>
    <cfRule type="expression" dxfId="36823" priority="9075">
      <formula>$Y428=4</formula>
    </cfRule>
    <cfRule type="expression" dxfId="36822" priority="9076">
      <formula>$Y428=3</formula>
    </cfRule>
    <cfRule type="expression" dxfId="36821" priority="9077">
      <formula>$Y428=2</formula>
    </cfRule>
    <cfRule type="expression" dxfId="36820" priority="9078">
      <formula>$Y428=1</formula>
    </cfRule>
    <cfRule type="expression" dxfId="36819" priority="9079">
      <formula>$Y428=4</formula>
    </cfRule>
    <cfRule type="expression" dxfId="36818" priority="9080">
      <formula>$Y428=3</formula>
    </cfRule>
    <cfRule type="expression" dxfId="36817" priority="9081">
      <formula>$Y428=2</formula>
    </cfRule>
    <cfRule type="expression" dxfId="36816" priority="9082">
      <formula>$Y428=1</formula>
    </cfRule>
  </conditionalFormatting>
  <conditionalFormatting sqref="R428:AF428">
    <cfRule type="expression" dxfId="36815" priority="9066">
      <formula>$Y428=1</formula>
    </cfRule>
  </conditionalFormatting>
  <conditionalFormatting sqref="R428:AF428">
    <cfRule type="expression" dxfId="36814" priority="9065">
      <formula>$Y428=3</formula>
    </cfRule>
  </conditionalFormatting>
  <conditionalFormatting sqref="R428:AF428">
    <cfRule type="expression" dxfId="36813" priority="9064">
      <formula>$Y428=4</formula>
    </cfRule>
  </conditionalFormatting>
  <conditionalFormatting sqref="R428:AF428">
    <cfRule type="expression" dxfId="36812" priority="9063">
      <formula>$Y428=2</formula>
    </cfRule>
  </conditionalFormatting>
  <conditionalFormatting sqref="AF428 R428:AA428">
    <cfRule type="expression" dxfId="36811" priority="9055">
      <formula>$Y428=4</formula>
    </cfRule>
    <cfRule type="expression" dxfId="36810" priority="9056">
      <formula>$Y428=3</formula>
    </cfRule>
    <cfRule type="expression" dxfId="36809" priority="9057">
      <formula>$Y428=2</formula>
    </cfRule>
    <cfRule type="expression" dxfId="36808" priority="9058">
      <formula>$Y428=1</formula>
    </cfRule>
    <cfRule type="expression" dxfId="36807" priority="9059">
      <formula>$Y428=4</formula>
    </cfRule>
    <cfRule type="expression" dxfId="36806" priority="9060">
      <formula>$Y428=3</formula>
    </cfRule>
    <cfRule type="expression" dxfId="36805" priority="9061">
      <formula>$Y428=2</formula>
    </cfRule>
    <cfRule type="expression" dxfId="36804" priority="9062">
      <formula>$Y428=1</formula>
    </cfRule>
  </conditionalFormatting>
  <conditionalFormatting sqref="R428:V428 Y428:AF428">
    <cfRule type="expression" dxfId="36803" priority="9054">
      <formula>$Y428=1</formula>
    </cfRule>
  </conditionalFormatting>
  <conditionalFormatting sqref="R428:V428 Y428:AF428">
    <cfRule type="expression" dxfId="36802" priority="9053">
      <formula>$Y428=3</formula>
    </cfRule>
  </conditionalFormatting>
  <conditionalFormatting sqref="R428:V428 Y428:AF428">
    <cfRule type="expression" dxfId="36801" priority="9052">
      <formula>$Y428=4</formula>
    </cfRule>
  </conditionalFormatting>
  <conditionalFormatting sqref="R428:V428 Y428:AF428">
    <cfRule type="expression" dxfId="36800" priority="9051">
      <formula>$Y428=2</formula>
    </cfRule>
  </conditionalFormatting>
  <conditionalFormatting sqref="AF428 R428:V428 Y428:AA428">
    <cfRule type="expression" dxfId="36799" priority="9043">
      <formula>$Y428=4</formula>
    </cfRule>
    <cfRule type="expression" dxfId="36798" priority="9044">
      <formula>$Y428=3</formula>
    </cfRule>
    <cfRule type="expression" dxfId="36797" priority="9045">
      <formula>$Y428=2</formula>
    </cfRule>
    <cfRule type="expression" dxfId="36796" priority="9046">
      <formula>$Y428=1</formula>
    </cfRule>
    <cfRule type="expression" dxfId="36795" priority="9047">
      <formula>$Y428=4</formula>
    </cfRule>
    <cfRule type="expression" dxfId="36794" priority="9048">
      <formula>$Y428=3</formula>
    </cfRule>
    <cfRule type="expression" dxfId="36793" priority="9049">
      <formula>$Y428=2</formula>
    </cfRule>
    <cfRule type="expression" dxfId="36792" priority="9050">
      <formula>$Y428=1</formula>
    </cfRule>
  </conditionalFormatting>
  <conditionalFormatting sqref="W428:X428">
    <cfRule type="expression" dxfId="36791" priority="9042">
      <formula>$Y428=1</formula>
    </cfRule>
  </conditionalFormatting>
  <conditionalFormatting sqref="W428:X428">
    <cfRule type="expression" dxfId="36790" priority="9041">
      <formula>$Y428=3</formula>
    </cfRule>
  </conditionalFormatting>
  <conditionalFormatting sqref="W428:X428">
    <cfRule type="expression" dxfId="36789" priority="9040">
      <formula>$Y428=4</formula>
    </cfRule>
  </conditionalFormatting>
  <conditionalFormatting sqref="W428:X428">
    <cfRule type="expression" dxfId="36788" priority="9039">
      <formula>$Y428=2</formula>
    </cfRule>
  </conditionalFormatting>
  <conditionalFormatting sqref="W428:X428">
    <cfRule type="expression" dxfId="36787" priority="9031">
      <formula>$Y428=4</formula>
    </cfRule>
    <cfRule type="expression" dxfId="36786" priority="9032">
      <formula>$Y428=3</formula>
    </cfRule>
    <cfRule type="expression" dxfId="36785" priority="9033">
      <formula>$Y428=2</formula>
    </cfRule>
    <cfRule type="expression" dxfId="36784" priority="9034">
      <formula>$Y428=1</formula>
    </cfRule>
    <cfRule type="expression" dxfId="36783" priority="9035">
      <formula>$Y428=4</formula>
    </cfRule>
    <cfRule type="expression" dxfId="36782" priority="9036">
      <formula>$Y428=3</formula>
    </cfRule>
    <cfRule type="expression" dxfId="36781" priority="9037">
      <formula>$Y428=2</formula>
    </cfRule>
    <cfRule type="expression" dxfId="36780" priority="9038">
      <formula>$Y428=1</formula>
    </cfRule>
  </conditionalFormatting>
  <conditionalFormatting sqref="P430">
    <cfRule type="expression" dxfId="36779" priority="9030">
      <formula>$Y430=1</formula>
    </cfRule>
  </conditionalFormatting>
  <conditionalFormatting sqref="P430">
    <cfRule type="expression" dxfId="36778" priority="9029">
      <formula>$Y430=3</formula>
    </cfRule>
  </conditionalFormatting>
  <conditionalFormatting sqref="P430">
    <cfRule type="expression" dxfId="36777" priority="9028">
      <formula>$Y430=4</formula>
    </cfRule>
  </conditionalFormatting>
  <conditionalFormatting sqref="P430">
    <cfRule type="expression" dxfId="36776" priority="9027">
      <formula>$Y430=2</formula>
    </cfRule>
  </conditionalFormatting>
  <conditionalFormatting sqref="P430">
    <cfRule type="expression" dxfId="36775" priority="9011">
      <formula>$Y430=4</formula>
    </cfRule>
    <cfRule type="expression" dxfId="36774" priority="9012">
      <formula>$Y430=3</formula>
    </cfRule>
    <cfRule type="expression" dxfId="36773" priority="9013">
      <formula>$Y430=2</formula>
    </cfRule>
    <cfRule type="expression" dxfId="36772" priority="9014">
      <formula>$Y430=1</formula>
    </cfRule>
    <cfRule type="expression" dxfId="36771" priority="9015">
      <formula>$Y430=4</formula>
    </cfRule>
    <cfRule type="expression" dxfId="36770" priority="9016">
      <formula>$Y430=3</formula>
    </cfRule>
    <cfRule type="expression" dxfId="36769" priority="9017">
      <formula>$Y430=2</formula>
    </cfRule>
    <cfRule type="expression" dxfId="36768" priority="9018">
      <formula>$Y430=1</formula>
    </cfRule>
    <cfRule type="expression" dxfId="36767" priority="9019">
      <formula>$Y430=4</formula>
    </cfRule>
    <cfRule type="expression" dxfId="36766" priority="9020">
      <formula>$Y430=3</formula>
    </cfRule>
    <cfRule type="expression" dxfId="36765" priority="9021">
      <formula>$Y430=2</formula>
    </cfRule>
    <cfRule type="expression" dxfId="36764" priority="9022">
      <formula>$Y430=1</formula>
    </cfRule>
    <cfRule type="expression" dxfId="36763" priority="9023">
      <formula>$Y430=4</formula>
    </cfRule>
    <cfRule type="expression" dxfId="36762" priority="9024">
      <formula>$Y430=3</formula>
    </cfRule>
    <cfRule type="expression" dxfId="36761" priority="9025">
      <formula>$Y430=2</formula>
    </cfRule>
    <cfRule type="expression" dxfId="36760" priority="9026">
      <formula>$Y430=1</formula>
    </cfRule>
  </conditionalFormatting>
  <conditionalFormatting sqref="Q430">
    <cfRule type="expression" dxfId="36759" priority="9010">
      <formula>$Y430=1</formula>
    </cfRule>
  </conditionalFormatting>
  <conditionalFormatting sqref="Q430">
    <cfRule type="expression" dxfId="36758" priority="9009">
      <formula>$Y430=3</formula>
    </cfRule>
  </conditionalFormatting>
  <conditionalFormatting sqref="Q430">
    <cfRule type="expression" dxfId="36757" priority="9008">
      <formula>$Y430=4</formula>
    </cfRule>
  </conditionalFormatting>
  <conditionalFormatting sqref="Q430">
    <cfRule type="expression" dxfId="36756" priority="9007">
      <formula>$Y430=2</formula>
    </cfRule>
  </conditionalFormatting>
  <conditionalFormatting sqref="Q430">
    <cfRule type="expression" dxfId="36755" priority="8991">
      <formula>$Y430=4</formula>
    </cfRule>
    <cfRule type="expression" dxfId="36754" priority="8992">
      <formula>$Y430=3</formula>
    </cfRule>
    <cfRule type="expression" dxfId="36753" priority="8993">
      <formula>$Y430=2</formula>
    </cfRule>
    <cfRule type="expression" dxfId="36752" priority="8994">
      <formula>$Y430=1</formula>
    </cfRule>
    <cfRule type="expression" dxfId="36751" priority="8995">
      <formula>$Y430=4</formula>
    </cfRule>
    <cfRule type="expression" dxfId="36750" priority="8996">
      <formula>$Y430=3</formula>
    </cfRule>
    <cfRule type="expression" dxfId="36749" priority="8997">
      <formula>$Y430=2</formula>
    </cfRule>
    <cfRule type="expression" dxfId="36748" priority="8998">
      <formula>$Y430=1</formula>
    </cfRule>
    <cfRule type="expression" dxfId="36747" priority="8999">
      <formula>$Y430=4</formula>
    </cfRule>
    <cfRule type="expression" dxfId="36746" priority="9000">
      <formula>$Y430=3</formula>
    </cfRule>
    <cfRule type="expression" dxfId="36745" priority="9001">
      <formula>$Y430=2</formula>
    </cfRule>
    <cfRule type="expression" dxfId="36744" priority="9002">
      <formula>$Y430=1</formula>
    </cfRule>
    <cfRule type="expression" dxfId="36743" priority="9003">
      <formula>$Y430=4</formula>
    </cfRule>
    <cfRule type="expression" dxfId="36742" priority="9004">
      <formula>$Y430=3</formula>
    </cfRule>
    <cfRule type="expression" dxfId="36741" priority="9005">
      <formula>$Y430=2</formula>
    </cfRule>
    <cfRule type="expression" dxfId="36740" priority="9006">
      <formula>$Y430=1</formula>
    </cfRule>
  </conditionalFormatting>
  <conditionalFormatting sqref="R430:AF430">
    <cfRule type="expression" dxfId="36739" priority="8990">
      <formula>$Y430=1</formula>
    </cfRule>
  </conditionalFormatting>
  <conditionalFormatting sqref="R430:AF430">
    <cfRule type="expression" dxfId="36738" priority="8989">
      <formula>$Y430=3</formula>
    </cfRule>
  </conditionalFormatting>
  <conditionalFormatting sqref="R430:AF430">
    <cfRule type="expression" dxfId="36737" priority="8988">
      <formula>$Y430=4</formula>
    </cfRule>
  </conditionalFormatting>
  <conditionalFormatting sqref="R430:AF430">
    <cfRule type="expression" dxfId="36736" priority="8987">
      <formula>$Y430=2</formula>
    </cfRule>
  </conditionalFormatting>
  <conditionalFormatting sqref="AF430 R430:AA430">
    <cfRule type="expression" dxfId="36735" priority="8979">
      <formula>$Y430=4</formula>
    </cfRule>
    <cfRule type="expression" dxfId="36734" priority="8980">
      <formula>$Y430=3</formula>
    </cfRule>
    <cfRule type="expression" dxfId="36733" priority="8981">
      <formula>$Y430=2</formula>
    </cfRule>
    <cfRule type="expression" dxfId="36732" priority="8982">
      <formula>$Y430=1</formula>
    </cfRule>
    <cfRule type="expression" dxfId="36731" priority="8983">
      <formula>$Y430=4</formula>
    </cfRule>
    <cfRule type="expression" dxfId="36730" priority="8984">
      <formula>$Y430=3</formula>
    </cfRule>
    <cfRule type="expression" dxfId="36729" priority="8985">
      <formula>$Y430=2</formula>
    </cfRule>
    <cfRule type="expression" dxfId="36728" priority="8986">
      <formula>$Y430=1</formula>
    </cfRule>
  </conditionalFormatting>
  <conditionalFormatting sqref="R430:V430 Y430:AF430">
    <cfRule type="expression" dxfId="36727" priority="8978">
      <formula>$Y430=1</formula>
    </cfRule>
  </conditionalFormatting>
  <conditionalFormatting sqref="R430:V430 Y430:AF430">
    <cfRule type="expression" dxfId="36726" priority="8977">
      <formula>$Y430=3</formula>
    </cfRule>
  </conditionalFormatting>
  <conditionalFormatting sqref="R430:V430 Y430:AF430">
    <cfRule type="expression" dxfId="36725" priority="8976">
      <formula>$Y430=4</formula>
    </cfRule>
  </conditionalFormatting>
  <conditionalFormatting sqref="R430:V430 Y430:AF430">
    <cfRule type="expression" dxfId="36724" priority="8975">
      <formula>$Y430=2</formula>
    </cfRule>
  </conditionalFormatting>
  <conditionalFormatting sqref="AF430 R430:V430 Y430:AA430">
    <cfRule type="expression" dxfId="36723" priority="8967">
      <formula>$Y430=4</formula>
    </cfRule>
    <cfRule type="expression" dxfId="36722" priority="8968">
      <formula>$Y430=3</formula>
    </cfRule>
    <cfRule type="expression" dxfId="36721" priority="8969">
      <formula>$Y430=2</formula>
    </cfRule>
    <cfRule type="expression" dxfId="36720" priority="8970">
      <formula>$Y430=1</formula>
    </cfRule>
    <cfRule type="expression" dxfId="36719" priority="8971">
      <formula>$Y430=4</formula>
    </cfRule>
    <cfRule type="expression" dxfId="36718" priority="8972">
      <formula>$Y430=3</formula>
    </cfRule>
    <cfRule type="expression" dxfId="36717" priority="8973">
      <formula>$Y430=2</formula>
    </cfRule>
    <cfRule type="expression" dxfId="36716" priority="8974">
      <formula>$Y430=1</formula>
    </cfRule>
  </conditionalFormatting>
  <conditionalFormatting sqref="W430:X430">
    <cfRule type="expression" dxfId="36715" priority="8966">
      <formula>$Y430=1</formula>
    </cfRule>
  </conditionalFormatting>
  <conditionalFormatting sqref="W430:X430">
    <cfRule type="expression" dxfId="36714" priority="8965">
      <formula>$Y430=3</formula>
    </cfRule>
  </conditionalFormatting>
  <conditionalFormatting sqref="W430:X430">
    <cfRule type="expression" dxfId="36713" priority="8964">
      <formula>$Y430=4</formula>
    </cfRule>
  </conditionalFormatting>
  <conditionalFormatting sqref="W430:X430">
    <cfRule type="expression" dxfId="36712" priority="8963">
      <formula>$Y430=2</formula>
    </cfRule>
  </conditionalFormatting>
  <conditionalFormatting sqref="W430:X430">
    <cfRule type="expression" dxfId="36711" priority="8955">
      <formula>$Y430=4</formula>
    </cfRule>
    <cfRule type="expression" dxfId="36710" priority="8956">
      <formula>$Y430=3</formula>
    </cfRule>
    <cfRule type="expression" dxfId="36709" priority="8957">
      <formula>$Y430=2</formula>
    </cfRule>
    <cfRule type="expression" dxfId="36708" priority="8958">
      <formula>$Y430=1</formula>
    </cfRule>
    <cfRule type="expression" dxfId="36707" priority="8959">
      <formula>$Y430=4</formula>
    </cfRule>
    <cfRule type="expression" dxfId="36706" priority="8960">
      <formula>$Y430=3</formula>
    </cfRule>
    <cfRule type="expression" dxfId="36705" priority="8961">
      <formula>$Y430=2</formula>
    </cfRule>
    <cfRule type="expression" dxfId="36704" priority="8962">
      <formula>$Y430=1</formula>
    </cfRule>
  </conditionalFormatting>
  <conditionalFormatting sqref="N431">
    <cfRule type="expression" dxfId="36703" priority="8954">
      <formula>$Y431=1</formula>
    </cfRule>
  </conditionalFormatting>
  <conditionalFormatting sqref="N431">
    <cfRule type="expression" dxfId="36702" priority="8953">
      <formula>$Y431=3</formula>
    </cfRule>
  </conditionalFormatting>
  <conditionalFormatting sqref="N431">
    <cfRule type="expression" dxfId="36701" priority="8952">
      <formula>$Y431=4</formula>
    </cfRule>
  </conditionalFormatting>
  <conditionalFormatting sqref="N431">
    <cfRule type="expression" dxfId="36700" priority="8951">
      <formula>$Y431=2</formula>
    </cfRule>
  </conditionalFormatting>
  <conditionalFormatting sqref="N431">
    <cfRule type="expression" dxfId="36699" priority="8950">
      <formula>$Y431=1</formula>
    </cfRule>
  </conditionalFormatting>
  <conditionalFormatting sqref="N431">
    <cfRule type="expression" dxfId="36698" priority="8949">
      <formula>$Y431=3</formula>
    </cfRule>
  </conditionalFormatting>
  <conditionalFormatting sqref="N431">
    <cfRule type="expression" dxfId="36697" priority="8948">
      <formula>$Y431=4</formula>
    </cfRule>
  </conditionalFormatting>
  <conditionalFormatting sqref="N431">
    <cfRule type="expression" dxfId="36696" priority="8947">
      <formula>$Y431=2</formula>
    </cfRule>
  </conditionalFormatting>
  <conditionalFormatting sqref="O431">
    <cfRule type="expression" dxfId="36695" priority="8946">
      <formula>$Y431=1</formula>
    </cfRule>
  </conditionalFormatting>
  <conditionalFormatting sqref="O431">
    <cfRule type="expression" dxfId="36694" priority="8945">
      <formula>$Y431=3</formula>
    </cfRule>
  </conditionalFormatting>
  <conditionalFormatting sqref="O431">
    <cfRule type="expression" dxfId="36693" priority="8944">
      <formula>$Y431=4</formula>
    </cfRule>
  </conditionalFormatting>
  <conditionalFormatting sqref="O431">
    <cfRule type="expression" dxfId="36692" priority="8943">
      <formula>$Y431=2</formula>
    </cfRule>
  </conditionalFormatting>
  <conditionalFormatting sqref="O431">
    <cfRule type="expression" dxfId="36691" priority="8942">
      <formula>$Y431=1</formula>
    </cfRule>
  </conditionalFormatting>
  <conditionalFormatting sqref="O431">
    <cfRule type="expression" dxfId="36690" priority="8941">
      <formula>$Y431=3</formula>
    </cfRule>
  </conditionalFormatting>
  <conditionalFormatting sqref="O431">
    <cfRule type="expression" dxfId="36689" priority="8940">
      <formula>$Y431=4</formula>
    </cfRule>
  </conditionalFormatting>
  <conditionalFormatting sqref="O431">
    <cfRule type="expression" dxfId="36688" priority="8939">
      <formula>$Y431=2</formula>
    </cfRule>
  </conditionalFormatting>
  <conditionalFormatting sqref="P431">
    <cfRule type="expression" dxfId="36687" priority="8938">
      <formula>$Y431=1</formula>
    </cfRule>
  </conditionalFormatting>
  <conditionalFormatting sqref="P431">
    <cfRule type="expression" dxfId="36686" priority="8937">
      <formula>$Y431=3</formula>
    </cfRule>
  </conditionalFormatting>
  <conditionalFormatting sqref="P431">
    <cfRule type="expression" dxfId="36685" priority="8936">
      <formula>$Y431=4</formula>
    </cfRule>
  </conditionalFormatting>
  <conditionalFormatting sqref="P431">
    <cfRule type="expression" dxfId="36684" priority="8935">
      <formula>$Y431=2</formula>
    </cfRule>
  </conditionalFormatting>
  <conditionalFormatting sqref="P431">
    <cfRule type="expression" dxfId="36683" priority="8919">
      <formula>$Y431=4</formula>
    </cfRule>
    <cfRule type="expression" dxfId="36682" priority="8920">
      <formula>$Y431=3</formula>
    </cfRule>
    <cfRule type="expression" dxfId="36681" priority="8921">
      <formula>$Y431=2</formula>
    </cfRule>
    <cfRule type="expression" dxfId="36680" priority="8922">
      <formula>$Y431=1</formula>
    </cfRule>
    <cfRule type="expression" dxfId="36679" priority="8923">
      <formula>$Y431=4</formula>
    </cfRule>
    <cfRule type="expression" dxfId="36678" priority="8924">
      <formula>$Y431=3</formula>
    </cfRule>
    <cfRule type="expression" dxfId="36677" priority="8925">
      <formula>$Y431=2</formula>
    </cfRule>
    <cfRule type="expression" dxfId="36676" priority="8926">
      <formula>$Y431=1</formula>
    </cfRule>
    <cfRule type="expression" dxfId="36675" priority="8927">
      <formula>$Y431=4</formula>
    </cfRule>
    <cfRule type="expression" dxfId="36674" priority="8928">
      <formula>$Y431=3</formula>
    </cfRule>
    <cfRule type="expression" dxfId="36673" priority="8929">
      <formula>$Y431=2</formula>
    </cfRule>
    <cfRule type="expression" dxfId="36672" priority="8930">
      <formula>$Y431=1</formula>
    </cfRule>
    <cfRule type="expression" dxfId="36671" priority="8931">
      <formula>$Y431=4</formula>
    </cfRule>
    <cfRule type="expression" dxfId="36670" priority="8932">
      <formula>$Y431=3</formula>
    </cfRule>
    <cfRule type="expression" dxfId="36669" priority="8933">
      <formula>$Y431=2</formula>
    </cfRule>
    <cfRule type="expression" dxfId="36668" priority="8934">
      <formula>$Y431=1</formula>
    </cfRule>
  </conditionalFormatting>
  <conditionalFormatting sqref="Q431">
    <cfRule type="expression" dxfId="36667" priority="8918">
      <formula>$Y431=1</formula>
    </cfRule>
  </conditionalFormatting>
  <conditionalFormatting sqref="Q431">
    <cfRule type="expression" dxfId="36666" priority="8917">
      <formula>$Y431=3</formula>
    </cfRule>
  </conditionalFormatting>
  <conditionalFormatting sqref="Q431">
    <cfRule type="expression" dxfId="36665" priority="8916">
      <formula>$Y431=4</formula>
    </cfRule>
  </conditionalFormatting>
  <conditionalFormatting sqref="Q431">
    <cfRule type="expression" dxfId="36664" priority="8915">
      <formula>$Y431=2</formula>
    </cfRule>
  </conditionalFormatting>
  <conditionalFormatting sqref="Q431">
    <cfRule type="expression" dxfId="36663" priority="8899">
      <formula>$Y431=4</formula>
    </cfRule>
    <cfRule type="expression" dxfId="36662" priority="8900">
      <formula>$Y431=3</formula>
    </cfRule>
    <cfRule type="expression" dxfId="36661" priority="8901">
      <formula>$Y431=2</formula>
    </cfRule>
    <cfRule type="expression" dxfId="36660" priority="8902">
      <formula>$Y431=1</formula>
    </cfRule>
    <cfRule type="expression" dxfId="36659" priority="8903">
      <formula>$Y431=4</formula>
    </cfRule>
    <cfRule type="expression" dxfId="36658" priority="8904">
      <formula>$Y431=3</formula>
    </cfRule>
    <cfRule type="expression" dxfId="36657" priority="8905">
      <formula>$Y431=2</formula>
    </cfRule>
    <cfRule type="expression" dxfId="36656" priority="8906">
      <formula>$Y431=1</formula>
    </cfRule>
    <cfRule type="expression" dxfId="36655" priority="8907">
      <formula>$Y431=4</formula>
    </cfRule>
    <cfRule type="expression" dxfId="36654" priority="8908">
      <formula>$Y431=3</formula>
    </cfRule>
    <cfRule type="expression" dxfId="36653" priority="8909">
      <formula>$Y431=2</formula>
    </cfRule>
    <cfRule type="expression" dxfId="36652" priority="8910">
      <formula>$Y431=1</formula>
    </cfRule>
    <cfRule type="expression" dxfId="36651" priority="8911">
      <formula>$Y431=4</formula>
    </cfRule>
    <cfRule type="expression" dxfId="36650" priority="8912">
      <formula>$Y431=3</formula>
    </cfRule>
    <cfRule type="expression" dxfId="36649" priority="8913">
      <formula>$Y431=2</formula>
    </cfRule>
    <cfRule type="expression" dxfId="36648" priority="8914">
      <formula>$Y431=1</formula>
    </cfRule>
  </conditionalFormatting>
  <conditionalFormatting sqref="R431:AF431">
    <cfRule type="expression" dxfId="36647" priority="8898">
      <formula>$Y431=1</formula>
    </cfRule>
  </conditionalFormatting>
  <conditionalFormatting sqref="R431:AF431">
    <cfRule type="expression" dxfId="36646" priority="8897">
      <formula>$Y431=3</formula>
    </cfRule>
  </conditionalFormatting>
  <conditionalFormatting sqref="R431:AF431">
    <cfRule type="expression" dxfId="36645" priority="8896">
      <formula>$Y431=4</formula>
    </cfRule>
  </conditionalFormatting>
  <conditionalFormatting sqref="R431:AF431">
    <cfRule type="expression" dxfId="36644" priority="8895">
      <formula>$Y431=2</formula>
    </cfRule>
  </conditionalFormatting>
  <conditionalFormatting sqref="AF431 R431:AA431">
    <cfRule type="expression" dxfId="36643" priority="8887">
      <formula>$Y431=4</formula>
    </cfRule>
    <cfRule type="expression" dxfId="36642" priority="8888">
      <formula>$Y431=3</formula>
    </cfRule>
    <cfRule type="expression" dxfId="36641" priority="8889">
      <formula>$Y431=2</formula>
    </cfRule>
    <cfRule type="expression" dxfId="36640" priority="8890">
      <formula>$Y431=1</formula>
    </cfRule>
    <cfRule type="expression" dxfId="36639" priority="8891">
      <formula>$Y431=4</formula>
    </cfRule>
    <cfRule type="expression" dxfId="36638" priority="8892">
      <formula>$Y431=3</formula>
    </cfRule>
    <cfRule type="expression" dxfId="36637" priority="8893">
      <formula>$Y431=2</formula>
    </cfRule>
    <cfRule type="expression" dxfId="36636" priority="8894">
      <formula>$Y431=1</formula>
    </cfRule>
  </conditionalFormatting>
  <conditionalFormatting sqref="R431:V431 Y431:AF431">
    <cfRule type="expression" dxfId="36635" priority="8886">
      <formula>$Y431=1</formula>
    </cfRule>
  </conditionalFormatting>
  <conditionalFormatting sqref="R431:V431 Y431:AF431">
    <cfRule type="expression" dxfId="36634" priority="8885">
      <formula>$Y431=3</formula>
    </cfRule>
  </conditionalFormatting>
  <conditionalFormatting sqref="R431:V431 Y431:AF431">
    <cfRule type="expression" dxfId="36633" priority="8884">
      <formula>$Y431=4</formula>
    </cfRule>
  </conditionalFormatting>
  <conditionalFormatting sqref="R431:V431 Y431:AF431">
    <cfRule type="expression" dxfId="36632" priority="8883">
      <formula>$Y431=2</formula>
    </cfRule>
  </conditionalFormatting>
  <conditionalFormatting sqref="AF431 R431:V431 Y431:AA431">
    <cfRule type="expression" dxfId="36631" priority="8875">
      <formula>$Y431=4</formula>
    </cfRule>
    <cfRule type="expression" dxfId="36630" priority="8876">
      <formula>$Y431=3</formula>
    </cfRule>
    <cfRule type="expression" dxfId="36629" priority="8877">
      <formula>$Y431=2</formula>
    </cfRule>
    <cfRule type="expression" dxfId="36628" priority="8878">
      <formula>$Y431=1</formula>
    </cfRule>
    <cfRule type="expression" dxfId="36627" priority="8879">
      <formula>$Y431=4</formula>
    </cfRule>
    <cfRule type="expression" dxfId="36626" priority="8880">
      <formula>$Y431=3</formula>
    </cfRule>
    <cfRule type="expression" dxfId="36625" priority="8881">
      <formula>$Y431=2</formula>
    </cfRule>
    <cfRule type="expression" dxfId="36624" priority="8882">
      <formula>$Y431=1</formula>
    </cfRule>
  </conditionalFormatting>
  <conditionalFormatting sqref="W431:X431">
    <cfRule type="expression" dxfId="36623" priority="8874">
      <formula>$Y431=1</formula>
    </cfRule>
  </conditionalFormatting>
  <conditionalFormatting sqref="W431:X431">
    <cfRule type="expression" dxfId="36622" priority="8873">
      <formula>$Y431=3</formula>
    </cfRule>
  </conditionalFormatting>
  <conditionalFormatting sqref="W431:X431">
    <cfRule type="expression" dxfId="36621" priority="8872">
      <formula>$Y431=4</formula>
    </cfRule>
  </conditionalFormatting>
  <conditionalFormatting sqref="W431:X431">
    <cfRule type="expression" dxfId="36620" priority="8871">
      <formula>$Y431=2</formula>
    </cfRule>
  </conditionalFormatting>
  <conditionalFormatting sqref="W431:X431">
    <cfRule type="expression" dxfId="36619" priority="8863">
      <formula>$Y431=4</formula>
    </cfRule>
    <cfRule type="expression" dxfId="36618" priority="8864">
      <formula>$Y431=3</formula>
    </cfRule>
    <cfRule type="expression" dxfId="36617" priority="8865">
      <formula>$Y431=2</formula>
    </cfRule>
    <cfRule type="expression" dxfId="36616" priority="8866">
      <formula>$Y431=1</formula>
    </cfRule>
    <cfRule type="expression" dxfId="36615" priority="8867">
      <formula>$Y431=4</formula>
    </cfRule>
    <cfRule type="expression" dxfId="36614" priority="8868">
      <formula>$Y431=3</formula>
    </cfRule>
    <cfRule type="expression" dxfId="36613" priority="8869">
      <formula>$Y431=2</formula>
    </cfRule>
    <cfRule type="expression" dxfId="36612" priority="8870">
      <formula>$Y431=1</formula>
    </cfRule>
  </conditionalFormatting>
  <conditionalFormatting sqref="P431">
    <cfRule type="expression" dxfId="36611" priority="8862">
      <formula>$Y431=1</formula>
    </cfRule>
  </conditionalFormatting>
  <conditionalFormatting sqref="P431">
    <cfRule type="expression" dxfId="36610" priority="8861">
      <formula>$Y431=3</formula>
    </cfRule>
  </conditionalFormatting>
  <conditionalFormatting sqref="P431">
    <cfRule type="expression" dxfId="36609" priority="8860">
      <formula>$Y431=4</formula>
    </cfRule>
  </conditionalFormatting>
  <conditionalFormatting sqref="P431">
    <cfRule type="expression" dxfId="36608" priority="8859">
      <formula>$Y431=2</formula>
    </cfRule>
  </conditionalFormatting>
  <conditionalFormatting sqref="P431">
    <cfRule type="expression" dxfId="36607" priority="8843">
      <formula>$Y431=4</formula>
    </cfRule>
    <cfRule type="expression" dxfId="36606" priority="8844">
      <formula>$Y431=3</formula>
    </cfRule>
    <cfRule type="expression" dxfId="36605" priority="8845">
      <formula>$Y431=2</formula>
    </cfRule>
    <cfRule type="expression" dxfId="36604" priority="8846">
      <formula>$Y431=1</formula>
    </cfRule>
    <cfRule type="expression" dxfId="36603" priority="8847">
      <formula>$Y431=4</formula>
    </cfRule>
    <cfRule type="expression" dxfId="36602" priority="8848">
      <formula>$Y431=3</formula>
    </cfRule>
    <cfRule type="expression" dxfId="36601" priority="8849">
      <formula>$Y431=2</formula>
    </cfRule>
    <cfRule type="expression" dxfId="36600" priority="8850">
      <formula>$Y431=1</formula>
    </cfRule>
    <cfRule type="expression" dxfId="36599" priority="8851">
      <formula>$Y431=4</formula>
    </cfRule>
    <cfRule type="expression" dxfId="36598" priority="8852">
      <formula>$Y431=3</formula>
    </cfRule>
    <cfRule type="expression" dxfId="36597" priority="8853">
      <formula>$Y431=2</formula>
    </cfRule>
    <cfRule type="expression" dxfId="36596" priority="8854">
      <formula>$Y431=1</formula>
    </cfRule>
    <cfRule type="expression" dxfId="36595" priority="8855">
      <formula>$Y431=4</formula>
    </cfRule>
    <cfRule type="expression" dxfId="36594" priority="8856">
      <formula>$Y431=3</formula>
    </cfRule>
    <cfRule type="expression" dxfId="36593" priority="8857">
      <formula>$Y431=2</formula>
    </cfRule>
    <cfRule type="expression" dxfId="36592" priority="8858">
      <formula>$Y431=1</formula>
    </cfRule>
  </conditionalFormatting>
  <conditionalFormatting sqref="Q431">
    <cfRule type="expression" dxfId="36591" priority="8842">
      <formula>$Y431=1</formula>
    </cfRule>
  </conditionalFormatting>
  <conditionalFormatting sqref="Q431">
    <cfRule type="expression" dxfId="36590" priority="8841">
      <formula>$Y431=3</formula>
    </cfRule>
  </conditionalFormatting>
  <conditionalFormatting sqref="Q431">
    <cfRule type="expression" dxfId="36589" priority="8840">
      <formula>$Y431=4</formula>
    </cfRule>
  </conditionalFormatting>
  <conditionalFormatting sqref="Q431">
    <cfRule type="expression" dxfId="36588" priority="8839">
      <formula>$Y431=2</formula>
    </cfRule>
  </conditionalFormatting>
  <conditionalFormatting sqref="Q431">
    <cfRule type="expression" dxfId="36587" priority="8823">
      <formula>$Y431=4</formula>
    </cfRule>
    <cfRule type="expression" dxfId="36586" priority="8824">
      <formula>$Y431=3</formula>
    </cfRule>
    <cfRule type="expression" dxfId="36585" priority="8825">
      <formula>$Y431=2</formula>
    </cfRule>
    <cfRule type="expression" dxfId="36584" priority="8826">
      <formula>$Y431=1</formula>
    </cfRule>
    <cfRule type="expression" dxfId="36583" priority="8827">
      <formula>$Y431=4</formula>
    </cfRule>
    <cfRule type="expression" dxfId="36582" priority="8828">
      <formula>$Y431=3</formula>
    </cfRule>
    <cfRule type="expression" dxfId="36581" priority="8829">
      <formula>$Y431=2</formula>
    </cfRule>
    <cfRule type="expression" dxfId="36580" priority="8830">
      <formula>$Y431=1</formula>
    </cfRule>
    <cfRule type="expression" dxfId="36579" priority="8831">
      <formula>$Y431=4</formula>
    </cfRule>
    <cfRule type="expression" dxfId="36578" priority="8832">
      <formula>$Y431=3</formula>
    </cfRule>
    <cfRule type="expression" dxfId="36577" priority="8833">
      <formula>$Y431=2</formula>
    </cfRule>
    <cfRule type="expression" dxfId="36576" priority="8834">
      <formula>$Y431=1</formula>
    </cfRule>
    <cfRule type="expression" dxfId="36575" priority="8835">
      <formula>$Y431=4</formula>
    </cfRule>
    <cfRule type="expression" dxfId="36574" priority="8836">
      <formula>$Y431=3</formula>
    </cfRule>
    <cfRule type="expression" dxfId="36573" priority="8837">
      <formula>$Y431=2</formula>
    </cfRule>
    <cfRule type="expression" dxfId="36572" priority="8838">
      <formula>$Y431=1</formula>
    </cfRule>
  </conditionalFormatting>
  <conditionalFormatting sqref="R431:AF431">
    <cfRule type="expression" dxfId="36571" priority="8822">
      <formula>$Y431=1</formula>
    </cfRule>
  </conditionalFormatting>
  <conditionalFormatting sqref="R431:AF431">
    <cfRule type="expression" dxfId="36570" priority="8821">
      <formula>$Y431=3</formula>
    </cfRule>
  </conditionalFormatting>
  <conditionalFormatting sqref="R431:AF431">
    <cfRule type="expression" dxfId="36569" priority="8820">
      <formula>$Y431=4</formula>
    </cfRule>
  </conditionalFormatting>
  <conditionalFormatting sqref="R431:AF431">
    <cfRule type="expression" dxfId="36568" priority="8819">
      <formula>$Y431=2</formula>
    </cfRule>
  </conditionalFormatting>
  <conditionalFormatting sqref="AF431 R431:AA431">
    <cfRule type="expression" dxfId="36567" priority="8811">
      <formula>$Y431=4</formula>
    </cfRule>
    <cfRule type="expression" dxfId="36566" priority="8812">
      <formula>$Y431=3</formula>
    </cfRule>
    <cfRule type="expression" dxfId="36565" priority="8813">
      <formula>$Y431=2</formula>
    </cfRule>
    <cfRule type="expression" dxfId="36564" priority="8814">
      <formula>$Y431=1</formula>
    </cfRule>
    <cfRule type="expression" dxfId="36563" priority="8815">
      <formula>$Y431=4</formula>
    </cfRule>
    <cfRule type="expression" dxfId="36562" priority="8816">
      <formula>$Y431=3</formula>
    </cfRule>
    <cfRule type="expression" dxfId="36561" priority="8817">
      <formula>$Y431=2</formula>
    </cfRule>
    <cfRule type="expression" dxfId="36560" priority="8818">
      <formula>$Y431=1</formula>
    </cfRule>
  </conditionalFormatting>
  <conditionalFormatting sqref="R431:V431 Y431:AF431">
    <cfRule type="expression" dxfId="36559" priority="8810">
      <formula>$Y431=1</formula>
    </cfRule>
  </conditionalFormatting>
  <conditionalFormatting sqref="R431:V431 Y431:AF431">
    <cfRule type="expression" dxfId="36558" priority="8809">
      <formula>$Y431=3</formula>
    </cfRule>
  </conditionalFormatting>
  <conditionalFormatting sqref="R431:V431 Y431:AF431">
    <cfRule type="expression" dxfId="36557" priority="8808">
      <formula>$Y431=4</formula>
    </cfRule>
  </conditionalFormatting>
  <conditionalFormatting sqref="R431:V431 Y431:AF431">
    <cfRule type="expression" dxfId="36556" priority="8807">
      <formula>$Y431=2</formula>
    </cfRule>
  </conditionalFormatting>
  <conditionalFormatting sqref="AF431 R431:V431 Y431:AA431">
    <cfRule type="expression" dxfId="36555" priority="8799">
      <formula>$Y431=4</formula>
    </cfRule>
    <cfRule type="expression" dxfId="36554" priority="8800">
      <formula>$Y431=3</formula>
    </cfRule>
    <cfRule type="expression" dxfId="36553" priority="8801">
      <formula>$Y431=2</formula>
    </cfRule>
    <cfRule type="expression" dxfId="36552" priority="8802">
      <formula>$Y431=1</formula>
    </cfRule>
    <cfRule type="expression" dxfId="36551" priority="8803">
      <formula>$Y431=4</formula>
    </cfRule>
    <cfRule type="expression" dxfId="36550" priority="8804">
      <formula>$Y431=3</formula>
    </cfRule>
    <cfRule type="expression" dxfId="36549" priority="8805">
      <formula>$Y431=2</formula>
    </cfRule>
    <cfRule type="expression" dxfId="36548" priority="8806">
      <formula>$Y431=1</formula>
    </cfRule>
  </conditionalFormatting>
  <conditionalFormatting sqref="W431:X431">
    <cfRule type="expression" dxfId="36547" priority="8798">
      <formula>$Y431=1</formula>
    </cfRule>
  </conditionalFormatting>
  <conditionalFormatting sqref="W431:X431">
    <cfRule type="expression" dxfId="36546" priority="8797">
      <formula>$Y431=3</formula>
    </cfRule>
  </conditionalFormatting>
  <conditionalFormatting sqref="W431:X431">
    <cfRule type="expression" dxfId="36545" priority="8796">
      <formula>$Y431=4</formula>
    </cfRule>
  </conditionalFormatting>
  <conditionalFormatting sqref="W431:X431">
    <cfRule type="expression" dxfId="36544" priority="8795">
      <formula>$Y431=2</formula>
    </cfRule>
  </conditionalFormatting>
  <conditionalFormatting sqref="W431:X431">
    <cfRule type="expression" dxfId="36543" priority="8787">
      <formula>$Y431=4</formula>
    </cfRule>
    <cfRule type="expression" dxfId="36542" priority="8788">
      <formula>$Y431=3</formula>
    </cfRule>
    <cfRule type="expression" dxfId="36541" priority="8789">
      <formula>$Y431=2</formula>
    </cfRule>
    <cfRule type="expression" dxfId="36540" priority="8790">
      <formula>$Y431=1</formula>
    </cfRule>
    <cfRule type="expression" dxfId="36539" priority="8791">
      <formula>$Y431=4</formula>
    </cfRule>
    <cfRule type="expression" dxfId="36538" priority="8792">
      <formula>$Y431=3</formula>
    </cfRule>
    <cfRule type="expression" dxfId="36537" priority="8793">
      <formula>$Y431=2</formula>
    </cfRule>
    <cfRule type="expression" dxfId="36536" priority="8794">
      <formula>$Y431=1</formula>
    </cfRule>
  </conditionalFormatting>
  <conditionalFormatting sqref="F431:G431">
    <cfRule type="expression" dxfId="36535" priority="8786">
      <formula>$Y431=1</formula>
    </cfRule>
  </conditionalFormatting>
  <conditionalFormatting sqref="F431:G431">
    <cfRule type="expression" dxfId="36534" priority="8785">
      <formula>$Y431=3</formula>
    </cfRule>
  </conditionalFormatting>
  <conditionalFormatting sqref="F431:G431">
    <cfRule type="expression" dxfId="36533" priority="8784">
      <formula>$Y431=4</formula>
    </cfRule>
  </conditionalFormatting>
  <conditionalFormatting sqref="F431:G431">
    <cfRule type="expression" dxfId="36532" priority="8783">
      <formula>$Y431=2</formula>
    </cfRule>
  </conditionalFormatting>
  <conditionalFormatting sqref="F431:G431">
    <cfRule type="expression" dxfId="36531" priority="8781">
      <formula>$Y431=1</formula>
    </cfRule>
    <cfRule type="expression" dxfId="36530" priority="8782">
      <formula>$Y431=1</formula>
    </cfRule>
  </conditionalFormatting>
  <conditionalFormatting sqref="F431:G431">
    <cfRule type="expression" dxfId="36529" priority="8779">
      <formula>$Y431=4</formula>
    </cfRule>
    <cfRule type="expression" dxfId="36528" priority="8780">
      <formula>$Y431=2</formula>
    </cfRule>
  </conditionalFormatting>
  <conditionalFormatting sqref="F431:G431">
    <cfRule type="expression" dxfId="36527" priority="8778">
      <formula>$Y431=1</formula>
    </cfRule>
  </conditionalFormatting>
  <conditionalFormatting sqref="F431:G431">
    <cfRule type="expression" dxfId="36526" priority="8777">
      <formula>$Y431=3</formula>
    </cfRule>
  </conditionalFormatting>
  <conditionalFormatting sqref="F431:G431">
    <cfRule type="expression" dxfId="36525" priority="8776">
      <formula>$Y431=4</formula>
    </cfRule>
  </conditionalFormatting>
  <conditionalFormatting sqref="F431:G431">
    <cfRule type="expression" dxfId="36524" priority="8775">
      <formula>$Y431=2</formula>
    </cfRule>
  </conditionalFormatting>
  <conditionalFormatting sqref="F431:G431">
    <cfRule type="expression" dxfId="36523" priority="8773">
      <formula>$Y431=1</formula>
    </cfRule>
    <cfRule type="expression" dxfId="36522" priority="8774">
      <formula>$Y431=1</formula>
    </cfRule>
  </conditionalFormatting>
  <conditionalFormatting sqref="F431:G431">
    <cfRule type="expression" dxfId="36521" priority="8771">
      <formula>$Y431=4</formula>
    </cfRule>
    <cfRule type="expression" dxfId="36520" priority="8772">
      <formula>$Y431=2</formula>
    </cfRule>
  </conditionalFormatting>
  <conditionalFormatting sqref="F431:G431">
    <cfRule type="expression" dxfId="36519" priority="8770">
      <formula>$Y431=1</formula>
    </cfRule>
  </conditionalFormatting>
  <conditionalFormatting sqref="F431:G431">
    <cfRule type="expression" dxfId="36518" priority="8769">
      <formula>$Y431=3</formula>
    </cfRule>
  </conditionalFormatting>
  <conditionalFormatting sqref="F431:G431">
    <cfRule type="expression" dxfId="36517" priority="8768">
      <formula>$Y431=4</formula>
    </cfRule>
  </conditionalFormatting>
  <conditionalFormatting sqref="F431:G431">
    <cfRule type="expression" dxfId="36516" priority="8767">
      <formula>$Y431=2</formula>
    </cfRule>
  </conditionalFormatting>
  <conditionalFormatting sqref="F431:G431">
    <cfRule type="expression" dxfId="36515" priority="8765">
      <formula>$Y431=1</formula>
    </cfRule>
    <cfRule type="expression" dxfId="36514" priority="8766">
      <formula>$Y431=1</formula>
    </cfRule>
  </conditionalFormatting>
  <conditionalFormatting sqref="F431:G431">
    <cfRule type="expression" dxfId="36513" priority="8763">
      <formula>$Y431=4</formula>
    </cfRule>
    <cfRule type="expression" dxfId="36512" priority="8764">
      <formula>$Y431=2</formula>
    </cfRule>
  </conditionalFormatting>
  <conditionalFormatting sqref="F431:G431">
    <cfRule type="expression" dxfId="36511" priority="8762">
      <formula>$Y431=1</formula>
    </cfRule>
  </conditionalFormatting>
  <conditionalFormatting sqref="F431:G431">
    <cfRule type="expression" dxfId="36510" priority="8761">
      <formula>$Y431=3</formula>
    </cfRule>
  </conditionalFormatting>
  <conditionalFormatting sqref="F431:G431">
    <cfRule type="expression" dxfId="36509" priority="8760">
      <formula>$Y431=4</formula>
    </cfRule>
  </conditionalFormatting>
  <conditionalFormatting sqref="F431:G431">
    <cfRule type="expression" dxfId="36508" priority="8759">
      <formula>$Y431=2</formula>
    </cfRule>
  </conditionalFormatting>
  <conditionalFormatting sqref="F431:G431">
    <cfRule type="expression" dxfId="36507" priority="8757">
      <formula>$Y431=1</formula>
    </cfRule>
    <cfRule type="expression" dxfId="36506" priority="8758">
      <formula>$Y431=1</formula>
    </cfRule>
  </conditionalFormatting>
  <conditionalFormatting sqref="F431:G431">
    <cfRule type="expression" dxfId="36505" priority="8755">
      <formula>$Y431=4</formula>
    </cfRule>
    <cfRule type="expression" dxfId="36504" priority="8756">
      <formula>$Y431=2</formula>
    </cfRule>
  </conditionalFormatting>
  <conditionalFormatting sqref="N432">
    <cfRule type="expression" dxfId="36503" priority="8754">
      <formula>$Y432=1</formula>
    </cfRule>
  </conditionalFormatting>
  <conditionalFormatting sqref="N432">
    <cfRule type="expression" dxfId="36502" priority="8753">
      <formula>$Y432=3</formula>
    </cfRule>
  </conditionalFormatting>
  <conditionalFormatting sqref="N432">
    <cfRule type="expression" dxfId="36501" priority="8752">
      <formula>$Y432=4</formula>
    </cfRule>
  </conditionalFormatting>
  <conditionalFormatting sqref="N432">
    <cfRule type="expression" dxfId="36500" priority="8751">
      <formula>$Y432=2</formula>
    </cfRule>
  </conditionalFormatting>
  <conditionalFormatting sqref="N432">
    <cfRule type="expression" dxfId="36499" priority="8750">
      <formula>$Y432=1</formula>
    </cfRule>
  </conditionalFormatting>
  <conditionalFormatting sqref="N432">
    <cfRule type="expression" dxfId="36498" priority="8749">
      <formula>$Y432=3</formula>
    </cfRule>
  </conditionalFormatting>
  <conditionalFormatting sqref="N432">
    <cfRule type="expression" dxfId="36497" priority="8748">
      <formula>$Y432=4</formula>
    </cfRule>
  </conditionalFormatting>
  <conditionalFormatting sqref="N432">
    <cfRule type="expression" dxfId="36496" priority="8747">
      <formula>$Y432=2</formula>
    </cfRule>
  </conditionalFormatting>
  <conditionalFormatting sqref="O432">
    <cfRule type="expression" dxfId="36495" priority="8746">
      <formula>$Y432=1</formula>
    </cfRule>
  </conditionalFormatting>
  <conditionalFormatting sqref="O432">
    <cfRule type="expression" dxfId="36494" priority="8745">
      <formula>$Y432=3</formula>
    </cfRule>
  </conditionalFormatting>
  <conditionalFormatting sqref="O432">
    <cfRule type="expression" dxfId="36493" priority="8744">
      <formula>$Y432=4</formula>
    </cfRule>
  </conditionalFormatting>
  <conditionalFormatting sqref="O432">
    <cfRule type="expression" dxfId="36492" priority="8743">
      <formula>$Y432=2</formula>
    </cfRule>
  </conditionalFormatting>
  <conditionalFormatting sqref="O432">
    <cfRule type="expression" dxfId="36491" priority="8742">
      <formula>$Y432=1</formula>
    </cfRule>
  </conditionalFormatting>
  <conditionalFormatting sqref="O432">
    <cfRule type="expression" dxfId="36490" priority="8741">
      <formula>$Y432=3</formula>
    </cfRule>
  </conditionalFormatting>
  <conditionalFormatting sqref="O432">
    <cfRule type="expression" dxfId="36489" priority="8740">
      <formula>$Y432=4</formula>
    </cfRule>
  </conditionalFormatting>
  <conditionalFormatting sqref="O432">
    <cfRule type="expression" dxfId="36488" priority="8739">
      <formula>$Y432=2</formula>
    </cfRule>
  </conditionalFormatting>
  <conditionalFormatting sqref="P432">
    <cfRule type="expression" dxfId="36487" priority="8738">
      <formula>$Y432=1</formula>
    </cfRule>
  </conditionalFormatting>
  <conditionalFormatting sqref="P432">
    <cfRule type="expression" dxfId="36486" priority="8737">
      <formula>$Y432=3</formula>
    </cfRule>
  </conditionalFormatting>
  <conditionalFormatting sqref="P432">
    <cfRule type="expression" dxfId="36485" priority="8736">
      <formula>$Y432=4</formula>
    </cfRule>
  </conditionalFormatting>
  <conditionalFormatting sqref="P432">
    <cfRule type="expression" dxfId="36484" priority="8735">
      <formula>$Y432=2</formula>
    </cfRule>
  </conditionalFormatting>
  <conditionalFormatting sqref="P432">
    <cfRule type="expression" dxfId="36483" priority="8719">
      <formula>$Y432=4</formula>
    </cfRule>
    <cfRule type="expression" dxfId="36482" priority="8720">
      <formula>$Y432=3</formula>
    </cfRule>
    <cfRule type="expression" dxfId="36481" priority="8721">
      <formula>$Y432=2</formula>
    </cfRule>
    <cfRule type="expression" dxfId="36480" priority="8722">
      <formula>$Y432=1</formula>
    </cfRule>
    <cfRule type="expression" dxfId="36479" priority="8723">
      <formula>$Y432=4</formula>
    </cfRule>
    <cfRule type="expression" dxfId="36478" priority="8724">
      <formula>$Y432=3</formula>
    </cfRule>
    <cfRule type="expression" dxfId="36477" priority="8725">
      <formula>$Y432=2</formula>
    </cfRule>
    <cfRule type="expression" dxfId="36476" priority="8726">
      <formula>$Y432=1</formula>
    </cfRule>
    <cfRule type="expression" dxfId="36475" priority="8727">
      <formula>$Y432=4</formula>
    </cfRule>
    <cfRule type="expression" dxfId="36474" priority="8728">
      <formula>$Y432=3</formula>
    </cfRule>
    <cfRule type="expression" dxfId="36473" priority="8729">
      <formula>$Y432=2</formula>
    </cfRule>
    <cfRule type="expression" dxfId="36472" priority="8730">
      <formula>$Y432=1</formula>
    </cfRule>
    <cfRule type="expression" dxfId="36471" priority="8731">
      <formula>$Y432=4</formula>
    </cfRule>
    <cfRule type="expression" dxfId="36470" priority="8732">
      <formula>$Y432=3</formula>
    </cfRule>
    <cfRule type="expression" dxfId="36469" priority="8733">
      <formula>$Y432=2</formula>
    </cfRule>
    <cfRule type="expression" dxfId="36468" priority="8734">
      <formula>$Y432=1</formula>
    </cfRule>
  </conditionalFormatting>
  <conditionalFormatting sqref="Q432">
    <cfRule type="expression" dxfId="36467" priority="8718">
      <formula>$Y432=1</formula>
    </cfRule>
  </conditionalFormatting>
  <conditionalFormatting sqref="Q432">
    <cfRule type="expression" dxfId="36466" priority="8717">
      <formula>$Y432=3</formula>
    </cfRule>
  </conditionalFormatting>
  <conditionalFormatting sqref="Q432">
    <cfRule type="expression" dxfId="36465" priority="8716">
      <formula>$Y432=4</formula>
    </cfRule>
  </conditionalFormatting>
  <conditionalFormatting sqref="Q432">
    <cfRule type="expression" dxfId="36464" priority="8715">
      <formula>$Y432=2</formula>
    </cfRule>
  </conditionalFormatting>
  <conditionalFormatting sqref="Q432">
    <cfRule type="expression" dxfId="36463" priority="8699">
      <formula>$Y432=4</formula>
    </cfRule>
    <cfRule type="expression" dxfId="36462" priority="8700">
      <formula>$Y432=3</formula>
    </cfRule>
    <cfRule type="expression" dxfId="36461" priority="8701">
      <formula>$Y432=2</formula>
    </cfRule>
    <cfRule type="expression" dxfId="36460" priority="8702">
      <formula>$Y432=1</formula>
    </cfRule>
    <cfRule type="expression" dxfId="36459" priority="8703">
      <formula>$Y432=4</formula>
    </cfRule>
    <cfRule type="expression" dxfId="36458" priority="8704">
      <formula>$Y432=3</formula>
    </cfRule>
    <cfRule type="expression" dxfId="36457" priority="8705">
      <formula>$Y432=2</formula>
    </cfRule>
    <cfRule type="expression" dxfId="36456" priority="8706">
      <formula>$Y432=1</formula>
    </cfRule>
    <cfRule type="expression" dxfId="36455" priority="8707">
      <formula>$Y432=4</formula>
    </cfRule>
    <cfRule type="expression" dxfId="36454" priority="8708">
      <formula>$Y432=3</formula>
    </cfRule>
    <cfRule type="expression" dxfId="36453" priority="8709">
      <formula>$Y432=2</formula>
    </cfRule>
    <cfRule type="expression" dxfId="36452" priority="8710">
      <formula>$Y432=1</formula>
    </cfRule>
    <cfRule type="expression" dxfId="36451" priority="8711">
      <formula>$Y432=4</formula>
    </cfRule>
    <cfRule type="expression" dxfId="36450" priority="8712">
      <formula>$Y432=3</formula>
    </cfRule>
    <cfRule type="expression" dxfId="36449" priority="8713">
      <formula>$Y432=2</formula>
    </cfRule>
    <cfRule type="expression" dxfId="36448" priority="8714">
      <formula>$Y432=1</formula>
    </cfRule>
  </conditionalFormatting>
  <conditionalFormatting sqref="R432:AF432">
    <cfRule type="expression" dxfId="36447" priority="8698">
      <formula>$Y432=1</formula>
    </cfRule>
  </conditionalFormatting>
  <conditionalFormatting sqref="R432:AF432">
    <cfRule type="expression" dxfId="36446" priority="8697">
      <formula>$Y432=3</formula>
    </cfRule>
  </conditionalFormatting>
  <conditionalFormatting sqref="R432:AF432">
    <cfRule type="expression" dxfId="36445" priority="8696">
      <formula>$Y432=4</formula>
    </cfRule>
  </conditionalFormatting>
  <conditionalFormatting sqref="R432:AF432">
    <cfRule type="expression" dxfId="36444" priority="8695">
      <formula>$Y432=2</formula>
    </cfRule>
  </conditionalFormatting>
  <conditionalFormatting sqref="AF432 R432:AA432">
    <cfRule type="expression" dxfId="36443" priority="8687">
      <formula>$Y432=4</formula>
    </cfRule>
    <cfRule type="expression" dxfId="36442" priority="8688">
      <formula>$Y432=3</formula>
    </cfRule>
    <cfRule type="expression" dxfId="36441" priority="8689">
      <formula>$Y432=2</formula>
    </cfRule>
    <cfRule type="expression" dxfId="36440" priority="8690">
      <formula>$Y432=1</formula>
    </cfRule>
    <cfRule type="expression" dxfId="36439" priority="8691">
      <formula>$Y432=4</formula>
    </cfRule>
    <cfRule type="expression" dxfId="36438" priority="8692">
      <formula>$Y432=3</formula>
    </cfRule>
    <cfRule type="expression" dxfId="36437" priority="8693">
      <formula>$Y432=2</formula>
    </cfRule>
    <cfRule type="expression" dxfId="36436" priority="8694">
      <formula>$Y432=1</formula>
    </cfRule>
  </conditionalFormatting>
  <conditionalFormatting sqref="R432:V432 Y432:AF432">
    <cfRule type="expression" dxfId="36435" priority="8686">
      <formula>$Y432=1</formula>
    </cfRule>
  </conditionalFormatting>
  <conditionalFormatting sqref="R432:V432 Y432:AF432">
    <cfRule type="expression" dxfId="36434" priority="8685">
      <formula>$Y432=3</formula>
    </cfRule>
  </conditionalFormatting>
  <conditionalFormatting sqref="R432:V432 Y432:AF432">
    <cfRule type="expression" dxfId="36433" priority="8684">
      <formula>$Y432=4</formula>
    </cfRule>
  </conditionalFormatting>
  <conditionalFormatting sqref="R432:V432 Y432:AF432">
    <cfRule type="expression" dxfId="36432" priority="8683">
      <formula>$Y432=2</formula>
    </cfRule>
  </conditionalFormatting>
  <conditionalFormatting sqref="AF432 R432:V432 Y432:AA432">
    <cfRule type="expression" dxfId="36431" priority="8675">
      <formula>$Y432=4</formula>
    </cfRule>
    <cfRule type="expression" dxfId="36430" priority="8676">
      <formula>$Y432=3</formula>
    </cfRule>
    <cfRule type="expression" dxfId="36429" priority="8677">
      <formula>$Y432=2</formula>
    </cfRule>
    <cfRule type="expression" dxfId="36428" priority="8678">
      <formula>$Y432=1</formula>
    </cfRule>
    <cfRule type="expression" dxfId="36427" priority="8679">
      <formula>$Y432=4</formula>
    </cfRule>
    <cfRule type="expression" dxfId="36426" priority="8680">
      <formula>$Y432=3</formula>
    </cfRule>
    <cfRule type="expression" dxfId="36425" priority="8681">
      <formula>$Y432=2</formula>
    </cfRule>
    <cfRule type="expression" dxfId="36424" priority="8682">
      <formula>$Y432=1</formula>
    </cfRule>
  </conditionalFormatting>
  <conditionalFormatting sqref="W432:X432">
    <cfRule type="expression" dxfId="36423" priority="8674">
      <formula>$Y432=1</formula>
    </cfRule>
  </conditionalFormatting>
  <conditionalFormatting sqref="W432:X432">
    <cfRule type="expression" dxfId="36422" priority="8673">
      <formula>$Y432=3</formula>
    </cfRule>
  </conditionalFormatting>
  <conditionalFormatting sqref="W432:X432">
    <cfRule type="expression" dxfId="36421" priority="8672">
      <formula>$Y432=4</formula>
    </cfRule>
  </conditionalFormatting>
  <conditionalFormatting sqref="W432:X432">
    <cfRule type="expression" dxfId="36420" priority="8671">
      <formula>$Y432=2</formula>
    </cfRule>
  </conditionalFormatting>
  <conditionalFormatting sqref="W432:X432">
    <cfRule type="expression" dxfId="36419" priority="8663">
      <formula>$Y432=4</formula>
    </cfRule>
    <cfRule type="expression" dxfId="36418" priority="8664">
      <formula>$Y432=3</formula>
    </cfRule>
    <cfRule type="expression" dxfId="36417" priority="8665">
      <formula>$Y432=2</formula>
    </cfRule>
    <cfRule type="expression" dxfId="36416" priority="8666">
      <formula>$Y432=1</formula>
    </cfRule>
    <cfRule type="expression" dxfId="36415" priority="8667">
      <formula>$Y432=4</formula>
    </cfRule>
    <cfRule type="expression" dxfId="36414" priority="8668">
      <formula>$Y432=3</formula>
    </cfRule>
    <cfRule type="expression" dxfId="36413" priority="8669">
      <formula>$Y432=2</formula>
    </cfRule>
    <cfRule type="expression" dxfId="36412" priority="8670">
      <formula>$Y432=1</formula>
    </cfRule>
  </conditionalFormatting>
  <conditionalFormatting sqref="P432">
    <cfRule type="expression" dxfId="36411" priority="8662">
      <formula>$Y432=1</formula>
    </cfRule>
  </conditionalFormatting>
  <conditionalFormatting sqref="P432">
    <cfRule type="expression" dxfId="36410" priority="8661">
      <formula>$Y432=3</formula>
    </cfRule>
  </conditionalFormatting>
  <conditionalFormatting sqref="P432">
    <cfRule type="expression" dxfId="36409" priority="8660">
      <formula>$Y432=4</formula>
    </cfRule>
  </conditionalFormatting>
  <conditionalFormatting sqref="P432">
    <cfRule type="expression" dxfId="36408" priority="8659">
      <formula>$Y432=2</formula>
    </cfRule>
  </conditionalFormatting>
  <conditionalFormatting sqref="P432">
    <cfRule type="expression" dxfId="36407" priority="8643">
      <formula>$Y432=4</formula>
    </cfRule>
    <cfRule type="expression" dxfId="36406" priority="8644">
      <formula>$Y432=3</formula>
    </cfRule>
    <cfRule type="expression" dxfId="36405" priority="8645">
      <formula>$Y432=2</formula>
    </cfRule>
    <cfRule type="expression" dxfId="36404" priority="8646">
      <formula>$Y432=1</formula>
    </cfRule>
    <cfRule type="expression" dxfId="36403" priority="8647">
      <formula>$Y432=4</formula>
    </cfRule>
    <cfRule type="expression" dxfId="36402" priority="8648">
      <formula>$Y432=3</formula>
    </cfRule>
    <cfRule type="expression" dxfId="36401" priority="8649">
      <formula>$Y432=2</formula>
    </cfRule>
    <cfRule type="expression" dxfId="36400" priority="8650">
      <formula>$Y432=1</formula>
    </cfRule>
    <cfRule type="expression" dxfId="36399" priority="8651">
      <formula>$Y432=4</formula>
    </cfRule>
    <cfRule type="expression" dxfId="36398" priority="8652">
      <formula>$Y432=3</formula>
    </cfRule>
    <cfRule type="expression" dxfId="36397" priority="8653">
      <formula>$Y432=2</formula>
    </cfRule>
    <cfRule type="expression" dxfId="36396" priority="8654">
      <formula>$Y432=1</formula>
    </cfRule>
    <cfRule type="expression" dxfId="36395" priority="8655">
      <formula>$Y432=4</formula>
    </cfRule>
    <cfRule type="expression" dxfId="36394" priority="8656">
      <formula>$Y432=3</formula>
    </cfRule>
    <cfRule type="expression" dxfId="36393" priority="8657">
      <formula>$Y432=2</formula>
    </cfRule>
    <cfRule type="expression" dxfId="36392" priority="8658">
      <formula>$Y432=1</formula>
    </cfRule>
  </conditionalFormatting>
  <conditionalFormatting sqref="Q432">
    <cfRule type="expression" dxfId="36391" priority="8642">
      <formula>$Y432=1</formula>
    </cfRule>
  </conditionalFormatting>
  <conditionalFormatting sqref="Q432">
    <cfRule type="expression" dxfId="36390" priority="8641">
      <formula>$Y432=3</formula>
    </cfRule>
  </conditionalFormatting>
  <conditionalFormatting sqref="Q432">
    <cfRule type="expression" dxfId="36389" priority="8640">
      <formula>$Y432=4</formula>
    </cfRule>
  </conditionalFormatting>
  <conditionalFormatting sqref="Q432">
    <cfRule type="expression" dxfId="36388" priority="8639">
      <formula>$Y432=2</formula>
    </cfRule>
  </conditionalFormatting>
  <conditionalFormatting sqref="Q432">
    <cfRule type="expression" dxfId="36387" priority="8623">
      <formula>$Y432=4</formula>
    </cfRule>
    <cfRule type="expression" dxfId="36386" priority="8624">
      <formula>$Y432=3</formula>
    </cfRule>
    <cfRule type="expression" dxfId="36385" priority="8625">
      <formula>$Y432=2</formula>
    </cfRule>
    <cfRule type="expression" dxfId="36384" priority="8626">
      <formula>$Y432=1</formula>
    </cfRule>
    <cfRule type="expression" dxfId="36383" priority="8627">
      <formula>$Y432=4</formula>
    </cfRule>
    <cfRule type="expression" dxfId="36382" priority="8628">
      <formula>$Y432=3</formula>
    </cfRule>
    <cfRule type="expression" dxfId="36381" priority="8629">
      <formula>$Y432=2</formula>
    </cfRule>
    <cfRule type="expression" dxfId="36380" priority="8630">
      <formula>$Y432=1</formula>
    </cfRule>
    <cfRule type="expression" dxfId="36379" priority="8631">
      <formula>$Y432=4</formula>
    </cfRule>
    <cfRule type="expression" dxfId="36378" priority="8632">
      <formula>$Y432=3</formula>
    </cfRule>
    <cfRule type="expression" dxfId="36377" priority="8633">
      <formula>$Y432=2</formula>
    </cfRule>
    <cfRule type="expression" dxfId="36376" priority="8634">
      <formula>$Y432=1</formula>
    </cfRule>
    <cfRule type="expression" dxfId="36375" priority="8635">
      <formula>$Y432=4</formula>
    </cfRule>
    <cfRule type="expression" dxfId="36374" priority="8636">
      <formula>$Y432=3</formula>
    </cfRule>
    <cfRule type="expression" dxfId="36373" priority="8637">
      <formula>$Y432=2</formula>
    </cfRule>
    <cfRule type="expression" dxfId="36372" priority="8638">
      <formula>$Y432=1</formula>
    </cfRule>
  </conditionalFormatting>
  <conditionalFormatting sqref="R432:AF432">
    <cfRule type="expression" dxfId="36371" priority="8622">
      <formula>$Y432=1</formula>
    </cfRule>
  </conditionalFormatting>
  <conditionalFormatting sqref="R432:AF432">
    <cfRule type="expression" dxfId="36370" priority="8621">
      <formula>$Y432=3</formula>
    </cfRule>
  </conditionalFormatting>
  <conditionalFormatting sqref="R432:AF432">
    <cfRule type="expression" dxfId="36369" priority="8620">
      <formula>$Y432=4</formula>
    </cfRule>
  </conditionalFormatting>
  <conditionalFormatting sqref="R432:AF432">
    <cfRule type="expression" dxfId="36368" priority="8619">
      <formula>$Y432=2</formula>
    </cfRule>
  </conditionalFormatting>
  <conditionalFormatting sqref="AF432 R432:AA432">
    <cfRule type="expression" dxfId="36367" priority="8611">
      <formula>$Y432=4</formula>
    </cfRule>
    <cfRule type="expression" dxfId="36366" priority="8612">
      <formula>$Y432=3</formula>
    </cfRule>
    <cfRule type="expression" dxfId="36365" priority="8613">
      <formula>$Y432=2</formula>
    </cfRule>
    <cfRule type="expression" dxfId="36364" priority="8614">
      <formula>$Y432=1</formula>
    </cfRule>
    <cfRule type="expression" dxfId="36363" priority="8615">
      <formula>$Y432=4</formula>
    </cfRule>
    <cfRule type="expression" dxfId="36362" priority="8616">
      <formula>$Y432=3</formula>
    </cfRule>
    <cfRule type="expression" dxfId="36361" priority="8617">
      <formula>$Y432=2</formula>
    </cfRule>
    <cfRule type="expression" dxfId="36360" priority="8618">
      <formula>$Y432=1</formula>
    </cfRule>
  </conditionalFormatting>
  <conditionalFormatting sqref="R432:V432 Y432:AF432">
    <cfRule type="expression" dxfId="36359" priority="8610">
      <formula>$Y432=1</formula>
    </cfRule>
  </conditionalFormatting>
  <conditionalFormatting sqref="R432:V432 Y432:AF432">
    <cfRule type="expression" dxfId="36358" priority="8609">
      <formula>$Y432=3</formula>
    </cfRule>
  </conditionalFormatting>
  <conditionalFormatting sqref="R432:V432 Y432:AF432">
    <cfRule type="expression" dxfId="36357" priority="8608">
      <formula>$Y432=4</formula>
    </cfRule>
  </conditionalFormatting>
  <conditionalFormatting sqref="R432:V432 Y432:AF432">
    <cfRule type="expression" dxfId="36356" priority="8607">
      <formula>$Y432=2</formula>
    </cfRule>
  </conditionalFormatting>
  <conditionalFormatting sqref="AF432 R432:V432 Y432:AA432">
    <cfRule type="expression" dxfId="36355" priority="8599">
      <formula>$Y432=4</formula>
    </cfRule>
    <cfRule type="expression" dxfId="36354" priority="8600">
      <formula>$Y432=3</formula>
    </cfRule>
    <cfRule type="expression" dxfId="36353" priority="8601">
      <formula>$Y432=2</formula>
    </cfRule>
    <cfRule type="expression" dxfId="36352" priority="8602">
      <formula>$Y432=1</formula>
    </cfRule>
    <cfRule type="expression" dxfId="36351" priority="8603">
      <formula>$Y432=4</formula>
    </cfRule>
    <cfRule type="expression" dxfId="36350" priority="8604">
      <formula>$Y432=3</formula>
    </cfRule>
    <cfRule type="expression" dxfId="36349" priority="8605">
      <formula>$Y432=2</formula>
    </cfRule>
    <cfRule type="expression" dxfId="36348" priority="8606">
      <formula>$Y432=1</formula>
    </cfRule>
  </conditionalFormatting>
  <conditionalFormatting sqref="W432:X432">
    <cfRule type="expression" dxfId="36347" priority="8598">
      <formula>$Y432=1</formula>
    </cfRule>
  </conditionalFormatting>
  <conditionalFormatting sqref="W432:X432">
    <cfRule type="expression" dxfId="36346" priority="8597">
      <formula>$Y432=3</formula>
    </cfRule>
  </conditionalFormatting>
  <conditionalFormatting sqref="W432:X432">
    <cfRule type="expression" dxfId="36345" priority="8596">
      <formula>$Y432=4</formula>
    </cfRule>
  </conditionalFormatting>
  <conditionalFormatting sqref="W432:X432">
    <cfRule type="expression" dxfId="36344" priority="8595">
      <formula>$Y432=2</formula>
    </cfRule>
  </conditionalFormatting>
  <conditionalFormatting sqref="W432:X432">
    <cfRule type="expression" dxfId="36343" priority="8587">
      <formula>$Y432=4</formula>
    </cfRule>
    <cfRule type="expression" dxfId="36342" priority="8588">
      <formula>$Y432=3</formula>
    </cfRule>
    <cfRule type="expression" dxfId="36341" priority="8589">
      <formula>$Y432=2</formula>
    </cfRule>
    <cfRule type="expression" dxfId="36340" priority="8590">
      <formula>$Y432=1</formula>
    </cfRule>
    <cfRule type="expression" dxfId="36339" priority="8591">
      <formula>$Y432=4</formula>
    </cfRule>
    <cfRule type="expression" dxfId="36338" priority="8592">
      <formula>$Y432=3</formula>
    </cfRule>
    <cfRule type="expression" dxfId="36337" priority="8593">
      <formula>$Y432=2</formula>
    </cfRule>
    <cfRule type="expression" dxfId="36336" priority="8594">
      <formula>$Y432=1</formula>
    </cfRule>
  </conditionalFormatting>
  <conditionalFormatting sqref="M433">
    <cfRule type="expression" dxfId="36335" priority="8586">
      <formula>$Y433=1</formula>
    </cfRule>
  </conditionalFormatting>
  <conditionalFormatting sqref="M433">
    <cfRule type="expression" dxfId="36334" priority="8585">
      <formula>$Y433=3</formula>
    </cfRule>
  </conditionalFormatting>
  <conditionalFormatting sqref="M433">
    <cfRule type="expression" dxfId="36333" priority="8584">
      <formula>$Y433=4</formula>
    </cfRule>
  </conditionalFormatting>
  <conditionalFormatting sqref="M433">
    <cfRule type="expression" dxfId="36332" priority="8583">
      <formula>$Y433=2</formula>
    </cfRule>
  </conditionalFormatting>
  <conditionalFormatting sqref="N433">
    <cfRule type="expression" dxfId="36331" priority="8582">
      <formula>$Y433=1</formula>
    </cfRule>
  </conditionalFormatting>
  <conditionalFormatting sqref="N433">
    <cfRule type="expression" dxfId="36330" priority="8581">
      <formula>$Y433=3</formula>
    </cfRule>
  </conditionalFormatting>
  <conditionalFormatting sqref="N433">
    <cfRule type="expression" dxfId="36329" priority="8580">
      <formula>$Y433=4</formula>
    </cfRule>
  </conditionalFormatting>
  <conditionalFormatting sqref="N433">
    <cfRule type="expression" dxfId="36328" priority="8579">
      <formula>$Y433=2</formula>
    </cfRule>
  </conditionalFormatting>
  <conditionalFormatting sqref="N433">
    <cfRule type="expression" dxfId="36327" priority="8578">
      <formula>$Y433=1</formula>
    </cfRule>
  </conditionalFormatting>
  <conditionalFormatting sqref="N433">
    <cfRule type="expression" dxfId="36326" priority="8577">
      <formula>$Y433=3</formula>
    </cfRule>
  </conditionalFormatting>
  <conditionalFormatting sqref="N433">
    <cfRule type="expression" dxfId="36325" priority="8576">
      <formula>$Y433=4</formula>
    </cfRule>
  </conditionalFormatting>
  <conditionalFormatting sqref="N433">
    <cfRule type="expression" dxfId="36324" priority="8575">
      <formula>$Y433=2</formula>
    </cfRule>
  </conditionalFormatting>
  <conditionalFormatting sqref="O433">
    <cfRule type="expression" dxfId="36323" priority="8574">
      <formula>$Y433=1</formula>
    </cfRule>
  </conditionalFormatting>
  <conditionalFormatting sqref="O433">
    <cfRule type="expression" dxfId="36322" priority="8573">
      <formula>$Y433=3</formula>
    </cfRule>
  </conditionalFormatting>
  <conditionalFormatting sqref="O433">
    <cfRule type="expression" dxfId="36321" priority="8572">
      <formula>$Y433=4</formula>
    </cfRule>
  </conditionalFormatting>
  <conditionalFormatting sqref="O433">
    <cfRule type="expression" dxfId="36320" priority="8571">
      <formula>$Y433=2</formula>
    </cfRule>
  </conditionalFormatting>
  <conditionalFormatting sqref="O433">
    <cfRule type="expression" dxfId="36319" priority="8570">
      <formula>$Y433=1</formula>
    </cfRule>
  </conditionalFormatting>
  <conditionalFormatting sqref="O433">
    <cfRule type="expression" dxfId="36318" priority="8569">
      <formula>$Y433=3</formula>
    </cfRule>
  </conditionalFormatting>
  <conditionalFormatting sqref="O433">
    <cfRule type="expression" dxfId="36317" priority="8568">
      <formula>$Y433=4</formula>
    </cfRule>
  </conditionalFormatting>
  <conditionalFormatting sqref="O433">
    <cfRule type="expression" dxfId="36316" priority="8567">
      <formula>$Y433=2</formula>
    </cfRule>
  </conditionalFormatting>
  <conditionalFormatting sqref="P433">
    <cfRule type="expression" dxfId="36315" priority="8566">
      <formula>$Y433=1</formula>
    </cfRule>
  </conditionalFormatting>
  <conditionalFormatting sqref="P433">
    <cfRule type="expression" dxfId="36314" priority="8565">
      <formula>$Y433=3</formula>
    </cfRule>
  </conditionalFormatting>
  <conditionalFormatting sqref="P433">
    <cfRule type="expression" dxfId="36313" priority="8564">
      <formula>$Y433=4</formula>
    </cfRule>
  </conditionalFormatting>
  <conditionalFormatting sqref="P433">
    <cfRule type="expression" dxfId="36312" priority="8563">
      <formula>$Y433=2</formula>
    </cfRule>
  </conditionalFormatting>
  <conditionalFormatting sqref="P433">
    <cfRule type="expression" dxfId="36311" priority="8547">
      <formula>$Y433=4</formula>
    </cfRule>
    <cfRule type="expression" dxfId="36310" priority="8548">
      <formula>$Y433=3</formula>
    </cfRule>
    <cfRule type="expression" dxfId="36309" priority="8549">
      <formula>$Y433=2</formula>
    </cfRule>
    <cfRule type="expression" dxfId="36308" priority="8550">
      <formula>$Y433=1</formula>
    </cfRule>
    <cfRule type="expression" dxfId="36307" priority="8551">
      <formula>$Y433=4</formula>
    </cfRule>
    <cfRule type="expression" dxfId="36306" priority="8552">
      <formula>$Y433=3</formula>
    </cfRule>
    <cfRule type="expression" dxfId="36305" priority="8553">
      <formula>$Y433=2</formula>
    </cfRule>
    <cfRule type="expression" dxfId="36304" priority="8554">
      <formula>$Y433=1</formula>
    </cfRule>
    <cfRule type="expression" dxfId="36303" priority="8555">
      <formula>$Y433=4</formula>
    </cfRule>
    <cfRule type="expression" dxfId="36302" priority="8556">
      <formula>$Y433=3</formula>
    </cfRule>
    <cfRule type="expression" dxfId="36301" priority="8557">
      <formula>$Y433=2</formula>
    </cfRule>
    <cfRule type="expression" dxfId="36300" priority="8558">
      <formula>$Y433=1</formula>
    </cfRule>
    <cfRule type="expression" dxfId="36299" priority="8559">
      <formula>$Y433=4</formula>
    </cfRule>
    <cfRule type="expression" dxfId="36298" priority="8560">
      <formula>$Y433=3</formula>
    </cfRule>
    <cfRule type="expression" dxfId="36297" priority="8561">
      <formula>$Y433=2</formula>
    </cfRule>
    <cfRule type="expression" dxfId="36296" priority="8562">
      <formula>$Y433=1</formula>
    </cfRule>
  </conditionalFormatting>
  <conditionalFormatting sqref="Q433">
    <cfRule type="expression" dxfId="36295" priority="8546">
      <formula>$Y433=1</formula>
    </cfRule>
  </conditionalFormatting>
  <conditionalFormatting sqref="Q433">
    <cfRule type="expression" dxfId="36294" priority="8545">
      <formula>$Y433=3</formula>
    </cfRule>
  </conditionalFormatting>
  <conditionalFormatting sqref="Q433">
    <cfRule type="expression" dxfId="36293" priority="8544">
      <formula>$Y433=4</formula>
    </cfRule>
  </conditionalFormatting>
  <conditionalFormatting sqref="Q433">
    <cfRule type="expression" dxfId="36292" priority="8543">
      <formula>$Y433=2</formula>
    </cfRule>
  </conditionalFormatting>
  <conditionalFormatting sqref="Q433">
    <cfRule type="expression" dxfId="36291" priority="8527">
      <formula>$Y433=4</formula>
    </cfRule>
    <cfRule type="expression" dxfId="36290" priority="8528">
      <formula>$Y433=3</formula>
    </cfRule>
    <cfRule type="expression" dxfId="36289" priority="8529">
      <formula>$Y433=2</formula>
    </cfRule>
    <cfRule type="expression" dxfId="36288" priority="8530">
      <formula>$Y433=1</formula>
    </cfRule>
    <cfRule type="expression" dxfId="36287" priority="8531">
      <formula>$Y433=4</formula>
    </cfRule>
    <cfRule type="expression" dxfId="36286" priority="8532">
      <formula>$Y433=3</formula>
    </cfRule>
    <cfRule type="expression" dxfId="36285" priority="8533">
      <formula>$Y433=2</formula>
    </cfRule>
    <cfRule type="expression" dxfId="36284" priority="8534">
      <formula>$Y433=1</formula>
    </cfRule>
    <cfRule type="expression" dxfId="36283" priority="8535">
      <formula>$Y433=4</formula>
    </cfRule>
    <cfRule type="expression" dxfId="36282" priority="8536">
      <formula>$Y433=3</formula>
    </cfRule>
    <cfRule type="expression" dxfId="36281" priority="8537">
      <formula>$Y433=2</formula>
    </cfRule>
    <cfRule type="expression" dxfId="36280" priority="8538">
      <formula>$Y433=1</formula>
    </cfRule>
    <cfRule type="expression" dxfId="36279" priority="8539">
      <formula>$Y433=4</formula>
    </cfRule>
    <cfRule type="expression" dxfId="36278" priority="8540">
      <formula>$Y433=3</formula>
    </cfRule>
    <cfRule type="expression" dxfId="36277" priority="8541">
      <formula>$Y433=2</formula>
    </cfRule>
    <cfRule type="expression" dxfId="36276" priority="8542">
      <formula>$Y433=1</formula>
    </cfRule>
  </conditionalFormatting>
  <conditionalFormatting sqref="R433:AF433">
    <cfRule type="expression" dxfId="36275" priority="8526">
      <formula>$Y433=1</formula>
    </cfRule>
  </conditionalFormatting>
  <conditionalFormatting sqref="R433:AF433">
    <cfRule type="expression" dxfId="36274" priority="8525">
      <formula>$Y433=3</formula>
    </cfRule>
  </conditionalFormatting>
  <conditionalFormatting sqref="R433:AF433">
    <cfRule type="expression" dxfId="36273" priority="8524">
      <formula>$Y433=4</formula>
    </cfRule>
  </conditionalFormatting>
  <conditionalFormatting sqref="R433:AF433">
    <cfRule type="expression" dxfId="36272" priority="8523">
      <formula>$Y433=2</formula>
    </cfRule>
  </conditionalFormatting>
  <conditionalFormatting sqref="AF433 R433:AA433">
    <cfRule type="expression" dxfId="36271" priority="8515">
      <formula>$Y433=4</formula>
    </cfRule>
    <cfRule type="expression" dxfId="36270" priority="8516">
      <formula>$Y433=3</formula>
    </cfRule>
    <cfRule type="expression" dxfId="36269" priority="8517">
      <formula>$Y433=2</formula>
    </cfRule>
    <cfRule type="expression" dxfId="36268" priority="8518">
      <formula>$Y433=1</formula>
    </cfRule>
    <cfRule type="expression" dxfId="36267" priority="8519">
      <formula>$Y433=4</formula>
    </cfRule>
    <cfRule type="expression" dxfId="36266" priority="8520">
      <formula>$Y433=3</formula>
    </cfRule>
    <cfRule type="expression" dxfId="36265" priority="8521">
      <formula>$Y433=2</formula>
    </cfRule>
    <cfRule type="expression" dxfId="36264" priority="8522">
      <formula>$Y433=1</formula>
    </cfRule>
  </conditionalFormatting>
  <conditionalFormatting sqref="R433:V433 Y433:AF433">
    <cfRule type="expression" dxfId="36263" priority="8514">
      <formula>$Y433=1</formula>
    </cfRule>
  </conditionalFormatting>
  <conditionalFormatting sqref="R433:V433 Y433:AF433">
    <cfRule type="expression" dxfId="36262" priority="8513">
      <formula>$Y433=3</formula>
    </cfRule>
  </conditionalFormatting>
  <conditionalFormatting sqref="R433:V433 Y433:AF433">
    <cfRule type="expression" dxfId="36261" priority="8512">
      <formula>$Y433=4</formula>
    </cfRule>
  </conditionalFormatting>
  <conditionalFormatting sqref="R433:V433 Y433:AF433">
    <cfRule type="expression" dxfId="36260" priority="8511">
      <formula>$Y433=2</formula>
    </cfRule>
  </conditionalFormatting>
  <conditionalFormatting sqref="AF433 R433:V433 Y433:AA433">
    <cfRule type="expression" dxfId="36259" priority="8503">
      <formula>$Y433=4</formula>
    </cfRule>
    <cfRule type="expression" dxfId="36258" priority="8504">
      <formula>$Y433=3</formula>
    </cfRule>
    <cfRule type="expression" dxfId="36257" priority="8505">
      <formula>$Y433=2</formula>
    </cfRule>
    <cfRule type="expression" dxfId="36256" priority="8506">
      <formula>$Y433=1</formula>
    </cfRule>
    <cfRule type="expression" dxfId="36255" priority="8507">
      <formula>$Y433=4</formula>
    </cfRule>
    <cfRule type="expression" dxfId="36254" priority="8508">
      <formula>$Y433=3</formula>
    </cfRule>
    <cfRule type="expression" dxfId="36253" priority="8509">
      <formula>$Y433=2</formula>
    </cfRule>
    <cfRule type="expression" dxfId="36252" priority="8510">
      <formula>$Y433=1</formula>
    </cfRule>
  </conditionalFormatting>
  <conditionalFormatting sqref="W433:X433">
    <cfRule type="expression" dxfId="36251" priority="8502">
      <formula>$Y433=1</formula>
    </cfRule>
  </conditionalFormatting>
  <conditionalFormatting sqref="W433:X433">
    <cfRule type="expression" dxfId="36250" priority="8501">
      <formula>$Y433=3</formula>
    </cfRule>
  </conditionalFormatting>
  <conditionalFormatting sqref="W433:X433">
    <cfRule type="expression" dxfId="36249" priority="8500">
      <formula>$Y433=4</formula>
    </cfRule>
  </conditionalFormatting>
  <conditionalFormatting sqref="W433:X433">
    <cfRule type="expression" dxfId="36248" priority="8499">
      <formula>$Y433=2</formula>
    </cfRule>
  </conditionalFormatting>
  <conditionalFormatting sqref="W433:X433">
    <cfRule type="expression" dxfId="36247" priority="8491">
      <formula>$Y433=4</formula>
    </cfRule>
    <cfRule type="expression" dxfId="36246" priority="8492">
      <formula>$Y433=3</formula>
    </cfRule>
    <cfRule type="expression" dxfId="36245" priority="8493">
      <formula>$Y433=2</formula>
    </cfRule>
    <cfRule type="expression" dxfId="36244" priority="8494">
      <formula>$Y433=1</formula>
    </cfRule>
    <cfRule type="expression" dxfId="36243" priority="8495">
      <formula>$Y433=4</formula>
    </cfRule>
    <cfRule type="expression" dxfId="36242" priority="8496">
      <formula>$Y433=3</formula>
    </cfRule>
    <cfRule type="expression" dxfId="36241" priority="8497">
      <formula>$Y433=2</formula>
    </cfRule>
    <cfRule type="expression" dxfId="36240" priority="8498">
      <formula>$Y433=1</formula>
    </cfRule>
  </conditionalFormatting>
  <conditionalFormatting sqref="P433">
    <cfRule type="expression" dxfId="36239" priority="8490">
      <formula>$Y433=1</formula>
    </cfRule>
  </conditionalFormatting>
  <conditionalFormatting sqref="P433">
    <cfRule type="expression" dxfId="36238" priority="8489">
      <formula>$Y433=3</formula>
    </cfRule>
  </conditionalFormatting>
  <conditionalFormatting sqref="P433">
    <cfRule type="expression" dxfId="36237" priority="8488">
      <formula>$Y433=4</formula>
    </cfRule>
  </conditionalFormatting>
  <conditionalFormatting sqref="P433">
    <cfRule type="expression" dxfId="36236" priority="8487">
      <formula>$Y433=2</formula>
    </cfRule>
  </conditionalFormatting>
  <conditionalFormatting sqref="P433">
    <cfRule type="expression" dxfId="36235" priority="8471">
      <formula>$Y433=4</formula>
    </cfRule>
    <cfRule type="expression" dxfId="36234" priority="8472">
      <formula>$Y433=3</formula>
    </cfRule>
    <cfRule type="expression" dxfId="36233" priority="8473">
      <formula>$Y433=2</formula>
    </cfRule>
    <cfRule type="expression" dxfId="36232" priority="8474">
      <formula>$Y433=1</formula>
    </cfRule>
    <cfRule type="expression" dxfId="36231" priority="8475">
      <formula>$Y433=4</formula>
    </cfRule>
    <cfRule type="expression" dxfId="36230" priority="8476">
      <formula>$Y433=3</formula>
    </cfRule>
    <cfRule type="expression" dxfId="36229" priority="8477">
      <formula>$Y433=2</formula>
    </cfRule>
    <cfRule type="expression" dxfId="36228" priority="8478">
      <formula>$Y433=1</formula>
    </cfRule>
    <cfRule type="expression" dxfId="36227" priority="8479">
      <formula>$Y433=4</formula>
    </cfRule>
    <cfRule type="expression" dxfId="36226" priority="8480">
      <formula>$Y433=3</formula>
    </cfRule>
    <cfRule type="expression" dxfId="36225" priority="8481">
      <formula>$Y433=2</formula>
    </cfRule>
    <cfRule type="expression" dxfId="36224" priority="8482">
      <formula>$Y433=1</formula>
    </cfRule>
    <cfRule type="expression" dxfId="36223" priority="8483">
      <formula>$Y433=4</formula>
    </cfRule>
    <cfRule type="expression" dxfId="36222" priority="8484">
      <formula>$Y433=3</formula>
    </cfRule>
    <cfRule type="expression" dxfId="36221" priority="8485">
      <formula>$Y433=2</formula>
    </cfRule>
    <cfRule type="expression" dxfId="36220" priority="8486">
      <formula>$Y433=1</formula>
    </cfRule>
  </conditionalFormatting>
  <conditionalFormatting sqref="Q433">
    <cfRule type="expression" dxfId="36219" priority="8470">
      <formula>$Y433=1</formula>
    </cfRule>
  </conditionalFormatting>
  <conditionalFormatting sqref="Q433">
    <cfRule type="expression" dxfId="36218" priority="8469">
      <formula>$Y433=3</formula>
    </cfRule>
  </conditionalFormatting>
  <conditionalFormatting sqref="Q433">
    <cfRule type="expression" dxfId="36217" priority="8468">
      <formula>$Y433=4</formula>
    </cfRule>
  </conditionalFormatting>
  <conditionalFormatting sqref="Q433">
    <cfRule type="expression" dxfId="36216" priority="8467">
      <formula>$Y433=2</formula>
    </cfRule>
  </conditionalFormatting>
  <conditionalFormatting sqref="Q433">
    <cfRule type="expression" dxfId="36215" priority="8451">
      <formula>$Y433=4</formula>
    </cfRule>
    <cfRule type="expression" dxfId="36214" priority="8452">
      <formula>$Y433=3</formula>
    </cfRule>
    <cfRule type="expression" dxfId="36213" priority="8453">
      <formula>$Y433=2</formula>
    </cfRule>
    <cfRule type="expression" dxfId="36212" priority="8454">
      <formula>$Y433=1</formula>
    </cfRule>
    <cfRule type="expression" dxfId="36211" priority="8455">
      <formula>$Y433=4</formula>
    </cfRule>
    <cfRule type="expression" dxfId="36210" priority="8456">
      <formula>$Y433=3</formula>
    </cfRule>
    <cfRule type="expression" dxfId="36209" priority="8457">
      <formula>$Y433=2</formula>
    </cfRule>
    <cfRule type="expression" dxfId="36208" priority="8458">
      <formula>$Y433=1</formula>
    </cfRule>
    <cfRule type="expression" dxfId="36207" priority="8459">
      <formula>$Y433=4</formula>
    </cfRule>
    <cfRule type="expression" dxfId="36206" priority="8460">
      <formula>$Y433=3</formula>
    </cfRule>
    <cfRule type="expression" dxfId="36205" priority="8461">
      <formula>$Y433=2</formula>
    </cfRule>
    <cfRule type="expression" dxfId="36204" priority="8462">
      <formula>$Y433=1</formula>
    </cfRule>
    <cfRule type="expression" dxfId="36203" priority="8463">
      <formula>$Y433=4</formula>
    </cfRule>
    <cfRule type="expression" dxfId="36202" priority="8464">
      <formula>$Y433=3</formula>
    </cfRule>
    <cfRule type="expression" dxfId="36201" priority="8465">
      <formula>$Y433=2</formula>
    </cfRule>
    <cfRule type="expression" dxfId="36200" priority="8466">
      <formula>$Y433=1</formula>
    </cfRule>
  </conditionalFormatting>
  <conditionalFormatting sqref="R433:AF433">
    <cfRule type="expression" dxfId="36199" priority="8450">
      <formula>$Y433=1</formula>
    </cfRule>
  </conditionalFormatting>
  <conditionalFormatting sqref="R433:AF433">
    <cfRule type="expression" dxfId="36198" priority="8449">
      <formula>$Y433=3</formula>
    </cfRule>
  </conditionalFormatting>
  <conditionalFormatting sqref="R433:AF433">
    <cfRule type="expression" dxfId="36197" priority="8448">
      <formula>$Y433=4</formula>
    </cfRule>
  </conditionalFormatting>
  <conditionalFormatting sqref="R433:AF433">
    <cfRule type="expression" dxfId="36196" priority="8447">
      <formula>$Y433=2</formula>
    </cfRule>
  </conditionalFormatting>
  <conditionalFormatting sqref="AF433 R433:AA433">
    <cfRule type="expression" dxfId="36195" priority="8439">
      <formula>$Y433=4</formula>
    </cfRule>
    <cfRule type="expression" dxfId="36194" priority="8440">
      <formula>$Y433=3</formula>
    </cfRule>
    <cfRule type="expression" dxfId="36193" priority="8441">
      <formula>$Y433=2</formula>
    </cfRule>
    <cfRule type="expression" dxfId="36192" priority="8442">
      <formula>$Y433=1</formula>
    </cfRule>
    <cfRule type="expression" dxfId="36191" priority="8443">
      <formula>$Y433=4</formula>
    </cfRule>
    <cfRule type="expression" dxfId="36190" priority="8444">
      <formula>$Y433=3</formula>
    </cfRule>
    <cfRule type="expression" dxfId="36189" priority="8445">
      <formula>$Y433=2</formula>
    </cfRule>
    <cfRule type="expression" dxfId="36188" priority="8446">
      <formula>$Y433=1</formula>
    </cfRule>
  </conditionalFormatting>
  <conditionalFormatting sqref="R433:V433 Y433:AF433">
    <cfRule type="expression" dxfId="36187" priority="8438">
      <formula>$Y433=1</formula>
    </cfRule>
  </conditionalFormatting>
  <conditionalFormatting sqref="R433:V433 Y433:AF433">
    <cfRule type="expression" dxfId="36186" priority="8437">
      <formula>$Y433=3</formula>
    </cfRule>
  </conditionalFormatting>
  <conditionalFormatting sqref="R433:V433 Y433:AF433">
    <cfRule type="expression" dxfId="36185" priority="8436">
      <formula>$Y433=4</formula>
    </cfRule>
  </conditionalFormatting>
  <conditionalFormatting sqref="R433:V433 Y433:AF433">
    <cfRule type="expression" dxfId="36184" priority="8435">
      <formula>$Y433=2</formula>
    </cfRule>
  </conditionalFormatting>
  <conditionalFormatting sqref="AF433 R433:V433 Y433:AA433">
    <cfRule type="expression" dxfId="36183" priority="8427">
      <formula>$Y433=4</formula>
    </cfRule>
    <cfRule type="expression" dxfId="36182" priority="8428">
      <formula>$Y433=3</formula>
    </cfRule>
    <cfRule type="expression" dxfId="36181" priority="8429">
      <formula>$Y433=2</formula>
    </cfRule>
    <cfRule type="expression" dxfId="36180" priority="8430">
      <formula>$Y433=1</formula>
    </cfRule>
    <cfRule type="expression" dxfId="36179" priority="8431">
      <formula>$Y433=4</formula>
    </cfRule>
    <cfRule type="expression" dxfId="36178" priority="8432">
      <formula>$Y433=3</formula>
    </cfRule>
    <cfRule type="expression" dxfId="36177" priority="8433">
      <formula>$Y433=2</formula>
    </cfRule>
    <cfRule type="expression" dxfId="36176" priority="8434">
      <formula>$Y433=1</formula>
    </cfRule>
  </conditionalFormatting>
  <conditionalFormatting sqref="W433:X433">
    <cfRule type="expression" dxfId="36175" priority="8426">
      <formula>$Y433=1</formula>
    </cfRule>
  </conditionalFormatting>
  <conditionalFormatting sqref="W433:X433">
    <cfRule type="expression" dxfId="36174" priority="8425">
      <formula>$Y433=3</formula>
    </cfRule>
  </conditionalFormatting>
  <conditionalFormatting sqref="W433:X433">
    <cfRule type="expression" dxfId="36173" priority="8424">
      <formula>$Y433=4</formula>
    </cfRule>
  </conditionalFormatting>
  <conditionalFormatting sqref="W433:X433">
    <cfRule type="expression" dxfId="36172" priority="8423">
      <formula>$Y433=2</formula>
    </cfRule>
  </conditionalFormatting>
  <conditionalFormatting sqref="W433:X433">
    <cfRule type="expression" dxfId="36171" priority="8415">
      <formula>$Y433=4</formula>
    </cfRule>
    <cfRule type="expression" dxfId="36170" priority="8416">
      <formula>$Y433=3</formula>
    </cfRule>
    <cfRule type="expression" dxfId="36169" priority="8417">
      <formula>$Y433=2</formula>
    </cfRule>
    <cfRule type="expression" dxfId="36168" priority="8418">
      <formula>$Y433=1</formula>
    </cfRule>
    <cfRule type="expression" dxfId="36167" priority="8419">
      <formula>$Y433=4</formula>
    </cfRule>
    <cfRule type="expression" dxfId="36166" priority="8420">
      <formula>$Y433=3</formula>
    </cfRule>
    <cfRule type="expression" dxfId="36165" priority="8421">
      <formula>$Y433=2</formula>
    </cfRule>
    <cfRule type="expression" dxfId="36164" priority="8422">
      <formula>$Y433=1</formula>
    </cfRule>
  </conditionalFormatting>
  <conditionalFormatting sqref="E434 G434">
    <cfRule type="expression" dxfId="36163" priority="8414">
      <formula>$Y434=1</formula>
    </cfRule>
  </conditionalFormatting>
  <conditionalFormatting sqref="G434">
    <cfRule type="expression" dxfId="36162" priority="8413">
      <formula>$Y434=3</formula>
    </cfRule>
  </conditionalFormatting>
  <conditionalFormatting sqref="E434 G434">
    <cfRule type="expression" dxfId="36161" priority="8412">
      <formula>$Y434=4</formula>
    </cfRule>
  </conditionalFormatting>
  <conditionalFormatting sqref="E434">
    <cfRule type="expression" dxfId="36160" priority="8410">
      <formula>$Y434=3</formula>
    </cfRule>
    <cfRule type="expression" dxfId="36159" priority="8411">
      <formula>$Y434=2</formula>
    </cfRule>
  </conditionalFormatting>
  <conditionalFormatting sqref="G434">
    <cfRule type="expression" dxfId="36158" priority="8409">
      <formula>$Y434=2</formula>
    </cfRule>
  </conditionalFormatting>
  <conditionalFormatting sqref="G434">
    <cfRule type="expression" dxfId="36157" priority="8407">
      <formula>$Y434=1</formula>
    </cfRule>
    <cfRule type="expression" dxfId="36156" priority="8408">
      <formula>$Y434=1</formula>
    </cfRule>
  </conditionalFormatting>
  <conditionalFormatting sqref="G434">
    <cfRule type="expression" dxfId="36155" priority="8405">
      <formula>$Y434=4</formula>
    </cfRule>
    <cfRule type="expression" dxfId="36154" priority="8406">
      <formula>$Y434=2</formula>
    </cfRule>
  </conditionalFormatting>
  <conditionalFormatting sqref="F434">
    <cfRule type="expression" dxfId="36153" priority="8404">
      <formula>$Y434=1</formula>
    </cfRule>
  </conditionalFormatting>
  <conditionalFormatting sqref="F434">
    <cfRule type="expression" dxfId="36152" priority="8403">
      <formula>$Y434=3</formula>
    </cfRule>
  </conditionalFormatting>
  <conditionalFormatting sqref="F434">
    <cfRule type="expression" dxfId="36151" priority="8402">
      <formula>$Y434=4</formula>
    </cfRule>
  </conditionalFormatting>
  <conditionalFormatting sqref="F434">
    <cfRule type="expression" dxfId="36150" priority="8401">
      <formula>$Y434=2</formula>
    </cfRule>
  </conditionalFormatting>
  <conditionalFormatting sqref="F434">
    <cfRule type="expression" dxfId="36149" priority="8399">
      <formula>$Y434=1</formula>
    </cfRule>
    <cfRule type="expression" dxfId="36148" priority="8400">
      <formula>$Y434=1</formula>
    </cfRule>
  </conditionalFormatting>
  <conditionalFormatting sqref="F434">
    <cfRule type="expression" dxfId="36147" priority="8397">
      <formula>$Y434=4</formula>
    </cfRule>
    <cfRule type="expression" dxfId="36146" priority="8398">
      <formula>$Y434=2</formula>
    </cfRule>
  </conditionalFormatting>
  <conditionalFormatting sqref="F434">
    <cfRule type="expression" dxfId="36145" priority="8396">
      <formula>$Y434=1</formula>
    </cfRule>
  </conditionalFormatting>
  <conditionalFormatting sqref="F434">
    <cfRule type="expression" dxfId="36144" priority="8395">
      <formula>$Y434=3</formula>
    </cfRule>
  </conditionalFormatting>
  <conditionalFormatting sqref="F434">
    <cfRule type="expression" dxfId="36143" priority="8394">
      <formula>$Y434=4</formula>
    </cfRule>
  </conditionalFormatting>
  <conditionalFormatting sqref="F434">
    <cfRule type="expression" dxfId="36142" priority="8393">
      <formula>$Y434=2</formula>
    </cfRule>
  </conditionalFormatting>
  <conditionalFormatting sqref="F434">
    <cfRule type="expression" dxfId="36141" priority="8391">
      <formula>$Y434=1</formula>
    </cfRule>
    <cfRule type="expression" dxfId="36140" priority="8392">
      <formula>$Y434=1</formula>
    </cfRule>
  </conditionalFormatting>
  <conditionalFormatting sqref="F434">
    <cfRule type="expression" dxfId="36139" priority="8389">
      <formula>$Y434=4</formula>
    </cfRule>
    <cfRule type="expression" dxfId="36138" priority="8390">
      <formula>$Y434=2</formula>
    </cfRule>
  </conditionalFormatting>
  <conditionalFormatting sqref="F434">
    <cfRule type="expression" dxfId="36137" priority="8388">
      <formula>$Y434=1</formula>
    </cfRule>
  </conditionalFormatting>
  <conditionalFormatting sqref="F434">
    <cfRule type="expression" dxfId="36136" priority="8387">
      <formula>$Y434=3</formula>
    </cfRule>
  </conditionalFormatting>
  <conditionalFormatting sqref="F434">
    <cfRule type="expression" dxfId="36135" priority="8386">
      <formula>$Y434=4</formula>
    </cfRule>
  </conditionalFormatting>
  <conditionalFormatting sqref="F434">
    <cfRule type="expression" dxfId="36134" priority="8385">
      <formula>$Y434=2</formula>
    </cfRule>
  </conditionalFormatting>
  <conditionalFormatting sqref="F434">
    <cfRule type="expression" dxfId="36133" priority="8383">
      <formula>$Y434=1</formula>
    </cfRule>
    <cfRule type="expression" dxfId="36132" priority="8384">
      <formula>$Y434=1</formula>
    </cfRule>
  </conditionalFormatting>
  <conditionalFormatting sqref="F434">
    <cfRule type="expression" dxfId="36131" priority="8381">
      <formula>$Y434=4</formula>
    </cfRule>
    <cfRule type="expression" dxfId="36130" priority="8382">
      <formula>$Y434=2</formula>
    </cfRule>
  </conditionalFormatting>
  <conditionalFormatting sqref="F434">
    <cfRule type="expression" dxfId="36129" priority="8380">
      <formula>$Y434=1</formula>
    </cfRule>
  </conditionalFormatting>
  <conditionalFormatting sqref="F434">
    <cfRule type="expression" dxfId="36128" priority="8379">
      <formula>$Y434=3</formula>
    </cfRule>
  </conditionalFormatting>
  <conditionalFormatting sqref="F434">
    <cfRule type="expression" dxfId="36127" priority="8378">
      <formula>$Y434=4</formula>
    </cfRule>
  </conditionalFormatting>
  <conditionalFormatting sqref="F434">
    <cfRule type="expression" dxfId="36126" priority="8377">
      <formula>$Y434=2</formula>
    </cfRule>
  </conditionalFormatting>
  <conditionalFormatting sqref="F434">
    <cfRule type="expression" dxfId="36125" priority="8375">
      <formula>$Y434=1</formula>
    </cfRule>
    <cfRule type="expression" dxfId="36124" priority="8376">
      <formula>$Y434=1</formula>
    </cfRule>
  </conditionalFormatting>
  <conditionalFormatting sqref="F434">
    <cfRule type="expression" dxfId="36123" priority="8373">
      <formula>$Y434=4</formula>
    </cfRule>
    <cfRule type="expression" dxfId="36122" priority="8374">
      <formula>$Y434=2</formula>
    </cfRule>
  </conditionalFormatting>
  <conditionalFormatting sqref="B435:D435 I435">
    <cfRule type="expression" dxfId="36121" priority="8372">
      <formula>$Y435=1</formula>
    </cfRule>
  </conditionalFormatting>
  <conditionalFormatting sqref="B435:D435 I435">
    <cfRule type="expression" dxfId="36120" priority="8371">
      <formula>$Y435=3</formula>
    </cfRule>
  </conditionalFormatting>
  <conditionalFormatting sqref="B435:D435 I435">
    <cfRule type="expression" dxfId="36119" priority="8370">
      <formula>$Y435=4</formula>
    </cfRule>
  </conditionalFormatting>
  <conditionalFormatting sqref="B435:D435 I435">
    <cfRule type="expression" dxfId="36118" priority="8369">
      <formula>$Y435=2</formula>
    </cfRule>
  </conditionalFormatting>
  <conditionalFormatting sqref="E435 G435">
    <cfRule type="expression" dxfId="36117" priority="8368">
      <formula>$Y435=1</formula>
    </cfRule>
  </conditionalFormatting>
  <conditionalFormatting sqref="G435">
    <cfRule type="expression" dxfId="36116" priority="8367">
      <formula>$Y435=3</formula>
    </cfRule>
  </conditionalFormatting>
  <conditionalFormatting sqref="E435 G435">
    <cfRule type="expression" dxfId="36115" priority="8366">
      <formula>$Y435=4</formula>
    </cfRule>
  </conditionalFormatting>
  <conditionalFormatting sqref="E435">
    <cfRule type="expression" dxfId="36114" priority="8364">
      <formula>$Y435=3</formula>
    </cfRule>
    <cfRule type="expression" dxfId="36113" priority="8365">
      <formula>$Y435=2</formula>
    </cfRule>
  </conditionalFormatting>
  <conditionalFormatting sqref="G435">
    <cfRule type="expression" dxfId="36112" priority="8363">
      <formula>$Y435=2</formula>
    </cfRule>
  </conditionalFormatting>
  <conditionalFormatting sqref="G435">
    <cfRule type="expression" dxfId="36111" priority="8361">
      <formula>$Y435=1</formula>
    </cfRule>
    <cfRule type="expression" dxfId="36110" priority="8362">
      <formula>$Y435=1</formula>
    </cfRule>
  </conditionalFormatting>
  <conditionalFormatting sqref="G435">
    <cfRule type="expression" dxfId="36109" priority="8359">
      <formula>$Y435=4</formula>
    </cfRule>
    <cfRule type="expression" dxfId="36108" priority="8360">
      <formula>$Y435=2</formula>
    </cfRule>
  </conditionalFormatting>
  <conditionalFormatting sqref="F435">
    <cfRule type="expression" dxfId="36107" priority="8358">
      <formula>$Y435=1</formula>
    </cfRule>
  </conditionalFormatting>
  <conditionalFormatting sqref="F435">
    <cfRule type="expression" dxfId="36106" priority="8357">
      <formula>$Y435=3</formula>
    </cfRule>
  </conditionalFormatting>
  <conditionalFormatting sqref="F435">
    <cfRule type="expression" dxfId="36105" priority="8356">
      <formula>$Y435=4</formula>
    </cfRule>
  </conditionalFormatting>
  <conditionalFormatting sqref="F435">
    <cfRule type="expression" dxfId="36104" priority="8355">
      <formula>$Y435=2</formula>
    </cfRule>
  </conditionalFormatting>
  <conditionalFormatting sqref="F435">
    <cfRule type="expression" dxfId="36103" priority="8353">
      <formula>$Y435=1</formula>
    </cfRule>
    <cfRule type="expression" dxfId="36102" priority="8354">
      <formula>$Y435=1</formula>
    </cfRule>
  </conditionalFormatting>
  <conditionalFormatting sqref="F435">
    <cfRule type="expression" dxfId="36101" priority="8351">
      <formula>$Y435=4</formula>
    </cfRule>
    <cfRule type="expression" dxfId="36100" priority="8352">
      <formula>$Y435=2</formula>
    </cfRule>
  </conditionalFormatting>
  <conditionalFormatting sqref="F435">
    <cfRule type="expression" dxfId="36099" priority="8350">
      <formula>$Y435=1</formula>
    </cfRule>
  </conditionalFormatting>
  <conditionalFormatting sqref="F435">
    <cfRule type="expression" dxfId="36098" priority="8349">
      <formula>$Y435=3</formula>
    </cfRule>
  </conditionalFormatting>
  <conditionalFormatting sqref="F435">
    <cfRule type="expression" dxfId="36097" priority="8348">
      <formula>$Y435=4</formula>
    </cfRule>
  </conditionalFormatting>
  <conditionalFormatting sqref="F435">
    <cfRule type="expression" dxfId="36096" priority="8347">
      <formula>$Y435=2</formula>
    </cfRule>
  </conditionalFormatting>
  <conditionalFormatting sqref="F435">
    <cfRule type="expression" dxfId="36095" priority="8345">
      <formula>$Y435=1</formula>
    </cfRule>
    <cfRule type="expression" dxfId="36094" priority="8346">
      <formula>$Y435=1</formula>
    </cfRule>
  </conditionalFormatting>
  <conditionalFormatting sqref="F435">
    <cfRule type="expression" dxfId="36093" priority="8343">
      <formula>$Y435=4</formula>
    </cfRule>
    <cfRule type="expression" dxfId="36092" priority="8344">
      <formula>$Y435=2</formula>
    </cfRule>
  </conditionalFormatting>
  <conditionalFormatting sqref="F435">
    <cfRule type="expression" dxfId="36091" priority="8342">
      <formula>$Y435=1</formula>
    </cfRule>
  </conditionalFormatting>
  <conditionalFormatting sqref="F435">
    <cfRule type="expression" dxfId="36090" priority="8341">
      <formula>$Y435=3</formula>
    </cfRule>
  </conditionalFormatting>
  <conditionalFormatting sqref="F435">
    <cfRule type="expression" dxfId="36089" priority="8340">
      <formula>$Y435=4</formula>
    </cfRule>
  </conditionalFormatting>
  <conditionalFormatting sqref="F435">
    <cfRule type="expression" dxfId="36088" priority="8339">
      <formula>$Y435=2</formula>
    </cfRule>
  </conditionalFormatting>
  <conditionalFormatting sqref="F435">
    <cfRule type="expression" dxfId="36087" priority="8337">
      <formula>$Y435=1</formula>
    </cfRule>
    <cfRule type="expression" dxfId="36086" priority="8338">
      <formula>$Y435=1</formula>
    </cfRule>
  </conditionalFormatting>
  <conditionalFormatting sqref="F435">
    <cfRule type="expression" dxfId="36085" priority="8335">
      <formula>$Y435=4</formula>
    </cfRule>
    <cfRule type="expression" dxfId="36084" priority="8336">
      <formula>$Y435=2</formula>
    </cfRule>
  </conditionalFormatting>
  <conditionalFormatting sqref="F435">
    <cfRule type="expression" dxfId="36083" priority="8334">
      <formula>$Y435=1</formula>
    </cfRule>
  </conditionalFormatting>
  <conditionalFormatting sqref="F435">
    <cfRule type="expression" dxfId="36082" priority="8333">
      <formula>$Y435=3</formula>
    </cfRule>
  </conditionalFormatting>
  <conditionalFormatting sqref="F435">
    <cfRule type="expression" dxfId="36081" priority="8332">
      <formula>$Y435=4</formula>
    </cfRule>
  </conditionalFormatting>
  <conditionalFormatting sqref="F435">
    <cfRule type="expression" dxfId="36080" priority="8331">
      <formula>$Y435=2</formula>
    </cfRule>
  </conditionalFormatting>
  <conditionalFormatting sqref="F435">
    <cfRule type="expression" dxfId="36079" priority="8329">
      <formula>$Y435=1</formula>
    </cfRule>
    <cfRule type="expression" dxfId="36078" priority="8330">
      <formula>$Y435=1</formula>
    </cfRule>
  </conditionalFormatting>
  <conditionalFormatting sqref="F435">
    <cfRule type="expression" dxfId="36077" priority="8327">
      <formula>$Y435=4</formula>
    </cfRule>
    <cfRule type="expression" dxfId="36076" priority="8328">
      <formula>$Y435=2</formula>
    </cfRule>
  </conditionalFormatting>
  <conditionalFormatting sqref="O435 M435">
    <cfRule type="expression" dxfId="36075" priority="8326">
      <formula>$Y435=1</formula>
    </cfRule>
  </conditionalFormatting>
  <conditionalFormatting sqref="O435 M435">
    <cfRule type="expression" dxfId="36074" priority="8325">
      <formula>$Y435=3</formula>
    </cfRule>
  </conditionalFormatting>
  <conditionalFormatting sqref="O435 M435">
    <cfRule type="expression" dxfId="36073" priority="8324">
      <formula>$Y435=4</formula>
    </cfRule>
  </conditionalFormatting>
  <conditionalFormatting sqref="O435 M435">
    <cfRule type="expression" dxfId="36072" priority="8323">
      <formula>$Y435=2</formula>
    </cfRule>
  </conditionalFormatting>
  <conditionalFormatting sqref="M434">
    <cfRule type="expression" dxfId="36071" priority="8322">
      <formula>$Y434=1</formula>
    </cfRule>
  </conditionalFormatting>
  <conditionalFormatting sqref="M434">
    <cfRule type="expression" dxfId="36070" priority="8321">
      <formula>$Y434=3</formula>
    </cfRule>
  </conditionalFormatting>
  <conditionalFormatting sqref="M434">
    <cfRule type="expression" dxfId="36069" priority="8320">
      <formula>$Y434=4</formula>
    </cfRule>
  </conditionalFormatting>
  <conditionalFormatting sqref="M434">
    <cfRule type="expression" dxfId="36068" priority="8319">
      <formula>$Y434=2</formula>
    </cfRule>
  </conditionalFormatting>
  <conditionalFormatting sqref="O434">
    <cfRule type="expression" dxfId="36067" priority="8318">
      <formula>$Y434=1</formula>
    </cfRule>
  </conditionalFormatting>
  <conditionalFormatting sqref="O434">
    <cfRule type="expression" dxfId="36066" priority="8317">
      <formula>$Y434=3</formula>
    </cfRule>
  </conditionalFormatting>
  <conditionalFormatting sqref="O434">
    <cfRule type="expression" dxfId="36065" priority="8316">
      <formula>$Y434=4</formula>
    </cfRule>
  </conditionalFormatting>
  <conditionalFormatting sqref="O434">
    <cfRule type="expression" dxfId="36064" priority="8315">
      <formula>$Y434=2</formula>
    </cfRule>
  </conditionalFormatting>
  <conditionalFormatting sqref="O434">
    <cfRule type="expression" dxfId="36063" priority="8314">
      <formula>$Y434=1</formula>
    </cfRule>
  </conditionalFormatting>
  <conditionalFormatting sqref="O434">
    <cfRule type="expression" dxfId="36062" priority="8313">
      <formula>$Y434=3</formula>
    </cfRule>
  </conditionalFormatting>
  <conditionalFormatting sqref="O434">
    <cfRule type="expression" dxfId="36061" priority="8312">
      <formula>$Y434=4</formula>
    </cfRule>
  </conditionalFormatting>
  <conditionalFormatting sqref="O434">
    <cfRule type="expression" dxfId="36060" priority="8311">
      <formula>$Y434=2</formula>
    </cfRule>
  </conditionalFormatting>
  <conditionalFormatting sqref="P435:AF435">
    <cfRule type="expression" dxfId="36059" priority="8310">
      <formula>$Y435=1</formula>
    </cfRule>
  </conditionalFormatting>
  <conditionalFormatting sqref="P435:AF435">
    <cfRule type="expression" dxfId="36058" priority="8309">
      <formula>$Y435=3</formula>
    </cfRule>
  </conditionalFormatting>
  <conditionalFormatting sqref="P435:AF435">
    <cfRule type="expression" dxfId="36057" priority="8308">
      <formula>$Y435=4</formula>
    </cfRule>
  </conditionalFormatting>
  <conditionalFormatting sqref="P435:AF435">
    <cfRule type="expression" dxfId="36056" priority="8307">
      <formula>$Y435=2</formula>
    </cfRule>
  </conditionalFormatting>
  <conditionalFormatting sqref="AF435 R435:AA435">
    <cfRule type="expression" dxfId="36055" priority="8299">
      <formula>$Y435=4</formula>
    </cfRule>
    <cfRule type="expression" dxfId="36054" priority="8300">
      <formula>$Y435=3</formula>
    </cfRule>
    <cfRule type="expression" dxfId="36053" priority="8301">
      <formula>$Y435=2</formula>
    </cfRule>
    <cfRule type="expression" dxfId="36052" priority="8302">
      <formula>$Y435=1</formula>
    </cfRule>
    <cfRule type="expression" dxfId="36051" priority="8303">
      <formula>$Y435=4</formula>
    </cfRule>
    <cfRule type="expression" dxfId="36050" priority="8304">
      <formula>$Y435=3</formula>
    </cfRule>
    <cfRule type="expression" dxfId="36049" priority="8305">
      <formula>$Y435=2</formula>
    </cfRule>
    <cfRule type="expression" dxfId="36048" priority="8306">
      <formula>$Y435=1</formula>
    </cfRule>
  </conditionalFormatting>
  <conditionalFormatting sqref="P435:Q435">
    <cfRule type="expression" dxfId="36047" priority="8283">
      <formula>$Y435=4</formula>
    </cfRule>
    <cfRule type="expression" dxfId="36046" priority="8284">
      <formula>$Y435=3</formula>
    </cfRule>
    <cfRule type="expression" dxfId="36045" priority="8285">
      <formula>$Y435=2</formula>
    </cfRule>
    <cfRule type="expression" dxfId="36044" priority="8286">
      <formula>$Y435=1</formula>
    </cfRule>
    <cfRule type="expression" dxfId="36043" priority="8287">
      <formula>$Y435=4</formula>
    </cfRule>
    <cfRule type="expression" dxfId="36042" priority="8288">
      <formula>$Y435=3</formula>
    </cfRule>
    <cfRule type="expression" dxfId="36041" priority="8289">
      <formula>$Y435=2</formula>
    </cfRule>
    <cfRule type="expression" dxfId="36040" priority="8290">
      <formula>$Y435=1</formula>
    </cfRule>
    <cfRule type="expression" dxfId="36039" priority="8291">
      <formula>$Y435=4</formula>
    </cfRule>
    <cfRule type="expression" dxfId="36038" priority="8292">
      <formula>$Y435=3</formula>
    </cfRule>
    <cfRule type="expression" dxfId="36037" priority="8293">
      <formula>$Y435=2</formula>
    </cfRule>
    <cfRule type="expression" dxfId="36036" priority="8294">
      <formula>$Y435=1</formula>
    </cfRule>
    <cfRule type="expression" dxfId="36035" priority="8295">
      <formula>$Y435=4</formula>
    </cfRule>
    <cfRule type="expression" dxfId="36034" priority="8296">
      <formula>$Y435=3</formula>
    </cfRule>
    <cfRule type="expression" dxfId="36033" priority="8297">
      <formula>$Y435=2</formula>
    </cfRule>
    <cfRule type="expression" dxfId="36032" priority="8298">
      <formula>$Y435=1</formula>
    </cfRule>
  </conditionalFormatting>
  <conditionalFormatting sqref="P434">
    <cfRule type="expression" dxfId="36031" priority="8282">
      <formula>$Y434=1</formula>
    </cfRule>
  </conditionalFormatting>
  <conditionalFormatting sqref="P434">
    <cfRule type="expression" dxfId="36030" priority="8281">
      <formula>$Y434=3</formula>
    </cfRule>
  </conditionalFormatting>
  <conditionalFormatting sqref="P434">
    <cfRule type="expression" dxfId="36029" priority="8280">
      <formula>$Y434=4</formula>
    </cfRule>
  </conditionalFormatting>
  <conditionalFormatting sqref="P434">
    <cfRule type="expression" dxfId="36028" priority="8279">
      <formula>$Y434=2</formula>
    </cfRule>
  </conditionalFormatting>
  <conditionalFormatting sqref="P434">
    <cfRule type="expression" dxfId="36027" priority="8263">
      <formula>$Y434=4</formula>
    </cfRule>
    <cfRule type="expression" dxfId="36026" priority="8264">
      <formula>$Y434=3</formula>
    </cfRule>
    <cfRule type="expression" dxfId="36025" priority="8265">
      <formula>$Y434=2</formula>
    </cfRule>
    <cfRule type="expression" dxfId="36024" priority="8266">
      <formula>$Y434=1</formula>
    </cfRule>
    <cfRule type="expression" dxfId="36023" priority="8267">
      <formula>$Y434=4</formula>
    </cfRule>
    <cfRule type="expression" dxfId="36022" priority="8268">
      <formula>$Y434=3</formula>
    </cfRule>
    <cfRule type="expression" dxfId="36021" priority="8269">
      <formula>$Y434=2</formula>
    </cfRule>
    <cfRule type="expression" dxfId="36020" priority="8270">
      <formula>$Y434=1</formula>
    </cfRule>
    <cfRule type="expression" dxfId="36019" priority="8271">
      <formula>$Y434=4</formula>
    </cfRule>
    <cfRule type="expression" dxfId="36018" priority="8272">
      <formula>$Y434=3</formula>
    </cfRule>
    <cfRule type="expression" dxfId="36017" priority="8273">
      <formula>$Y434=2</formula>
    </cfRule>
    <cfRule type="expression" dxfId="36016" priority="8274">
      <formula>$Y434=1</formula>
    </cfRule>
    <cfRule type="expression" dxfId="36015" priority="8275">
      <formula>$Y434=4</formula>
    </cfRule>
    <cfRule type="expression" dxfId="36014" priority="8276">
      <formula>$Y434=3</formula>
    </cfRule>
    <cfRule type="expression" dxfId="36013" priority="8277">
      <formula>$Y434=2</formula>
    </cfRule>
    <cfRule type="expression" dxfId="36012" priority="8278">
      <formula>$Y434=1</formula>
    </cfRule>
  </conditionalFormatting>
  <conditionalFormatting sqref="Q434">
    <cfRule type="expression" dxfId="36011" priority="8262">
      <formula>$Y434=1</formula>
    </cfRule>
  </conditionalFormatting>
  <conditionalFormatting sqref="Q434">
    <cfRule type="expression" dxfId="36010" priority="8261">
      <formula>$Y434=3</formula>
    </cfRule>
  </conditionalFormatting>
  <conditionalFormatting sqref="Q434">
    <cfRule type="expression" dxfId="36009" priority="8260">
      <formula>$Y434=4</formula>
    </cfRule>
  </conditionalFormatting>
  <conditionalFormatting sqref="Q434">
    <cfRule type="expression" dxfId="36008" priority="8259">
      <formula>$Y434=2</formula>
    </cfRule>
  </conditionalFormatting>
  <conditionalFormatting sqref="Q434">
    <cfRule type="expression" dxfId="36007" priority="8243">
      <formula>$Y434=4</formula>
    </cfRule>
    <cfRule type="expression" dxfId="36006" priority="8244">
      <formula>$Y434=3</formula>
    </cfRule>
    <cfRule type="expression" dxfId="36005" priority="8245">
      <formula>$Y434=2</formula>
    </cfRule>
    <cfRule type="expression" dxfId="36004" priority="8246">
      <formula>$Y434=1</formula>
    </cfRule>
    <cfRule type="expression" dxfId="36003" priority="8247">
      <formula>$Y434=4</formula>
    </cfRule>
    <cfRule type="expression" dxfId="36002" priority="8248">
      <formula>$Y434=3</formula>
    </cfRule>
    <cfRule type="expression" dxfId="36001" priority="8249">
      <formula>$Y434=2</formula>
    </cfRule>
    <cfRule type="expression" dxfId="36000" priority="8250">
      <formula>$Y434=1</formula>
    </cfRule>
    <cfRule type="expression" dxfId="35999" priority="8251">
      <formula>$Y434=4</formula>
    </cfRule>
    <cfRule type="expression" dxfId="35998" priority="8252">
      <formula>$Y434=3</formula>
    </cfRule>
    <cfRule type="expression" dxfId="35997" priority="8253">
      <formula>$Y434=2</formula>
    </cfRule>
    <cfRule type="expression" dxfId="35996" priority="8254">
      <formula>$Y434=1</formula>
    </cfRule>
    <cfRule type="expression" dxfId="35995" priority="8255">
      <formula>$Y434=4</formula>
    </cfRule>
    <cfRule type="expression" dxfId="35994" priority="8256">
      <formula>$Y434=3</formula>
    </cfRule>
    <cfRule type="expression" dxfId="35993" priority="8257">
      <formula>$Y434=2</formula>
    </cfRule>
    <cfRule type="expression" dxfId="35992" priority="8258">
      <formula>$Y434=1</formula>
    </cfRule>
  </conditionalFormatting>
  <conditionalFormatting sqref="R434:AF434">
    <cfRule type="expression" dxfId="35991" priority="8242">
      <formula>$Y434=1</formula>
    </cfRule>
  </conditionalFormatting>
  <conditionalFormatting sqref="R434:AF434">
    <cfRule type="expression" dxfId="35990" priority="8241">
      <formula>$Y434=3</formula>
    </cfRule>
  </conditionalFormatting>
  <conditionalFormatting sqref="R434:AF434">
    <cfRule type="expression" dxfId="35989" priority="8240">
      <formula>$Y434=4</formula>
    </cfRule>
  </conditionalFormatting>
  <conditionalFormatting sqref="R434:AF434">
    <cfRule type="expression" dxfId="35988" priority="8239">
      <formula>$Y434=2</formula>
    </cfRule>
  </conditionalFormatting>
  <conditionalFormatting sqref="AF434 R434:AA434">
    <cfRule type="expression" dxfId="35987" priority="8231">
      <formula>$Y434=4</formula>
    </cfRule>
    <cfRule type="expression" dxfId="35986" priority="8232">
      <formula>$Y434=3</formula>
    </cfRule>
    <cfRule type="expression" dxfId="35985" priority="8233">
      <formula>$Y434=2</formula>
    </cfRule>
    <cfRule type="expression" dxfId="35984" priority="8234">
      <formula>$Y434=1</formula>
    </cfRule>
    <cfRule type="expression" dxfId="35983" priority="8235">
      <formula>$Y434=4</formula>
    </cfRule>
    <cfRule type="expression" dxfId="35982" priority="8236">
      <formula>$Y434=3</formula>
    </cfRule>
    <cfRule type="expression" dxfId="35981" priority="8237">
      <formula>$Y434=2</formula>
    </cfRule>
    <cfRule type="expression" dxfId="35980" priority="8238">
      <formula>$Y434=1</formula>
    </cfRule>
  </conditionalFormatting>
  <conditionalFormatting sqref="R434:V434 Y434:AF434">
    <cfRule type="expression" dxfId="35979" priority="8230">
      <formula>$Y434=1</formula>
    </cfRule>
  </conditionalFormatting>
  <conditionalFormatting sqref="R434:V434 Y434:AF434">
    <cfRule type="expression" dxfId="35978" priority="8229">
      <formula>$Y434=3</formula>
    </cfRule>
  </conditionalFormatting>
  <conditionalFormatting sqref="R434:V434 Y434:AF434">
    <cfRule type="expression" dxfId="35977" priority="8228">
      <formula>$Y434=4</formula>
    </cfRule>
  </conditionalFormatting>
  <conditionalFormatting sqref="R434:V434 Y434:AF434">
    <cfRule type="expression" dxfId="35976" priority="8227">
      <formula>$Y434=2</formula>
    </cfRule>
  </conditionalFormatting>
  <conditionalFormatting sqref="AF434 R434:V434 Y434:AA434">
    <cfRule type="expression" dxfId="35975" priority="8219">
      <formula>$Y434=4</formula>
    </cfRule>
    <cfRule type="expression" dxfId="35974" priority="8220">
      <formula>$Y434=3</formula>
    </cfRule>
    <cfRule type="expression" dxfId="35973" priority="8221">
      <formula>$Y434=2</formula>
    </cfRule>
    <cfRule type="expression" dxfId="35972" priority="8222">
      <formula>$Y434=1</formula>
    </cfRule>
    <cfRule type="expression" dxfId="35971" priority="8223">
      <formula>$Y434=4</formula>
    </cfRule>
    <cfRule type="expression" dxfId="35970" priority="8224">
      <formula>$Y434=3</formula>
    </cfRule>
    <cfRule type="expression" dxfId="35969" priority="8225">
      <formula>$Y434=2</formula>
    </cfRule>
    <cfRule type="expression" dxfId="35968" priority="8226">
      <formula>$Y434=1</formula>
    </cfRule>
  </conditionalFormatting>
  <conditionalFormatting sqref="W434:X434">
    <cfRule type="expression" dxfId="35967" priority="8218">
      <formula>$Y434=1</formula>
    </cfRule>
  </conditionalFormatting>
  <conditionalFormatting sqref="W434:X434">
    <cfRule type="expression" dxfId="35966" priority="8217">
      <formula>$Y434=3</formula>
    </cfRule>
  </conditionalFormatting>
  <conditionalFormatting sqref="W434:X434">
    <cfRule type="expression" dxfId="35965" priority="8216">
      <formula>$Y434=4</formula>
    </cfRule>
  </conditionalFormatting>
  <conditionalFormatting sqref="W434:X434">
    <cfRule type="expression" dxfId="35964" priority="8215">
      <formula>$Y434=2</formula>
    </cfRule>
  </conditionalFormatting>
  <conditionalFormatting sqref="W434:X434">
    <cfRule type="expression" dxfId="35963" priority="8207">
      <formula>$Y434=4</formula>
    </cfRule>
    <cfRule type="expression" dxfId="35962" priority="8208">
      <formula>$Y434=3</formula>
    </cfRule>
    <cfRule type="expression" dxfId="35961" priority="8209">
      <formula>$Y434=2</formula>
    </cfRule>
    <cfRule type="expression" dxfId="35960" priority="8210">
      <formula>$Y434=1</formula>
    </cfRule>
    <cfRule type="expression" dxfId="35959" priority="8211">
      <formula>$Y434=4</formula>
    </cfRule>
    <cfRule type="expression" dxfId="35958" priority="8212">
      <formula>$Y434=3</formula>
    </cfRule>
    <cfRule type="expression" dxfId="35957" priority="8213">
      <formula>$Y434=2</formula>
    </cfRule>
    <cfRule type="expression" dxfId="35956" priority="8214">
      <formula>$Y434=1</formula>
    </cfRule>
  </conditionalFormatting>
  <conditionalFormatting sqref="E436 G436">
    <cfRule type="expression" dxfId="35955" priority="8206">
      <formula>$Y436=1</formula>
    </cfRule>
  </conditionalFormatting>
  <conditionalFormatting sqref="G436">
    <cfRule type="expression" dxfId="35954" priority="8205">
      <formula>$Y436=3</formula>
    </cfRule>
  </conditionalFormatting>
  <conditionalFormatting sqref="E436 G436">
    <cfRule type="expression" dxfId="35953" priority="8204">
      <formula>$Y436=4</formula>
    </cfRule>
  </conditionalFormatting>
  <conditionalFormatting sqref="E436">
    <cfRule type="expression" dxfId="35952" priority="8202">
      <formula>$Y436=3</formula>
    </cfRule>
    <cfRule type="expression" dxfId="35951" priority="8203">
      <formula>$Y436=2</formula>
    </cfRule>
  </conditionalFormatting>
  <conditionalFormatting sqref="G436">
    <cfRule type="expression" dxfId="35950" priority="8201">
      <formula>$Y436=2</formula>
    </cfRule>
  </conditionalFormatting>
  <conditionalFormatting sqref="G436">
    <cfRule type="expression" dxfId="35949" priority="8199">
      <formula>$Y436=1</formula>
    </cfRule>
    <cfRule type="expression" dxfId="35948" priority="8200">
      <formula>$Y436=1</formula>
    </cfRule>
  </conditionalFormatting>
  <conditionalFormatting sqref="G436">
    <cfRule type="expression" dxfId="35947" priority="8197">
      <formula>$Y436=4</formula>
    </cfRule>
    <cfRule type="expression" dxfId="35946" priority="8198">
      <formula>$Y436=2</formula>
    </cfRule>
  </conditionalFormatting>
  <conditionalFormatting sqref="F436">
    <cfRule type="expression" dxfId="35945" priority="8196">
      <formula>$Y436=1</formula>
    </cfRule>
  </conditionalFormatting>
  <conditionalFormatting sqref="F436">
    <cfRule type="expression" dxfId="35944" priority="8195">
      <formula>$Y436=3</formula>
    </cfRule>
  </conditionalFormatting>
  <conditionalFormatting sqref="F436">
    <cfRule type="expression" dxfId="35943" priority="8194">
      <formula>$Y436=4</formula>
    </cfRule>
  </conditionalFormatting>
  <conditionalFormatting sqref="F436">
    <cfRule type="expression" dxfId="35942" priority="8193">
      <formula>$Y436=2</formula>
    </cfRule>
  </conditionalFormatting>
  <conditionalFormatting sqref="F436">
    <cfRule type="expression" dxfId="35941" priority="8191">
      <formula>$Y436=1</formula>
    </cfRule>
    <cfRule type="expression" dxfId="35940" priority="8192">
      <formula>$Y436=1</formula>
    </cfRule>
  </conditionalFormatting>
  <conditionalFormatting sqref="F436">
    <cfRule type="expression" dxfId="35939" priority="8189">
      <formula>$Y436=4</formula>
    </cfRule>
    <cfRule type="expression" dxfId="35938" priority="8190">
      <formula>$Y436=2</formula>
    </cfRule>
  </conditionalFormatting>
  <conditionalFormatting sqref="F436">
    <cfRule type="expression" dxfId="35937" priority="8188">
      <formula>$Y436=1</formula>
    </cfRule>
  </conditionalFormatting>
  <conditionalFormatting sqref="F436">
    <cfRule type="expression" dxfId="35936" priority="8187">
      <formula>$Y436=3</formula>
    </cfRule>
  </conditionalFormatting>
  <conditionalFormatting sqref="F436">
    <cfRule type="expression" dxfId="35935" priority="8186">
      <formula>$Y436=4</formula>
    </cfRule>
  </conditionalFormatting>
  <conditionalFormatting sqref="F436">
    <cfRule type="expression" dxfId="35934" priority="8185">
      <formula>$Y436=2</formula>
    </cfRule>
  </conditionalFormatting>
  <conditionalFormatting sqref="F436">
    <cfRule type="expression" dxfId="35933" priority="8183">
      <formula>$Y436=1</formula>
    </cfRule>
    <cfRule type="expression" dxfId="35932" priority="8184">
      <formula>$Y436=1</formula>
    </cfRule>
  </conditionalFormatting>
  <conditionalFormatting sqref="F436">
    <cfRule type="expression" dxfId="35931" priority="8181">
      <formula>$Y436=4</formula>
    </cfRule>
    <cfRule type="expression" dxfId="35930" priority="8182">
      <formula>$Y436=2</formula>
    </cfRule>
  </conditionalFormatting>
  <conditionalFormatting sqref="F436">
    <cfRule type="expression" dxfId="35929" priority="8180">
      <formula>$Y436=1</formula>
    </cfRule>
  </conditionalFormatting>
  <conditionalFormatting sqref="F436">
    <cfRule type="expression" dxfId="35928" priority="8179">
      <formula>$Y436=3</formula>
    </cfRule>
  </conditionalFormatting>
  <conditionalFormatting sqref="F436">
    <cfRule type="expression" dxfId="35927" priority="8178">
      <formula>$Y436=4</formula>
    </cfRule>
  </conditionalFormatting>
  <conditionalFormatting sqref="F436">
    <cfRule type="expression" dxfId="35926" priority="8177">
      <formula>$Y436=2</formula>
    </cfRule>
  </conditionalFormatting>
  <conditionalFormatting sqref="F436">
    <cfRule type="expression" dxfId="35925" priority="8175">
      <formula>$Y436=1</formula>
    </cfRule>
    <cfRule type="expression" dxfId="35924" priority="8176">
      <formula>$Y436=1</formula>
    </cfRule>
  </conditionalFormatting>
  <conditionalFormatting sqref="F436">
    <cfRule type="expression" dxfId="35923" priority="8173">
      <formula>$Y436=4</formula>
    </cfRule>
    <cfRule type="expression" dxfId="35922" priority="8174">
      <formula>$Y436=2</formula>
    </cfRule>
  </conditionalFormatting>
  <conditionalFormatting sqref="F436">
    <cfRule type="expression" dxfId="35921" priority="8172">
      <formula>$Y436=1</formula>
    </cfRule>
  </conditionalFormatting>
  <conditionalFormatting sqref="F436">
    <cfRule type="expression" dxfId="35920" priority="8171">
      <formula>$Y436=3</formula>
    </cfRule>
  </conditionalFormatting>
  <conditionalFormatting sqref="F436">
    <cfRule type="expression" dxfId="35919" priority="8170">
      <formula>$Y436=4</formula>
    </cfRule>
  </conditionalFormatting>
  <conditionalFormatting sqref="F436">
    <cfRule type="expression" dxfId="35918" priority="8169">
      <formula>$Y436=2</formula>
    </cfRule>
  </conditionalFormatting>
  <conditionalFormatting sqref="F436">
    <cfRule type="expression" dxfId="35917" priority="8167">
      <formula>$Y436=1</formula>
    </cfRule>
    <cfRule type="expression" dxfId="35916" priority="8168">
      <formula>$Y436=1</formula>
    </cfRule>
  </conditionalFormatting>
  <conditionalFormatting sqref="F436">
    <cfRule type="expression" dxfId="35915" priority="8165">
      <formula>$Y436=4</formula>
    </cfRule>
    <cfRule type="expression" dxfId="35914" priority="8166">
      <formula>$Y436=2</formula>
    </cfRule>
  </conditionalFormatting>
  <conditionalFormatting sqref="P436">
    <cfRule type="expression" dxfId="35913" priority="8164">
      <formula>$Y436=1</formula>
    </cfRule>
  </conditionalFormatting>
  <conditionalFormatting sqref="P436">
    <cfRule type="expression" dxfId="35912" priority="8163">
      <formula>$Y436=3</formula>
    </cfRule>
  </conditionalFormatting>
  <conditionalFormatting sqref="P436">
    <cfRule type="expression" dxfId="35911" priority="8162">
      <formula>$Y436=4</formula>
    </cfRule>
  </conditionalFormatting>
  <conditionalFormatting sqref="P436">
    <cfRule type="expression" dxfId="35910" priority="8161">
      <formula>$Y436=2</formula>
    </cfRule>
  </conditionalFormatting>
  <conditionalFormatting sqref="P436">
    <cfRule type="expression" dxfId="35909" priority="8145">
      <formula>$Y436=4</formula>
    </cfRule>
    <cfRule type="expression" dxfId="35908" priority="8146">
      <formula>$Y436=3</formula>
    </cfRule>
    <cfRule type="expression" dxfId="35907" priority="8147">
      <formula>$Y436=2</formula>
    </cfRule>
    <cfRule type="expression" dxfId="35906" priority="8148">
      <formula>$Y436=1</formula>
    </cfRule>
    <cfRule type="expression" dxfId="35905" priority="8149">
      <formula>$Y436=4</formula>
    </cfRule>
    <cfRule type="expression" dxfId="35904" priority="8150">
      <formula>$Y436=3</formula>
    </cfRule>
    <cfRule type="expression" dxfId="35903" priority="8151">
      <formula>$Y436=2</formula>
    </cfRule>
    <cfRule type="expression" dxfId="35902" priority="8152">
      <formula>$Y436=1</formula>
    </cfRule>
    <cfRule type="expression" dxfId="35901" priority="8153">
      <formula>$Y436=4</formula>
    </cfRule>
    <cfRule type="expression" dxfId="35900" priority="8154">
      <formula>$Y436=3</formula>
    </cfRule>
    <cfRule type="expression" dxfId="35899" priority="8155">
      <formula>$Y436=2</formula>
    </cfRule>
    <cfRule type="expression" dxfId="35898" priority="8156">
      <formula>$Y436=1</formula>
    </cfRule>
    <cfRule type="expression" dxfId="35897" priority="8157">
      <formula>$Y436=4</formula>
    </cfRule>
    <cfRule type="expression" dxfId="35896" priority="8158">
      <formula>$Y436=3</formula>
    </cfRule>
    <cfRule type="expression" dxfId="35895" priority="8159">
      <formula>$Y436=2</formula>
    </cfRule>
    <cfRule type="expression" dxfId="35894" priority="8160">
      <formula>$Y436=1</formula>
    </cfRule>
  </conditionalFormatting>
  <conditionalFormatting sqref="Q436">
    <cfRule type="expression" dxfId="35893" priority="8144">
      <formula>$Y436=1</formula>
    </cfRule>
  </conditionalFormatting>
  <conditionalFormatting sqref="Q436">
    <cfRule type="expression" dxfId="35892" priority="8143">
      <formula>$Y436=3</formula>
    </cfRule>
  </conditionalFormatting>
  <conditionalFormatting sqref="Q436">
    <cfRule type="expression" dxfId="35891" priority="8142">
      <formula>$Y436=4</formula>
    </cfRule>
  </conditionalFormatting>
  <conditionalFormatting sqref="Q436">
    <cfRule type="expression" dxfId="35890" priority="8141">
      <formula>$Y436=2</formula>
    </cfRule>
  </conditionalFormatting>
  <conditionalFormatting sqref="Q436">
    <cfRule type="expression" dxfId="35889" priority="8125">
      <formula>$Y436=4</formula>
    </cfRule>
    <cfRule type="expression" dxfId="35888" priority="8126">
      <formula>$Y436=3</formula>
    </cfRule>
    <cfRule type="expression" dxfId="35887" priority="8127">
      <formula>$Y436=2</formula>
    </cfRule>
    <cfRule type="expression" dxfId="35886" priority="8128">
      <formula>$Y436=1</formula>
    </cfRule>
    <cfRule type="expression" dxfId="35885" priority="8129">
      <formula>$Y436=4</formula>
    </cfRule>
    <cfRule type="expression" dxfId="35884" priority="8130">
      <formula>$Y436=3</formula>
    </cfRule>
    <cfRule type="expression" dxfId="35883" priority="8131">
      <formula>$Y436=2</formula>
    </cfRule>
    <cfRule type="expression" dxfId="35882" priority="8132">
      <formula>$Y436=1</formula>
    </cfRule>
    <cfRule type="expression" dxfId="35881" priority="8133">
      <formula>$Y436=4</formula>
    </cfRule>
    <cfRule type="expression" dxfId="35880" priority="8134">
      <formula>$Y436=3</formula>
    </cfRule>
    <cfRule type="expression" dxfId="35879" priority="8135">
      <formula>$Y436=2</formula>
    </cfRule>
    <cfRule type="expression" dxfId="35878" priority="8136">
      <formula>$Y436=1</formula>
    </cfRule>
    <cfRule type="expression" dxfId="35877" priority="8137">
      <formula>$Y436=4</formula>
    </cfRule>
    <cfRule type="expression" dxfId="35876" priority="8138">
      <formula>$Y436=3</formula>
    </cfRule>
    <cfRule type="expression" dxfId="35875" priority="8139">
      <formula>$Y436=2</formula>
    </cfRule>
    <cfRule type="expression" dxfId="35874" priority="8140">
      <formula>$Y436=1</formula>
    </cfRule>
  </conditionalFormatting>
  <conditionalFormatting sqref="R436:AF436">
    <cfRule type="expression" dxfId="35873" priority="8124">
      <formula>$Y436=1</formula>
    </cfRule>
  </conditionalFormatting>
  <conditionalFormatting sqref="R436:AF436">
    <cfRule type="expression" dxfId="35872" priority="8123">
      <formula>$Y436=3</formula>
    </cfRule>
  </conditionalFormatting>
  <conditionalFormatting sqref="R436:AF436">
    <cfRule type="expression" dxfId="35871" priority="8122">
      <formula>$Y436=4</formula>
    </cfRule>
  </conditionalFormatting>
  <conditionalFormatting sqref="R436:AF436">
    <cfRule type="expression" dxfId="35870" priority="8121">
      <formula>$Y436=2</formula>
    </cfRule>
  </conditionalFormatting>
  <conditionalFormatting sqref="AF436 R436:AA436">
    <cfRule type="expression" dxfId="35869" priority="8113">
      <formula>$Y436=4</formula>
    </cfRule>
    <cfRule type="expression" dxfId="35868" priority="8114">
      <formula>$Y436=3</formula>
    </cfRule>
    <cfRule type="expression" dxfId="35867" priority="8115">
      <formula>$Y436=2</formula>
    </cfRule>
    <cfRule type="expression" dxfId="35866" priority="8116">
      <formula>$Y436=1</formula>
    </cfRule>
    <cfRule type="expression" dxfId="35865" priority="8117">
      <formula>$Y436=4</formula>
    </cfRule>
    <cfRule type="expression" dxfId="35864" priority="8118">
      <formula>$Y436=3</formula>
    </cfRule>
    <cfRule type="expression" dxfId="35863" priority="8119">
      <formula>$Y436=2</formula>
    </cfRule>
    <cfRule type="expression" dxfId="35862" priority="8120">
      <formula>$Y436=1</formula>
    </cfRule>
  </conditionalFormatting>
  <conditionalFormatting sqref="R436:V436 Y436:AF436">
    <cfRule type="expression" dxfId="35861" priority="8112">
      <formula>$Y436=1</formula>
    </cfRule>
  </conditionalFormatting>
  <conditionalFormatting sqref="R436:V436 Y436:AF436">
    <cfRule type="expression" dxfId="35860" priority="8111">
      <formula>$Y436=3</formula>
    </cfRule>
  </conditionalFormatting>
  <conditionalFormatting sqref="R436:V436 Y436:AF436">
    <cfRule type="expression" dxfId="35859" priority="8110">
      <formula>$Y436=4</formula>
    </cfRule>
  </conditionalFormatting>
  <conditionalFormatting sqref="R436:V436 Y436:AF436">
    <cfRule type="expression" dxfId="35858" priority="8109">
      <formula>$Y436=2</formula>
    </cfRule>
  </conditionalFormatting>
  <conditionalFormatting sqref="AF436 R436:V436 Y436:AA436">
    <cfRule type="expression" dxfId="35857" priority="8101">
      <formula>$Y436=4</formula>
    </cfRule>
    <cfRule type="expression" dxfId="35856" priority="8102">
      <formula>$Y436=3</formula>
    </cfRule>
    <cfRule type="expression" dxfId="35855" priority="8103">
      <formula>$Y436=2</formula>
    </cfRule>
    <cfRule type="expression" dxfId="35854" priority="8104">
      <formula>$Y436=1</formula>
    </cfRule>
    <cfRule type="expression" dxfId="35853" priority="8105">
      <formula>$Y436=4</formula>
    </cfRule>
    <cfRule type="expression" dxfId="35852" priority="8106">
      <formula>$Y436=3</formula>
    </cfRule>
    <cfRule type="expression" dxfId="35851" priority="8107">
      <formula>$Y436=2</formula>
    </cfRule>
    <cfRule type="expression" dxfId="35850" priority="8108">
      <formula>$Y436=1</formula>
    </cfRule>
  </conditionalFormatting>
  <conditionalFormatting sqref="W436:X436">
    <cfRule type="expression" dxfId="35849" priority="8100">
      <formula>$Y436=1</formula>
    </cfRule>
  </conditionalFormatting>
  <conditionalFormatting sqref="W436:X436">
    <cfRule type="expression" dxfId="35848" priority="8099">
      <formula>$Y436=3</formula>
    </cfRule>
  </conditionalFormatting>
  <conditionalFormatting sqref="W436:X436">
    <cfRule type="expression" dxfId="35847" priority="8098">
      <formula>$Y436=4</formula>
    </cfRule>
  </conditionalFormatting>
  <conditionalFormatting sqref="W436:X436">
    <cfRule type="expression" dxfId="35846" priority="8097">
      <formula>$Y436=2</formula>
    </cfRule>
  </conditionalFormatting>
  <conditionalFormatting sqref="W436:X436">
    <cfRule type="expression" dxfId="35845" priority="8089">
      <formula>$Y436=4</formula>
    </cfRule>
    <cfRule type="expression" dxfId="35844" priority="8090">
      <formula>$Y436=3</formula>
    </cfRule>
    <cfRule type="expression" dxfId="35843" priority="8091">
      <formula>$Y436=2</formula>
    </cfRule>
    <cfRule type="expression" dxfId="35842" priority="8092">
      <formula>$Y436=1</formula>
    </cfRule>
    <cfRule type="expression" dxfId="35841" priority="8093">
      <formula>$Y436=4</formula>
    </cfRule>
    <cfRule type="expression" dxfId="35840" priority="8094">
      <formula>$Y436=3</formula>
    </cfRule>
    <cfRule type="expression" dxfId="35839" priority="8095">
      <formula>$Y436=2</formula>
    </cfRule>
    <cfRule type="expression" dxfId="35838" priority="8096">
      <formula>$Y436=1</formula>
    </cfRule>
  </conditionalFormatting>
  <conditionalFormatting sqref="P436">
    <cfRule type="expression" dxfId="35837" priority="8088">
      <formula>$Y436=1</formula>
    </cfRule>
  </conditionalFormatting>
  <conditionalFormatting sqref="P436">
    <cfRule type="expression" dxfId="35836" priority="8087">
      <formula>$Y436=3</formula>
    </cfRule>
  </conditionalFormatting>
  <conditionalFormatting sqref="P436">
    <cfRule type="expression" dxfId="35835" priority="8086">
      <formula>$Y436=4</formula>
    </cfRule>
  </conditionalFormatting>
  <conditionalFormatting sqref="P436">
    <cfRule type="expression" dxfId="35834" priority="8085">
      <formula>$Y436=2</formula>
    </cfRule>
  </conditionalFormatting>
  <conditionalFormatting sqref="P436">
    <cfRule type="expression" dxfId="35833" priority="8069">
      <formula>$Y436=4</formula>
    </cfRule>
    <cfRule type="expression" dxfId="35832" priority="8070">
      <formula>$Y436=3</formula>
    </cfRule>
    <cfRule type="expression" dxfId="35831" priority="8071">
      <formula>$Y436=2</formula>
    </cfRule>
    <cfRule type="expression" dxfId="35830" priority="8072">
      <formula>$Y436=1</formula>
    </cfRule>
    <cfRule type="expression" dxfId="35829" priority="8073">
      <formula>$Y436=4</formula>
    </cfRule>
    <cfRule type="expression" dxfId="35828" priority="8074">
      <formula>$Y436=3</formula>
    </cfRule>
    <cfRule type="expression" dxfId="35827" priority="8075">
      <formula>$Y436=2</formula>
    </cfRule>
    <cfRule type="expression" dxfId="35826" priority="8076">
      <formula>$Y436=1</formula>
    </cfRule>
    <cfRule type="expression" dxfId="35825" priority="8077">
      <formula>$Y436=4</formula>
    </cfRule>
    <cfRule type="expression" dxfId="35824" priority="8078">
      <formula>$Y436=3</formula>
    </cfRule>
    <cfRule type="expression" dxfId="35823" priority="8079">
      <formula>$Y436=2</formula>
    </cfRule>
    <cfRule type="expression" dxfId="35822" priority="8080">
      <formula>$Y436=1</formula>
    </cfRule>
    <cfRule type="expression" dxfId="35821" priority="8081">
      <formula>$Y436=4</formula>
    </cfRule>
    <cfRule type="expression" dxfId="35820" priority="8082">
      <formula>$Y436=3</formula>
    </cfRule>
    <cfRule type="expression" dxfId="35819" priority="8083">
      <formula>$Y436=2</formula>
    </cfRule>
    <cfRule type="expression" dxfId="35818" priority="8084">
      <formula>$Y436=1</formula>
    </cfRule>
  </conditionalFormatting>
  <conditionalFormatting sqref="Q436">
    <cfRule type="expression" dxfId="35817" priority="8068">
      <formula>$Y436=1</formula>
    </cfRule>
  </conditionalFormatting>
  <conditionalFormatting sqref="Q436">
    <cfRule type="expression" dxfId="35816" priority="8067">
      <formula>$Y436=3</formula>
    </cfRule>
  </conditionalFormatting>
  <conditionalFormatting sqref="Q436">
    <cfRule type="expression" dxfId="35815" priority="8066">
      <formula>$Y436=4</formula>
    </cfRule>
  </conditionalFormatting>
  <conditionalFormatting sqref="Q436">
    <cfRule type="expression" dxfId="35814" priority="8065">
      <formula>$Y436=2</formula>
    </cfRule>
  </conditionalFormatting>
  <conditionalFormatting sqref="Q436">
    <cfRule type="expression" dxfId="35813" priority="8049">
      <formula>$Y436=4</formula>
    </cfRule>
    <cfRule type="expression" dxfId="35812" priority="8050">
      <formula>$Y436=3</formula>
    </cfRule>
    <cfRule type="expression" dxfId="35811" priority="8051">
      <formula>$Y436=2</formula>
    </cfRule>
    <cfRule type="expression" dxfId="35810" priority="8052">
      <formula>$Y436=1</formula>
    </cfRule>
    <cfRule type="expression" dxfId="35809" priority="8053">
      <formula>$Y436=4</formula>
    </cfRule>
    <cfRule type="expression" dxfId="35808" priority="8054">
      <formula>$Y436=3</formula>
    </cfRule>
    <cfRule type="expression" dxfId="35807" priority="8055">
      <formula>$Y436=2</formula>
    </cfRule>
    <cfRule type="expression" dxfId="35806" priority="8056">
      <formula>$Y436=1</formula>
    </cfRule>
    <cfRule type="expression" dxfId="35805" priority="8057">
      <formula>$Y436=4</formula>
    </cfRule>
    <cfRule type="expression" dxfId="35804" priority="8058">
      <formula>$Y436=3</formula>
    </cfRule>
    <cfRule type="expression" dxfId="35803" priority="8059">
      <formula>$Y436=2</formula>
    </cfRule>
    <cfRule type="expression" dxfId="35802" priority="8060">
      <formula>$Y436=1</formula>
    </cfRule>
    <cfRule type="expression" dxfId="35801" priority="8061">
      <formula>$Y436=4</formula>
    </cfRule>
    <cfRule type="expression" dxfId="35800" priority="8062">
      <formula>$Y436=3</formula>
    </cfRule>
    <cfRule type="expression" dxfId="35799" priority="8063">
      <formula>$Y436=2</formula>
    </cfRule>
    <cfRule type="expression" dxfId="35798" priority="8064">
      <formula>$Y436=1</formula>
    </cfRule>
  </conditionalFormatting>
  <conditionalFormatting sqref="R436:AF436">
    <cfRule type="expression" dxfId="35797" priority="8048">
      <formula>$Y436=1</formula>
    </cfRule>
  </conditionalFormatting>
  <conditionalFormatting sqref="R436:AF436">
    <cfRule type="expression" dxfId="35796" priority="8047">
      <formula>$Y436=3</formula>
    </cfRule>
  </conditionalFormatting>
  <conditionalFormatting sqref="R436:AF436">
    <cfRule type="expression" dxfId="35795" priority="8046">
      <formula>$Y436=4</formula>
    </cfRule>
  </conditionalFormatting>
  <conditionalFormatting sqref="R436:AF436">
    <cfRule type="expression" dxfId="35794" priority="8045">
      <formula>$Y436=2</formula>
    </cfRule>
  </conditionalFormatting>
  <conditionalFormatting sqref="AF436 R436:AA436">
    <cfRule type="expression" dxfId="35793" priority="8037">
      <formula>$Y436=4</formula>
    </cfRule>
    <cfRule type="expression" dxfId="35792" priority="8038">
      <formula>$Y436=3</formula>
    </cfRule>
    <cfRule type="expression" dxfId="35791" priority="8039">
      <formula>$Y436=2</formula>
    </cfRule>
    <cfRule type="expression" dxfId="35790" priority="8040">
      <formula>$Y436=1</formula>
    </cfRule>
    <cfRule type="expression" dxfId="35789" priority="8041">
      <formula>$Y436=4</formula>
    </cfRule>
    <cfRule type="expression" dxfId="35788" priority="8042">
      <formula>$Y436=3</formula>
    </cfRule>
    <cfRule type="expression" dxfId="35787" priority="8043">
      <formula>$Y436=2</formula>
    </cfRule>
    <cfRule type="expression" dxfId="35786" priority="8044">
      <formula>$Y436=1</formula>
    </cfRule>
  </conditionalFormatting>
  <conditionalFormatting sqref="R436:V436 Y436:AF436">
    <cfRule type="expression" dxfId="35785" priority="8036">
      <formula>$Y436=1</formula>
    </cfRule>
  </conditionalFormatting>
  <conditionalFormatting sqref="R436:V436 Y436:AF436">
    <cfRule type="expression" dxfId="35784" priority="8035">
      <formula>$Y436=3</formula>
    </cfRule>
  </conditionalFormatting>
  <conditionalFormatting sqref="R436:V436 Y436:AF436">
    <cfRule type="expression" dxfId="35783" priority="8034">
      <formula>$Y436=4</formula>
    </cfRule>
  </conditionalFormatting>
  <conditionalFormatting sqref="R436:V436 Y436:AF436">
    <cfRule type="expression" dxfId="35782" priority="8033">
      <formula>$Y436=2</formula>
    </cfRule>
  </conditionalFormatting>
  <conditionalFormatting sqref="AF436 R436:V436 Y436:AA436">
    <cfRule type="expression" dxfId="35781" priority="8025">
      <formula>$Y436=4</formula>
    </cfRule>
    <cfRule type="expression" dxfId="35780" priority="8026">
      <formula>$Y436=3</formula>
    </cfRule>
    <cfRule type="expression" dxfId="35779" priority="8027">
      <formula>$Y436=2</formula>
    </cfRule>
    <cfRule type="expression" dxfId="35778" priority="8028">
      <formula>$Y436=1</formula>
    </cfRule>
    <cfRule type="expression" dxfId="35777" priority="8029">
      <formula>$Y436=4</formula>
    </cfRule>
    <cfRule type="expression" dxfId="35776" priority="8030">
      <formula>$Y436=3</formula>
    </cfRule>
    <cfRule type="expression" dxfId="35775" priority="8031">
      <formula>$Y436=2</formula>
    </cfRule>
    <cfRule type="expression" dxfId="35774" priority="8032">
      <formula>$Y436=1</formula>
    </cfRule>
  </conditionalFormatting>
  <conditionalFormatting sqref="W436:X436">
    <cfRule type="expression" dxfId="35773" priority="8024">
      <formula>$Y436=1</formula>
    </cfRule>
  </conditionalFormatting>
  <conditionalFormatting sqref="W436:X436">
    <cfRule type="expression" dxfId="35772" priority="8023">
      <formula>$Y436=3</formula>
    </cfRule>
  </conditionalFormatting>
  <conditionalFormatting sqref="W436:X436">
    <cfRule type="expression" dxfId="35771" priority="8022">
      <formula>$Y436=4</formula>
    </cfRule>
  </conditionalFormatting>
  <conditionalFormatting sqref="W436:X436">
    <cfRule type="expression" dxfId="35770" priority="8021">
      <formula>$Y436=2</formula>
    </cfRule>
  </conditionalFormatting>
  <conditionalFormatting sqref="W436:X436">
    <cfRule type="expression" dxfId="35769" priority="8013">
      <formula>$Y436=4</formula>
    </cfRule>
    <cfRule type="expression" dxfId="35768" priority="8014">
      <formula>$Y436=3</formula>
    </cfRule>
    <cfRule type="expression" dxfId="35767" priority="8015">
      <formula>$Y436=2</formula>
    </cfRule>
    <cfRule type="expression" dxfId="35766" priority="8016">
      <formula>$Y436=1</formula>
    </cfRule>
    <cfRule type="expression" dxfId="35765" priority="8017">
      <formula>$Y436=4</formula>
    </cfRule>
    <cfRule type="expression" dxfId="35764" priority="8018">
      <formula>$Y436=3</formula>
    </cfRule>
    <cfRule type="expression" dxfId="35763" priority="8019">
      <formula>$Y436=2</formula>
    </cfRule>
    <cfRule type="expression" dxfId="35762" priority="8020">
      <formula>$Y436=1</formula>
    </cfRule>
  </conditionalFormatting>
  <conditionalFormatting sqref="P437">
    <cfRule type="expression" dxfId="35761" priority="8012">
      <formula>$Y437=1</formula>
    </cfRule>
  </conditionalFormatting>
  <conditionalFormatting sqref="P437">
    <cfRule type="expression" dxfId="35760" priority="8011">
      <formula>$Y437=3</formula>
    </cfRule>
  </conditionalFormatting>
  <conditionalFormatting sqref="P437">
    <cfRule type="expression" dxfId="35759" priority="8010">
      <formula>$Y437=4</formula>
    </cfRule>
  </conditionalFormatting>
  <conditionalFormatting sqref="P437">
    <cfRule type="expression" dxfId="35758" priority="8009">
      <formula>$Y437=2</formula>
    </cfRule>
  </conditionalFormatting>
  <conditionalFormatting sqref="P437">
    <cfRule type="expression" dxfId="35757" priority="7993">
      <formula>$Y437=4</formula>
    </cfRule>
    <cfRule type="expression" dxfId="35756" priority="7994">
      <formula>$Y437=3</formula>
    </cfRule>
    <cfRule type="expression" dxfId="35755" priority="7995">
      <formula>$Y437=2</formula>
    </cfRule>
    <cfRule type="expression" dxfId="35754" priority="7996">
      <formula>$Y437=1</formula>
    </cfRule>
    <cfRule type="expression" dxfId="35753" priority="7997">
      <formula>$Y437=4</formula>
    </cfRule>
    <cfRule type="expression" dxfId="35752" priority="7998">
      <formula>$Y437=3</formula>
    </cfRule>
    <cfRule type="expression" dxfId="35751" priority="7999">
      <formula>$Y437=2</formula>
    </cfRule>
    <cfRule type="expression" dxfId="35750" priority="8000">
      <formula>$Y437=1</formula>
    </cfRule>
    <cfRule type="expression" dxfId="35749" priority="8001">
      <formula>$Y437=4</formula>
    </cfRule>
    <cfRule type="expression" dxfId="35748" priority="8002">
      <formula>$Y437=3</formula>
    </cfRule>
    <cfRule type="expression" dxfId="35747" priority="8003">
      <formula>$Y437=2</formula>
    </cfRule>
    <cfRule type="expression" dxfId="35746" priority="8004">
      <formula>$Y437=1</formula>
    </cfRule>
    <cfRule type="expression" dxfId="35745" priority="8005">
      <formula>$Y437=4</formula>
    </cfRule>
    <cfRule type="expression" dxfId="35744" priority="8006">
      <formula>$Y437=3</formula>
    </cfRule>
    <cfRule type="expression" dxfId="35743" priority="8007">
      <formula>$Y437=2</formula>
    </cfRule>
    <cfRule type="expression" dxfId="35742" priority="8008">
      <formula>$Y437=1</formula>
    </cfRule>
  </conditionalFormatting>
  <conditionalFormatting sqref="Q437">
    <cfRule type="expression" dxfId="35741" priority="7992">
      <formula>$Y437=1</formula>
    </cfRule>
  </conditionalFormatting>
  <conditionalFormatting sqref="Q437">
    <cfRule type="expression" dxfId="35740" priority="7991">
      <formula>$Y437=3</formula>
    </cfRule>
  </conditionalFormatting>
  <conditionalFormatting sqref="Q437">
    <cfRule type="expression" dxfId="35739" priority="7990">
      <formula>$Y437=4</formula>
    </cfRule>
  </conditionalFormatting>
  <conditionalFormatting sqref="Q437">
    <cfRule type="expression" dxfId="35738" priority="7989">
      <formula>$Y437=2</formula>
    </cfRule>
  </conditionalFormatting>
  <conditionalFormatting sqref="Q437">
    <cfRule type="expression" dxfId="35737" priority="7973">
      <formula>$Y437=4</formula>
    </cfRule>
    <cfRule type="expression" dxfId="35736" priority="7974">
      <formula>$Y437=3</formula>
    </cfRule>
    <cfRule type="expression" dxfId="35735" priority="7975">
      <formula>$Y437=2</formula>
    </cfRule>
    <cfRule type="expression" dxfId="35734" priority="7976">
      <formula>$Y437=1</formula>
    </cfRule>
    <cfRule type="expression" dxfId="35733" priority="7977">
      <formula>$Y437=4</formula>
    </cfRule>
    <cfRule type="expression" dxfId="35732" priority="7978">
      <formula>$Y437=3</formula>
    </cfRule>
    <cfRule type="expression" dxfId="35731" priority="7979">
      <formula>$Y437=2</formula>
    </cfRule>
    <cfRule type="expression" dxfId="35730" priority="7980">
      <formula>$Y437=1</formula>
    </cfRule>
    <cfRule type="expression" dxfId="35729" priority="7981">
      <formula>$Y437=4</formula>
    </cfRule>
    <cfRule type="expression" dxfId="35728" priority="7982">
      <formula>$Y437=3</formula>
    </cfRule>
    <cfRule type="expression" dxfId="35727" priority="7983">
      <formula>$Y437=2</formula>
    </cfRule>
    <cfRule type="expression" dxfId="35726" priority="7984">
      <formula>$Y437=1</formula>
    </cfRule>
    <cfRule type="expression" dxfId="35725" priority="7985">
      <formula>$Y437=4</formula>
    </cfRule>
    <cfRule type="expression" dxfId="35724" priority="7986">
      <formula>$Y437=3</formula>
    </cfRule>
    <cfRule type="expression" dxfId="35723" priority="7987">
      <formula>$Y437=2</formula>
    </cfRule>
    <cfRule type="expression" dxfId="35722" priority="7988">
      <formula>$Y437=1</formula>
    </cfRule>
  </conditionalFormatting>
  <conditionalFormatting sqref="R437:AF437">
    <cfRule type="expression" dxfId="35721" priority="7972">
      <formula>$Y437=1</formula>
    </cfRule>
  </conditionalFormatting>
  <conditionalFormatting sqref="R437:AF437">
    <cfRule type="expression" dxfId="35720" priority="7971">
      <formula>$Y437=3</formula>
    </cfRule>
  </conditionalFormatting>
  <conditionalFormatting sqref="R437:AF437">
    <cfRule type="expression" dxfId="35719" priority="7970">
      <formula>$Y437=4</formula>
    </cfRule>
  </conditionalFormatting>
  <conditionalFormatting sqref="R437:AF437">
    <cfRule type="expression" dxfId="35718" priority="7969">
      <formula>$Y437=2</formula>
    </cfRule>
  </conditionalFormatting>
  <conditionalFormatting sqref="AF437 R437:AA437">
    <cfRule type="expression" dxfId="35717" priority="7961">
      <formula>$Y437=4</formula>
    </cfRule>
    <cfRule type="expression" dxfId="35716" priority="7962">
      <formula>$Y437=3</formula>
    </cfRule>
    <cfRule type="expression" dxfId="35715" priority="7963">
      <formula>$Y437=2</formula>
    </cfRule>
    <cfRule type="expression" dxfId="35714" priority="7964">
      <formula>$Y437=1</formula>
    </cfRule>
    <cfRule type="expression" dxfId="35713" priority="7965">
      <formula>$Y437=4</formula>
    </cfRule>
    <cfRule type="expression" dxfId="35712" priority="7966">
      <formula>$Y437=3</formula>
    </cfRule>
    <cfRule type="expression" dxfId="35711" priority="7967">
      <formula>$Y437=2</formula>
    </cfRule>
    <cfRule type="expression" dxfId="35710" priority="7968">
      <formula>$Y437=1</formula>
    </cfRule>
  </conditionalFormatting>
  <conditionalFormatting sqref="R437:V437 Y437:AF437">
    <cfRule type="expression" dxfId="35709" priority="7960">
      <formula>$Y437=1</formula>
    </cfRule>
  </conditionalFormatting>
  <conditionalFormatting sqref="R437:V437 Y437:AF437">
    <cfRule type="expression" dxfId="35708" priority="7959">
      <formula>$Y437=3</formula>
    </cfRule>
  </conditionalFormatting>
  <conditionalFormatting sqref="R437:V437 Y437:AF437">
    <cfRule type="expression" dxfId="35707" priority="7958">
      <formula>$Y437=4</formula>
    </cfRule>
  </conditionalFormatting>
  <conditionalFormatting sqref="R437:V437 Y437:AF437">
    <cfRule type="expression" dxfId="35706" priority="7957">
      <formula>$Y437=2</formula>
    </cfRule>
  </conditionalFormatting>
  <conditionalFormatting sqref="AF437 R437:V437 Y437:AA437">
    <cfRule type="expression" dxfId="35705" priority="7949">
      <formula>$Y437=4</formula>
    </cfRule>
    <cfRule type="expression" dxfId="35704" priority="7950">
      <formula>$Y437=3</formula>
    </cfRule>
    <cfRule type="expression" dxfId="35703" priority="7951">
      <formula>$Y437=2</formula>
    </cfRule>
    <cfRule type="expression" dxfId="35702" priority="7952">
      <formula>$Y437=1</formula>
    </cfRule>
    <cfRule type="expression" dxfId="35701" priority="7953">
      <formula>$Y437=4</formula>
    </cfRule>
    <cfRule type="expression" dxfId="35700" priority="7954">
      <formula>$Y437=3</formula>
    </cfRule>
    <cfRule type="expression" dxfId="35699" priority="7955">
      <formula>$Y437=2</formula>
    </cfRule>
    <cfRule type="expression" dxfId="35698" priority="7956">
      <formula>$Y437=1</formula>
    </cfRule>
  </conditionalFormatting>
  <conditionalFormatting sqref="W437:X437">
    <cfRule type="expression" dxfId="35697" priority="7948">
      <formula>$Y437=1</formula>
    </cfRule>
  </conditionalFormatting>
  <conditionalFormatting sqref="W437:X437">
    <cfRule type="expression" dxfId="35696" priority="7947">
      <formula>$Y437=3</formula>
    </cfRule>
  </conditionalFormatting>
  <conditionalFormatting sqref="W437:X437">
    <cfRule type="expression" dxfId="35695" priority="7946">
      <formula>$Y437=4</formula>
    </cfRule>
  </conditionalFormatting>
  <conditionalFormatting sqref="W437:X437">
    <cfRule type="expression" dxfId="35694" priority="7945">
      <formula>$Y437=2</formula>
    </cfRule>
  </conditionalFormatting>
  <conditionalFormatting sqref="W437:X437">
    <cfRule type="expression" dxfId="35693" priority="7937">
      <formula>$Y437=4</formula>
    </cfRule>
    <cfRule type="expression" dxfId="35692" priority="7938">
      <formula>$Y437=3</formula>
    </cfRule>
    <cfRule type="expression" dxfId="35691" priority="7939">
      <formula>$Y437=2</formula>
    </cfRule>
    <cfRule type="expression" dxfId="35690" priority="7940">
      <formula>$Y437=1</formula>
    </cfRule>
    <cfRule type="expression" dxfId="35689" priority="7941">
      <formula>$Y437=4</formula>
    </cfRule>
    <cfRule type="expression" dxfId="35688" priority="7942">
      <formula>$Y437=3</formula>
    </cfRule>
    <cfRule type="expression" dxfId="35687" priority="7943">
      <formula>$Y437=2</formula>
    </cfRule>
    <cfRule type="expression" dxfId="35686" priority="7944">
      <formula>$Y437=1</formula>
    </cfRule>
  </conditionalFormatting>
  <conditionalFormatting sqref="P437">
    <cfRule type="expression" dxfId="35685" priority="7936">
      <formula>$Y437=1</formula>
    </cfRule>
  </conditionalFormatting>
  <conditionalFormatting sqref="P437">
    <cfRule type="expression" dxfId="35684" priority="7935">
      <formula>$Y437=3</formula>
    </cfRule>
  </conditionalFormatting>
  <conditionalFormatting sqref="P437">
    <cfRule type="expression" dxfId="35683" priority="7934">
      <formula>$Y437=4</formula>
    </cfRule>
  </conditionalFormatting>
  <conditionalFormatting sqref="P437">
    <cfRule type="expression" dxfId="35682" priority="7933">
      <formula>$Y437=2</formula>
    </cfRule>
  </conditionalFormatting>
  <conditionalFormatting sqref="P437">
    <cfRule type="expression" dxfId="35681" priority="7917">
      <formula>$Y437=4</formula>
    </cfRule>
    <cfRule type="expression" dxfId="35680" priority="7918">
      <formula>$Y437=3</formula>
    </cfRule>
    <cfRule type="expression" dxfId="35679" priority="7919">
      <formula>$Y437=2</formula>
    </cfRule>
    <cfRule type="expression" dxfId="35678" priority="7920">
      <formula>$Y437=1</formula>
    </cfRule>
    <cfRule type="expression" dxfId="35677" priority="7921">
      <formula>$Y437=4</formula>
    </cfRule>
    <cfRule type="expression" dxfId="35676" priority="7922">
      <formula>$Y437=3</formula>
    </cfRule>
    <cfRule type="expression" dxfId="35675" priority="7923">
      <formula>$Y437=2</formula>
    </cfRule>
    <cfRule type="expression" dxfId="35674" priority="7924">
      <formula>$Y437=1</formula>
    </cfRule>
    <cfRule type="expression" dxfId="35673" priority="7925">
      <formula>$Y437=4</formula>
    </cfRule>
    <cfRule type="expression" dxfId="35672" priority="7926">
      <formula>$Y437=3</formula>
    </cfRule>
    <cfRule type="expression" dxfId="35671" priority="7927">
      <formula>$Y437=2</formula>
    </cfRule>
    <cfRule type="expression" dxfId="35670" priority="7928">
      <formula>$Y437=1</formula>
    </cfRule>
    <cfRule type="expression" dxfId="35669" priority="7929">
      <formula>$Y437=4</formula>
    </cfRule>
    <cfRule type="expression" dxfId="35668" priority="7930">
      <formula>$Y437=3</formula>
    </cfRule>
    <cfRule type="expression" dxfId="35667" priority="7931">
      <formula>$Y437=2</formula>
    </cfRule>
    <cfRule type="expression" dxfId="35666" priority="7932">
      <formula>$Y437=1</formula>
    </cfRule>
  </conditionalFormatting>
  <conditionalFormatting sqref="Q437">
    <cfRule type="expression" dxfId="35665" priority="7916">
      <formula>$Y437=1</formula>
    </cfRule>
  </conditionalFormatting>
  <conditionalFormatting sqref="Q437">
    <cfRule type="expression" dxfId="35664" priority="7915">
      <formula>$Y437=3</formula>
    </cfRule>
  </conditionalFormatting>
  <conditionalFormatting sqref="Q437">
    <cfRule type="expression" dxfId="35663" priority="7914">
      <formula>$Y437=4</formula>
    </cfRule>
  </conditionalFormatting>
  <conditionalFormatting sqref="Q437">
    <cfRule type="expression" dxfId="35662" priority="7913">
      <formula>$Y437=2</formula>
    </cfRule>
  </conditionalFormatting>
  <conditionalFormatting sqref="Q437">
    <cfRule type="expression" dxfId="35661" priority="7897">
      <formula>$Y437=4</formula>
    </cfRule>
    <cfRule type="expression" dxfId="35660" priority="7898">
      <formula>$Y437=3</formula>
    </cfRule>
    <cfRule type="expression" dxfId="35659" priority="7899">
      <formula>$Y437=2</formula>
    </cfRule>
    <cfRule type="expression" dxfId="35658" priority="7900">
      <formula>$Y437=1</formula>
    </cfRule>
    <cfRule type="expression" dxfId="35657" priority="7901">
      <formula>$Y437=4</formula>
    </cfRule>
    <cfRule type="expression" dxfId="35656" priority="7902">
      <formula>$Y437=3</formula>
    </cfRule>
    <cfRule type="expression" dxfId="35655" priority="7903">
      <formula>$Y437=2</formula>
    </cfRule>
    <cfRule type="expression" dxfId="35654" priority="7904">
      <formula>$Y437=1</formula>
    </cfRule>
    <cfRule type="expression" dxfId="35653" priority="7905">
      <formula>$Y437=4</formula>
    </cfRule>
    <cfRule type="expression" dxfId="35652" priority="7906">
      <formula>$Y437=3</formula>
    </cfRule>
    <cfRule type="expression" dxfId="35651" priority="7907">
      <formula>$Y437=2</formula>
    </cfRule>
    <cfRule type="expression" dxfId="35650" priority="7908">
      <formula>$Y437=1</formula>
    </cfRule>
    <cfRule type="expression" dxfId="35649" priority="7909">
      <formula>$Y437=4</formula>
    </cfRule>
    <cfRule type="expression" dxfId="35648" priority="7910">
      <formula>$Y437=3</formula>
    </cfRule>
    <cfRule type="expression" dxfId="35647" priority="7911">
      <formula>$Y437=2</formula>
    </cfRule>
    <cfRule type="expression" dxfId="35646" priority="7912">
      <formula>$Y437=1</formula>
    </cfRule>
  </conditionalFormatting>
  <conditionalFormatting sqref="R437:AF437">
    <cfRule type="expression" dxfId="35645" priority="7896">
      <formula>$Y437=1</formula>
    </cfRule>
  </conditionalFormatting>
  <conditionalFormatting sqref="R437:AF437">
    <cfRule type="expression" dxfId="35644" priority="7895">
      <formula>$Y437=3</formula>
    </cfRule>
  </conditionalFormatting>
  <conditionalFormatting sqref="R437:AF437">
    <cfRule type="expression" dxfId="35643" priority="7894">
      <formula>$Y437=4</formula>
    </cfRule>
  </conditionalFormatting>
  <conditionalFormatting sqref="R437:AF437">
    <cfRule type="expression" dxfId="35642" priority="7893">
      <formula>$Y437=2</formula>
    </cfRule>
  </conditionalFormatting>
  <conditionalFormatting sqref="AF437 R437:AA437">
    <cfRule type="expression" dxfId="35641" priority="7885">
      <formula>$Y437=4</formula>
    </cfRule>
    <cfRule type="expression" dxfId="35640" priority="7886">
      <formula>$Y437=3</formula>
    </cfRule>
    <cfRule type="expression" dxfId="35639" priority="7887">
      <formula>$Y437=2</formula>
    </cfRule>
    <cfRule type="expression" dxfId="35638" priority="7888">
      <formula>$Y437=1</formula>
    </cfRule>
    <cfRule type="expression" dxfId="35637" priority="7889">
      <formula>$Y437=4</formula>
    </cfRule>
    <cfRule type="expression" dxfId="35636" priority="7890">
      <formula>$Y437=3</formula>
    </cfRule>
    <cfRule type="expression" dxfId="35635" priority="7891">
      <formula>$Y437=2</formula>
    </cfRule>
    <cfRule type="expression" dxfId="35634" priority="7892">
      <formula>$Y437=1</formula>
    </cfRule>
  </conditionalFormatting>
  <conditionalFormatting sqref="R437:V437 Y437:AF437">
    <cfRule type="expression" dxfId="35633" priority="7884">
      <formula>$Y437=1</formula>
    </cfRule>
  </conditionalFormatting>
  <conditionalFormatting sqref="R437:V437 Y437:AF437">
    <cfRule type="expression" dxfId="35632" priority="7883">
      <formula>$Y437=3</formula>
    </cfRule>
  </conditionalFormatting>
  <conditionalFormatting sqref="R437:V437 Y437:AF437">
    <cfRule type="expression" dxfId="35631" priority="7882">
      <formula>$Y437=4</formula>
    </cfRule>
  </conditionalFormatting>
  <conditionalFormatting sqref="R437:V437 Y437:AF437">
    <cfRule type="expression" dxfId="35630" priority="7881">
      <formula>$Y437=2</formula>
    </cfRule>
  </conditionalFormatting>
  <conditionalFormatting sqref="AF437 R437:V437 Y437:AA437">
    <cfRule type="expression" dxfId="35629" priority="7873">
      <formula>$Y437=4</formula>
    </cfRule>
    <cfRule type="expression" dxfId="35628" priority="7874">
      <formula>$Y437=3</formula>
    </cfRule>
    <cfRule type="expression" dxfId="35627" priority="7875">
      <formula>$Y437=2</formula>
    </cfRule>
    <cfRule type="expression" dxfId="35626" priority="7876">
      <formula>$Y437=1</formula>
    </cfRule>
    <cfRule type="expression" dxfId="35625" priority="7877">
      <formula>$Y437=4</formula>
    </cfRule>
    <cfRule type="expression" dxfId="35624" priority="7878">
      <formula>$Y437=3</formula>
    </cfRule>
    <cfRule type="expression" dxfId="35623" priority="7879">
      <formula>$Y437=2</formula>
    </cfRule>
    <cfRule type="expression" dxfId="35622" priority="7880">
      <formula>$Y437=1</formula>
    </cfRule>
  </conditionalFormatting>
  <conditionalFormatting sqref="W437:X437">
    <cfRule type="expression" dxfId="35621" priority="7872">
      <formula>$Y437=1</formula>
    </cfRule>
  </conditionalFormatting>
  <conditionalFormatting sqref="W437:X437">
    <cfRule type="expression" dxfId="35620" priority="7871">
      <formula>$Y437=3</formula>
    </cfRule>
  </conditionalFormatting>
  <conditionalFormatting sqref="W437:X437">
    <cfRule type="expression" dxfId="35619" priority="7870">
      <formula>$Y437=4</formula>
    </cfRule>
  </conditionalFormatting>
  <conditionalFormatting sqref="W437:X437">
    <cfRule type="expression" dxfId="35618" priority="7869">
      <formula>$Y437=2</formula>
    </cfRule>
  </conditionalFormatting>
  <conditionalFormatting sqref="W437:X437">
    <cfRule type="expression" dxfId="35617" priority="7861">
      <formula>$Y437=4</formula>
    </cfRule>
    <cfRule type="expression" dxfId="35616" priority="7862">
      <formula>$Y437=3</formula>
    </cfRule>
    <cfRule type="expression" dxfId="35615" priority="7863">
      <formula>$Y437=2</formula>
    </cfRule>
    <cfRule type="expression" dxfId="35614" priority="7864">
      <formula>$Y437=1</formula>
    </cfRule>
    <cfRule type="expression" dxfId="35613" priority="7865">
      <formula>$Y437=4</formula>
    </cfRule>
    <cfRule type="expression" dxfId="35612" priority="7866">
      <formula>$Y437=3</formula>
    </cfRule>
    <cfRule type="expression" dxfId="35611" priority="7867">
      <formula>$Y437=2</formula>
    </cfRule>
    <cfRule type="expression" dxfId="35610" priority="7868">
      <formula>$Y437=1</formula>
    </cfRule>
  </conditionalFormatting>
  <conditionalFormatting sqref="G437">
    <cfRule type="expression" dxfId="35609" priority="7860">
      <formula>$Y437=1</formula>
    </cfRule>
  </conditionalFormatting>
  <conditionalFormatting sqref="G437">
    <cfRule type="expression" dxfId="35608" priority="7859">
      <formula>$Y437=3</formula>
    </cfRule>
  </conditionalFormatting>
  <conditionalFormatting sqref="G437">
    <cfRule type="expression" dxfId="35607" priority="7858">
      <formula>$Y437=4</formula>
    </cfRule>
  </conditionalFormatting>
  <conditionalFormatting sqref="G437">
    <cfRule type="expression" dxfId="35606" priority="7857">
      <formula>$Y437=2</formula>
    </cfRule>
  </conditionalFormatting>
  <conditionalFormatting sqref="G437">
    <cfRule type="expression" dxfId="35605" priority="7855">
      <formula>$Y437=1</formula>
    </cfRule>
    <cfRule type="expression" dxfId="35604" priority="7856">
      <formula>$Y437=1</formula>
    </cfRule>
  </conditionalFormatting>
  <conditionalFormatting sqref="G437">
    <cfRule type="expression" dxfId="35603" priority="7853">
      <formula>$Y437=4</formula>
    </cfRule>
    <cfRule type="expression" dxfId="35602" priority="7854">
      <formula>$Y437=2</formula>
    </cfRule>
  </conditionalFormatting>
  <conditionalFormatting sqref="F437">
    <cfRule type="expression" dxfId="35601" priority="7852">
      <formula>$Y437=1</formula>
    </cfRule>
  </conditionalFormatting>
  <conditionalFormatting sqref="F437">
    <cfRule type="expression" dxfId="35600" priority="7851">
      <formula>$Y437=3</formula>
    </cfRule>
  </conditionalFormatting>
  <conditionalFormatting sqref="F437">
    <cfRule type="expression" dxfId="35599" priority="7850">
      <formula>$Y437=4</formula>
    </cfRule>
  </conditionalFormatting>
  <conditionalFormatting sqref="F437">
    <cfRule type="expression" dxfId="35598" priority="7849">
      <formula>$Y437=2</formula>
    </cfRule>
  </conditionalFormatting>
  <conditionalFormatting sqref="F437">
    <cfRule type="expression" dxfId="35597" priority="7847">
      <formula>$Y437=1</formula>
    </cfRule>
    <cfRule type="expression" dxfId="35596" priority="7848">
      <formula>$Y437=1</formula>
    </cfRule>
  </conditionalFormatting>
  <conditionalFormatting sqref="F437">
    <cfRule type="expression" dxfId="35595" priority="7845">
      <formula>$Y437=4</formula>
    </cfRule>
    <cfRule type="expression" dxfId="35594" priority="7846">
      <formula>$Y437=2</formula>
    </cfRule>
  </conditionalFormatting>
  <conditionalFormatting sqref="F437">
    <cfRule type="expression" dxfId="35593" priority="7844">
      <formula>$Y437=1</formula>
    </cfRule>
  </conditionalFormatting>
  <conditionalFormatting sqref="F437">
    <cfRule type="expression" dxfId="35592" priority="7843">
      <formula>$Y437=3</formula>
    </cfRule>
  </conditionalFormatting>
  <conditionalFormatting sqref="F437">
    <cfRule type="expression" dxfId="35591" priority="7842">
      <formula>$Y437=4</formula>
    </cfRule>
  </conditionalFormatting>
  <conditionalFormatting sqref="F437">
    <cfRule type="expression" dxfId="35590" priority="7841">
      <formula>$Y437=2</formula>
    </cfRule>
  </conditionalFormatting>
  <conditionalFormatting sqref="F437">
    <cfRule type="expression" dxfId="35589" priority="7839">
      <formula>$Y437=1</formula>
    </cfRule>
    <cfRule type="expression" dxfId="35588" priority="7840">
      <formula>$Y437=1</formula>
    </cfRule>
  </conditionalFormatting>
  <conditionalFormatting sqref="F437">
    <cfRule type="expression" dxfId="35587" priority="7837">
      <formula>$Y437=4</formula>
    </cfRule>
    <cfRule type="expression" dxfId="35586" priority="7838">
      <formula>$Y437=2</formula>
    </cfRule>
  </conditionalFormatting>
  <conditionalFormatting sqref="F437">
    <cfRule type="expression" dxfId="35585" priority="7836">
      <formula>$Y437=1</formula>
    </cfRule>
  </conditionalFormatting>
  <conditionalFormatting sqref="F437">
    <cfRule type="expression" dxfId="35584" priority="7835">
      <formula>$Y437=3</formula>
    </cfRule>
  </conditionalFormatting>
  <conditionalFormatting sqref="F437">
    <cfRule type="expression" dxfId="35583" priority="7834">
      <formula>$Y437=4</formula>
    </cfRule>
  </conditionalFormatting>
  <conditionalFormatting sqref="F437">
    <cfRule type="expression" dxfId="35582" priority="7833">
      <formula>$Y437=2</formula>
    </cfRule>
  </conditionalFormatting>
  <conditionalFormatting sqref="F437">
    <cfRule type="expression" dxfId="35581" priority="7831">
      <formula>$Y437=1</formula>
    </cfRule>
    <cfRule type="expression" dxfId="35580" priority="7832">
      <formula>$Y437=1</formula>
    </cfRule>
  </conditionalFormatting>
  <conditionalFormatting sqref="F437">
    <cfRule type="expression" dxfId="35579" priority="7829">
      <formula>$Y437=4</formula>
    </cfRule>
    <cfRule type="expression" dxfId="35578" priority="7830">
      <formula>$Y437=2</formula>
    </cfRule>
  </conditionalFormatting>
  <conditionalFormatting sqref="F437">
    <cfRule type="expression" dxfId="35577" priority="7828">
      <formula>$Y437=1</formula>
    </cfRule>
  </conditionalFormatting>
  <conditionalFormatting sqref="F437">
    <cfRule type="expression" dxfId="35576" priority="7827">
      <formula>$Y437=3</formula>
    </cfRule>
  </conditionalFormatting>
  <conditionalFormatting sqref="F437">
    <cfRule type="expression" dxfId="35575" priority="7826">
      <formula>$Y437=4</formula>
    </cfRule>
  </conditionalFormatting>
  <conditionalFormatting sqref="F437">
    <cfRule type="expression" dxfId="35574" priority="7825">
      <formula>$Y437=2</formula>
    </cfRule>
  </conditionalFormatting>
  <conditionalFormatting sqref="F437">
    <cfRule type="expression" dxfId="35573" priority="7823">
      <formula>$Y437=1</formula>
    </cfRule>
    <cfRule type="expression" dxfId="35572" priority="7824">
      <formula>$Y437=1</formula>
    </cfRule>
  </conditionalFormatting>
  <conditionalFormatting sqref="F437">
    <cfRule type="expression" dxfId="35571" priority="7821">
      <formula>$Y437=4</formula>
    </cfRule>
    <cfRule type="expression" dxfId="35570" priority="7822">
      <formula>$Y437=2</formula>
    </cfRule>
  </conditionalFormatting>
  <conditionalFormatting sqref="G438">
    <cfRule type="expression" dxfId="35569" priority="7820">
      <formula>$Y438=1</formula>
    </cfRule>
  </conditionalFormatting>
  <conditionalFormatting sqref="G438">
    <cfRule type="expression" dxfId="35568" priority="7819">
      <formula>$Y438=3</formula>
    </cfRule>
  </conditionalFormatting>
  <conditionalFormatting sqref="G438">
    <cfRule type="expression" dxfId="35567" priority="7818">
      <formula>$Y438=4</formula>
    </cfRule>
  </conditionalFormatting>
  <conditionalFormatting sqref="G438">
    <cfRule type="expression" dxfId="35566" priority="7817">
      <formula>$Y438=2</formula>
    </cfRule>
  </conditionalFormatting>
  <conditionalFormatting sqref="G438">
    <cfRule type="expression" dxfId="35565" priority="7815">
      <formula>$Y438=1</formula>
    </cfRule>
    <cfRule type="expression" dxfId="35564" priority="7816">
      <formula>$Y438=1</formula>
    </cfRule>
  </conditionalFormatting>
  <conditionalFormatting sqref="G438">
    <cfRule type="expression" dxfId="35563" priority="7813">
      <formula>$Y438=4</formula>
    </cfRule>
    <cfRule type="expression" dxfId="35562" priority="7814">
      <formula>$Y438=2</formula>
    </cfRule>
  </conditionalFormatting>
  <conditionalFormatting sqref="F438">
    <cfRule type="expression" dxfId="35561" priority="7812">
      <formula>$Y438=1</formula>
    </cfRule>
  </conditionalFormatting>
  <conditionalFormatting sqref="F438">
    <cfRule type="expression" dxfId="35560" priority="7811">
      <formula>$Y438=3</formula>
    </cfRule>
  </conditionalFormatting>
  <conditionalFormatting sqref="F438">
    <cfRule type="expression" dxfId="35559" priority="7810">
      <formula>$Y438=4</formula>
    </cfRule>
  </conditionalFormatting>
  <conditionalFormatting sqref="F438">
    <cfRule type="expression" dxfId="35558" priority="7809">
      <formula>$Y438=2</formula>
    </cfRule>
  </conditionalFormatting>
  <conditionalFormatting sqref="F438">
    <cfRule type="expression" dxfId="35557" priority="7807">
      <formula>$Y438=1</formula>
    </cfRule>
    <cfRule type="expression" dxfId="35556" priority="7808">
      <formula>$Y438=1</formula>
    </cfRule>
  </conditionalFormatting>
  <conditionalFormatting sqref="F438">
    <cfRule type="expression" dxfId="35555" priority="7805">
      <formula>$Y438=4</formula>
    </cfRule>
    <cfRule type="expression" dxfId="35554" priority="7806">
      <formula>$Y438=2</formula>
    </cfRule>
  </conditionalFormatting>
  <conditionalFormatting sqref="F438">
    <cfRule type="expression" dxfId="35553" priority="7804">
      <formula>$Y438=1</formula>
    </cfRule>
  </conditionalFormatting>
  <conditionalFormatting sqref="F438">
    <cfRule type="expression" dxfId="35552" priority="7803">
      <formula>$Y438=3</formula>
    </cfRule>
  </conditionalFormatting>
  <conditionalFormatting sqref="F438">
    <cfRule type="expression" dxfId="35551" priority="7802">
      <formula>$Y438=4</formula>
    </cfRule>
  </conditionalFormatting>
  <conditionalFormatting sqref="F438">
    <cfRule type="expression" dxfId="35550" priority="7801">
      <formula>$Y438=2</formula>
    </cfRule>
  </conditionalFormatting>
  <conditionalFormatting sqref="F438">
    <cfRule type="expression" dxfId="35549" priority="7799">
      <formula>$Y438=1</formula>
    </cfRule>
    <cfRule type="expression" dxfId="35548" priority="7800">
      <formula>$Y438=1</formula>
    </cfRule>
  </conditionalFormatting>
  <conditionalFormatting sqref="F438">
    <cfRule type="expression" dxfId="35547" priority="7797">
      <formula>$Y438=4</formula>
    </cfRule>
    <cfRule type="expression" dxfId="35546" priority="7798">
      <formula>$Y438=2</formula>
    </cfRule>
  </conditionalFormatting>
  <conditionalFormatting sqref="F438">
    <cfRule type="expression" dxfId="35545" priority="7796">
      <formula>$Y438=1</formula>
    </cfRule>
  </conditionalFormatting>
  <conditionalFormatting sqref="F438">
    <cfRule type="expression" dxfId="35544" priority="7795">
      <formula>$Y438=3</formula>
    </cfRule>
  </conditionalFormatting>
  <conditionalFormatting sqref="F438">
    <cfRule type="expression" dxfId="35543" priority="7794">
      <formula>$Y438=4</formula>
    </cfRule>
  </conditionalFormatting>
  <conditionalFormatting sqref="F438">
    <cfRule type="expression" dxfId="35542" priority="7793">
      <formula>$Y438=2</formula>
    </cfRule>
  </conditionalFormatting>
  <conditionalFormatting sqref="F438">
    <cfRule type="expression" dxfId="35541" priority="7791">
      <formula>$Y438=1</formula>
    </cfRule>
    <cfRule type="expression" dxfId="35540" priority="7792">
      <formula>$Y438=1</formula>
    </cfRule>
  </conditionalFormatting>
  <conditionalFormatting sqref="F438">
    <cfRule type="expression" dxfId="35539" priority="7789">
      <formula>$Y438=4</formula>
    </cfRule>
    <cfRule type="expression" dxfId="35538" priority="7790">
      <formula>$Y438=2</formula>
    </cfRule>
  </conditionalFormatting>
  <conditionalFormatting sqref="F438">
    <cfRule type="expression" dxfId="35537" priority="7788">
      <formula>$Y438=1</formula>
    </cfRule>
  </conditionalFormatting>
  <conditionalFormatting sqref="F438">
    <cfRule type="expression" dxfId="35536" priority="7787">
      <formula>$Y438=3</formula>
    </cfRule>
  </conditionalFormatting>
  <conditionalFormatting sqref="F438">
    <cfRule type="expression" dxfId="35535" priority="7786">
      <formula>$Y438=4</formula>
    </cfRule>
  </conditionalFormatting>
  <conditionalFormatting sqref="F438">
    <cfRule type="expression" dxfId="35534" priority="7785">
      <formula>$Y438=2</formula>
    </cfRule>
  </conditionalFormatting>
  <conditionalFormatting sqref="F438">
    <cfRule type="expression" dxfId="35533" priority="7783">
      <formula>$Y438=1</formula>
    </cfRule>
    <cfRule type="expression" dxfId="35532" priority="7784">
      <formula>$Y438=1</formula>
    </cfRule>
  </conditionalFormatting>
  <conditionalFormatting sqref="F438">
    <cfRule type="expression" dxfId="35531" priority="7781">
      <formula>$Y438=4</formula>
    </cfRule>
    <cfRule type="expression" dxfId="35530" priority="7782">
      <formula>$Y438=2</formula>
    </cfRule>
  </conditionalFormatting>
  <conditionalFormatting sqref="N438:O438">
    <cfRule type="expression" dxfId="35529" priority="7780">
      <formula>$Y438=1</formula>
    </cfRule>
  </conditionalFormatting>
  <conditionalFormatting sqref="N438:O438">
    <cfRule type="expression" dxfId="35528" priority="7779">
      <formula>$Y438=3</formula>
    </cfRule>
  </conditionalFormatting>
  <conditionalFormatting sqref="N438:O438">
    <cfRule type="expression" dxfId="35527" priority="7778">
      <formula>$Y438=4</formula>
    </cfRule>
  </conditionalFormatting>
  <conditionalFormatting sqref="N438:O438">
    <cfRule type="expression" dxfId="35526" priority="7777">
      <formula>$Y438=2</formula>
    </cfRule>
  </conditionalFormatting>
  <conditionalFormatting sqref="P438">
    <cfRule type="expression" dxfId="35525" priority="7776">
      <formula>$Y438=1</formula>
    </cfRule>
  </conditionalFormatting>
  <conditionalFormatting sqref="P438">
    <cfRule type="expression" dxfId="35524" priority="7775">
      <formula>$Y438=3</formula>
    </cfRule>
  </conditionalFormatting>
  <conditionalFormatting sqref="P438">
    <cfRule type="expression" dxfId="35523" priority="7774">
      <formula>$Y438=4</formula>
    </cfRule>
  </conditionalFormatting>
  <conditionalFormatting sqref="P438">
    <cfRule type="expression" dxfId="35522" priority="7773">
      <formula>$Y438=2</formula>
    </cfRule>
  </conditionalFormatting>
  <conditionalFormatting sqref="P438">
    <cfRule type="expression" dxfId="35521" priority="7757">
      <formula>$Y438=4</formula>
    </cfRule>
    <cfRule type="expression" dxfId="35520" priority="7758">
      <formula>$Y438=3</formula>
    </cfRule>
    <cfRule type="expression" dxfId="35519" priority="7759">
      <formula>$Y438=2</formula>
    </cfRule>
    <cfRule type="expression" dxfId="35518" priority="7760">
      <formula>$Y438=1</formula>
    </cfRule>
    <cfRule type="expression" dxfId="35517" priority="7761">
      <formula>$Y438=4</formula>
    </cfRule>
    <cfRule type="expression" dxfId="35516" priority="7762">
      <formula>$Y438=3</formula>
    </cfRule>
    <cfRule type="expression" dxfId="35515" priority="7763">
      <formula>$Y438=2</formula>
    </cfRule>
    <cfRule type="expression" dxfId="35514" priority="7764">
      <formula>$Y438=1</formula>
    </cfRule>
    <cfRule type="expression" dxfId="35513" priority="7765">
      <formula>$Y438=4</formula>
    </cfRule>
    <cfRule type="expression" dxfId="35512" priority="7766">
      <formula>$Y438=3</formula>
    </cfRule>
    <cfRule type="expression" dxfId="35511" priority="7767">
      <formula>$Y438=2</formula>
    </cfRule>
    <cfRule type="expression" dxfId="35510" priority="7768">
      <formula>$Y438=1</formula>
    </cfRule>
    <cfRule type="expression" dxfId="35509" priority="7769">
      <formula>$Y438=4</formula>
    </cfRule>
    <cfRule type="expression" dxfId="35508" priority="7770">
      <formula>$Y438=3</formula>
    </cfRule>
    <cfRule type="expression" dxfId="35507" priority="7771">
      <formula>$Y438=2</formula>
    </cfRule>
    <cfRule type="expression" dxfId="35506" priority="7772">
      <formula>$Y438=1</formula>
    </cfRule>
  </conditionalFormatting>
  <conditionalFormatting sqref="Q438">
    <cfRule type="expression" dxfId="35505" priority="7756">
      <formula>$Y438=1</formula>
    </cfRule>
  </conditionalFormatting>
  <conditionalFormatting sqref="Q438">
    <cfRule type="expression" dxfId="35504" priority="7755">
      <formula>$Y438=3</formula>
    </cfRule>
  </conditionalFormatting>
  <conditionalFormatting sqref="Q438">
    <cfRule type="expression" dxfId="35503" priority="7754">
      <formula>$Y438=4</formula>
    </cfRule>
  </conditionalFormatting>
  <conditionalFormatting sqref="Q438">
    <cfRule type="expression" dxfId="35502" priority="7753">
      <formula>$Y438=2</formula>
    </cfRule>
  </conditionalFormatting>
  <conditionalFormatting sqref="Q438">
    <cfRule type="expression" dxfId="35501" priority="7737">
      <formula>$Y438=4</formula>
    </cfRule>
    <cfRule type="expression" dxfId="35500" priority="7738">
      <formula>$Y438=3</formula>
    </cfRule>
    <cfRule type="expression" dxfId="35499" priority="7739">
      <formula>$Y438=2</formula>
    </cfRule>
    <cfRule type="expression" dxfId="35498" priority="7740">
      <formula>$Y438=1</formula>
    </cfRule>
    <cfRule type="expression" dxfId="35497" priority="7741">
      <formula>$Y438=4</formula>
    </cfRule>
    <cfRule type="expression" dxfId="35496" priority="7742">
      <formula>$Y438=3</formula>
    </cfRule>
    <cfRule type="expression" dxfId="35495" priority="7743">
      <formula>$Y438=2</formula>
    </cfRule>
    <cfRule type="expression" dxfId="35494" priority="7744">
      <formula>$Y438=1</formula>
    </cfRule>
    <cfRule type="expression" dxfId="35493" priority="7745">
      <formula>$Y438=4</formula>
    </cfRule>
    <cfRule type="expression" dxfId="35492" priority="7746">
      <formula>$Y438=3</formula>
    </cfRule>
    <cfRule type="expression" dxfId="35491" priority="7747">
      <formula>$Y438=2</formula>
    </cfRule>
    <cfRule type="expression" dxfId="35490" priority="7748">
      <formula>$Y438=1</formula>
    </cfRule>
    <cfRule type="expression" dxfId="35489" priority="7749">
      <formula>$Y438=4</formula>
    </cfRule>
    <cfRule type="expression" dxfId="35488" priority="7750">
      <formula>$Y438=3</formula>
    </cfRule>
    <cfRule type="expression" dxfId="35487" priority="7751">
      <formula>$Y438=2</formula>
    </cfRule>
    <cfRule type="expression" dxfId="35486" priority="7752">
      <formula>$Y438=1</formula>
    </cfRule>
  </conditionalFormatting>
  <conditionalFormatting sqref="R438:AF438">
    <cfRule type="expression" dxfId="35485" priority="7736">
      <formula>$Y438=1</formula>
    </cfRule>
  </conditionalFormatting>
  <conditionalFormatting sqref="R438:AF438">
    <cfRule type="expression" dxfId="35484" priority="7735">
      <formula>$Y438=3</formula>
    </cfRule>
  </conditionalFormatting>
  <conditionalFormatting sqref="R438:AF438">
    <cfRule type="expression" dxfId="35483" priority="7734">
      <formula>$Y438=4</formula>
    </cfRule>
  </conditionalFormatting>
  <conditionalFormatting sqref="R438:AF438">
    <cfRule type="expression" dxfId="35482" priority="7733">
      <formula>$Y438=2</formula>
    </cfRule>
  </conditionalFormatting>
  <conditionalFormatting sqref="AF438 R438:AA438">
    <cfRule type="expression" dxfId="35481" priority="7725">
      <formula>$Y438=4</formula>
    </cfRule>
    <cfRule type="expression" dxfId="35480" priority="7726">
      <formula>$Y438=3</formula>
    </cfRule>
    <cfRule type="expression" dxfId="35479" priority="7727">
      <formula>$Y438=2</formula>
    </cfRule>
    <cfRule type="expression" dxfId="35478" priority="7728">
      <formula>$Y438=1</formula>
    </cfRule>
    <cfRule type="expression" dxfId="35477" priority="7729">
      <formula>$Y438=4</formula>
    </cfRule>
    <cfRule type="expression" dxfId="35476" priority="7730">
      <formula>$Y438=3</formula>
    </cfRule>
    <cfRule type="expression" dxfId="35475" priority="7731">
      <formula>$Y438=2</formula>
    </cfRule>
    <cfRule type="expression" dxfId="35474" priority="7732">
      <formula>$Y438=1</formula>
    </cfRule>
  </conditionalFormatting>
  <conditionalFormatting sqref="R438:V438 Y438:AF438">
    <cfRule type="expression" dxfId="35473" priority="7724">
      <formula>$Y438=1</formula>
    </cfRule>
  </conditionalFormatting>
  <conditionalFormatting sqref="R438:V438 Y438:AF438">
    <cfRule type="expression" dxfId="35472" priority="7723">
      <formula>$Y438=3</formula>
    </cfRule>
  </conditionalFormatting>
  <conditionalFormatting sqref="R438:V438 Y438:AF438">
    <cfRule type="expression" dxfId="35471" priority="7722">
      <formula>$Y438=4</formula>
    </cfRule>
  </conditionalFormatting>
  <conditionalFormatting sqref="R438:V438 Y438:AF438">
    <cfRule type="expression" dxfId="35470" priority="7721">
      <formula>$Y438=2</formula>
    </cfRule>
  </conditionalFormatting>
  <conditionalFormatting sqref="AF438 R438:V438 Y438:AA438">
    <cfRule type="expression" dxfId="35469" priority="7713">
      <formula>$Y438=4</formula>
    </cfRule>
    <cfRule type="expression" dxfId="35468" priority="7714">
      <formula>$Y438=3</formula>
    </cfRule>
    <cfRule type="expression" dxfId="35467" priority="7715">
      <formula>$Y438=2</formula>
    </cfRule>
    <cfRule type="expression" dxfId="35466" priority="7716">
      <formula>$Y438=1</formula>
    </cfRule>
    <cfRule type="expression" dxfId="35465" priority="7717">
      <formula>$Y438=4</formula>
    </cfRule>
    <cfRule type="expression" dxfId="35464" priority="7718">
      <formula>$Y438=3</formula>
    </cfRule>
    <cfRule type="expression" dxfId="35463" priority="7719">
      <formula>$Y438=2</formula>
    </cfRule>
    <cfRule type="expression" dxfId="35462" priority="7720">
      <formula>$Y438=1</formula>
    </cfRule>
  </conditionalFormatting>
  <conditionalFormatting sqref="W438:X438">
    <cfRule type="expression" dxfId="35461" priority="7712">
      <formula>$Y438=1</formula>
    </cfRule>
  </conditionalFormatting>
  <conditionalFormatting sqref="W438:X438">
    <cfRule type="expression" dxfId="35460" priority="7711">
      <formula>$Y438=3</formula>
    </cfRule>
  </conditionalFormatting>
  <conditionalFormatting sqref="W438:X438">
    <cfRule type="expression" dxfId="35459" priority="7710">
      <formula>$Y438=4</formula>
    </cfRule>
  </conditionalFormatting>
  <conditionalFormatting sqref="W438:X438">
    <cfRule type="expression" dxfId="35458" priority="7709">
      <formula>$Y438=2</formula>
    </cfRule>
  </conditionalFormatting>
  <conditionalFormatting sqref="W438:X438">
    <cfRule type="expression" dxfId="35457" priority="7701">
      <formula>$Y438=4</formula>
    </cfRule>
    <cfRule type="expression" dxfId="35456" priority="7702">
      <formula>$Y438=3</formula>
    </cfRule>
    <cfRule type="expression" dxfId="35455" priority="7703">
      <formula>$Y438=2</formula>
    </cfRule>
    <cfRule type="expression" dxfId="35454" priority="7704">
      <formula>$Y438=1</formula>
    </cfRule>
    <cfRule type="expression" dxfId="35453" priority="7705">
      <formula>$Y438=4</formula>
    </cfRule>
    <cfRule type="expression" dxfId="35452" priority="7706">
      <formula>$Y438=3</formula>
    </cfRule>
    <cfRule type="expression" dxfId="35451" priority="7707">
      <formula>$Y438=2</formula>
    </cfRule>
    <cfRule type="expression" dxfId="35450" priority="7708">
      <formula>$Y438=1</formula>
    </cfRule>
  </conditionalFormatting>
  <conditionalFormatting sqref="P438">
    <cfRule type="expression" dxfId="35449" priority="7700">
      <formula>$Y438=1</formula>
    </cfRule>
  </conditionalFormatting>
  <conditionalFormatting sqref="P438">
    <cfRule type="expression" dxfId="35448" priority="7699">
      <formula>$Y438=3</formula>
    </cfRule>
  </conditionalFormatting>
  <conditionalFormatting sqref="P438">
    <cfRule type="expression" dxfId="35447" priority="7698">
      <formula>$Y438=4</formula>
    </cfRule>
  </conditionalFormatting>
  <conditionalFormatting sqref="P438">
    <cfRule type="expression" dxfId="35446" priority="7697">
      <formula>$Y438=2</formula>
    </cfRule>
  </conditionalFormatting>
  <conditionalFormatting sqref="P438">
    <cfRule type="expression" dxfId="35445" priority="7681">
      <formula>$Y438=4</formula>
    </cfRule>
    <cfRule type="expression" dxfId="35444" priority="7682">
      <formula>$Y438=3</formula>
    </cfRule>
    <cfRule type="expression" dxfId="35443" priority="7683">
      <formula>$Y438=2</formula>
    </cfRule>
    <cfRule type="expression" dxfId="35442" priority="7684">
      <formula>$Y438=1</formula>
    </cfRule>
    <cfRule type="expression" dxfId="35441" priority="7685">
      <formula>$Y438=4</formula>
    </cfRule>
    <cfRule type="expression" dxfId="35440" priority="7686">
      <formula>$Y438=3</formula>
    </cfRule>
    <cfRule type="expression" dxfId="35439" priority="7687">
      <formula>$Y438=2</formula>
    </cfRule>
    <cfRule type="expression" dxfId="35438" priority="7688">
      <formula>$Y438=1</formula>
    </cfRule>
    <cfRule type="expression" dxfId="35437" priority="7689">
      <formula>$Y438=4</formula>
    </cfRule>
    <cfRule type="expression" dxfId="35436" priority="7690">
      <formula>$Y438=3</formula>
    </cfRule>
    <cfRule type="expression" dxfId="35435" priority="7691">
      <formula>$Y438=2</formula>
    </cfRule>
    <cfRule type="expression" dxfId="35434" priority="7692">
      <formula>$Y438=1</formula>
    </cfRule>
    <cfRule type="expression" dxfId="35433" priority="7693">
      <formula>$Y438=4</formula>
    </cfRule>
    <cfRule type="expression" dxfId="35432" priority="7694">
      <formula>$Y438=3</formula>
    </cfRule>
    <cfRule type="expression" dxfId="35431" priority="7695">
      <formula>$Y438=2</formula>
    </cfRule>
    <cfRule type="expression" dxfId="35430" priority="7696">
      <formula>$Y438=1</formula>
    </cfRule>
  </conditionalFormatting>
  <conditionalFormatting sqref="Q438">
    <cfRule type="expression" dxfId="35429" priority="7680">
      <formula>$Y438=1</formula>
    </cfRule>
  </conditionalFormatting>
  <conditionalFormatting sqref="Q438">
    <cfRule type="expression" dxfId="35428" priority="7679">
      <formula>$Y438=3</formula>
    </cfRule>
  </conditionalFormatting>
  <conditionalFormatting sqref="Q438">
    <cfRule type="expression" dxfId="35427" priority="7678">
      <formula>$Y438=4</formula>
    </cfRule>
  </conditionalFormatting>
  <conditionalFormatting sqref="Q438">
    <cfRule type="expression" dxfId="35426" priority="7677">
      <formula>$Y438=2</formula>
    </cfRule>
  </conditionalFormatting>
  <conditionalFormatting sqref="Q438">
    <cfRule type="expression" dxfId="35425" priority="7661">
      <formula>$Y438=4</formula>
    </cfRule>
    <cfRule type="expression" dxfId="35424" priority="7662">
      <formula>$Y438=3</formula>
    </cfRule>
    <cfRule type="expression" dxfId="35423" priority="7663">
      <formula>$Y438=2</formula>
    </cfRule>
    <cfRule type="expression" dxfId="35422" priority="7664">
      <formula>$Y438=1</formula>
    </cfRule>
    <cfRule type="expression" dxfId="35421" priority="7665">
      <formula>$Y438=4</formula>
    </cfRule>
    <cfRule type="expression" dxfId="35420" priority="7666">
      <formula>$Y438=3</formula>
    </cfRule>
    <cfRule type="expression" dxfId="35419" priority="7667">
      <formula>$Y438=2</formula>
    </cfRule>
    <cfRule type="expression" dxfId="35418" priority="7668">
      <formula>$Y438=1</formula>
    </cfRule>
    <cfRule type="expression" dxfId="35417" priority="7669">
      <formula>$Y438=4</formula>
    </cfRule>
    <cfRule type="expression" dxfId="35416" priority="7670">
      <formula>$Y438=3</formula>
    </cfRule>
    <cfRule type="expression" dxfId="35415" priority="7671">
      <formula>$Y438=2</formula>
    </cfRule>
    <cfRule type="expression" dxfId="35414" priority="7672">
      <formula>$Y438=1</formula>
    </cfRule>
    <cfRule type="expression" dxfId="35413" priority="7673">
      <formula>$Y438=4</formula>
    </cfRule>
    <cfRule type="expression" dxfId="35412" priority="7674">
      <formula>$Y438=3</formula>
    </cfRule>
    <cfRule type="expression" dxfId="35411" priority="7675">
      <formula>$Y438=2</formula>
    </cfRule>
    <cfRule type="expression" dxfId="35410" priority="7676">
      <formula>$Y438=1</formula>
    </cfRule>
  </conditionalFormatting>
  <conditionalFormatting sqref="R438:AF438">
    <cfRule type="expression" dxfId="35409" priority="7660">
      <formula>$Y438=1</formula>
    </cfRule>
  </conditionalFormatting>
  <conditionalFormatting sqref="R438:AF438">
    <cfRule type="expression" dxfId="35408" priority="7659">
      <formula>$Y438=3</formula>
    </cfRule>
  </conditionalFormatting>
  <conditionalFormatting sqref="R438:AF438">
    <cfRule type="expression" dxfId="35407" priority="7658">
      <formula>$Y438=4</formula>
    </cfRule>
  </conditionalFormatting>
  <conditionalFormatting sqref="R438:AF438">
    <cfRule type="expression" dxfId="35406" priority="7657">
      <formula>$Y438=2</formula>
    </cfRule>
  </conditionalFormatting>
  <conditionalFormatting sqref="AF438 R438:AA438">
    <cfRule type="expression" dxfId="35405" priority="7649">
      <formula>$Y438=4</formula>
    </cfRule>
    <cfRule type="expression" dxfId="35404" priority="7650">
      <formula>$Y438=3</formula>
    </cfRule>
    <cfRule type="expression" dxfId="35403" priority="7651">
      <formula>$Y438=2</formula>
    </cfRule>
    <cfRule type="expression" dxfId="35402" priority="7652">
      <formula>$Y438=1</formula>
    </cfRule>
    <cfRule type="expression" dxfId="35401" priority="7653">
      <formula>$Y438=4</formula>
    </cfRule>
    <cfRule type="expression" dxfId="35400" priority="7654">
      <formula>$Y438=3</formula>
    </cfRule>
    <cfRule type="expression" dxfId="35399" priority="7655">
      <formula>$Y438=2</formula>
    </cfRule>
    <cfRule type="expression" dxfId="35398" priority="7656">
      <formula>$Y438=1</formula>
    </cfRule>
  </conditionalFormatting>
  <conditionalFormatting sqref="R438:V438 Y438:AF438">
    <cfRule type="expression" dxfId="35397" priority="7648">
      <formula>$Y438=1</formula>
    </cfRule>
  </conditionalFormatting>
  <conditionalFormatting sqref="R438:V438 Y438:AF438">
    <cfRule type="expression" dxfId="35396" priority="7647">
      <formula>$Y438=3</formula>
    </cfRule>
  </conditionalFormatting>
  <conditionalFormatting sqref="R438:V438 Y438:AF438">
    <cfRule type="expression" dxfId="35395" priority="7646">
      <formula>$Y438=4</formula>
    </cfRule>
  </conditionalFormatting>
  <conditionalFormatting sqref="R438:V438 Y438:AF438">
    <cfRule type="expression" dxfId="35394" priority="7645">
      <formula>$Y438=2</formula>
    </cfRule>
  </conditionalFormatting>
  <conditionalFormatting sqref="AF438 R438:V438 Y438:AA438">
    <cfRule type="expression" dxfId="35393" priority="7637">
      <formula>$Y438=4</formula>
    </cfRule>
    <cfRule type="expression" dxfId="35392" priority="7638">
      <formula>$Y438=3</formula>
    </cfRule>
    <cfRule type="expression" dxfId="35391" priority="7639">
      <formula>$Y438=2</formula>
    </cfRule>
    <cfRule type="expression" dxfId="35390" priority="7640">
      <formula>$Y438=1</formula>
    </cfRule>
    <cfRule type="expression" dxfId="35389" priority="7641">
      <formula>$Y438=4</formula>
    </cfRule>
    <cfRule type="expression" dxfId="35388" priority="7642">
      <formula>$Y438=3</formula>
    </cfRule>
    <cfRule type="expression" dxfId="35387" priority="7643">
      <formula>$Y438=2</formula>
    </cfRule>
    <cfRule type="expression" dxfId="35386" priority="7644">
      <formula>$Y438=1</formula>
    </cfRule>
  </conditionalFormatting>
  <conditionalFormatting sqref="W438:X438">
    <cfRule type="expression" dxfId="35385" priority="7636">
      <formula>$Y438=1</formula>
    </cfRule>
  </conditionalFormatting>
  <conditionalFormatting sqref="W438:X438">
    <cfRule type="expression" dxfId="35384" priority="7635">
      <formula>$Y438=3</formula>
    </cfRule>
  </conditionalFormatting>
  <conditionalFormatting sqref="W438:X438">
    <cfRule type="expression" dxfId="35383" priority="7634">
      <formula>$Y438=4</formula>
    </cfRule>
  </conditionalFormatting>
  <conditionalFormatting sqref="W438:X438">
    <cfRule type="expression" dxfId="35382" priority="7633">
      <formula>$Y438=2</formula>
    </cfRule>
  </conditionalFormatting>
  <conditionalFormatting sqref="W438:X438">
    <cfRule type="expression" dxfId="35381" priority="7625">
      <formula>$Y438=4</formula>
    </cfRule>
    <cfRule type="expression" dxfId="35380" priority="7626">
      <formula>$Y438=3</formula>
    </cfRule>
    <cfRule type="expression" dxfId="35379" priority="7627">
      <formula>$Y438=2</formula>
    </cfRule>
    <cfRule type="expression" dxfId="35378" priority="7628">
      <formula>$Y438=1</formula>
    </cfRule>
    <cfRule type="expression" dxfId="35377" priority="7629">
      <formula>$Y438=4</formula>
    </cfRule>
    <cfRule type="expression" dxfId="35376" priority="7630">
      <formula>$Y438=3</formula>
    </cfRule>
    <cfRule type="expression" dxfId="35375" priority="7631">
      <formula>$Y438=2</formula>
    </cfRule>
    <cfRule type="expression" dxfId="35374" priority="7632">
      <formula>$Y438=1</formula>
    </cfRule>
  </conditionalFormatting>
  <conditionalFormatting sqref="G439">
    <cfRule type="expression" dxfId="35373" priority="7624">
      <formula>$Y439=1</formula>
    </cfRule>
  </conditionalFormatting>
  <conditionalFormatting sqref="G439">
    <cfRule type="expression" dxfId="35372" priority="7623">
      <formula>$Y439=3</formula>
    </cfRule>
  </conditionalFormatting>
  <conditionalFormatting sqref="G439">
    <cfRule type="expression" dxfId="35371" priority="7622">
      <formula>$Y439=4</formula>
    </cfRule>
  </conditionalFormatting>
  <conditionalFormatting sqref="G439">
    <cfRule type="expression" dxfId="35370" priority="7621">
      <formula>$Y439=2</formula>
    </cfRule>
  </conditionalFormatting>
  <conditionalFormatting sqref="G439">
    <cfRule type="expression" dxfId="35369" priority="7619">
      <formula>$Y439=1</formula>
    </cfRule>
    <cfRule type="expression" dxfId="35368" priority="7620">
      <formula>$Y439=1</formula>
    </cfRule>
  </conditionalFormatting>
  <conditionalFormatting sqref="G439">
    <cfRule type="expression" dxfId="35367" priority="7617">
      <formula>$Y439=4</formula>
    </cfRule>
    <cfRule type="expression" dxfId="35366" priority="7618">
      <formula>$Y439=2</formula>
    </cfRule>
  </conditionalFormatting>
  <conditionalFormatting sqref="F439">
    <cfRule type="expression" dxfId="35365" priority="7616">
      <formula>$Y439=1</formula>
    </cfRule>
  </conditionalFormatting>
  <conditionalFormatting sqref="F439">
    <cfRule type="expression" dxfId="35364" priority="7615">
      <formula>$Y439=3</formula>
    </cfRule>
  </conditionalFormatting>
  <conditionalFormatting sqref="F439">
    <cfRule type="expression" dxfId="35363" priority="7614">
      <formula>$Y439=4</formula>
    </cfRule>
  </conditionalFormatting>
  <conditionalFormatting sqref="F439">
    <cfRule type="expression" dxfId="35362" priority="7613">
      <formula>$Y439=2</formula>
    </cfRule>
  </conditionalFormatting>
  <conditionalFormatting sqref="F439">
    <cfRule type="expression" dxfId="35361" priority="7611">
      <formula>$Y439=1</formula>
    </cfRule>
    <cfRule type="expression" dxfId="35360" priority="7612">
      <formula>$Y439=1</formula>
    </cfRule>
  </conditionalFormatting>
  <conditionalFormatting sqref="F439">
    <cfRule type="expression" dxfId="35359" priority="7609">
      <formula>$Y439=4</formula>
    </cfRule>
    <cfRule type="expression" dxfId="35358" priority="7610">
      <formula>$Y439=2</formula>
    </cfRule>
  </conditionalFormatting>
  <conditionalFormatting sqref="F439">
    <cfRule type="expression" dxfId="35357" priority="7608">
      <formula>$Y439=1</formula>
    </cfRule>
  </conditionalFormatting>
  <conditionalFormatting sqref="F439">
    <cfRule type="expression" dxfId="35356" priority="7607">
      <formula>$Y439=3</formula>
    </cfRule>
  </conditionalFormatting>
  <conditionalFormatting sqref="F439">
    <cfRule type="expression" dxfId="35355" priority="7606">
      <formula>$Y439=4</formula>
    </cfRule>
  </conditionalFormatting>
  <conditionalFormatting sqref="F439">
    <cfRule type="expression" dxfId="35354" priority="7605">
      <formula>$Y439=2</formula>
    </cfRule>
  </conditionalFormatting>
  <conditionalFormatting sqref="F439">
    <cfRule type="expression" dxfId="35353" priority="7603">
      <formula>$Y439=1</formula>
    </cfRule>
    <cfRule type="expression" dxfId="35352" priority="7604">
      <formula>$Y439=1</formula>
    </cfRule>
  </conditionalFormatting>
  <conditionalFormatting sqref="F439">
    <cfRule type="expression" dxfId="35351" priority="7601">
      <formula>$Y439=4</formula>
    </cfRule>
    <cfRule type="expression" dxfId="35350" priority="7602">
      <formula>$Y439=2</formula>
    </cfRule>
  </conditionalFormatting>
  <conditionalFormatting sqref="F439">
    <cfRule type="expression" dxfId="35349" priority="7600">
      <formula>$Y439=1</formula>
    </cfRule>
  </conditionalFormatting>
  <conditionalFormatting sqref="F439">
    <cfRule type="expression" dxfId="35348" priority="7599">
      <formula>$Y439=3</formula>
    </cfRule>
  </conditionalFormatting>
  <conditionalFormatting sqref="F439">
    <cfRule type="expression" dxfId="35347" priority="7598">
      <formula>$Y439=4</formula>
    </cfRule>
  </conditionalFormatting>
  <conditionalFormatting sqref="F439">
    <cfRule type="expression" dxfId="35346" priority="7597">
      <formula>$Y439=2</formula>
    </cfRule>
  </conditionalFormatting>
  <conditionalFormatting sqref="F439">
    <cfRule type="expression" dxfId="35345" priority="7595">
      <formula>$Y439=1</formula>
    </cfRule>
    <cfRule type="expression" dxfId="35344" priority="7596">
      <formula>$Y439=1</formula>
    </cfRule>
  </conditionalFormatting>
  <conditionalFormatting sqref="F439">
    <cfRule type="expression" dxfId="35343" priority="7593">
      <formula>$Y439=4</formula>
    </cfRule>
    <cfRule type="expression" dxfId="35342" priority="7594">
      <formula>$Y439=2</formula>
    </cfRule>
  </conditionalFormatting>
  <conditionalFormatting sqref="F439">
    <cfRule type="expression" dxfId="35341" priority="7592">
      <formula>$Y439=1</formula>
    </cfRule>
  </conditionalFormatting>
  <conditionalFormatting sqref="F439">
    <cfRule type="expression" dxfId="35340" priority="7591">
      <formula>$Y439=3</formula>
    </cfRule>
  </conditionalFormatting>
  <conditionalFormatting sqref="F439">
    <cfRule type="expression" dxfId="35339" priority="7590">
      <formula>$Y439=4</formula>
    </cfRule>
  </conditionalFormatting>
  <conditionalFormatting sqref="F439">
    <cfRule type="expression" dxfId="35338" priority="7589">
      <formula>$Y439=2</formula>
    </cfRule>
  </conditionalFormatting>
  <conditionalFormatting sqref="F439">
    <cfRule type="expression" dxfId="35337" priority="7587">
      <formula>$Y439=1</formula>
    </cfRule>
    <cfRule type="expression" dxfId="35336" priority="7588">
      <formula>$Y439=1</formula>
    </cfRule>
  </conditionalFormatting>
  <conditionalFormatting sqref="F439">
    <cfRule type="expression" dxfId="35335" priority="7585">
      <formula>$Y439=4</formula>
    </cfRule>
    <cfRule type="expression" dxfId="35334" priority="7586">
      <formula>$Y439=2</formula>
    </cfRule>
  </conditionalFormatting>
  <conditionalFormatting sqref="N439:O439">
    <cfRule type="expression" dxfId="35333" priority="7584">
      <formula>$Y439=1</formula>
    </cfRule>
  </conditionalFormatting>
  <conditionalFormatting sqref="N439:O439">
    <cfRule type="expression" dxfId="35332" priority="7583">
      <formula>$Y439=3</formula>
    </cfRule>
  </conditionalFormatting>
  <conditionalFormatting sqref="N439:O439">
    <cfRule type="expression" dxfId="35331" priority="7582">
      <formula>$Y439=4</formula>
    </cfRule>
  </conditionalFormatting>
  <conditionalFormatting sqref="N439:O439">
    <cfRule type="expression" dxfId="35330" priority="7581">
      <formula>$Y439=2</formula>
    </cfRule>
  </conditionalFormatting>
  <conditionalFormatting sqref="Q439">
    <cfRule type="expression" dxfId="35329" priority="7580">
      <formula>$Y439=1</formula>
    </cfRule>
  </conditionalFormatting>
  <conditionalFormatting sqref="Q439">
    <cfRule type="expression" dxfId="35328" priority="7579">
      <formula>$Y439=3</formula>
    </cfRule>
  </conditionalFormatting>
  <conditionalFormatting sqref="Q439">
    <cfRule type="expression" dxfId="35327" priority="7578">
      <formula>$Y439=4</formula>
    </cfRule>
  </conditionalFormatting>
  <conditionalFormatting sqref="Q439">
    <cfRule type="expression" dxfId="35326" priority="7577">
      <formula>$Y439=2</formula>
    </cfRule>
  </conditionalFormatting>
  <conditionalFormatting sqref="Q439">
    <cfRule type="expression" dxfId="35325" priority="7561">
      <formula>$Y439=4</formula>
    </cfRule>
    <cfRule type="expression" dxfId="35324" priority="7562">
      <formula>$Y439=3</formula>
    </cfRule>
    <cfRule type="expression" dxfId="35323" priority="7563">
      <formula>$Y439=2</formula>
    </cfRule>
    <cfRule type="expression" dxfId="35322" priority="7564">
      <formula>$Y439=1</formula>
    </cfRule>
    <cfRule type="expression" dxfId="35321" priority="7565">
      <formula>$Y439=4</formula>
    </cfRule>
    <cfRule type="expression" dxfId="35320" priority="7566">
      <formula>$Y439=3</formula>
    </cfRule>
    <cfRule type="expression" dxfId="35319" priority="7567">
      <formula>$Y439=2</formula>
    </cfRule>
    <cfRule type="expression" dxfId="35318" priority="7568">
      <formula>$Y439=1</formula>
    </cfRule>
    <cfRule type="expression" dxfId="35317" priority="7569">
      <formula>$Y439=4</formula>
    </cfRule>
    <cfRule type="expression" dxfId="35316" priority="7570">
      <formula>$Y439=3</formula>
    </cfRule>
    <cfRule type="expression" dxfId="35315" priority="7571">
      <formula>$Y439=2</formula>
    </cfRule>
    <cfRule type="expression" dxfId="35314" priority="7572">
      <formula>$Y439=1</formula>
    </cfRule>
    <cfRule type="expression" dxfId="35313" priority="7573">
      <formula>$Y439=4</formula>
    </cfRule>
    <cfRule type="expression" dxfId="35312" priority="7574">
      <formula>$Y439=3</formula>
    </cfRule>
    <cfRule type="expression" dxfId="35311" priority="7575">
      <formula>$Y439=2</formula>
    </cfRule>
    <cfRule type="expression" dxfId="35310" priority="7576">
      <formula>$Y439=1</formula>
    </cfRule>
  </conditionalFormatting>
  <conditionalFormatting sqref="R439:AF439">
    <cfRule type="expression" dxfId="35309" priority="7560">
      <formula>$Y439=1</formula>
    </cfRule>
  </conditionalFormatting>
  <conditionalFormatting sqref="R439:AF439">
    <cfRule type="expression" dxfId="35308" priority="7559">
      <formula>$Y439=3</formula>
    </cfRule>
  </conditionalFormatting>
  <conditionalFormatting sqref="R439:AF439">
    <cfRule type="expression" dxfId="35307" priority="7558">
      <formula>$Y439=4</formula>
    </cfRule>
  </conditionalFormatting>
  <conditionalFormatting sqref="R439:AF439">
    <cfRule type="expression" dxfId="35306" priority="7557">
      <formula>$Y439=2</formula>
    </cfRule>
  </conditionalFormatting>
  <conditionalFormatting sqref="AF439 R439:AA439">
    <cfRule type="expression" dxfId="35305" priority="7549">
      <formula>$Y439=4</formula>
    </cfRule>
    <cfRule type="expression" dxfId="35304" priority="7550">
      <formula>$Y439=3</formula>
    </cfRule>
    <cfRule type="expression" dxfId="35303" priority="7551">
      <formula>$Y439=2</formula>
    </cfRule>
    <cfRule type="expression" dxfId="35302" priority="7552">
      <formula>$Y439=1</formula>
    </cfRule>
    <cfRule type="expression" dxfId="35301" priority="7553">
      <formula>$Y439=4</formula>
    </cfRule>
    <cfRule type="expression" dxfId="35300" priority="7554">
      <formula>$Y439=3</formula>
    </cfRule>
    <cfRule type="expression" dxfId="35299" priority="7555">
      <formula>$Y439=2</formula>
    </cfRule>
    <cfRule type="expression" dxfId="35298" priority="7556">
      <formula>$Y439=1</formula>
    </cfRule>
  </conditionalFormatting>
  <conditionalFormatting sqref="R439:V439 Y439:AF439">
    <cfRule type="expression" dxfId="35297" priority="7548">
      <formula>$Y439=1</formula>
    </cfRule>
  </conditionalFormatting>
  <conditionalFormatting sqref="R439:V439 Y439:AF439">
    <cfRule type="expression" dxfId="35296" priority="7547">
      <formula>$Y439=3</formula>
    </cfRule>
  </conditionalFormatting>
  <conditionalFormatting sqref="R439:V439 Y439:AF439">
    <cfRule type="expression" dxfId="35295" priority="7546">
      <formula>$Y439=4</formula>
    </cfRule>
  </conditionalFormatting>
  <conditionalFormatting sqref="R439:V439 Y439:AF439">
    <cfRule type="expression" dxfId="35294" priority="7545">
      <formula>$Y439=2</formula>
    </cfRule>
  </conditionalFormatting>
  <conditionalFormatting sqref="AF439 R439:V439 Y439:AA439">
    <cfRule type="expression" dxfId="35293" priority="7537">
      <formula>$Y439=4</formula>
    </cfRule>
    <cfRule type="expression" dxfId="35292" priority="7538">
      <formula>$Y439=3</formula>
    </cfRule>
    <cfRule type="expression" dxfId="35291" priority="7539">
      <formula>$Y439=2</formula>
    </cfRule>
    <cfRule type="expression" dxfId="35290" priority="7540">
      <formula>$Y439=1</formula>
    </cfRule>
    <cfRule type="expression" dxfId="35289" priority="7541">
      <formula>$Y439=4</formula>
    </cfRule>
    <cfRule type="expression" dxfId="35288" priority="7542">
      <formula>$Y439=3</formula>
    </cfRule>
    <cfRule type="expression" dxfId="35287" priority="7543">
      <formula>$Y439=2</formula>
    </cfRule>
    <cfRule type="expression" dxfId="35286" priority="7544">
      <formula>$Y439=1</formula>
    </cfRule>
  </conditionalFormatting>
  <conditionalFormatting sqref="W439:X439">
    <cfRule type="expression" dxfId="35285" priority="7536">
      <formula>$Y439=1</formula>
    </cfRule>
  </conditionalFormatting>
  <conditionalFormatting sqref="W439:X439">
    <cfRule type="expression" dxfId="35284" priority="7535">
      <formula>$Y439=3</formula>
    </cfRule>
  </conditionalFormatting>
  <conditionalFormatting sqref="W439:X439">
    <cfRule type="expression" dxfId="35283" priority="7534">
      <formula>$Y439=4</formula>
    </cfRule>
  </conditionalFormatting>
  <conditionalFormatting sqref="W439:X439">
    <cfRule type="expression" dxfId="35282" priority="7533">
      <formula>$Y439=2</formula>
    </cfRule>
  </conditionalFormatting>
  <conditionalFormatting sqref="W439:X439">
    <cfRule type="expression" dxfId="35281" priority="7525">
      <formula>$Y439=4</formula>
    </cfRule>
    <cfRule type="expression" dxfId="35280" priority="7526">
      <formula>$Y439=3</formula>
    </cfRule>
    <cfRule type="expression" dxfId="35279" priority="7527">
      <formula>$Y439=2</formula>
    </cfRule>
    <cfRule type="expression" dxfId="35278" priority="7528">
      <formula>$Y439=1</formula>
    </cfRule>
    <cfRule type="expression" dxfId="35277" priority="7529">
      <formula>$Y439=4</formula>
    </cfRule>
    <cfRule type="expression" dxfId="35276" priority="7530">
      <formula>$Y439=3</formula>
    </cfRule>
    <cfRule type="expression" dxfId="35275" priority="7531">
      <formula>$Y439=2</formula>
    </cfRule>
    <cfRule type="expression" dxfId="35274" priority="7532">
      <formula>$Y439=1</formula>
    </cfRule>
  </conditionalFormatting>
  <conditionalFormatting sqref="Q439">
    <cfRule type="expression" dxfId="35273" priority="7524">
      <formula>$Y439=1</formula>
    </cfRule>
  </conditionalFormatting>
  <conditionalFormatting sqref="Q439">
    <cfRule type="expression" dxfId="35272" priority="7523">
      <formula>$Y439=3</formula>
    </cfRule>
  </conditionalFormatting>
  <conditionalFormatting sqref="Q439">
    <cfRule type="expression" dxfId="35271" priority="7522">
      <formula>$Y439=4</formula>
    </cfRule>
  </conditionalFormatting>
  <conditionalFormatting sqref="Q439">
    <cfRule type="expression" dxfId="35270" priority="7521">
      <formula>$Y439=2</formula>
    </cfRule>
  </conditionalFormatting>
  <conditionalFormatting sqref="Q439">
    <cfRule type="expression" dxfId="35269" priority="7505">
      <formula>$Y439=4</formula>
    </cfRule>
    <cfRule type="expression" dxfId="35268" priority="7506">
      <formula>$Y439=3</formula>
    </cfRule>
    <cfRule type="expression" dxfId="35267" priority="7507">
      <formula>$Y439=2</formula>
    </cfRule>
    <cfRule type="expression" dxfId="35266" priority="7508">
      <formula>$Y439=1</formula>
    </cfRule>
    <cfRule type="expression" dxfId="35265" priority="7509">
      <formula>$Y439=4</formula>
    </cfRule>
    <cfRule type="expression" dxfId="35264" priority="7510">
      <formula>$Y439=3</formula>
    </cfRule>
    <cfRule type="expression" dxfId="35263" priority="7511">
      <formula>$Y439=2</formula>
    </cfRule>
    <cfRule type="expression" dxfId="35262" priority="7512">
      <formula>$Y439=1</formula>
    </cfRule>
    <cfRule type="expression" dxfId="35261" priority="7513">
      <formula>$Y439=4</formula>
    </cfRule>
    <cfRule type="expression" dxfId="35260" priority="7514">
      <formula>$Y439=3</formula>
    </cfRule>
    <cfRule type="expression" dxfId="35259" priority="7515">
      <formula>$Y439=2</formula>
    </cfRule>
    <cfRule type="expression" dxfId="35258" priority="7516">
      <formula>$Y439=1</formula>
    </cfRule>
    <cfRule type="expression" dxfId="35257" priority="7517">
      <formula>$Y439=4</formula>
    </cfRule>
    <cfRule type="expression" dxfId="35256" priority="7518">
      <formula>$Y439=3</formula>
    </cfRule>
    <cfRule type="expression" dxfId="35255" priority="7519">
      <formula>$Y439=2</formula>
    </cfRule>
    <cfRule type="expression" dxfId="35254" priority="7520">
      <formula>$Y439=1</formula>
    </cfRule>
  </conditionalFormatting>
  <conditionalFormatting sqref="R439:AF439">
    <cfRule type="expression" dxfId="35253" priority="7504">
      <formula>$Y439=1</formula>
    </cfRule>
  </conditionalFormatting>
  <conditionalFormatting sqref="R439:AF439">
    <cfRule type="expression" dxfId="35252" priority="7503">
      <formula>$Y439=3</formula>
    </cfRule>
  </conditionalFormatting>
  <conditionalFormatting sqref="R439:AF439">
    <cfRule type="expression" dxfId="35251" priority="7502">
      <formula>$Y439=4</formula>
    </cfRule>
  </conditionalFormatting>
  <conditionalFormatting sqref="R439:AF439">
    <cfRule type="expression" dxfId="35250" priority="7501">
      <formula>$Y439=2</formula>
    </cfRule>
  </conditionalFormatting>
  <conditionalFormatting sqref="AF439 R439:AA439">
    <cfRule type="expression" dxfId="35249" priority="7493">
      <formula>$Y439=4</formula>
    </cfRule>
    <cfRule type="expression" dxfId="35248" priority="7494">
      <formula>$Y439=3</formula>
    </cfRule>
    <cfRule type="expression" dxfId="35247" priority="7495">
      <formula>$Y439=2</formula>
    </cfRule>
    <cfRule type="expression" dxfId="35246" priority="7496">
      <formula>$Y439=1</formula>
    </cfRule>
    <cfRule type="expression" dxfId="35245" priority="7497">
      <formula>$Y439=4</formula>
    </cfRule>
    <cfRule type="expression" dxfId="35244" priority="7498">
      <formula>$Y439=3</formula>
    </cfRule>
    <cfRule type="expression" dxfId="35243" priority="7499">
      <formula>$Y439=2</formula>
    </cfRule>
    <cfRule type="expression" dxfId="35242" priority="7500">
      <formula>$Y439=1</formula>
    </cfRule>
  </conditionalFormatting>
  <conditionalFormatting sqref="R439:V439 Y439:AF439">
    <cfRule type="expression" dxfId="35241" priority="7492">
      <formula>$Y439=1</formula>
    </cfRule>
  </conditionalFormatting>
  <conditionalFormatting sqref="R439:V439 Y439:AF439">
    <cfRule type="expression" dxfId="35240" priority="7491">
      <formula>$Y439=3</formula>
    </cfRule>
  </conditionalFormatting>
  <conditionalFormatting sqref="R439:V439 Y439:AF439">
    <cfRule type="expression" dxfId="35239" priority="7490">
      <formula>$Y439=4</formula>
    </cfRule>
  </conditionalFormatting>
  <conditionalFormatting sqref="R439:V439 Y439:AF439">
    <cfRule type="expression" dxfId="35238" priority="7489">
      <formula>$Y439=2</formula>
    </cfRule>
  </conditionalFormatting>
  <conditionalFormatting sqref="AF439 R439:V439 Y439:AA439">
    <cfRule type="expression" dxfId="35237" priority="7481">
      <formula>$Y439=4</formula>
    </cfRule>
    <cfRule type="expression" dxfId="35236" priority="7482">
      <formula>$Y439=3</formula>
    </cfRule>
    <cfRule type="expression" dxfId="35235" priority="7483">
      <formula>$Y439=2</formula>
    </cfRule>
    <cfRule type="expression" dxfId="35234" priority="7484">
      <formula>$Y439=1</formula>
    </cfRule>
    <cfRule type="expression" dxfId="35233" priority="7485">
      <formula>$Y439=4</formula>
    </cfRule>
    <cfRule type="expression" dxfId="35232" priority="7486">
      <formula>$Y439=3</formula>
    </cfRule>
    <cfRule type="expression" dxfId="35231" priority="7487">
      <formula>$Y439=2</formula>
    </cfRule>
    <cfRule type="expression" dxfId="35230" priority="7488">
      <formula>$Y439=1</formula>
    </cfRule>
  </conditionalFormatting>
  <conditionalFormatting sqref="W439:X439">
    <cfRule type="expression" dxfId="35229" priority="7480">
      <formula>$Y439=1</formula>
    </cfRule>
  </conditionalFormatting>
  <conditionalFormatting sqref="W439:X439">
    <cfRule type="expression" dxfId="35228" priority="7479">
      <formula>$Y439=3</formula>
    </cfRule>
  </conditionalFormatting>
  <conditionalFormatting sqref="W439:X439">
    <cfRule type="expression" dxfId="35227" priority="7478">
      <formula>$Y439=4</formula>
    </cfRule>
  </conditionalFormatting>
  <conditionalFormatting sqref="W439:X439">
    <cfRule type="expression" dxfId="35226" priority="7477">
      <formula>$Y439=2</formula>
    </cfRule>
  </conditionalFormatting>
  <conditionalFormatting sqref="W439:X439">
    <cfRule type="expression" dxfId="35225" priority="7469">
      <formula>$Y439=4</formula>
    </cfRule>
    <cfRule type="expression" dxfId="35224" priority="7470">
      <formula>$Y439=3</formula>
    </cfRule>
    <cfRule type="expression" dxfId="35223" priority="7471">
      <formula>$Y439=2</formula>
    </cfRule>
    <cfRule type="expression" dxfId="35222" priority="7472">
      <formula>$Y439=1</formula>
    </cfRule>
    <cfRule type="expression" dxfId="35221" priority="7473">
      <formula>$Y439=4</formula>
    </cfRule>
    <cfRule type="expression" dxfId="35220" priority="7474">
      <formula>$Y439=3</formula>
    </cfRule>
    <cfRule type="expression" dxfId="35219" priority="7475">
      <formula>$Y439=2</formula>
    </cfRule>
    <cfRule type="expression" dxfId="35218" priority="7476">
      <formula>$Y439=1</formula>
    </cfRule>
  </conditionalFormatting>
  <conditionalFormatting sqref="M418:O418">
    <cfRule type="expression" dxfId="35217" priority="7468">
      <formula>$Y418=1</formula>
    </cfRule>
  </conditionalFormatting>
  <conditionalFormatting sqref="M418:O418">
    <cfRule type="expression" dxfId="35216" priority="7467">
      <formula>$Y418=3</formula>
    </cfRule>
  </conditionalFormatting>
  <conditionalFormatting sqref="M418:O418">
    <cfRule type="expression" dxfId="35215" priority="7466">
      <formula>$Y418=4</formula>
    </cfRule>
  </conditionalFormatting>
  <conditionalFormatting sqref="M418:O418">
    <cfRule type="expression" dxfId="35214" priority="7465">
      <formula>$Y418=2</formula>
    </cfRule>
  </conditionalFormatting>
  <conditionalFormatting sqref="N418:O418">
    <cfRule type="expression" dxfId="35213" priority="7464">
      <formula>$Y418=1</formula>
    </cfRule>
  </conditionalFormatting>
  <conditionalFormatting sqref="N418:O418">
    <cfRule type="expression" dxfId="35212" priority="7463">
      <formula>$Y418=3</formula>
    </cfRule>
  </conditionalFormatting>
  <conditionalFormatting sqref="N418:O418">
    <cfRule type="expression" dxfId="35211" priority="7462">
      <formula>$Y418=4</formula>
    </cfRule>
  </conditionalFormatting>
  <conditionalFormatting sqref="N418:O418">
    <cfRule type="expression" dxfId="35210" priority="7461">
      <formula>$Y418=2</formula>
    </cfRule>
  </conditionalFormatting>
  <conditionalFormatting sqref="N418:O418">
    <cfRule type="expression" dxfId="35209" priority="7460">
      <formula>$Y418=1</formula>
    </cfRule>
  </conditionalFormatting>
  <conditionalFormatting sqref="N418:O418">
    <cfRule type="expression" dxfId="35208" priority="7459">
      <formula>$Y418=3</formula>
    </cfRule>
  </conditionalFormatting>
  <conditionalFormatting sqref="N418:O418">
    <cfRule type="expression" dxfId="35207" priority="7458">
      <formula>$Y418=4</formula>
    </cfRule>
  </conditionalFormatting>
  <conditionalFormatting sqref="N418:O418">
    <cfRule type="expression" dxfId="35206" priority="7457">
      <formula>$Y418=2</formula>
    </cfRule>
  </conditionalFormatting>
  <conditionalFormatting sqref="G442">
    <cfRule type="expression" dxfId="35205" priority="7456">
      <formula>$Y442=1</formula>
    </cfRule>
  </conditionalFormatting>
  <conditionalFormatting sqref="G442">
    <cfRule type="expression" dxfId="35204" priority="7455">
      <formula>$Y442=3</formula>
    </cfRule>
  </conditionalFormatting>
  <conditionalFormatting sqref="G442">
    <cfRule type="expression" dxfId="35203" priority="7454">
      <formula>$Y442=4</formula>
    </cfRule>
  </conditionalFormatting>
  <conditionalFormatting sqref="G442">
    <cfRule type="expression" dxfId="35202" priority="7453">
      <formula>$Y442=2</formula>
    </cfRule>
  </conditionalFormatting>
  <conditionalFormatting sqref="G442">
    <cfRule type="expression" dxfId="35201" priority="7451">
      <formula>$Y442=1</formula>
    </cfRule>
    <cfRule type="expression" dxfId="35200" priority="7452">
      <formula>$Y442=1</formula>
    </cfRule>
  </conditionalFormatting>
  <conditionalFormatting sqref="G442">
    <cfRule type="expression" dxfId="35199" priority="7449">
      <formula>$Y442=4</formula>
    </cfRule>
    <cfRule type="expression" dxfId="35198" priority="7450">
      <formula>$Y442=2</formula>
    </cfRule>
  </conditionalFormatting>
  <conditionalFormatting sqref="F442">
    <cfRule type="expression" dxfId="35197" priority="7448">
      <formula>$Y442=1</formula>
    </cfRule>
  </conditionalFormatting>
  <conditionalFormatting sqref="F442">
    <cfRule type="expression" dxfId="35196" priority="7447">
      <formula>$Y442=3</formula>
    </cfRule>
  </conditionalFormatting>
  <conditionalFormatting sqref="F442">
    <cfRule type="expression" dxfId="35195" priority="7446">
      <formula>$Y442=4</formula>
    </cfRule>
  </conditionalFormatting>
  <conditionalFormatting sqref="F442">
    <cfRule type="expression" dxfId="35194" priority="7445">
      <formula>$Y442=2</formula>
    </cfRule>
  </conditionalFormatting>
  <conditionalFormatting sqref="F442">
    <cfRule type="expression" dxfId="35193" priority="7443">
      <formula>$Y442=1</formula>
    </cfRule>
    <cfRule type="expression" dxfId="35192" priority="7444">
      <formula>$Y442=1</formula>
    </cfRule>
  </conditionalFormatting>
  <conditionalFormatting sqref="F442">
    <cfRule type="expression" dxfId="35191" priority="7441">
      <formula>$Y442=4</formula>
    </cfRule>
    <cfRule type="expression" dxfId="35190" priority="7442">
      <formula>$Y442=2</formula>
    </cfRule>
  </conditionalFormatting>
  <conditionalFormatting sqref="F442">
    <cfRule type="expression" dxfId="35189" priority="7440">
      <formula>$Y442=1</formula>
    </cfRule>
  </conditionalFormatting>
  <conditionalFormatting sqref="F442">
    <cfRule type="expression" dxfId="35188" priority="7439">
      <formula>$Y442=3</formula>
    </cfRule>
  </conditionalFormatting>
  <conditionalFormatting sqref="F442">
    <cfRule type="expression" dxfId="35187" priority="7438">
      <formula>$Y442=4</formula>
    </cfRule>
  </conditionalFormatting>
  <conditionalFormatting sqref="F442">
    <cfRule type="expression" dxfId="35186" priority="7437">
      <formula>$Y442=2</formula>
    </cfRule>
  </conditionalFormatting>
  <conditionalFormatting sqref="F442">
    <cfRule type="expression" dxfId="35185" priority="7435">
      <formula>$Y442=1</formula>
    </cfRule>
    <cfRule type="expression" dxfId="35184" priority="7436">
      <formula>$Y442=1</formula>
    </cfRule>
  </conditionalFormatting>
  <conditionalFormatting sqref="F442">
    <cfRule type="expression" dxfId="35183" priority="7433">
      <formula>$Y442=4</formula>
    </cfRule>
    <cfRule type="expression" dxfId="35182" priority="7434">
      <formula>$Y442=2</formula>
    </cfRule>
  </conditionalFormatting>
  <conditionalFormatting sqref="F442">
    <cfRule type="expression" dxfId="35181" priority="7432">
      <formula>$Y442=1</formula>
    </cfRule>
  </conditionalFormatting>
  <conditionalFormatting sqref="F442">
    <cfRule type="expression" dxfId="35180" priority="7431">
      <formula>$Y442=3</formula>
    </cfRule>
  </conditionalFormatting>
  <conditionalFormatting sqref="F442">
    <cfRule type="expression" dxfId="35179" priority="7430">
      <formula>$Y442=4</formula>
    </cfRule>
  </conditionalFormatting>
  <conditionalFormatting sqref="F442">
    <cfRule type="expression" dxfId="35178" priority="7429">
      <formula>$Y442=2</formula>
    </cfRule>
  </conditionalFormatting>
  <conditionalFormatting sqref="F442">
    <cfRule type="expression" dxfId="35177" priority="7427">
      <formula>$Y442=1</formula>
    </cfRule>
    <cfRule type="expression" dxfId="35176" priority="7428">
      <formula>$Y442=1</formula>
    </cfRule>
  </conditionalFormatting>
  <conditionalFormatting sqref="F442">
    <cfRule type="expression" dxfId="35175" priority="7425">
      <formula>$Y442=4</formula>
    </cfRule>
    <cfRule type="expression" dxfId="35174" priority="7426">
      <formula>$Y442=2</formula>
    </cfRule>
  </conditionalFormatting>
  <conditionalFormatting sqref="F442">
    <cfRule type="expression" dxfId="35173" priority="7424">
      <formula>$Y442=1</formula>
    </cfRule>
  </conditionalFormatting>
  <conditionalFormatting sqref="F442">
    <cfRule type="expression" dxfId="35172" priority="7423">
      <formula>$Y442=3</formula>
    </cfRule>
  </conditionalFormatting>
  <conditionalFormatting sqref="F442">
    <cfRule type="expression" dxfId="35171" priority="7422">
      <formula>$Y442=4</formula>
    </cfRule>
  </conditionalFormatting>
  <conditionalFormatting sqref="F442">
    <cfRule type="expression" dxfId="35170" priority="7421">
      <formula>$Y442=2</formula>
    </cfRule>
  </conditionalFormatting>
  <conditionalFormatting sqref="F442">
    <cfRule type="expression" dxfId="35169" priority="7419">
      <formula>$Y442=1</formula>
    </cfRule>
    <cfRule type="expression" dxfId="35168" priority="7420">
      <formula>$Y442=1</formula>
    </cfRule>
  </conditionalFormatting>
  <conditionalFormatting sqref="F442">
    <cfRule type="expression" dxfId="35167" priority="7417">
      <formula>$Y442=4</formula>
    </cfRule>
    <cfRule type="expression" dxfId="35166" priority="7418">
      <formula>$Y442=2</formula>
    </cfRule>
  </conditionalFormatting>
  <conditionalFormatting sqref="R363:V363 Y363">
    <cfRule type="expression" dxfId="35165" priority="7416">
      <formula>$Y363=1</formula>
    </cfRule>
  </conditionalFormatting>
  <conditionalFormatting sqref="R363:V363 Y363">
    <cfRule type="expression" dxfId="35164" priority="7415">
      <formula>$Y363=3</formula>
    </cfRule>
  </conditionalFormatting>
  <conditionalFormatting sqref="R363:V363 Y363">
    <cfRule type="expression" dxfId="35163" priority="7414">
      <formula>$Y363=4</formula>
    </cfRule>
  </conditionalFormatting>
  <conditionalFormatting sqref="R363:V363 Y363">
    <cfRule type="expression" dxfId="35162" priority="7413">
      <formula>$Y363=2</formula>
    </cfRule>
  </conditionalFormatting>
  <conditionalFormatting sqref="R363:V363 Y363">
    <cfRule type="expression" dxfId="35161" priority="7405">
      <formula>$Y363=4</formula>
    </cfRule>
    <cfRule type="expression" dxfId="35160" priority="7406">
      <formula>$Y363=3</formula>
    </cfRule>
    <cfRule type="expression" dxfId="35159" priority="7407">
      <formula>$Y363=2</formula>
    </cfRule>
    <cfRule type="expression" dxfId="35158" priority="7408">
      <formula>$Y363=1</formula>
    </cfRule>
    <cfRule type="expression" dxfId="35157" priority="7409">
      <formula>$Y363=4</formula>
    </cfRule>
    <cfRule type="expression" dxfId="35156" priority="7410">
      <formula>$Y363=3</formula>
    </cfRule>
    <cfRule type="expression" dxfId="35155" priority="7411">
      <formula>$Y363=2</formula>
    </cfRule>
    <cfRule type="expression" dxfId="35154" priority="7412">
      <formula>$Y363=1</formula>
    </cfRule>
  </conditionalFormatting>
  <conditionalFormatting sqref="W363:X363">
    <cfRule type="expression" dxfId="35153" priority="7404">
      <formula>$Y363=1</formula>
    </cfRule>
  </conditionalFormatting>
  <conditionalFormatting sqref="W363:X363">
    <cfRule type="expression" dxfId="35152" priority="7403">
      <formula>$Y363=3</formula>
    </cfRule>
  </conditionalFormatting>
  <conditionalFormatting sqref="W363:X363">
    <cfRule type="expression" dxfId="35151" priority="7402">
      <formula>$Y363=4</formula>
    </cfRule>
  </conditionalFormatting>
  <conditionalFormatting sqref="W363:X363">
    <cfRule type="expression" dxfId="35150" priority="7401">
      <formula>$Y363=2</formula>
    </cfRule>
  </conditionalFormatting>
  <conditionalFormatting sqref="W363:X363">
    <cfRule type="expression" dxfId="35149" priority="7393">
      <formula>$Y363=4</formula>
    </cfRule>
    <cfRule type="expression" dxfId="35148" priority="7394">
      <formula>$Y363=3</formula>
    </cfRule>
    <cfRule type="expression" dxfId="35147" priority="7395">
      <formula>$Y363=2</formula>
    </cfRule>
    <cfRule type="expression" dxfId="35146" priority="7396">
      <formula>$Y363=1</formula>
    </cfRule>
    <cfRule type="expression" dxfId="35145" priority="7397">
      <formula>$Y363=4</formula>
    </cfRule>
    <cfRule type="expression" dxfId="35144" priority="7398">
      <formula>$Y363=3</formula>
    </cfRule>
    <cfRule type="expression" dxfId="35143" priority="7399">
      <formula>$Y363=2</formula>
    </cfRule>
    <cfRule type="expression" dxfId="35142" priority="7400">
      <formula>$Y363=1</formula>
    </cfRule>
  </conditionalFormatting>
  <conditionalFormatting sqref="R365:V365 Y365">
    <cfRule type="expression" dxfId="35141" priority="7392">
      <formula>$Y365=1</formula>
    </cfRule>
  </conditionalFormatting>
  <conditionalFormatting sqref="R365:V365 Y365">
    <cfRule type="expression" dxfId="35140" priority="7391">
      <formula>$Y365=3</formula>
    </cfRule>
  </conditionalFormatting>
  <conditionalFormatting sqref="R365:V365 Y365">
    <cfRule type="expression" dxfId="35139" priority="7390">
      <formula>$Y365=4</formula>
    </cfRule>
  </conditionalFormatting>
  <conditionalFormatting sqref="R365:V365 Y365">
    <cfRule type="expression" dxfId="35138" priority="7389">
      <formula>$Y365=2</formula>
    </cfRule>
  </conditionalFormatting>
  <conditionalFormatting sqref="R365:V365 Y365">
    <cfRule type="expression" dxfId="35137" priority="7381">
      <formula>$Y365=4</formula>
    </cfRule>
    <cfRule type="expression" dxfId="35136" priority="7382">
      <formula>$Y365=3</formula>
    </cfRule>
    <cfRule type="expression" dxfId="35135" priority="7383">
      <formula>$Y365=2</formula>
    </cfRule>
    <cfRule type="expression" dxfId="35134" priority="7384">
      <formula>$Y365=1</formula>
    </cfRule>
    <cfRule type="expression" dxfId="35133" priority="7385">
      <formula>$Y365=4</formula>
    </cfRule>
    <cfRule type="expression" dxfId="35132" priority="7386">
      <formula>$Y365=3</formula>
    </cfRule>
    <cfRule type="expression" dxfId="35131" priority="7387">
      <formula>$Y365=2</formula>
    </cfRule>
    <cfRule type="expression" dxfId="35130" priority="7388">
      <formula>$Y365=1</formula>
    </cfRule>
  </conditionalFormatting>
  <conditionalFormatting sqref="W365:X365">
    <cfRule type="expression" dxfId="35129" priority="7380">
      <formula>$Y365=1</formula>
    </cfRule>
  </conditionalFormatting>
  <conditionalFormatting sqref="W365:X365">
    <cfRule type="expression" dxfId="35128" priority="7379">
      <formula>$Y365=3</formula>
    </cfRule>
  </conditionalFormatting>
  <conditionalFormatting sqref="W365:X365">
    <cfRule type="expression" dxfId="35127" priority="7378">
      <formula>$Y365=4</formula>
    </cfRule>
  </conditionalFormatting>
  <conditionalFormatting sqref="W365:X365">
    <cfRule type="expression" dxfId="35126" priority="7377">
      <formula>$Y365=2</formula>
    </cfRule>
  </conditionalFormatting>
  <conditionalFormatting sqref="W365:X365">
    <cfRule type="expression" dxfId="35125" priority="7369">
      <formula>$Y365=4</formula>
    </cfRule>
    <cfRule type="expression" dxfId="35124" priority="7370">
      <formula>$Y365=3</formula>
    </cfRule>
    <cfRule type="expression" dxfId="35123" priority="7371">
      <formula>$Y365=2</formula>
    </cfRule>
    <cfRule type="expression" dxfId="35122" priority="7372">
      <formula>$Y365=1</formula>
    </cfRule>
    <cfRule type="expression" dxfId="35121" priority="7373">
      <formula>$Y365=4</formula>
    </cfRule>
    <cfRule type="expression" dxfId="35120" priority="7374">
      <formula>$Y365=3</formula>
    </cfRule>
    <cfRule type="expression" dxfId="35119" priority="7375">
      <formula>$Y365=2</formula>
    </cfRule>
    <cfRule type="expression" dxfId="35118" priority="7376">
      <formula>$Y365=1</formula>
    </cfRule>
  </conditionalFormatting>
  <conditionalFormatting sqref="W398:Y398">
    <cfRule type="expression" dxfId="35117" priority="7368">
      <formula>$Y398=1</formula>
    </cfRule>
  </conditionalFormatting>
  <conditionalFormatting sqref="W398:Y398">
    <cfRule type="expression" dxfId="35116" priority="7367">
      <formula>$Y398=3</formula>
    </cfRule>
  </conditionalFormatting>
  <conditionalFormatting sqref="W398:Y398">
    <cfRule type="expression" dxfId="35115" priority="7366">
      <formula>$Y398=4</formula>
    </cfRule>
  </conditionalFormatting>
  <conditionalFormatting sqref="W398:Y398">
    <cfRule type="expression" dxfId="35114" priority="7365">
      <formula>$Y398=2</formula>
    </cfRule>
  </conditionalFormatting>
  <conditionalFormatting sqref="W398:Y398">
    <cfRule type="expression" dxfId="35113" priority="7357">
      <formula>$Y398=4</formula>
    </cfRule>
    <cfRule type="expression" dxfId="35112" priority="7358">
      <formula>$Y398=3</formula>
    </cfRule>
    <cfRule type="expression" dxfId="35111" priority="7359">
      <formula>$Y398=2</formula>
    </cfRule>
    <cfRule type="expression" dxfId="35110" priority="7360">
      <formula>$Y398=1</formula>
    </cfRule>
    <cfRule type="expression" dxfId="35109" priority="7361">
      <formula>$Y398=4</formula>
    </cfRule>
    <cfRule type="expression" dxfId="35108" priority="7362">
      <formula>$Y398=3</formula>
    </cfRule>
    <cfRule type="expression" dxfId="35107" priority="7363">
      <formula>$Y398=2</formula>
    </cfRule>
    <cfRule type="expression" dxfId="35106" priority="7364">
      <formula>$Y398=1</formula>
    </cfRule>
  </conditionalFormatting>
  <conditionalFormatting sqref="Y398">
    <cfRule type="expression" dxfId="35105" priority="7356">
      <formula>$Y398=1</formula>
    </cfRule>
  </conditionalFormatting>
  <conditionalFormatting sqref="Y398">
    <cfRule type="expression" dxfId="35104" priority="7355">
      <formula>$Y398=3</formula>
    </cfRule>
  </conditionalFormatting>
  <conditionalFormatting sqref="Y398">
    <cfRule type="expression" dxfId="35103" priority="7354">
      <formula>$Y398=4</formula>
    </cfRule>
  </conditionalFormatting>
  <conditionalFormatting sqref="Y398">
    <cfRule type="expression" dxfId="35102" priority="7353">
      <formula>$Y398=2</formula>
    </cfRule>
  </conditionalFormatting>
  <conditionalFormatting sqref="Y398">
    <cfRule type="expression" dxfId="35101" priority="7345">
      <formula>$Y398=4</formula>
    </cfRule>
    <cfRule type="expression" dxfId="35100" priority="7346">
      <formula>$Y398=3</formula>
    </cfRule>
    <cfRule type="expression" dxfId="35099" priority="7347">
      <formula>$Y398=2</formula>
    </cfRule>
    <cfRule type="expression" dxfId="35098" priority="7348">
      <formula>$Y398=1</formula>
    </cfRule>
    <cfRule type="expression" dxfId="35097" priority="7349">
      <formula>$Y398=4</formula>
    </cfRule>
    <cfRule type="expression" dxfId="35096" priority="7350">
      <formula>$Y398=3</formula>
    </cfRule>
    <cfRule type="expression" dxfId="35095" priority="7351">
      <formula>$Y398=2</formula>
    </cfRule>
    <cfRule type="expression" dxfId="35094" priority="7352">
      <formula>$Y398=1</formula>
    </cfRule>
  </conditionalFormatting>
  <conditionalFormatting sqref="W398:X398">
    <cfRule type="expression" dxfId="35093" priority="7344">
      <formula>$Y398=1</formula>
    </cfRule>
  </conditionalFormatting>
  <conditionalFormatting sqref="W398:X398">
    <cfRule type="expression" dxfId="35092" priority="7343">
      <formula>$Y398=3</formula>
    </cfRule>
  </conditionalFormatting>
  <conditionalFormatting sqref="W398:X398">
    <cfRule type="expression" dxfId="35091" priority="7342">
      <formula>$Y398=4</formula>
    </cfRule>
  </conditionalFormatting>
  <conditionalFormatting sqref="W398:X398">
    <cfRule type="expression" dxfId="35090" priority="7341">
      <formula>$Y398=2</formula>
    </cfRule>
  </conditionalFormatting>
  <conditionalFormatting sqref="W398:X398">
    <cfRule type="expression" dxfId="35089" priority="7333">
      <formula>$Y398=4</formula>
    </cfRule>
    <cfRule type="expression" dxfId="35088" priority="7334">
      <formula>$Y398=3</formula>
    </cfRule>
    <cfRule type="expression" dxfId="35087" priority="7335">
      <formula>$Y398=2</formula>
    </cfRule>
    <cfRule type="expression" dxfId="35086" priority="7336">
      <formula>$Y398=1</formula>
    </cfRule>
    <cfRule type="expression" dxfId="35085" priority="7337">
      <formula>$Y398=4</formula>
    </cfRule>
    <cfRule type="expression" dxfId="35084" priority="7338">
      <formula>$Y398=3</formula>
    </cfRule>
    <cfRule type="expression" dxfId="35083" priority="7339">
      <formula>$Y398=2</formula>
    </cfRule>
    <cfRule type="expression" dxfId="35082" priority="7340">
      <formula>$Y398=1</formula>
    </cfRule>
  </conditionalFormatting>
  <conditionalFormatting sqref="F461:G461">
    <cfRule type="expression" dxfId="35081" priority="7332">
      <formula>$Y461=1</formula>
    </cfRule>
  </conditionalFormatting>
  <conditionalFormatting sqref="F461:G461">
    <cfRule type="expression" dxfId="35080" priority="7331">
      <formula>$Y461=3</formula>
    </cfRule>
  </conditionalFormatting>
  <conditionalFormatting sqref="F461:G461">
    <cfRule type="expression" dxfId="35079" priority="7330">
      <formula>$Y461=4</formula>
    </cfRule>
  </conditionalFormatting>
  <conditionalFormatting sqref="F461:G461">
    <cfRule type="expression" dxfId="35078" priority="7329">
      <formula>$Y461=2</formula>
    </cfRule>
  </conditionalFormatting>
  <conditionalFormatting sqref="F461:G461">
    <cfRule type="expression" dxfId="35077" priority="7327">
      <formula>$Y461=1</formula>
    </cfRule>
    <cfRule type="expression" dxfId="35076" priority="7328">
      <formula>$Y461=1</formula>
    </cfRule>
  </conditionalFormatting>
  <conditionalFormatting sqref="F461:G461">
    <cfRule type="expression" dxfId="35075" priority="7325">
      <formula>$Y461=4</formula>
    </cfRule>
    <cfRule type="expression" dxfId="35074" priority="7326">
      <formula>$Y461=2</formula>
    </cfRule>
  </conditionalFormatting>
  <conditionalFormatting sqref="G461">
    <cfRule type="expression" dxfId="35073" priority="7324">
      <formula>$Y461=1</formula>
    </cfRule>
  </conditionalFormatting>
  <conditionalFormatting sqref="G461">
    <cfRule type="expression" dxfId="35072" priority="7323">
      <formula>$Y461=3</formula>
    </cfRule>
  </conditionalFormatting>
  <conditionalFormatting sqref="G461">
    <cfRule type="expression" dxfId="35071" priority="7322">
      <formula>$Y461=4</formula>
    </cfRule>
  </conditionalFormatting>
  <conditionalFormatting sqref="G461">
    <cfRule type="expression" dxfId="35070" priority="7321">
      <formula>$Y461=2</formula>
    </cfRule>
  </conditionalFormatting>
  <conditionalFormatting sqref="G461">
    <cfRule type="expression" dxfId="35069" priority="7319">
      <formula>$Y461=1</formula>
    </cfRule>
    <cfRule type="expression" dxfId="35068" priority="7320">
      <formula>$Y461=1</formula>
    </cfRule>
  </conditionalFormatting>
  <conditionalFormatting sqref="G461">
    <cfRule type="expression" dxfId="35067" priority="7317">
      <formula>$Y461=4</formula>
    </cfRule>
    <cfRule type="expression" dxfId="35066" priority="7318">
      <formula>$Y461=2</formula>
    </cfRule>
  </conditionalFormatting>
  <conditionalFormatting sqref="F461">
    <cfRule type="expression" dxfId="35065" priority="7316">
      <formula>$Y461=1</formula>
    </cfRule>
  </conditionalFormatting>
  <conditionalFormatting sqref="F461">
    <cfRule type="expression" dxfId="35064" priority="7315">
      <formula>$Y461=3</formula>
    </cfRule>
  </conditionalFormatting>
  <conditionalFormatting sqref="F461">
    <cfRule type="expression" dxfId="35063" priority="7314">
      <formula>$Y461=4</formula>
    </cfRule>
  </conditionalFormatting>
  <conditionalFormatting sqref="F461">
    <cfRule type="expression" dxfId="35062" priority="7313">
      <formula>$Y461=2</formula>
    </cfRule>
  </conditionalFormatting>
  <conditionalFormatting sqref="F461">
    <cfRule type="expression" dxfId="35061" priority="7311">
      <formula>$Y461=1</formula>
    </cfRule>
    <cfRule type="expression" dxfId="35060" priority="7312">
      <formula>$Y461=1</formula>
    </cfRule>
  </conditionalFormatting>
  <conditionalFormatting sqref="F461">
    <cfRule type="expression" dxfId="35059" priority="7309">
      <formula>$Y461=4</formula>
    </cfRule>
    <cfRule type="expression" dxfId="35058" priority="7310">
      <formula>$Y461=2</formula>
    </cfRule>
  </conditionalFormatting>
  <conditionalFormatting sqref="F461">
    <cfRule type="expression" dxfId="35057" priority="7308">
      <formula>$Y461=1</formula>
    </cfRule>
  </conditionalFormatting>
  <conditionalFormatting sqref="F461">
    <cfRule type="expression" dxfId="35056" priority="7307">
      <formula>$Y461=3</formula>
    </cfRule>
  </conditionalFormatting>
  <conditionalFormatting sqref="F461">
    <cfRule type="expression" dxfId="35055" priority="7306">
      <formula>$Y461=4</formula>
    </cfRule>
  </conditionalFormatting>
  <conditionalFormatting sqref="F461">
    <cfRule type="expression" dxfId="35054" priority="7305">
      <formula>$Y461=2</formula>
    </cfRule>
  </conditionalFormatting>
  <conditionalFormatting sqref="F461">
    <cfRule type="expression" dxfId="35053" priority="7303">
      <formula>$Y461=1</formula>
    </cfRule>
    <cfRule type="expression" dxfId="35052" priority="7304">
      <formula>$Y461=1</formula>
    </cfRule>
  </conditionalFormatting>
  <conditionalFormatting sqref="F461">
    <cfRule type="expression" dxfId="35051" priority="7301">
      <formula>$Y461=4</formula>
    </cfRule>
    <cfRule type="expression" dxfId="35050" priority="7302">
      <formula>$Y461=2</formula>
    </cfRule>
  </conditionalFormatting>
  <conditionalFormatting sqref="F461">
    <cfRule type="expression" dxfId="35049" priority="7300">
      <formula>$Y461=1</formula>
    </cfRule>
  </conditionalFormatting>
  <conditionalFormatting sqref="F461">
    <cfRule type="expression" dxfId="35048" priority="7299">
      <formula>$Y461=3</formula>
    </cfRule>
  </conditionalFormatting>
  <conditionalFormatting sqref="F461">
    <cfRule type="expression" dxfId="35047" priority="7298">
      <formula>$Y461=4</formula>
    </cfRule>
  </conditionalFormatting>
  <conditionalFormatting sqref="F461">
    <cfRule type="expression" dxfId="35046" priority="7297">
      <formula>$Y461=2</formula>
    </cfRule>
  </conditionalFormatting>
  <conditionalFormatting sqref="F461">
    <cfRule type="expression" dxfId="35045" priority="7295">
      <formula>$Y461=1</formula>
    </cfRule>
    <cfRule type="expression" dxfId="35044" priority="7296">
      <formula>$Y461=1</formula>
    </cfRule>
  </conditionalFormatting>
  <conditionalFormatting sqref="F461">
    <cfRule type="expression" dxfId="35043" priority="7293">
      <formula>$Y461=4</formula>
    </cfRule>
    <cfRule type="expression" dxfId="35042" priority="7294">
      <formula>$Y461=2</formula>
    </cfRule>
  </conditionalFormatting>
  <conditionalFormatting sqref="F461">
    <cfRule type="expression" dxfId="35041" priority="7292">
      <formula>$Y461=1</formula>
    </cfRule>
  </conditionalFormatting>
  <conditionalFormatting sqref="F461">
    <cfRule type="expression" dxfId="35040" priority="7291">
      <formula>$Y461=3</formula>
    </cfRule>
  </conditionalFormatting>
  <conditionalFormatting sqref="F461">
    <cfRule type="expression" dxfId="35039" priority="7290">
      <formula>$Y461=4</formula>
    </cfRule>
  </conditionalFormatting>
  <conditionalFormatting sqref="F461">
    <cfRule type="expression" dxfId="35038" priority="7289">
      <formula>$Y461=2</formula>
    </cfRule>
  </conditionalFormatting>
  <conditionalFormatting sqref="F461">
    <cfRule type="expression" dxfId="35037" priority="7287">
      <formula>$Y461=1</formula>
    </cfRule>
    <cfRule type="expression" dxfId="35036" priority="7288">
      <formula>$Y461=1</formula>
    </cfRule>
  </conditionalFormatting>
  <conditionalFormatting sqref="F461">
    <cfRule type="expression" dxfId="35035" priority="7285">
      <formula>$Y461=4</formula>
    </cfRule>
    <cfRule type="expression" dxfId="35034" priority="7286">
      <formula>$Y461=2</formula>
    </cfRule>
  </conditionalFormatting>
  <conditionalFormatting sqref="P461:Z461 AB461:AF461">
    <cfRule type="expression" dxfId="35033" priority="7284">
      <formula>$Y461=1</formula>
    </cfRule>
  </conditionalFormatting>
  <conditionalFormatting sqref="P461:Z461 AB461:AF461">
    <cfRule type="expression" dxfId="35032" priority="7283">
      <formula>$Y461=3</formula>
    </cfRule>
  </conditionalFormatting>
  <conditionalFormatting sqref="P461:Z461 AB461:AF461">
    <cfRule type="expression" dxfId="35031" priority="7282">
      <formula>$Y461=4</formula>
    </cfRule>
  </conditionalFormatting>
  <conditionalFormatting sqref="P461:Z461 AB461:AF461">
    <cfRule type="expression" dxfId="35030" priority="7281">
      <formula>$Y461=2</formula>
    </cfRule>
  </conditionalFormatting>
  <conditionalFormatting sqref="AF461 R461:Z461">
    <cfRule type="expression" dxfId="35029" priority="7273">
      <formula>$Y461=4</formula>
    </cfRule>
    <cfRule type="expression" dxfId="35028" priority="7274">
      <formula>$Y461=3</formula>
    </cfRule>
    <cfRule type="expression" dxfId="35027" priority="7275">
      <formula>$Y461=2</formula>
    </cfRule>
    <cfRule type="expression" dxfId="35026" priority="7276">
      <formula>$Y461=1</formula>
    </cfRule>
    <cfRule type="expression" dxfId="35025" priority="7277">
      <formula>$Y461=4</formula>
    </cfRule>
    <cfRule type="expression" dxfId="35024" priority="7278">
      <formula>$Y461=3</formula>
    </cfRule>
    <cfRule type="expression" dxfId="35023" priority="7279">
      <formula>$Y461=2</formula>
    </cfRule>
    <cfRule type="expression" dxfId="35022" priority="7280">
      <formula>$Y461=1</formula>
    </cfRule>
  </conditionalFormatting>
  <conditionalFormatting sqref="P461:Q461">
    <cfRule type="expression" dxfId="35021" priority="7257">
      <formula>$Y461=4</formula>
    </cfRule>
    <cfRule type="expression" dxfId="35020" priority="7258">
      <formula>$Y461=3</formula>
    </cfRule>
    <cfRule type="expression" dxfId="35019" priority="7259">
      <formula>$Y461=2</formula>
    </cfRule>
    <cfRule type="expression" dxfId="35018" priority="7260">
      <formula>$Y461=1</formula>
    </cfRule>
    <cfRule type="expression" dxfId="35017" priority="7261">
      <formula>$Y461=4</formula>
    </cfRule>
    <cfRule type="expression" dxfId="35016" priority="7262">
      <formula>$Y461=3</formula>
    </cfRule>
    <cfRule type="expression" dxfId="35015" priority="7263">
      <formula>$Y461=2</formula>
    </cfRule>
    <cfRule type="expression" dxfId="35014" priority="7264">
      <formula>$Y461=1</formula>
    </cfRule>
    <cfRule type="expression" dxfId="35013" priority="7265">
      <formula>$Y461=4</formula>
    </cfRule>
    <cfRule type="expression" dxfId="35012" priority="7266">
      <formula>$Y461=3</formula>
    </cfRule>
    <cfRule type="expression" dxfId="35011" priority="7267">
      <formula>$Y461=2</formula>
    </cfRule>
    <cfRule type="expression" dxfId="35010" priority="7268">
      <formula>$Y461=1</formula>
    </cfRule>
    <cfRule type="expression" dxfId="35009" priority="7269">
      <formula>$Y461=4</formula>
    </cfRule>
    <cfRule type="expression" dxfId="35008" priority="7270">
      <formula>$Y461=3</formula>
    </cfRule>
    <cfRule type="expression" dxfId="35007" priority="7271">
      <formula>$Y461=2</formula>
    </cfRule>
    <cfRule type="expression" dxfId="35006" priority="7272">
      <formula>$Y461=1</formula>
    </cfRule>
  </conditionalFormatting>
  <conditionalFormatting sqref="P461">
    <cfRule type="expression" dxfId="35005" priority="7256">
      <formula>$Y461=1</formula>
    </cfRule>
  </conditionalFormatting>
  <conditionalFormatting sqref="P461">
    <cfRule type="expression" dxfId="35004" priority="7255">
      <formula>$Y461=3</formula>
    </cfRule>
  </conditionalFormatting>
  <conditionalFormatting sqref="P461">
    <cfRule type="expression" dxfId="35003" priority="7254">
      <formula>$Y461=4</formula>
    </cfRule>
  </conditionalFormatting>
  <conditionalFormatting sqref="P461">
    <cfRule type="expression" dxfId="35002" priority="7253">
      <formula>$Y461=2</formula>
    </cfRule>
  </conditionalFormatting>
  <conditionalFormatting sqref="P461">
    <cfRule type="expression" dxfId="35001" priority="7237">
      <formula>$Y461=4</formula>
    </cfRule>
    <cfRule type="expression" dxfId="35000" priority="7238">
      <formula>$Y461=3</formula>
    </cfRule>
    <cfRule type="expression" dxfId="34999" priority="7239">
      <formula>$Y461=2</formula>
    </cfRule>
    <cfRule type="expression" dxfId="34998" priority="7240">
      <formula>$Y461=1</formula>
    </cfRule>
    <cfRule type="expression" dxfId="34997" priority="7241">
      <formula>$Y461=4</formula>
    </cfRule>
    <cfRule type="expression" dxfId="34996" priority="7242">
      <formula>$Y461=3</formula>
    </cfRule>
    <cfRule type="expression" dxfId="34995" priority="7243">
      <formula>$Y461=2</formula>
    </cfRule>
    <cfRule type="expression" dxfId="34994" priority="7244">
      <formula>$Y461=1</formula>
    </cfRule>
    <cfRule type="expression" dxfId="34993" priority="7245">
      <formula>$Y461=4</formula>
    </cfRule>
    <cfRule type="expression" dxfId="34992" priority="7246">
      <formula>$Y461=3</formula>
    </cfRule>
    <cfRule type="expression" dxfId="34991" priority="7247">
      <formula>$Y461=2</formula>
    </cfRule>
    <cfRule type="expression" dxfId="34990" priority="7248">
      <formula>$Y461=1</formula>
    </cfRule>
    <cfRule type="expression" dxfId="34989" priority="7249">
      <formula>$Y461=4</formula>
    </cfRule>
    <cfRule type="expression" dxfId="34988" priority="7250">
      <formula>$Y461=3</formula>
    </cfRule>
    <cfRule type="expression" dxfId="34987" priority="7251">
      <formula>$Y461=2</formula>
    </cfRule>
    <cfRule type="expression" dxfId="34986" priority="7252">
      <formula>$Y461=1</formula>
    </cfRule>
  </conditionalFormatting>
  <conditionalFormatting sqref="P461">
    <cfRule type="expression" dxfId="34985" priority="7236">
      <formula>$Y461=1</formula>
    </cfRule>
  </conditionalFormatting>
  <conditionalFormatting sqref="P461">
    <cfRule type="expression" dxfId="34984" priority="7235">
      <formula>$Y461=3</formula>
    </cfRule>
  </conditionalFormatting>
  <conditionalFormatting sqref="P461">
    <cfRule type="expression" dxfId="34983" priority="7234">
      <formula>$Y461=4</formula>
    </cfRule>
  </conditionalFormatting>
  <conditionalFormatting sqref="P461">
    <cfRule type="expression" dxfId="34982" priority="7233">
      <formula>$Y461=2</formula>
    </cfRule>
  </conditionalFormatting>
  <conditionalFormatting sqref="P461">
    <cfRule type="expression" dxfId="34981" priority="7217">
      <formula>$Y461=4</formula>
    </cfRule>
    <cfRule type="expression" dxfId="34980" priority="7218">
      <formula>$Y461=3</formula>
    </cfRule>
    <cfRule type="expression" dxfId="34979" priority="7219">
      <formula>$Y461=2</formula>
    </cfRule>
    <cfRule type="expression" dxfId="34978" priority="7220">
      <formula>$Y461=1</formula>
    </cfRule>
    <cfRule type="expression" dxfId="34977" priority="7221">
      <formula>$Y461=4</formula>
    </cfRule>
    <cfRule type="expression" dxfId="34976" priority="7222">
      <formula>$Y461=3</formula>
    </cfRule>
    <cfRule type="expression" dxfId="34975" priority="7223">
      <formula>$Y461=2</formula>
    </cfRule>
    <cfRule type="expression" dxfId="34974" priority="7224">
      <formula>$Y461=1</formula>
    </cfRule>
    <cfRule type="expression" dxfId="34973" priority="7225">
      <formula>$Y461=4</formula>
    </cfRule>
    <cfRule type="expression" dxfId="34972" priority="7226">
      <formula>$Y461=3</formula>
    </cfRule>
    <cfRule type="expression" dxfId="34971" priority="7227">
      <formula>$Y461=2</formula>
    </cfRule>
    <cfRule type="expression" dxfId="34970" priority="7228">
      <formula>$Y461=1</formula>
    </cfRule>
    <cfRule type="expression" dxfId="34969" priority="7229">
      <formula>$Y461=4</formula>
    </cfRule>
    <cfRule type="expression" dxfId="34968" priority="7230">
      <formula>$Y461=3</formula>
    </cfRule>
    <cfRule type="expression" dxfId="34967" priority="7231">
      <formula>$Y461=2</formula>
    </cfRule>
    <cfRule type="expression" dxfId="34966" priority="7232">
      <formula>$Y461=1</formula>
    </cfRule>
  </conditionalFormatting>
  <conditionalFormatting sqref="Q461">
    <cfRule type="expression" dxfId="34965" priority="7216">
      <formula>$Y461=1</formula>
    </cfRule>
  </conditionalFormatting>
  <conditionalFormatting sqref="Q461">
    <cfRule type="expression" dxfId="34964" priority="7215">
      <formula>$Y461=3</formula>
    </cfRule>
  </conditionalFormatting>
  <conditionalFormatting sqref="Q461">
    <cfRule type="expression" dxfId="34963" priority="7214">
      <formula>$Y461=4</formula>
    </cfRule>
  </conditionalFormatting>
  <conditionalFormatting sqref="Q461">
    <cfRule type="expression" dxfId="34962" priority="7213">
      <formula>$Y461=2</formula>
    </cfRule>
  </conditionalFormatting>
  <conditionalFormatting sqref="Q461">
    <cfRule type="expression" dxfId="34961" priority="7197">
      <formula>$Y461=4</formula>
    </cfRule>
    <cfRule type="expression" dxfId="34960" priority="7198">
      <formula>$Y461=3</formula>
    </cfRule>
    <cfRule type="expression" dxfId="34959" priority="7199">
      <formula>$Y461=2</formula>
    </cfRule>
    <cfRule type="expression" dxfId="34958" priority="7200">
      <formula>$Y461=1</formula>
    </cfRule>
    <cfRule type="expression" dxfId="34957" priority="7201">
      <formula>$Y461=4</formula>
    </cfRule>
    <cfRule type="expression" dxfId="34956" priority="7202">
      <formula>$Y461=3</formula>
    </cfRule>
    <cfRule type="expression" dxfId="34955" priority="7203">
      <formula>$Y461=2</formula>
    </cfRule>
    <cfRule type="expression" dxfId="34954" priority="7204">
      <formula>$Y461=1</formula>
    </cfRule>
    <cfRule type="expression" dxfId="34953" priority="7205">
      <formula>$Y461=4</formula>
    </cfRule>
    <cfRule type="expression" dxfId="34952" priority="7206">
      <formula>$Y461=3</formula>
    </cfRule>
    <cfRule type="expression" dxfId="34951" priority="7207">
      <formula>$Y461=2</formula>
    </cfRule>
    <cfRule type="expression" dxfId="34950" priority="7208">
      <formula>$Y461=1</formula>
    </cfRule>
    <cfRule type="expression" dxfId="34949" priority="7209">
      <formula>$Y461=4</formula>
    </cfRule>
    <cfRule type="expression" dxfId="34948" priority="7210">
      <formula>$Y461=3</formula>
    </cfRule>
    <cfRule type="expression" dxfId="34947" priority="7211">
      <formula>$Y461=2</formula>
    </cfRule>
    <cfRule type="expression" dxfId="34946" priority="7212">
      <formula>$Y461=1</formula>
    </cfRule>
  </conditionalFormatting>
  <conditionalFormatting sqref="R461:Z461 AB461:AF461">
    <cfRule type="expression" dxfId="34945" priority="7196">
      <formula>$Y461=1</formula>
    </cfRule>
  </conditionalFormatting>
  <conditionalFormatting sqref="R461:Z461 AB461:AF461">
    <cfRule type="expression" dxfId="34944" priority="7195">
      <formula>$Y461=3</formula>
    </cfRule>
  </conditionalFormatting>
  <conditionalFormatting sqref="R461:Z461 AB461:AF461">
    <cfRule type="expression" dxfId="34943" priority="7194">
      <formula>$Y461=4</formula>
    </cfRule>
  </conditionalFormatting>
  <conditionalFormatting sqref="R461:Z461 AB461:AF461">
    <cfRule type="expression" dxfId="34942" priority="7193">
      <formula>$Y461=2</formula>
    </cfRule>
  </conditionalFormatting>
  <conditionalFormatting sqref="AF461 R461:Z461">
    <cfRule type="expression" dxfId="34941" priority="7185">
      <formula>$Y461=4</formula>
    </cfRule>
    <cfRule type="expression" dxfId="34940" priority="7186">
      <formula>$Y461=3</formula>
    </cfRule>
    <cfRule type="expression" dxfId="34939" priority="7187">
      <formula>$Y461=2</formula>
    </cfRule>
    <cfRule type="expression" dxfId="34938" priority="7188">
      <formula>$Y461=1</formula>
    </cfRule>
    <cfRule type="expression" dxfId="34937" priority="7189">
      <formula>$Y461=4</formula>
    </cfRule>
    <cfRule type="expression" dxfId="34936" priority="7190">
      <formula>$Y461=3</formula>
    </cfRule>
    <cfRule type="expression" dxfId="34935" priority="7191">
      <formula>$Y461=2</formula>
    </cfRule>
    <cfRule type="expression" dxfId="34934" priority="7192">
      <formula>$Y461=1</formula>
    </cfRule>
  </conditionalFormatting>
  <conditionalFormatting sqref="R461:V461 Y461:Z461 AB461:AF461">
    <cfRule type="expression" dxfId="34933" priority="7184">
      <formula>$Y461=1</formula>
    </cfRule>
  </conditionalFormatting>
  <conditionalFormatting sqref="R461:V461 Y461:Z461 AB461:AF461">
    <cfRule type="expression" dxfId="34932" priority="7183">
      <formula>$Y461=3</formula>
    </cfRule>
  </conditionalFormatting>
  <conditionalFormatting sqref="R461:V461 Y461:Z461 AB461:AF461">
    <cfRule type="expression" dxfId="34931" priority="7182">
      <formula>$Y461=4</formula>
    </cfRule>
  </conditionalFormatting>
  <conditionalFormatting sqref="R461:V461 Y461:Z461 AB461:AF461">
    <cfRule type="expression" dxfId="34930" priority="7181">
      <formula>$Y461=2</formula>
    </cfRule>
  </conditionalFormatting>
  <conditionalFormatting sqref="R461:V461 AF461 Y461:Z461">
    <cfRule type="expression" dxfId="34929" priority="7173">
      <formula>$Y461=4</formula>
    </cfRule>
    <cfRule type="expression" dxfId="34928" priority="7174">
      <formula>$Y461=3</formula>
    </cfRule>
    <cfRule type="expression" dxfId="34927" priority="7175">
      <formula>$Y461=2</formula>
    </cfRule>
    <cfRule type="expression" dxfId="34926" priority="7176">
      <formula>$Y461=1</formula>
    </cfRule>
    <cfRule type="expression" dxfId="34925" priority="7177">
      <formula>$Y461=4</formula>
    </cfRule>
    <cfRule type="expression" dxfId="34924" priority="7178">
      <formula>$Y461=3</formula>
    </cfRule>
    <cfRule type="expression" dxfId="34923" priority="7179">
      <formula>$Y461=2</formula>
    </cfRule>
    <cfRule type="expression" dxfId="34922" priority="7180">
      <formula>$Y461=1</formula>
    </cfRule>
  </conditionalFormatting>
  <conditionalFormatting sqref="W461:X461">
    <cfRule type="expression" dxfId="34921" priority="7172">
      <formula>$Y461=1</formula>
    </cfRule>
  </conditionalFormatting>
  <conditionalFormatting sqref="W461:X461">
    <cfRule type="expression" dxfId="34920" priority="7171">
      <formula>$Y461=3</formula>
    </cfRule>
  </conditionalFormatting>
  <conditionalFormatting sqref="W461:X461">
    <cfRule type="expression" dxfId="34919" priority="7170">
      <formula>$Y461=4</formula>
    </cfRule>
  </conditionalFormatting>
  <conditionalFormatting sqref="W461:X461">
    <cfRule type="expression" dxfId="34918" priority="7169">
      <formula>$Y461=2</formula>
    </cfRule>
  </conditionalFormatting>
  <conditionalFormatting sqref="W461:X461">
    <cfRule type="expression" dxfId="34917" priority="7161">
      <formula>$Y461=4</formula>
    </cfRule>
    <cfRule type="expression" dxfId="34916" priority="7162">
      <formula>$Y461=3</formula>
    </cfRule>
    <cfRule type="expression" dxfId="34915" priority="7163">
      <formula>$Y461=2</formula>
    </cfRule>
    <cfRule type="expression" dxfId="34914" priority="7164">
      <formula>$Y461=1</formula>
    </cfRule>
    <cfRule type="expression" dxfId="34913" priority="7165">
      <formula>$Y461=4</formula>
    </cfRule>
    <cfRule type="expression" dxfId="34912" priority="7166">
      <formula>$Y461=3</formula>
    </cfRule>
    <cfRule type="expression" dxfId="34911" priority="7167">
      <formula>$Y461=2</formula>
    </cfRule>
    <cfRule type="expression" dxfId="34910" priority="7168">
      <formula>$Y461=1</formula>
    </cfRule>
  </conditionalFormatting>
  <conditionalFormatting sqref="Q461">
    <cfRule type="expression" dxfId="34909" priority="7160">
      <formula>$Y461=1</formula>
    </cfRule>
  </conditionalFormatting>
  <conditionalFormatting sqref="Q461">
    <cfRule type="expression" dxfId="34908" priority="7159">
      <formula>$Y461=3</formula>
    </cfRule>
  </conditionalFormatting>
  <conditionalFormatting sqref="Q461">
    <cfRule type="expression" dxfId="34907" priority="7158">
      <formula>$Y461=4</formula>
    </cfRule>
  </conditionalFormatting>
  <conditionalFormatting sqref="Q461">
    <cfRule type="expression" dxfId="34906" priority="7157">
      <formula>$Y461=2</formula>
    </cfRule>
  </conditionalFormatting>
  <conditionalFormatting sqref="Q461">
    <cfRule type="expression" dxfId="34905" priority="7141">
      <formula>$Y461=4</formula>
    </cfRule>
    <cfRule type="expression" dxfId="34904" priority="7142">
      <formula>$Y461=3</formula>
    </cfRule>
    <cfRule type="expression" dxfId="34903" priority="7143">
      <formula>$Y461=2</formula>
    </cfRule>
    <cfRule type="expression" dxfId="34902" priority="7144">
      <formula>$Y461=1</formula>
    </cfRule>
    <cfRule type="expression" dxfId="34901" priority="7145">
      <formula>$Y461=4</formula>
    </cfRule>
    <cfRule type="expression" dxfId="34900" priority="7146">
      <formula>$Y461=3</formula>
    </cfRule>
    <cfRule type="expression" dxfId="34899" priority="7147">
      <formula>$Y461=2</formula>
    </cfRule>
    <cfRule type="expression" dxfId="34898" priority="7148">
      <formula>$Y461=1</formula>
    </cfRule>
    <cfRule type="expression" dxfId="34897" priority="7149">
      <formula>$Y461=4</formula>
    </cfRule>
    <cfRule type="expression" dxfId="34896" priority="7150">
      <formula>$Y461=3</formula>
    </cfRule>
    <cfRule type="expression" dxfId="34895" priority="7151">
      <formula>$Y461=2</formula>
    </cfRule>
    <cfRule type="expression" dxfId="34894" priority="7152">
      <formula>$Y461=1</formula>
    </cfRule>
    <cfRule type="expression" dxfId="34893" priority="7153">
      <formula>$Y461=4</formula>
    </cfRule>
    <cfRule type="expression" dxfId="34892" priority="7154">
      <formula>$Y461=3</formula>
    </cfRule>
    <cfRule type="expression" dxfId="34891" priority="7155">
      <formula>$Y461=2</formula>
    </cfRule>
    <cfRule type="expression" dxfId="34890" priority="7156">
      <formula>$Y461=1</formula>
    </cfRule>
  </conditionalFormatting>
  <conditionalFormatting sqref="R461:Z461 AB461:AF461">
    <cfRule type="expression" dxfId="34889" priority="7140">
      <formula>$Y461=1</formula>
    </cfRule>
  </conditionalFormatting>
  <conditionalFormatting sqref="R461:Z461 AB461:AF461">
    <cfRule type="expression" dxfId="34888" priority="7139">
      <formula>$Y461=3</formula>
    </cfRule>
  </conditionalFormatting>
  <conditionalFormatting sqref="R461:Z461 AB461:AF461">
    <cfRule type="expression" dxfId="34887" priority="7138">
      <formula>$Y461=4</formula>
    </cfRule>
  </conditionalFormatting>
  <conditionalFormatting sqref="R461:Z461 AB461:AF461">
    <cfRule type="expression" dxfId="34886" priority="7137">
      <formula>$Y461=2</formula>
    </cfRule>
  </conditionalFormatting>
  <conditionalFormatting sqref="AF461 R461:Z461">
    <cfRule type="expression" dxfId="34885" priority="7129">
      <formula>$Y461=4</formula>
    </cfRule>
    <cfRule type="expression" dxfId="34884" priority="7130">
      <formula>$Y461=3</formula>
    </cfRule>
    <cfRule type="expression" dxfId="34883" priority="7131">
      <formula>$Y461=2</formula>
    </cfRule>
    <cfRule type="expression" dxfId="34882" priority="7132">
      <formula>$Y461=1</formula>
    </cfRule>
    <cfRule type="expression" dxfId="34881" priority="7133">
      <formula>$Y461=4</formula>
    </cfRule>
    <cfRule type="expression" dxfId="34880" priority="7134">
      <formula>$Y461=3</formula>
    </cfRule>
    <cfRule type="expression" dxfId="34879" priority="7135">
      <formula>$Y461=2</formula>
    </cfRule>
    <cfRule type="expression" dxfId="34878" priority="7136">
      <formula>$Y461=1</formula>
    </cfRule>
  </conditionalFormatting>
  <conditionalFormatting sqref="R461:V461 Y461:Z461 AB461:AF461">
    <cfRule type="expression" dxfId="34877" priority="7128">
      <formula>$Y461=1</formula>
    </cfRule>
  </conditionalFormatting>
  <conditionalFormatting sqref="R461:V461 Y461:Z461 AB461:AF461">
    <cfRule type="expression" dxfId="34876" priority="7127">
      <formula>$Y461=3</formula>
    </cfRule>
  </conditionalFormatting>
  <conditionalFormatting sqref="R461:V461 Y461:Z461 AB461:AF461">
    <cfRule type="expression" dxfId="34875" priority="7126">
      <formula>$Y461=4</formula>
    </cfRule>
  </conditionalFormatting>
  <conditionalFormatting sqref="R461:V461 Y461:Z461 AB461:AF461">
    <cfRule type="expression" dxfId="34874" priority="7125">
      <formula>$Y461=2</formula>
    </cfRule>
  </conditionalFormatting>
  <conditionalFormatting sqref="R461:V461 AF461 Y461:Z461">
    <cfRule type="expression" dxfId="34873" priority="7117">
      <formula>$Y461=4</formula>
    </cfRule>
    <cfRule type="expression" dxfId="34872" priority="7118">
      <formula>$Y461=3</formula>
    </cfRule>
    <cfRule type="expression" dxfId="34871" priority="7119">
      <formula>$Y461=2</formula>
    </cfRule>
    <cfRule type="expression" dxfId="34870" priority="7120">
      <formula>$Y461=1</formula>
    </cfRule>
    <cfRule type="expression" dxfId="34869" priority="7121">
      <formula>$Y461=4</formula>
    </cfRule>
    <cfRule type="expression" dxfId="34868" priority="7122">
      <formula>$Y461=3</formula>
    </cfRule>
    <cfRule type="expression" dxfId="34867" priority="7123">
      <formula>$Y461=2</formula>
    </cfRule>
    <cfRule type="expression" dxfId="34866" priority="7124">
      <formula>$Y461=1</formula>
    </cfRule>
  </conditionalFormatting>
  <conditionalFormatting sqref="W461:X461">
    <cfRule type="expression" dxfId="34865" priority="7116">
      <formula>$Y461=1</formula>
    </cfRule>
  </conditionalFormatting>
  <conditionalFormatting sqref="W461:X461">
    <cfRule type="expression" dxfId="34864" priority="7115">
      <formula>$Y461=3</formula>
    </cfRule>
  </conditionalFormatting>
  <conditionalFormatting sqref="W461:X461">
    <cfRule type="expression" dxfId="34863" priority="7114">
      <formula>$Y461=4</formula>
    </cfRule>
  </conditionalFormatting>
  <conditionalFormatting sqref="W461:X461">
    <cfRule type="expression" dxfId="34862" priority="7113">
      <formula>$Y461=2</formula>
    </cfRule>
  </conditionalFormatting>
  <conditionalFormatting sqref="W461:X461">
    <cfRule type="expression" dxfId="34861" priority="7105">
      <formula>$Y461=4</formula>
    </cfRule>
    <cfRule type="expression" dxfId="34860" priority="7106">
      <formula>$Y461=3</formula>
    </cfRule>
    <cfRule type="expression" dxfId="34859" priority="7107">
      <formula>$Y461=2</formula>
    </cfRule>
    <cfRule type="expression" dxfId="34858" priority="7108">
      <formula>$Y461=1</formula>
    </cfRule>
    <cfRule type="expression" dxfId="34857" priority="7109">
      <formula>$Y461=4</formula>
    </cfRule>
    <cfRule type="expression" dxfId="34856" priority="7110">
      <formula>$Y461=3</formula>
    </cfRule>
    <cfRule type="expression" dxfId="34855" priority="7111">
      <formula>$Y461=2</formula>
    </cfRule>
    <cfRule type="expression" dxfId="34854" priority="7112">
      <formula>$Y461=1</formula>
    </cfRule>
  </conditionalFormatting>
  <conditionalFormatting sqref="O462:O463">
    <cfRule type="expression" dxfId="34853" priority="7104">
      <formula>$Y462=1</formula>
    </cfRule>
  </conditionalFormatting>
  <conditionalFormatting sqref="O462:O463">
    <cfRule type="expression" dxfId="34852" priority="7103">
      <formula>$Y462=3</formula>
    </cfRule>
  </conditionalFormatting>
  <conditionalFormatting sqref="O462:O463">
    <cfRule type="expression" dxfId="34851" priority="7102">
      <formula>$Y462=4</formula>
    </cfRule>
  </conditionalFormatting>
  <conditionalFormatting sqref="O462:O463">
    <cfRule type="expression" dxfId="34850" priority="7101">
      <formula>$Y462=2</formula>
    </cfRule>
  </conditionalFormatting>
  <conditionalFormatting sqref="P462:X463">
    <cfRule type="expression" dxfId="34849" priority="7100">
      <formula>$Y462=1</formula>
    </cfRule>
  </conditionalFormatting>
  <conditionalFormatting sqref="P462:X463">
    <cfRule type="expression" dxfId="34848" priority="7099">
      <formula>$Y462=3</formula>
    </cfRule>
  </conditionalFormatting>
  <conditionalFormatting sqref="P462:X463">
    <cfRule type="expression" dxfId="34847" priority="7098">
      <formula>$Y462=4</formula>
    </cfRule>
  </conditionalFormatting>
  <conditionalFormatting sqref="P462:X463">
    <cfRule type="expression" dxfId="34846" priority="7097">
      <formula>$Y462=2</formula>
    </cfRule>
  </conditionalFormatting>
  <conditionalFormatting sqref="R462:X463">
    <cfRule type="expression" dxfId="34845" priority="7089">
      <formula>$Y462=4</formula>
    </cfRule>
    <cfRule type="expression" dxfId="34844" priority="7090">
      <formula>$Y462=3</formula>
    </cfRule>
    <cfRule type="expression" dxfId="34843" priority="7091">
      <formula>$Y462=2</formula>
    </cfRule>
    <cfRule type="expression" dxfId="34842" priority="7092">
      <formula>$Y462=1</formula>
    </cfRule>
    <cfRule type="expression" dxfId="34841" priority="7093">
      <formula>$Y462=4</formula>
    </cfRule>
    <cfRule type="expression" dxfId="34840" priority="7094">
      <formula>$Y462=3</formula>
    </cfRule>
    <cfRule type="expression" dxfId="34839" priority="7095">
      <formula>$Y462=2</formula>
    </cfRule>
    <cfRule type="expression" dxfId="34838" priority="7096">
      <formula>$Y462=1</formula>
    </cfRule>
  </conditionalFormatting>
  <conditionalFormatting sqref="P462:Q463">
    <cfRule type="expression" dxfId="34837" priority="7073">
      <formula>$Y462=4</formula>
    </cfRule>
    <cfRule type="expression" dxfId="34836" priority="7074">
      <formula>$Y462=3</formula>
    </cfRule>
    <cfRule type="expression" dxfId="34835" priority="7075">
      <formula>$Y462=2</formula>
    </cfRule>
    <cfRule type="expression" dxfId="34834" priority="7076">
      <formula>$Y462=1</formula>
    </cfRule>
    <cfRule type="expression" dxfId="34833" priority="7077">
      <formula>$Y462=4</formula>
    </cfRule>
    <cfRule type="expression" dxfId="34832" priority="7078">
      <formula>$Y462=3</formula>
    </cfRule>
    <cfRule type="expression" dxfId="34831" priority="7079">
      <formula>$Y462=2</formula>
    </cfRule>
    <cfRule type="expression" dxfId="34830" priority="7080">
      <formula>$Y462=1</formula>
    </cfRule>
    <cfRule type="expression" dxfId="34829" priority="7081">
      <formula>$Y462=4</formula>
    </cfRule>
    <cfRule type="expression" dxfId="34828" priority="7082">
      <formula>$Y462=3</formula>
    </cfRule>
    <cfRule type="expression" dxfId="34827" priority="7083">
      <formula>$Y462=2</formula>
    </cfRule>
    <cfRule type="expression" dxfId="34826" priority="7084">
      <formula>$Y462=1</formula>
    </cfRule>
    <cfRule type="expression" dxfId="34825" priority="7085">
      <formula>$Y462=4</formula>
    </cfRule>
    <cfRule type="expression" dxfId="34824" priority="7086">
      <formula>$Y462=3</formula>
    </cfRule>
    <cfRule type="expression" dxfId="34823" priority="7087">
      <formula>$Y462=2</formula>
    </cfRule>
    <cfRule type="expression" dxfId="34822" priority="7088">
      <formula>$Y462=1</formula>
    </cfRule>
  </conditionalFormatting>
  <conditionalFormatting sqref="P462:P463">
    <cfRule type="expression" dxfId="34821" priority="7072">
      <formula>$Y462=1</formula>
    </cfRule>
  </conditionalFormatting>
  <conditionalFormatting sqref="P462:P463">
    <cfRule type="expression" dxfId="34820" priority="7071">
      <formula>$Y462=3</formula>
    </cfRule>
  </conditionalFormatting>
  <conditionalFormatting sqref="P462:P463">
    <cfRule type="expression" dxfId="34819" priority="7070">
      <formula>$Y462=4</formula>
    </cfRule>
  </conditionalFormatting>
  <conditionalFormatting sqref="P462:P463">
    <cfRule type="expression" dxfId="34818" priority="7069">
      <formula>$Y462=2</formula>
    </cfRule>
  </conditionalFormatting>
  <conditionalFormatting sqref="P462:P463">
    <cfRule type="expression" dxfId="34817" priority="7053">
      <formula>$Y462=4</formula>
    </cfRule>
    <cfRule type="expression" dxfId="34816" priority="7054">
      <formula>$Y462=3</formula>
    </cfRule>
    <cfRule type="expression" dxfId="34815" priority="7055">
      <formula>$Y462=2</formula>
    </cfRule>
    <cfRule type="expression" dxfId="34814" priority="7056">
      <formula>$Y462=1</formula>
    </cfRule>
    <cfRule type="expression" dxfId="34813" priority="7057">
      <formula>$Y462=4</formula>
    </cfRule>
    <cfRule type="expression" dxfId="34812" priority="7058">
      <formula>$Y462=3</formula>
    </cfRule>
    <cfRule type="expression" dxfId="34811" priority="7059">
      <formula>$Y462=2</formula>
    </cfRule>
    <cfRule type="expression" dxfId="34810" priority="7060">
      <formula>$Y462=1</formula>
    </cfRule>
    <cfRule type="expression" dxfId="34809" priority="7061">
      <formula>$Y462=4</formula>
    </cfRule>
    <cfRule type="expression" dxfId="34808" priority="7062">
      <formula>$Y462=3</formula>
    </cfRule>
    <cfRule type="expression" dxfId="34807" priority="7063">
      <formula>$Y462=2</formula>
    </cfRule>
    <cfRule type="expression" dxfId="34806" priority="7064">
      <formula>$Y462=1</formula>
    </cfRule>
    <cfRule type="expression" dxfId="34805" priority="7065">
      <formula>$Y462=4</formula>
    </cfRule>
    <cfRule type="expression" dxfId="34804" priority="7066">
      <formula>$Y462=3</formula>
    </cfRule>
    <cfRule type="expression" dxfId="34803" priority="7067">
      <formula>$Y462=2</formula>
    </cfRule>
    <cfRule type="expression" dxfId="34802" priority="7068">
      <formula>$Y462=1</formula>
    </cfRule>
  </conditionalFormatting>
  <conditionalFormatting sqref="P462:P463">
    <cfRule type="expression" dxfId="34801" priority="7052">
      <formula>$Y462=1</formula>
    </cfRule>
  </conditionalFormatting>
  <conditionalFormatting sqref="P462:P463">
    <cfRule type="expression" dxfId="34800" priority="7051">
      <formula>$Y462=3</formula>
    </cfRule>
  </conditionalFormatting>
  <conditionalFormatting sqref="P462:P463">
    <cfRule type="expression" dxfId="34799" priority="7050">
      <formula>$Y462=4</formula>
    </cfRule>
  </conditionalFormatting>
  <conditionalFormatting sqref="P462:P463">
    <cfRule type="expression" dxfId="34798" priority="7049">
      <formula>$Y462=2</formula>
    </cfRule>
  </conditionalFormatting>
  <conditionalFormatting sqref="P462:P463">
    <cfRule type="expression" dxfId="34797" priority="7033">
      <formula>$Y462=4</formula>
    </cfRule>
    <cfRule type="expression" dxfId="34796" priority="7034">
      <formula>$Y462=3</formula>
    </cfRule>
    <cfRule type="expression" dxfId="34795" priority="7035">
      <formula>$Y462=2</formula>
    </cfRule>
    <cfRule type="expression" dxfId="34794" priority="7036">
      <formula>$Y462=1</formula>
    </cfRule>
    <cfRule type="expression" dxfId="34793" priority="7037">
      <formula>$Y462=4</formula>
    </cfRule>
    <cfRule type="expression" dxfId="34792" priority="7038">
      <formula>$Y462=3</formula>
    </cfRule>
    <cfRule type="expression" dxfId="34791" priority="7039">
      <formula>$Y462=2</formula>
    </cfRule>
    <cfRule type="expression" dxfId="34790" priority="7040">
      <formula>$Y462=1</formula>
    </cfRule>
    <cfRule type="expression" dxfId="34789" priority="7041">
      <formula>$Y462=4</formula>
    </cfRule>
    <cfRule type="expression" dxfId="34788" priority="7042">
      <formula>$Y462=3</formula>
    </cfRule>
    <cfRule type="expression" dxfId="34787" priority="7043">
      <formula>$Y462=2</formula>
    </cfRule>
    <cfRule type="expression" dxfId="34786" priority="7044">
      <formula>$Y462=1</formula>
    </cfRule>
    <cfRule type="expression" dxfId="34785" priority="7045">
      <formula>$Y462=4</formula>
    </cfRule>
    <cfRule type="expression" dxfId="34784" priority="7046">
      <formula>$Y462=3</formula>
    </cfRule>
    <cfRule type="expression" dxfId="34783" priority="7047">
      <formula>$Y462=2</formula>
    </cfRule>
    <cfRule type="expression" dxfId="34782" priority="7048">
      <formula>$Y462=1</formula>
    </cfRule>
  </conditionalFormatting>
  <conditionalFormatting sqref="Q462:Q463">
    <cfRule type="expression" dxfId="34781" priority="7032">
      <formula>$Y462=1</formula>
    </cfRule>
  </conditionalFormatting>
  <conditionalFormatting sqref="Q462:Q463">
    <cfRule type="expression" dxfId="34780" priority="7031">
      <formula>$Y462=3</formula>
    </cfRule>
  </conditionalFormatting>
  <conditionalFormatting sqref="Q462:Q463">
    <cfRule type="expression" dxfId="34779" priority="7030">
      <formula>$Y462=4</formula>
    </cfRule>
  </conditionalFormatting>
  <conditionalFormatting sqref="Q462:Q463">
    <cfRule type="expression" dxfId="34778" priority="7029">
      <formula>$Y462=2</formula>
    </cfRule>
  </conditionalFormatting>
  <conditionalFormatting sqref="Q462:Q463">
    <cfRule type="expression" dxfId="34777" priority="7013">
      <formula>$Y462=4</formula>
    </cfRule>
    <cfRule type="expression" dxfId="34776" priority="7014">
      <formula>$Y462=3</formula>
    </cfRule>
    <cfRule type="expression" dxfId="34775" priority="7015">
      <formula>$Y462=2</formula>
    </cfRule>
    <cfRule type="expression" dxfId="34774" priority="7016">
      <formula>$Y462=1</formula>
    </cfRule>
    <cfRule type="expression" dxfId="34773" priority="7017">
      <formula>$Y462=4</formula>
    </cfRule>
    <cfRule type="expression" dxfId="34772" priority="7018">
      <formula>$Y462=3</formula>
    </cfRule>
    <cfRule type="expression" dxfId="34771" priority="7019">
      <formula>$Y462=2</formula>
    </cfRule>
    <cfRule type="expression" dxfId="34770" priority="7020">
      <formula>$Y462=1</formula>
    </cfRule>
    <cfRule type="expression" dxfId="34769" priority="7021">
      <formula>$Y462=4</formula>
    </cfRule>
    <cfRule type="expression" dxfId="34768" priority="7022">
      <formula>$Y462=3</formula>
    </cfRule>
    <cfRule type="expression" dxfId="34767" priority="7023">
      <formula>$Y462=2</formula>
    </cfRule>
    <cfRule type="expression" dxfId="34766" priority="7024">
      <formula>$Y462=1</formula>
    </cfRule>
    <cfRule type="expression" dxfId="34765" priority="7025">
      <formula>$Y462=4</formula>
    </cfRule>
    <cfRule type="expression" dxfId="34764" priority="7026">
      <formula>$Y462=3</formula>
    </cfRule>
    <cfRule type="expression" dxfId="34763" priority="7027">
      <formula>$Y462=2</formula>
    </cfRule>
    <cfRule type="expression" dxfId="34762" priority="7028">
      <formula>$Y462=1</formula>
    </cfRule>
  </conditionalFormatting>
  <conditionalFormatting sqref="R462:X463">
    <cfRule type="expression" dxfId="34761" priority="7012">
      <formula>$Y462=1</formula>
    </cfRule>
  </conditionalFormatting>
  <conditionalFormatting sqref="R462:X463">
    <cfRule type="expression" dxfId="34760" priority="7011">
      <formula>$Y462=3</formula>
    </cfRule>
  </conditionalFormatting>
  <conditionalFormatting sqref="R462:X463">
    <cfRule type="expression" dxfId="34759" priority="7010">
      <formula>$Y462=4</formula>
    </cfRule>
  </conditionalFormatting>
  <conditionalFormatting sqref="R462:X463">
    <cfRule type="expression" dxfId="34758" priority="7009">
      <formula>$Y462=2</formula>
    </cfRule>
  </conditionalFormatting>
  <conditionalFormatting sqref="R462:X463">
    <cfRule type="expression" dxfId="34757" priority="7001">
      <formula>$Y462=4</formula>
    </cfRule>
    <cfRule type="expression" dxfId="34756" priority="7002">
      <formula>$Y462=3</formula>
    </cfRule>
    <cfRule type="expression" dxfId="34755" priority="7003">
      <formula>$Y462=2</formula>
    </cfRule>
    <cfRule type="expression" dxfId="34754" priority="7004">
      <formula>$Y462=1</formula>
    </cfRule>
    <cfRule type="expression" dxfId="34753" priority="7005">
      <formula>$Y462=4</formula>
    </cfRule>
    <cfRule type="expression" dxfId="34752" priority="7006">
      <formula>$Y462=3</formula>
    </cfRule>
    <cfRule type="expression" dxfId="34751" priority="7007">
      <formula>$Y462=2</formula>
    </cfRule>
    <cfRule type="expression" dxfId="34750" priority="7008">
      <formula>$Y462=1</formula>
    </cfRule>
  </conditionalFormatting>
  <conditionalFormatting sqref="R462:V463">
    <cfRule type="expression" dxfId="34749" priority="7000">
      <formula>$Y462=1</formula>
    </cfRule>
  </conditionalFormatting>
  <conditionalFormatting sqref="R462:V463">
    <cfRule type="expression" dxfId="34748" priority="6999">
      <formula>$Y462=3</formula>
    </cfRule>
  </conditionalFormatting>
  <conditionalFormatting sqref="R462:V463">
    <cfRule type="expression" dxfId="34747" priority="6998">
      <formula>$Y462=4</formula>
    </cfRule>
  </conditionalFormatting>
  <conditionalFormatting sqref="R462:V463">
    <cfRule type="expression" dxfId="34746" priority="6997">
      <formula>$Y462=2</formula>
    </cfRule>
  </conditionalFormatting>
  <conditionalFormatting sqref="R462:V463">
    <cfRule type="expression" dxfId="34745" priority="6989">
      <formula>$Y462=4</formula>
    </cfRule>
    <cfRule type="expression" dxfId="34744" priority="6990">
      <formula>$Y462=3</formula>
    </cfRule>
    <cfRule type="expression" dxfId="34743" priority="6991">
      <formula>$Y462=2</formula>
    </cfRule>
    <cfRule type="expression" dxfId="34742" priority="6992">
      <formula>$Y462=1</formula>
    </cfRule>
    <cfRule type="expression" dxfId="34741" priority="6993">
      <formula>$Y462=4</formula>
    </cfRule>
    <cfRule type="expression" dxfId="34740" priority="6994">
      <formula>$Y462=3</formula>
    </cfRule>
    <cfRule type="expression" dxfId="34739" priority="6995">
      <formula>$Y462=2</formula>
    </cfRule>
    <cfRule type="expression" dxfId="34738" priority="6996">
      <formula>$Y462=1</formula>
    </cfRule>
  </conditionalFormatting>
  <conditionalFormatting sqref="W462:X463">
    <cfRule type="expression" dxfId="34737" priority="6988">
      <formula>$Y462=1</formula>
    </cfRule>
  </conditionalFormatting>
  <conditionalFormatting sqref="W462:X463">
    <cfRule type="expression" dxfId="34736" priority="6987">
      <formula>$Y462=3</formula>
    </cfRule>
  </conditionalFormatting>
  <conditionalFormatting sqref="W462:X463">
    <cfRule type="expression" dxfId="34735" priority="6986">
      <formula>$Y462=4</formula>
    </cfRule>
  </conditionalFormatting>
  <conditionalFormatting sqref="W462:X463">
    <cfRule type="expression" dxfId="34734" priority="6985">
      <formula>$Y462=2</formula>
    </cfRule>
  </conditionalFormatting>
  <conditionalFormatting sqref="W462:X463">
    <cfRule type="expression" dxfId="34733" priority="6977">
      <formula>$Y462=4</formula>
    </cfRule>
    <cfRule type="expression" dxfId="34732" priority="6978">
      <formula>$Y462=3</formula>
    </cfRule>
    <cfRule type="expression" dxfId="34731" priority="6979">
      <formula>$Y462=2</formula>
    </cfRule>
    <cfRule type="expression" dxfId="34730" priority="6980">
      <formula>$Y462=1</formula>
    </cfRule>
    <cfRule type="expression" dxfId="34729" priority="6981">
      <formula>$Y462=4</formula>
    </cfRule>
    <cfRule type="expression" dxfId="34728" priority="6982">
      <formula>$Y462=3</formula>
    </cfRule>
    <cfRule type="expression" dxfId="34727" priority="6983">
      <formula>$Y462=2</formula>
    </cfRule>
    <cfRule type="expression" dxfId="34726" priority="6984">
      <formula>$Y462=1</formula>
    </cfRule>
  </conditionalFormatting>
  <conditionalFormatting sqref="Q462:Q463">
    <cfRule type="expression" dxfId="34725" priority="6976">
      <formula>$Y462=1</formula>
    </cfRule>
  </conditionalFormatting>
  <conditionalFormatting sqref="Q462:Q463">
    <cfRule type="expression" dxfId="34724" priority="6975">
      <formula>$Y462=3</formula>
    </cfRule>
  </conditionalFormatting>
  <conditionalFormatting sqref="Q462:Q463">
    <cfRule type="expression" dxfId="34723" priority="6974">
      <formula>$Y462=4</formula>
    </cfRule>
  </conditionalFormatting>
  <conditionalFormatting sqref="Q462:Q463">
    <cfRule type="expression" dxfId="34722" priority="6973">
      <formula>$Y462=2</formula>
    </cfRule>
  </conditionalFormatting>
  <conditionalFormatting sqref="Q462:Q463">
    <cfRule type="expression" dxfId="34721" priority="6957">
      <formula>$Y462=4</formula>
    </cfRule>
    <cfRule type="expression" dxfId="34720" priority="6958">
      <formula>$Y462=3</formula>
    </cfRule>
    <cfRule type="expression" dxfId="34719" priority="6959">
      <formula>$Y462=2</formula>
    </cfRule>
    <cfRule type="expression" dxfId="34718" priority="6960">
      <formula>$Y462=1</formula>
    </cfRule>
    <cfRule type="expression" dxfId="34717" priority="6961">
      <formula>$Y462=4</formula>
    </cfRule>
    <cfRule type="expression" dxfId="34716" priority="6962">
      <formula>$Y462=3</formula>
    </cfRule>
    <cfRule type="expression" dxfId="34715" priority="6963">
      <formula>$Y462=2</formula>
    </cfRule>
    <cfRule type="expression" dxfId="34714" priority="6964">
      <formula>$Y462=1</formula>
    </cfRule>
    <cfRule type="expression" dxfId="34713" priority="6965">
      <formula>$Y462=4</formula>
    </cfRule>
    <cfRule type="expression" dxfId="34712" priority="6966">
      <formula>$Y462=3</formula>
    </cfRule>
    <cfRule type="expression" dxfId="34711" priority="6967">
      <formula>$Y462=2</formula>
    </cfRule>
    <cfRule type="expression" dxfId="34710" priority="6968">
      <formula>$Y462=1</formula>
    </cfRule>
    <cfRule type="expression" dxfId="34709" priority="6969">
      <formula>$Y462=4</formula>
    </cfRule>
    <cfRule type="expression" dxfId="34708" priority="6970">
      <formula>$Y462=3</formula>
    </cfRule>
    <cfRule type="expression" dxfId="34707" priority="6971">
      <formula>$Y462=2</formula>
    </cfRule>
    <cfRule type="expression" dxfId="34706" priority="6972">
      <formula>$Y462=1</formula>
    </cfRule>
  </conditionalFormatting>
  <conditionalFormatting sqref="R462:X463">
    <cfRule type="expression" dxfId="34705" priority="6956">
      <formula>$Y462=1</formula>
    </cfRule>
  </conditionalFormatting>
  <conditionalFormatting sqref="R462:X463">
    <cfRule type="expression" dxfId="34704" priority="6955">
      <formula>$Y462=3</formula>
    </cfRule>
  </conditionalFormatting>
  <conditionalFormatting sqref="R462:X463">
    <cfRule type="expression" dxfId="34703" priority="6954">
      <formula>$Y462=4</formula>
    </cfRule>
  </conditionalFormatting>
  <conditionalFormatting sqref="R462:X463">
    <cfRule type="expression" dxfId="34702" priority="6953">
      <formula>$Y462=2</formula>
    </cfRule>
  </conditionalFormatting>
  <conditionalFormatting sqref="R462:X463">
    <cfRule type="expression" dxfId="34701" priority="6945">
      <formula>$Y462=4</formula>
    </cfRule>
    <cfRule type="expression" dxfId="34700" priority="6946">
      <formula>$Y462=3</formula>
    </cfRule>
    <cfRule type="expression" dxfId="34699" priority="6947">
      <formula>$Y462=2</formula>
    </cfRule>
    <cfRule type="expression" dxfId="34698" priority="6948">
      <formula>$Y462=1</formula>
    </cfRule>
    <cfRule type="expression" dxfId="34697" priority="6949">
      <formula>$Y462=4</formula>
    </cfRule>
    <cfRule type="expression" dxfId="34696" priority="6950">
      <formula>$Y462=3</formula>
    </cfRule>
    <cfRule type="expression" dxfId="34695" priority="6951">
      <formula>$Y462=2</formula>
    </cfRule>
    <cfRule type="expression" dxfId="34694" priority="6952">
      <formula>$Y462=1</formula>
    </cfRule>
  </conditionalFormatting>
  <conditionalFormatting sqref="R462:V463">
    <cfRule type="expression" dxfId="34693" priority="6944">
      <formula>$Y462=1</formula>
    </cfRule>
  </conditionalFormatting>
  <conditionalFormatting sqref="R462:V463">
    <cfRule type="expression" dxfId="34692" priority="6943">
      <formula>$Y462=3</formula>
    </cfRule>
  </conditionalFormatting>
  <conditionalFormatting sqref="R462:V463">
    <cfRule type="expression" dxfId="34691" priority="6942">
      <formula>$Y462=4</formula>
    </cfRule>
  </conditionalFormatting>
  <conditionalFormatting sqref="R462:V463">
    <cfRule type="expression" dxfId="34690" priority="6941">
      <formula>$Y462=2</formula>
    </cfRule>
  </conditionalFormatting>
  <conditionalFormatting sqref="R462:V463">
    <cfRule type="expression" dxfId="34689" priority="6933">
      <formula>$Y462=4</formula>
    </cfRule>
    <cfRule type="expression" dxfId="34688" priority="6934">
      <formula>$Y462=3</formula>
    </cfRule>
    <cfRule type="expression" dxfId="34687" priority="6935">
      <formula>$Y462=2</formula>
    </cfRule>
    <cfRule type="expression" dxfId="34686" priority="6936">
      <formula>$Y462=1</formula>
    </cfRule>
    <cfRule type="expression" dxfId="34685" priority="6937">
      <formula>$Y462=4</formula>
    </cfRule>
    <cfRule type="expression" dxfId="34684" priority="6938">
      <formula>$Y462=3</formula>
    </cfRule>
    <cfRule type="expression" dxfId="34683" priority="6939">
      <formula>$Y462=2</formula>
    </cfRule>
    <cfRule type="expression" dxfId="34682" priority="6940">
      <formula>$Y462=1</formula>
    </cfRule>
  </conditionalFormatting>
  <conditionalFormatting sqref="W462:X463">
    <cfRule type="expression" dxfId="34681" priority="6932">
      <formula>$Y462=1</formula>
    </cfRule>
  </conditionalFormatting>
  <conditionalFormatting sqref="W462:X463">
    <cfRule type="expression" dxfId="34680" priority="6931">
      <formula>$Y462=3</formula>
    </cfRule>
  </conditionalFormatting>
  <conditionalFormatting sqref="W462:X463">
    <cfRule type="expression" dxfId="34679" priority="6930">
      <formula>$Y462=4</formula>
    </cfRule>
  </conditionalFormatting>
  <conditionalFormatting sqref="W462:X463">
    <cfRule type="expression" dxfId="34678" priority="6929">
      <formula>$Y462=2</formula>
    </cfRule>
  </conditionalFormatting>
  <conditionalFormatting sqref="W462:X463">
    <cfRule type="expression" dxfId="34677" priority="6921">
      <formula>$Y462=4</formula>
    </cfRule>
    <cfRule type="expression" dxfId="34676" priority="6922">
      <formula>$Y462=3</formula>
    </cfRule>
    <cfRule type="expression" dxfId="34675" priority="6923">
      <formula>$Y462=2</formula>
    </cfRule>
    <cfRule type="expression" dxfId="34674" priority="6924">
      <formula>$Y462=1</formula>
    </cfRule>
    <cfRule type="expression" dxfId="34673" priority="6925">
      <formula>$Y462=4</formula>
    </cfRule>
    <cfRule type="expression" dxfId="34672" priority="6926">
      <formula>$Y462=3</formula>
    </cfRule>
    <cfRule type="expression" dxfId="34671" priority="6927">
      <formula>$Y462=2</formula>
    </cfRule>
    <cfRule type="expression" dxfId="34670" priority="6928">
      <formula>$Y462=1</formula>
    </cfRule>
  </conditionalFormatting>
  <conditionalFormatting sqref="B464:D464 Y464:Z464 G464 K464:N464 AB464:AF464 I464:I468">
    <cfRule type="expression" dxfId="34669" priority="6920">
      <formula>$Y464=1</formula>
    </cfRule>
  </conditionalFormatting>
  <conditionalFormatting sqref="B464:D464 G464 Y464:Z464 K464:N464 AB464:AF464 I464:I468">
    <cfRule type="expression" dxfId="34668" priority="6919">
      <formula>$Y464=3</formula>
    </cfRule>
  </conditionalFormatting>
  <conditionalFormatting sqref="B464:D464 Y464:Z464 G464 K464:N464 AB464:AF464 I464:I468">
    <cfRule type="expression" dxfId="34667" priority="6918">
      <formula>$Y464=4</formula>
    </cfRule>
  </conditionalFormatting>
  <conditionalFormatting sqref="B464:D464 G464 Y464:Z464 K464:N464 AB464:AF464 I464:I468">
    <cfRule type="expression" dxfId="34666" priority="6915">
      <formula>$Y464=2</formula>
    </cfRule>
  </conditionalFormatting>
  <conditionalFormatting sqref="AF464 Y464:Z464">
    <cfRule type="expression" dxfId="34665" priority="6907">
      <formula>$Y464=4</formula>
    </cfRule>
    <cfRule type="expression" dxfId="34664" priority="6908">
      <formula>$Y464=3</formula>
    </cfRule>
    <cfRule type="expression" dxfId="34663" priority="6909">
      <formula>$Y464=2</formula>
    </cfRule>
    <cfRule type="expression" dxfId="34662" priority="6910">
      <formula>$Y464=1</formula>
    </cfRule>
    <cfRule type="expression" dxfId="34661" priority="6911">
      <formula>$Y464=4</formula>
    </cfRule>
    <cfRule type="expression" dxfId="34660" priority="6912">
      <formula>$Y464=3</formula>
    </cfRule>
    <cfRule type="expression" dxfId="34659" priority="6913">
      <formula>$Y464=2</formula>
    </cfRule>
    <cfRule type="expression" dxfId="34658" priority="6914">
      <formula>$Y464=1</formula>
    </cfRule>
  </conditionalFormatting>
  <conditionalFormatting sqref="G464">
    <cfRule type="expression" dxfId="34657" priority="6905">
      <formula>$Y464=1</formula>
    </cfRule>
    <cfRule type="expression" dxfId="34656" priority="6906">
      <formula>$Y464=1</formula>
    </cfRule>
  </conditionalFormatting>
  <conditionalFormatting sqref="G464">
    <cfRule type="expression" dxfId="34655" priority="6887">
      <formula>$Y464=4</formula>
    </cfRule>
    <cfRule type="expression" dxfId="34654" priority="6888">
      <formula>$Y464=2</formula>
    </cfRule>
  </conditionalFormatting>
  <conditionalFormatting sqref="G464">
    <cfRule type="expression" dxfId="34653" priority="6886">
      <formula>$Y464=1</formula>
    </cfRule>
  </conditionalFormatting>
  <conditionalFormatting sqref="G464">
    <cfRule type="expression" dxfId="34652" priority="6885">
      <formula>$Y464=3</formula>
    </cfRule>
  </conditionalFormatting>
  <conditionalFormatting sqref="G464">
    <cfRule type="expression" dxfId="34651" priority="6884">
      <formula>$Y464=4</formula>
    </cfRule>
  </conditionalFormatting>
  <conditionalFormatting sqref="G464">
    <cfRule type="expression" dxfId="34650" priority="6883">
      <formula>$Y464=2</formula>
    </cfRule>
  </conditionalFormatting>
  <conditionalFormatting sqref="G464">
    <cfRule type="expression" dxfId="34649" priority="6881">
      <formula>$Y464=1</formula>
    </cfRule>
    <cfRule type="expression" dxfId="34648" priority="6882">
      <formula>$Y464=1</formula>
    </cfRule>
  </conditionalFormatting>
  <conditionalFormatting sqref="G464">
    <cfRule type="expression" dxfId="34647" priority="6879">
      <formula>$Y464=4</formula>
    </cfRule>
    <cfRule type="expression" dxfId="34646" priority="6880">
      <formula>$Y464=2</formula>
    </cfRule>
  </conditionalFormatting>
  <conditionalFormatting sqref="Y464:Z464 AB464:AF464">
    <cfRule type="expression" dxfId="34645" priority="6846">
      <formula>$Y464=1</formula>
    </cfRule>
  </conditionalFormatting>
  <conditionalFormatting sqref="Y464:Z464 AB464:AF464">
    <cfRule type="expression" dxfId="34644" priority="6845">
      <formula>$Y464=3</formula>
    </cfRule>
  </conditionalFormatting>
  <conditionalFormatting sqref="Y464:Z464 AB464:AF464">
    <cfRule type="expression" dxfId="34643" priority="6844">
      <formula>$Y464=4</formula>
    </cfRule>
  </conditionalFormatting>
  <conditionalFormatting sqref="Y464:Z464 AB464:AF464">
    <cfRule type="expression" dxfId="34642" priority="6843">
      <formula>$Y464=2</formula>
    </cfRule>
  </conditionalFormatting>
  <conditionalFormatting sqref="AF464 Y464:Z464">
    <cfRule type="expression" dxfId="34641" priority="6835">
      <formula>$Y464=4</formula>
    </cfRule>
    <cfRule type="expression" dxfId="34640" priority="6836">
      <formula>$Y464=3</formula>
    </cfRule>
    <cfRule type="expression" dxfId="34639" priority="6837">
      <formula>$Y464=2</formula>
    </cfRule>
    <cfRule type="expression" dxfId="34638" priority="6838">
      <formula>$Y464=1</formula>
    </cfRule>
    <cfRule type="expression" dxfId="34637" priority="6839">
      <formula>$Y464=4</formula>
    </cfRule>
    <cfRule type="expression" dxfId="34636" priority="6840">
      <formula>$Y464=3</formula>
    </cfRule>
    <cfRule type="expression" dxfId="34635" priority="6841">
      <formula>$Y464=2</formula>
    </cfRule>
    <cfRule type="expression" dxfId="34634" priority="6842">
      <formula>$Y464=1</formula>
    </cfRule>
  </conditionalFormatting>
  <conditionalFormatting sqref="Y464:Z464 AB464:AF464">
    <cfRule type="expression" dxfId="34633" priority="6834">
      <formula>$Y464=1</formula>
    </cfRule>
  </conditionalFormatting>
  <conditionalFormatting sqref="Y464:Z464 AB464:AF464">
    <cfRule type="expression" dxfId="34632" priority="6833">
      <formula>$Y464=3</formula>
    </cfRule>
  </conditionalFormatting>
  <conditionalFormatting sqref="Y464:Z464 AB464:AF464">
    <cfRule type="expression" dxfId="34631" priority="6832">
      <formula>$Y464=4</formula>
    </cfRule>
  </conditionalFormatting>
  <conditionalFormatting sqref="Y464:Z464 AB464:AF464">
    <cfRule type="expression" dxfId="34630" priority="6831">
      <formula>$Y464=2</formula>
    </cfRule>
  </conditionalFormatting>
  <conditionalFormatting sqref="AF464 Y464:Z464">
    <cfRule type="expression" dxfId="34629" priority="6823">
      <formula>$Y464=4</formula>
    </cfRule>
    <cfRule type="expression" dxfId="34628" priority="6824">
      <formula>$Y464=3</formula>
    </cfRule>
    <cfRule type="expression" dxfId="34627" priority="6825">
      <formula>$Y464=2</formula>
    </cfRule>
    <cfRule type="expression" dxfId="34626" priority="6826">
      <formula>$Y464=1</formula>
    </cfRule>
    <cfRule type="expression" dxfId="34625" priority="6827">
      <formula>$Y464=4</formula>
    </cfRule>
    <cfRule type="expression" dxfId="34624" priority="6828">
      <formula>$Y464=3</formula>
    </cfRule>
    <cfRule type="expression" dxfId="34623" priority="6829">
      <formula>$Y464=2</formula>
    </cfRule>
    <cfRule type="expression" dxfId="34622" priority="6830">
      <formula>$Y464=1</formula>
    </cfRule>
  </conditionalFormatting>
  <conditionalFormatting sqref="Y464:Z464 AB464:AF464">
    <cfRule type="expression" dxfId="34621" priority="6822">
      <formula>$Y464=1</formula>
    </cfRule>
  </conditionalFormatting>
  <conditionalFormatting sqref="Y464:Z464 AB464:AF464">
    <cfRule type="expression" dxfId="34620" priority="6821">
      <formula>$Y464=3</formula>
    </cfRule>
  </conditionalFormatting>
  <conditionalFormatting sqref="Y464:Z464 AB464:AF464">
    <cfRule type="expression" dxfId="34619" priority="6820">
      <formula>$Y464=4</formula>
    </cfRule>
  </conditionalFormatting>
  <conditionalFormatting sqref="Y464:Z464 AB464:AF464">
    <cfRule type="expression" dxfId="34618" priority="6819">
      <formula>$Y464=2</formula>
    </cfRule>
  </conditionalFormatting>
  <conditionalFormatting sqref="AF464 Y464:Z464">
    <cfRule type="expression" dxfId="34617" priority="6811">
      <formula>$Y464=4</formula>
    </cfRule>
    <cfRule type="expression" dxfId="34616" priority="6812">
      <formula>$Y464=3</formula>
    </cfRule>
    <cfRule type="expression" dxfId="34615" priority="6813">
      <formula>$Y464=2</formula>
    </cfRule>
    <cfRule type="expression" dxfId="34614" priority="6814">
      <formula>$Y464=1</formula>
    </cfRule>
    <cfRule type="expression" dxfId="34613" priority="6815">
      <formula>$Y464=4</formula>
    </cfRule>
    <cfRule type="expression" dxfId="34612" priority="6816">
      <formula>$Y464=3</formula>
    </cfRule>
    <cfRule type="expression" dxfId="34611" priority="6817">
      <formula>$Y464=2</formula>
    </cfRule>
    <cfRule type="expression" dxfId="34610" priority="6818">
      <formula>$Y464=1</formula>
    </cfRule>
  </conditionalFormatting>
  <conditionalFormatting sqref="Y464:Z464 AB464:AF464">
    <cfRule type="expression" dxfId="34609" priority="6810">
      <formula>$Y464=1</formula>
    </cfRule>
  </conditionalFormatting>
  <conditionalFormatting sqref="Y464:Z464 AB464:AF464">
    <cfRule type="expression" dxfId="34608" priority="6809">
      <formula>$Y464=3</formula>
    </cfRule>
  </conditionalFormatting>
  <conditionalFormatting sqref="Y464:Z464 AB464:AF464">
    <cfRule type="expression" dxfId="34607" priority="6808">
      <formula>$Y464=4</formula>
    </cfRule>
  </conditionalFormatting>
  <conditionalFormatting sqref="Y464:Z464 AB464:AF464">
    <cfRule type="expression" dxfId="34606" priority="6807">
      <formula>$Y464=2</formula>
    </cfRule>
  </conditionalFormatting>
  <conditionalFormatting sqref="AF464 Y464:Z464">
    <cfRule type="expression" dxfId="34605" priority="6799">
      <formula>$Y464=4</formula>
    </cfRule>
    <cfRule type="expression" dxfId="34604" priority="6800">
      <formula>$Y464=3</formula>
    </cfRule>
    <cfRule type="expression" dxfId="34603" priority="6801">
      <formula>$Y464=2</formula>
    </cfRule>
    <cfRule type="expression" dxfId="34602" priority="6802">
      <formula>$Y464=1</formula>
    </cfRule>
    <cfRule type="expression" dxfId="34601" priority="6803">
      <formula>$Y464=4</formula>
    </cfRule>
    <cfRule type="expression" dxfId="34600" priority="6804">
      <formula>$Y464=3</formula>
    </cfRule>
    <cfRule type="expression" dxfId="34599" priority="6805">
      <formula>$Y464=2</formula>
    </cfRule>
    <cfRule type="expression" dxfId="34598" priority="6806">
      <formula>$Y464=1</formula>
    </cfRule>
  </conditionalFormatting>
  <conditionalFormatting sqref="O464">
    <cfRule type="expression" dxfId="34597" priority="6798">
      <formula>$Y464=1</formula>
    </cfRule>
  </conditionalFormatting>
  <conditionalFormatting sqref="O464">
    <cfRule type="expression" dxfId="34596" priority="6797">
      <formula>$Y464=3</formula>
    </cfRule>
  </conditionalFormatting>
  <conditionalFormatting sqref="O464">
    <cfRule type="expression" dxfId="34595" priority="6796">
      <formula>$Y464=4</formula>
    </cfRule>
  </conditionalFormatting>
  <conditionalFormatting sqref="O464">
    <cfRule type="expression" dxfId="34594" priority="6795">
      <formula>$Y464=2</formula>
    </cfRule>
  </conditionalFormatting>
  <conditionalFormatting sqref="P464:X464">
    <cfRule type="expression" dxfId="34593" priority="6794">
      <formula>$Y464=1</formula>
    </cfRule>
  </conditionalFormatting>
  <conditionalFormatting sqref="P464:X464">
    <cfRule type="expression" dxfId="34592" priority="6793">
      <formula>$Y464=3</formula>
    </cfRule>
  </conditionalFormatting>
  <conditionalFormatting sqref="P464:X464">
    <cfRule type="expression" dxfId="34591" priority="6792">
      <formula>$Y464=4</formula>
    </cfRule>
  </conditionalFormatting>
  <conditionalFormatting sqref="P464:X464">
    <cfRule type="expression" dxfId="34590" priority="6791">
      <formula>$Y464=2</formula>
    </cfRule>
  </conditionalFormatting>
  <conditionalFormatting sqref="R464:X464">
    <cfRule type="expression" dxfId="34589" priority="6783">
      <formula>$Y464=4</formula>
    </cfRule>
    <cfRule type="expression" dxfId="34588" priority="6784">
      <formula>$Y464=3</formula>
    </cfRule>
    <cfRule type="expression" dxfId="34587" priority="6785">
      <formula>$Y464=2</formula>
    </cfRule>
    <cfRule type="expression" dxfId="34586" priority="6786">
      <formula>$Y464=1</formula>
    </cfRule>
    <cfRule type="expression" dxfId="34585" priority="6787">
      <formula>$Y464=4</formula>
    </cfRule>
    <cfRule type="expression" dxfId="34584" priority="6788">
      <formula>$Y464=3</formula>
    </cfRule>
    <cfRule type="expression" dxfId="34583" priority="6789">
      <formula>$Y464=2</formula>
    </cfRule>
    <cfRule type="expression" dxfId="34582" priority="6790">
      <formula>$Y464=1</formula>
    </cfRule>
  </conditionalFormatting>
  <conditionalFormatting sqref="P464:Q464">
    <cfRule type="expression" dxfId="34581" priority="6767">
      <formula>$Y464=4</formula>
    </cfRule>
    <cfRule type="expression" dxfId="34580" priority="6768">
      <formula>$Y464=3</formula>
    </cfRule>
    <cfRule type="expression" dxfId="34579" priority="6769">
      <formula>$Y464=2</formula>
    </cfRule>
    <cfRule type="expression" dxfId="34578" priority="6770">
      <formula>$Y464=1</formula>
    </cfRule>
    <cfRule type="expression" dxfId="34577" priority="6771">
      <formula>$Y464=4</formula>
    </cfRule>
    <cfRule type="expression" dxfId="34576" priority="6772">
      <formula>$Y464=3</formula>
    </cfRule>
    <cfRule type="expression" dxfId="34575" priority="6773">
      <formula>$Y464=2</formula>
    </cfRule>
    <cfRule type="expression" dxfId="34574" priority="6774">
      <formula>$Y464=1</formula>
    </cfRule>
    <cfRule type="expression" dxfId="34573" priority="6775">
      <formula>$Y464=4</formula>
    </cfRule>
    <cfRule type="expression" dxfId="34572" priority="6776">
      <formula>$Y464=3</formula>
    </cfRule>
    <cfRule type="expression" dxfId="34571" priority="6777">
      <formula>$Y464=2</formula>
    </cfRule>
    <cfRule type="expression" dxfId="34570" priority="6778">
      <formula>$Y464=1</formula>
    </cfRule>
    <cfRule type="expression" dxfId="34569" priority="6779">
      <formula>$Y464=4</formula>
    </cfRule>
    <cfRule type="expression" dxfId="34568" priority="6780">
      <formula>$Y464=3</formula>
    </cfRule>
    <cfRule type="expression" dxfId="34567" priority="6781">
      <formula>$Y464=2</formula>
    </cfRule>
    <cfRule type="expression" dxfId="34566" priority="6782">
      <formula>$Y464=1</formula>
    </cfRule>
  </conditionalFormatting>
  <conditionalFormatting sqref="P464">
    <cfRule type="expression" dxfId="34565" priority="6766">
      <formula>$Y464=1</formula>
    </cfRule>
  </conditionalFormatting>
  <conditionalFormatting sqref="P464">
    <cfRule type="expression" dxfId="34564" priority="6765">
      <formula>$Y464=3</formula>
    </cfRule>
  </conditionalFormatting>
  <conditionalFormatting sqref="P464">
    <cfRule type="expression" dxfId="34563" priority="6764">
      <formula>$Y464=4</formula>
    </cfRule>
  </conditionalFormatting>
  <conditionalFormatting sqref="P464">
    <cfRule type="expression" dxfId="34562" priority="6763">
      <formula>$Y464=2</formula>
    </cfRule>
  </conditionalFormatting>
  <conditionalFormatting sqref="P464">
    <cfRule type="expression" dxfId="34561" priority="6747">
      <formula>$Y464=4</formula>
    </cfRule>
    <cfRule type="expression" dxfId="34560" priority="6748">
      <formula>$Y464=3</formula>
    </cfRule>
    <cfRule type="expression" dxfId="34559" priority="6749">
      <formula>$Y464=2</formula>
    </cfRule>
    <cfRule type="expression" dxfId="34558" priority="6750">
      <formula>$Y464=1</formula>
    </cfRule>
    <cfRule type="expression" dxfId="34557" priority="6751">
      <formula>$Y464=4</formula>
    </cfRule>
    <cfRule type="expression" dxfId="34556" priority="6752">
      <formula>$Y464=3</formula>
    </cfRule>
    <cfRule type="expression" dxfId="34555" priority="6753">
      <formula>$Y464=2</formula>
    </cfRule>
    <cfRule type="expression" dxfId="34554" priority="6754">
      <formula>$Y464=1</formula>
    </cfRule>
    <cfRule type="expression" dxfId="34553" priority="6755">
      <formula>$Y464=4</formula>
    </cfRule>
    <cfRule type="expression" dxfId="34552" priority="6756">
      <formula>$Y464=3</formula>
    </cfRule>
    <cfRule type="expression" dxfId="34551" priority="6757">
      <formula>$Y464=2</formula>
    </cfRule>
    <cfRule type="expression" dxfId="34550" priority="6758">
      <formula>$Y464=1</formula>
    </cfRule>
    <cfRule type="expression" dxfId="34549" priority="6759">
      <formula>$Y464=4</formula>
    </cfRule>
    <cfRule type="expression" dxfId="34548" priority="6760">
      <formula>$Y464=3</formula>
    </cfRule>
    <cfRule type="expression" dxfId="34547" priority="6761">
      <formula>$Y464=2</formula>
    </cfRule>
    <cfRule type="expression" dxfId="34546" priority="6762">
      <formula>$Y464=1</formula>
    </cfRule>
  </conditionalFormatting>
  <conditionalFormatting sqref="P464">
    <cfRule type="expression" dxfId="34545" priority="6746">
      <formula>$Y464=1</formula>
    </cfRule>
  </conditionalFormatting>
  <conditionalFormatting sqref="P464">
    <cfRule type="expression" dxfId="34544" priority="6745">
      <formula>$Y464=3</formula>
    </cfRule>
  </conditionalFormatting>
  <conditionalFormatting sqref="P464">
    <cfRule type="expression" dxfId="34543" priority="6744">
      <formula>$Y464=4</formula>
    </cfRule>
  </conditionalFormatting>
  <conditionalFormatting sqref="P464">
    <cfRule type="expression" dxfId="34542" priority="6743">
      <formula>$Y464=2</formula>
    </cfRule>
  </conditionalFormatting>
  <conditionalFormatting sqref="P464">
    <cfRule type="expression" dxfId="34541" priority="6727">
      <formula>$Y464=4</formula>
    </cfRule>
    <cfRule type="expression" dxfId="34540" priority="6728">
      <formula>$Y464=3</formula>
    </cfRule>
    <cfRule type="expression" dxfId="34539" priority="6729">
      <formula>$Y464=2</formula>
    </cfRule>
    <cfRule type="expression" dxfId="34538" priority="6730">
      <formula>$Y464=1</formula>
    </cfRule>
    <cfRule type="expression" dxfId="34537" priority="6731">
      <formula>$Y464=4</formula>
    </cfRule>
    <cfRule type="expression" dxfId="34536" priority="6732">
      <formula>$Y464=3</formula>
    </cfRule>
    <cfRule type="expression" dxfId="34535" priority="6733">
      <formula>$Y464=2</formula>
    </cfRule>
    <cfRule type="expression" dxfId="34534" priority="6734">
      <formula>$Y464=1</formula>
    </cfRule>
    <cfRule type="expression" dxfId="34533" priority="6735">
      <formula>$Y464=4</formula>
    </cfRule>
    <cfRule type="expression" dxfId="34532" priority="6736">
      <formula>$Y464=3</formula>
    </cfRule>
    <cfRule type="expression" dxfId="34531" priority="6737">
      <formula>$Y464=2</formula>
    </cfRule>
    <cfRule type="expression" dxfId="34530" priority="6738">
      <formula>$Y464=1</formula>
    </cfRule>
    <cfRule type="expression" dxfId="34529" priority="6739">
      <formula>$Y464=4</formula>
    </cfRule>
    <cfRule type="expression" dxfId="34528" priority="6740">
      <formula>$Y464=3</formula>
    </cfRule>
    <cfRule type="expression" dxfId="34527" priority="6741">
      <formula>$Y464=2</formula>
    </cfRule>
    <cfRule type="expression" dxfId="34526" priority="6742">
      <formula>$Y464=1</formula>
    </cfRule>
  </conditionalFormatting>
  <conditionalFormatting sqref="Q464">
    <cfRule type="expression" dxfId="34525" priority="6726">
      <formula>$Y464=1</formula>
    </cfRule>
  </conditionalFormatting>
  <conditionalFormatting sqref="Q464">
    <cfRule type="expression" dxfId="34524" priority="6725">
      <formula>$Y464=3</formula>
    </cfRule>
  </conditionalFormatting>
  <conditionalFormatting sqref="Q464">
    <cfRule type="expression" dxfId="34523" priority="6724">
      <formula>$Y464=4</formula>
    </cfRule>
  </conditionalFormatting>
  <conditionalFormatting sqref="Q464">
    <cfRule type="expression" dxfId="34522" priority="6723">
      <formula>$Y464=2</formula>
    </cfRule>
  </conditionalFormatting>
  <conditionalFormatting sqref="Q464">
    <cfRule type="expression" dxfId="34521" priority="6707">
      <formula>$Y464=4</formula>
    </cfRule>
    <cfRule type="expression" dxfId="34520" priority="6708">
      <formula>$Y464=3</formula>
    </cfRule>
    <cfRule type="expression" dxfId="34519" priority="6709">
      <formula>$Y464=2</formula>
    </cfRule>
    <cfRule type="expression" dxfId="34518" priority="6710">
      <formula>$Y464=1</formula>
    </cfRule>
    <cfRule type="expression" dxfId="34517" priority="6711">
      <formula>$Y464=4</formula>
    </cfRule>
    <cfRule type="expression" dxfId="34516" priority="6712">
      <formula>$Y464=3</formula>
    </cfRule>
    <cfRule type="expression" dxfId="34515" priority="6713">
      <formula>$Y464=2</formula>
    </cfRule>
    <cfRule type="expression" dxfId="34514" priority="6714">
      <formula>$Y464=1</formula>
    </cfRule>
    <cfRule type="expression" dxfId="34513" priority="6715">
      <formula>$Y464=4</formula>
    </cfRule>
    <cfRule type="expression" dxfId="34512" priority="6716">
      <formula>$Y464=3</formula>
    </cfRule>
    <cfRule type="expression" dxfId="34511" priority="6717">
      <formula>$Y464=2</formula>
    </cfRule>
    <cfRule type="expression" dxfId="34510" priority="6718">
      <formula>$Y464=1</formula>
    </cfRule>
    <cfRule type="expression" dxfId="34509" priority="6719">
      <formula>$Y464=4</formula>
    </cfRule>
    <cfRule type="expression" dxfId="34508" priority="6720">
      <formula>$Y464=3</formula>
    </cfRule>
    <cfRule type="expression" dxfId="34507" priority="6721">
      <formula>$Y464=2</formula>
    </cfRule>
    <cfRule type="expression" dxfId="34506" priority="6722">
      <formula>$Y464=1</formula>
    </cfRule>
  </conditionalFormatting>
  <conditionalFormatting sqref="R464:X464">
    <cfRule type="expression" dxfId="34505" priority="6706">
      <formula>$Y464=1</formula>
    </cfRule>
  </conditionalFormatting>
  <conditionalFormatting sqref="R464:X464">
    <cfRule type="expression" dxfId="34504" priority="6705">
      <formula>$Y464=3</formula>
    </cfRule>
  </conditionalFormatting>
  <conditionalFormatting sqref="R464:X464">
    <cfRule type="expression" dxfId="34503" priority="6704">
      <formula>$Y464=4</formula>
    </cfRule>
  </conditionalFormatting>
  <conditionalFormatting sqref="R464:X464">
    <cfRule type="expression" dxfId="34502" priority="6703">
      <formula>$Y464=2</formula>
    </cfRule>
  </conditionalFormatting>
  <conditionalFormatting sqref="R464:X464">
    <cfRule type="expression" dxfId="34501" priority="6695">
      <formula>$Y464=4</formula>
    </cfRule>
    <cfRule type="expression" dxfId="34500" priority="6696">
      <formula>$Y464=3</formula>
    </cfRule>
    <cfRule type="expression" dxfId="34499" priority="6697">
      <formula>$Y464=2</formula>
    </cfRule>
    <cfRule type="expression" dxfId="34498" priority="6698">
      <formula>$Y464=1</formula>
    </cfRule>
    <cfRule type="expression" dxfId="34497" priority="6699">
      <formula>$Y464=4</formula>
    </cfRule>
    <cfRule type="expression" dxfId="34496" priority="6700">
      <formula>$Y464=3</formula>
    </cfRule>
    <cfRule type="expression" dxfId="34495" priority="6701">
      <formula>$Y464=2</formula>
    </cfRule>
    <cfRule type="expression" dxfId="34494" priority="6702">
      <formula>$Y464=1</formula>
    </cfRule>
  </conditionalFormatting>
  <conditionalFormatting sqref="R464:V464">
    <cfRule type="expression" dxfId="34493" priority="6694">
      <formula>$Y464=1</formula>
    </cfRule>
  </conditionalFormatting>
  <conditionalFormatting sqref="R464:V464">
    <cfRule type="expression" dxfId="34492" priority="6693">
      <formula>$Y464=3</formula>
    </cfRule>
  </conditionalFormatting>
  <conditionalFormatting sqref="R464:V464">
    <cfRule type="expression" dxfId="34491" priority="6692">
      <formula>$Y464=4</formula>
    </cfRule>
  </conditionalFormatting>
  <conditionalFormatting sqref="R464:V464">
    <cfRule type="expression" dxfId="34490" priority="6691">
      <formula>$Y464=2</formula>
    </cfRule>
  </conditionalFormatting>
  <conditionalFormatting sqref="R464:V464">
    <cfRule type="expression" dxfId="34489" priority="6683">
      <formula>$Y464=4</formula>
    </cfRule>
    <cfRule type="expression" dxfId="34488" priority="6684">
      <formula>$Y464=3</formula>
    </cfRule>
    <cfRule type="expression" dxfId="34487" priority="6685">
      <formula>$Y464=2</formula>
    </cfRule>
    <cfRule type="expression" dxfId="34486" priority="6686">
      <formula>$Y464=1</formula>
    </cfRule>
    <cfRule type="expression" dxfId="34485" priority="6687">
      <formula>$Y464=4</formula>
    </cfRule>
    <cfRule type="expression" dxfId="34484" priority="6688">
      <formula>$Y464=3</formula>
    </cfRule>
    <cfRule type="expression" dxfId="34483" priority="6689">
      <formula>$Y464=2</formula>
    </cfRule>
    <cfRule type="expression" dxfId="34482" priority="6690">
      <formula>$Y464=1</formula>
    </cfRule>
  </conditionalFormatting>
  <conditionalFormatting sqref="W464:X464">
    <cfRule type="expression" dxfId="34481" priority="6682">
      <formula>$Y464=1</formula>
    </cfRule>
  </conditionalFormatting>
  <conditionalFormatting sqref="W464:X464">
    <cfRule type="expression" dxfId="34480" priority="6681">
      <formula>$Y464=3</formula>
    </cfRule>
  </conditionalFormatting>
  <conditionalFormatting sqref="W464:X464">
    <cfRule type="expression" dxfId="34479" priority="6680">
      <formula>$Y464=4</formula>
    </cfRule>
  </conditionalFormatting>
  <conditionalFormatting sqref="W464:X464">
    <cfRule type="expression" dxfId="34478" priority="6679">
      <formula>$Y464=2</formula>
    </cfRule>
  </conditionalFormatting>
  <conditionalFormatting sqref="W464:X464">
    <cfRule type="expression" dxfId="34477" priority="6671">
      <formula>$Y464=4</formula>
    </cfRule>
    <cfRule type="expression" dxfId="34476" priority="6672">
      <formula>$Y464=3</formula>
    </cfRule>
    <cfRule type="expression" dxfId="34475" priority="6673">
      <formula>$Y464=2</formula>
    </cfRule>
    <cfRule type="expression" dxfId="34474" priority="6674">
      <formula>$Y464=1</formula>
    </cfRule>
    <cfRule type="expression" dxfId="34473" priority="6675">
      <formula>$Y464=4</formula>
    </cfRule>
    <cfRule type="expression" dxfId="34472" priority="6676">
      <formula>$Y464=3</formula>
    </cfRule>
    <cfRule type="expression" dxfId="34471" priority="6677">
      <formula>$Y464=2</formula>
    </cfRule>
    <cfRule type="expression" dxfId="34470" priority="6678">
      <formula>$Y464=1</formula>
    </cfRule>
  </conditionalFormatting>
  <conditionalFormatting sqref="Q464">
    <cfRule type="expression" dxfId="34469" priority="6670">
      <formula>$Y464=1</formula>
    </cfRule>
  </conditionalFormatting>
  <conditionalFormatting sqref="Q464">
    <cfRule type="expression" dxfId="34468" priority="6669">
      <formula>$Y464=3</formula>
    </cfRule>
  </conditionalFormatting>
  <conditionalFormatting sqref="Q464">
    <cfRule type="expression" dxfId="34467" priority="6668">
      <formula>$Y464=4</formula>
    </cfRule>
  </conditionalFormatting>
  <conditionalFormatting sqref="Q464">
    <cfRule type="expression" dxfId="34466" priority="6667">
      <formula>$Y464=2</formula>
    </cfRule>
  </conditionalFormatting>
  <conditionalFormatting sqref="Q464">
    <cfRule type="expression" dxfId="34465" priority="6651">
      <formula>$Y464=4</formula>
    </cfRule>
    <cfRule type="expression" dxfId="34464" priority="6652">
      <formula>$Y464=3</formula>
    </cfRule>
    <cfRule type="expression" dxfId="34463" priority="6653">
      <formula>$Y464=2</formula>
    </cfRule>
    <cfRule type="expression" dxfId="34462" priority="6654">
      <formula>$Y464=1</formula>
    </cfRule>
    <cfRule type="expression" dxfId="34461" priority="6655">
      <formula>$Y464=4</formula>
    </cfRule>
    <cfRule type="expression" dxfId="34460" priority="6656">
      <formula>$Y464=3</formula>
    </cfRule>
    <cfRule type="expression" dxfId="34459" priority="6657">
      <formula>$Y464=2</formula>
    </cfRule>
    <cfRule type="expression" dxfId="34458" priority="6658">
      <formula>$Y464=1</formula>
    </cfRule>
    <cfRule type="expression" dxfId="34457" priority="6659">
      <formula>$Y464=4</formula>
    </cfRule>
    <cfRule type="expression" dxfId="34456" priority="6660">
      <formula>$Y464=3</formula>
    </cfRule>
    <cfRule type="expression" dxfId="34455" priority="6661">
      <formula>$Y464=2</formula>
    </cfRule>
    <cfRule type="expression" dxfId="34454" priority="6662">
      <formula>$Y464=1</formula>
    </cfRule>
    <cfRule type="expression" dxfId="34453" priority="6663">
      <formula>$Y464=4</formula>
    </cfRule>
    <cfRule type="expression" dxfId="34452" priority="6664">
      <formula>$Y464=3</formula>
    </cfRule>
    <cfRule type="expression" dxfId="34451" priority="6665">
      <formula>$Y464=2</formula>
    </cfRule>
    <cfRule type="expression" dxfId="34450" priority="6666">
      <formula>$Y464=1</formula>
    </cfRule>
  </conditionalFormatting>
  <conditionalFormatting sqref="R464:X464">
    <cfRule type="expression" dxfId="34449" priority="6650">
      <formula>$Y464=1</formula>
    </cfRule>
  </conditionalFormatting>
  <conditionalFormatting sqref="R464:X464">
    <cfRule type="expression" dxfId="34448" priority="6649">
      <formula>$Y464=3</formula>
    </cfRule>
  </conditionalFormatting>
  <conditionalFormatting sqref="R464:X464">
    <cfRule type="expression" dxfId="34447" priority="6648">
      <formula>$Y464=4</formula>
    </cfRule>
  </conditionalFormatting>
  <conditionalFormatting sqref="R464:X464">
    <cfRule type="expression" dxfId="34446" priority="6647">
      <formula>$Y464=2</formula>
    </cfRule>
  </conditionalFormatting>
  <conditionalFormatting sqref="R464:X464">
    <cfRule type="expression" dxfId="34445" priority="6639">
      <formula>$Y464=4</formula>
    </cfRule>
    <cfRule type="expression" dxfId="34444" priority="6640">
      <formula>$Y464=3</formula>
    </cfRule>
    <cfRule type="expression" dxfId="34443" priority="6641">
      <formula>$Y464=2</formula>
    </cfRule>
    <cfRule type="expression" dxfId="34442" priority="6642">
      <formula>$Y464=1</formula>
    </cfRule>
    <cfRule type="expression" dxfId="34441" priority="6643">
      <formula>$Y464=4</formula>
    </cfRule>
    <cfRule type="expression" dxfId="34440" priority="6644">
      <formula>$Y464=3</formula>
    </cfRule>
    <cfRule type="expression" dxfId="34439" priority="6645">
      <formula>$Y464=2</formula>
    </cfRule>
    <cfRule type="expression" dxfId="34438" priority="6646">
      <formula>$Y464=1</formula>
    </cfRule>
  </conditionalFormatting>
  <conditionalFormatting sqref="R464:V464">
    <cfRule type="expression" dxfId="34437" priority="6638">
      <formula>$Y464=1</formula>
    </cfRule>
  </conditionalFormatting>
  <conditionalFormatting sqref="R464:V464">
    <cfRule type="expression" dxfId="34436" priority="6637">
      <formula>$Y464=3</formula>
    </cfRule>
  </conditionalFormatting>
  <conditionalFormatting sqref="R464:V464">
    <cfRule type="expression" dxfId="34435" priority="6636">
      <formula>$Y464=4</formula>
    </cfRule>
  </conditionalFormatting>
  <conditionalFormatting sqref="R464:V464">
    <cfRule type="expression" dxfId="34434" priority="6635">
      <formula>$Y464=2</formula>
    </cfRule>
  </conditionalFormatting>
  <conditionalFormatting sqref="R464:V464">
    <cfRule type="expression" dxfId="34433" priority="6627">
      <formula>$Y464=4</formula>
    </cfRule>
    <cfRule type="expression" dxfId="34432" priority="6628">
      <formula>$Y464=3</formula>
    </cfRule>
    <cfRule type="expression" dxfId="34431" priority="6629">
      <formula>$Y464=2</formula>
    </cfRule>
    <cfRule type="expression" dxfId="34430" priority="6630">
      <formula>$Y464=1</formula>
    </cfRule>
    <cfRule type="expression" dxfId="34429" priority="6631">
      <formula>$Y464=4</formula>
    </cfRule>
    <cfRule type="expression" dxfId="34428" priority="6632">
      <formula>$Y464=3</formula>
    </cfRule>
    <cfRule type="expression" dxfId="34427" priority="6633">
      <formula>$Y464=2</formula>
    </cfRule>
    <cfRule type="expression" dxfId="34426" priority="6634">
      <formula>$Y464=1</formula>
    </cfRule>
  </conditionalFormatting>
  <conditionalFormatting sqref="W464:X464">
    <cfRule type="expression" dxfId="34425" priority="6626">
      <formula>$Y464=1</formula>
    </cfRule>
  </conditionalFormatting>
  <conditionalFormatting sqref="W464:X464">
    <cfRule type="expression" dxfId="34424" priority="6625">
      <formula>$Y464=3</formula>
    </cfRule>
  </conditionalFormatting>
  <conditionalFormatting sqref="W464:X464">
    <cfRule type="expression" dxfId="34423" priority="6624">
      <formula>$Y464=4</formula>
    </cfRule>
  </conditionalFormatting>
  <conditionalFormatting sqref="W464:X464">
    <cfRule type="expression" dxfId="34422" priority="6623">
      <formula>$Y464=2</formula>
    </cfRule>
  </conditionalFormatting>
  <conditionalFormatting sqref="W464:X464">
    <cfRule type="expression" dxfId="34421" priority="6615">
      <formula>$Y464=4</formula>
    </cfRule>
    <cfRule type="expression" dxfId="34420" priority="6616">
      <formula>$Y464=3</formula>
    </cfRule>
    <cfRule type="expression" dxfId="34419" priority="6617">
      <formula>$Y464=2</formula>
    </cfRule>
    <cfRule type="expression" dxfId="34418" priority="6618">
      <formula>$Y464=1</formula>
    </cfRule>
    <cfRule type="expression" dxfId="34417" priority="6619">
      <formula>$Y464=4</formula>
    </cfRule>
    <cfRule type="expression" dxfId="34416" priority="6620">
      <formula>$Y464=3</formula>
    </cfRule>
    <cfRule type="expression" dxfId="34415" priority="6621">
      <formula>$Y464=2</formula>
    </cfRule>
    <cfRule type="expression" dxfId="34414" priority="6622">
      <formula>$Y464=1</formula>
    </cfRule>
  </conditionalFormatting>
  <conditionalFormatting sqref="E462:F464 E465">
    <cfRule type="expression" dxfId="34413" priority="6614">
      <formula>$Y462=1</formula>
    </cfRule>
  </conditionalFormatting>
  <conditionalFormatting sqref="F462:F464">
    <cfRule type="expression" dxfId="34412" priority="6613">
      <formula>$Y462=3</formula>
    </cfRule>
  </conditionalFormatting>
  <conditionalFormatting sqref="E462:F464 E465">
    <cfRule type="expression" dxfId="34411" priority="6612">
      <formula>$Y462=4</formula>
    </cfRule>
  </conditionalFormatting>
  <conditionalFormatting sqref="E462:E465">
    <cfRule type="expression" dxfId="34410" priority="6610">
      <formula>$Y462=3</formula>
    </cfRule>
    <cfRule type="expression" dxfId="34409" priority="6611">
      <formula>$Y462=2</formula>
    </cfRule>
  </conditionalFormatting>
  <conditionalFormatting sqref="F462:F464">
    <cfRule type="expression" dxfId="34408" priority="6609">
      <formula>$Y462=2</formula>
    </cfRule>
  </conditionalFormatting>
  <conditionalFormatting sqref="F462:F464">
    <cfRule type="expression" dxfId="34407" priority="6607">
      <formula>$Y462=1</formula>
    </cfRule>
    <cfRule type="expression" dxfId="34406" priority="6608">
      <formula>$Y462=1</formula>
    </cfRule>
  </conditionalFormatting>
  <conditionalFormatting sqref="F462:F464">
    <cfRule type="expression" dxfId="34405" priority="6605">
      <formula>$Y462=4</formula>
    </cfRule>
    <cfRule type="expression" dxfId="34404" priority="6606">
      <formula>$Y462=2</formula>
    </cfRule>
  </conditionalFormatting>
  <conditionalFormatting sqref="F462:F464">
    <cfRule type="expression" dxfId="34403" priority="6604">
      <formula>$Y462=1</formula>
    </cfRule>
  </conditionalFormatting>
  <conditionalFormatting sqref="F462:F464">
    <cfRule type="expression" dxfId="34402" priority="6603">
      <formula>$Y462=3</formula>
    </cfRule>
  </conditionalFormatting>
  <conditionalFormatting sqref="F462:F464">
    <cfRule type="expression" dxfId="34401" priority="6602">
      <formula>$Y462=4</formula>
    </cfRule>
  </conditionalFormatting>
  <conditionalFormatting sqref="F462:F464">
    <cfRule type="expression" dxfId="34400" priority="6601">
      <formula>$Y462=2</formula>
    </cfRule>
  </conditionalFormatting>
  <conditionalFormatting sqref="F462:F464">
    <cfRule type="expression" dxfId="34399" priority="6599">
      <formula>$Y462=1</formula>
    </cfRule>
    <cfRule type="expression" dxfId="34398" priority="6600">
      <formula>$Y462=1</formula>
    </cfRule>
  </conditionalFormatting>
  <conditionalFormatting sqref="F462:F464">
    <cfRule type="expression" dxfId="34397" priority="6597">
      <formula>$Y462=4</formula>
    </cfRule>
    <cfRule type="expression" dxfId="34396" priority="6598">
      <formula>$Y462=2</formula>
    </cfRule>
  </conditionalFormatting>
  <conditionalFormatting sqref="F462:F464">
    <cfRule type="expression" dxfId="34395" priority="6596">
      <formula>$Y462=1</formula>
    </cfRule>
  </conditionalFormatting>
  <conditionalFormatting sqref="F462:F464">
    <cfRule type="expression" dxfId="34394" priority="6595">
      <formula>$Y462=3</formula>
    </cfRule>
  </conditionalFormatting>
  <conditionalFormatting sqref="F462:F464">
    <cfRule type="expression" dxfId="34393" priority="6594">
      <formula>$Y462=4</formula>
    </cfRule>
  </conditionalFormatting>
  <conditionalFormatting sqref="F462:F464">
    <cfRule type="expression" dxfId="34392" priority="6593">
      <formula>$Y462=2</formula>
    </cfRule>
  </conditionalFormatting>
  <conditionalFormatting sqref="F462:F464">
    <cfRule type="expression" dxfId="34391" priority="6591">
      <formula>$Y462=1</formula>
    </cfRule>
    <cfRule type="expression" dxfId="34390" priority="6592">
      <formula>$Y462=1</formula>
    </cfRule>
  </conditionalFormatting>
  <conditionalFormatting sqref="F462:F464">
    <cfRule type="expression" dxfId="34389" priority="6589">
      <formula>$Y462=4</formula>
    </cfRule>
    <cfRule type="expression" dxfId="34388" priority="6590">
      <formula>$Y462=2</formula>
    </cfRule>
  </conditionalFormatting>
  <conditionalFormatting sqref="F462:F464">
    <cfRule type="expression" dxfId="34387" priority="6588">
      <formula>$Y462=1</formula>
    </cfRule>
  </conditionalFormatting>
  <conditionalFormatting sqref="F462:F464">
    <cfRule type="expression" dxfId="34386" priority="6587">
      <formula>$Y462=3</formula>
    </cfRule>
  </conditionalFormatting>
  <conditionalFormatting sqref="F462:F464">
    <cfRule type="expression" dxfId="34385" priority="6586">
      <formula>$Y462=4</formula>
    </cfRule>
  </conditionalFormatting>
  <conditionalFormatting sqref="F462:F464">
    <cfRule type="expression" dxfId="34384" priority="6585">
      <formula>$Y462=2</formula>
    </cfRule>
  </conditionalFormatting>
  <conditionalFormatting sqref="F462:F464">
    <cfRule type="expression" dxfId="34383" priority="6583">
      <formula>$Y462=1</formula>
    </cfRule>
    <cfRule type="expression" dxfId="34382" priority="6584">
      <formula>$Y462=1</formula>
    </cfRule>
  </conditionalFormatting>
  <conditionalFormatting sqref="F462:F464">
    <cfRule type="expression" dxfId="34381" priority="6581">
      <formula>$Y462=4</formula>
    </cfRule>
    <cfRule type="expression" dxfId="34380" priority="6582">
      <formula>$Y462=2</formula>
    </cfRule>
  </conditionalFormatting>
  <conditionalFormatting sqref="F462:F464">
    <cfRule type="expression" dxfId="34379" priority="6580">
      <formula>$Y462=1</formula>
    </cfRule>
  </conditionalFormatting>
  <conditionalFormatting sqref="F462:F464">
    <cfRule type="expression" dxfId="34378" priority="6579">
      <formula>$Y462=3</formula>
    </cfRule>
  </conditionalFormatting>
  <conditionalFormatting sqref="F462:F464">
    <cfRule type="expression" dxfId="34377" priority="6578">
      <formula>$Y462=4</formula>
    </cfRule>
  </conditionalFormatting>
  <conditionalFormatting sqref="F462:F464">
    <cfRule type="expression" dxfId="34376" priority="6577">
      <formula>$Y462=2</formula>
    </cfRule>
  </conditionalFormatting>
  <conditionalFormatting sqref="F462:F464">
    <cfRule type="expression" dxfId="34375" priority="6575">
      <formula>$Y462=1</formula>
    </cfRule>
    <cfRule type="expression" dxfId="34374" priority="6576">
      <formula>$Y462=1</formula>
    </cfRule>
  </conditionalFormatting>
  <conditionalFormatting sqref="F462:F464">
    <cfRule type="expression" dxfId="34373" priority="6573">
      <formula>$Y462=4</formula>
    </cfRule>
    <cfRule type="expression" dxfId="34372" priority="6574">
      <formula>$Y462=2</formula>
    </cfRule>
  </conditionalFormatting>
  <conditionalFormatting sqref="F462:F464">
    <cfRule type="expression" dxfId="34371" priority="6572">
      <formula>$Y462=1</formula>
    </cfRule>
  </conditionalFormatting>
  <conditionalFormatting sqref="F462:F464">
    <cfRule type="expression" dxfId="34370" priority="6571">
      <formula>$Y462=3</formula>
    </cfRule>
  </conditionalFormatting>
  <conditionalFormatting sqref="F462:F464">
    <cfRule type="expression" dxfId="34369" priority="6570">
      <formula>$Y462=4</formula>
    </cfRule>
  </conditionalFormatting>
  <conditionalFormatting sqref="F462:F464">
    <cfRule type="expression" dxfId="34368" priority="6569">
      <formula>$Y462=2</formula>
    </cfRule>
  </conditionalFormatting>
  <conditionalFormatting sqref="F462:F464">
    <cfRule type="expression" dxfId="34367" priority="6567">
      <formula>$Y462=1</formula>
    </cfRule>
    <cfRule type="expression" dxfId="34366" priority="6568">
      <formula>$Y462=1</formula>
    </cfRule>
  </conditionalFormatting>
  <conditionalFormatting sqref="F462:F464">
    <cfRule type="expression" dxfId="34365" priority="6565">
      <formula>$Y462=4</formula>
    </cfRule>
    <cfRule type="expression" dxfId="34364" priority="6566">
      <formula>$Y462=2</formula>
    </cfRule>
  </conditionalFormatting>
  <conditionalFormatting sqref="F462:F464">
    <cfRule type="expression" dxfId="34363" priority="6564">
      <formula>$Y462=1</formula>
    </cfRule>
  </conditionalFormatting>
  <conditionalFormatting sqref="F462:F464">
    <cfRule type="expression" dxfId="34362" priority="6563">
      <formula>$Y462=3</formula>
    </cfRule>
  </conditionalFormatting>
  <conditionalFormatting sqref="F462:F464">
    <cfRule type="expression" dxfId="34361" priority="6562">
      <formula>$Y462=4</formula>
    </cfRule>
  </conditionalFormatting>
  <conditionalFormatting sqref="F462:F464">
    <cfRule type="expression" dxfId="34360" priority="6561">
      <formula>$Y462=2</formula>
    </cfRule>
  </conditionalFormatting>
  <conditionalFormatting sqref="F462:F464">
    <cfRule type="expression" dxfId="34359" priority="6559">
      <formula>$Y462=1</formula>
    </cfRule>
    <cfRule type="expression" dxfId="34358" priority="6560">
      <formula>$Y462=1</formula>
    </cfRule>
  </conditionalFormatting>
  <conditionalFormatting sqref="F462:F464">
    <cfRule type="expression" dxfId="34357" priority="6557">
      <formula>$Y462=4</formula>
    </cfRule>
    <cfRule type="expression" dxfId="34356" priority="6558">
      <formula>$Y462=2</formula>
    </cfRule>
  </conditionalFormatting>
  <conditionalFormatting sqref="F462:F464">
    <cfRule type="expression" dxfId="34355" priority="6556">
      <formula>$Y462=1</formula>
    </cfRule>
  </conditionalFormatting>
  <conditionalFormatting sqref="F462:F464">
    <cfRule type="expression" dxfId="34354" priority="6555">
      <formula>$Y462=3</formula>
    </cfRule>
  </conditionalFormatting>
  <conditionalFormatting sqref="F462:F464">
    <cfRule type="expression" dxfId="34353" priority="6554">
      <formula>$Y462=4</formula>
    </cfRule>
  </conditionalFormatting>
  <conditionalFormatting sqref="F462:F464">
    <cfRule type="expression" dxfId="34352" priority="6553">
      <formula>$Y462=2</formula>
    </cfRule>
  </conditionalFormatting>
  <conditionalFormatting sqref="F462:F464">
    <cfRule type="expression" dxfId="34351" priority="6551">
      <formula>$Y462=1</formula>
    </cfRule>
    <cfRule type="expression" dxfId="34350" priority="6552">
      <formula>$Y462=1</formula>
    </cfRule>
  </conditionalFormatting>
  <conditionalFormatting sqref="F462:F464">
    <cfRule type="expression" dxfId="34349" priority="6549">
      <formula>$Y462=4</formula>
    </cfRule>
    <cfRule type="expression" dxfId="34348" priority="6550">
      <formula>$Y462=2</formula>
    </cfRule>
  </conditionalFormatting>
  <conditionalFormatting sqref="F462:F464">
    <cfRule type="expression" dxfId="34347" priority="6548">
      <formula>$Y462=1</formula>
    </cfRule>
  </conditionalFormatting>
  <conditionalFormatting sqref="F462:F464">
    <cfRule type="expression" dxfId="34346" priority="6547">
      <formula>$Y462=3</formula>
    </cfRule>
  </conditionalFormatting>
  <conditionalFormatting sqref="F462:F464">
    <cfRule type="expression" dxfId="34345" priority="6546">
      <formula>$Y462=4</formula>
    </cfRule>
  </conditionalFormatting>
  <conditionalFormatting sqref="F462:F464">
    <cfRule type="expression" dxfId="34344" priority="6545">
      <formula>$Y462=2</formula>
    </cfRule>
  </conditionalFormatting>
  <conditionalFormatting sqref="F462:F464">
    <cfRule type="expression" dxfId="34343" priority="6543">
      <formula>$Y462=1</formula>
    </cfRule>
    <cfRule type="expression" dxfId="34342" priority="6544">
      <formula>$Y462=1</formula>
    </cfRule>
  </conditionalFormatting>
  <conditionalFormatting sqref="F462:F464">
    <cfRule type="expression" dxfId="34341" priority="6541">
      <formula>$Y462=4</formula>
    </cfRule>
    <cfRule type="expression" dxfId="34340" priority="6542">
      <formula>$Y462=2</formula>
    </cfRule>
  </conditionalFormatting>
  <conditionalFormatting sqref="F462:F464">
    <cfRule type="expression" dxfId="34339" priority="6540">
      <formula>$Y462=1</formula>
    </cfRule>
  </conditionalFormatting>
  <conditionalFormatting sqref="F462:F464">
    <cfRule type="expression" dxfId="34338" priority="6539">
      <formula>$Y462=3</formula>
    </cfRule>
  </conditionalFormatting>
  <conditionalFormatting sqref="F462:F464">
    <cfRule type="expression" dxfId="34337" priority="6538">
      <formula>$Y462=4</formula>
    </cfRule>
  </conditionalFormatting>
  <conditionalFormatting sqref="F462:F464">
    <cfRule type="expression" dxfId="34336" priority="6537">
      <formula>$Y462=2</formula>
    </cfRule>
  </conditionalFormatting>
  <conditionalFormatting sqref="F462:F464">
    <cfRule type="expression" dxfId="34335" priority="6535">
      <formula>$Y462=1</formula>
    </cfRule>
    <cfRule type="expression" dxfId="34334" priority="6536">
      <formula>$Y462=1</formula>
    </cfRule>
  </conditionalFormatting>
  <conditionalFormatting sqref="F462:F464">
    <cfRule type="expression" dxfId="34333" priority="6533">
      <formula>$Y462=4</formula>
    </cfRule>
    <cfRule type="expression" dxfId="34332" priority="6534">
      <formula>$Y462=2</formula>
    </cfRule>
  </conditionalFormatting>
  <conditionalFormatting sqref="J463:J470">
    <cfRule type="expression" dxfId="34331" priority="6532">
      <formula>$Y463=1</formula>
    </cfRule>
  </conditionalFormatting>
  <conditionalFormatting sqref="J463:J470">
    <cfRule type="expression" dxfId="34330" priority="6531">
      <formula>$Y463=3</formula>
    </cfRule>
  </conditionalFormatting>
  <conditionalFormatting sqref="J463:J470">
    <cfRule type="expression" dxfId="34329" priority="6530">
      <formula>$Y463=4</formula>
    </cfRule>
  </conditionalFormatting>
  <conditionalFormatting sqref="J463:J470">
    <cfRule type="expression" dxfId="34328" priority="6529">
      <formula>$Y463=2</formula>
    </cfRule>
  </conditionalFormatting>
  <conditionalFormatting sqref="J463:J470">
    <cfRule type="expression" dxfId="34327" priority="6513">
      <formula>$Y463=4</formula>
    </cfRule>
    <cfRule type="expression" dxfId="34326" priority="6514">
      <formula>$Y463=3</formula>
    </cfRule>
    <cfRule type="expression" dxfId="34325" priority="6515">
      <formula>$Y463=2</formula>
    </cfRule>
    <cfRule type="expression" dxfId="34324" priority="6516">
      <formula>$Y463=1</formula>
    </cfRule>
    <cfRule type="expression" dxfId="34323" priority="6517">
      <formula>$Y463=4</formula>
    </cfRule>
    <cfRule type="expression" dxfId="34322" priority="6518">
      <formula>$Y463=3</formula>
    </cfRule>
    <cfRule type="expression" dxfId="34321" priority="6519">
      <formula>$Y463=2</formula>
    </cfRule>
    <cfRule type="expression" dxfId="34320" priority="6520">
      <formula>$Y463=1</formula>
    </cfRule>
    <cfRule type="expression" dxfId="34319" priority="6521">
      <formula>$Y463=4</formula>
    </cfRule>
    <cfRule type="expression" dxfId="34318" priority="6522">
      <formula>$Y463=3</formula>
    </cfRule>
    <cfRule type="expression" dxfId="34317" priority="6523">
      <formula>$Y463=2</formula>
    </cfRule>
    <cfRule type="expression" dxfId="34316" priority="6524">
      <formula>$Y463=1</formula>
    </cfRule>
    <cfRule type="expression" dxfId="34315" priority="6525">
      <formula>$Y463=4</formula>
    </cfRule>
    <cfRule type="expression" dxfId="34314" priority="6526">
      <formula>$Y463=3</formula>
    </cfRule>
    <cfRule type="expression" dxfId="34313" priority="6527">
      <formula>$Y463=2</formula>
    </cfRule>
    <cfRule type="expression" dxfId="34312" priority="6528">
      <formula>$Y463=1</formula>
    </cfRule>
  </conditionalFormatting>
  <conditionalFormatting sqref="J463:J470">
    <cfRule type="expression" dxfId="34311" priority="6512">
      <formula>$Y463=1</formula>
    </cfRule>
  </conditionalFormatting>
  <conditionalFormatting sqref="J463:J470">
    <cfRule type="expression" dxfId="34310" priority="6511">
      <formula>$Y463=3</formula>
    </cfRule>
  </conditionalFormatting>
  <conditionalFormatting sqref="J463:J470">
    <cfRule type="expression" dxfId="34309" priority="6510">
      <formula>$Y463=4</formula>
    </cfRule>
  </conditionalFormatting>
  <conditionalFormatting sqref="J463:J470">
    <cfRule type="expression" dxfId="34308" priority="6509">
      <formula>$Y463=2</formula>
    </cfRule>
  </conditionalFormatting>
  <conditionalFormatting sqref="J463:J470">
    <cfRule type="expression" dxfId="34307" priority="6493">
      <formula>$Y463=4</formula>
    </cfRule>
    <cfRule type="expression" dxfId="34306" priority="6494">
      <formula>$Y463=3</formula>
    </cfRule>
    <cfRule type="expression" dxfId="34305" priority="6495">
      <formula>$Y463=2</formula>
    </cfRule>
    <cfRule type="expression" dxfId="34304" priority="6496">
      <formula>$Y463=1</formula>
    </cfRule>
    <cfRule type="expression" dxfId="34303" priority="6497">
      <formula>$Y463=4</formula>
    </cfRule>
    <cfRule type="expression" dxfId="34302" priority="6498">
      <formula>$Y463=3</formula>
    </cfRule>
    <cfRule type="expression" dxfId="34301" priority="6499">
      <formula>$Y463=2</formula>
    </cfRule>
    <cfRule type="expression" dxfId="34300" priority="6500">
      <formula>$Y463=1</formula>
    </cfRule>
    <cfRule type="expression" dxfId="34299" priority="6501">
      <formula>$Y463=4</formula>
    </cfRule>
    <cfRule type="expression" dxfId="34298" priority="6502">
      <formula>$Y463=3</formula>
    </cfRule>
    <cfRule type="expression" dxfId="34297" priority="6503">
      <formula>$Y463=2</formula>
    </cfRule>
    <cfRule type="expression" dxfId="34296" priority="6504">
      <formula>$Y463=1</formula>
    </cfRule>
    <cfRule type="expression" dxfId="34295" priority="6505">
      <formula>$Y463=4</formula>
    </cfRule>
    <cfRule type="expression" dxfId="34294" priority="6506">
      <formula>$Y463=3</formula>
    </cfRule>
    <cfRule type="expression" dxfId="34293" priority="6507">
      <formula>$Y463=2</formula>
    </cfRule>
    <cfRule type="expression" dxfId="34292" priority="6508">
      <formula>$Y463=1</formula>
    </cfRule>
  </conditionalFormatting>
  <conditionalFormatting sqref="H463:H470">
    <cfRule type="expression" dxfId="34291" priority="6492">
      <formula>$Y463=1</formula>
    </cfRule>
  </conditionalFormatting>
  <conditionalFormatting sqref="H463:H470">
    <cfRule type="expression" dxfId="34290" priority="6491">
      <formula>$Y463=3</formula>
    </cfRule>
  </conditionalFormatting>
  <conditionalFormatting sqref="H463:H470">
    <cfRule type="expression" dxfId="34289" priority="6490">
      <formula>$Y463=4</formula>
    </cfRule>
  </conditionalFormatting>
  <conditionalFormatting sqref="H463:H470">
    <cfRule type="expression" dxfId="34288" priority="6489">
      <formula>$Y463=2</formula>
    </cfRule>
  </conditionalFormatting>
  <conditionalFormatting sqref="H463:H470">
    <cfRule type="expression" dxfId="34287" priority="6487">
      <formula>$Y463=1</formula>
    </cfRule>
    <cfRule type="expression" dxfId="34286" priority="6488">
      <formula>$Y463=1</formula>
    </cfRule>
  </conditionalFormatting>
  <conditionalFormatting sqref="H463:H470">
    <cfRule type="expression" dxfId="34285" priority="6485">
      <formula>$Y463=4</formula>
    </cfRule>
    <cfRule type="expression" dxfId="34284" priority="6486">
      <formula>$Y463=2</formula>
    </cfRule>
  </conditionalFormatting>
  <conditionalFormatting sqref="Y465:Z466 AB465:AF466">
    <cfRule type="expression" dxfId="34283" priority="6484">
      <formula>$Y465=1</formula>
    </cfRule>
  </conditionalFormatting>
  <conditionalFormatting sqref="Y465:Z466 AB465:AF466">
    <cfRule type="expression" dxfId="34282" priority="6483">
      <formula>$Y465=3</formula>
    </cfRule>
  </conditionalFormatting>
  <conditionalFormatting sqref="Y465:Z466 AB465:AF466">
    <cfRule type="expression" dxfId="34281" priority="6482">
      <formula>$Y465=4</formula>
    </cfRule>
  </conditionalFormatting>
  <conditionalFormatting sqref="Y465:Z466 AB465:AF466">
    <cfRule type="expression" dxfId="34280" priority="6481">
      <formula>$Y465=2</formula>
    </cfRule>
  </conditionalFormatting>
  <conditionalFormatting sqref="AF465:AF466 Y465:Z466">
    <cfRule type="expression" dxfId="34279" priority="6473">
      <formula>$Y465=4</formula>
    </cfRule>
    <cfRule type="expression" dxfId="34278" priority="6474">
      <formula>$Y465=3</formula>
    </cfRule>
    <cfRule type="expression" dxfId="34277" priority="6475">
      <formula>$Y465=2</formula>
    </cfRule>
    <cfRule type="expression" dxfId="34276" priority="6476">
      <formula>$Y465=1</formula>
    </cfRule>
    <cfRule type="expression" dxfId="34275" priority="6477">
      <formula>$Y465=4</formula>
    </cfRule>
    <cfRule type="expression" dxfId="34274" priority="6478">
      <formula>$Y465=3</formula>
    </cfRule>
    <cfRule type="expression" dxfId="34273" priority="6479">
      <formula>$Y465=2</formula>
    </cfRule>
    <cfRule type="expression" dxfId="34272" priority="6480">
      <formula>$Y465=1</formula>
    </cfRule>
  </conditionalFormatting>
  <conditionalFormatting sqref="Y465:Z466 AB465:AF466">
    <cfRule type="expression" dxfId="34271" priority="6472">
      <formula>$Y465=1</formula>
    </cfRule>
  </conditionalFormatting>
  <conditionalFormatting sqref="Y465:Z466 AB465:AF466">
    <cfRule type="expression" dxfId="34270" priority="6471">
      <formula>$Y465=3</formula>
    </cfRule>
  </conditionalFormatting>
  <conditionalFormatting sqref="Y465:Z466 AB465:AF466">
    <cfRule type="expression" dxfId="34269" priority="6470">
      <formula>$Y465=4</formula>
    </cfRule>
  </conditionalFormatting>
  <conditionalFormatting sqref="Y465:Z466 AB465:AF466">
    <cfRule type="expression" dxfId="34268" priority="6469">
      <formula>$Y465=2</formula>
    </cfRule>
  </conditionalFormatting>
  <conditionalFormatting sqref="AF465:AF466 Y465:Z466">
    <cfRule type="expression" dxfId="34267" priority="6461">
      <formula>$Y465=4</formula>
    </cfRule>
    <cfRule type="expression" dxfId="34266" priority="6462">
      <formula>$Y465=3</formula>
    </cfRule>
    <cfRule type="expression" dxfId="34265" priority="6463">
      <formula>$Y465=2</formula>
    </cfRule>
    <cfRule type="expression" dxfId="34264" priority="6464">
      <formula>$Y465=1</formula>
    </cfRule>
    <cfRule type="expression" dxfId="34263" priority="6465">
      <formula>$Y465=4</formula>
    </cfRule>
    <cfRule type="expression" dxfId="34262" priority="6466">
      <formula>$Y465=3</formula>
    </cfRule>
    <cfRule type="expression" dxfId="34261" priority="6467">
      <formula>$Y465=2</formula>
    </cfRule>
    <cfRule type="expression" dxfId="34260" priority="6468">
      <formula>$Y465=1</formula>
    </cfRule>
  </conditionalFormatting>
  <conditionalFormatting sqref="Y465:Z466 AB465:AF466">
    <cfRule type="expression" dxfId="34259" priority="6460">
      <formula>$Y465=1</formula>
    </cfRule>
  </conditionalFormatting>
  <conditionalFormatting sqref="Y465:Z466 AB465:AF466">
    <cfRule type="expression" dxfId="34258" priority="6459">
      <formula>$Y465=3</formula>
    </cfRule>
  </conditionalFormatting>
  <conditionalFormatting sqref="Y465:Z466 AB465:AF466">
    <cfRule type="expression" dxfId="34257" priority="6458">
      <formula>$Y465=4</formula>
    </cfRule>
  </conditionalFormatting>
  <conditionalFormatting sqref="Y465:Z466 AB465:AF466">
    <cfRule type="expression" dxfId="34256" priority="6457">
      <formula>$Y465=2</formula>
    </cfRule>
  </conditionalFormatting>
  <conditionalFormatting sqref="AF465:AF466 Y465:Z466">
    <cfRule type="expression" dxfId="34255" priority="6449">
      <formula>$Y465=4</formula>
    </cfRule>
    <cfRule type="expression" dxfId="34254" priority="6450">
      <formula>$Y465=3</formula>
    </cfRule>
    <cfRule type="expression" dxfId="34253" priority="6451">
      <formula>$Y465=2</formula>
    </cfRule>
    <cfRule type="expression" dxfId="34252" priority="6452">
      <formula>$Y465=1</formula>
    </cfRule>
    <cfRule type="expression" dxfId="34251" priority="6453">
      <formula>$Y465=4</formula>
    </cfRule>
    <cfRule type="expression" dxfId="34250" priority="6454">
      <formula>$Y465=3</formula>
    </cfRule>
    <cfRule type="expression" dxfId="34249" priority="6455">
      <formula>$Y465=2</formula>
    </cfRule>
    <cfRule type="expression" dxfId="34248" priority="6456">
      <formula>$Y465=1</formula>
    </cfRule>
  </conditionalFormatting>
  <conditionalFormatting sqref="Y465:Z466 AB465:AF466">
    <cfRule type="expression" dxfId="34247" priority="6448">
      <formula>$Y465=1</formula>
    </cfRule>
  </conditionalFormatting>
  <conditionalFormatting sqref="Y465:Z466 AB465:AF466">
    <cfRule type="expression" dxfId="34246" priority="6447">
      <formula>$Y465=3</formula>
    </cfRule>
  </conditionalFormatting>
  <conditionalFormatting sqref="Y465:Z466 AB465:AF466">
    <cfRule type="expression" dxfId="34245" priority="6446">
      <formula>$Y465=4</formula>
    </cfRule>
  </conditionalFormatting>
  <conditionalFormatting sqref="Y465:Z466 AB465:AF466">
    <cfRule type="expression" dxfId="34244" priority="6445">
      <formula>$Y465=2</formula>
    </cfRule>
  </conditionalFormatting>
  <conditionalFormatting sqref="AF465:AF466 Y465:Z466">
    <cfRule type="expression" dxfId="34243" priority="6437">
      <formula>$Y465=4</formula>
    </cfRule>
    <cfRule type="expression" dxfId="34242" priority="6438">
      <formula>$Y465=3</formula>
    </cfRule>
    <cfRule type="expression" dxfId="34241" priority="6439">
      <formula>$Y465=2</formula>
    </cfRule>
    <cfRule type="expression" dxfId="34240" priority="6440">
      <formula>$Y465=1</formula>
    </cfRule>
    <cfRule type="expression" dxfId="34239" priority="6441">
      <formula>$Y465=4</formula>
    </cfRule>
    <cfRule type="expression" dxfId="34238" priority="6442">
      <formula>$Y465=3</formula>
    </cfRule>
    <cfRule type="expression" dxfId="34237" priority="6443">
      <formula>$Y465=2</formula>
    </cfRule>
    <cfRule type="expression" dxfId="34236" priority="6444">
      <formula>$Y465=1</formula>
    </cfRule>
  </conditionalFormatting>
  <conditionalFormatting sqref="Y465:Z466 AB465:AF466">
    <cfRule type="expression" dxfId="34235" priority="6436">
      <formula>$Y465=1</formula>
    </cfRule>
  </conditionalFormatting>
  <conditionalFormatting sqref="Y465:Z466 AB465:AF466">
    <cfRule type="expression" dxfId="34234" priority="6435">
      <formula>$Y465=3</formula>
    </cfRule>
  </conditionalFormatting>
  <conditionalFormatting sqref="Y465:Z466 AB465:AF466">
    <cfRule type="expression" dxfId="34233" priority="6434">
      <formula>$Y465=4</formula>
    </cfRule>
  </conditionalFormatting>
  <conditionalFormatting sqref="Y465:Z466 AB465:AF466">
    <cfRule type="expression" dxfId="34232" priority="6433">
      <formula>$Y465=2</formula>
    </cfRule>
  </conditionalFormatting>
  <conditionalFormatting sqref="AF465:AF466 Y465:Z466">
    <cfRule type="expression" dxfId="34231" priority="6425">
      <formula>$Y465=4</formula>
    </cfRule>
    <cfRule type="expression" dxfId="34230" priority="6426">
      <formula>$Y465=3</formula>
    </cfRule>
    <cfRule type="expression" dxfId="34229" priority="6427">
      <formula>$Y465=2</formula>
    </cfRule>
    <cfRule type="expression" dxfId="34228" priority="6428">
      <formula>$Y465=1</formula>
    </cfRule>
    <cfRule type="expression" dxfId="34227" priority="6429">
      <formula>$Y465=4</formula>
    </cfRule>
    <cfRule type="expression" dxfId="34226" priority="6430">
      <formula>$Y465=3</formula>
    </cfRule>
    <cfRule type="expression" dxfId="34225" priority="6431">
      <formula>$Y465=2</formula>
    </cfRule>
    <cfRule type="expression" dxfId="34224" priority="6432">
      <formula>$Y465=1</formula>
    </cfRule>
  </conditionalFormatting>
  <conditionalFormatting sqref="P466:X466 P465:V465 X465">
    <cfRule type="expression" dxfId="34223" priority="6424">
      <formula>$Y465=1</formula>
    </cfRule>
  </conditionalFormatting>
  <conditionalFormatting sqref="P466:X466 P465:V465 X465">
    <cfRule type="expression" dxfId="34222" priority="6423">
      <formula>$Y465=3</formula>
    </cfRule>
  </conditionalFormatting>
  <conditionalFormatting sqref="P466:X466 P465:V465 X465">
    <cfRule type="expression" dxfId="34221" priority="6422">
      <formula>$Y465=4</formula>
    </cfRule>
  </conditionalFormatting>
  <conditionalFormatting sqref="P466:X466 P465:V465 X465">
    <cfRule type="expression" dxfId="34220" priority="6421">
      <formula>$Y465=2</formula>
    </cfRule>
  </conditionalFormatting>
  <conditionalFormatting sqref="R466:X466 R465:V465 X465">
    <cfRule type="expression" dxfId="34219" priority="6413">
      <formula>$Y465=4</formula>
    </cfRule>
    <cfRule type="expression" dxfId="34218" priority="6414">
      <formula>$Y465=3</formula>
    </cfRule>
    <cfRule type="expression" dxfId="34217" priority="6415">
      <formula>$Y465=2</formula>
    </cfRule>
    <cfRule type="expression" dxfId="34216" priority="6416">
      <formula>$Y465=1</formula>
    </cfRule>
    <cfRule type="expression" dxfId="34215" priority="6417">
      <formula>$Y465=4</formula>
    </cfRule>
    <cfRule type="expression" dxfId="34214" priority="6418">
      <formula>$Y465=3</formula>
    </cfRule>
    <cfRule type="expression" dxfId="34213" priority="6419">
      <formula>$Y465=2</formula>
    </cfRule>
    <cfRule type="expression" dxfId="34212" priority="6420">
      <formula>$Y465=1</formula>
    </cfRule>
  </conditionalFormatting>
  <conditionalFormatting sqref="P465:Q466">
    <cfRule type="expression" dxfId="34211" priority="6397">
      <formula>$Y465=4</formula>
    </cfRule>
    <cfRule type="expression" dxfId="34210" priority="6398">
      <formula>$Y465=3</formula>
    </cfRule>
    <cfRule type="expression" dxfId="34209" priority="6399">
      <formula>$Y465=2</formula>
    </cfRule>
    <cfRule type="expression" dxfId="34208" priority="6400">
      <formula>$Y465=1</formula>
    </cfRule>
    <cfRule type="expression" dxfId="34207" priority="6401">
      <formula>$Y465=4</formula>
    </cfRule>
    <cfRule type="expression" dxfId="34206" priority="6402">
      <formula>$Y465=3</formula>
    </cfRule>
    <cfRule type="expression" dxfId="34205" priority="6403">
      <formula>$Y465=2</formula>
    </cfRule>
    <cfRule type="expression" dxfId="34204" priority="6404">
      <formula>$Y465=1</formula>
    </cfRule>
    <cfRule type="expression" dxfId="34203" priority="6405">
      <formula>$Y465=4</formula>
    </cfRule>
    <cfRule type="expression" dxfId="34202" priority="6406">
      <formula>$Y465=3</formula>
    </cfRule>
    <cfRule type="expression" dxfId="34201" priority="6407">
      <formula>$Y465=2</formula>
    </cfRule>
    <cfRule type="expression" dxfId="34200" priority="6408">
      <formula>$Y465=1</formula>
    </cfRule>
    <cfRule type="expression" dxfId="34199" priority="6409">
      <formula>$Y465=4</formula>
    </cfRule>
    <cfRule type="expression" dxfId="34198" priority="6410">
      <formula>$Y465=3</formula>
    </cfRule>
    <cfRule type="expression" dxfId="34197" priority="6411">
      <formula>$Y465=2</formula>
    </cfRule>
    <cfRule type="expression" dxfId="34196" priority="6412">
      <formula>$Y465=1</formula>
    </cfRule>
  </conditionalFormatting>
  <conditionalFormatting sqref="P465:P466">
    <cfRule type="expression" dxfId="34195" priority="6396">
      <formula>$Y465=1</formula>
    </cfRule>
  </conditionalFormatting>
  <conditionalFormatting sqref="P465:P466">
    <cfRule type="expression" dxfId="34194" priority="6395">
      <formula>$Y465=3</formula>
    </cfRule>
  </conditionalFormatting>
  <conditionalFormatting sqref="P465:P466">
    <cfRule type="expression" dxfId="34193" priority="6394">
      <formula>$Y465=4</formula>
    </cfRule>
  </conditionalFormatting>
  <conditionalFormatting sqref="P465:P466">
    <cfRule type="expression" dxfId="34192" priority="6393">
      <formula>$Y465=2</formula>
    </cfRule>
  </conditionalFormatting>
  <conditionalFormatting sqref="P465:P466">
    <cfRule type="expression" dxfId="34191" priority="6377">
      <formula>$Y465=4</formula>
    </cfRule>
    <cfRule type="expression" dxfId="34190" priority="6378">
      <formula>$Y465=3</formula>
    </cfRule>
    <cfRule type="expression" dxfId="34189" priority="6379">
      <formula>$Y465=2</formula>
    </cfRule>
    <cfRule type="expression" dxfId="34188" priority="6380">
      <formula>$Y465=1</formula>
    </cfRule>
    <cfRule type="expression" dxfId="34187" priority="6381">
      <formula>$Y465=4</formula>
    </cfRule>
    <cfRule type="expression" dxfId="34186" priority="6382">
      <formula>$Y465=3</formula>
    </cfRule>
    <cfRule type="expression" dxfId="34185" priority="6383">
      <formula>$Y465=2</formula>
    </cfRule>
    <cfRule type="expression" dxfId="34184" priority="6384">
      <formula>$Y465=1</formula>
    </cfRule>
    <cfRule type="expression" dxfId="34183" priority="6385">
      <formula>$Y465=4</formula>
    </cfRule>
    <cfRule type="expression" dxfId="34182" priority="6386">
      <formula>$Y465=3</formula>
    </cfRule>
    <cfRule type="expression" dxfId="34181" priority="6387">
      <formula>$Y465=2</formula>
    </cfRule>
    <cfRule type="expression" dxfId="34180" priority="6388">
      <formula>$Y465=1</formula>
    </cfRule>
    <cfRule type="expression" dxfId="34179" priority="6389">
      <formula>$Y465=4</formula>
    </cfRule>
    <cfRule type="expression" dxfId="34178" priority="6390">
      <formula>$Y465=3</formula>
    </cfRule>
    <cfRule type="expression" dxfId="34177" priority="6391">
      <formula>$Y465=2</formula>
    </cfRule>
    <cfRule type="expression" dxfId="34176" priority="6392">
      <formula>$Y465=1</formula>
    </cfRule>
  </conditionalFormatting>
  <conditionalFormatting sqref="P465:P466">
    <cfRule type="expression" dxfId="34175" priority="6376">
      <formula>$Y465=1</formula>
    </cfRule>
  </conditionalFormatting>
  <conditionalFormatting sqref="P465:P466">
    <cfRule type="expression" dxfId="34174" priority="6375">
      <formula>$Y465=3</formula>
    </cfRule>
  </conditionalFormatting>
  <conditionalFormatting sqref="P465:P466">
    <cfRule type="expression" dxfId="34173" priority="6374">
      <formula>$Y465=4</formula>
    </cfRule>
  </conditionalFormatting>
  <conditionalFormatting sqref="P465:P466">
    <cfRule type="expression" dxfId="34172" priority="6373">
      <formula>$Y465=2</formula>
    </cfRule>
  </conditionalFormatting>
  <conditionalFormatting sqref="P465:P466">
    <cfRule type="expression" dxfId="34171" priority="6357">
      <formula>$Y465=4</formula>
    </cfRule>
    <cfRule type="expression" dxfId="34170" priority="6358">
      <formula>$Y465=3</formula>
    </cfRule>
    <cfRule type="expression" dxfId="34169" priority="6359">
      <formula>$Y465=2</formula>
    </cfRule>
    <cfRule type="expression" dxfId="34168" priority="6360">
      <formula>$Y465=1</formula>
    </cfRule>
    <cfRule type="expression" dxfId="34167" priority="6361">
      <formula>$Y465=4</formula>
    </cfRule>
    <cfRule type="expression" dxfId="34166" priority="6362">
      <formula>$Y465=3</formula>
    </cfRule>
    <cfRule type="expression" dxfId="34165" priority="6363">
      <formula>$Y465=2</formula>
    </cfRule>
    <cfRule type="expression" dxfId="34164" priority="6364">
      <formula>$Y465=1</formula>
    </cfRule>
    <cfRule type="expression" dxfId="34163" priority="6365">
      <formula>$Y465=4</formula>
    </cfRule>
    <cfRule type="expression" dxfId="34162" priority="6366">
      <formula>$Y465=3</formula>
    </cfRule>
    <cfRule type="expression" dxfId="34161" priority="6367">
      <formula>$Y465=2</formula>
    </cfRule>
    <cfRule type="expression" dxfId="34160" priority="6368">
      <formula>$Y465=1</formula>
    </cfRule>
    <cfRule type="expression" dxfId="34159" priority="6369">
      <formula>$Y465=4</formula>
    </cfRule>
    <cfRule type="expression" dxfId="34158" priority="6370">
      <formula>$Y465=3</formula>
    </cfRule>
    <cfRule type="expression" dxfId="34157" priority="6371">
      <formula>$Y465=2</formula>
    </cfRule>
    <cfRule type="expression" dxfId="34156" priority="6372">
      <formula>$Y465=1</formula>
    </cfRule>
  </conditionalFormatting>
  <conditionalFormatting sqref="Q465:Q466">
    <cfRule type="expression" dxfId="34155" priority="6356">
      <formula>$Y465=1</formula>
    </cfRule>
  </conditionalFormatting>
  <conditionalFormatting sqref="Q465:Q466">
    <cfRule type="expression" dxfId="34154" priority="6355">
      <formula>$Y465=3</formula>
    </cfRule>
  </conditionalFormatting>
  <conditionalFormatting sqref="Q465:Q466">
    <cfRule type="expression" dxfId="34153" priority="6354">
      <formula>$Y465=4</formula>
    </cfRule>
  </conditionalFormatting>
  <conditionalFormatting sqref="Q465:Q466">
    <cfRule type="expression" dxfId="34152" priority="6353">
      <formula>$Y465=2</formula>
    </cfRule>
  </conditionalFormatting>
  <conditionalFormatting sqref="Q465:Q466">
    <cfRule type="expression" dxfId="34151" priority="6337">
      <formula>$Y465=4</formula>
    </cfRule>
    <cfRule type="expression" dxfId="34150" priority="6338">
      <formula>$Y465=3</formula>
    </cfRule>
    <cfRule type="expression" dxfId="34149" priority="6339">
      <formula>$Y465=2</formula>
    </cfRule>
    <cfRule type="expression" dxfId="34148" priority="6340">
      <formula>$Y465=1</formula>
    </cfRule>
    <cfRule type="expression" dxfId="34147" priority="6341">
      <formula>$Y465=4</formula>
    </cfRule>
    <cfRule type="expression" dxfId="34146" priority="6342">
      <formula>$Y465=3</formula>
    </cfRule>
    <cfRule type="expression" dxfId="34145" priority="6343">
      <formula>$Y465=2</formula>
    </cfRule>
    <cfRule type="expression" dxfId="34144" priority="6344">
      <formula>$Y465=1</formula>
    </cfRule>
    <cfRule type="expression" dxfId="34143" priority="6345">
      <formula>$Y465=4</formula>
    </cfRule>
    <cfRule type="expression" dxfId="34142" priority="6346">
      <formula>$Y465=3</formula>
    </cfRule>
    <cfRule type="expression" dxfId="34141" priority="6347">
      <formula>$Y465=2</formula>
    </cfRule>
    <cfRule type="expression" dxfId="34140" priority="6348">
      <formula>$Y465=1</formula>
    </cfRule>
    <cfRule type="expression" dxfId="34139" priority="6349">
      <formula>$Y465=4</formula>
    </cfRule>
    <cfRule type="expression" dxfId="34138" priority="6350">
      <formula>$Y465=3</formula>
    </cfRule>
    <cfRule type="expression" dxfId="34137" priority="6351">
      <formula>$Y465=2</formula>
    </cfRule>
    <cfRule type="expression" dxfId="34136" priority="6352">
      <formula>$Y465=1</formula>
    </cfRule>
  </conditionalFormatting>
  <conditionalFormatting sqref="R466:X466 R465:V465 X465">
    <cfRule type="expression" dxfId="34135" priority="6336">
      <formula>$Y465=1</formula>
    </cfRule>
  </conditionalFormatting>
  <conditionalFormatting sqref="R466:X466 R465:V465 X465">
    <cfRule type="expression" dxfId="34134" priority="6335">
      <formula>$Y465=3</formula>
    </cfRule>
  </conditionalFormatting>
  <conditionalFormatting sqref="R466:X466 R465:V465 X465">
    <cfRule type="expression" dxfId="34133" priority="6334">
      <formula>$Y465=4</formula>
    </cfRule>
  </conditionalFormatting>
  <conditionalFormatting sqref="R466:X466 R465:V465 X465">
    <cfRule type="expression" dxfId="34132" priority="6333">
      <formula>$Y465=2</formula>
    </cfRule>
  </conditionalFormatting>
  <conditionalFormatting sqref="R466:X466 R465:V465 X465">
    <cfRule type="expression" dxfId="34131" priority="6325">
      <formula>$Y465=4</formula>
    </cfRule>
    <cfRule type="expression" dxfId="34130" priority="6326">
      <formula>$Y465=3</formula>
    </cfRule>
    <cfRule type="expression" dxfId="34129" priority="6327">
      <formula>$Y465=2</formula>
    </cfRule>
    <cfRule type="expression" dxfId="34128" priority="6328">
      <formula>$Y465=1</formula>
    </cfRule>
    <cfRule type="expression" dxfId="34127" priority="6329">
      <formula>$Y465=4</formula>
    </cfRule>
    <cfRule type="expression" dxfId="34126" priority="6330">
      <formula>$Y465=3</formula>
    </cfRule>
    <cfRule type="expression" dxfId="34125" priority="6331">
      <formula>$Y465=2</formula>
    </cfRule>
    <cfRule type="expression" dxfId="34124" priority="6332">
      <formula>$Y465=1</formula>
    </cfRule>
  </conditionalFormatting>
  <conditionalFormatting sqref="R465:V466">
    <cfRule type="expression" dxfId="34123" priority="6324">
      <formula>$Y465=1</formula>
    </cfRule>
  </conditionalFormatting>
  <conditionalFormatting sqref="R465:V466">
    <cfRule type="expression" dxfId="34122" priority="6323">
      <formula>$Y465=3</formula>
    </cfRule>
  </conditionalFormatting>
  <conditionalFormatting sqref="R465:V466">
    <cfRule type="expression" dxfId="34121" priority="6322">
      <formula>$Y465=4</formula>
    </cfRule>
  </conditionalFormatting>
  <conditionalFormatting sqref="R465:V466">
    <cfRule type="expression" dxfId="34120" priority="6321">
      <formula>$Y465=2</formula>
    </cfRule>
  </conditionalFormatting>
  <conditionalFormatting sqref="R465:V466">
    <cfRule type="expression" dxfId="34119" priority="6313">
      <formula>$Y465=4</formula>
    </cfRule>
    <cfRule type="expression" dxfId="34118" priority="6314">
      <formula>$Y465=3</formula>
    </cfRule>
    <cfRule type="expression" dxfId="34117" priority="6315">
      <formula>$Y465=2</formula>
    </cfRule>
    <cfRule type="expression" dxfId="34116" priority="6316">
      <formula>$Y465=1</formula>
    </cfRule>
    <cfRule type="expression" dxfId="34115" priority="6317">
      <formula>$Y465=4</formula>
    </cfRule>
    <cfRule type="expression" dxfId="34114" priority="6318">
      <formula>$Y465=3</formula>
    </cfRule>
    <cfRule type="expression" dxfId="34113" priority="6319">
      <formula>$Y465=2</formula>
    </cfRule>
    <cfRule type="expression" dxfId="34112" priority="6320">
      <formula>$Y465=1</formula>
    </cfRule>
  </conditionalFormatting>
  <conditionalFormatting sqref="W466:X466 X465">
    <cfRule type="expression" dxfId="34111" priority="6312">
      <formula>$Y465=1</formula>
    </cfRule>
  </conditionalFormatting>
  <conditionalFormatting sqref="W466:X466 X465">
    <cfRule type="expression" dxfId="34110" priority="6311">
      <formula>$Y465=3</formula>
    </cfRule>
  </conditionalFormatting>
  <conditionalFormatting sqref="W466:X466 X465">
    <cfRule type="expression" dxfId="34109" priority="6310">
      <formula>$Y465=4</formula>
    </cfRule>
  </conditionalFormatting>
  <conditionalFormatting sqref="W466:X466 X465">
    <cfRule type="expression" dxfId="34108" priority="6309">
      <formula>$Y465=2</formula>
    </cfRule>
  </conditionalFormatting>
  <conditionalFormatting sqref="W466:X466 X465">
    <cfRule type="expression" dxfId="34107" priority="6301">
      <formula>$Y465=4</formula>
    </cfRule>
    <cfRule type="expression" dxfId="34106" priority="6302">
      <formula>$Y465=3</formula>
    </cfRule>
    <cfRule type="expression" dxfId="34105" priority="6303">
      <formula>$Y465=2</formula>
    </cfRule>
    <cfRule type="expression" dxfId="34104" priority="6304">
      <formula>$Y465=1</formula>
    </cfRule>
    <cfRule type="expression" dxfId="34103" priority="6305">
      <formula>$Y465=4</formula>
    </cfRule>
    <cfRule type="expression" dxfId="34102" priority="6306">
      <formula>$Y465=3</formula>
    </cfRule>
    <cfRule type="expression" dxfId="34101" priority="6307">
      <formula>$Y465=2</formula>
    </cfRule>
    <cfRule type="expression" dxfId="34100" priority="6308">
      <formula>$Y465=1</formula>
    </cfRule>
  </conditionalFormatting>
  <conditionalFormatting sqref="Q465:Q466">
    <cfRule type="expression" dxfId="34099" priority="6300">
      <formula>$Y465=1</formula>
    </cfRule>
  </conditionalFormatting>
  <conditionalFormatting sqref="Q465:Q466">
    <cfRule type="expression" dxfId="34098" priority="6299">
      <formula>$Y465=3</formula>
    </cfRule>
  </conditionalFormatting>
  <conditionalFormatting sqref="Q465:Q466">
    <cfRule type="expression" dxfId="34097" priority="6298">
      <formula>$Y465=4</formula>
    </cfRule>
  </conditionalFormatting>
  <conditionalFormatting sqref="Q465:Q466">
    <cfRule type="expression" dxfId="34096" priority="6297">
      <formula>$Y465=2</formula>
    </cfRule>
  </conditionalFormatting>
  <conditionalFormatting sqref="Q465:Q466">
    <cfRule type="expression" dxfId="34095" priority="6281">
      <formula>$Y465=4</formula>
    </cfRule>
    <cfRule type="expression" dxfId="34094" priority="6282">
      <formula>$Y465=3</formula>
    </cfRule>
    <cfRule type="expression" dxfId="34093" priority="6283">
      <formula>$Y465=2</formula>
    </cfRule>
    <cfRule type="expression" dxfId="34092" priority="6284">
      <formula>$Y465=1</formula>
    </cfRule>
    <cfRule type="expression" dxfId="34091" priority="6285">
      <formula>$Y465=4</formula>
    </cfRule>
    <cfRule type="expression" dxfId="34090" priority="6286">
      <formula>$Y465=3</formula>
    </cfRule>
    <cfRule type="expression" dxfId="34089" priority="6287">
      <formula>$Y465=2</formula>
    </cfRule>
    <cfRule type="expression" dxfId="34088" priority="6288">
      <formula>$Y465=1</formula>
    </cfRule>
    <cfRule type="expression" dxfId="34087" priority="6289">
      <formula>$Y465=4</formula>
    </cfRule>
    <cfRule type="expression" dxfId="34086" priority="6290">
      <formula>$Y465=3</formula>
    </cfRule>
    <cfRule type="expression" dxfId="34085" priority="6291">
      <formula>$Y465=2</formula>
    </cfRule>
    <cfRule type="expression" dxfId="34084" priority="6292">
      <formula>$Y465=1</formula>
    </cfRule>
    <cfRule type="expression" dxfId="34083" priority="6293">
      <formula>$Y465=4</formula>
    </cfRule>
    <cfRule type="expression" dxfId="34082" priority="6294">
      <formula>$Y465=3</formula>
    </cfRule>
    <cfRule type="expression" dxfId="34081" priority="6295">
      <formula>$Y465=2</formula>
    </cfRule>
    <cfRule type="expression" dxfId="34080" priority="6296">
      <formula>$Y465=1</formula>
    </cfRule>
  </conditionalFormatting>
  <conditionalFormatting sqref="R466:X466 R465:V465 X465">
    <cfRule type="expression" dxfId="34079" priority="6280">
      <formula>$Y465=1</formula>
    </cfRule>
  </conditionalFormatting>
  <conditionalFormatting sqref="R466:X466 R465:V465 X465">
    <cfRule type="expression" dxfId="34078" priority="6279">
      <formula>$Y465=3</formula>
    </cfRule>
  </conditionalFormatting>
  <conditionalFormatting sqref="R466:X466 R465:V465 X465">
    <cfRule type="expression" dxfId="34077" priority="6278">
      <formula>$Y465=4</formula>
    </cfRule>
  </conditionalFormatting>
  <conditionalFormatting sqref="R466:X466 R465:V465 X465">
    <cfRule type="expression" dxfId="34076" priority="6277">
      <formula>$Y465=2</formula>
    </cfRule>
  </conditionalFormatting>
  <conditionalFormatting sqref="R466:X466 R465:V465 X465">
    <cfRule type="expression" dxfId="34075" priority="6269">
      <formula>$Y465=4</formula>
    </cfRule>
    <cfRule type="expression" dxfId="34074" priority="6270">
      <formula>$Y465=3</formula>
    </cfRule>
    <cfRule type="expression" dxfId="34073" priority="6271">
      <formula>$Y465=2</formula>
    </cfRule>
    <cfRule type="expression" dxfId="34072" priority="6272">
      <formula>$Y465=1</formula>
    </cfRule>
    <cfRule type="expression" dxfId="34071" priority="6273">
      <formula>$Y465=4</formula>
    </cfRule>
    <cfRule type="expression" dxfId="34070" priority="6274">
      <formula>$Y465=3</formula>
    </cfRule>
    <cfRule type="expression" dxfId="34069" priority="6275">
      <formula>$Y465=2</formula>
    </cfRule>
    <cfRule type="expression" dxfId="34068" priority="6276">
      <formula>$Y465=1</formula>
    </cfRule>
  </conditionalFormatting>
  <conditionalFormatting sqref="R465:V466">
    <cfRule type="expression" dxfId="34067" priority="6268">
      <formula>$Y465=1</formula>
    </cfRule>
  </conditionalFormatting>
  <conditionalFormatting sqref="R465:V466">
    <cfRule type="expression" dxfId="34066" priority="6267">
      <formula>$Y465=3</formula>
    </cfRule>
  </conditionalFormatting>
  <conditionalFormatting sqref="R465:V466">
    <cfRule type="expression" dxfId="34065" priority="6266">
      <formula>$Y465=4</formula>
    </cfRule>
  </conditionalFormatting>
  <conditionalFormatting sqref="R465:V466">
    <cfRule type="expression" dxfId="34064" priority="6265">
      <formula>$Y465=2</formula>
    </cfRule>
  </conditionalFormatting>
  <conditionalFormatting sqref="R465:V466">
    <cfRule type="expression" dxfId="34063" priority="6257">
      <formula>$Y465=4</formula>
    </cfRule>
    <cfRule type="expression" dxfId="34062" priority="6258">
      <formula>$Y465=3</formula>
    </cfRule>
    <cfRule type="expression" dxfId="34061" priority="6259">
      <formula>$Y465=2</formula>
    </cfRule>
    <cfRule type="expression" dxfId="34060" priority="6260">
      <formula>$Y465=1</formula>
    </cfRule>
    <cfRule type="expression" dxfId="34059" priority="6261">
      <formula>$Y465=4</formula>
    </cfRule>
    <cfRule type="expression" dxfId="34058" priority="6262">
      <formula>$Y465=3</formula>
    </cfRule>
    <cfRule type="expression" dxfId="34057" priority="6263">
      <formula>$Y465=2</formula>
    </cfRule>
    <cfRule type="expression" dxfId="34056" priority="6264">
      <formula>$Y465=1</formula>
    </cfRule>
  </conditionalFormatting>
  <conditionalFormatting sqref="W466:X466 X465">
    <cfRule type="expression" dxfId="34055" priority="6256">
      <formula>$Y465=1</formula>
    </cfRule>
  </conditionalFormatting>
  <conditionalFormatting sqref="W466:X466 X465">
    <cfRule type="expression" dxfId="34054" priority="6255">
      <formula>$Y465=3</formula>
    </cfRule>
  </conditionalFormatting>
  <conditionalFormatting sqref="W466:X466 X465">
    <cfRule type="expression" dxfId="34053" priority="6254">
      <formula>$Y465=4</formula>
    </cfRule>
  </conditionalFormatting>
  <conditionalFormatting sqref="W466:X466 X465">
    <cfRule type="expression" dxfId="34052" priority="6253">
      <formula>$Y465=2</formula>
    </cfRule>
  </conditionalFormatting>
  <conditionalFormatting sqref="W466:X466 X465">
    <cfRule type="expression" dxfId="34051" priority="6245">
      <formula>$Y465=4</formula>
    </cfRule>
    <cfRule type="expression" dxfId="34050" priority="6246">
      <formula>$Y465=3</formula>
    </cfRule>
    <cfRule type="expression" dxfId="34049" priority="6247">
      <formula>$Y465=2</formula>
    </cfRule>
    <cfRule type="expression" dxfId="34048" priority="6248">
      <formula>$Y465=1</formula>
    </cfRule>
    <cfRule type="expression" dxfId="34047" priority="6249">
      <formula>$Y465=4</formula>
    </cfRule>
    <cfRule type="expression" dxfId="34046" priority="6250">
      <formula>$Y465=3</formula>
    </cfRule>
    <cfRule type="expression" dxfId="34045" priority="6251">
      <formula>$Y465=2</formula>
    </cfRule>
    <cfRule type="expression" dxfId="34044" priority="6252">
      <formula>$Y465=1</formula>
    </cfRule>
  </conditionalFormatting>
  <conditionalFormatting sqref="C466">
    <cfRule type="expression" dxfId="34043" priority="6244">
      <formula>$Y466=1</formula>
    </cfRule>
  </conditionalFormatting>
  <conditionalFormatting sqref="C466">
    <cfRule type="expression" dxfId="34042" priority="6243">
      <formula>$Y466=3</formula>
    </cfRule>
  </conditionalFormatting>
  <conditionalFormatting sqref="C466">
    <cfRule type="expression" dxfId="34041" priority="6242">
      <formula>$Y466=4</formula>
    </cfRule>
  </conditionalFormatting>
  <conditionalFormatting sqref="C466">
    <cfRule type="expression" dxfId="34040" priority="6241">
      <formula>$Y466=2</formula>
    </cfRule>
  </conditionalFormatting>
  <conditionalFormatting sqref="E466">
    <cfRule type="expression" dxfId="34039" priority="6240">
      <formula>$Y466=1</formula>
    </cfRule>
  </conditionalFormatting>
  <conditionalFormatting sqref="E466">
    <cfRule type="expression" dxfId="34038" priority="6239">
      <formula>$Y466=4</formula>
    </cfRule>
  </conditionalFormatting>
  <conditionalFormatting sqref="E466">
    <cfRule type="expression" dxfId="34037" priority="6237">
      <formula>$Y466=3</formula>
    </cfRule>
    <cfRule type="expression" dxfId="34036" priority="6238">
      <formula>$Y466=2</formula>
    </cfRule>
  </conditionalFormatting>
  <conditionalFormatting sqref="G465:G466">
    <cfRule type="expression" dxfId="34035" priority="6236">
      <formula>$Y465=1</formula>
    </cfRule>
  </conditionalFormatting>
  <conditionalFormatting sqref="G465:G466">
    <cfRule type="expression" dxfId="34034" priority="6235">
      <formula>$Y465=3</formula>
    </cfRule>
  </conditionalFormatting>
  <conditionalFormatting sqref="G465:G466">
    <cfRule type="expression" dxfId="34033" priority="6234">
      <formula>$Y465=4</formula>
    </cfRule>
  </conditionalFormatting>
  <conditionalFormatting sqref="G465:G466">
    <cfRule type="expression" dxfId="34032" priority="6233">
      <formula>$Y465=2</formula>
    </cfRule>
  </conditionalFormatting>
  <conditionalFormatting sqref="G465:G466">
    <cfRule type="expression" dxfId="34031" priority="6231">
      <formula>$Y465=1</formula>
    </cfRule>
    <cfRule type="expression" dxfId="34030" priority="6232">
      <formula>$Y465=1</formula>
    </cfRule>
  </conditionalFormatting>
  <conditionalFormatting sqref="G465:G466">
    <cfRule type="expression" dxfId="34029" priority="6229">
      <formula>$Y465=4</formula>
    </cfRule>
    <cfRule type="expression" dxfId="34028" priority="6230">
      <formula>$Y465=2</formula>
    </cfRule>
  </conditionalFormatting>
  <conditionalFormatting sqref="G465:G466">
    <cfRule type="expression" dxfId="34027" priority="6228">
      <formula>$Y465=1</formula>
    </cfRule>
  </conditionalFormatting>
  <conditionalFormatting sqref="G465:G466">
    <cfRule type="expression" dxfId="34026" priority="6227">
      <formula>$Y465=3</formula>
    </cfRule>
  </conditionalFormatting>
  <conditionalFormatting sqref="G465:G466">
    <cfRule type="expression" dxfId="34025" priority="6226">
      <formula>$Y465=4</formula>
    </cfRule>
  </conditionalFormatting>
  <conditionalFormatting sqref="G465:G466">
    <cfRule type="expression" dxfId="34024" priority="6225">
      <formula>$Y465=2</formula>
    </cfRule>
  </conditionalFormatting>
  <conditionalFormatting sqref="G465:G466">
    <cfRule type="expression" dxfId="34023" priority="6223">
      <formula>$Y465=1</formula>
    </cfRule>
    <cfRule type="expression" dxfId="34022" priority="6224">
      <formula>$Y465=1</formula>
    </cfRule>
  </conditionalFormatting>
  <conditionalFormatting sqref="G465:G466">
    <cfRule type="expression" dxfId="34021" priority="6221">
      <formula>$Y465=4</formula>
    </cfRule>
    <cfRule type="expression" dxfId="34020" priority="6222">
      <formula>$Y465=2</formula>
    </cfRule>
  </conditionalFormatting>
  <conditionalFormatting sqref="F465:F466">
    <cfRule type="expression" dxfId="34019" priority="6220">
      <formula>$Y465=1</formula>
    </cfRule>
  </conditionalFormatting>
  <conditionalFormatting sqref="F465:F466">
    <cfRule type="expression" dxfId="34018" priority="6219">
      <formula>$Y465=3</formula>
    </cfRule>
  </conditionalFormatting>
  <conditionalFormatting sqref="F465:F466">
    <cfRule type="expression" dxfId="34017" priority="6218">
      <formula>$Y465=4</formula>
    </cfRule>
  </conditionalFormatting>
  <conditionalFormatting sqref="F465:F466">
    <cfRule type="expression" dxfId="34016" priority="6217">
      <formula>$Y465=2</formula>
    </cfRule>
  </conditionalFormatting>
  <conditionalFormatting sqref="F465:F466">
    <cfRule type="expression" dxfId="34015" priority="6215">
      <formula>$Y465=1</formula>
    </cfRule>
    <cfRule type="expression" dxfId="34014" priority="6216">
      <formula>$Y465=1</formula>
    </cfRule>
  </conditionalFormatting>
  <conditionalFormatting sqref="F465:F466">
    <cfRule type="expression" dxfId="34013" priority="6213">
      <formula>$Y465=4</formula>
    </cfRule>
    <cfRule type="expression" dxfId="34012" priority="6214">
      <formula>$Y465=2</formula>
    </cfRule>
  </conditionalFormatting>
  <conditionalFormatting sqref="F465:F466">
    <cfRule type="expression" dxfId="34011" priority="6212">
      <formula>$Y465=1</formula>
    </cfRule>
  </conditionalFormatting>
  <conditionalFormatting sqref="F465:F466">
    <cfRule type="expression" dxfId="34010" priority="6211">
      <formula>$Y465=3</formula>
    </cfRule>
  </conditionalFormatting>
  <conditionalFormatting sqref="F465:F466">
    <cfRule type="expression" dxfId="34009" priority="6210">
      <formula>$Y465=4</formula>
    </cfRule>
  </conditionalFormatting>
  <conditionalFormatting sqref="F465:F466">
    <cfRule type="expression" dxfId="34008" priority="6209">
      <formula>$Y465=2</formula>
    </cfRule>
  </conditionalFormatting>
  <conditionalFormatting sqref="F465:F466">
    <cfRule type="expression" dxfId="34007" priority="6207">
      <formula>$Y465=1</formula>
    </cfRule>
    <cfRule type="expression" dxfId="34006" priority="6208">
      <formula>$Y465=1</formula>
    </cfRule>
  </conditionalFormatting>
  <conditionalFormatting sqref="F465:F466">
    <cfRule type="expression" dxfId="34005" priority="6205">
      <formula>$Y465=4</formula>
    </cfRule>
    <cfRule type="expression" dxfId="34004" priority="6206">
      <formula>$Y465=2</formula>
    </cfRule>
  </conditionalFormatting>
  <conditionalFormatting sqref="F465:F466">
    <cfRule type="expression" dxfId="34003" priority="6204">
      <formula>$Y465=1</formula>
    </cfRule>
  </conditionalFormatting>
  <conditionalFormatting sqref="F465:F466">
    <cfRule type="expression" dxfId="34002" priority="6203">
      <formula>$Y465=3</formula>
    </cfRule>
  </conditionalFormatting>
  <conditionalFormatting sqref="F465:F466">
    <cfRule type="expression" dxfId="34001" priority="6202">
      <formula>$Y465=4</formula>
    </cfRule>
  </conditionalFormatting>
  <conditionalFormatting sqref="F465:F466">
    <cfRule type="expression" dxfId="34000" priority="6201">
      <formula>$Y465=2</formula>
    </cfRule>
  </conditionalFormatting>
  <conditionalFormatting sqref="F465:F466">
    <cfRule type="expression" dxfId="33999" priority="6199">
      <formula>$Y465=1</formula>
    </cfRule>
    <cfRule type="expression" dxfId="33998" priority="6200">
      <formula>$Y465=1</formula>
    </cfRule>
  </conditionalFormatting>
  <conditionalFormatting sqref="F465:F466">
    <cfRule type="expression" dxfId="33997" priority="6197">
      <formula>$Y465=4</formula>
    </cfRule>
    <cfRule type="expression" dxfId="33996" priority="6198">
      <formula>$Y465=2</formula>
    </cfRule>
  </conditionalFormatting>
  <conditionalFormatting sqref="F465:F466">
    <cfRule type="expression" dxfId="33995" priority="6196">
      <formula>$Y465=1</formula>
    </cfRule>
  </conditionalFormatting>
  <conditionalFormatting sqref="F465:F466">
    <cfRule type="expression" dxfId="33994" priority="6195">
      <formula>$Y465=3</formula>
    </cfRule>
  </conditionalFormatting>
  <conditionalFormatting sqref="F465:F466">
    <cfRule type="expression" dxfId="33993" priority="6194">
      <formula>$Y465=4</formula>
    </cfRule>
  </conditionalFormatting>
  <conditionalFormatting sqref="F465:F466">
    <cfRule type="expression" dxfId="33992" priority="6193">
      <formula>$Y465=2</formula>
    </cfRule>
  </conditionalFormatting>
  <conditionalFormatting sqref="F465:F466">
    <cfRule type="expression" dxfId="33991" priority="6191">
      <formula>$Y465=1</formula>
    </cfRule>
    <cfRule type="expression" dxfId="33990" priority="6192">
      <formula>$Y465=1</formula>
    </cfRule>
  </conditionalFormatting>
  <conditionalFormatting sqref="F465:F466">
    <cfRule type="expression" dxfId="33989" priority="6189">
      <formula>$Y465=4</formula>
    </cfRule>
    <cfRule type="expression" dxfId="33988" priority="6190">
      <formula>$Y465=2</formula>
    </cfRule>
  </conditionalFormatting>
  <conditionalFormatting sqref="F465:F466">
    <cfRule type="expression" dxfId="33987" priority="6188">
      <formula>$Y465=1</formula>
    </cfRule>
  </conditionalFormatting>
  <conditionalFormatting sqref="F465:F466">
    <cfRule type="expression" dxfId="33986" priority="6187">
      <formula>$Y465=3</formula>
    </cfRule>
  </conditionalFormatting>
  <conditionalFormatting sqref="F465:F466">
    <cfRule type="expression" dxfId="33985" priority="6186">
      <formula>$Y465=4</formula>
    </cfRule>
  </conditionalFormatting>
  <conditionalFormatting sqref="F465:F466">
    <cfRule type="expression" dxfId="33984" priority="6185">
      <formula>$Y465=2</formula>
    </cfRule>
  </conditionalFormatting>
  <conditionalFormatting sqref="F465:F466">
    <cfRule type="expression" dxfId="33983" priority="6183">
      <formula>$Y465=1</formula>
    </cfRule>
    <cfRule type="expression" dxfId="33982" priority="6184">
      <formula>$Y465=1</formula>
    </cfRule>
  </conditionalFormatting>
  <conditionalFormatting sqref="F465:F466">
    <cfRule type="expression" dxfId="33981" priority="6181">
      <formula>$Y465=4</formula>
    </cfRule>
    <cfRule type="expression" dxfId="33980" priority="6182">
      <formula>$Y465=2</formula>
    </cfRule>
  </conditionalFormatting>
  <conditionalFormatting sqref="F465:F466">
    <cfRule type="expression" dxfId="33979" priority="6180">
      <formula>$Y465=1</formula>
    </cfRule>
  </conditionalFormatting>
  <conditionalFormatting sqref="F465:F466">
    <cfRule type="expression" dxfId="33978" priority="6179">
      <formula>$Y465=3</formula>
    </cfRule>
  </conditionalFormatting>
  <conditionalFormatting sqref="F465:F466">
    <cfRule type="expression" dxfId="33977" priority="6178">
      <formula>$Y465=4</formula>
    </cfRule>
  </conditionalFormatting>
  <conditionalFormatting sqref="F465:F466">
    <cfRule type="expression" dxfId="33976" priority="6177">
      <formula>$Y465=2</formula>
    </cfRule>
  </conditionalFormatting>
  <conditionalFormatting sqref="F465:F466">
    <cfRule type="expression" dxfId="33975" priority="6175">
      <formula>$Y465=1</formula>
    </cfRule>
    <cfRule type="expression" dxfId="33974" priority="6176">
      <formula>$Y465=1</formula>
    </cfRule>
  </conditionalFormatting>
  <conditionalFormatting sqref="F465:F466">
    <cfRule type="expression" dxfId="33973" priority="6173">
      <formula>$Y465=4</formula>
    </cfRule>
    <cfRule type="expression" dxfId="33972" priority="6174">
      <formula>$Y465=2</formula>
    </cfRule>
  </conditionalFormatting>
  <conditionalFormatting sqref="F465:F466">
    <cfRule type="expression" dxfId="33971" priority="6172">
      <formula>$Y465=1</formula>
    </cfRule>
  </conditionalFormatting>
  <conditionalFormatting sqref="F465:F466">
    <cfRule type="expression" dxfId="33970" priority="6171">
      <formula>$Y465=3</formula>
    </cfRule>
  </conditionalFormatting>
  <conditionalFormatting sqref="F465:F466">
    <cfRule type="expression" dxfId="33969" priority="6170">
      <formula>$Y465=4</formula>
    </cfRule>
  </conditionalFormatting>
  <conditionalFormatting sqref="F465:F466">
    <cfRule type="expression" dxfId="33968" priority="6169">
      <formula>$Y465=2</formula>
    </cfRule>
  </conditionalFormatting>
  <conditionalFormatting sqref="F465:F466">
    <cfRule type="expression" dxfId="33967" priority="6167">
      <formula>$Y465=1</formula>
    </cfRule>
    <cfRule type="expression" dxfId="33966" priority="6168">
      <formula>$Y465=1</formula>
    </cfRule>
  </conditionalFormatting>
  <conditionalFormatting sqref="F465:F466">
    <cfRule type="expression" dxfId="33965" priority="6165">
      <formula>$Y465=4</formula>
    </cfRule>
    <cfRule type="expression" dxfId="33964" priority="6166">
      <formula>$Y465=2</formula>
    </cfRule>
  </conditionalFormatting>
  <conditionalFormatting sqref="F465:F466">
    <cfRule type="expression" dxfId="33963" priority="6164">
      <formula>$Y465=1</formula>
    </cfRule>
  </conditionalFormatting>
  <conditionalFormatting sqref="F465:F466">
    <cfRule type="expression" dxfId="33962" priority="6163">
      <formula>$Y465=3</formula>
    </cfRule>
  </conditionalFormatting>
  <conditionalFormatting sqref="F465:F466">
    <cfRule type="expression" dxfId="33961" priority="6162">
      <formula>$Y465=4</formula>
    </cfRule>
  </conditionalFormatting>
  <conditionalFormatting sqref="F465:F466">
    <cfRule type="expression" dxfId="33960" priority="6161">
      <formula>$Y465=2</formula>
    </cfRule>
  </conditionalFormatting>
  <conditionalFormatting sqref="F465:F466">
    <cfRule type="expression" dxfId="33959" priority="6159">
      <formula>$Y465=1</formula>
    </cfRule>
    <cfRule type="expression" dxfId="33958" priority="6160">
      <formula>$Y465=1</formula>
    </cfRule>
  </conditionalFormatting>
  <conditionalFormatting sqref="F465:F466">
    <cfRule type="expression" dxfId="33957" priority="6157">
      <formula>$Y465=4</formula>
    </cfRule>
    <cfRule type="expression" dxfId="33956" priority="6158">
      <formula>$Y465=2</formula>
    </cfRule>
  </conditionalFormatting>
  <conditionalFormatting sqref="F465:F466">
    <cfRule type="expression" dxfId="33955" priority="6156">
      <formula>$Y465=1</formula>
    </cfRule>
  </conditionalFormatting>
  <conditionalFormatting sqref="F465:F466">
    <cfRule type="expression" dxfId="33954" priority="6155">
      <formula>$Y465=3</formula>
    </cfRule>
  </conditionalFormatting>
  <conditionalFormatting sqref="F465:F466">
    <cfRule type="expression" dxfId="33953" priority="6154">
      <formula>$Y465=4</formula>
    </cfRule>
  </conditionalFormatting>
  <conditionalFormatting sqref="F465:F466">
    <cfRule type="expression" dxfId="33952" priority="6153">
      <formula>$Y465=2</formula>
    </cfRule>
  </conditionalFormatting>
  <conditionalFormatting sqref="F465:F466">
    <cfRule type="expression" dxfId="33951" priority="6151">
      <formula>$Y465=1</formula>
    </cfRule>
    <cfRule type="expression" dxfId="33950" priority="6152">
      <formula>$Y465=1</formula>
    </cfRule>
  </conditionalFormatting>
  <conditionalFormatting sqref="F465:F466">
    <cfRule type="expression" dxfId="33949" priority="6149">
      <formula>$Y465=4</formula>
    </cfRule>
    <cfRule type="expression" dxfId="33948" priority="6150">
      <formula>$Y465=2</formula>
    </cfRule>
  </conditionalFormatting>
  <conditionalFormatting sqref="F465:F466">
    <cfRule type="expression" dxfId="33947" priority="6148">
      <formula>$Y465=1</formula>
    </cfRule>
  </conditionalFormatting>
  <conditionalFormatting sqref="F465:F466">
    <cfRule type="expression" dxfId="33946" priority="6147">
      <formula>$Y465=3</formula>
    </cfRule>
  </conditionalFormatting>
  <conditionalFormatting sqref="F465:F466">
    <cfRule type="expression" dxfId="33945" priority="6146">
      <formula>$Y465=4</formula>
    </cfRule>
  </conditionalFormatting>
  <conditionalFormatting sqref="F465:F466">
    <cfRule type="expression" dxfId="33944" priority="6145">
      <formula>$Y465=2</formula>
    </cfRule>
  </conditionalFormatting>
  <conditionalFormatting sqref="F465:F466">
    <cfRule type="expression" dxfId="33943" priority="6143">
      <formula>$Y465=1</formula>
    </cfRule>
    <cfRule type="expression" dxfId="33942" priority="6144">
      <formula>$Y465=1</formula>
    </cfRule>
  </conditionalFormatting>
  <conditionalFormatting sqref="F465:F466">
    <cfRule type="expression" dxfId="33941" priority="6141">
      <formula>$Y465=4</formula>
    </cfRule>
    <cfRule type="expression" dxfId="33940" priority="6142">
      <formula>$Y465=2</formula>
    </cfRule>
  </conditionalFormatting>
  <conditionalFormatting sqref="E467">
    <cfRule type="expression" dxfId="33939" priority="6140">
      <formula>$Y467=1</formula>
    </cfRule>
  </conditionalFormatting>
  <conditionalFormatting sqref="E467">
    <cfRule type="expression" dxfId="33938" priority="6139">
      <formula>$Y467=4</formula>
    </cfRule>
  </conditionalFormatting>
  <conditionalFormatting sqref="E467">
    <cfRule type="expression" dxfId="33937" priority="6137">
      <formula>$Y467=3</formula>
    </cfRule>
    <cfRule type="expression" dxfId="33936" priority="6138">
      <formula>$Y467=2</formula>
    </cfRule>
  </conditionalFormatting>
  <conditionalFormatting sqref="G467">
    <cfRule type="expression" dxfId="33935" priority="6136">
      <formula>$Y467=1</formula>
    </cfRule>
  </conditionalFormatting>
  <conditionalFormatting sqref="G467">
    <cfRule type="expression" dxfId="33934" priority="6135">
      <formula>$Y467=3</formula>
    </cfRule>
  </conditionalFormatting>
  <conditionalFormatting sqref="G467">
    <cfRule type="expression" dxfId="33933" priority="6134">
      <formula>$Y467=4</formula>
    </cfRule>
  </conditionalFormatting>
  <conditionalFormatting sqref="G467">
    <cfRule type="expression" dxfId="33932" priority="6133">
      <formula>$Y467=2</formula>
    </cfRule>
  </conditionalFormatting>
  <conditionalFormatting sqref="G467">
    <cfRule type="expression" dxfId="33931" priority="6131">
      <formula>$Y467=1</formula>
    </cfRule>
    <cfRule type="expression" dxfId="33930" priority="6132">
      <formula>$Y467=1</formula>
    </cfRule>
  </conditionalFormatting>
  <conditionalFormatting sqref="G467">
    <cfRule type="expression" dxfId="33929" priority="6129">
      <formula>$Y467=4</formula>
    </cfRule>
    <cfRule type="expression" dxfId="33928" priority="6130">
      <formula>$Y467=2</formula>
    </cfRule>
  </conditionalFormatting>
  <conditionalFormatting sqref="G467">
    <cfRule type="expression" dxfId="33927" priority="6128">
      <formula>$Y467=1</formula>
    </cfRule>
  </conditionalFormatting>
  <conditionalFormatting sqref="G467">
    <cfRule type="expression" dxfId="33926" priority="6127">
      <formula>$Y467=3</formula>
    </cfRule>
  </conditionalFormatting>
  <conditionalFormatting sqref="G467">
    <cfRule type="expression" dxfId="33925" priority="6126">
      <formula>$Y467=4</formula>
    </cfRule>
  </conditionalFormatting>
  <conditionalFormatting sqref="G467">
    <cfRule type="expression" dxfId="33924" priority="6125">
      <formula>$Y467=2</formula>
    </cfRule>
  </conditionalFormatting>
  <conditionalFormatting sqref="G467">
    <cfRule type="expression" dxfId="33923" priority="6123">
      <formula>$Y467=1</formula>
    </cfRule>
    <cfRule type="expression" dxfId="33922" priority="6124">
      <formula>$Y467=1</formula>
    </cfRule>
  </conditionalFormatting>
  <conditionalFormatting sqref="G467">
    <cfRule type="expression" dxfId="33921" priority="6121">
      <formula>$Y467=4</formula>
    </cfRule>
    <cfRule type="expression" dxfId="33920" priority="6122">
      <formula>$Y467=2</formula>
    </cfRule>
  </conditionalFormatting>
  <conditionalFormatting sqref="F467">
    <cfRule type="expression" dxfId="33919" priority="6120">
      <formula>$Y467=1</formula>
    </cfRule>
  </conditionalFormatting>
  <conditionalFormatting sqref="F467">
    <cfRule type="expression" dxfId="33918" priority="6119">
      <formula>$Y467=3</formula>
    </cfRule>
  </conditionalFormatting>
  <conditionalFormatting sqref="F467">
    <cfRule type="expression" dxfId="33917" priority="6118">
      <formula>$Y467=4</formula>
    </cfRule>
  </conditionalFormatting>
  <conditionalFormatting sqref="F467">
    <cfRule type="expression" dxfId="33916" priority="6117">
      <formula>$Y467=2</formula>
    </cfRule>
  </conditionalFormatting>
  <conditionalFormatting sqref="F467">
    <cfRule type="expression" dxfId="33915" priority="6115">
      <formula>$Y467=1</formula>
    </cfRule>
    <cfRule type="expression" dxfId="33914" priority="6116">
      <formula>$Y467=1</formula>
    </cfRule>
  </conditionalFormatting>
  <conditionalFormatting sqref="F467">
    <cfRule type="expression" dxfId="33913" priority="6113">
      <formula>$Y467=4</formula>
    </cfRule>
    <cfRule type="expression" dxfId="33912" priority="6114">
      <formula>$Y467=2</formula>
    </cfRule>
  </conditionalFormatting>
  <conditionalFormatting sqref="F467">
    <cfRule type="expression" dxfId="33911" priority="6112">
      <formula>$Y467=1</formula>
    </cfRule>
  </conditionalFormatting>
  <conditionalFormatting sqref="F467">
    <cfRule type="expression" dxfId="33910" priority="6111">
      <formula>$Y467=3</formula>
    </cfRule>
  </conditionalFormatting>
  <conditionalFormatting sqref="F467">
    <cfRule type="expression" dxfId="33909" priority="6110">
      <formula>$Y467=4</formula>
    </cfRule>
  </conditionalFormatting>
  <conditionalFormatting sqref="F467">
    <cfRule type="expression" dxfId="33908" priority="6109">
      <formula>$Y467=2</formula>
    </cfRule>
  </conditionalFormatting>
  <conditionalFormatting sqref="F467">
    <cfRule type="expression" dxfId="33907" priority="6107">
      <formula>$Y467=1</formula>
    </cfRule>
    <cfRule type="expression" dxfId="33906" priority="6108">
      <formula>$Y467=1</formula>
    </cfRule>
  </conditionalFormatting>
  <conditionalFormatting sqref="F467">
    <cfRule type="expression" dxfId="33905" priority="6105">
      <formula>$Y467=4</formula>
    </cfRule>
    <cfRule type="expression" dxfId="33904" priority="6106">
      <formula>$Y467=2</formula>
    </cfRule>
  </conditionalFormatting>
  <conditionalFormatting sqref="F467">
    <cfRule type="expression" dxfId="33903" priority="6104">
      <formula>$Y467=1</formula>
    </cfRule>
  </conditionalFormatting>
  <conditionalFormatting sqref="F467">
    <cfRule type="expression" dxfId="33902" priority="6103">
      <formula>$Y467=3</formula>
    </cfRule>
  </conditionalFormatting>
  <conditionalFormatting sqref="F467">
    <cfRule type="expression" dxfId="33901" priority="6102">
      <formula>$Y467=4</formula>
    </cfRule>
  </conditionalFormatting>
  <conditionalFormatting sqref="F467">
    <cfRule type="expression" dxfId="33900" priority="6101">
      <formula>$Y467=2</formula>
    </cfRule>
  </conditionalFormatting>
  <conditionalFormatting sqref="F467">
    <cfRule type="expression" dxfId="33899" priority="6099">
      <formula>$Y467=1</formula>
    </cfRule>
    <cfRule type="expression" dxfId="33898" priority="6100">
      <formula>$Y467=1</formula>
    </cfRule>
  </conditionalFormatting>
  <conditionalFormatting sqref="F467">
    <cfRule type="expression" dxfId="33897" priority="6097">
      <formula>$Y467=4</formula>
    </cfRule>
    <cfRule type="expression" dxfId="33896" priority="6098">
      <formula>$Y467=2</formula>
    </cfRule>
  </conditionalFormatting>
  <conditionalFormatting sqref="F467">
    <cfRule type="expression" dxfId="33895" priority="6096">
      <formula>$Y467=1</formula>
    </cfRule>
  </conditionalFormatting>
  <conditionalFormatting sqref="F467">
    <cfRule type="expression" dxfId="33894" priority="6095">
      <formula>$Y467=3</formula>
    </cfRule>
  </conditionalFormatting>
  <conditionalFormatting sqref="F467">
    <cfRule type="expression" dxfId="33893" priority="6094">
      <formula>$Y467=4</formula>
    </cfRule>
  </conditionalFormatting>
  <conditionalFormatting sqref="F467">
    <cfRule type="expression" dxfId="33892" priority="6093">
      <formula>$Y467=2</formula>
    </cfRule>
  </conditionalFormatting>
  <conditionalFormatting sqref="F467">
    <cfRule type="expression" dxfId="33891" priority="6091">
      <formula>$Y467=1</formula>
    </cfRule>
    <cfRule type="expression" dxfId="33890" priority="6092">
      <formula>$Y467=1</formula>
    </cfRule>
  </conditionalFormatting>
  <conditionalFormatting sqref="F467">
    <cfRule type="expression" dxfId="33889" priority="6089">
      <formula>$Y467=4</formula>
    </cfRule>
    <cfRule type="expression" dxfId="33888" priority="6090">
      <formula>$Y467=2</formula>
    </cfRule>
  </conditionalFormatting>
  <conditionalFormatting sqref="F467">
    <cfRule type="expression" dxfId="33887" priority="6088">
      <formula>$Y467=1</formula>
    </cfRule>
  </conditionalFormatting>
  <conditionalFormatting sqref="F467">
    <cfRule type="expression" dxfId="33886" priority="6087">
      <formula>$Y467=3</formula>
    </cfRule>
  </conditionalFormatting>
  <conditionalFormatting sqref="F467">
    <cfRule type="expression" dxfId="33885" priority="6086">
      <formula>$Y467=4</formula>
    </cfRule>
  </conditionalFormatting>
  <conditionalFormatting sqref="F467">
    <cfRule type="expression" dxfId="33884" priority="6085">
      <formula>$Y467=2</formula>
    </cfRule>
  </conditionalFormatting>
  <conditionalFormatting sqref="F467">
    <cfRule type="expression" dxfId="33883" priority="6083">
      <formula>$Y467=1</formula>
    </cfRule>
    <cfRule type="expression" dxfId="33882" priority="6084">
      <formula>$Y467=1</formula>
    </cfRule>
  </conditionalFormatting>
  <conditionalFormatting sqref="F467">
    <cfRule type="expression" dxfId="33881" priority="6081">
      <formula>$Y467=4</formula>
    </cfRule>
    <cfRule type="expression" dxfId="33880" priority="6082">
      <formula>$Y467=2</formula>
    </cfRule>
  </conditionalFormatting>
  <conditionalFormatting sqref="F467">
    <cfRule type="expression" dxfId="33879" priority="6080">
      <formula>$Y467=1</formula>
    </cfRule>
  </conditionalFormatting>
  <conditionalFormatting sqref="F467">
    <cfRule type="expression" dxfId="33878" priority="6079">
      <formula>$Y467=3</formula>
    </cfRule>
  </conditionalFormatting>
  <conditionalFormatting sqref="F467">
    <cfRule type="expression" dxfId="33877" priority="6078">
      <formula>$Y467=4</formula>
    </cfRule>
  </conditionalFormatting>
  <conditionalFormatting sqref="F467">
    <cfRule type="expression" dxfId="33876" priority="6077">
      <formula>$Y467=2</formula>
    </cfRule>
  </conditionalFormatting>
  <conditionalFormatting sqref="F467">
    <cfRule type="expression" dxfId="33875" priority="6075">
      <formula>$Y467=1</formula>
    </cfRule>
    <cfRule type="expression" dxfId="33874" priority="6076">
      <formula>$Y467=1</formula>
    </cfRule>
  </conditionalFormatting>
  <conditionalFormatting sqref="F467">
    <cfRule type="expression" dxfId="33873" priority="6073">
      <formula>$Y467=4</formula>
    </cfRule>
    <cfRule type="expression" dxfId="33872" priority="6074">
      <formula>$Y467=2</formula>
    </cfRule>
  </conditionalFormatting>
  <conditionalFormatting sqref="F467">
    <cfRule type="expression" dxfId="33871" priority="6072">
      <formula>$Y467=1</formula>
    </cfRule>
  </conditionalFormatting>
  <conditionalFormatting sqref="F467">
    <cfRule type="expression" dxfId="33870" priority="6071">
      <formula>$Y467=3</formula>
    </cfRule>
  </conditionalFormatting>
  <conditionalFormatting sqref="F467">
    <cfRule type="expression" dxfId="33869" priority="6070">
      <formula>$Y467=4</formula>
    </cfRule>
  </conditionalFormatting>
  <conditionalFormatting sqref="F467">
    <cfRule type="expression" dxfId="33868" priority="6069">
      <formula>$Y467=2</formula>
    </cfRule>
  </conditionalFormatting>
  <conditionalFormatting sqref="F467">
    <cfRule type="expression" dxfId="33867" priority="6067">
      <formula>$Y467=1</formula>
    </cfRule>
    <cfRule type="expression" dxfId="33866" priority="6068">
      <formula>$Y467=1</formula>
    </cfRule>
  </conditionalFormatting>
  <conditionalFormatting sqref="F467">
    <cfRule type="expression" dxfId="33865" priority="6065">
      <formula>$Y467=4</formula>
    </cfRule>
    <cfRule type="expression" dxfId="33864" priority="6066">
      <formula>$Y467=2</formula>
    </cfRule>
  </conditionalFormatting>
  <conditionalFormatting sqref="F467">
    <cfRule type="expression" dxfId="33863" priority="6064">
      <formula>$Y467=1</formula>
    </cfRule>
  </conditionalFormatting>
  <conditionalFormatting sqref="F467">
    <cfRule type="expression" dxfId="33862" priority="6063">
      <formula>$Y467=3</formula>
    </cfRule>
  </conditionalFormatting>
  <conditionalFormatting sqref="F467">
    <cfRule type="expression" dxfId="33861" priority="6062">
      <formula>$Y467=4</formula>
    </cfRule>
  </conditionalFormatting>
  <conditionalFormatting sqref="F467">
    <cfRule type="expression" dxfId="33860" priority="6061">
      <formula>$Y467=2</formula>
    </cfRule>
  </conditionalFormatting>
  <conditionalFormatting sqref="F467">
    <cfRule type="expression" dxfId="33859" priority="6059">
      <formula>$Y467=1</formula>
    </cfRule>
    <cfRule type="expression" dxfId="33858" priority="6060">
      <formula>$Y467=1</formula>
    </cfRule>
  </conditionalFormatting>
  <conditionalFormatting sqref="F467">
    <cfRule type="expression" dxfId="33857" priority="6057">
      <formula>$Y467=4</formula>
    </cfRule>
    <cfRule type="expression" dxfId="33856" priority="6058">
      <formula>$Y467=2</formula>
    </cfRule>
  </conditionalFormatting>
  <conditionalFormatting sqref="F467">
    <cfRule type="expression" dxfId="33855" priority="6056">
      <formula>$Y467=1</formula>
    </cfRule>
  </conditionalFormatting>
  <conditionalFormatting sqref="F467">
    <cfRule type="expression" dxfId="33854" priority="6055">
      <formula>$Y467=3</formula>
    </cfRule>
  </conditionalFormatting>
  <conditionalFormatting sqref="F467">
    <cfRule type="expression" dxfId="33853" priority="6054">
      <formula>$Y467=4</formula>
    </cfRule>
  </conditionalFormatting>
  <conditionalFormatting sqref="F467">
    <cfRule type="expression" dxfId="33852" priority="6053">
      <formula>$Y467=2</formula>
    </cfRule>
  </conditionalFormatting>
  <conditionalFormatting sqref="F467">
    <cfRule type="expression" dxfId="33851" priority="6051">
      <formula>$Y467=1</formula>
    </cfRule>
    <cfRule type="expression" dxfId="33850" priority="6052">
      <formula>$Y467=1</formula>
    </cfRule>
  </conditionalFormatting>
  <conditionalFormatting sqref="F467">
    <cfRule type="expression" dxfId="33849" priority="6049">
      <formula>$Y467=4</formula>
    </cfRule>
    <cfRule type="expression" dxfId="33848" priority="6050">
      <formula>$Y467=2</formula>
    </cfRule>
  </conditionalFormatting>
  <conditionalFormatting sqref="F467">
    <cfRule type="expression" dxfId="33847" priority="6048">
      <formula>$Y467=1</formula>
    </cfRule>
  </conditionalFormatting>
  <conditionalFormatting sqref="F467">
    <cfRule type="expression" dxfId="33846" priority="6047">
      <formula>$Y467=3</formula>
    </cfRule>
  </conditionalFormatting>
  <conditionalFormatting sqref="F467">
    <cfRule type="expression" dxfId="33845" priority="6046">
      <formula>$Y467=4</formula>
    </cfRule>
  </conditionalFormatting>
  <conditionalFormatting sqref="F467">
    <cfRule type="expression" dxfId="33844" priority="6045">
      <formula>$Y467=2</formula>
    </cfRule>
  </conditionalFormatting>
  <conditionalFormatting sqref="F467">
    <cfRule type="expression" dxfId="33843" priority="6043">
      <formula>$Y467=1</formula>
    </cfRule>
    <cfRule type="expression" dxfId="33842" priority="6044">
      <formula>$Y467=1</formula>
    </cfRule>
  </conditionalFormatting>
  <conditionalFormatting sqref="F467">
    <cfRule type="expression" dxfId="33841" priority="6041">
      <formula>$Y467=4</formula>
    </cfRule>
    <cfRule type="expression" dxfId="33840" priority="6042">
      <formula>$Y467=2</formula>
    </cfRule>
  </conditionalFormatting>
  <conditionalFormatting sqref="N467:O467">
    <cfRule type="expression" dxfId="33839" priority="6040">
      <formula>$Y467=1</formula>
    </cfRule>
  </conditionalFormatting>
  <conditionalFormatting sqref="N467:O467">
    <cfRule type="expression" dxfId="33838" priority="6039">
      <formula>$Y467=3</formula>
    </cfRule>
  </conditionalFormatting>
  <conditionalFormatting sqref="N467:O467">
    <cfRule type="expression" dxfId="33837" priority="6038">
      <formula>$Y467=4</formula>
    </cfRule>
  </conditionalFormatting>
  <conditionalFormatting sqref="N467:O467">
    <cfRule type="expression" dxfId="33836" priority="6037">
      <formula>$Y467=2</formula>
    </cfRule>
  </conditionalFormatting>
  <conditionalFormatting sqref="AA467">
    <cfRule type="expression" dxfId="33835" priority="6036">
      <formula>$Y467=1</formula>
    </cfRule>
  </conditionalFormatting>
  <conditionalFormatting sqref="AA467">
    <cfRule type="expression" dxfId="33834" priority="6035">
      <formula>$Y467=3</formula>
    </cfRule>
  </conditionalFormatting>
  <conditionalFormatting sqref="AA467">
    <cfRule type="expression" dxfId="33833" priority="6034">
      <formula>$Y467=4</formula>
    </cfRule>
  </conditionalFormatting>
  <conditionalFormatting sqref="AA467">
    <cfRule type="expression" dxfId="33832" priority="6033">
      <formula>$Y467=2</formula>
    </cfRule>
  </conditionalFormatting>
  <conditionalFormatting sqref="AA467">
    <cfRule type="expression" dxfId="33831" priority="6025">
      <formula>$Y467=4</formula>
    </cfRule>
    <cfRule type="expression" dxfId="33830" priority="6026">
      <formula>$Y467=3</formula>
    </cfRule>
    <cfRule type="expression" dxfId="33829" priority="6027">
      <formula>$Y467=2</formula>
    </cfRule>
    <cfRule type="expression" dxfId="33828" priority="6028">
      <formula>$Y467=1</formula>
    </cfRule>
    <cfRule type="expression" dxfId="33827" priority="6029">
      <formula>$Y467=4</formula>
    </cfRule>
    <cfRule type="expression" dxfId="33826" priority="6030">
      <formula>$Y467=3</formula>
    </cfRule>
    <cfRule type="expression" dxfId="33825" priority="6031">
      <formula>$Y467=2</formula>
    </cfRule>
    <cfRule type="expression" dxfId="33824" priority="6032">
      <formula>$Y467=1</formula>
    </cfRule>
  </conditionalFormatting>
  <conditionalFormatting sqref="AA467">
    <cfRule type="expression" dxfId="33823" priority="6024">
      <formula>$Y467=1</formula>
    </cfRule>
  </conditionalFormatting>
  <conditionalFormatting sqref="AA467">
    <cfRule type="expression" dxfId="33822" priority="6023">
      <formula>$Y467=3</formula>
    </cfRule>
  </conditionalFormatting>
  <conditionalFormatting sqref="AA467">
    <cfRule type="expression" dxfId="33821" priority="6022">
      <formula>$Y467=4</formula>
    </cfRule>
  </conditionalFormatting>
  <conditionalFormatting sqref="AA467">
    <cfRule type="expression" dxfId="33820" priority="6021">
      <formula>$Y467=2</formula>
    </cfRule>
  </conditionalFormatting>
  <conditionalFormatting sqref="AA467">
    <cfRule type="expression" dxfId="33819" priority="6013">
      <formula>$Y467=4</formula>
    </cfRule>
    <cfRule type="expression" dxfId="33818" priority="6014">
      <formula>$Y467=3</formula>
    </cfRule>
    <cfRule type="expression" dxfId="33817" priority="6015">
      <formula>$Y467=2</formula>
    </cfRule>
    <cfRule type="expression" dxfId="33816" priority="6016">
      <formula>$Y467=1</formula>
    </cfRule>
    <cfRule type="expression" dxfId="33815" priority="6017">
      <formula>$Y467=4</formula>
    </cfRule>
    <cfRule type="expression" dxfId="33814" priority="6018">
      <formula>$Y467=3</formula>
    </cfRule>
    <cfRule type="expression" dxfId="33813" priority="6019">
      <formula>$Y467=2</formula>
    </cfRule>
    <cfRule type="expression" dxfId="33812" priority="6020">
      <formula>$Y467=1</formula>
    </cfRule>
  </conditionalFormatting>
  <conditionalFormatting sqref="AA467">
    <cfRule type="expression" dxfId="33811" priority="6012">
      <formula>$Y467=1</formula>
    </cfRule>
  </conditionalFormatting>
  <conditionalFormatting sqref="AA467">
    <cfRule type="expression" dxfId="33810" priority="6011">
      <formula>$Y467=3</formula>
    </cfRule>
  </conditionalFormatting>
  <conditionalFormatting sqref="AA467">
    <cfRule type="expression" dxfId="33809" priority="6010">
      <formula>$Y467=4</formula>
    </cfRule>
  </conditionalFormatting>
  <conditionalFormatting sqref="AA467">
    <cfRule type="expression" dxfId="33808" priority="6009">
      <formula>$Y467=2</formula>
    </cfRule>
  </conditionalFormatting>
  <conditionalFormatting sqref="AA467">
    <cfRule type="expression" dxfId="33807" priority="6001">
      <formula>$Y467=4</formula>
    </cfRule>
    <cfRule type="expression" dxfId="33806" priority="6002">
      <formula>$Y467=3</formula>
    </cfRule>
    <cfRule type="expression" dxfId="33805" priority="6003">
      <formula>$Y467=2</formula>
    </cfRule>
    <cfRule type="expression" dxfId="33804" priority="6004">
      <formula>$Y467=1</formula>
    </cfRule>
    <cfRule type="expression" dxfId="33803" priority="6005">
      <formula>$Y467=4</formula>
    </cfRule>
    <cfRule type="expression" dxfId="33802" priority="6006">
      <formula>$Y467=3</formula>
    </cfRule>
    <cfRule type="expression" dxfId="33801" priority="6007">
      <formula>$Y467=2</formula>
    </cfRule>
    <cfRule type="expression" dxfId="33800" priority="6008">
      <formula>$Y467=1</formula>
    </cfRule>
  </conditionalFormatting>
  <conditionalFormatting sqref="AA467">
    <cfRule type="expression" dxfId="33799" priority="6000">
      <formula>$Y467=1</formula>
    </cfRule>
  </conditionalFormatting>
  <conditionalFormatting sqref="AA467">
    <cfRule type="expression" dxfId="33798" priority="5999">
      <formula>$Y467=3</formula>
    </cfRule>
  </conditionalFormatting>
  <conditionalFormatting sqref="AA467">
    <cfRule type="expression" dxfId="33797" priority="5998">
      <formula>$Y467=4</formula>
    </cfRule>
  </conditionalFormatting>
  <conditionalFormatting sqref="AA467">
    <cfRule type="expression" dxfId="33796" priority="5997">
      <formula>$Y467=2</formula>
    </cfRule>
  </conditionalFormatting>
  <conditionalFormatting sqref="AA467">
    <cfRule type="expression" dxfId="33795" priority="5989">
      <formula>$Y467=4</formula>
    </cfRule>
    <cfRule type="expression" dxfId="33794" priority="5990">
      <formula>$Y467=3</formula>
    </cfRule>
    <cfRule type="expression" dxfId="33793" priority="5991">
      <formula>$Y467=2</formula>
    </cfRule>
    <cfRule type="expression" dxfId="33792" priority="5992">
      <formula>$Y467=1</formula>
    </cfRule>
    <cfRule type="expression" dxfId="33791" priority="5993">
      <formula>$Y467=4</formula>
    </cfRule>
    <cfRule type="expression" dxfId="33790" priority="5994">
      <formula>$Y467=3</formula>
    </cfRule>
    <cfRule type="expression" dxfId="33789" priority="5995">
      <formula>$Y467=2</formula>
    </cfRule>
    <cfRule type="expression" dxfId="33788" priority="5996">
      <formula>$Y467=1</formula>
    </cfRule>
  </conditionalFormatting>
  <conditionalFormatting sqref="AA467">
    <cfRule type="expression" dxfId="33787" priority="5988">
      <formula>$Y467=1</formula>
    </cfRule>
  </conditionalFormatting>
  <conditionalFormatting sqref="AA467">
    <cfRule type="expression" dxfId="33786" priority="5987">
      <formula>$Y467=3</formula>
    </cfRule>
  </conditionalFormatting>
  <conditionalFormatting sqref="AA467">
    <cfRule type="expression" dxfId="33785" priority="5986">
      <formula>$Y467=4</formula>
    </cfRule>
  </conditionalFormatting>
  <conditionalFormatting sqref="AA467">
    <cfRule type="expression" dxfId="33784" priority="5985">
      <formula>$Y467=2</formula>
    </cfRule>
  </conditionalFormatting>
  <conditionalFormatting sqref="AA467">
    <cfRule type="expression" dxfId="33783" priority="5977">
      <formula>$Y467=4</formula>
    </cfRule>
    <cfRule type="expression" dxfId="33782" priority="5978">
      <formula>$Y467=3</formula>
    </cfRule>
    <cfRule type="expression" dxfId="33781" priority="5979">
      <formula>$Y467=2</formula>
    </cfRule>
    <cfRule type="expression" dxfId="33780" priority="5980">
      <formula>$Y467=1</formula>
    </cfRule>
    <cfRule type="expression" dxfId="33779" priority="5981">
      <formula>$Y467=4</formula>
    </cfRule>
    <cfRule type="expression" dxfId="33778" priority="5982">
      <formula>$Y467=3</formula>
    </cfRule>
    <cfRule type="expression" dxfId="33777" priority="5983">
      <formula>$Y467=2</formula>
    </cfRule>
    <cfRule type="expression" dxfId="33776" priority="5984">
      <formula>$Y467=1</formula>
    </cfRule>
  </conditionalFormatting>
  <conditionalFormatting sqref="Y467:Z467 AB467:AF467">
    <cfRule type="expression" dxfId="33775" priority="5976">
      <formula>$Y467=1</formula>
    </cfRule>
  </conditionalFormatting>
  <conditionalFormatting sqref="Y467:Z467 AB467:AF467">
    <cfRule type="expression" dxfId="33774" priority="5975">
      <formula>$Y467=3</formula>
    </cfRule>
  </conditionalFormatting>
  <conditionalFormatting sqref="Y467:Z467 AB467:AF467">
    <cfRule type="expression" dxfId="33773" priority="5974">
      <formula>$Y467=4</formula>
    </cfRule>
  </conditionalFormatting>
  <conditionalFormatting sqref="Y467:Z467 AB467:AF467">
    <cfRule type="expression" dxfId="33772" priority="5973">
      <formula>$Y467=2</formula>
    </cfRule>
  </conditionalFormatting>
  <conditionalFormatting sqref="AF467 Y467:Z467">
    <cfRule type="expression" dxfId="33771" priority="5965">
      <formula>$Y467=4</formula>
    </cfRule>
    <cfRule type="expression" dxfId="33770" priority="5966">
      <formula>$Y467=3</formula>
    </cfRule>
    <cfRule type="expression" dxfId="33769" priority="5967">
      <formula>$Y467=2</formula>
    </cfRule>
    <cfRule type="expression" dxfId="33768" priority="5968">
      <formula>$Y467=1</formula>
    </cfRule>
    <cfRule type="expression" dxfId="33767" priority="5969">
      <formula>$Y467=4</formula>
    </cfRule>
    <cfRule type="expression" dxfId="33766" priority="5970">
      <formula>$Y467=3</formula>
    </cfRule>
    <cfRule type="expression" dxfId="33765" priority="5971">
      <formula>$Y467=2</formula>
    </cfRule>
    <cfRule type="expression" dxfId="33764" priority="5972">
      <formula>$Y467=1</formula>
    </cfRule>
  </conditionalFormatting>
  <conditionalFormatting sqref="Y467:Z467 AB467:AF467">
    <cfRule type="expression" dxfId="33763" priority="5964">
      <formula>$Y467=1</formula>
    </cfRule>
  </conditionalFormatting>
  <conditionalFormatting sqref="Y467:Z467 AB467:AF467">
    <cfRule type="expression" dxfId="33762" priority="5963">
      <formula>$Y467=3</formula>
    </cfRule>
  </conditionalFormatting>
  <conditionalFormatting sqref="Y467:Z467 AB467:AF467">
    <cfRule type="expression" dxfId="33761" priority="5962">
      <formula>$Y467=4</formula>
    </cfRule>
  </conditionalFormatting>
  <conditionalFormatting sqref="Y467:Z467 AB467:AF467">
    <cfRule type="expression" dxfId="33760" priority="5961">
      <formula>$Y467=2</formula>
    </cfRule>
  </conditionalFormatting>
  <conditionalFormatting sqref="AF467 Y467:Z467">
    <cfRule type="expression" dxfId="33759" priority="5953">
      <formula>$Y467=4</formula>
    </cfRule>
    <cfRule type="expression" dxfId="33758" priority="5954">
      <formula>$Y467=3</formula>
    </cfRule>
    <cfRule type="expression" dxfId="33757" priority="5955">
      <formula>$Y467=2</formula>
    </cfRule>
    <cfRule type="expression" dxfId="33756" priority="5956">
      <formula>$Y467=1</formula>
    </cfRule>
    <cfRule type="expression" dxfId="33755" priority="5957">
      <formula>$Y467=4</formula>
    </cfRule>
    <cfRule type="expression" dxfId="33754" priority="5958">
      <formula>$Y467=3</formula>
    </cfRule>
    <cfRule type="expression" dxfId="33753" priority="5959">
      <formula>$Y467=2</formula>
    </cfRule>
    <cfRule type="expression" dxfId="33752" priority="5960">
      <formula>$Y467=1</formula>
    </cfRule>
  </conditionalFormatting>
  <conditionalFormatting sqref="Y467:Z467 AB467:AF467">
    <cfRule type="expression" dxfId="33751" priority="5952">
      <formula>$Y467=1</formula>
    </cfRule>
  </conditionalFormatting>
  <conditionalFormatting sqref="Y467:Z467 AB467:AF467">
    <cfRule type="expression" dxfId="33750" priority="5951">
      <formula>$Y467=3</formula>
    </cfRule>
  </conditionalFormatting>
  <conditionalFormatting sqref="Y467:Z467 AB467:AF467">
    <cfRule type="expression" dxfId="33749" priority="5950">
      <formula>$Y467=4</formula>
    </cfRule>
  </conditionalFormatting>
  <conditionalFormatting sqref="Y467:Z467 AB467:AF467">
    <cfRule type="expression" dxfId="33748" priority="5949">
      <formula>$Y467=2</formula>
    </cfRule>
  </conditionalFormatting>
  <conditionalFormatting sqref="AF467 Y467:Z467">
    <cfRule type="expression" dxfId="33747" priority="5941">
      <formula>$Y467=4</formula>
    </cfRule>
    <cfRule type="expression" dxfId="33746" priority="5942">
      <formula>$Y467=3</formula>
    </cfRule>
    <cfRule type="expression" dxfId="33745" priority="5943">
      <formula>$Y467=2</formula>
    </cfRule>
    <cfRule type="expression" dxfId="33744" priority="5944">
      <formula>$Y467=1</formula>
    </cfRule>
    <cfRule type="expression" dxfId="33743" priority="5945">
      <formula>$Y467=4</formula>
    </cfRule>
    <cfRule type="expression" dxfId="33742" priority="5946">
      <formula>$Y467=3</formula>
    </cfRule>
    <cfRule type="expression" dxfId="33741" priority="5947">
      <formula>$Y467=2</formula>
    </cfRule>
    <cfRule type="expression" dxfId="33740" priority="5948">
      <formula>$Y467=1</formula>
    </cfRule>
  </conditionalFormatting>
  <conditionalFormatting sqref="Y467:Z467 AB467:AF467">
    <cfRule type="expression" dxfId="33739" priority="5940">
      <formula>$Y467=1</formula>
    </cfRule>
  </conditionalFormatting>
  <conditionalFormatting sqref="Y467:Z467 AB467:AF467">
    <cfRule type="expression" dxfId="33738" priority="5939">
      <formula>$Y467=3</formula>
    </cfRule>
  </conditionalFormatting>
  <conditionalFormatting sqref="Y467:Z467 AB467:AF467">
    <cfRule type="expression" dxfId="33737" priority="5938">
      <formula>$Y467=4</formula>
    </cfRule>
  </conditionalFormatting>
  <conditionalFormatting sqref="Y467:Z467 AB467:AF467">
    <cfRule type="expression" dxfId="33736" priority="5937">
      <formula>$Y467=2</formula>
    </cfRule>
  </conditionalFormatting>
  <conditionalFormatting sqref="AF467 Y467:Z467">
    <cfRule type="expression" dxfId="33735" priority="5929">
      <formula>$Y467=4</formula>
    </cfRule>
    <cfRule type="expression" dxfId="33734" priority="5930">
      <formula>$Y467=3</formula>
    </cfRule>
    <cfRule type="expression" dxfId="33733" priority="5931">
      <formula>$Y467=2</formula>
    </cfRule>
    <cfRule type="expression" dxfId="33732" priority="5932">
      <formula>$Y467=1</formula>
    </cfRule>
    <cfRule type="expression" dxfId="33731" priority="5933">
      <formula>$Y467=4</formula>
    </cfRule>
    <cfRule type="expression" dxfId="33730" priority="5934">
      <formula>$Y467=3</formula>
    </cfRule>
    <cfRule type="expression" dxfId="33729" priority="5935">
      <formula>$Y467=2</formula>
    </cfRule>
    <cfRule type="expression" dxfId="33728" priority="5936">
      <formula>$Y467=1</formula>
    </cfRule>
  </conditionalFormatting>
  <conditionalFormatting sqref="Y467:Z467 AB467:AF467">
    <cfRule type="expression" dxfId="33727" priority="5928">
      <formula>$Y467=1</formula>
    </cfRule>
  </conditionalFormatting>
  <conditionalFormatting sqref="Y467:Z467 AB467:AF467">
    <cfRule type="expression" dxfId="33726" priority="5927">
      <formula>$Y467=3</formula>
    </cfRule>
  </conditionalFormatting>
  <conditionalFormatting sqref="Y467:Z467 AB467:AF467">
    <cfRule type="expression" dxfId="33725" priority="5926">
      <formula>$Y467=4</formula>
    </cfRule>
  </conditionalFormatting>
  <conditionalFormatting sqref="Y467:Z467 AB467:AF467">
    <cfRule type="expression" dxfId="33724" priority="5925">
      <formula>$Y467=2</formula>
    </cfRule>
  </conditionalFormatting>
  <conditionalFormatting sqref="AF467 Y467:Z467">
    <cfRule type="expression" dxfId="33723" priority="5917">
      <formula>$Y467=4</formula>
    </cfRule>
    <cfRule type="expression" dxfId="33722" priority="5918">
      <formula>$Y467=3</formula>
    </cfRule>
    <cfRule type="expression" dxfId="33721" priority="5919">
      <formula>$Y467=2</formula>
    </cfRule>
    <cfRule type="expression" dxfId="33720" priority="5920">
      <formula>$Y467=1</formula>
    </cfRule>
    <cfRule type="expression" dxfId="33719" priority="5921">
      <formula>$Y467=4</formula>
    </cfRule>
    <cfRule type="expression" dxfId="33718" priority="5922">
      <formula>$Y467=3</formula>
    </cfRule>
    <cfRule type="expression" dxfId="33717" priority="5923">
      <formula>$Y467=2</formula>
    </cfRule>
    <cfRule type="expression" dxfId="33716" priority="5924">
      <formula>$Y467=1</formula>
    </cfRule>
  </conditionalFormatting>
  <conditionalFormatting sqref="P467:X467">
    <cfRule type="expression" dxfId="33715" priority="5916">
      <formula>$Y467=1</formula>
    </cfRule>
  </conditionalFormatting>
  <conditionalFormatting sqref="P467:X467">
    <cfRule type="expression" dxfId="33714" priority="5915">
      <formula>$Y467=3</formula>
    </cfRule>
  </conditionalFormatting>
  <conditionalFormatting sqref="P467:X467">
    <cfRule type="expression" dxfId="33713" priority="5914">
      <formula>$Y467=4</formula>
    </cfRule>
  </conditionalFormatting>
  <conditionalFormatting sqref="P467:X467">
    <cfRule type="expression" dxfId="33712" priority="5913">
      <formula>$Y467=2</formula>
    </cfRule>
  </conditionalFormatting>
  <conditionalFormatting sqref="R467:X467">
    <cfRule type="expression" dxfId="33711" priority="5905">
      <formula>$Y467=4</formula>
    </cfRule>
    <cfRule type="expression" dxfId="33710" priority="5906">
      <formula>$Y467=3</formula>
    </cfRule>
    <cfRule type="expression" dxfId="33709" priority="5907">
      <formula>$Y467=2</formula>
    </cfRule>
    <cfRule type="expression" dxfId="33708" priority="5908">
      <formula>$Y467=1</formula>
    </cfRule>
    <cfRule type="expression" dxfId="33707" priority="5909">
      <formula>$Y467=4</formula>
    </cfRule>
    <cfRule type="expression" dxfId="33706" priority="5910">
      <formula>$Y467=3</formula>
    </cfRule>
    <cfRule type="expression" dxfId="33705" priority="5911">
      <formula>$Y467=2</formula>
    </cfRule>
    <cfRule type="expression" dxfId="33704" priority="5912">
      <formula>$Y467=1</formula>
    </cfRule>
  </conditionalFormatting>
  <conditionalFormatting sqref="P467:Q467">
    <cfRule type="expression" dxfId="33703" priority="5889">
      <formula>$Y467=4</formula>
    </cfRule>
    <cfRule type="expression" dxfId="33702" priority="5890">
      <formula>$Y467=3</formula>
    </cfRule>
    <cfRule type="expression" dxfId="33701" priority="5891">
      <formula>$Y467=2</formula>
    </cfRule>
    <cfRule type="expression" dxfId="33700" priority="5892">
      <formula>$Y467=1</formula>
    </cfRule>
    <cfRule type="expression" dxfId="33699" priority="5893">
      <formula>$Y467=4</formula>
    </cfRule>
    <cfRule type="expression" dxfId="33698" priority="5894">
      <formula>$Y467=3</formula>
    </cfRule>
    <cfRule type="expression" dxfId="33697" priority="5895">
      <formula>$Y467=2</formula>
    </cfRule>
    <cfRule type="expression" dxfId="33696" priority="5896">
      <formula>$Y467=1</formula>
    </cfRule>
    <cfRule type="expression" dxfId="33695" priority="5897">
      <formula>$Y467=4</formula>
    </cfRule>
    <cfRule type="expression" dxfId="33694" priority="5898">
      <formula>$Y467=3</formula>
    </cfRule>
    <cfRule type="expression" dxfId="33693" priority="5899">
      <formula>$Y467=2</formula>
    </cfRule>
    <cfRule type="expression" dxfId="33692" priority="5900">
      <formula>$Y467=1</formula>
    </cfRule>
    <cfRule type="expression" dxfId="33691" priority="5901">
      <formula>$Y467=4</formula>
    </cfRule>
    <cfRule type="expression" dxfId="33690" priority="5902">
      <formula>$Y467=3</formula>
    </cfRule>
    <cfRule type="expression" dxfId="33689" priority="5903">
      <formula>$Y467=2</formula>
    </cfRule>
    <cfRule type="expression" dxfId="33688" priority="5904">
      <formula>$Y467=1</formula>
    </cfRule>
  </conditionalFormatting>
  <conditionalFormatting sqref="P467">
    <cfRule type="expression" dxfId="33687" priority="5888">
      <formula>$Y467=1</formula>
    </cfRule>
  </conditionalFormatting>
  <conditionalFormatting sqref="P467">
    <cfRule type="expression" dxfId="33686" priority="5887">
      <formula>$Y467=3</formula>
    </cfRule>
  </conditionalFormatting>
  <conditionalFormatting sqref="P467">
    <cfRule type="expression" dxfId="33685" priority="5886">
      <formula>$Y467=4</formula>
    </cfRule>
  </conditionalFormatting>
  <conditionalFormatting sqref="P467">
    <cfRule type="expression" dxfId="33684" priority="5885">
      <formula>$Y467=2</formula>
    </cfRule>
  </conditionalFormatting>
  <conditionalFormatting sqref="P467">
    <cfRule type="expression" dxfId="33683" priority="5869">
      <formula>$Y467=4</formula>
    </cfRule>
    <cfRule type="expression" dxfId="33682" priority="5870">
      <formula>$Y467=3</formula>
    </cfRule>
    <cfRule type="expression" dxfId="33681" priority="5871">
      <formula>$Y467=2</formula>
    </cfRule>
    <cfRule type="expression" dxfId="33680" priority="5872">
      <formula>$Y467=1</formula>
    </cfRule>
    <cfRule type="expression" dxfId="33679" priority="5873">
      <formula>$Y467=4</formula>
    </cfRule>
    <cfRule type="expression" dxfId="33678" priority="5874">
      <formula>$Y467=3</formula>
    </cfRule>
    <cfRule type="expression" dxfId="33677" priority="5875">
      <formula>$Y467=2</formula>
    </cfRule>
    <cfRule type="expression" dxfId="33676" priority="5876">
      <formula>$Y467=1</formula>
    </cfRule>
    <cfRule type="expression" dxfId="33675" priority="5877">
      <formula>$Y467=4</formula>
    </cfRule>
    <cfRule type="expression" dxfId="33674" priority="5878">
      <formula>$Y467=3</formula>
    </cfRule>
    <cfRule type="expression" dxfId="33673" priority="5879">
      <formula>$Y467=2</formula>
    </cfRule>
    <cfRule type="expression" dxfId="33672" priority="5880">
      <formula>$Y467=1</formula>
    </cfRule>
    <cfRule type="expression" dxfId="33671" priority="5881">
      <formula>$Y467=4</formula>
    </cfRule>
    <cfRule type="expression" dxfId="33670" priority="5882">
      <formula>$Y467=3</formula>
    </cfRule>
    <cfRule type="expression" dxfId="33669" priority="5883">
      <formula>$Y467=2</formula>
    </cfRule>
    <cfRule type="expression" dxfId="33668" priority="5884">
      <formula>$Y467=1</formula>
    </cfRule>
  </conditionalFormatting>
  <conditionalFormatting sqref="P467">
    <cfRule type="expression" dxfId="33667" priority="5868">
      <formula>$Y467=1</formula>
    </cfRule>
  </conditionalFormatting>
  <conditionalFormatting sqref="P467">
    <cfRule type="expression" dxfId="33666" priority="5867">
      <formula>$Y467=3</formula>
    </cfRule>
  </conditionalFormatting>
  <conditionalFormatting sqref="P467">
    <cfRule type="expression" dxfId="33665" priority="5866">
      <formula>$Y467=4</formula>
    </cfRule>
  </conditionalFormatting>
  <conditionalFormatting sqref="P467">
    <cfRule type="expression" dxfId="33664" priority="5865">
      <formula>$Y467=2</formula>
    </cfRule>
  </conditionalFormatting>
  <conditionalFormatting sqref="P467">
    <cfRule type="expression" dxfId="33663" priority="5849">
      <formula>$Y467=4</formula>
    </cfRule>
    <cfRule type="expression" dxfId="33662" priority="5850">
      <formula>$Y467=3</formula>
    </cfRule>
    <cfRule type="expression" dxfId="33661" priority="5851">
      <formula>$Y467=2</formula>
    </cfRule>
    <cfRule type="expression" dxfId="33660" priority="5852">
      <formula>$Y467=1</formula>
    </cfRule>
    <cfRule type="expression" dxfId="33659" priority="5853">
      <formula>$Y467=4</formula>
    </cfRule>
    <cfRule type="expression" dxfId="33658" priority="5854">
      <formula>$Y467=3</formula>
    </cfRule>
    <cfRule type="expression" dxfId="33657" priority="5855">
      <formula>$Y467=2</formula>
    </cfRule>
    <cfRule type="expression" dxfId="33656" priority="5856">
      <formula>$Y467=1</formula>
    </cfRule>
    <cfRule type="expression" dxfId="33655" priority="5857">
      <formula>$Y467=4</formula>
    </cfRule>
    <cfRule type="expression" dxfId="33654" priority="5858">
      <formula>$Y467=3</formula>
    </cfRule>
    <cfRule type="expression" dxfId="33653" priority="5859">
      <formula>$Y467=2</formula>
    </cfRule>
    <cfRule type="expression" dxfId="33652" priority="5860">
      <formula>$Y467=1</formula>
    </cfRule>
    <cfRule type="expression" dxfId="33651" priority="5861">
      <formula>$Y467=4</formula>
    </cfRule>
    <cfRule type="expression" dxfId="33650" priority="5862">
      <formula>$Y467=3</formula>
    </cfRule>
    <cfRule type="expression" dxfId="33649" priority="5863">
      <formula>$Y467=2</formula>
    </cfRule>
    <cfRule type="expression" dxfId="33648" priority="5864">
      <formula>$Y467=1</formula>
    </cfRule>
  </conditionalFormatting>
  <conditionalFormatting sqref="Q467">
    <cfRule type="expression" dxfId="33647" priority="5848">
      <formula>$Y467=1</formula>
    </cfRule>
  </conditionalFormatting>
  <conditionalFormatting sqref="Q467">
    <cfRule type="expression" dxfId="33646" priority="5847">
      <formula>$Y467=3</formula>
    </cfRule>
  </conditionalFormatting>
  <conditionalFormatting sqref="Q467">
    <cfRule type="expression" dxfId="33645" priority="5846">
      <formula>$Y467=4</formula>
    </cfRule>
  </conditionalFormatting>
  <conditionalFormatting sqref="Q467">
    <cfRule type="expression" dxfId="33644" priority="5845">
      <formula>$Y467=2</formula>
    </cfRule>
  </conditionalFormatting>
  <conditionalFormatting sqref="Q467">
    <cfRule type="expression" dxfId="33643" priority="5829">
      <formula>$Y467=4</formula>
    </cfRule>
    <cfRule type="expression" dxfId="33642" priority="5830">
      <formula>$Y467=3</formula>
    </cfRule>
    <cfRule type="expression" dxfId="33641" priority="5831">
      <formula>$Y467=2</formula>
    </cfRule>
    <cfRule type="expression" dxfId="33640" priority="5832">
      <formula>$Y467=1</formula>
    </cfRule>
    <cfRule type="expression" dxfId="33639" priority="5833">
      <formula>$Y467=4</formula>
    </cfRule>
    <cfRule type="expression" dxfId="33638" priority="5834">
      <formula>$Y467=3</formula>
    </cfRule>
    <cfRule type="expression" dxfId="33637" priority="5835">
      <formula>$Y467=2</formula>
    </cfRule>
    <cfRule type="expression" dxfId="33636" priority="5836">
      <formula>$Y467=1</formula>
    </cfRule>
    <cfRule type="expression" dxfId="33635" priority="5837">
      <formula>$Y467=4</formula>
    </cfRule>
    <cfRule type="expression" dxfId="33634" priority="5838">
      <formula>$Y467=3</formula>
    </cfRule>
    <cfRule type="expression" dxfId="33633" priority="5839">
      <formula>$Y467=2</formula>
    </cfRule>
    <cfRule type="expression" dxfId="33632" priority="5840">
      <formula>$Y467=1</formula>
    </cfRule>
    <cfRule type="expression" dxfId="33631" priority="5841">
      <formula>$Y467=4</formula>
    </cfRule>
    <cfRule type="expression" dxfId="33630" priority="5842">
      <formula>$Y467=3</formula>
    </cfRule>
    <cfRule type="expression" dxfId="33629" priority="5843">
      <formula>$Y467=2</formula>
    </cfRule>
    <cfRule type="expression" dxfId="33628" priority="5844">
      <formula>$Y467=1</formula>
    </cfRule>
  </conditionalFormatting>
  <conditionalFormatting sqref="R467:X467">
    <cfRule type="expression" dxfId="33627" priority="5828">
      <formula>$Y467=1</formula>
    </cfRule>
  </conditionalFormatting>
  <conditionalFormatting sqref="R467:X467">
    <cfRule type="expression" dxfId="33626" priority="5827">
      <formula>$Y467=3</formula>
    </cfRule>
  </conditionalFormatting>
  <conditionalFormatting sqref="R467:X467">
    <cfRule type="expression" dxfId="33625" priority="5826">
      <formula>$Y467=4</formula>
    </cfRule>
  </conditionalFormatting>
  <conditionalFormatting sqref="R467:X467">
    <cfRule type="expression" dxfId="33624" priority="5825">
      <formula>$Y467=2</formula>
    </cfRule>
  </conditionalFormatting>
  <conditionalFormatting sqref="R467:X467">
    <cfRule type="expression" dxfId="33623" priority="5817">
      <formula>$Y467=4</formula>
    </cfRule>
    <cfRule type="expression" dxfId="33622" priority="5818">
      <formula>$Y467=3</formula>
    </cfRule>
    <cfRule type="expression" dxfId="33621" priority="5819">
      <formula>$Y467=2</formula>
    </cfRule>
    <cfRule type="expression" dxfId="33620" priority="5820">
      <formula>$Y467=1</formula>
    </cfRule>
    <cfRule type="expression" dxfId="33619" priority="5821">
      <formula>$Y467=4</formula>
    </cfRule>
    <cfRule type="expression" dxfId="33618" priority="5822">
      <formula>$Y467=3</formula>
    </cfRule>
    <cfRule type="expression" dxfId="33617" priority="5823">
      <formula>$Y467=2</formula>
    </cfRule>
    <cfRule type="expression" dxfId="33616" priority="5824">
      <formula>$Y467=1</formula>
    </cfRule>
  </conditionalFormatting>
  <conditionalFormatting sqref="R467:V467">
    <cfRule type="expression" dxfId="33615" priority="5816">
      <formula>$Y467=1</formula>
    </cfRule>
  </conditionalFormatting>
  <conditionalFormatting sqref="R467:V467">
    <cfRule type="expression" dxfId="33614" priority="5815">
      <formula>$Y467=3</formula>
    </cfRule>
  </conditionalFormatting>
  <conditionalFormatting sqref="R467:V467">
    <cfRule type="expression" dxfId="33613" priority="5814">
      <formula>$Y467=4</formula>
    </cfRule>
  </conditionalFormatting>
  <conditionalFormatting sqref="R467:V467">
    <cfRule type="expression" dxfId="33612" priority="5813">
      <formula>$Y467=2</formula>
    </cfRule>
  </conditionalFormatting>
  <conditionalFormatting sqref="R467:V467">
    <cfRule type="expression" dxfId="33611" priority="5805">
      <formula>$Y467=4</formula>
    </cfRule>
    <cfRule type="expression" dxfId="33610" priority="5806">
      <formula>$Y467=3</formula>
    </cfRule>
    <cfRule type="expression" dxfId="33609" priority="5807">
      <formula>$Y467=2</formula>
    </cfRule>
    <cfRule type="expression" dxfId="33608" priority="5808">
      <formula>$Y467=1</formula>
    </cfRule>
    <cfRule type="expression" dxfId="33607" priority="5809">
      <formula>$Y467=4</formula>
    </cfRule>
    <cfRule type="expression" dxfId="33606" priority="5810">
      <formula>$Y467=3</formula>
    </cfRule>
    <cfRule type="expression" dxfId="33605" priority="5811">
      <formula>$Y467=2</formula>
    </cfRule>
    <cfRule type="expression" dxfId="33604" priority="5812">
      <formula>$Y467=1</formula>
    </cfRule>
  </conditionalFormatting>
  <conditionalFormatting sqref="W467:X467">
    <cfRule type="expression" dxfId="33603" priority="5804">
      <formula>$Y467=1</formula>
    </cfRule>
  </conditionalFormatting>
  <conditionalFormatting sqref="W467:X467">
    <cfRule type="expression" dxfId="33602" priority="5803">
      <formula>$Y467=3</formula>
    </cfRule>
  </conditionalFormatting>
  <conditionalFormatting sqref="W467:X467">
    <cfRule type="expression" dxfId="33601" priority="5802">
      <formula>$Y467=4</formula>
    </cfRule>
  </conditionalFormatting>
  <conditionalFormatting sqref="W467:X467">
    <cfRule type="expression" dxfId="33600" priority="5801">
      <formula>$Y467=2</formula>
    </cfRule>
  </conditionalFormatting>
  <conditionalFormatting sqref="W467:X467">
    <cfRule type="expression" dxfId="33599" priority="5793">
      <formula>$Y467=4</formula>
    </cfRule>
    <cfRule type="expression" dxfId="33598" priority="5794">
      <formula>$Y467=3</formula>
    </cfRule>
    <cfRule type="expression" dxfId="33597" priority="5795">
      <formula>$Y467=2</formula>
    </cfRule>
    <cfRule type="expression" dxfId="33596" priority="5796">
      <formula>$Y467=1</formula>
    </cfRule>
    <cfRule type="expression" dxfId="33595" priority="5797">
      <formula>$Y467=4</formula>
    </cfRule>
    <cfRule type="expression" dxfId="33594" priority="5798">
      <formula>$Y467=3</formula>
    </cfRule>
    <cfRule type="expression" dxfId="33593" priority="5799">
      <formula>$Y467=2</formula>
    </cfRule>
    <cfRule type="expression" dxfId="33592" priority="5800">
      <formula>$Y467=1</formula>
    </cfRule>
  </conditionalFormatting>
  <conditionalFormatting sqref="Q467">
    <cfRule type="expression" dxfId="33591" priority="5792">
      <formula>$Y467=1</formula>
    </cfRule>
  </conditionalFormatting>
  <conditionalFormatting sqref="Q467">
    <cfRule type="expression" dxfId="33590" priority="5791">
      <formula>$Y467=3</formula>
    </cfRule>
  </conditionalFormatting>
  <conditionalFormatting sqref="Q467">
    <cfRule type="expression" dxfId="33589" priority="5790">
      <formula>$Y467=4</formula>
    </cfRule>
  </conditionalFormatting>
  <conditionalFormatting sqref="Q467">
    <cfRule type="expression" dxfId="33588" priority="5789">
      <formula>$Y467=2</formula>
    </cfRule>
  </conditionalFormatting>
  <conditionalFormatting sqref="Q467">
    <cfRule type="expression" dxfId="33587" priority="5773">
      <formula>$Y467=4</formula>
    </cfRule>
    <cfRule type="expression" dxfId="33586" priority="5774">
      <formula>$Y467=3</formula>
    </cfRule>
    <cfRule type="expression" dxfId="33585" priority="5775">
      <formula>$Y467=2</formula>
    </cfRule>
    <cfRule type="expression" dxfId="33584" priority="5776">
      <formula>$Y467=1</formula>
    </cfRule>
    <cfRule type="expression" dxfId="33583" priority="5777">
      <formula>$Y467=4</formula>
    </cfRule>
    <cfRule type="expression" dxfId="33582" priority="5778">
      <formula>$Y467=3</formula>
    </cfRule>
    <cfRule type="expression" dxfId="33581" priority="5779">
      <formula>$Y467=2</formula>
    </cfRule>
    <cfRule type="expression" dxfId="33580" priority="5780">
      <formula>$Y467=1</formula>
    </cfRule>
    <cfRule type="expression" dxfId="33579" priority="5781">
      <formula>$Y467=4</formula>
    </cfRule>
    <cfRule type="expression" dxfId="33578" priority="5782">
      <formula>$Y467=3</formula>
    </cfRule>
    <cfRule type="expression" dxfId="33577" priority="5783">
      <formula>$Y467=2</formula>
    </cfRule>
    <cfRule type="expression" dxfId="33576" priority="5784">
      <formula>$Y467=1</formula>
    </cfRule>
    <cfRule type="expression" dxfId="33575" priority="5785">
      <formula>$Y467=4</formula>
    </cfRule>
    <cfRule type="expression" dxfId="33574" priority="5786">
      <formula>$Y467=3</formula>
    </cfRule>
    <cfRule type="expression" dxfId="33573" priority="5787">
      <formula>$Y467=2</formula>
    </cfRule>
    <cfRule type="expression" dxfId="33572" priority="5788">
      <formula>$Y467=1</formula>
    </cfRule>
  </conditionalFormatting>
  <conditionalFormatting sqref="R467:X467">
    <cfRule type="expression" dxfId="33571" priority="5772">
      <formula>$Y467=1</formula>
    </cfRule>
  </conditionalFormatting>
  <conditionalFormatting sqref="R467:X467">
    <cfRule type="expression" dxfId="33570" priority="5771">
      <formula>$Y467=3</formula>
    </cfRule>
  </conditionalFormatting>
  <conditionalFormatting sqref="R467:X467">
    <cfRule type="expression" dxfId="33569" priority="5770">
      <formula>$Y467=4</formula>
    </cfRule>
  </conditionalFormatting>
  <conditionalFormatting sqref="R467:X467">
    <cfRule type="expression" dxfId="33568" priority="5769">
      <formula>$Y467=2</formula>
    </cfRule>
  </conditionalFormatting>
  <conditionalFormatting sqref="R467:X467">
    <cfRule type="expression" dxfId="33567" priority="5761">
      <formula>$Y467=4</formula>
    </cfRule>
    <cfRule type="expression" dxfId="33566" priority="5762">
      <formula>$Y467=3</formula>
    </cfRule>
    <cfRule type="expression" dxfId="33565" priority="5763">
      <formula>$Y467=2</formula>
    </cfRule>
    <cfRule type="expression" dxfId="33564" priority="5764">
      <formula>$Y467=1</formula>
    </cfRule>
    <cfRule type="expression" dxfId="33563" priority="5765">
      <formula>$Y467=4</formula>
    </cfRule>
    <cfRule type="expression" dxfId="33562" priority="5766">
      <formula>$Y467=3</formula>
    </cfRule>
    <cfRule type="expression" dxfId="33561" priority="5767">
      <formula>$Y467=2</formula>
    </cfRule>
    <cfRule type="expression" dxfId="33560" priority="5768">
      <formula>$Y467=1</formula>
    </cfRule>
  </conditionalFormatting>
  <conditionalFormatting sqref="R467:V467">
    <cfRule type="expression" dxfId="33559" priority="5760">
      <formula>$Y467=1</formula>
    </cfRule>
  </conditionalFormatting>
  <conditionalFormatting sqref="R467:V467">
    <cfRule type="expression" dxfId="33558" priority="5759">
      <formula>$Y467=3</formula>
    </cfRule>
  </conditionalFormatting>
  <conditionalFormatting sqref="R467:V467">
    <cfRule type="expression" dxfId="33557" priority="5758">
      <formula>$Y467=4</formula>
    </cfRule>
  </conditionalFormatting>
  <conditionalFormatting sqref="R467:V467">
    <cfRule type="expression" dxfId="33556" priority="5757">
      <formula>$Y467=2</formula>
    </cfRule>
  </conditionalFormatting>
  <conditionalFormatting sqref="R467:V467">
    <cfRule type="expression" dxfId="33555" priority="5749">
      <formula>$Y467=4</formula>
    </cfRule>
    <cfRule type="expression" dxfId="33554" priority="5750">
      <formula>$Y467=3</formula>
    </cfRule>
    <cfRule type="expression" dxfId="33553" priority="5751">
      <formula>$Y467=2</formula>
    </cfRule>
    <cfRule type="expression" dxfId="33552" priority="5752">
      <formula>$Y467=1</formula>
    </cfRule>
    <cfRule type="expression" dxfId="33551" priority="5753">
      <formula>$Y467=4</formula>
    </cfRule>
    <cfRule type="expression" dxfId="33550" priority="5754">
      <formula>$Y467=3</formula>
    </cfRule>
    <cfRule type="expression" dxfId="33549" priority="5755">
      <formula>$Y467=2</formula>
    </cfRule>
    <cfRule type="expression" dxfId="33548" priority="5756">
      <formula>$Y467=1</formula>
    </cfRule>
  </conditionalFormatting>
  <conditionalFormatting sqref="W467:X467">
    <cfRule type="expression" dxfId="33547" priority="5748">
      <formula>$Y467=1</formula>
    </cfRule>
  </conditionalFormatting>
  <conditionalFormatting sqref="W467:X467">
    <cfRule type="expression" dxfId="33546" priority="5747">
      <formula>$Y467=3</formula>
    </cfRule>
  </conditionalFormatting>
  <conditionalFormatting sqref="W467:X467">
    <cfRule type="expression" dxfId="33545" priority="5746">
      <formula>$Y467=4</formula>
    </cfRule>
  </conditionalFormatting>
  <conditionalFormatting sqref="W467:X467">
    <cfRule type="expression" dxfId="33544" priority="5745">
      <formula>$Y467=2</formula>
    </cfRule>
  </conditionalFormatting>
  <conditionalFormatting sqref="W467:X467">
    <cfRule type="expression" dxfId="33543" priority="5737">
      <formula>$Y467=4</formula>
    </cfRule>
    <cfRule type="expression" dxfId="33542" priority="5738">
      <formula>$Y467=3</formula>
    </cfRule>
    <cfRule type="expression" dxfId="33541" priority="5739">
      <formula>$Y467=2</formula>
    </cfRule>
    <cfRule type="expression" dxfId="33540" priority="5740">
      <formula>$Y467=1</formula>
    </cfRule>
    <cfRule type="expression" dxfId="33539" priority="5741">
      <formula>$Y467=4</formula>
    </cfRule>
    <cfRule type="expression" dxfId="33538" priority="5742">
      <formula>$Y467=3</formula>
    </cfRule>
    <cfRule type="expression" dxfId="33537" priority="5743">
      <formula>$Y467=2</formula>
    </cfRule>
    <cfRule type="expression" dxfId="33536" priority="5744">
      <formula>$Y467=1</formula>
    </cfRule>
  </conditionalFormatting>
  <conditionalFormatting sqref="AA468">
    <cfRule type="expression" dxfId="33535" priority="5736">
      <formula>$Y468=1</formula>
    </cfRule>
  </conditionalFormatting>
  <conditionalFormatting sqref="AA468">
    <cfRule type="expression" dxfId="33534" priority="5735">
      <formula>$Y468=3</formula>
    </cfRule>
  </conditionalFormatting>
  <conditionalFormatting sqref="AA468">
    <cfRule type="expression" dxfId="33533" priority="5734">
      <formula>$Y468=4</formula>
    </cfRule>
  </conditionalFormatting>
  <conditionalFormatting sqref="AA468">
    <cfRule type="expression" dxfId="33532" priority="5733">
      <formula>$Y468=2</formula>
    </cfRule>
  </conditionalFormatting>
  <conditionalFormatting sqref="AA468">
    <cfRule type="expression" dxfId="33531" priority="5725">
      <formula>$Y468=4</formula>
    </cfRule>
    <cfRule type="expression" dxfId="33530" priority="5726">
      <formula>$Y468=3</formula>
    </cfRule>
    <cfRule type="expression" dxfId="33529" priority="5727">
      <formula>$Y468=2</formula>
    </cfRule>
    <cfRule type="expression" dxfId="33528" priority="5728">
      <formula>$Y468=1</formula>
    </cfRule>
    <cfRule type="expression" dxfId="33527" priority="5729">
      <formula>$Y468=4</formula>
    </cfRule>
    <cfRule type="expression" dxfId="33526" priority="5730">
      <formula>$Y468=3</formula>
    </cfRule>
    <cfRule type="expression" dxfId="33525" priority="5731">
      <formula>$Y468=2</formula>
    </cfRule>
    <cfRule type="expression" dxfId="33524" priority="5732">
      <formula>$Y468=1</formula>
    </cfRule>
  </conditionalFormatting>
  <conditionalFormatting sqref="AA468">
    <cfRule type="expression" dxfId="33523" priority="5724">
      <formula>$Y468=1</formula>
    </cfRule>
  </conditionalFormatting>
  <conditionalFormatting sqref="AA468">
    <cfRule type="expression" dxfId="33522" priority="5723">
      <formula>$Y468=3</formula>
    </cfRule>
  </conditionalFormatting>
  <conditionalFormatting sqref="AA468">
    <cfRule type="expression" dxfId="33521" priority="5722">
      <formula>$Y468=4</formula>
    </cfRule>
  </conditionalFormatting>
  <conditionalFormatting sqref="AA468">
    <cfRule type="expression" dxfId="33520" priority="5721">
      <formula>$Y468=2</formula>
    </cfRule>
  </conditionalFormatting>
  <conditionalFormatting sqref="AA468">
    <cfRule type="expression" dxfId="33519" priority="5713">
      <formula>$Y468=4</formula>
    </cfRule>
    <cfRule type="expression" dxfId="33518" priority="5714">
      <formula>$Y468=3</formula>
    </cfRule>
    <cfRule type="expression" dxfId="33517" priority="5715">
      <formula>$Y468=2</formula>
    </cfRule>
    <cfRule type="expression" dxfId="33516" priority="5716">
      <formula>$Y468=1</formula>
    </cfRule>
    <cfRule type="expression" dxfId="33515" priority="5717">
      <formula>$Y468=4</formula>
    </cfRule>
    <cfRule type="expression" dxfId="33514" priority="5718">
      <formula>$Y468=3</formula>
    </cfRule>
    <cfRule type="expression" dxfId="33513" priority="5719">
      <formula>$Y468=2</formula>
    </cfRule>
    <cfRule type="expression" dxfId="33512" priority="5720">
      <formula>$Y468=1</formula>
    </cfRule>
  </conditionalFormatting>
  <conditionalFormatting sqref="AA468">
    <cfRule type="expression" dxfId="33511" priority="5712">
      <formula>$Y468=1</formula>
    </cfRule>
  </conditionalFormatting>
  <conditionalFormatting sqref="AA468">
    <cfRule type="expression" dxfId="33510" priority="5711">
      <formula>$Y468=3</formula>
    </cfRule>
  </conditionalFormatting>
  <conditionalFormatting sqref="AA468">
    <cfRule type="expression" dxfId="33509" priority="5710">
      <formula>$Y468=4</formula>
    </cfRule>
  </conditionalFormatting>
  <conditionalFormatting sqref="AA468">
    <cfRule type="expression" dxfId="33508" priority="5709">
      <formula>$Y468=2</formula>
    </cfRule>
  </conditionalFormatting>
  <conditionalFormatting sqref="AA468">
    <cfRule type="expression" dxfId="33507" priority="5701">
      <formula>$Y468=4</formula>
    </cfRule>
    <cfRule type="expression" dxfId="33506" priority="5702">
      <formula>$Y468=3</formula>
    </cfRule>
    <cfRule type="expression" dxfId="33505" priority="5703">
      <formula>$Y468=2</formula>
    </cfRule>
    <cfRule type="expression" dxfId="33504" priority="5704">
      <formula>$Y468=1</formula>
    </cfRule>
    <cfRule type="expression" dxfId="33503" priority="5705">
      <formula>$Y468=4</formula>
    </cfRule>
    <cfRule type="expression" dxfId="33502" priority="5706">
      <formula>$Y468=3</formula>
    </cfRule>
    <cfRule type="expression" dxfId="33501" priority="5707">
      <formula>$Y468=2</formula>
    </cfRule>
    <cfRule type="expression" dxfId="33500" priority="5708">
      <formula>$Y468=1</formula>
    </cfRule>
  </conditionalFormatting>
  <conditionalFormatting sqref="AA468">
    <cfRule type="expression" dxfId="33499" priority="5700">
      <formula>$Y468=1</formula>
    </cfRule>
  </conditionalFormatting>
  <conditionalFormatting sqref="AA468">
    <cfRule type="expression" dxfId="33498" priority="5699">
      <formula>$Y468=3</formula>
    </cfRule>
  </conditionalFormatting>
  <conditionalFormatting sqref="AA468">
    <cfRule type="expression" dxfId="33497" priority="5698">
      <formula>$Y468=4</formula>
    </cfRule>
  </conditionalFormatting>
  <conditionalFormatting sqref="AA468">
    <cfRule type="expression" dxfId="33496" priority="5697">
      <formula>$Y468=2</formula>
    </cfRule>
  </conditionalFormatting>
  <conditionalFormatting sqref="AA468">
    <cfRule type="expression" dxfId="33495" priority="5689">
      <formula>$Y468=4</formula>
    </cfRule>
    <cfRule type="expression" dxfId="33494" priority="5690">
      <formula>$Y468=3</formula>
    </cfRule>
    <cfRule type="expression" dxfId="33493" priority="5691">
      <formula>$Y468=2</formula>
    </cfRule>
    <cfRule type="expression" dxfId="33492" priority="5692">
      <formula>$Y468=1</formula>
    </cfRule>
    <cfRule type="expression" dxfId="33491" priority="5693">
      <formula>$Y468=4</formula>
    </cfRule>
    <cfRule type="expression" dxfId="33490" priority="5694">
      <formula>$Y468=3</formula>
    </cfRule>
    <cfRule type="expression" dxfId="33489" priority="5695">
      <formula>$Y468=2</formula>
    </cfRule>
    <cfRule type="expression" dxfId="33488" priority="5696">
      <formula>$Y468=1</formula>
    </cfRule>
  </conditionalFormatting>
  <conditionalFormatting sqref="AA468">
    <cfRule type="expression" dxfId="33487" priority="5688">
      <formula>$Y468=1</formula>
    </cfRule>
  </conditionalFormatting>
  <conditionalFormatting sqref="AA468">
    <cfRule type="expression" dxfId="33486" priority="5687">
      <formula>$Y468=3</formula>
    </cfRule>
  </conditionalFormatting>
  <conditionalFormatting sqref="AA468">
    <cfRule type="expression" dxfId="33485" priority="5686">
      <formula>$Y468=4</formula>
    </cfRule>
  </conditionalFormatting>
  <conditionalFormatting sqref="AA468">
    <cfRule type="expression" dxfId="33484" priority="5685">
      <formula>$Y468=2</formula>
    </cfRule>
  </conditionalFormatting>
  <conditionalFormatting sqref="AA468">
    <cfRule type="expression" dxfId="33483" priority="5677">
      <formula>$Y468=4</formula>
    </cfRule>
    <cfRule type="expression" dxfId="33482" priority="5678">
      <formula>$Y468=3</formula>
    </cfRule>
    <cfRule type="expression" dxfId="33481" priority="5679">
      <formula>$Y468=2</formula>
    </cfRule>
    <cfRule type="expression" dxfId="33480" priority="5680">
      <formula>$Y468=1</formula>
    </cfRule>
    <cfRule type="expression" dxfId="33479" priority="5681">
      <formula>$Y468=4</formula>
    </cfRule>
    <cfRule type="expression" dxfId="33478" priority="5682">
      <formula>$Y468=3</formula>
    </cfRule>
    <cfRule type="expression" dxfId="33477" priority="5683">
      <formula>$Y468=2</formula>
    </cfRule>
    <cfRule type="expression" dxfId="33476" priority="5684">
      <formula>$Y468=1</formula>
    </cfRule>
  </conditionalFormatting>
  <conditionalFormatting sqref="Y468:Z468 AB468:AF468">
    <cfRule type="expression" dxfId="33475" priority="5676">
      <formula>$Y468=1</formula>
    </cfRule>
  </conditionalFormatting>
  <conditionalFormatting sqref="Y468:Z468 AB468:AF468">
    <cfRule type="expression" dxfId="33474" priority="5675">
      <formula>$Y468=3</formula>
    </cfRule>
  </conditionalFormatting>
  <conditionalFormatting sqref="Y468:Z468 AB468:AF468">
    <cfRule type="expression" dxfId="33473" priority="5674">
      <formula>$Y468=4</formula>
    </cfRule>
  </conditionalFormatting>
  <conditionalFormatting sqref="Y468:Z468 AB468:AF468">
    <cfRule type="expression" dxfId="33472" priority="5673">
      <formula>$Y468=2</formula>
    </cfRule>
  </conditionalFormatting>
  <conditionalFormatting sqref="AF468 Y468:Z468">
    <cfRule type="expression" dxfId="33471" priority="5665">
      <formula>$Y468=4</formula>
    </cfRule>
    <cfRule type="expression" dxfId="33470" priority="5666">
      <formula>$Y468=3</formula>
    </cfRule>
    <cfRule type="expression" dxfId="33469" priority="5667">
      <formula>$Y468=2</formula>
    </cfRule>
    <cfRule type="expression" dxfId="33468" priority="5668">
      <formula>$Y468=1</formula>
    </cfRule>
    <cfRule type="expression" dxfId="33467" priority="5669">
      <formula>$Y468=4</formula>
    </cfRule>
    <cfRule type="expression" dxfId="33466" priority="5670">
      <formula>$Y468=3</formula>
    </cfRule>
    <cfRule type="expression" dxfId="33465" priority="5671">
      <formula>$Y468=2</formula>
    </cfRule>
    <cfRule type="expression" dxfId="33464" priority="5672">
      <formula>$Y468=1</formula>
    </cfRule>
  </conditionalFormatting>
  <conditionalFormatting sqref="Y468:Z468 AB468:AF468">
    <cfRule type="expression" dxfId="33463" priority="5664">
      <formula>$Y468=1</formula>
    </cfRule>
  </conditionalFormatting>
  <conditionalFormatting sqref="Y468:Z468 AB468:AF468">
    <cfRule type="expression" dxfId="33462" priority="5663">
      <formula>$Y468=3</formula>
    </cfRule>
  </conditionalFormatting>
  <conditionalFormatting sqref="Y468:Z468 AB468:AF468">
    <cfRule type="expression" dxfId="33461" priority="5662">
      <formula>$Y468=4</formula>
    </cfRule>
  </conditionalFormatting>
  <conditionalFormatting sqref="Y468:Z468 AB468:AF468">
    <cfRule type="expression" dxfId="33460" priority="5661">
      <formula>$Y468=2</formula>
    </cfRule>
  </conditionalFormatting>
  <conditionalFormatting sqref="AF468 Y468:Z468">
    <cfRule type="expression" dxfId="33459" priority="5653">
      <formula>$Y468=4</formula>
    </cfRule>
    <cfRule type="expression" dxfId="33458" priority="5654">
      <formula>$Y468=3</formula>
    </cfRule>
    <cfRule type="expression" dxfId="33457" priority="5655">
      <formula>$Y468=2</formula>
    </cfRule>
    <cfRule type="expression" dxfId="33456" priority="5656">
      <formula>$Y468=1</formula>
    </cfRule>
    <cfRule type="expression" dxfId="33455" priority="5657">
      <formula>$Y468=4</formula>
    </cfRule>
    <cfRule type="expression" dxfId="33454" priority="5658">
      <formula>$Y468=3</formula>
    </cfRule>
    <cfRule type="expression" dxfId="33453" priority="5659">
      <formula>$Y468=2</formula>
    </cfRule>
    <cfRule type="expression" dxfId="33452" priority="5660">
      <formula>$Y468=1</formula>
    </cfRule>
  </conditionalFormatting>
  <conditionalFormatting sqref="Y468:Z468 AB468:AF468">
    <cfRule type="expression" dxfId="33451" priority="5652">
      <formula>$Y468=1</formula>
    </cfRule>
  </conditionalFormatting>
  <conditionalFormatting sqref="Y468:Z468 AB468:AF468">
    <cfRule type="expression" dxfId="33450" priority="5651">
      <formula>$Y468=3</formula>
    </cfRule>
  </conditionalFormatting>
  <conditionalFormatting sqref="Y468:Z468 AB468:AF468">
    <cfRule type="expression" dxfId="33449" priority="5650">
      <formula>$Y468=4</formula>
    </cfRule>
  </conditionalFormatting>
  <conditionalFormatting sqref="Y468:Z468 AB468:AF468">
    <cfRule type="expression" dxfId="33448" priority="5649">
      <formula>$Y468=2</formula>
    </cfRule>
  </conditionalFormatting>
  <conditionalFormatting sqref="AF468 Y468:Z468">
    <cfRule type="expression" dxfId="33447" priority="5641">
      <formula>$Y468=4</formula>
    </cfRule>
    <cfRule type="expression" dxfId="33446" priority="5642">
      <formula>$Y468=3</formula>
    </cfRule>
    <cfRule type="expression" dxfId="33445" priority="5643">
      <formula>$Y468=2</formula>
    </cfRule>
    <cfRule type="expression" dxfId="33444" priority="5644">
      <formula>$Y468=1</formula>
    </cfRule>
    <cfRule type="expression" dxfId="33443" priority="5645">
      <formula>$Y468=4</formula>
    </cfRule>
    <cfRule type="expression" dxfId="33442" priority="5646">
      <formula>$Y468=3</formula>
    </cfRule>
    <cfRule type="expression" dxfId="33441" priority="5647">
      <formula>$Y468=2</formula>
    </cfRule>
    <cfRule type="expression" dxfId="33440" priority="5648">
      <formula>$Y468=1</formula>
    </cfRule>
  </conditionalFormatting>
  <conditionalFormatting sqref="Y468:Z468 AB468:AF468">
    <cfRule type="expression" dxfId="33439" priority="5640">
      <formula>$Y468=1</formula>
    </cfRule>
  </conditionalFormatting>
  <conditionalFormatting sqref="Y468:Z468 AB468:AF468">
    <cfRule type="expression" dxfId="33438" priority="5639">
      <formula>$Y468=3</formula>
    </cfRule>
  </conditionalFormatting>
  <conditionalFormatting sqref="Y468:Z468 AB468:AF468">
    <cfRule type="expression" dxfId="33437" priority="5638">
      <formula>$Y468=4</formula>
    </cfRule>
  </conditionalFormatting>
  <conditionalFormatting sqref="Y468:Z468 AB468:AF468">
    <cfRule type="expression" dxfId="33436" priority="5637">
      <formula>$Y468=2</formula>
    </cfRule>
  </conditionalFormatting>
  <conditionalFormatting sqref="AF468 Y468:Z468">
    <cfRule type="expression" dxfId="33435" priority="5629">
      <formula>$Y468=4</formula>
    </cfRule>
    <cfRule type="expression" dxfId="33434" priority="5630">
      <formula>$Y468=3</formula>
    </cfRule>
    <cfRule type="expression" dxfId="33433" priority="5631">
      <formula>$Y468=2</formula>
    </cfRule>
    <cfRule type="expression" dxfId="33432" priority="5632">
      <formula>$Y468=1</formula>
    </cfRule>
    <cfRule type="expression" dxfId="33431" priority="5633">
      <formula>$Y468=4</formula>
    </cfRule>
    <cfRule type="expression" dxfId="33430" priority="5634">
      <formula>$Y468=3</formula>
    </cfRule>
    <cfRule type="expression" dxfId="33429" priority="5635">
      <formula>$Y468=2</formula>
    </cfRule>
    <cfRule type="expression" dxfId="33428" priority="5636">
      <formula>$Y468=1</formula>
    </cfRule>
  </conditionalFormatting>
  <conditionalFormatting sqref="Y468:Z468 AB468:AF468">
    <cfRule type="expression" dxfId="33427" priority="5628">
      <formula>$Y468=1</formula>
    </cfRule>
  </conditionalFormatting>
  <conditionalFormatting sqref="Y468:Z468 AB468:AF468">
    <cfRule type="expression" dxfId="33426" priority="5627">
      <formula>$Y468=3</formula>
    </cfRule>
  </conditionalFormatting>
  <conditionalFormatting sqref="Y468:Z468 AB468:AF468">
    <cfRule type="expression" dxfId="33425" priority="5626">
      <formula>$Y468=4</formula>
    </cfRule>
  </conditionalFormatting>
  <conditionalFormatting sqref="Y468:Z468 AB468:AF468">
    <cfRule type="expression" dxfId="33424" priority="5625">
      <formula>$Y468=2</formula>
    </cfRule>
  </conditionalFormatting>
  <conditionalFormatting sqref="AF468 Y468:Z468">
    <cfRule type="expression" dxfId="33423" priority="5617">
      <formula>$Y468=4</formula>
    </cfRule>
    <cfRule type="expression" dxfId="33422" priority="5618">
      <formula>$Y468=3</formula>
    </cfRule>
    <cfRule type="expression" dxfId="33421" priority="5619">
      <formula>$Y468=2</formula>
    </cfRule>
    <cfRule type="expression" dxfId="33420" priority="5620">
      <formula>$Y468=1</formula>
    </cfRule>
    <cfRule type="expression" dxfId="33419" priority="5621">
      <formula>$Y468=4</formula>
    </cfRule>
    <cfRule type="expression" dxfId="33418" priority="5622">
      <formula>$Y468=3</formula>
    </cfRule>
    <cfRule type="expression" dxfId="33417" priority="5623">
      <formula>$Y468=2</formula>
    </cfRule>
    <cfRule type="expression" dxfId="33416" priority="5624">
      <formula>$Y468=1</formula>
    </cfRule>
  </conditionalFormatting>
  <conditionalFormatting sqref="P468:X468">
    <cfRule type="expression" dxfId="33415" priority="5616">
      <formula>$Y468=1</formula>
    </cfRule>
  </conditionalFormatting>
  <conditionalFormatting sqref="P468:X468">
    <cfRule type="expression" dxfId="33414" priority="5615">
      <formula>$Y468=3</formula>
    </cfRule>
  </conditionalFormatting>
  <conditionalFormatting sqref="P468:X468">
    <cfRule type="expression" dxfId="33413" priority="5614">
      <formula>$Y468=4</formula>
    </cfRule>
  </conditionalFormatting>
  <conditionalFormatting sqref="P468:X468">
    <cfRule type="expression" dxfId="33412" priority="5613">
      <formula>$Y468=2</formula>
    </cfRule>
  </conditionalFormatting>
  <conditionalFormatting sqref="R468:X468">
    <cfRule type="expression" dxfId="33411" priority="5605">
      <formula>$Y468=4</formula>
    </cfRule>
    <cfRule type="expression" dxfId="33410" priority="5606">
      <formula>$Y468=3</formula>
    </cfRule>
    <cfRule type="expression" dxfId="33409" priority="5607">
      <formula>$Y468=2</formula>
    </cfRule>
    <cfRule type="expression" dxfId="33408" priority="5608">
      <formula>$Y468=1</formula>
    </cfRule>
    <cfRule type="expression" dxfId="33407" priority="5609">
      <formula>$Y468=4</formula>
    </cfRule>
    <cfRule type="expression" dxfId="33406" priority="5610">
      <formula>$Y468=3</formula>
    </cfRule>
    <cfRule type="expression" dxfId="33405" priority="5611">
      <formula>$Y468=2</formula>
    </cfRule>
    <cfRule type="expression" dxfId="33404" priority="5612">
      <formula>$Y468=1</formula>
    </cfRule>
  </conditionalFormatting>
  <conditionalFormatting sqref="P468:Q468">
    <cfRule type="expression" dxfId="33403" priority="5589">
      <formula>$Y468=4</formula>
    </cfRule>
    <cfRule type="expression" dxfId="33402" priority="5590">
      <formula>$Y468=3</formula>
    </cfRule>
    <cfRule type="expression" dxfId="33401" priority="5591">
      <formula>$Y468=2</formula>
    </cfRule>
    <cfRule type="expression" dxfId="33400" priority="5592">
      <formula>$Y468=1</formula>
    </cfRule>
    <cfRule type="expression" dxfId="33399" priority="5593">
      <formula>$Y468=4</formula>
    </cfRule>
    <cfRule type="expression" dxfId="33398" priority="5594">
      <formula>$Y468=3</formula>
    </cfRule>
    <cfRule type="expression" dxfId="33397" priority="5595">
      <formula>$Y468=2</formula>
    </cfRule>
    <cfRule type="expression" dxfId="33396" priority="5596">
      <formula>$Y468=1</formula>
    </cfRule>
    <cfRule type="expression" dxfId="33395" priority="5597">
      <formula>$Y468=4</formula>
    </cfRule>
    <cfRule type="expression" dxfId="33394" priority="5598">
      <formula>$Y468=3</formula>
    </cfRule>
    <cfRule type="expression" dxfId="33393" priority="5599">
      <formula>$Y468=2</formula>
    </cfRule>
    <cfRule type="expression" dxfId="33392" priority="5600">
      <formula>$Y468=1</formula>
    </cfRule>
    <cfRule type="expression" dxfId="33391" priority="5601">
      <formula>$Y468=4</formula>
    </cfRule>
    <cfRule type="expression" dxfId="33390" priority="5602">
      <formula>$Y468=3</formula>
    </cfRule>
    <cfRule type="expression" dxfId="33389" priority="5603">
      <formula>$Y468=2</formula>
    </cfRule>
    <cfRule type="expression" dxfId="33388" priority="5604">
      <formula>$Y468=1</formula>
    </cfRule>
  </conditionalFormatting>
  <conditionalFormatting sqref="P468">
    <cfRule type="expression" dxfId="33387" priority="5588">
      <formula>$Y468=1</formula>
    </cfRule>
  </conditionalFormatting>
  <conditionalFormatting sqref="P468">
    <cfRule type="expression" dxfId="33386" priority="5587">
      <formula>$Y468=3</formula>
    </cfRule>
  </conditionalFormatting>
  <conditionalFormatting sqref="P468">
    <cfRule type="expression" dxfId="33385" priority="5586">
      <formula>$Y468=4</formula>
    </cfRule>
  </conditionalFormatting>
  <conditionalFormatting sqref="P468">
    <cfRule type="expression" dxfId="33384" priority="5585">
      <formula>$Y468=2</formula>
    </cfRule>
  </conditionalFormatting>
  <conditionalFormatting sqref="P468">
    <cfRule type="expression" dxfId="33383" priority="5569">
      <formula>$Y468=4</formula>
    </cfRule>
    <cfRule type="expression" dxfId="33382" priority="5570">
      <formula>$Y468=3</formula>
    </cfRule>
    <cfRule type="expression" dxfId="33381" priority="5571">
      <formula>$Y468=2</formula>
    </cfRule>
    <cfRule type="expression" dxfId="33380" priority="5572">
      <formula>$Y468=1</formula>
    </cfRule>
    <cfRule type="expression" dxfId="33379" priority="5573">
      <formula>$Y468=4</formula>
    </cfRule>
    <cfRule type="expression" dxfId="33378" priority="5574">
      <formula>$Y468=3</formula>
    </cfRule>
    <cfRule type="expression" dxfId="33377" priority="5575">
      <formula>$Y468=2</formula>
    </cfRule>
    <cfRule type="expression" dxfId="33376" priority="5576">
      <formula>$Y468=1</formula>
    </cfRule>
    <cfRule type="expression" dxfId="33375" priority="5577">
      <formula>$Y468=4</formula>
    </cfRule>
    <cfRule type="expression" dxfId="33374" priority="5578">
      <formula>$Y468=3</formula>
    </cfRule>
    <cfRule type="expression" dxfId="33373" priority="5579">
      <formula>$Y468=2</formula>
    </cfRule>
    <cfRule type="expression" dxfId="33372" priority="5580">
      <formula>$Y468=1</formula>
    </cfRule>
    <cfRule type="expression" dxfId="33371" priority="5581">
      <formula>$Y468=4</formula>
    </cfRule>
    <cfRule type="expression" dxfId="33370" priority="5582">
      <formula>$Y468=3</formula>
    </cfRule>
    <cfRule type="expression" dxfId="33369" priority="5583">
      <formula>$Y468=2</formula>
    </cfRule>
    <cfRule type="expression" dxfId="33368" priority="5584">
      <formula>$Y468=1</formula>
    </cfRule>
  </conditionalFormatting>
  <conditionalFormatting sqref="P468">
    <cfRule type="expression" dxfId="33367" priority="5568">
      <formula>$Y468=1</formula>
    </cfRule>
  </conditionalFormatting>
  <conditionalFormatting sqref="P468">
    <cfRule type="expression" dxfId="33366" priority="5567">
      <formula>$Y468=3</formula>
    </cfRule>
  </conditionalFormatting>
  <conditionalFormatting sqref="P468">
    <cfRule type="expression" dxfId="33365" priority="5566">
      <formula>$Y468=4</formula>
    </cfRule>
  </conditionalFormatting>
  <conditionalFormatting sqref="P468">
    <cfRule type="expression" dxfId="33364" priority="5565">
      <formula>$Y468=2</formula>
    </cfRule>
  </conditionalFormatting>
  <conditionalFormatting sqref="P468">
    <cfRule type="expression" dxfId="33363" priority="5549">
      <formula>$Y468=4</formula>
    </cfRule>
    <cfRule type="expression" dxfId="33362" priority="5550">
      <formula>$Y468=3</formula>
    </cfRule>
    <cfRule type="expression" dxfId="33361" priority="5551">
      <formula>$Y468=2</formula>
    </cfRule>
    <cfRule type="expression" dxfId="33360" priority="5552">
      <formula>$Y468=1</formula>
    </cfRule>
    <cfRule type="expression" dxfId="33359" priority="5553">
      <formula>$Y468=4</formula>
    </cfRule>
    <cfRule type="expression" dxfId="33358" priority="5554">
      <formula>$Y468=3</formula>
    </cfRule>
    <cfRule type="expression" dxfId="33357" priority="5555">
      <formula>$Y468=2</formula>
    </cfRule>
    <cfRule type="expression" dxfId="33356" priority="5556">
      <formula>$Y468=1</formula>
    </cfRule>
    <cfRule type="expression" dxfId="33355" priority="5557">
      <formula>$Y468=4</formula>
    </cfRule>
    <cfRule type="expression" dxfId="33354" priority="5558">
      <formula>$Y468=3</formula>
    </cfRule>
    <cfRule type="expression" dxfId="33353" priority="5559">
      <formula>$Y468=2</formula>
    </cfRule>
    <cfRule type="expression" dxfId="33352" priority="5560">
      <formula>$Y468=1</formula>
    </cfRule>
    <cfRule type="expression" dxfId="33351" priority="5561">
      <formula>$Y468=4</formula>
    </cfRule>
    <cfRule type="expression" dxfId="33350" priority="5562">
      <formula>$Y468=3</formula>
    </cfRule>
    <cfRule type="expression" dxfId="33349" priority="5563">
      <formula>$Y468=2</formula>
    </cfRule>
    <cfRule type="expression" dxfId="33348" priority="5564">
      <formula>$Y468=1</formula>
    </cfRule>
  </conditionalFormatting>
  <conditionalFormatting sqref="Q468">
    <cfRule type="expression" dxfId="33347" priority="5548">
      <formula>$Y468=1</formula>
    </cfRule>
  </conditionalFormatting>
  <conditionalFormatting sqref="Q468">
    <cfRule type="expression" dxfId="33346" priority="5547">
      <formula>$Y468=3</formula>
    </cfRule>
  </conditionalFormatting>
  <conditionalFormatting sqref="Q468">
    <cfRule type="expression" dxfId="33345" priority="5546">
      <formula>$Y468=4</formula>
    </cfRule>
  </conditionalFormatting>
  <conditionalFormatting sqref="Q468">
    <cfRule type="expression" dxfId="33344" priority="5545">
      <formula>$Y468=2</formula>
    </cfRule>
  </conditionalFormatting>
  <conditionalFormatting sqref="Q468">
    <cfRule type="expression" dxfId="33343" priority="5529">
      <formula>$Y468=4</formula>
    </cfRule>
    <cfRule type="expression" dxfId="33342" priority="5530">
      <formula>$Y468=3</formula>
    </cfRule>
    <cfRule type="expression" dxfId="33341" priority="5531">
      <formula>$Y468=2</formula>
    </cfRule>
    <cfRule type="expression" dxfId="33340" priority="5532">
      <formula>$Y468=1</formula>
    </cfRule>
    <cfRule type="expression" dxfId="33339" priority="5533">
      <formula>$Y468=4</formula>
    </cfRule>
    <cfRule type="expression" dxfId="33338" priority="5534">
      <formula>$Y468=3</formula>
    </cfRule>
    <cfRule type="expression" dxfId="33337" priority="5535">
      <formula>$Y468=2</formula>
    </cfRule>
    <cfRule type="expression" dxfId="33336" priority="5536">
      <formula>$Y468=1</formula>
    </cfRule>
    <cfRule type="expression" dxfId="33335" priority="5537">
      <formula>$Y468=4</formula>
    </cfRule>
    <cfRule type="expression" dxfId="33334" priority="5538">
      <formula>$Y468=3</formula>
    </cfRule>
    <cfRule type="expression" dxfId="33333" priority="5539">
      <formula>$Y468=2</formula>
    </cfRule>
    <cfRule type="expression" dxfId="33332" priority="5540">
      <formula>$Y468=1</formula>
    </cfRule>
    <cfRule type="expression" dxfId="33331" priority="5541">
      <formula>$Y468=4</formula>
    </cfRule>
    <cfRule type="expression" dxfId="33330" priority="5542">
      <formula>$Y468=3</formula>
    </cfRule>
    <cfRule type="expression" dxfId="33329" priority="5543">
      <formula>$Y468=2</formula>
    </cfRule>
    <cfRule type="expression" dxfId="33328" priority="5544">
      <formula>$Y468=1</formula>
    </cfRule>
  </conditionalFormatting>
  <conditionalFormatting sqref="R468:X468">
    <cfRule type="expression" dxfId="33327" priority="5528">
      <formula>$Y468=1</formula>
    </cfRule>
  </conditionalFormatting>
  <conditionalFormatting sqref="R468:X468">
    <cfRule type="expression" dxfId="33326" priority="5527">
      <formula>$Y468=3</formula>
    </cfRule>
  </conditionalFormatting>
  <conditionalFormatting sqref="R468:X468">
    <cfRule type="expression" dxfId="33325" priority="5526">
      <formula>$Y468=4</formula>
    </cfRule>
  </conditionalFormatting>
  <conditionalFormatting sqref="R468:X468">
    <cfRule type="expression" dxfId="33324" priority="5525">
      <formula>$Y468=2</formula>
    </cfRule>
  </conditionalFormatting>
  <conditionalFormatting sqref="R468:X468">
    <cfRule type="expression" dxfId="33323" priority="5517">
      <formula>$Y468=4</formula>
    </cfRule>
    <cfRule type="expression" dxfId="33322" priority="5518">
      <formula>$Y468=3</formula>
    </cfRule>
    <cfRule type="expression" dxfId="33321" priority="5519">
      <formula>$Y468=2</formula>
    </cfRule>
    <cfRule type="expression" dxfId="33320" priority="5520">
      <formula>$Y468=1</formula>
    </cfRule>
    <cfRule type="expression" dxfId="33319" priority="5521">
      <formula>$Y468=4</formula>
    </cfRule>
    <cfRule type="expression" dxfId="33318" priority="5522">
      <formula>$Y468=3</formula>
    </cfRule>
    <cfRule type="expression" dxfId="33317" priority="5523">
      <formula>$Y468=2</formula>
    </cfRule>
    <cfRule type="expression" dxfId="33316" priority="5524">
      <formula>$Y468=1</formula>
    </cfRule>
  </conditionalFormatting>
  <conditionalFormatting sqref="R468:V468">
    <cfRule type="expression" dxfId="33315" priority="5516">
      <formula>$Y468=1</formula>
    </cfRule>
  </conditionalFormatting>
  <conditionalFormatting sqref="R468:V468">
    <cfRule type="expression" dxfId="33314" priority="5515">
      <formula>$Y468=3</formula>
    </cfRule>
  </conditionalFormatting>
  <conditionalFormatting sqref="R468:V468">
    <cfRule type="expression" dxfId="33313" priority="5514">
      <formula>$Y468=4</formula>
    </cfRule>
  </conditionalFormatting>
  <conditionalFormatting sqref="R468:V468">
    <cfRule type="expression" dxfId="33312" priority="5513">
      <formula>$Y468=2</formula>
    </cfRule>
  </conditionalFormatting>
  <conditionalFormatting sqref="R468:V468">
    <cfRule type="expression" dxfId="33311" priority="5505">
      <formula>$Y468=4</formula>
    </cfRule>
    <cfRule type="expression" dxfId="33310" priority="5506">
      <formula>$Y468=3</formula>
    </cfRule>
    <cfRule type="expression" dxfId="33309" priority="5507">
      <formula>$Y468=2</formula>
    </cfRule>
    <cfRule type="expression" dxfId="33308" priority="5508">
      <formula>$Y468=1</formula>
    </cfRule>
    <cfRule type="expression" dxfId="33307" priority="5509">
      <formula>$Y468=4</formula>
    </cfRule>
    <cfRule type="expression" dxfId="33306" priority="5510">
      <formula>$Y468=3</formula>
    </cfRule>
    <cfRule type="expression" dxfId="33305" priority="5511">
      <formula>$Y468=2</formula>
    </cfRule>
    <cfRule type="expression" dxfId="33304" priority="5512">
      <formula>$Y468=1</formula>
    </cfRule>
  </conditionalFormatting>
  <conditionalFormatting sqref="W468:X468">
    <cfRule type="expression" dxfId="33303" priority="5504">
      <formula>$Y468=1</formula>
    </cfRule>
  </conditionalFormatting>
  <conditionalFormatting sqref="W468:X468">
    <cfRule type="expression" dxfId="33302" priority="5503">
      <formula>$Y468=3</formula>
    </cfRule>
  </conditionalFormatting>
  <conditionalFormatting sqref="W468:X468">
    <cfRule type="expression" dxfId="33301" priority="5502">
      <formula>$Y468=4</formula>
    </cfRule>
  </conditionalFormatting>
  <conditionalFormatting sqref="W468:X468">
    <cfRule type="expression" dxfId="33300" priority="5501">
      <formula>$Y468=2</formula>
    </cfRule>
  </conditionalFormatting>
  <conditionalFormatting sqref="W468:X468">
    <cfRule type="expression" dxfId="33299" priority="5493">
      <formula>$Y468=4</formula>
    </cfRule>
    <cfRule type="expression" dxfId="33298" priority="5494">
      <formula>$Y468=3</formula>
    </cfRule>
    <cfRule type="expression" dxfId="33297" priority="5495">
      <formula>$Y468=2</formula>
    </cfRule>
    <cfRule type="expression" dxfId="33296" priority="5496">
      <formula>$Y468=1</formula>
    </cfRule>
    <cfRule type="expression" dxfId="33295" priority="5497">
      <formula>$Y468=4</formula>
    </cfRule>
    <cfRule type="expression" dxfId="33294" priority="5498">
      <formula>$Y468=3</formula>
    </cfRule>
    <cfRule type="expression" dxfId="33293" priority="5499">
      <formula>$Y468=2</formula>
    </cfRule>
    <cfRule type="expression" dxfId="33292" priority="5500">
      <formula>$Y468=1</formula>
    </cfRule>
  </conditionalFormatting>
  <conditionalFormatting sqref="Q468">
    <cfRule type="expression" dxfId="33291" priority="5492">
      <formula>$Y468=1</formula>
    </cfRule>
  </conditionalFormatting>
  <conditionalFormatting sqref="Q468">
    <cfRule type="expression" dxfId="33290" priority="5491">
      <formula>$Y468=3</formula>
    </cfRule>
  </conditionalFormatting>
  <conditionalFormatting sqref="Q468">
    <cfRule type="expression" dxfId="33289" priority="5490">
      <formula>$Y468=4</formula>
    </cfRule>
  </conditionalFormatting>
  <conditionalFormatting sqref="Q468">
    <cfRule type="expression" dxfId="33288" priority="5489">
      <formula>$Y468=2</formula>
    </cfRule>
  </conditionalFormatting>
  <conditionalFormatting sqref="Q468">
    <cfRule type="expression" dxfId="33287" priority="5473">
      <formula>$Y468=4</formula>
    </cfRule>
    <cfRule type="expression" dxfId="33286" priority="5474">
      <formula>$Y468=3</formula>
    </cfRule>
    <cfRule type="expression" dxfId="33285" priority="5475">
      <formula>$Y468=2</formula>
    </cfRule>
    <cfRule type="expression" dxfId="33284" priority="5476">
      <formula>$Y468=1</formula>
    </cfRule>
    <cfRule type="expression" dxfId="33283" priority="5477">
      <formula>$Y468=4</formula>
    </cfRule>
    <cfRule type="expression" dxfId="33282" priority="5478">
      <formula>$Y468=3</formula>
    </cfRule>
    <cfRule type="expression" dxfId="33281" priority="5479">
      <formula>$Y468=2</formula>
    </cfRule>
    <cfRule type="expression" dxfId="33280" priority="5480">
      <formula>$Y468=1</formula>
    </cfRule>
    <cfRule type="expression" dxfId="33279" priority="5481">
      <formula>$Y468=4</formula>
    </cfRule>
    <cfRule type="expression" dxfId="33278" priority="5482">
      <formula>$Y468=3</formula>
    </cfRule>
    <cfRule type="expression" dxfId="33277" priority="5483">
      <formula>$Y468=2</formula>
    </cfRule>
    <cfRule type="expression" dxfId="33276" priority="5484">
      <formula>$Y468=1</formula>
    </cfRule>
    <cfRule type="expression" dxfId="33275" priority="5485">
      <formula>$Y468=4</formula>
    </cfRule>
    <cfRule type="expression" dxfId="33274" priority="5486">
      <formula>$Y468=3</formula>
    </cfRule>
    <cfRule type="expression" dxfId="33273" priority="5487">
      <formula>$Y468=2</formula>
    </cfRule>
    <cfRule type="expression" dxfId="33272" priority="5488">
      <formula>$Y468=1</formula>
    </cfRule>
  </conditionalFormatting>
  <conditionalFormatting sqref="R468:X468">
    <cfRule type="expression" dxfId="33271" priority="5472">
      <formula>$Y468=1</formula>
    </cfRule>
  </conditionalFormatting>
  <conditionalFormatting sqref="R468:X468">
    <cfRule type="expression" dxfId="33270" priority="5471">
      <formula>$Y468=3</formula>
    </cfRule>
  </conditionalFormatting>
  <conditionalFormatting sqref="R468:X468">
    <cfRule type="expression" dxfId="33269" priority="5470">
      <formula>$Y468=4</formula>
    </cfRule>
  </conditionalFormatting>
  <conditionalFormatting sqref="R468:X468">
    <cfRule type="expression" dxfId="33268" priority="5469">
      <formula>$Y468=2</formula>
    </cfRule>
  </conditionalFormatting>
  <conditionalFormatting sqref="R468:X468">
    <cfRule type="expression" dxfId="33267" priority="5461">
      <formula>$Y468=4</formula>
    </cfRule>
    <cfRule type="expression" dxfId="33266" priority="5462">
      <formula>$Y468=3</formula>
    </cfRule>
    <cfRule type="expression" dxfId="33265" priority="5463">
      <formula>$Y468=2</formula>
    </cfRule>
    <cfRule type="expression" dxfId="33264" priority="5464">
      <formula>$Y468=1</formula>
    </cfRule>
    <cfRule type="expression" dxfId="33263" priority="5465">
      <formula>$Y468=4</formula>
    </cfRule>
    <cfRule type="expression" dxfId="33262" priority="5466">
      <formula>$Y468=3</formula>
    </cfRule>
    <cfRule type="expression" dxfId="33261" priority="5467">
      <formula>$Y468=2</formula>
    </cfRule>
    <cfRule type="expression" dxfId="33260" priority="5468">
      <formula>$Y468=1</formula>
    </cfRule>
  </conditionalFormatting>
  <conditionalFormatting sqref="R468:V468">
    <cfRule type="expression" dxfId="33259" priority="5460">
      <formula>$Y468=1</formula>
    </cfRule>
  </conditionalFormatting>
  <conditionalFormatting sqref="R468:V468">
    <cfRule type="expression" dxfId="33258" priority="5459">
      <formula>$Y468=3</formula>
    </cfRule>
  </conditionalFormatting>
  <conditionalFormatting sqref="R468:V468">
    <cfRule type="expression" dxfId="33257" priority="5458">
      <formula>$Y468=4</formula>
    </cfRule>
  </conditionalFormatting>
  <conditionalFormatting sqref="R468:V468">
    <cfRule type="expression" dxfId="33256" priority="5457">
      <formula>$Y468=2</formula>
    </cfRule>
  </conditionalFormatting>
  <conditionalFormatting sqref="R468:V468">
    <cfRule type="expression" dxfId="33255" priority="5449">
      <formula>$Y468=4</formula>
    </cfRule>
    <cfRule type="expression" dxfId="33254" priority="5450">
      <formula>$Y468=3</formula>
    </cfRule>
    <cfRule type="expression" dxfId="33253" priority="5451">
      <formula>$Y468=2</formula>
    </cfRule>
    <cfRule type="expression" dxfId="33252" priority="5452">
      <formula>$Y468=1</formula>
    </cfRule>
    <cfRule type="expression" dxfId="33251" priority="5453">
      <formula>$Y468=4</formula>
    </cfRule>
    <cfRule type="expression" dxfId="33250" priority="5454">
      <formula>$Y468=3</formula>
    </cfRule>
    <cfRule type="expression" dxfId="33249" priority="5455">
      <formula>$Y468=2</formula>
    </cfRule>
    <cfRule type="expression" dxfId="33248" priority="5456">
      <formula>$Y468=1</formula>
    </cfRule>
  </conditionalFormatting>
  <conditionalFormatting sqref="W468:X468">
    <cfRule type="expression" dxfId="33247" priority="5448">
      <formula>$Y468=1</formula>
    </cfRule>
  </conditionalFormatting>
  <conditionalFormatting sqref="W468:X468">
    <cfRule type="expression" dxfId="33246" priority="5447">
      <formula>$Y468=3</formula>
    </cfRule>
  </conditionalFormatting>
  <conditionalFormatting sqref="W468:X468">
    <cfRule type="expression" dxfId="33245" priority="5446">
      <formula>$Y468=4</formula>
    </cfRule>
  </conditionalFormatting>
  <conditionalFormatting sqref="W468:X468">
    <cfRule type="expression" dxfId="33244" priority="5445">
      <formula>$Y468=2</formula>
    </cfRule>
  </conditionalFormatting>
  <conditionalFormatting sqref="W468:X468">
    <cfRule type="expression" dxfId="33243" priority="5437">
      <formula>$Y468=4</formula>
    </cfRule>
    <cfRule type="expression" dxfId="33242" priority="5438">
      <formula>$Y468=3</formula>
    </cfRule>
    <cfRule type="expression" dxfId="33241" priority="5439">
      <formula>$Y468=2</formula>
    </cfRule>
    <cfRule type="expression" dxfId="33240" priority="5440">
      <formula>$Y468=1</formula>
    </cfRule>
    <cfRule type="expression" dxfId="33239" priority="5441">
      <formula>$Y468=4</formula>
    </cfRule>
    <cfRule type="expression" dxfId="33238" priority="5442">
      <formula>$Y468=3</formula>
    </cfRule>
    <cfRule type="expression" dxfId="33237" priority="5443">
      <formula>$Y468=2</formula>
    </cfRule>
    <cfRule type="expression" dxfId="33236" priority="5444">
      <formula>$Y468=1</formula>
    </cfRule>
  </conditionalFormatting>
  <conditionalFormatting sqref="G468">
    <cfRule type="expression" dxfId="33235" priority="5436">
      <formula>$Y468=1</formula>
    </cfRule>
  </conditionalFormatting>
  <conditionalFormatting sqref="G468">
    <cfRule type="expression" dxfId="33234" priority="5435">
      <formula>$Y468=3</formula>
    </cfRule>
  </conditionalFormatting>
  <conditionalFormatting sqref="G468">
    <cfRule type="expression" dxfId="33233" priority="5434">
      <formula>$Y468=4</formula>
    </cfRule>
  </conditionalFormatting>
  <conditionalFormatting sqref="G468">
    <cfRule type="expression" dxfId="33232" priority="5433">
      <formula>$Y468=2</formula>
    </cfRule>
  </conditionalFormatting>
  <conditionalFormatting sqref="G468">
    <cfRule type="expression" dxfId="33231" priority="5431">
      <formula>$Y468=1</formula>
    </cfRule>
    <cfRule type="expression" dxfId="33230" priority="5432">
      <formula>$Y468=1</formula>
    </cfRule>
  </conditionalFormatting>
  <conditionalFormatting sqref="G468">
    <cfRule type="expression" dxfId="33229" priority="5429">
      <formula>$Y468=4</formula>
    </cfRule>
    <cfRule type="expression" dxfId="33228" priority="5430">
      <formula>$Y468=2</formula>
    </cfRule>
  </conditionalFormatting>
  <conditionalFormatting sqref="G468">
    <cfRule type="expression" dxfId="33227" priority="5428">
      <formula>$Y468=1</formula>
    </cfRule>
  </conditionalFormatting>
  <conditionalFormatting sqref="G468">
    <cfRule type="expression" dxfId="33226" priority="5427">
      <formula>$Y468=3</formula>
    </cfRule>
  </conditionalFormatting>
  <conditionalFormatting sqref="G468">
    <cfRule type="expression" dxfId="33225" priority="5426">
      <formula>$Y468=4</formula>
    </cfRule>
  </conditionalFormatting>
  <conditionalFormatting sqref="G468">
    <cfRule type="expression" dxfId="33224" priority="5425">
      <formula>$Y468=2</formula>
    </cfRule>
  </conditionalFormatting>
  <conditionalFormatting sqref="G468">
    <cfRule type="expression" dxfId="33223" priority="5423">
      <formula>$Y468=1</formula>
    </cfRule>
    <cfRule type="expression" dxfId="33222" priority="5424">
      <formula>$Y468=1</formula>
    </cfRule>
  </conditionalFormatting>
  <conditionalFormatting sqref="G468">
    <cfRule type="expression" dxfId="33221" priority="5421">
      <formula>$Y468=4</formula>
    </cfRule>
    <cfRule type="expression" dxfId="33220" priority="5422">
      <formula>$Y468=2</formula>
    </cfRule>
  </conditionalFormatting>
  <conditionalFormatting sqref="F468">
    <cfRule type="expression" dxfId="33219" priority="5420">
      <formula>$Y468=1</formula>
    </cfRule>
  </conditionalFormatting>
  <conditionalFormatting sqref="F468">
    <cfRule type="expression" dxfId="33218" priority="5419">
      <formula>$Y468=3</formula>
    </cfRule>
  </conditionalFormatting>
  <conditionalFormatting sqref="F468">
    <cfRule type="expression" dxfId="33217" priority="5418">
      <formula>$Y468=4</formula>
    </cfRule>
  </conditionalFormatting>
  <conditionalFormatting sqref="F468">
    <cfRule type="expression" dxfId="33216" priority="5417">
      <formula>$Y468=2</formula>
    </cfRule>
  </conditionalFormatting>
  <conditionalFormatting sqref="F468">
    <cfRule type="expression" dxfId="33215" priority="5415">
      <formula>$Y468=1</formula>
    </cfRule>
    <cfRule type="expression" dxfId="33214" priority="5416">
      <formula>$Y468=1</formula>
    </cfRule>
  </conditionalFormatting>
  <conditionalFormatting sqref="F468">
    <cfRule type="expression" dxfId="33213" priority="5413">
      <formula>$Y468=4</formula>
    </cfRule>
    <cfRule type="expression" dxfId="33212" priority="5414">
      <formula>$Y468=2</formula>
    </cfRule>
  </conditionalFormatting>
  <conditionalFormatting sqref="F468">
    <cfRule type="expression" dxfId="33211" priority="5412">
      <formula>$Y468=1</formula>
    </cfRule>
  </conditionalFormatting>
  <conditionalFormatting sqref="F468">
    <cfRule type="expression" dxfId="33210" priority="5411">
      <formula>$Y468=3</formula>
    </cfRule>
  </conditionalFormatting>
  <conditionalFormatting sqref="F468">
    <cfRule type="expression" dxfId="33209" priority="5410">
      <formula>$Y468=4</formula>
    </cfRule>
  </conditionalFormatting>
  <conditionalFormatting sqref="F468">
    <cfRule type="expression" dxfId="33208" priority="5409">
      <formula>$Y468=2</formula>
    </cfRule>
  </conditionalFormatting>
  <conditionalFormatting sqref="F468">
    <cfRule type="expression" dxfId="33207" priority="5407">
      <formula>$Y468=1</formula>
    </cfRule>
    <cfRule type="expression" dxfId="33206" priority="5408">
      <formula>$Y468=1</formula>
    </cfRule>
  </conditionalFormatting>
  <conditionalFormatting sqref="F468">
    <cfRule type="expression" dxfId="33205" priority="5405">
      <formula>$Y468=4</formula>
    </cfRule>
    <cfRule type="expression" dxfId="33204" priority="5406">
      <formula>$Y468=2</formula>
    </cfRule>
  </conditionalFormatting>
  <conditionalFormatting sqref="F468">
    <cfRule type="expression" dxfId="33203" priority="5404">
      <formula>$Y468=1</formula>
    </cfRule>
  </conditionalFormatting>
  <conditionalFormatting sqref="F468">
    <cfRule type="expression" dxfId="33202" priority="5403">
      <formula>$Y468=3</formula>
    </cfRule>
  </conditionalFormatting>
  <conditionalFormatting sqref="F468">
    <cfRule type="expression" dxfId="33201" priority="5402">
      <formula>$Y468=4</formula>
    </cfRule>
  </conditionalFormatting>
  <conditionalFormatting sqref="F468">
    <cfRule type="expression" dxfId="33200" priority="5401">
      <formula>$Y468=2</formula>
    </cfRule>
  </conditionalFormatting>
  <conditionalFormatting sqref="F468">
    <cfRule type="expression" dxfId="33199" priority="5399">
      <formula>$Y468=1</formula>
    </cfRule>
    <cfRule type="expression" dxfId="33198" priority="5400">
      <formula>$Y468=1</formula>
    </cfRule>
  </conditionalFormatting>
  <conditionalFormatting sqref="F468">
    <cfRule type="expression" dxfId="33197" priority="5397">
      <formula>$Y468=4</formula>
    </cfRule>
    <cfRule type="expression" dxfId="33196" priority="5398">
      <formula>$Y468=2</formula>
    </cfRule>
  </conditionalFormatting>
  <conditionalFormatting sqref="F468">
    <cfRule type="expression" dxfId="33195" priority="5396">
      <formula>$Y468=1</formula>
    </cfRule>
  </conditionalFormatting>
  <conditionalFormatting sqref="F468">
    <cfRule type="expression" dxfId="33194" priority="5395">
      <formula>$Y468=3</formula>
    </cfRule>
  </conditionalFormatting>
  <conditionalFormatting sqref="F468">
    <cfRule type="expression" dxfId="33193" priority="5394">
      <formula>$Y468=4</formula>
    </cfRule>
  </conditionalFormatting>
  <conditionalFormatting sqref="F468">
    <cfRule type="expression" dxfId="33192" priority="5393">
      <formula>$Y468=2</formula>
    </cfRule>
  </conditionalFormatting>
  <conditionalFormatting sqref="F468">
    <cfRule type="expression" dxfId="33191" priority="5391">
      <formula>$Y468=1</formula>
    </cfRule>
    <cfRule type="expression" dxfId="33190" priority="5392">
      <formula>$Y468=1</formula>
    </cfRule>
  </conditionalFormatting>
  <conditionalFormatting sqref="F468">
    <cfRule type="expression" dxfId="33189" priority="5389">
      <formula>$Y468=4</formula>
    </cfRule>
    <cfRule type="expression" dxfId="33188" priority="5390">
      <formula>$Y468=2</formula>
    </cfRule>
  </conditionalFormatting>
  <conditionalFormatting sqref="F468">
    <cfRule type="expression" dxfId="33187" priority="5388">
      <formula>$Y468=1</formula>
    </cfRule>
  </conditionalFormatting>
  <conditionalFormatting sqref="F468">
    <cfRule type="expression" dxfId="33186" priority="5387">
      <formula>$Y468=3</formula>
    </cfRule>
  </conditionalFormatting>
  <conditionalFormatting sqref="F468">
    <cfRule type="expression" dxfId="33185" priority="5386">
      <formula>$Y468=4</formula>
    </cfRule>
  </conditionalFormatting>
  <conditionalFormatting sqref="F468">
    <cfRule type="expression" dxfId="33184" priority="5385">
      <formula>$Y468=2</formula>
    </cfRule>
  </conditionalFormatting>
  <conditionalFormatting sqref="F468">
    <cfRule type="expression" dxfId="33183" priority="5383">
      <formula>$Y468=1</formula>
    </cfRule>
    <cfRule type="expression" dxfId="33182" priority="5384">
      <formula>$Y468=1</formula>
    </cfRule>
  </conditionalFormatting>
  <conditionalFormatting sqref="F468">
    <cfRule type="expression" dxfId="33181" priority="5381">
      <formula>$Y468=4</formula>
    </cfRule>
    <cfRule type="expression" dxfId="33180" priority="5382">
      <formula>$Y468=2</formula>
    </cfRule>
  </conditionalFormatting>
  <conditionalFormatting sqref="F468">
    <cfRule type="expression" dxfId="33179" priority="5380">
      <formula>$Y468=1</formula>
    </cfRule>
  </conditionalFormatting>
  <conditionalFormatting sqref="F468">
    <cfRule type="expression" dxfId="33178" priority="5379">
      <formula>$Y468=3</formula>
    </cfRule>
  </conditionalFormatting>
  <conditionalFormatting sqref="F468">
    <cfRule type="expression" dxfId="33177" priority="5378">
      <formula>$Y468=4</formula>
    </cfRule>
  </conditionalFormatting>
  <conditionalFormatting sqref="F468">
    <cfRule type="expression" dxfId="33176" priority="5377">
      <formula>$Y468=2</formula>
    </cfRule>
  </conditionalFormatting>
  <conditionalFormatting sqref="F468">
    <cfRule type="expression" dxfId="33175" priority="5375">
      <formula>$Y468=1</formula>
    </cfRule>
    <cfRule type="expression" dxfId="33174" priority="5376">
      <formula>$Y468=1</formula>
    </cfRule>
  </conditionalFormatting>
  <conditionalFormatting sqref="F468">
    <cfRule type="expression" dxfId="33173" priority="5373">
      <formula>$Y468=4</formula>
    </cfRule>
    <cfRule type="expression" dxfId="33172" priority="5374">
      <formula>$Y468=2</formula>
    </cfRule>
  </conditionalFormatting>
  <conditionalFormatting sqref="F468">
    <cfRule type="expression" dxfId="33171" priority="5372">
      <formula>$Y468=1</formula>
    </cfRule>
  </conditionalFormatting>
  <conditionalFormatting sqref="F468">
    <cfRule type="expression" dxfId="33170" priority="5371">
      <formula>$Y468=3</formula>
    </cfRule>
  </conditionalFormatting>
  <conditionalFormatting sqref="F468">
    <cfRule type="expression" dxfId="33169" priority="5370">
      <formula>$Y468=4</formula>
    </cfRule>
  </conditionalFormatting>
  <conditionalFormatting sqref="F468">
    <cfRule type="expression" dxfId="33168" priority="5369">
      <formula>$Y468=2</formula>
    </cfRule>
  </conditionalFormatting>
  <conditionalFormatting sqref="F468">
    <cfRule type="expression" dxfId="33167" priority="5367">
      <formula>$Y468=1</formula>
    </cfRule>
    <cfRule type="expression" dxfId="33166" priority="5368">
      <formula>$Y468=1</formula>
    </cfRule>
  </conditionalFormatting>
  <conditionalFormatting sqref="F468">
    <cfRule type="expression" dxfId="33165" priority="5365">
      <formula>$Y468=4</formula>
    </cfRule>
    <cfRule type="expression" dxfId="33164" priority="5366">
      <formula>$Y468=2</formula>
    </cfRule>
  </conditionalFormatting>
  <conditionalFormatting sqref="F468">
    <cfRule type="expression" dxfId="33163" priority="5364">
      <formula>$Y468=1</formula>
    </cfRule>
  </conditionalFormatting>
  <conditionalFormatting sqref="F468">
    <cfRule type="expression" dxfId="33162" priority="5363">
      <formula>$Y468=3</formula>
    </cfRule>
  </conditionalFormatting>
  <conditionalFormatting sqref="F468">
    <cfRule type="expression" dxfId="33161" priority="5362">
      <formula>$Y468=4</formula>
    </cfRule>
  </conditionalFormatting>
  <conditionalFormatting sqref="F468">
    <cfRule type="expression" dxfId="33160" priority="5361">
      <formula>$Y468=2</formula>
    </cfRule>
  </conditionalFormatting>
  <conditionalFormatting sqref="F468">
    <cfRule type="expression" dxfId="33159" priority="5359">
      <formula>$Y468=1</formula>
    </cfRule>
    <cfRule type="expression" dxfId="33158" priority="5360">
      <formula>$Y468=1</formula>
    </cfRule>
  </conditionalFormatting>
  <conditionalFormatting sqref="F468">
    <cfRule type="expression" dxfId="33157" priority="5357">
      <formula>$Y468=4</formula>
    </cfRule>
    <cfRule type="expression" dxfId="33156" priority="5358">
      <formula>$Y468=2</formula>
    </cfRule>
  </conditionalFormatting>
  <conditionalFormatting sqref="F468">
    <cfRule type="expression" dxfId="33155" priority="5356">
      <formula>$Y468=1</formula>
    </cfRule>
  </conditionalFormatting>
  <conditionalFormatting sqref="F468">
    <cfRule type="expression" dxfId="33154" priority="5355">
      <formula>$Y468=3</formula>
    </cfRule>
  </conditionalFormatting>
  <conditionalFormatting sqref="F468">
    <cfRule type="expression" dxfId="33153" priority="5354">
      <formula>$Y468=4</formula>
    </cfRule>
  </conditionalFormatting>
  <conditionalFormatting sqref="F468">
    <cfRule type="expression" dxfId="33152" priority="5353">
      <formula>$Y468=2</formula>
    </cfRule>
  </conditionalFormatting>
  <conditionalFormatting sqref="F468">
    <cfRule type="expression" dxfId="33151" priority="5351">
      <formula>$Y468=1</formula>
    </cfRule>
    <cfRule type="expression" dxfId="33150" priority="5352">
      <formula>$Y468=1</formula>
    </cfRule>
  </conditionalFormatting>
  <conditionalFormatting sqref="F468">
    <cfRule type="expression" dxfId="33149" priority="5349">
      <formula>$Y468=4</formula>
    </cfRule>
    <cfRule type="expression" dxfId="33148" priority="5350">
      <formula>$Y468=2</formula>
    </cfRule>
  </conditionalFormatting>
  <conditionalFormatting sqref="F468">
    <cfRule type="expression" dxfId="33147" priority="5348">
      <formula>$Y468=1</formula>
    </cfRule>
  </conditionalFormatting>
  <conditionalFormatting sqref="F468">
    <cfRule type="expression" dxfId="33146" priority="5347">
      <formula>$Y468=3</formula>
    </cfRule>
  </conditionalFormatting>
  <conditionalFormatting sqref="F468">
    <cfRule type="expression" dxfId="33145" priority="5346">
      <formula>$Y468=4</formula>
    </cfRule>
  </conditionalFormatting>
  <conditionalFormatting sqref="F468">
    <cfRule type="expression" dxfId="33144" priority="5345">
      <formula>$Y468=2</formula>
    </cfRule>
  </conditionalFormatting>
  <conditionalFormatting sqref="F468">
    <cfRule type="expression" dxfId="33143" priority="5343">
      <formula>$Y468=1</formula>
    </cfRule>
    <cfRule type="expression" dxfId="33142" priority="5344">
      <formula>$Y468=1</formula>
    </cfRule>
  </conditionalFormatting>
  <conditionalFormatting sqref="F468">
    <cfRule type="expression" dxfId="33141" priority="5341">
      <formula>$Y468=4</formula>
    </cfRule>
    <cfRule type="expression" dxfId="33140" priority="5342">
      <formula>$Y468=2</formula>
    </cfRule>
  </conditionalFormatting>
  <conditionalFormatting sqref="R458:Y460">
    <cfRule type="expression" dxfId="33139" priority="5340">
      <formula>$Y458=1</formula>
    </cfRule>
  </conditionalFormatting>
  <conditionalFormatting sqref="R458:Y460">
    <cfRule type="expression" dxfId="33138" priority="5339">
      <formula>$Y458=3</formula>
    </cfRule>
  </conditionalFormatting>
  <conditionalFormatting sqref="R458:Y460">
    <cfRule type="expression" dxfId="33137" priority="5338">
      <formula>$Y458=4</formula>
    </cfRule>
  </conditionalFormatting>
  <conditionalFormatting sqref="R458:Y460">
    <cfRule type="expression" dxfId="33136" priority="5337">
      <formula>$Y458=2</formula>
    </cfRule>
  </conditionalFormatting>
  <conditionalFormatting sqref="R458:Y460">
    <cfRule type="expression" dxfId="33135" priority="5329">
      <formula>$Y458=4</formula>
    </cfRule>
    <cfRule type="expression" dxfId="33134" priority="5330">
      <formula>$Y458=3</formula>
    </cfRule>
    <cfRule type="expression" dxfId="33133" priority="5331">
      <formula>$Y458=2</formula>
    </cfRule>
    <cfRule type="expression" dxfId="33132" priority="5332">
      <formula>$Y458=1</formula>
    </cfRule>
    <cfRule type="expression" dxfId="33131" priority="5333">
      <formula>$Y458=4</formula>
    </cfRule>
    <cfRule type="expression" dxfId="33130" priority="5334">
      <formula>$Y458=3</formula>
    </cfRule>
    <cfRule type="expression" dxfId="33129" priority="5335">
      <formula>$Y458=2</formula>
    </cfRule>
    <cfRule type="expression" dxfId="33128" priority="5336">
      <formula>$Y458=1</formula>
    </cfRule>
  </conditionalFormatting>
  <conditionalFormatting sqref="R458:Y460">
    <cfRule type="expression" dxfId="33127" priority="5328">
      <formula>$Y458=1</formula>
    </cfRule>
  </conditionalFormatting>
  <conditionalFormatting sqref="R458:Y460">
    <cfRule type="expression" dxfId="33126" priority="5327">
      <formula>$Y458=3</formula>
    </cfRule>
  </conditionalFormatting>
  <conditionalFormatting sqref="R458:Y460">
    <cfRule type="expression" dxfId="33125" priority="5326">
      <formula>$Y458=4</formula>
    </cfRule>
  </conditionalFormatting>
  <conditionalFormatting sqref="R458:Y460">
    <cfRule type="expression" dxfId="33124" priority="5325">
      <formula>$Y458=2</formula>
    </cfRule>
  </conditionalFormatting>
  <conditionalFormatting sqref="R458:Y460">
    <cfRule type="expression" dxfId="33123" priority="5317">
      <formula>$Y458=4</formula>
    </cfRule>
    <cfRule type="expression" dxfId="33122" priority="5318">
      <formula>$Y458=3</formula>
    </cfRule>
    <cfRule type="expression" dxfId="33121" priority="5319">
      <formula>$Y458=2</formula>
    </cfRule>
    <cfRule type="expression" dxfId="33120" priority="5320">
      <formula>$Y458=1</formula>
    </cfRule>
    <cfRule type="expression" dxfId="33119" priority="5321">
      <formula>$Y458=4</formula>
    </cfRule>
    <cfRule type="expression" dxfId="33118" priority="5322">
      <formula>$Y458=3</formula>
    </cfRule>
    <cfRule type="expression" dxfId="33117" priority="5323">
      <formula>$Y458=2</formula>
    </cfRule>
    <cfRule type="expression" dxfId="33116" priority="5324">
      <formula>$Y458=1</formula>
    </cfRule>
  </conditionalFormatting>
  <conditionalFormatting sqref="R458:V460 Y458:Y460">
    <cfRule type="expression" dxfId="33115" priority="5316">
      <formula>$Y458=1</formula>
    </cfRule>
  </conditionalFormatting>
  <conditionalFormatting sqref="R458:V460 Y458:Y460">
    <cfRule type="expression" dxfId="33114" priority="5315">
      <formula>$Y458=3</formula>
    </cfRule>
  </conditionalFormatting>
  <conditionalFormatting sqref="R458:V460 Y458:Y460">
    <cfRule type="expression" dxfId="33113" priority="5314">
      <formula>$Y458=4</formula>
    </cfRule>
  </conditionalFormatting>
  <conditionalFormatting sqref="R458:V460 Y458:Y460">
    <cfRule type="expression" dxfId="33112" priority="5313">
      <formula>$Y458=2</formula>
    </cfRule>
  </conditionalFormatting>
  <conditionalFormatting sqref="R458:V460 Y458:Y460">
    <cfRule type="expression" dxfId="33111" priority="5305">
      <formula>$Y458=4</formula>
    </cfRule>
    <cfRule type="expression" dxfId="33110" priority="5306">
      <formula>$Y458=3</formula>
    </cfRule>
    <cfRule type="expression" dxfId="33109" priority="5307">
      <formula>$Y458=2</formula>
    </cfRule>
    <cfRule type="expression" dxfId="33108" priority="5308">
      <formula>$Y458=1</formula>
    </cfRule>
    <cfRule type="expression" dxfId="33107" priority="5309">
      <formula>$Y458=4</formula>
    </cfRule>
    <cfRule type="expression" dxfId="33106" priority="5310">
      <formula>$Y458=3</formula>
    </cfRule>
    <cfRule type="expression" dxfId="33105" priority="5311">
      <formula>$Y458=2</formula>
    </cfRule>
    <cfRule type="expression" dxfId="33104" priority="5312">
      <formula>$Y458=1</formula>
    </cfRule>
  </conditionalFormatting>
  <conditionalFormatting sqref="W458:X460">
    <cfRule type="expression" dxfId="33103" priority="5304">
      <formula>$Y458=1</formula>
    </cfRule>
  </conditionalFormatting>
  <conditionalFormatting sqref="W458:X460">
    <cfRule type="expression" dxfId="33102" priority="5303">
      <formula>$Y458=3</formula>
    </cfRule>
  </conditionalFormatting>
  <conditionalFormatting sqref="W458:X460">
    <cfRule type="expression" dxfId="33101" priority="5302">
      <formula>$Y458=4</formula>
    </cfRule>
  </conditionalFormatting>
  <conditionalFormatting sqref="W458:X460">
    <cfRule type="expression" dxfId="33100" priority="5301">
      <formula>$Y458=2</formula>
    </cfRule>
  </conditionalFormatting>
  <conditionalFormatting sqref="W458:X460">
    <cfRule type="expression" dxfId="33099" priority="5293">
      <formula>$Y458=4</formula>
    </cfRule>
    <cfRule type="expression" dxfId="33098" priority="5294">
      <formula>$Y458=3</formula>
    </cfRule>
    <cfRule type="expression" dxfId="33097" priority="5295">
      <formula>$Y458=2</formula>
    </cfRule>
    <cfRule type="expression" dxfId="33096" priority="5296">
      <formula>$Y458=1</formula>
    </cfRule>
    <cfRule type="expression" dxfId="33095" priority="5297">
      <formula>$Y458=4</formula>
    </cfRule>
    <cfRule type="expression" dxfId="33094" priority="5298">
      <formula>$Y458=3</formula>
    </cfRule>
    <cfRule type="expression" dxfId="33093" priority="5299">
      <formula>$Y458=2</formula>
    </cfRule>
    <cfRule type="expression" dxfId="33092" priority="5300">
      <formula>$Y458=1</formula>
    </cfRule>
  </conditionalFormatting>
  <conditionalFormatting sqref="R458:Y460">
    <cfRule type="expression" dxfId="33091" priority="5292">
      <formula>$Y458=1</formula>
    </cfRule>
  </conditionalFormatting>
  <conditionalFormatting sqref="R458:Y460">
    <cfRule type="expression" dxfId="33090" priority="5291">
      <formula>$Y458=3</formula>
    </cfRule>
  </conditionalFormatting>
  <conditionalFormatting sqref="R458:Y460">
    <cfRule type="expression" dxfId="33089" priority="5290">
      <formula>$Y458=4</formula>
    </cfRule>
  </conditionalFormatting>
  <conditionalFormatting sqref="R458:Y460">
    <cfRule type="expression" dxfId="33088" priority="5289">
      <formula>$Y458=2</formula>
    </cfRule>
  </conditionalFormatting>
  <conditionalFormatting sqref="R458:Y460">
    <cfRule type="expression" dxfId="33087" priority="5281">
      <formula>$Y458=4</formula>
    </cfRule>
    <cfRule type="expression" dxfId="33086" priority="5282">
      <formula>$Y458=3</formula>
    </cfRule>
    <cfRule type="expression" dxfId="33085" priority="5283">
      <formula>$Y458=2</formula>
    </cfRule>
    <cfRule type="expression" dxfId="33084" priority="5284">
      <formula>$Y458=1</formula>
    </cfRule>
    <cfRule type="expression" dxfId="33083" priority="5285">
      <formula>$Y458=4</formula>
    </cfRule>
    <cfRule type="expression" dxfId="33082" priority="5286">
      <formula>$Y458=3</formula>
    </cfRule>
    <cfRule type="expression" dxfId="33081" priority="5287">
      <formula>$Y458=2</formula>
    </cfRule>
    <cfRule type="expression" dxfId="33080" priority="5288">
      <formula>$Y458=1</formula>
    </cfRule>
  </conditionalFormatting>
  <conditionalFormatting sqref="R458:V460 Y458:Y460">
    <cfRule type="expression" dxfId="33079" priority="5280">
      <formula>$Y458=1</formula>
    </cfRule>
  </conditionalFormatting>
  <conditionalFormatting sqref="R458:V460 Y458:Y460">
    <cfRule type="expression" dxfId="33078" priority="5279">
      <formula>$Y458=3</formula>
    </cfRule>
  </conditionalFormatting>
  <conditionalFormatting sqref="R458:V460 Y458:Y460">
    <cfRule type="expression" dxfId="33077" priority="5278">
      <formula>$Y458=4</formula>
    </cfRule>
  </conditionalFormatting>
  <conditionalFormatting sqref="R458:V460 Y458:Y460">
    <cfRule type="expression" dxfId="33076" priority="5277">
      <formula>$Y458=2</formula>
    </cfRule>
  </conditionalFormatting>
  <conditionalFormatting sqref="R458:V460 Y458:Y460">
    <cfRule type="expression" dxfId="33075" priority="5269">
      <formula>$Y458=4</formula>
    </cfRule>
    <cfRule type="expression" dxfId="33074" priority="5270">
      <formula>$Y458=3</formula>
    </cfRule>
    <cfRule type="expression" dxfId="33073" priority="5271">
      <formula>$Y458=2</formula>
    </cfRule>
    <cfRule type="expression" dxfId="33072" priority="5272">
      <formula>$Y458=1</formula>
    </cfRule>
    <cfRule type="expression" dxfId="33071" priority="5273">
      <formula>$Y458=4</formula>
    </cfRule>
    <cfRule type="expression" dxfId="33070" priority="5274">
      <formula>$Y458=3</formula>
    </cfRule>
    <cfRule type="expression" dxfId="33069" priority="5275">
      <formula>$Y458=2</formula>
    </cfRule>
    <cfRule type="expression" dxfId="33068" priority="5276">
      <formula>$Y458=1</formula>
    </cfRule>
  </conditionalFormatting>
  <conditionalFormatting sqref="W458:X460">
    <cfRule type="expression" dxfId="33067" priority="5268">
      <formula>$Y458=1</formula>
    </cfRule>
  </conditionalFormatting>
  <conditionalFormatting sqref="W458:X460">
    <cfRule type="expression" dxfId="33066" priority="5267">
      <formula>$Y458=3</formula>
    </cfRule>
  </conditionalFormatting>
  <conditionalFormatting sqref="W458:X460">
    <cfRule type="expression" dxfId="33065" priority="5266">
      <formula>$Y458=4</formula>
    </cfRule>
  </conditionalFormatting>
  <conditionalFormatting sqref="W458:X460">
    <cfRule type="expression" dxfId="33064" priority="5265">
      <formula>$Y458=2</formula>
    </cfRule>
  </conditionalFormatting>
  <conditionalFormatting sqref="W458:X460">
    <cfRule type="expression" dxfId="33063" priority="5257">
      <formula>$Y458=4</formula>
    </cfRule>
    <cfRule type="expression" dxfId="33062" priority="5258">
      <formula>$Y458=3</formula>
    </cfRule>
    <cfRule type="expression" dxfId="33061" priority="5259">
      <formula>$Y458=2</formula>
    </cfRule>
    <cfRule type="expression" dxfId="33060" priority="5260">
      <formula>$Y458=1</formula>
    </cfRule>
    <cfRule type="expression" dxfId="33059" priority="5261">
      <formula>$Y458=4</formula>
    </cfRule>
    <cfRule type="expression" dxfId="33058" priority="5262">
      <formula>$Y458=3</formula>
    </cfRule>
    <cfRule type="expression" dxfId="33057" priority="5263">
      <formula>$Y458=2</formula>
    </cfRule>
    <cfRule type="expression" dxfId="33056" priority="5264">
      <formula>$Y458=1</formula>
    </cfRule>
  </conditionalFormatting>
  <conditionalFormatting sqref="W465">
    <cfRule type="expression" dxfId="33055" priority="5256">
      <formula>$Y465=1</formula>
    </cfRule>
  </conditionalFormatting>
  <conditionalFormatting sqref="W465">
    <cfRule type="expression" dxfId="33054" priority="5255">
      <formula>$Y465=3</formula>
    </cfRule>
  </conditionalFormatting>
  <conditionalFormatting sqref="W465">
    <cfRule type="expression" dxfId="33053" priority="5254">
      <formula>$Y465=4</formula>
    </cfRule>
  </conditionalFormatting>
  <conditionalFormatting sqref="W465">
    <cfRule type="expression" dxfId="33052" priority="5253">
      <formula>$Y465=2</formula>
    </cfRule>
  </conditionalFormatting>
  <conditionalFormatting sqref="W465">
    <cfRule type="expression" dxfId="33051" priority="5245">
      <formula>$Y465=4</formula>
    </cfRule>
    <cfRule type="expression" dxfId="33050" priority="5246">
      <formula>$Y465=3</formula>
    </cfRule>
    <cfRule type="expression" dxfId="33049" priority="5247">
      <formula>$Y465=2</formula>
    </cfRule>
    <cfRule type="expression" dxfId="33048" priority="5248">
      <formula>$Y465=1</formula>
    </cfRule>
    <cfRule type="expression" dxfId="33047" priority="5249">
      <formula>$Y465=4</formula>
    </cfRule>
    <cfRule type="expression" dxfId="33046" priority="5250">
      <formula>$Y465=3</formula>
    </cfRule>
    <cfRule type="expression" dxfId="33045" priority="5251">
      <formula>$Y465=2</formula>
    </cfRule>
    <cfRule type="expression" dxfId="33044" priority="5252">
      <formula>$Y465=1</formula>
    </cfRule>
  </conditionalFormatting>
  <conditionalFormatting sqref="W465">
    <cfRule type="expression" dxfId="33043" priority="5244">
      <formula>$Y465=1</formula>
    </cfRule>
  </conditionalFormatting>
  <conditionalFormatting sqref="W465">
    <cfRule type="expression" dxfId="33042" priority="5243">
      <formula>$Y465=3</formula>
    </cfRule>
  </conditionalFormatting>
  <conditionalFormatting sqref="W465">
    <cfRule type="expression" dxfId="33041" priority="5242">
      <formula>$Y465=4</formula>
    </cfRule>
  </conditionalFormatting>
  <conditionalFormatting sqref="W465">
    <cfRule type="expression" dxfId="33040" priority="5241">
      <formula>$Y465=2</formula>
    </cfRule>
  </conditionalFormatting>
  <conditionalFormatting sqref="W465">
    <cfRule type="expression" dxfId="33039" priority="5233">
      <formula>$Y465=4</formula>
    </cfRule>
    <cfRule type="expression" dxfId="33038" priority="5234">
      <formula>$Y465=3</formula>
    </cfRule>
    <cfRule type="expression" dxfId="33037" priority="5235">
      <formula>$Y465=2</formula>
    </cfRule>
    <cfRule type="expression" dxfId="33036" priority="5236">
      <formula>$Y465=1</formula>
    </cfRule>
    <cfRule type="expression" dxfId="33035" priority="5237">
      <formula>$Y465=4</formula>
    </cfRule>
    <cfRule type="expression" dxfId="33034" priority="5238">
      <formula>$Y465=3</formula>
    </cfRule>
    <cfRule type="expression" dxfId="33033" priority="5239">
      <formula>$Y465=2</formula>
    </cfRule>
    <cfRule type="expression" dxfId="33032" priority="5240">
      <formula>$Y465=1</formula>
    </cfRule>
  </conditionalFormatting>
  <conditionalFormatting sqref="W465">
    <cfRule type="expression" dxfId="33031" priority="5232">
      <formula>$Y465=1</formula>
    </cfRule>
  </conditionalFormatting>
  <conditionalFormatting sqref="W465">
    <cfRule type="expression" dxfId="33030" priority="5231">
      <formula>$Y465=3</formula>
    </cfRule>
  </conditionalFormatting>
  <conditionalFormatting sqref="W465">
    <cfRule type="expression" dxfId="33029" priority="5230">
      <formula>$Y465=4</formula>
    </cfRule>
  </conditionalFormatting>
  <conditionalFormatting sqref="W465">
    <cfRule type="expression" dxfId="33028" priority="5229">
      <formula>$Y465=2</formula>
    </cfRule>
  </conditionalFormatting>
  <conditionalFormatting sqref="W465">
    <cfRule type="expression" dxfId="33027" priority="5221">
      <formula>$Y465=4</formula>
    </cfRule>
    <cfRule type="expression" dxfId="33026" priority="5222">
      <formula>$Y465=3</formula>
    </cfRule>
    <cfRule type="expression" dxfId="33025" priority="5223">
      <formula>$Y465=2</formula>
    </cfRule>
    <cfRule type="expression" dxfId="33024" priority="5224">
      <formula>$Y465=1</formula>
    </cfRule>
    <cfRule type="expression" dxfId="33023" priority="5225">
      <formula>$Y465=4</formula>
    </cfRule>
    <cfRule type="expression" dxfId="33022" priority="5226">
      <formula>$Y465=3</formula>
    </cfRule>
    <cfRule type="expression" dxfId="33021" priority="5227">
      <formula>$Y465=2</formula>
    </cfRule>
    <cfRule type="expression" dxfId="33020" priority="5228">
      <formula>$Y465=1</formula>
    </cfRule>
  </conditionalFormatting>
  <conditionalFormatting sqref="W465">
    <cfRule type="expression" dxfId="33019" priority="5220">
      <formula>$Y465=1</formula>
    </cfRule>
  </conditionalFormatting>
  <conditionalFormatting sqref="W465">
    <cfRule type="expression" dxfId="33018" priority="5219">
      <formula>$Y465=3</formula>
    </cfRule>
  </conditionalFormatting>
  <conditionalFormatting sqref="W465">
    <cfRule type="expression" dxfId="33017" priority="5218">
      <formula>$Y465=4</formula>
    </cfRule>
  </conditionalFormatting>
  <conditionalFormatting sqref="W465">
    <cfRule type="expression" dxfId="33016" priority="5217">
      <formula>$Y465=2</formula>
    </cfRule>
  </conditionalFormatting>
  <conditionalFormatting sqref="W465">
    <cfRule type="expression" dxfId="33015" priority="5209">
      <formula>$Y465=4</formula>
    </cfRule>
    <cfRule type="expression" dxfId="33014" priority="5210">
      <formula>$Y465=3</formula>
    </cfRule>
    <cfRule type="expression" dxfId="33013" priority="5211">
      <formula>$Y465=2</formula>
    </cfRule>
    <cfRule type="expression" dxfId="33012" priority="5212">
      <formula>$Y465=1</formula>
    </cfRule>
    <cfRule type="expression" dxfId="33011" priority="5213">
      <formula>$Y465=4</formula>
    </cfRule>
    <cfRule type="expression" dxfId="33010" priority="5214">
      <formula>$Y465=3</formula>
    </cfRule>
    <cfRule type="expression" dxfId="33009" priority="5215">
      <formula>$Y465=2</formula>
    </cfRule>
    <cfRule type="expression" dxfId="33008" priority="5216">
      <formula>$Y465=1</formula>
    </cfRule>
  </conditionalFormatting>
  <conditionalFormatting sqref="W465">
    <cfRule type="expression" dxfId="33007" priority="5208">
      <formula>$Y465=1</formula>
    </cfRule>
  </conditionalFormatting>
  <conditionalFormatting sqref="W465">
    <cfRule type="expression" dxfId="33006" priority="5207">
      <formula>$Y465=3</formula>
    </cfRule>
  </conditionalFormatting>
  <conditionalFormatting sqref="W465">
    <cfRule type="expression" dxfId="33005" priority="5206">
      <formula>$Y465=4</formula>
    </cfRule>
  </conditionalFormatting>
  <conditionalFormatting sqref="W465">
    <cfRule type="expression" dxfId="33004" priority="5205">
      <formula>$Y465=2</formula>
    </cfRule>
  </conditionalFormatting>
  <conditionalFormatting sqref="W465">
    <cfRule type="expression" dxfId="33003" priority="5197">
      <formula>$Y465=4</formula>
    </cfRule>
    <cfRule type="expression" dxfId="33002" priority="5198">
      <formula>$Y465=3</formula>
    </cfRule>
    <cfRule type="expression" dxfId="33001" priority="5199">
      <formula>$Y465=2</formula>
    </cfRule>
    <cfRule type="expression" dxfId="33000" priority="5200">
      <formula>$Y465=1</formula>
    </cfRule>
    <cfRule type="expression" dxfId="32999" priority="5201">
      <formula>$Y465=4</formula>
    </cfRule>
    <cfRule type="expression" dxfId="32998" priority="5202">
      <formula>$Y465=3</formula>
    </cfRule>
    <cfRule type="expression" dxfId="32997" priority="5203">
      <formula>$Y465=2</formula>
    </cfRule>
    <cfRule type="expression" dxfId="32996" priority="5204">
      <formula>$Y465=1</formula>
    </cfRule>
  </conditionalFormatting>
  <conditionalFormatting sqref="I469:I470">
    <cfRule type="expression" dxfId="32995" priority="5188">
      <formula>$Y469=1</formula>
    </cfRule>
  </conditionalFormatting>
  <conditionalFormatting sqref="I469:I470">
    <cfRule type="expression" dxfId="32994" priority="5187">
      <formula>$Y469=3</formula>
    </cfRule>
  </conditionalFormatting>
  <conditionalFormatting sqref="I469:I470">
    <cfRule type="expression" dxfId="32993" priority="5186">
      <formula>$Y469=4</formula>
    </cfRule>
  </conditionalFormatting>
  <conditionalFormatting sqref="I469:I470">
    <cfRule type="expression" dxfId="32992" priority="5185">
      <formula>$Y469=2</formula>
    </cfRule>
  </conditionalFormatting>
  <conditionalFormatting sqref="G469:G470">
    <cfRule type="expression" dxfId="32991" priority="5176">
      <formula>$Y469=1</formula>
    </cfRule>
  </conditionalFormatting>
  <conditionalFormatting sqref="G469:G470">
    <cfRule type="expression" dxfId="32990" priority="5175">
      <formula>$Y469=3</formula>
    </cfRule>
  </conditionalFormatting>
  <conditionalFormatting sqref="G469:G470">
    <cfRule type="expression" dxfId="32989" priority="5174">
      <formula>$Y469=4</formula>
    </cfRule>
  </conditionalFormatting>
  <conditionalFormatting sqref="G469:G470">
    <cfRule type="expression" dxfId="32988" priority="5173">
      <formula>$Y469=2</formula>
    </cfRule>
  </conditionalFormatting>
  <conditionalFormatting sqref="G469:G470">
    <cfRule type="expression" dxfId="32987" priority="5171">
      <formula>$Y469=1</formula>
    </cfRule>
    <cfRule type="expression" dxfId="32986" priority="5172">
      <formula>$Y469=1</formula>
    </cfRule>
  </conditionalFormatting>
  <conditionalFormatting sqref="G469:G470">
    <cfRule type="expression" dxfId="32985" priority="5169">
      <formula>$Y469=4</formula>
    </cfRule>
    <cfRule type="expression" dxfId="32984" priority="5170">
      <formula>$Y469=2</formula>
    </cfRule>
  </conditionalFormatting>
  <conditionalFormatting sqref="G469:G470">
    <cfRule type="expression" dxfId="32983" priority="5168">
      <formula>$Y469=1</formula>
    </cfRule>
  </conditionalFormatting>
  <conditionalFormatting sqref="G469:G470">
    <cfRule type="expression" dxfId="32982" priority="5167">
      <formula>$Y469=3</formula>
    </cfRule>
  </conditionalFormatting>
  <conditionalFormatting sqref="G469:G470">
    <cfRule type="expression" dxfId="32981" priority="5166">
      <formula>$Y469=4</formula>
    </cfRule>
  </conditionalFormatting>
  <conditionalFormatting sqref="G469:G470">
    <cfRule type="expression" dxfId="32980" priority="5165">
      <formula>$Y469=2</formula>
    </cfRule>
  </conditionalFormatting>
  <conditionalFormatting sqref="G469:G470">
    <cfRule type="expression" dxfId="32979" priority="5163">
      <formula>$Y469=1</formula>
    </cfRule>
    <cfRule type="expression" dxfId="32978" priority="5164">
      <formula>$Y469=1</formula>
    </cfRule>
  </conditionalFormatting>
  <conditionalFormatting sqref="G469:G470">
    <cfRule type="expression" dxfId="32977" priority="5161">
      <formula>$Y469=4</formula>
    </cfRule>
    <cfRule type="expression" dxfId="32976" priority="5162">
      <formula>$Y469=2</formula>
    </cfRule>
  </conditionalFormatting>
  <conditionalFormatting sqref="F469:F470">
    <cfRule type="expression" dxfId="32975" priority="5160">
      <formula>$Y469=1</formula>
    </cfRule>
  </conditionalFormatting>
  <conditionalFormatting sqref="F469:F470">
    <cfRule type="expression" dxfId="32974" priority="5159">
      <formula>$Y469=3</formula>
    </cfRule>
  </conditionalFormatting>
  <conditionalFormatting sqref="F469:F470">
    <cfRule type="expression" dxfId="32973" priority="5158">
      <formula>$Y469=4</formula>
    </cfRule>
  </conditionalFormatting>
  <conditionalFormatting sqref="F469:F470">
    <cfRule type="expression" dxfId="32972" priority="5157">
      <formula>$Y469=2</formula>
    </cfRule>
  </conditionalFormatting>
  <conditionalFormatting sqref="F469:F470">
    <cfRule type="expression" dxfId="32971" priority="5155">
      <formula>$Y469=1</formula>
    </cfRule>
    <cfRule type="expression" dxfId="32970" priority="5156">
      <formula>$Y469=1</formula>
    </cfRule>
  </conditionalFormatting>
  <conditionalFormatting sqref="F469:F470">
    <cfRule type="expression" dxfId="32969" priority="5153">
      <formula>$Y469=4</formula>
    </cfRule>
    <cfRule type="expression" dxfId="32968" priority="5154">
      <formula>$Y469=2</formula>
    </cfRule>
  </conditionalFormatting>
  <conditionalFormatting sqref="F469:F470">
    <cfRule type="expression" dxfId="32967" priority="5152">
      <formula>$Y469=1</formula>
    </cfRule>
  </conditionalFormatting>
  <conditionalFormatting sqref="F469:F470">
    <cfRule type="expression" dxfId="32966" priority="5151">
      <formula>$Y469=3</formula>
    </cfRule>
  </conditionalFormatting>
  <conditionalFormatting sqref="F469:F470">
    <cfRule type="expression" dxfId="32965" priority="5150">
      <formula>$Y469=4</formula>
    </cfRule>
  </conditionalFormatting>
  <conditionalFormatting sqref="F469:F470">
    <cfRule type="expression" dxfId="32964" priority="5149">
      <formula>$Y469=2</formula>
    </cfRule>
  </conditionalFormatting>
  <conditionalFormatting sqref="F469:F470">
    <cfRule type="expression" dxfId="32963" priority="5147">
      <formula>$Y469=1</formula>
    </cfRule>
    <cfRule type="expression" dxfId="32962" priority="5148">
      <formula>$Y469=1</formula>
    </cfRule>
  </conditionalFormatting>
  <conditionalFormatting sqref="F469:F470">
    <cfRule type="expression" dxfId="32961" priority="5145">
      <formula>$Y469=4</formula>
    </cfRule>
    <cfRule type="expression" dxfId="32960" priority="5146">
      <formula>$Y469=2</formula>
    </cfRule>
  </conditionalFormatting>
  <conditionalFormatting sqref="F469:F470">
    <cfRule type="expression" dxfId="32959" priority="5144">
      <formula>$Y469=1</formula>
    </cfRule>
  </conditionalFormatting>
  <conditionalFormatting sqref="F469:F470">
    <cfRule type="expression" dxfId="32958" priority="5143">
      <formula>$Y469=3</formula>
    </cfRule>
  </conditionalFormatting>
  <conditionalFormatting sqref="F469:F470">
    <cfRule type="expression" dxfId="32957" priority="5142">
      <formula>$Y469=4</formula>
    </cfRule>
  </conditionalFormatting>
  <conditionalFormatting sqref="F469:F470">
    <cfRule type="expression" dxfId="32956" priority="5141">
      <formula>$Y469=2</formula>
    </cfRule>
  </conditionalFormatting>
  <conditionalFormatting sqref="F469:F470">
    <cfRule type="expression" dxfId="32955" priority="5139">
      <formula>$Y469=1</formula>
    </cfRule>
    <cfRule type="expression" dxfId="32954" priority="5140">
      <formula>$Y469=1</formula>
    </cfRule>
  </conditionalFormatting>
  <conditionalFormatting sqref="F469:F470">
    <cfRule type="expression" dxfId="32953" priority="5137">
      <formula>$Y469=4</formula>
    </cfRule>
    <cfRule type="expression" dxfId="32952" priority="5138">
      <formula>$Y469=2</formula>
    </cfRule>
  </conditionalFormatting>
  <conditionalFormatting sqref="F469:F470">
    <cfRule type="expression" dxfId="32951" priority="5136">
      <formula>$Y469=1</formula>
    </cfRule>
  </conditionalFormatting>
  <conditionalFormatting sqref="F469:F470">
    <cfRule type="expression" dxfId="32950" priority="5135">
      <formula>$Y469=3</formula>
    </cfRule>
  </conditionalFormatting>
  <conditionalFormatting sqref="F469:F470">
    <cfRule type="expression" dxfId="32949" priority="5134">
      <formula>$Y469=4</formula>
    </cfRule>
  </conditionalFormatting>
  <conditionalFormatting sqref="F469:F470">
    <cfRule type="expression" dxfId="32948" priority="5133">
      <formula>$Y469=2</formula>
    </cfRule>
  </conditionalFormatting>
  <conditionalFormatting sqref="F469:F470">
    <cfRule type="expression" dxfId="32947" priority="5131">
      <formula>$Y469=1</formula>
    </cfRule>
    <cfRule type="expression" dxfId="32946" priority="5132">
      <formula>$Y469=1</formula>
    </cfRule>
  </conditionalFormatting>
  <conditionalFormatting sqref="F469:F470">
    <cfRule type="expression" dxfId="32945" priority="5129">
      <formula>$Y469=4</formula>
    </cfRule>
    <cfRule type="expression" dxfId="32944" priority="5130">
      <formula>$Y469=2</formula>
    </cfRule>
  </conditionalFormatting>
  <conditionalFormatting sqref="F469:F470">
    <cfRule type="expression" dxfId="32943" priority="5128">
      <formula>$Y469=1</formula>
    </cfRule>
  </conditionalFormatting>
  <conditionalFormatting sqref="F469:F470">
    <cfRule type="expression" dxfId="32942" priority="5127">
      <formula>$Y469=3</formula>
    </cfRule>
  </conditionalFormatting>
  <conditionalFormatting sqref="F469:F470">
    <cfRule type="expression" dxfId="32941" priority="5126">
      <formula>$Y469=4</formula>
    </cfRule>
  </conditionalFormatting>
  <conditionalFormatting sqref="F469:F470">
    <cfRule type="expression" dxfId="32940" priority="5125">
      <formula>$Y469=2</formula>
    </cfRule>
  </conditionalFormatting>
  <conditionalFormatting sqref="F469:F470">
    <cfRule type="expression" dxfId="32939" priority="5123">
      <formula>$Y469=1</formula>
    </cfRule>
    <cfRule type="expression" dxfId="32938" priority="5124">
      <formula>$Y469=1</formula>
    </cfRule>
  </conditionalFormatting>
  <conditionalFormatting sqref="F469:F470">
    <cfRule type="expression" dxfId="32937" priority="5121">
      <formula>$Y469=4</formula>
    </cfRule>
    <cfRule type="expression" dxfId="32936" priority="5122">
      <formula>$Y469=2</formula>
    </cfRule>
  </conditionalFormatting>
  <conditionalFormatting sqref="F469:F470">
    <cfRule type="expression" dxfId="32935" priority="5120">
      <formula>$Y469=1</formula>
    </cfRule>
  </conditionalFormatting>
  <conditionalFormatting sqref="F469:F470">
    <cfRule type="expression" dxfId="32934" priority="5119">
      <formula>$Y469=3</formula>
    </cfRule>
  </conditionalFormatting>
  <conditionalFormatting sqref="F469:F470">
    <cfRule type="expression" dxfId="32933" priority="5118">
      <formula>$Y469=4</formula>
    </cfRule>
  </conditionalFormatting>
  <conditionalFormatting sqref="F469:F470">
    <cfRule type="expression" dxfId="32932" priority="5117">
      <formula>$Y469=2</formula>
    </cfRule>
  </conditionalFormatting>
  <conditionalFormatting sqref="F469:F470">
    <cfRule type="expression" dxfId="32931" priority="5115">
      <formula>$Y469=1</formula>
    </cfRule>
    <cfRule type="expression" dxfId="32930" priority="5116">
      <formula>$Y469=1</formula>
    </cfRule>
  </conditionalFormatting>
  <conditionalFormatting sqref="F469:F470">
    <cfRule type="expression" dxfId="32929" priority="5113">
      <formula>$Y469=4</formula>
    </cfRule>
    <cfRule type="expression" dxfId="32928" priority="5114">
      <formula>$Y469=2</formula>
    </cfRule>
  </conditionalFormatting>
  <conditionalFormatting sqref="F469:F470">
    <cfRule type="expression" dxfId="32927" priority="5112">
      <formula>$Y469=1</formula>
    </cfRule>
  </conditionalFormatting>
  <conditionalFormatting sqref="F469:F470">
    <cfRule type="expression" dxfId="32926" priority="5111">
      <formula>$Y469=3</formula>
    </cfRule>
  </conditionalFormatting>
  <conditionalFormatting sqref="F469:F470">
    <cfRule type="expression" dxfId="32925" priority="5110">
      <formula>$Y469=4</formula>
    </cfRule>
  </conditionalFormatting>
  <conditionalFormatting sqref="F469:F470">
    <cfRule type="expression" dxfId="32924" priority="5109">
      <formula>$Y469=2</formula>
    </cfRule>
  </conditionalFormatting>
  <conditionalFormatting sqref="F469:F470">
    <cfRule type="expression" dxfId="32923" priority="5107">
      <formula>$Y469=1</formula>
    </cfRule>
    <cfRule type="expression" dxfId="32922" priority="5108">
      <formula>$Y469=1</formula>
    </cfRule>
  </conditionalFormatting>
  <conditionalFormatting sqref="F469:F470">
    <cfRule type="expression" dxfId="32921" priority="5105">
      <formula>$Y469=4</formula>
    </cfRule>
    <cfRule type="expression" dxfId="32920" priority="5106">
      <formula>$Y469=2</formula>
    </cfRule>
  </conditionalFormatting>
  <conditionalFormatting sqref="F469:F470">
    <cfRule type="expression" dxfId="32919" priority="5104">
      <formula>$Y469=1</formula>
    </cfRule>
  </conditionalFormatting>
  <conditionalFormatting sqref="F469:F470">
    <cfRule type="expression" dxfId="32918" priority="5103">
      <formula>$Y469=3</formula>
    </cfRule>
  </conditionalFormatting>
  <conditionalFormatting sqref="F469:F470">
    <cfRule type="expression" dxfId="32917" priority="5102">
      <formula>$Y469=4</formula>
    </cfRule>
  </conditionalFormatting>
  <conditionalFormatting sqref="F469:F470">
    <cfRule type="expression" dxfId="32916" priority="5101">
      <formula>$Y469=2</formula>
    </cfRule>
  </conditionalFormatting>
  <conditionalFormatting sqref="F469:F470">
    <cfRule type="expression" dxfId="32915" priority="5099">
      <formula>$Y469=1</formula>
    </cfRule>
    <cfRule type="expression" dxfId="32914" priority="5100">
      <formula>$Y469=1</formula>
    </cfRule>
  </conditionalFormatting>
  <conditionalFormatting sqref="F469:F470">
    <cfRule type="expression" dxfId="32913" priority="5097">
      <formula>$Y469=4</formula>
    </cfRule>
    <cfRule type="expression" dxfId="32912" priority="5098">
      <formula>$Y469=2</formula>
    </cfRule>
  </conditionalFormatting>
  <conditionalFormatting sqref="F469:F470">
    <cfRule type="expression" dxfId="32911" priority="5096">
      <formula>$Y469=1</formula>
    </cfRule>
  </conditionalFormatting>
  <conditionalFormatting sqref="F469:F470">
    <cfRule type="expression" dxfId="32910" priority="5095">
      <formula>$Y469=3</formula>
    </cfRule>
  </conditionalFormatting>
  <conditionalFormatting sqref="F469:F470">
    <cfRule type="expression" dxfId="32909" priority="5094">
      <formula>$Y469=4</formula>
    </cfRule>
  </conditionalFormatting>
  <conditionalFormatting sqref="F469:F470">
    <cfRule type="expression" dxfId="32908" priority="5093">
      <formula>$Y469=2</formula>
    </cfRule>
  </conditionalFormatting>
  <conditionalFormatting sqref="F469:F470">
    <cfRule type="expression" dxfId="32907" priority="5091">
      <formula>$Y469=1</formula>
    </cfRule>
    <cfRule type="expression" dxfId="32906" priority="5092">
      <formula>$Y469=1</formula>
    </cfRule>
  </conditionalFormatting>
  <conditionalFormatting sqref="F469:F470">
    <cfRule type="expression" dxfId="32905" priority="5089">
      <formula>$Y469=4</formula>
    </cfRule>
    <cfRule type="expression" dxfId="32904" priority="5090">
      <formula>$Y469=2</formula>
    </cfRule>
  </conditionalFormatting>
  <conditionalFormatting sqref="F469:F470">
    <cfRule type="expression" dxfId="32903" priority="5088">
      <formula>$Y469=1</formula>
    </cfRule>
  </conditionalFormatting>
  <conditionalFormatting sqref="F469:F470">
    <cfRule type="expression" dxfId="32902" priority="5087">
      <formula>$Y469=3</formula>
    </cfRule>
  </conditionalFormatting>
  <conditionalFormatting sqref="F469:F470">
    <cfRule type="expression" dxfId="32901" priority="5086">
      <formula>$Y469=4</formula>
    </cfRule>
  </conditionalFormatting>
  <conditionalFormatting sqref="F469:F470">
    <cfRule type="expression" dxfId="32900" priority="5085">
      <formula>$Y469=2</formula>
    </cfRule>
  </conditionalFormatting>
  <conditionalFormatting sqref="F469:F470">
    <cfRule type="expression" dxfId="32899" priority="5083">
      <formula>$Y469=1</formula>
    </cfRule>
    <cfRule type="expression" dxfId="32898" priority="5084">
      <formula>$Y469=1</formula>
    </cfRule>
  </conditionalFormatting>
  <conditionalFormatting sqref="F469:F470">
    <cfRule type="expression" dxfId="32897" priority="5081">
      <formula>$Y469=4</formula>
    </cfRule>
    <cfRule type="expression" dxfId="32896" priority="5082">
      <formula>$Y469=2</formula>
    </cfRule>
  </conditionalFormatting>
  <conditionalFormatting sqref="L470:L473">
    <cfRule type="expression" dxfId="32895" priority="5080">
      <formula>$Y470=1</formula>
    </cfRule>
  </conditionalFormatting>
  <conditionalFormatting sqref="L470:L473">
    <cfRule type="expression" dxfId="32894" priority="5079">
      <formula>$Y470=3</formula>
    </cfRule>
  </conditionalFormatting>
  <conditionalFormatting sqref="L470:L473">
    <cfRule type="expression" dxfId="32893" priority="5078">
      <formula>$Y470=4</formula>
    </cfRule>
  </conditionalFormatting>
  <conditionalFormatting sqref="L470:L473">
    <cfRule type="expression" dxfId="32892" priority="5077">
      <formula>$Y470=2</formula>
    </cfRule>
  </conditionalFormatting>
  <conditionalFormatting sqref="AA469:AA473">
    <cfRule type="expression" dxfId="32891" priority="5076">
      <formula>$Y469=1</formula>
    </cfRule>
  </conditionalFormatting>
  <conditionalFormatting sqref="AA469:AA473">
    <cfRule type="expression" dxfId="32890" priority="5075">
      <formula>$Y469=3</formula>
    </cfRule>
  </conditionalFormatting>
  <conditionalFormatting sqref="AA469:AA473">
    <cfRule type="expression" dxfId="32889" priority="5074">
      <formula>$Y469=4</formula>
    </cfRule>
  </conditionalFormatting>
  <conditionalFormatting sqref="AA469:AA473">
    <cfRule type="expression" dxfId="32888" priority="5073">
      <formula>$Y469=2</formula>
    </cfRule>
  </conditionalFormatting>
  <conditionalFormatting sqref="AA469:AA473">
    <cfRule type="expression" dxfId="32887" priority="5065">
      <formula>$Y469=4</formula>
    </cfRule>
    <cfRule type="expression" dxfId="32886" priority="5066">
      <formula>$Y469=3</formula>
    </cfRule>
    <cfRule type="expression" dxfId="32885" priority="5067">
      <formula>$Y469=2</formula>
    </cfRule>
    <cfRule type="expression" dxfId="32884" priority="5068">
      <formula>$Y469=1</formula>
    </cfRule>
    <cfRule type="expression" dxfId="32883" priority="5069">
      <formula>$Y469=4</formula>
    </cfRule>
    <cfRule type="expression" dxfId="32882" priority="5070">
      <formula>$Y469=3</formula>
    </cfRule>
    <cfRule type="expression" dxfId="32881" priority="5071">
      <formula>$Y469=2</formula>
    </cfRule>
    <cfRule type="expression" dxfId="32880" priority="5072">
      <formula>$Y469=1</formula>
    </cfRule>
  </conditionalFormatting>
  <conditionalFormatting sqref="AA469:AA473">
    <cfRule type="expression" dxfId="32879" priority="5064">
      <formula>$Y469=1</formula>
    </cfRule>
  </conditionalFormatting>
  <conditionalFormatting sqref="AA469:AA473">
    <cfRule type="expression" dxfId="32878" priority="5063">
      <formula>$Y469=3</formula>
    </cfRule>
  </conditionalFormatting>
  <conditionalFormatting sqref="AA469:AA473">
    <cfRule type="expression" dxfId="32877" priority="5062">
      <formula>$Y469=4</formula>
    </cfRule>
  </conditionalFormatting>
  <conditionalFormatting sqref="AA469:AA473">
    <cfRule type="expression" dxfId="32876" priority="5061">
      <formula>$Y469=2</formula>
    </cfRule>
  </conditionalFormatting>
  <conditionalFormatting sqref="AA469:AA473">
    <cfRule type="expression" dxfId="32875" priority="5053">
      <formula>$Y469=4</formula>
    </cfRule>
    <cfRule type="expression" dxfId="32874" priority="5054">
      <formula>$Y469=3</formula>
    </cfRule>
    <cfRule type="expression" dxfId="32873" priority="5055">
      <formula>$Y469=2</formula>
    </cfRule>
    <cfRule type="expression" dxfId="32872" priority="5056">
      <formula>$Y469=1</formula>
    </cfRule>
    <cfRule type="expression" dxfId="32871" priority="5057">
      <formula>$Y469=4</formula>
    </cfRule>
    <cfRule type="expression" dxfId="32870" priority="5058">
      <formula>$Y469=3</formula>
    </cfRule>
    <cfRule type="expression" dxfId="32869" priority="5059">
      <formula>$Y469=2</formula>
    </cfRule>
    <cfRule type="expression" dxfId="32868" priority="5060">
      <formula>$Y469=1</formula>
    </cfRule>
  </conditionalFormatting>
  <conditionalFormatting sqref="AA469:AA473">
    <cfRule type="expression" dxfId="32867" priority="5052">
      <formula>$Y469=1</formula>
    </cfRule>
  </conditionalFormatting>
  <conditionalFormatting sqref="AA469:AA473">
    <cfRule type="expression" dxfId="32866" priority="5051">
      <formula>$Y469=3</formula>
    </cfRule>
  </conditionalFormatting>
  <conditionalFormatting sqref="AA469:AA473">
    <cfRule type="expression" dxfId="32865" priority="5050">
      <formula>$Y469=4</formula>
    </cfRule>
  </conditionalFormatting>
  <conditionalFormatting sqref="AA469:AA473">
    <cfRule type="expression" dxfId="32864" priority="5049">
      <formula>$Y469=2</formula>
    </cfRule>
  </conditionalFormatting>
  <conditionalFormatting sqref="AA469:AA473">
    <cfRule type="expression" dxfId="32863" priority="5041">
      <formula>$Y469=4</formula>
    </cfRule>
    <cfRule type="expression" dxfId="32862" priority="5042">
      <formula>$Y469=3</formula>
    </cfRule>
    <cfRule type="expression" dxfId="32861" priority="5043">
      <formula>$Y469=2</formula>
    </cfRule>
    <cfRule type="expression" dxfId="32860" priority="5044">
      <formula>$Y469=1</formula>
    </cfRule>
    <cfRule type="expression" dxfId="32859" priority="5045">
      <formula>$Y469=4</formula>
    </cfRule>
    <cfRule type="expression" dxfId="32858" priority="5046">
      <formula>$Y469=3</formula>
    </cfRule>
    <cfRule type="expression" dxfId="32857" priority="5047">
      <formula>$Y469=2</formula>
    </cfRule>
    <cfRule type="expression" dxfId="32856" priority="5048">
      <formula>$Y469=1</formula>
    </cfRule>
  </conditionalFormatting>
  <conditionalFormatting sqref="AA469:AA473">
    <cfRule type="expression" dxfId="32855" priority="5040">
      <formula>$Y469=1</formula>
    </cfRule>
  </conditionalFormatting>
  <conditionalFormatting sqref="AA469:AA473">
    <cfRule type="expression" dxfId="32854" priority="5039">
      <formula>$Y469=3</formula>
    </cfRule>
  </conditionalFormatting>
  <conditionalFormatting sqref="AA469:AA473">
    <cfRule type="expression" dxfId="32853" priority="5038">
      <formula>$Y469=4</formula>
    </cfRule>
  </conditionalFormatting>
  <conditionalFormatting sqref="AA469:AA473">
    <cfRule type="expression" dxfId="32852" priority="5037">
      <formula>$Y469=2</formula>
    </cfRule>
  </conditionalFormatting>
  <conditionalFormatting sqref="AA469:AA473">
    <cfRule type="expression" dxfId="32851" priority="5029">
      <formula>$Y469=4</formula>
    </cfRule>
    <cfRule type="expression" dxfId="32850" priority="5030">
      <formula>$Y469=3</formula>
    </cfRule>
    <cfRule type="expression" dxfId="32849" priority="5031">
      <formula>$Y469=2</formula>
    </cfRule>
    <cfRule type="expression" dxfId="32848" priority="5032">
      <formula>$Y469=1</formula>
    </cfRule>
    <cfRule type="expression" dxfId="32847" priority="5033">
      <formula>$Y469=4</formula>
    </cfRule>
    <cfRule type="expression" dxfId="32846" priority="5034">
      <formula>$Y469=3</formula>
    </cfRule>
    <cfRule type="expression" dxfId="32845" priority="5035">
      <formula>$Y469=2</formula>
    </cfRule>
    <cfRule type="expression" dxfId="32844" priority="5036">
      <formula>$Y469=1</formula>
    </cfRule>
  </conditionalFormatting>
  <conditionalFormatting sqref="AA469:AA473">
    <cfRule type="expression" dxfId="32843" priority="5028">
      <formula>$Y469=1</formula>
    </cfRule>
  </conditionalFormatting>
  <conditionalFormatting sqref="AA469:AA473">
    <cfRule type="expression" dxfId="32842" priority="5027">
      <formula>$Y469=3</formula>
    </cfRule>
  </conditionalFormatting>
  <conditionalFormatting sqref="AA469:AA473">
    <cfRule type="expression" dxfId="32841" priority="5026">
      <formula>$Y469=4</formula>
    </cfRule>
  </conditionalFormatting>
  <conditionalFormatting sqref="AA469:AA473">
    <cfRule type="expression" dxfId="32840" priority="5025">
      <formula>$Y469=2</formula>
    </cfRule>
  </conditionalFormatting>
  <conditionalFormatting sqref="AA469:AA473">
    <cfRule type="expression" dxfId="32839" priority="5017">
      <formula>$Y469=4</formula>
    </cfRule>
    <cfRule type="expression" dxfId="32838" priority="5018">
      <formula>$Y469=3</formula>
    </cfRule>
    <cfRule type="expression" dxfId="32837" priority="5019">
      <formula>$Y469=2</formula>
    </cfRule>
    <cfRule type="expression" dxfId="32836" priority="5020">
      <formula>$Y469=1</formula>
    </cfRule>
    <cfRule type="expression" dxfId="32835" priority="5021">
      <formula>$Y469=4</formula>
    </cfRule>
    <cfRule type="expression" dxfId="32834" priority="5022">
      <formula>$Y469=3</formula>
    </cfRule>
    <cfRule type="expression" dxfId="32833" priority="5023">
      <formula>$Y469=2</formula>
    </cfRule>
    <cfRule type="expression" dxfId="32832" priority="5024">
      <formula>$Y469=1</formula>
    </cfRule>
  </conditionalFormatting>
  <conditionalFormatting sqref="Y469:Z473 AB469:AF473">
    <cfRule type="expression" dxfId="32831" priority="5016">
      <formula>$Y469=1</formula>
    </cfRule>
  </conditionalFormatting>
  <conditionalFormatting sqref="Y469:Z473 AB469:AF473">
    <cfRule type="expression" dxfId="32830" priority="5015">
      <formula>$Y469=3</formula>
    </cfRule>
  </conditionalFormatting>
  <conditionalFormatting sqref="Y469:Z473 AB469:AF473">
    <cfRule type="expression" dxfId="32829" priority="5014">
      <formula>$Y469=4</formula>
    </cfRule>
  </conditionalFormatting>
  <conditionalFormatting sqref="Y469:Z473 AB469:AF473">
    <cfRule type="expression" dxfId="32828" priority="5013">
      <formula>$Y469=2</formula>
    </cfRule>
  </conditionalFormatting>
  <conditionalFormatting sqref="AF469:AF473 Y469:Z473">
    <cfRule type="expression" dxfId="32827" priority="5005">
      <formula>$Y469=4</formula>
    </cfRule>
    <cfRule type="expression" dxfId="32826" priority="5006">
      <formula>$Y469=3</formula>
    </cfRule>
    <cfRule type="expression" dxfId="32825" priority="5007">
      <formula>$Y469=2</formula>
    </cfRule>
    <cfRule type="expression" dxfId="32824" priority="5008">
      <formula>$Y469=1</formula>
    </cfRule>
    <cfRule type="expression" dxfId="32823" priority="5009">
      <formula>$Y469=4</formula>
    </cfRule>
    <cfRule type="expression" dxfId="32822" priority="5010">
      <formula>$Y469=3</formula>
    </cfRule>
    <cfRule type="expression" dxfId="32821" priority="5011">
      <formula>$Y469=2</formula>
    </cfRule>
    <cfRule type="expression" dxfId="32820" priority="5012">
      <formula>$Y469=1</formula>
    </cfRule>
  </conditionalFormatting>
  <conditionalFormatting sqref="Y469:Z473 AB469:AF473">
    <cfRule type="expression" dxfId="32819" priority="5004">
      <formula>$Y469=1</formula>
    </cfRule>
  </conditionalFormatting>
  <conditionalFormatting sqref="Y469:Z473 AB469:AF473">
    <cfRule type="expression" dxfId="32818" priority="5003">
      <formula>$Y469=3</formula>
    </cfRule>
  </conditionalFormatting>
  <conditionalFormatting sqref="Y469:Z473 AB469:AF473">
    <cfRule type="expression" dxfId="32817" priority="5002">
      <formula>$Y469=4</formula>
    </cfRule>
  </conditionalFormatting>
  <conditionalFormatting sqref="Y469:Z473 AB469:AF473">
    <cfRule type="expression" dxfId="32816" priority="5001">
      <formula>$Y469=2</formula>
    </cfRule>
  </conditionalFormatting>
  <conditionalFormatting sqref="AF469:AF473 Y469:Z473">
    <cfRule type="expression" dxfId="32815" priority="4993">
      <formula>$Y469=4</formula>
    </cfRule>
    <cfRule type="expression" dxfId="32814" priority="4994">
      <formula>$Y469=3</formula>
    </cfRule>
    <cfRule type="expression" dxfId="32813" priority="4995">
      <formula>$Y469=2</formula>
    </cfRule>
    <cfRule type="expression" dxfId="32812" priority="4996">
      <formula>$Y469=1</formula>
    </cfRule>
    <cfRule type="expression" dxfId="32811" priority="4997">
      <formula>$Y469=4</formula>
    </cfRule>
    <cfRule type="expression" dxfId="32810" priority="4998">
      <formula>$Y469=3</formula>
    </cfRule>
    <cfRule type="expression" dxfId="32809" priority="4999">
      <formula>$Y469=2</formula>
    </cfRule>
    <cfRule type="expression" dxfId="32808" priority="5000">
      <formula>$Y469=1</formula>
    </cfRule>
  </conditionalFormatting>
  <conditionalFormatting sqref="Y469:Z473 AB469:AF473">
    <cfRule type="expression" dxfId="32807" priority="4992">
      <formula>$Y469=1</formula>
    </cfRule>
  </conditionalFormatting>
  <conditionalFormatting sqref="Y469:Z473 AB469:AF473">
    <cfRule type="expression" dxfId="32806" priority="4991">
      <formula>$Y469=3</formula>
    </cfRule>
  </conditionalFormatting>
  <conditionalFormatting sqref="Y469:Z473 AB469:AF473">
    <cfRule type="expression" dxfId="32805" priority="4990">
      <formula>$Y469=4</formula>
    </cfRule>
  </conditionalFormatting>
  <conditionalFormatting sqref="Y469:Z473 AB469:AF473">
    <cfRule type="expression" dxfId="32804" priority="4989">
      <formula>$Y469=2</formula>
    </cfRule>
  </conditionalFormatting>
  <conditionalFormatting sqref="AF469:AF473 Y469:Z473">
    <cfRule type="expression" dxfId="32803" priority="4981">
      <formula>$Y469=4</formula>
    </cfRule>
    <cfRule type="expression" dxfId="32802" priority="4982">
      <formula>$Y469=3</formula>
    </cfRule>
    <cfRule type="expression" dxfId="32801" priority="4983">
      <formula>$Y469=2</formula>
    </cfRule>
    <cfRule type="expression" dxfId="32800" priority="4984">
      <formula>$Y469=1</formula>
    </cfRule>
    <cfRule type="expression" dxfId="32799" priority="4985">
      <formula>$Y469=4</formula>
    </cfRule>
    <cfRule type="expression" dxfId="32798" priority="4986">
      <formula>$Y469=3</formula>
    </cfRule>
    <cfRule type="expression" dxfId="32797" priority="4987">
      <formula>$Y469=2</formula>
    </cfRule>
    <cfRule type="expression" dxfId="32796" priority="4988">
      <formula>$Y469=1</formula>
    </cfRule>
  </conditionalFormatting>
  <conditionalFormatting sqref="Y469:Z473 AB469:AF473">
    <cfRule type="expression" dxfId="32795" priority="4980">
      <formula>$Y469=1</formula>
    </cfRule>
  </conditionalFormatting>
  <conditionalFormatting sqref="Y469:Z473 AB469:AF473">
    <cfRule type="expression" dxfId="32794" priority="4979">
      <formula>$Y469=3</formula>
    </cfRule>
  </conditionalFormatting>
  <conditionalFormatting sqref="Y469:Z473 AB469:AF473">
    <cfRule type="expression" dxfId="32793" priority="4978">
      <formula>$Y469=4</formula>
    </cfRule>
  </conditionalFormatting>
  <conditionalFormatting sqref="Y469:Z473 AB469:AF473">
    <cfRule type="expression" dxfId="32792" priority="4977">
      <formula>$Y469=2</formula>
    </cfRule>
  </conditionalFormatting>
  <conditionalFormatting sqref="AF469:AF473 Y469:Z473">
    <cfRule type="expression" dxfId="32791" priority="4969">
      <formula>$Y469=4</formula>
    </cfRule>
    <cfRule type="expression" dxfId="32790" priority="4970">
      <formula>$Y469=3</formula>
    </cfRule>
    <cfRule type="expression" dxfId="32789" priority="4971">
      <formula>$Y469=2</formula>
    </cfRule>
    <cfRule type="expression" dxfId="32788" priority="4972">
      <formula>$Y469=1</formula>
    </cfRule>
    <cfRule type="expression" dxfId="32787" priority="4973">
      <formula>$Y469=4</formula>
    </cfRule>
    <cfRule type="expression" dxfId="32786" priority="4974">
      <formula>$Y469=3</formula>
    </cfRule>
    <cfRule type="expression" dxfId="32785" priority="4975">
      <formula>$Y469=2</formula>
    </cfRule>
    <cfRule type="expression" dxfId="32784" priority="4976">
      <formula>$Y469=1</formula>
    </cfRule>
  </conditionalFormatting>
  <conditionalFormatting sqref="Y469:Z473 AB469:AF473">
    <cfRule type="expression" dxfId="32783" priority="4968">
      <formula>$Y469=1</formula>
    </cfRule>
  </conditionalFormatting>
  <conditionalFormatting sqref="Y469:Z473 AB469:AF473">
    <cfRule type="expression" dxfId="32782" priority="4967">
      <formula>$Y469=3</formula>
    </cfRule>
  </conditionalFormatting>
  <conditionalFormatting sqref="Y469:Z473 AB469:AF473">
    <cfRule type="expression" dxfId="32781" priority="4966">
      <formula>$Y469=4</formula>
    </cfRule>
  </conditionalFormatting>
  <conditionalFormatting sqref="Y469:Z473 AB469:AF473">
    <cfRule type="expression" dxfId="32780" priority="4965">
      <formula>$Y469=2</formula>
    </cfRule>
  </conditionalFormatting>
  <conditionalFormatting sqref="AF469:AF473 Y469:Z473">
    <cfRule type="expression" dxfId="32779" priority="4957">
      <formula>$Y469=4</formula>
    </cfRule>
    <cfRule type="expression" dxfId="32778" priority="4958">
      <formula>$Y469=3</formula>
    </cfRule>
    <cfRule type="expression" dxfId="32777" priority="4959">
      <formula>$Y469=2</formula>
    </cfRule>
    <cfRule type="expression" dxfId="32776" priority="4960">
      <formula>$Y469=1</formula>
    </cfRule>
    <cfRule type="expression" dxfId="32775" priority="4961">
      <formula>$Y469=4</formula>
    </cfRule>
    <cfRule type="expression" dxfId="32774" priority="4962">
      <formula>$Y469=3</formula>
    </cfRule>
    <cfRule type="expression" dxfId="32773" priority="4963">
      <formula>$Y469=2</formula>
    </cfRule>
    <cfRule type="expression" dxfId="32772" priority="4964">
      <formula>$Y469=1</formula>
    </cfRule>
  </conditionalFormatting>
  <conditionalFormatting sqref="P469:X473">
    <cfRule type="expression" dxfId="32771" priority="4956">
      <formula>$Y469=1</formula>
    </cfRule>
  </conditionalFormatting>
  <conditionalFormatting sqref="P469:X473">
    <cfRule type="expression" dxfId="32770" priority="4955">
      <formula>$Y469=3</formula>
    </cfRule>
  </conditionalFormatting>
  <conditionalFormatting sqref="P469:X473">
    <cfRule type="expression" dxfId="32769" priority="4954">
      <formula>$Y469=4</formula>
    </cfRule>
  </conditionalFormatting>
  <conditionalFormatting sqref="P469:X473">
    <cfRule type="expression" dxfId="32768" priority="4953">
      <formula>$Y469=2</formula>
    </cfRule>
  </conditionalFormatting>
  <conditionalFormatting sqref="R469:X473">
    <cfRule type="expression" dxfId="32767" priority="4945">
      <formula>$Y469=4</formula>
    </cfRule>
    <cfRule type="expression" dxfId="32766" priority="4946">
      <formula>$Y469=3</formula>
    </cfRule>
    <cfRule type="expression" dxfId="32765" priority="4947">
      <formula>$Y469=2</formula>
    </cfRule>
    <cfRule type="expression" dxfId="32764" priority="4948">
      <formula>$Y469=1</formula>
    </cfRule>
    <cfRule type="expression" dxfId="32763" priority="4949">
      <formula>$Y469=4</formula>
    </cfRule>
    <cfRule type="expression" dxfId="32762" priority="4950">
      <formula>$Y469=3</formula>
    </cfRule>
    <cfRule type="expression" dxfId="32761" priority="4951">
      <formula>$Y469=2</formula>
    </cfRule>
    <cfRule type="expression" dxfId="32760" priority="4952">
      <formula>$Y469=1</formula>
    </cfRule>
  </conditionalFormatting>
  <conditionalFormatting sqref="P469:Q473">
    <cfRule type="expression" dxfId="32759" priority="4929">
      <formula>$Y469=4</formula>
    </cfRule>
    <cfRule type="expression" dxfId="32758" priority="4930">
      <formula>$Y469=3</formula>
    </cfRule>
    <cfRule type="expression" dxfId="32757" priority="4931">
      <formula>$Y469=2</formula>
    </cfRule>
    <cfRule type="expression" dxfId="32756" priority="4932">
      <formula>$Y469=1</formula>
    </cfRule>
    <cfRule type="expression" dxfId="32755" priority="4933">
      <formula>$Y469=4</formula>
    </cfRule>
    <cfRule type="expression" dxfId="32754" priority="4934">
      <formula>$Y469=3</formula>
    </cfRule>
    <cfRule type="expression" dxfId="32753" priority="4935">
      <formula>$Y469=2</formula>
    </cfRule>
    <cfRule type="expression" dxfId="32752" priority="4936">
      <formula>$Y469=1</formula>
    </cfRule>
    <cfRule type="expression" dxfId="32751" priority="4937">
      <formula>$Y469=4</formula>
    </cfRule>
    <cfRule type="expression" dxfId="32750" priority="4938">
      <formula>$Y469=3</formula>
    </cfRule>
    <cfRule type="expression" dxfId="32749" priority="4939">
      <formula>$Y469=2</formula>
    </cfRule>
    <cfRule type="expression" dxfId="32748" priority="4940">
      <formula>$Y469=1</formula>
    </cfRule>
    <cfRule type="expression" dxfId="32747" priority="4941">
      <formula>$Y469=4</formula>
    </cfRule>
    <cfRule type="expression" dxfId="32746" priority="4942">
      <formula>$Y469=3</formula>
    </cfRule>
    <cfRule type="expression" dxfId="32745" priority="4943">
      <formula>$Y469=2</formula>
    </cfRule>
    <cfRule type="expression" dxfId="32744" priority="4944">
      <formula>$Y469=1</formula>
    </cfRule>
  </conditionalFormatting>
  <conditionalFormatting sqref="P469:P473">
    <cfRule type="expression" dxfId="32743" priority="4928">
      <formula>$Y469=1</formula>
    </cfRule>
  </conditionalFormatting>
  <conditionalFormatting sqref="P469:P473">
    <cfRule type="expression" dxfId="32742" priority="4927">
      <formula>$Y469=3</formula>
    </cfRule>
  </conditionalFormatting>
  <conditionalFormatting sqref="P469:P473">
    <cfRule type="expression" dxfId="32741" priority="4926">
      <formula>$Y469=4</formula>
    </cfRule>
  </conditionalFormatting>
  <conditionalFormatting sqref="P469:P473">
    <cfRule type="expression" dxfId="32740" priority="4925">
      <formula>$Y469=2</formula>
    </cfRule>
  </conditionalFormatting>
  <conditionalFormatting sqref="P469:P473">
    <cfRule type="expression" dxfId="32739" priority="4909">
      <formula>$Y469=4</formula>
    </cfRule>
    <cfRule type="expression" dxfId="32738" priority="4910">
      <formula>$Y469=3</formula>
    </cfRule>
    <cfRule type="expression" dxfId="32737" priority="4911">
      <formula>$Y469=2</formula>
    </cfRule>
    <cfRule type="expression" dxfId="32736" priority="4912">
      <formula>$Y469=1</formula>
    </cfRule>
    <cfRule type="expression" dxfId="32735" priority="4913">
      <formula>$Y469=4</formula>
    </cfRule>
    <cfRule type="expression" dxfId="32734" priority="4914">
      <formula>$Y469=3</formula>
    </cfRule>
    <cfRule type="expression" dxfId="32733" priority="4915">
      <formula>$Y469=2</formula>
    </cfRule>
    <cfRule type="expression" dxfId="32732" priority="4916">
      <formula>$Y469=1</formula>
    </cfRule>
    <cfRule type="expression" dxfId="32731" priority="4917">
      <formula>$Y469=4</formula>
    </cfRule>
    <cfRule type="expression" dxfId="32730" priority="4918">
      <formula>$Y469=3</formula>
    </cfRule>
    <cfRule type="expression" dxfId="32729" priority="4919">
      <formula>$Y469=2</formula>
    </cfRule>
    <cfRule type="expression" dxfId="32728" priority="4920">
      <formula>$Y469=1</formula>
    </cfRule>
    <cfRule type="expression" dxfId="32727" priority="4921">
      <formula>$Y469=4</formula>
    </cfRule>
    <cfRule type="expression" dxfId="32726" priority="4922">
      <formula>$Y469=3</formula>
    </cfRule>
    <cfRule type="expression" dxfId="32725" priority="4923">
      <formula>$Y469=2</formula>
    </cfRule>
    <cfRule type="expression" dxfId="32724" priority="4924">
      <formula>$Y469=1</formula>
    </cfRule>
  </conditionalFormatting>
  <conditionalFormatting sqref="P469:P473">
    <cfRule type="expression" dxfId="32723" priority="4908">
      <formula>$Y469=1</formula>
    </cfRule>
  </conditionalFormatting>
  <conditionalFormatting sqref="P469:P473">
    <cfRule type="expression" dxfId="32722" priority="4907">
      <formula>$Y469=3</formula>
    </cfRule>
  </conditionalFormatting>
  <conditionalFormatting sqref="P469:P473">
    <cfRule type="expression" dxfId="32721" priority="4906">
      <formula>$Y469=4</formula>
    </cfRule>
  </conditionalFormatting>
  <conditionalFormatting sqref="P469:P473">
    <cfRule type="expression" dxfId="32720" priority="4905">
      <formula>$Y469=2</formula>
    </cfRule>
  </conditionalFormatting>
  <conditionalFormatting sqref="P469:P473">
    <cfRule type="expression" dxfId="32719" priority="4889">
      <formula>$Y469=4</formula>
    </cfRule>
    <cfRule type="expression" dxfId="32718" priority="4890">
      <formula>$Y469=3</formula>
    </cfRule>
    <cfRule type="expression" dxfId="32717" priority="4891">
      <formula>$Y469=2</formula>
    </cfRule>
    <cfRule type="expression" dxfId="32716" priority="4892">
      <formula>$Y469=1</formula>
    </cfRule>
    <cfRule type="expression" dxfId="32715" priority="4893">
      <formula>$Y469=4</formula>
    </cfRule>
    <cfRule type="expression" dxfId="32714" priority="4894">
      <formula>$Y469=3</formula>
    </cfRule>
    <cfRule type="expression" dxfId="32713" priority="4895">
      <formula>$Y469=2</formula>
    </cfRule>
    <cfRule type="expression" dxfId="32712" priority="4896">
      <formula>$Y469=1</formula>
    </cfRule>
    <cfRule type="expression" dxfId="32711" priority="4897">
      <formula>$Y469=4</formula>
    </cfRule>
    <cfRule type="expression" dxfId="32710" priority="4898">
      <formula>$Y469=3</formula>
    </cfRule>
    <cfRule type="expression" dxfId="32709" priority="4899">
      <formula>$Y469=2</formula>
    </cfRule>
    <cfRule type="expression" dxfId="32708" priority="4900">
      <formula>$Y469=1</formula>
    </cfRule>
    <cfRule type="expression" dxfId="32707" priority="4901">
      <formula>$Y469=4</formula>
    </cfRule>
    <cfRule type="expression" dxfId="32706" priority="4902">
      <formula>$Y469=3</formula>
    </cfRule>
    <cfRule type="expression" dxfId="32705" priority="4903">
      <formula>$Y469=2</formula>
    </cfRule>
    <cfRule type="expression" dxfId="32704" priority="4904">
      <formula>$Y469=1</formula>
    </cfRule>
  </conditionalFormatting>
  <conditionalFormatting sqref="Q469:Q473">
    <cfRule type="expression" dxfId="32703" priority="4888">
      <formula>$Y469=1</formula>
    </cfRule>
  </conditionalFormatting>
  <conditionalFormatting sqref="Q469:Q473">
    <cfRule type="expression" dxfId="32702" priority="4887">
      <formula>$Y469=3</formula>
    </cfRule>
  </conditionalFormatting>
  <conditionalFormatting sqref="Q469:Q473">
    <cfRule type="expression" dxfId="32701" priority="4886">
      <formula>$Y469=4</formula>
    </cfRule>
  </conditionalFormatting>
  <conditionalFormatting sqref="Q469:Q473">
    <cfRule type="expression" dxfId="32700" priority="4885">
      <formula>$Y469=2</formula>
    </cfRule>
  </conditionalFormatting>
  <conditionalFormatting sqref="Q469:Q473">
    <cfRule type="expression" dxfId="32699" priority="4869">
      <formula>$Y469=4</formula>
    </cfRule>
    <cfRule type="expression" dxfId="32698" priority="4870">
      <formula>$Y469=3</formula>
    </cfRule>
    <cfRule type="expression" dxfId="32697" priority="4871">
      <formula>$Y469=2</formula>
    </cfRule>
    <cfRule type="expression" dxfId="32696" priority="4872">
      <formula>$Y469=1</formula>
    </cfRule>
    <cfRule type="expression" dxfId="32695" priority="4873">
      <formula>$Y469=4</formula>
    </cfRule>
    <cfRule type="expression" dxfId="32694" priority="4874">
      <formula>$Y469=3</formula>
    </cfRule>
    <cfRule type="expression" dxfId="32693" priority="4875">
      <formula>$Y469=2</formula>
    </cfRule>
    <cfRule type="expression" dxfId="32692" priority="4876">
      <formula>$Y469=1</formula>
    </cfRule>
    <cfRule type="expression" dxfId="32691" priority="4877">
      <formula>$Y469=4</formula>
    </cfRule>
    <cfRule type="expression" dxfId="32690" priority="4878">
      <formula>$Y469=3</formula>
    </cfRule>
    <cfRule type="expression" dxfId="32689" priority="4879">
      <formula>$Y469=2</formula>
    </cfRule>
    <cfRule type="expression" dxfId="32688" priority="4880">
      <formula>$Y469=1</formula>
    </cfRule>
    <cfRule type="expression" dxfId="32687" priority="4881">
      <formula>$Y469=4</formula>
    </cfRule>
    <cfRule type="expression" dxfId="32686" priority="4882">
      <formula>$Y469=3</formula>
    </cfRule>
    <cfRule type="expression" dxfId="32685" priority="4883">
      <formula>$Y469=2</formula>
    </cfRule>
    <cfRule type="expression" dxfId="32684" priority="4884">
      <formula>$Y469=1</formula>
    </cfRule>
  </conditionalFormatting>
  <conditionalFormatting sqref="R469:X473">
    <cfRule type="expression" dxfId="32683" priority="4868">
      <formula>$Y469=1</formula>
    </cfRule>
  </conditionalFormatting>
  <conditionalFormatting sqref="R469:X473">
    <cfRule type="expression" dxfId="32682" priority="4867">
      <formula>$Y469=3</formula>
    </cfRule>
  </conditionalFormatting>
  <conditionalFormatting sqref="R469:X473">
    <cfRule type="expression" dxfId="32681" priority="4866">
      <formula>$Y469=4</formula>
    </cfRule>
  </conditionalFormatting>
  <conditionalFormatting sqref="R469:X473">
    <cfRule type="expression" dxfId="32680" priority="4865">
      <formula>$Y469=2</formula>
    </cfRule>
  </conditionalFormatting>
  <conditionalFormatting sqref="R469:X473">
    <cfRule type="expression" dxfId="32679" priority="4857">
      <formula>$Y469=4</formula>
    </cfRule>
    <cfRule type="expression" dxfId="32678" priority="4858">
      <formula>$Y469=3</formula>
    </cfRule>
    <cfRule type="expression" dxfId="32677" priority="4859">
      <formula>$Y469=2</formula>
    </cfRule>
    <cfRule type="expression" dxfId="32676" priority="4860">
      <formula>$Y469=1</formula>
    </cfRule>
    <cfRule type="expression" dxfId="32675" priority="4861">
      <formula>$Y469=4</formula>
    </cfRule>
    <cfRule type="expression" dxfId="32674" priority="4862">
      <formula>$Y469=3</formula>
    </cfRule>
    <cfRule type="expression" dxfId="32673" priority="4863">
      <formula>$Y469=2</formula>
    </cfRule>
    <cfRule type="expression" dxfId="32672" priority="4864">
      <formula>$Y469=1</formula>
    </cfRule>
  </conditionalFormatting>
  <conditionalFormatting sqref="R469:V473">
    <cfRule type="expression" dxfId="32671" priority="4856">
      <formula>$Y469=1</formula>
    </cfRule>
  </conditionalFormatting>
  <conditionalFormatting sqref="R469:V473">
    <cfRule type="expression" dxfId="32670" priority="4855">
      <formula>$Y469=3</formula>
    </cfRule>
  </conditionalFormatting>
  <conditionalFormatting sqref="R469:V473">
    <cfRule type="expression" dxfId="32669" priority="4854">
      <formula>$Y469=4</formula>
    </cfRule>
  </conditionalFormatting>
  <conditionalFormatting sqref="R469:V473">
    <cfRule type="expression" dxfId="32668" priority="4853">
      <formula>$Y469=2</formula>
    </cfRule>
  </conditionalFormatting>
  <conditionalFormatting sqref="R469:V473">
    <cfRule type="expression" dxfId="32667" priority="4845">
      <formula>$Y469=4</formula>
    </cfRule>
    <cfRule type="expression" dxfId="32666" priority="4846">
      <formula>$Y469=3</formula>
    </cfRule>
    <cfRule type="expression" dxfId="32665" priority="4847">
      <formula>$Y469=2</formula>
    </cfRule>
    <cfRule type="expression" dxfId="32664" priority="4848">
      <formula>$Y469=1</formula>
    </cfRule>
    <cfRule type="expression" dxfId="32663" priority="4849">
      <formula>$Y469=4</formula>
    </cfRule>
    <cfRule type="expression" dxfId="32662" priority="4850">
      <formula>$Y469=3</formula>
    </cfRule>
    <cfRule type="expression" dxfId="32661" priority="4851">
      <formula>$Y469=2</formula>
    </cfRule>
    <cfRule type="expression" dxfId="32660" priority="4852">
      <formula>$Y469=1</formula>
    </cfRule>
  </conditionalFormatting>
  <conditionalFormatting sqref="W469:X473">
    <cfRule type="expression" dxfId="32659" priority="4844">
      <formula>$Y469=1</formula>
    </cfRule>
  </conditionalFormatting>
  <conditionalFormatting sqref="W469:X473">
    <cfRule type="expression" dxfId="32658" priority="4843">
      <formula>$Y469=3</formula>
    </cfRule>
  </conditionalFormatting>
  <conditionalFormatting sqref="W469:X473">
    <cfRule type="expression" dxfId="32657" priority="4842">
      <formula>$Y469=4</formula>
    </cfRule>
  </conditionalFormatting>
  <conditionalFormatting sqref="W469:X473">
    <cfRule type="expression" dxfId="32656" priority="4841">
      <formula>$Y469=2</formula>
    </cfRule>
  </conditionalFormatting>
  <conditionalFormatting sqref="W469:X473">
    <cfRule type="expression" dxfId="32655" priority="4833">
      <formula>$Y469=4</formula>
    </cfRule>
    <cfRule type="expression" dxfId="32654" priority="4834">
      <formula>$Y469=3</formula>
    </cfRule>
    <cfRule type="expression" dxfId="32653" priority="4835">
      <formula>$Y469=2</formula>
    </cfRule>
    <cfRule type="expression" dxfId="32652" priority="4836">
      <formula>$Y469=1</formula>
    </cfRule>
    <cfRule type="expression" dxfId="32651" priority="4837">
      <formula>$Y469=4</formula>
    </cfRule>
    <cfRule type="expression" dxfId="32650" priority="4838">
      <formula>$Y469=3</formula>
    </cfRule>
    <cfRule type="expression" dxfId="32649" priority="4839">
      <formula>$Y469=2</formula>
    </cfRule>
    <cfRule type="expression" dxfId="32648" priority="4840">
      <formula>$Y469=1</formula>
    </cfRule>
  </conditionalFormatting>
  <conditionalFormatting sqref="Q469:Q473">
    <cfRule type="expression" dxfId="32647" priority="4832">
      <formula>$Y469=1</formula>
    </cfRule>
  </conditionalFormatting>
  <conditionalFormatting sqref="Q469:Q473">
    <cfRule type="expression" dxfId="32646" priority="4831">
      <formula>$Y469=3</formula>
    </cfRule>
  </conditionalFormatting>
  <conditionalFormatting sqref="Q469:Q473">
    <cfRule type="expression" dxfId="32645" priority="4830">
      <formula>$Y469=4</formula>
    </cfRule>
  </conditionalFormatting>
  <conditionalFormatting sqref="Q469:Q473">
    <cfRule type="expression" dxfId="32644" priority="4829">
      <formula>$Y469=2</formula>
    </cfRule>
  </conditionalFormatting>
  <conditionalFormatting sqref="Q469:Q473">
    <cfRule type="expression" dxfId="32643" priority="4813">
      <formula>$Y469=4</formula>
    </cfRule>
    <cfRule type="expression" dxfId="32642" priority="4814">
      <formula>$Y469=3</formula>
    </cfRule>
    <cfRule type="expression" dxfId="32641" priority="4815">
      <formula>$Y469=2</formula>
    </cfRule>
    <cfRule type="expression" dxfId="32640" priority="4816">
      <formula>$Y469=1</formula>
    </cfRule>
    <cfRule type="expression" dxfId="32639" priority="4817">
      <formula>$Y469=4</formula>
    </cfRule>
    <cfRule type="expression" dxfId="32638" priority="4818">
      <formula>$Y469=3</formula>
    </cfRule>
    <cfRule type="expression" dxfId="32637" priority="4819">
      <formula>$Y469=2</formula>
    </cfRule>
    <cfRule type="expression" dxfId="32636" priority="4820">
      <formula>$Y469=1</formula>
    </cfRule>
    <cfRule type="expression" dxfId="32635" priority="4821">
      <formula>$Y469=4</formula>
    </cfRule>
    <cfRule type="expression" dxfId="32634" priority="4822">
      <formula>$Y469=3</formula>
    </cfRule>
    <cfRule type="expression" dxfId="32633" priority="4823">
      <formula>$Y469=2</formula>
    </cfRule>
    <cfRule type="expression" dxfId="32632" priority="4824">
      <formula>$Y469=1</formula>
    </cfRule>
    <cfRule type="expression" dxfId="32631" priority="4825">
      <formula>$Y469=4</formula>
    </cfRule>
    <cfRule type="expression" dxfId="32630" priority="4826">
      <formula>$Y469=3</formula>
    </cfRule>
    <cfRule type="expression" dxfId="32629" priority="4827">
      <formula>$Y469=2</formula>
    </cfRule>
    <cfRule type="expression" dxfId="32628" priority="4828">
      <formula>$Y469=1</formula>
    </cfRule>
  </conditionalFormatting>
  <conditionalFormatting sqref="R469:X473">
    <cfRule type="expression" dxfId="32627" priority="4812">
      <formula>$Y469=1</formula>
    </cfRule>
  </conditionalFormatting>
  <conditionalFormatting sqref="R469:X473">
    <cfRule type="expression" dxfId="32626" priority="4811">
      <formula>$Y469=3</formula>
    </cfRule>
  </conditionalFormatting>
  <conditionalFormatting sqref="R469:X473">
    <cfRule type="expression" dxfId="32625" priority="4810">
      <formula>$Y469=4</formula>
    </cfRule>
  </conditionalFormatting>
  <conditionalFormatting sqref="R469:X473">
    <cfRule type="expression" dxfId="32624" priority="4809">
      <formula>$Y469=2</formula>
    </cfRule>
  </conditionalFormatting>
  <conditionalFormatting sqref="R469:X473">
    <cfRule type="expression" dxfId="32623" priority="4801">
      <formula>$Y469=4</formula>
    </cfRule>
    <cfRule type="expression" dxfId="32622" priority="4802">
      <formula>$Y469=3</formula>
    </cfRule>
    <cfRule type="expression" dxfId="32621" priority="4803">
      <formula>$Y469=2</formula>
    </cfRule>
    <cfRule type="expression" dxfId="32620" priority="4804">
      <formula>$Y469=1</formula>
    </cfRule>
    <cfRule type="expression" dxfId="32619" priority="4805">
      <formula>$Y469=4</formula>
    </cfRule>
    <cfRule type="expression" dxfId="32618" priority="4806">
      <formula>$Y469=3</formula>
    </cfRule>
    <cfRule type="expression" dxfId="32617" priority="4807">
      <formula>$Y469=2</formula>
    </cfRule>
    <cfRule type="expression" dxfId="32616" priority="4808">
      <formula>$Y469=1</formula>
    </cfRule>
  </conditionalFormatting>
  <conditionalFormatting sqref="R469:V473">
    <cfRule type="expression" dxfId="32615" priority="4800">
      <formula>$Y469=1</formula>
    </cfRule>
  </conditionalFormatting>
  <conditionalFormatting sqref="R469:V473">
    <cfRule type="expression" dxfId="32614" priority="4799">
      <formula>$Y469=3</formula>
    </cfRule>
  </conditionalFormatting>
  <conditionalFormatting sqref="R469:V473">
    <cfRule type="expression" dxfId="32613" priority="4798">
      <formula>$Y469=4</formula>
    </cfRule>
  </conditionalFormatting>
  <conditionalFormatting sqref="R469:V473">
    <cfRule type="expression" dxfId="32612" priority="4797">
      <formula>$Y469=2</formula>
    </cfRule>
  </conditionalFormatting>
  <conditionalFormatting sqref="R469:V473">
    <cfRule type="expression" dxfId="32611" priority="4789">
      <formula>$Y469=4</formula>
    </cfRule>
    <cfRule type="expression" dxfId="32610" priority="4790">
      <formula>$Y469=3</formula>
    </cfRule>
    <cfRule type="expression" dxfId="32609" priority="4791">
      <formula>$Y469=2</formula>
    </cfRule>
    <cfRule type="expression" dxfId="32608" priority="4792">
      <formula>$Y469=1</formula>
    </cfRule>
    <cfRule type="expression" dxfId="32607" priority="4793">
      <formula>$Y469=4</formula>
    </cfRule>
    <cfRule type="expression" dxfId="32606" priority="4794">
      <formula>$Y469=3</formula>
    </cfRule>
    <cfRule type="expression" dxfId="32605" priority="4795">
      <formula>$Y469=2</formula>
    </cfRule>
    <cfRule type="expression" dxfId="32604" priority="4796">
      <formula>$Y469=1</formula>
    </cfRule>
  </conditionalFormatting>
  <conditionalFormatting sqref="W469:X473">
    <cfRule type="expression" dxfId="32603" priority="4788">
      <formula>$Y469=1</formula>
    </cfRule>
  </conditionalFormatting>
  <conditionalFormatting sqref="W469:X473">
    <cfRule type="expression" dxfId="32602" priority="4787">
      <formula>$Y469=3</formula>
    </cfRule>
  </conditionalFormatting>
  <conditionalFormatting sqref="W469:X473">
    <cfRule type="expression" dxfId="32601" priority="4786">
      <formula>$Y469=4</formula>
    </cfRule>
  </conditionalFormatting>
  <conditionalFormatting sqref="W469:X473">
    <cfRule type="expression" dxfId="32600" priority="4785">
      <formula>$Y469=2</formula>
    </cfRule>
  </conditionalFormatting>
  <conditionalFormatting sqref="W469:X473">
    <cfRule type="expression" dxfId="32599" priority="4777">
      <formula>$Y469=4</formula>
    </cfRule>
    <cfRule type="expression" dxfId="32598" priority="4778">
      <formula>$Y469=3</formula>
    </cfRule>
    <cfRule type="expression" dxfId="32597" priority="4779">
      <formula>$Y469=2</formula>
    </cfRule>
    <cfRule type="expression" dxfId="32596" priority="4780">
      <formula>$Y469=1</formula>
    </cfRule>
    <cfRule type="expression" dxfId="32595" priority="4781">
      <formula>$Y469=4</formula>
    </cfRule>
    <cfRule type="expression" dxfId="32594" priority="4782">
      <formula>$Y469=3</formula>
    </cfRule>
    <cfRule type="expression" dxfId="32593" priority="4783">
      <formula>$Y469=2</formula>
    </cfRule>
    <cfRule type="expression" dxfId="32592" priority="4784">
      <formula>$Y469=1</formula>
    </cfRule>
  </conditionalFormatting>
  <conditionalFormatting sqref="E471:E473">
    <cfRule type="expression" dxfId="32591" priority="4776">
      <formula>$Y471=1</formula>
    </cfRule>
  </conditionalFormatting>
  <conditionalFormatting sqref="E471:E473">
    <cfRule type="expression" dxfId="32590" priority="4775">
      <formula>$Y471=4</formula>
    </cfRule>
  </conditionalFormatting>
  <conditionalFormatting sqref="E471:E473">
    <cfRule type="expression" dxfId="32589" priority="4773">
      <formula>$Y471=3</formula>
    </cfRule>
    <cfRule type="expression" dxfId="32588" priority="4774">
      <formula>$Y471=2</formula>
    </cfRule>
  </conditionalFormatting>
  <conditionalFormatting sqref="J471:J475">
    <cfRule type="expression" dxfId="32587" priority="4772">
      <formula>$Y471=1</formula>
    </cfRule>
  </conditionalFormatting>
  <conditionalFormatting sqref="J471:J475">
    <cfRule type="expression" dxfId="32586" priority="4771">
      <formula>$Y471=3</formula>
    </cfRule>
  </conditionalFormatting>
  <conditionalFormatting sqref="J471:J475">
    <cfRule type="expression" dxfId="32585" priority="4770">
      <formula>$Y471=4</formula>
    </cfRule>
  </conditionalFormatting>
  <conditionalFormatting sqref="J471:J475">
    <cfRule type="expression" dxfId="32584" priority="4769">
      <formula>$Y471=2</formula>
    </cfRule>
  </conditionalFormatting>
  <conditionalFormatting sqref="J471:J475">
    <cfRule type="expression" dxfId="32583" priority="4753">
      <formula>$Y471=4</formula>
    </cfRule>
    <cfRule type="expression" dxfId="32582" priority="4754">
      <formula>$Y471=3</formula>
    </cfRule>
    <cfRule type="expression" dxfId="32581" priority="4755">
      <formula>$Y471=2</formula>
    </cfRule>
    <cfRule type="expression" dxfId="32580" priority="4756">
      <formula>$Y471=1</formula>
    </cfRule>
    <cfRule type="expression" dxfId="32579" priority="4757">
      <formula>$Y471=4</formula>
    </cfRule>
    <cfRule type="expression" dxfId="32578" priority="4758">
      <formula>$Y471=3</formula>
    </cfRule>
    <cfRule type="expression" dxfId="32577" priority="4759">
      <formula>$Y471=2</formula>
    </cfRule>
    <cfRule type="expression" dxfId="32576" priority="4760">
      <formula>$Y471=1</formula>
    </cfRule>
    <cfRule type="expression" dxfId="32575" priority="4761">
      <formula>$Y471=4</formula>
    </cfRule>
    <cfRule type="expression" dxfId="32574" priority="4762">
      <formula>$Y471=3</formula>
    </cfRule>
    <cfRule type="expression" dxfId="32573" priority="4763">
      <formula>$Y471=2</formula>
    </cfRule>
    <cfRule type="expression" dxfId="32572" priority="4764">
      <formula>$Y471=1</formula>
    </cfRule>
    <cfRule type="expression" dxfId="32571" priority="4765">
      <formula>$Y471=4</formula>
    </cfRule>
    <cfRule type="expression" dxfId="32570" priority="4766">
      <formula>$Y471=3</formula>
    </cfRule>
    <cfRule type="expression" dxfId="32569" priority="4767">
      <formula>$Y471=2</formula>
    </cfRule>
    <cfRule type="expression" dxfId="32568" priority="4768">
      <formula>$Y471=1</formula>
    </cfRule>
  </conditionalFormatting>
  <conditionalFormatting sqref="J471:J475">
    <cfRule type="expression" dxfId="32567" priority="4752">
      <formula>$Y471=1</formula>
    </cfRule>
  </conditionalFormatting>
  <conditionalFormatting sqref="J471:J475">
    <cfRule type="expression" dxfId="32566" priority="4751">
      <formula>$Y471=3</formula>
    </cfRule>
  </conditionalFormatting>
  <conditionalFormatting sqref="J471:J475">
    <cfRule type="expression" dxfId="32565" priority="4750">
      <formula>$Y471=4</formula>
    </cfRule>
  </conditionalFormatting>
  <conditionalFormatting sqref="J471:J475">
    <cfRule type="expression" dxfId="32564" priority="4749">
      <formula>$Y471=2</formula>
    </cfRule>
  </conditionalFormatting>
  <conditionalFormatting sqref="J471:J475">
    <cfRule type="expression" dxfId="32563" priority="4733">
      <formula>$Y471=4</formula>
    </cfRule>
    <cfRule type="expression" dxfId="32562" priority="4734">
      <formula>$Y471=3</formula>
    </cfRule>
    <cfRule type="expression" dxfId="32561" priority="4735">
      <formula>$Y471=2</formula>
    </cfRule>
    <cfRule type="expression" dxfId="32560" priority="4736">
      <formula>$Y471=1</formula>
    </cfRule>
    <cfRule type="expression" dxfId="32559" priority="4737">
      <formula>$Y471=4</formula>
    </cfRule>
    <cfRule type="expression" dxfId="32558" priority="4738">
      <formula>$Y471=3</formula>
    </cfRule>
    <cfRule type="expression" dxfId="32557" priority="4739">
      <formula>$Y471=2</formula>
    </cfRule>
    <cfRule type="expression" dxfId="32556" priority="4740">
      <formula>$Y471=1</formula>
    </cfRule>
    <cfRule type="expression" dxfId="32555" priority="4741">
      <formula>$Y471=4</formula>
    </cfRule>
    <cfRule type="expression" dxfId="32554" priority="4742">
      <formula>$Y471=3</formula>
    </cfRule>
    <cfRule type="expression" dxfId="32553" priority="4743">
      <formula>$Y471=2</formula>
    </cfRule>
    <cfRule type="expression" dxfId="32552" priority="4744">
      <formula>$Y471=1</formula>
    </cfRule>
    <cfRule type="expression" dxfId="32551" priority="4745">
      <formula>$Y471=4</formula>
    </cfRule>
    <cfRule type="expression" dxfId="32550" priority="4746">
      <formula>$Y471=3</formula>
    </cfRule>
    <cfRule type="expression" dxfId="32549" priority="4747">
      <formula>$Y471=2</formula>
    </cfRule>
    <cfRule type="expression" dxfId="32548" priority="4748">
      <formula>$Y471=1</formula>
    </cfRule>
  </conditionalFormatting>
  <conditionalFormatting sqref="I471:I473">
    <cfRule type="expression" dxfId="32547" priority="4724">
      <formula>$Y471=1</formula>
    </cfRule>
  </conditionalFormatting>
  <conditionalFormatting sqref="I471:I473">
    <cfRule type="expression" dxfId="32546" priority="4723">
      <formula>$Y471=3</formula>
    </cfRule>
  </conditionalFormatting>
  <conditionalFormatting sqref="I471:I473">
    <cfRule type="expression" dxfId="32545" priority="4722">
      <formula>$Y471=4</formula>
    </cfRule>
  </conditionalFormatting>
  <conditionalFormatting sqref="I471:I473">
    <cfRule type="expression" dxfId="32544" priority="4721">
      <formula>$Y471=2</formula>
    </cfRule>
  </conditionalFormatting>
  <conditionalFormatting sqref="G471:G473">
    <cfRule type="expression" dxfId="32543" priority="4712">
      <formula>$Y471=1</formula>
    </cfRule>
  </conditionalFormatting>
  <conditionalFormatting sqref="G471:G473">
    <cfRule type="expression" dxfId="32542" priority="4711">
      <formula>$Y471=3</formula>
    </cfRule>
  </conditionalFormatting>
  <conditionalFormatting sqref="G471:G473">
    <cfRule type="expression" dxfId="32541" priority="4710">
      <formula>$Y471=4</formula>
    </cfRule>
  </conditionalFormatting>
  <conditionalFormatting sqref="G471:G473">
    <cfRule type="expression" dxfId="32540" priority="4709">
      <formula>$Y471=2</formula>
    </cfRule>
  </conditionalFormatting>
  <conditionalFormatting sqref="G471:G473">
    <cfRule type="expression" dxfId="32539" priority="4707">
      <formula>$Y471=1</formula>
    </cfRule>
    <cfRule type="expression" dxfId="32538" priority="4708">
      <formula>$Y471=1</formula>
    </cfRule>
  </conditionalFormatting>
  <conditionalFormatting sqref="G471:G473">
    <cfRule type="expression" dxfId="32537" priority="4705">
      <formula>$Y471=4</formula>
    </cfRule>
    <cfRule type="expression" dxfId="32536" priority="4706">
      <formula>$Y471=2</formula>
    </cfRule>
  </conditionalFormatting>
  <conditionalFormatting sqref="G471:G473">
    <cfRule type="expression" dxfId="32535" priority="4704">
      <formula>$Y471=1</formula>
    </cfRule>
  </conditionalFormatting>
  <conditionalFormatting sqref="G471:G473">
    <cfRule type="expression" dxfId="32534" priority="4703">
      <formula>$Y471=3</formula>
    </cfRule>
  </conditionalFormatting>
  <conditionalFormatting sqref="G471:G473">
    <cfRule type="expression" dxfId="32533" priority="4702">
      <formula>$Y471=4</formula>
    </cfRule>
  </conditionalFormatting>
  <conditionalFormatting sqref="G471:G473">
    <cfRule type="expression" dxfId="32532" priority="4701">
      <formula>$Y471=2</formula>
    </cfRule>
  </conditionalFormatting>
  <conditionalFormatting sqref="G471:G473">
    <cfRule type="expression" dxfId="32531" priority="4699">
      <formula>$Y471=1</formula>
    </cfRule>
    <cfRule type="expression" dxfId="32530" priority="4700">
      <formula>$Y471=1</formula>
    </cfRule>
  </conditionalFormatting>
  <conditionalFormatting sqref="G471:G473">
    <cfRule type="expression" dxfId="32529" priority="4697">
      <formula>$Y471=4</formula>
    </cfRule>
    <cfRule type="expression" dxfId="32528" priority="4698">
      <formula>$Y471=2</formula>
    </cfRule>
  </conditionalFormatting>
  <conditionalFormatting sqref="F471:F473">
    <cfRule type="expression" dxfId="32527" priority="4696">
      <formula>$Y471=1</formula>
    </cfRule>
  </conditionalFormatting>
  <conditionalFormatting sqref="F471:F473">
    <cfRule type="expression" dxfId="32526" priority="4695">
      <formula>$Y471=3</formula>
    </cfRule>
  </conditionalFormatting>
  <conditionalFormatting sqref="F471:F473">
    <cfRule type="expression" dxfId="32525" priority="4694">
      <formula>$Y471=4</formula>
    </cfRule>
  </conditionalFormatting>
  <conditionalFormatting sqref="F471:F473">
    <cfRule type="expression" dxfId="32524" priority="4693">
      <formula>$Y471=2</formula>
    </cfRule>
  </conditionalFormatting>
  <conditionalFormatting sqref="F471:F473">
    <cfRule type="expression" dxfId="32523" priority="4691">
      <formula>$Y471=1</formula>
    </cfRule>
    <cfRule type="expression" dxfId="32522" priority="4692">
      <formula>$Y471=1</formula>
    </cfRule>
  </conditionalFormatting>
  <conditionalFormatting sqref="F471:F473">
    <cfRule type="expression" dxfId="32521" priority="4689">
      <formula>$Y471=4</formula>
    </cfRule>
    <cfRule type="expression" dxfId="32520" priority="4690">
      <formula>$Y471=2</formula>
    </cfRule>
  </conditionalFormatting>
  <conditionalFormatting sqref="F471:F473">
    <cfRule type="expression" dxfId="32519" priority="4688">
      <formula>$Y471=1</formula>
    </cfRule>
  </conditionalFormatting>
  <conditionalFormatting sqref="F471:F473">
    <cfRule type="expression" dxfId="32518" priority="4687">
      <formula>$Y471=3</formula>
    </cfRule>
  </conditionalFormatting>
  <conditionalFormatting sqref="F471:F473">
    <cfRule type="expression" dxfId="32517" priority="4686">
      <formula>$Y471=4</formula>
    </cfRule>
  </conditionalFormatting>
  <conditionalFormatting sqref="F471:F473">
    <cfRule type="expression" dxfId="32516" priority="4685">
      <formula>$Y471=2</formula>
    </cfRule>
  </conditionalFormatting>
  <conditionalFormatting sqref="F471:F473">
    <cfRule type="expression" dxfId="32515" priority="4683">
      <formula>$Y471=1</formula>
    </cfRule>
    <cfRule type="expression" dxfId="32514" priority="4684">
      <formula>$Y471=1</formula>
    </cfRule>
  </conditionalFormatting>
  <conditionalFormatting sqref="F471:F473">
    <cfRule type="expression" dxfId="32513" priority="4681">
      <formula>$Y471=4</formula>
    </cfRule>
    <cfRule type="expression" dxfId="32512" priority="4682">
      <formula>$Y471=2</formula>
    </cfRule>
  </conditionalFormatting>
  <conditionalFormatting sqref="F471:F473">
    <cfRule type="expression" dxfId="32511" priority="4680">
      <formula>$Y471=1</formula>
    </cfRule>
  </conditionalFormatting>
  <conditionalFormatting sqref="F471:F473">
    <cfRule type="expression" dxfId="32510" priority="4679">
      <formula>$Y471=3</formula>
    </cfRule>
  </conditionalFormatting>
  <conditionalFormatting sqref="F471:F473">
    <cfRule type="expression" dxfId="32509" priority="4678">
      <formula>$Y471=4</formula>
    </cfRule>
  </conditionalFormatting>
  <conditionalFormatting sqref="F471:F473">
    <cfRule type="expression" dxfId="32508" priority="4677">
      <formula>$Y471=2</formula>
    </cfRule>
  </conditionalFormatting>
  <conditionalFormatting sqref="F471:F473">
    <cfRule type="expression" dxfId="32507" priority="4675">
      <formula>$Y471=1</formula>
    </cfRule>
    <cfRule type="expression" dxfId="32506" priority="4676">
      <formula>$Y471=1</formula>
    </cfRule>
  </conditionalFormatting>
  <conditionalFormatting sqref="F471:F473">
    <cfRule type="expression" dxfId="32505" priority="4673">
      <formula>$Y471=4</formula>
    </cfRule>
    <cfRule type="expression" dxfId="32504" priority="4674">
      <formula>$Y471=2</formula>
    </cfRule>
  </conditionalFormatting>
  <conditionalFormatting sqref="F471:F473">
    <cfRule type="expression" dxfId="32503" priority="4672">
      <formula>$Y471=1</formula>
    </cfRule>
  </conditionalFormatting>
  <conditionalFormatting sqref="F471:F473">
    <cfRule type="expression" dxfId="32502" priority="4671">
      <formula>$Y471=3</formula>
    </cfRule>
  </conditionalFormatting>
  <conditionalFormatting sqref="F471:F473">
    <cfRule type="expression" dxfId="32501" priority="4670">
      <formula>$Y471=4</formula>
    </cfRule>
  </conditionalFormatting>
  <conditionalFormatting sqref="F471:F473">
    <cfRule type="expression" dxfId="32500" priority="4669">
      <formula>$Y471=2</formula>
    </cfRule>
  </conditionalFormatting>
  <conditionalFormatting sqref="F471:F473">
    <cfRule type="expression" dxfId="32499" priority="4667">
      <formula>$Y471=1</formula>
    </cfRule>
    <cfRule type="expression" dxfId="32498" priority="4668">
      <formula>$Y471=1</formula>
    </cfRule>
  </conditionalFormatting>
  <conditionalFormatting sqref="F471:F473">
    <cfRule type="expression" dxfId="32497" priority="4665">
      <formula>$Y471=4</formula>
    </cfRule>
    <cfRule type="expression" dxfId="32496" priority="4666">
      <formula>$Y471=2</formula>
    </cfRule>
  </conditionalFormatting>
  <conditionalFormatting sqref="F471:F473">
    <cfRule type="expression" dxfId="32495" priority="4664">
      <formula>$Y471=1</formula>
    </cfRule>
  </conditionalFormatting>
  <conditionalFormatting sqref="F471:F473">
    <cfRule type="expression" dxfId="32494" priority="4663">
      <formula>$Y471=3</formula>
    </cfRule>
  </conditionalFormatting>
  <conditionalFormatting sqref="F471:F473">
    <cfRule type="expression" dxfId="32493" priority="4662">
      <formula>$Y471=4</formula>
    </cfRule>
  </conditionalFormatting>
  <conditionalFormatting sqref="F471:F473">
    <cfRule type="expression" dxfId="32492" priority="4661">
      <formula>$Y471=2</formula>
    </cfRule>
  </conditionalFormatting>
  <conditionalFormatting sqref="F471:F473">
    <cfRule type="expression" dxfId="32491" priority="4659">
      <formula>$Y471=1</formula>
    </cfRule>
    <cfRule type="expression" dxfId="32490" priority="4660">
      <formula>$Y471=1</formula>
    </cfRule>
  </conditionalFormatting>
  <conditionalFormatting sqref="F471:F473">
    <cfRule type="expression" dxfId="32489" priority="4657">
      <formula>$Y471=4</formula>
    </cfRule>
    <cfRule type="expression" dxfId="32488" priority="4658">
      <formula>$Y471=2</formula>
    </cfRule>
  </conditionalFormatting>
  <conditionalFormatting sqref="F471:F473">
    <cfRule type="expression" dxfId="32487" priority="4656">
      <formula>$Y471=1</formula>
    </cfRule>
  </conditionalFormatting>
  <conditionalFormatting sqref="F471:F473">
    <cfRule type="expression" dxfId="32486" priority="4655">
      <formula>$Y471=3</formula>
    </cfRule>
  </conditionalFormatting>
  <conditionalFormatting sqref="F471:F473">
    <cfRule type="expression" dxfId="32485" priority="4654">
      <formula>$Y471=4</formula>
    </cfRule>
  </conditionalFormatting>
  <conditionalFormatting sqref="F471:F473">
    <cfRule type="expression" dxfId="32484" priority="4653">
      <formula>$Y471=2</formula>
    </cfRule>
  </conditionalFormatting>
  <conditionalFormatting sqref="F471:F473">
    <cfRule type="expression" dxfId="32483" priority="4651">
      <formula>$Y471=1</formula>
    </cfRule>
    <cfRule type="expression" dxfId="32482" priority="4652">
      <formula>$Y471=1</formula>
    </cfRule>
  </conditionalFormatting>
  <conditionalFormatting sqref="F471:F473">
    <cfRule type="expression" dxfId="32481" priority="4649">
      <formula>$Y471=4</formula>
    </cfRule>
    <cfRule type="expression" dxfId="32480" priority="4650">
      <formula>$Y471=2</formula>
    </cfRule>
  </conditionalFormatting>
  <conditionalFormatting sqref="F471:F473">
    <cfRule type="expression" dxfId="32479" priority="4648">
      <formula>$Y471=1</formula>
    </cfRule>
  </conditionalFormatting>
  <conditionalFormatting sqref="F471:F473">
    <cfRule type="expression" dxfId="32478" priority="4647">
      <formula>$Y471=3</formula>
    </cfRule>
  </conditionalFormatting>
  <conditionalFormatting sqref="F471:F473">
    <cfRule type="expression" dxfId="32477" priority="4646">
      <formula>$Y471=4</formula>
    </cfRule>
  </conditionalFormatting>
  <conditionalFormatting sqref="F471:F473">
    <cfRule type="expression" dxfId="32476" priority="4645">
      <formula>$Y471=2</formula>
    </cfRule>
  </conditionalFormatting>
  <conditionalFormatting sqref="F471:F473">
    <cfRule type="expression" dxfId="32475" priority="4643">
      <formula>$Y471=1</formula>
    </cfRule>
    <cfRule type="expression" dxfId="32474" priority="4644">
      <formula>$Y471=1</formula>
    </cfRule>
  </conditionalFormatting>
  <conditionalFormatting sqref="F471:F473">
    <cfRule type="expression" dxfId="32473" priority="4641">
      <formula>$Y471=4</formula>
    </cfRule>
    <cfRule type="expression" dxfId="32472" priority="4642">
      <formula>$Y471=2</formula>
    </cfRule>
  </conditionalFormatting>
  <conditionalFormatting sqref="F471:F473">
    <cfRule type="expression" dxfId="32471" priority="4640">
      <formula>$Y471=1</formula>
    </cfRule>
  </conditionalFormatting>
  <conditionalFormatting sqref="F471:F473">
    <cfRule type="expression" dxfId="32470" priority="4639">
      <formula>$Y471=3</formula>
    </cfRule>
  </conditionalFormatting>
  <conditionalFormatting sqref="F471:F473">
    <cfRule type="expression" dxfId="32469" priority="4638">
      <formula>$Y471=4</formula>
    </cfRule>
  </conditionalFormatting>
  <conditionalFormatting sqref="F471:F473">
    <cfRule type="expression" dxfId="32468" priority="4637">
      <formula>$Y471=2</formula>
    </cfRule>
  </conditionalFormatting>
  <conditionalFormatting sqref="F471:F473">
    <cfRule type="expression" dxfId="32467" priority="4635">
      <formula>$Y471=1</formula>
    </cfRule>
    <cfRule type="expression" dxfId="32466" priority="4636">
      <formula>$Y471=1</formula>
    </cfRule>
  </conditionalFormatting>
  <conditionalFormatting sqref="F471:F473">
    <cfRule type="expression" dxfId="32465" priority="4633">
      <formula>$Y471=4</formula>
    </cfRule>
    <cfRule type="expression" dxfId="32464" priority="4634">
      <formula>$Y471=2</formula>
    </cfRule>
  </conditionalFormatting>
  <conditionalFormatting sqref="F471:F473">
    <cfRule type="expression" dxfId="32463" priority="4632">
      <formula>$Y471=1</formula>
    </cfRule>
  </conditionalFormatting>
  <conditionalFormatting sqref="F471:F473">
    <cfRule type="expression" dxfId="32462" priority="4631">
      <formula>$Y471=3</formula>
    </cfRule>
  </conditionalFormatting>
  <conditionalFormatting sqref="F471:F473">
    <cfRule type="expression" dxfId="32461" priority="4630">
      <formula>$Y471=4</formula>
    </cfRule>
  </conditionalFormatting>
  <conditionalFormatting sqref="F471:F473">
    <cfRule type="expression" dxfId="32460" priority="4629">
      <formula>$Y471=2</formula>
    </cfRule>
  </conditionalFormatting>
  <conditionalFormatting sqref="F471:F473">
    <cfRule type="expression" dxfId="32459" priority="4627">
      <formula>$Y471=1</formula>
    </cfRule>
    <cfRule type="expression" dxfId="32458" priority="4628">
      <formula>$Y471=1</formula>
    </cfRule>
  </conditionalFormatting>
  <conditionalFormatting sqref="F471:F473">
    <cfRule type="expression" dxfId="32457" priority="4625">
      <formula>$Y471=4</formula>
    </cfRule>
    <cfRule type="expression" dxfId="32456" priority="4626">
      <formula>$Y471=2</formula>
    </cfRule>
  </conditionalFormatting>
  <conditionalFormatting sqref="F471:F473">
    <cfRule type="expression" dxfId="32455" priority="4624">
      <formula>$Y471=1</formula>
    </cfRule>
  </conditionalFormatting>
  <conditionalFormatting sqref="F471:F473">
    <cfRule type="expression" dxfId="32454" priority="4623">
      <formula>$Y471=3</formula>
    </cfRule>
  </conditionalFormatting>
  <conditionalFormatting sqref="F471:F473">
    <cfRule type="expression" dxfId="32453" priority="4622">
      <formula>$Y471=4</formula>
    </cfRule>
  </conditionalFormatting>
  <conditionalFormatting sqref="F471:F473">
    <cfRule type="expression" dxfId="32452" priority="4621">
      <formula>$Y471=2</formula>
    </cfRule>
  </conditionalFormatting>
  <conditionalFormatting sqref="F471:F473">
    <cfRule type="expression" dxfId="32451" priority="4619">
      <formula>$Y471=1</formula>
    </cfRule>
    <cfRule type="expression" dxfId="32450" priority="4620">
      <formula>$Y471=1</formula>
    </cfRule>
  </conditionalFormatting>
  <conditionalFormatting sqref="F471:F473">
    <cfRule type="expression" dxfId="32449" priority="4617">
      <formula>$Y471=4</formula>
    </cfRule>
    <cfRule type="expression" dxfId="32448" priority="4618">
      <formula>$Y471=2</formula>
    </cfRule>
  </conditionalFormatting>
  <conditionalFormatting sqref="H471:H475">
    <cfRule type="expression" dxfId="32447" priority="4616">
      <formula>$Y471=1</formula>
    </cfRule>
  </conditionalFormatting>
  <conditionalFormatting sqref="H471:H475">
    <cfRule type="expression" dxfId="32446" priority="4615">
      <formula>$Y471=3</formula>
    </cfRule>
  </conditionalFormatting>
  <conditionalFormatting sqref="H471:H475">
    <cfRule type="expression" dxfId="32445" priority="4614">
      <formula>$Y471=4</formula>
    </cfRule>
  </conditionalFormatting>
  <conditionalFormatting sqref="H471:H475">
    <cfRule type="expression" dxfId="32444" priority="4613">
      <formula>$Y471=2</formula>
    </cfRule>
  </conditionalFormatting>
  <conditionalFormatting sqref="H471:H475">
    <cfRule type="expression" dxfId="32443" priority="4611">
      <formula>$Y471=1</formula>
    </cfRule>
    <cfRule type="expression" dxfId="32442" priority="4612">
      <formula>$Y471=1</formula>
    </cfRule>
  </conditionalFormatting>
  <conditionalFormatting sqref="H471:H475">
    <cfRule type="expression" dxfId="32441" priority="4609">
      <formula>$Y471=4</formula>
    </cfRule>
    <cfRule type="expression" dxfId="32440" priority="4610">
      <formula>$Y471=2</formula>
    </cfRule>
  </conditionalFormatting>
  <conditionalFormatting sqref="H471:H475">
    <cfRule type="expression" dxfId="32439" priority="4608">
      <formula>$Y471=1</formula>
    </cfRule>
  </conditionalFormatting>
  <conditionalFormatting sqref="H471:H475">
    <cfRule type="expression" dxfId="32438" priority="4607">
      <formula>$Y471=3</formula>
    </cfRule>
  </conditionalFormatting>
  <conditionalFormatting sqref="H471:H475">
    <cfRule type="expression" dxfId="32437" priority="4606">
      <formula>$Y471=4</formula>
    </cfRule>
  </conditionalFormatting>
  <conditionalFormatting sqref="H471:H475">
    <cfRule type="expression" dxfId="32436" priority="4605">
      <formula>$Y471=2</formula>
    </cfRule>
  </conditionalFormatting>
  <conditionalFormatting sqref="H471:H475">
    <cfRule type="expression" dxfId="32435" priority="4603">
      <formula>$Y471=1</formula>
    </cfRule>
    <cfRule type="expression" dxfId="32434" priority="4604">
      <formula>$Y471=1</formula>
    </cfRule>
  </conditionalFormatting>
  <conditionalFormatting sqref="H471:H475">
    <cfRule type="expression" dxfId="32433" priority="4601">
      <formula>$Y471=4</formula>
    </cfRule>
    <cfRule type="expression" dxfId="32432" priority="4602">
      <formula>$Y471=2</formula>
    </cfRule>
  </conditionalFormatting>
  <conditionalFormatting sqref="E474">
    <cfRule type="expression" dxfId="32431" priority="4600">
      <formula>$Y474=1</formula>
    </cfRule>
  </conditionalFormatting>
  <conditionalFormatting sqref="E474">
    <cfRule type="expression" dxfId="32430" priority="4599">
      <formula>$Y474=4</formula>
    </cfRule>
  </conditionalFormatting>
  <conditionalFormatting sqref="E474">
    <cfRule type="expression" dxfId="32429" priority="4597">
      <formula>$Y474=3</formula>
    </cfRule>
    <cfRule type="expression" dxfId="32428" priority="4598">
      <formula>$Y474=2</formula>
    </cfRule>
  </conditionalFormatting>
  <conditionalFormatting sqref="G474">
    <cfRule type="expression" dxfId="32427" priority="4596">
      <formula>$Y474=1</formula>
    </cfRule>
  </conditionalFormatting>
  <conditionalFormatting sqref="G474">
    <cfRule type="expression" dxfId="32426" priority="4595">
      <formula>$Y474=3</formula>
    </cfRule>
  </conditionalFormatting>
  <conditionalFormatting sqref="G474">
    <cfRule type="expression" dxfId="32425" priority="4594">
      <formula>$Y474=4</formula>
    </cfRule>
  </conditionalFormatting>
  <conditionalFormatting sqref="G474">
    <cfRule type="expression" dxfId="32424" priority="4593">
      <formula>$Y474=2</formula>
    </cfRule>
  </conditionalFormatting>
  <conditionalFormatting sqref="G474">
    <cfRule type="expression" dxfId="32423" priority="4591">
      <formula>$Y474=1</formula>
    </cfRule>
    <cfRule type="expression" dxfId="32422" priority="4592">
      <formula>$Y474=1</formula>
    </cfRule>
  </conditionalFormatting>
  <conditionalFormatting sqref="G474">
    <cfRule type="expression" dxfId="32421" priority="4589">
      <formula>$Y474=4</formula>
    </cfRule>
    <cfRule type="expression" dxfId="32420" priority="4590">
      <formula>$Y474=2</formula>
    </cfRule>
  </conditionalFormatting>
  <conditionalFormatting sqref="G474">
    <cfRule type="expression" dxfId="32419" priority="4588">
      <formula>$Y474=1</formula>
    </cfRule>
  </conditionalFormatting>
  <conditionalFormatting sqref="G474">
    <cfRule type="expression" dxfId="32418" priority="4587">
      <formula>$Y474=3</formula>
    </cfRule>
  </conditionalFormatting>
  <conditionalFormatting sqref="G474">
    <cfRule type="expression" dxfId="32417" priority="4586">
      <formula>$Y474=4</formula>
    </cfRule>
  </conditionalFormatting>
  <conditionalFormatting sqref="G474">
    <cfRule type="expression" dxfId="32416" priority="4585">
      <formula>$Y474=2</formula>
    </cfRule>
  </conditionalFormatting>
  <conditionalFormatting sqref="G474">
    <cfRule type="expression" dxfId="32415" priority="4583">
      <formula>$Y474=1</formula>
    </cfRule>
    <cfRule type="expression" dxfId="32414" priority="4584">
      <formula>$Y474=1</formula>
    </cfRule>
  </conditionalFormatting>
  <conditionalFormatting sqref="G474">
    <cfRule type="expression" dxfId="32413" priority="4581">
      <formula>$Y474=4</formula>
    </cfRule>
    <cfRule type="expression" dxfId="32412" priority="4582">
      <formula>$Y474=2</formula>
    </cfRule>
  </conditionalFormatting>
  <conditionalFormatting sqref="F474">
    <cfRule type="expression" dxfId="32411" priority="4580">
      <formula>$Y474=1</formula>
    </cfRule>
  </conditionalFormatting>
  <conditionalFormatting sqref="F474">
    <cfRule type="expression" dxfId="32410" priority="4579">
      <formula>$Y474=3</formula>
    </cfRule>
  </conditionalFormatting>
  <conditionalFormatting sqref="F474">
    <cfRule type="expression" dxfId="32409" priority="4578">
      <formula>$Y474=4</formula>
    </cfRule>
  </conditionalFormatting>
  <conditionalFormatting sqref="F474">
    <cfRule type="expression" dxfId="32408" priority="4577">
      <formula>$Y474=2</formula>
    </cfRule>
  </conditionalFormatting>
  <conditionalFormatting sqref="F474">
    <cfRule type="expression" dxfId="32407" priority="4575">
      <formula>$Y474=1</formula>
    </cfRule>
    <cfRule type="expression" dxfId="32406" priority="4576">
      <formula>$Y474=1</formula>
    </cfRule>
  </conditionalFormatting>
  <conditionalFormatting sqref="F474">
    <cfRule type="expression" dxfId="32405" priority="4573">
      <formula>$Y474=4</formula>
    </cfRule>
    <cfRule type="expression" dxfId="32404" priority="4574">
      <formula>$Y474=2</formula>
    </cfRule>
  </conditionalFormatting>
  <conditionalFormatting sqref="F474">
    <cfRule type="expression" dxfId="32403" priority="4572">
      <formula>$Y474=1</formula>
    </cfRule>
  </conditionalFormatting>
  <conditionalFormatting sqref="F474">
    <cfRule type="expression" dxfId="32402" priority="4571">
      <formula>$Y474=3</formula>
    </cfRule>
  </conditionalFormatting>
  <conditionalFormatting sqref="F474">
    <cfRule type="expression" dxfId="32401" priority="4570">
      <formula>$Y474=4</formula>
    </cfRule>
  </conditionalFormatting>
  <conditionalFormatting sqref="F474">
    <cfRule type="expression" dxfId="32400" priority="4569">
      <formula>$Y474=2</formula>
    </cfRule>
  </conditionalFormatting>
  <conditionalFormatting sqref="F474">
    <cfRule type="expression" dxfId="32399" priority="4567">
      <formula>$Y474=1</formula>
    </cfRule>
    <cfRule type="expression" dxfId="32398" priority="4568">
      <formula>$Y474=1</formula>
    </cfRule>
  </conditionalFormatting>
  <conditionalFormatting sqref="F474">
    <cfRule type="expression" dxfId="32397" priority="4565">
      <formula>$Y474=4</formula>
    </cfRule>
    <cfRule type="expression" dxfId="32396" priority="4566">
      <formula>$Y474=2</formula>
    </cfRule>
  </conditionalFormatting>
  <conditionalFormatting sqref="F474">
    <cfRule type="expression" dxfId="32395" priority="4564">
      <formula>$Y474=1</formula>
    </cfRule>
  </conditionalFormatting>
  <conditionalFormatting sqref="F474">
    <cfRule type="expression" dxfId="32394" priority="4563">
      <formula>$Y474=3</formula>
    </cfRule>
  </conditionalFormatting>
  <conditionalFormatting sqref="F474">
    <cfRule type="expression" dxfId="32393" priority="4562">
      <formula>$Y474=4</formula>
    </cfRule>
  </conditionalFormatting>
  <conditionalFormatting sqref="F474">
    <cfRule type="expression" dxfId="32392" priority="4561">
      <formula>$Y474=2</formula>
    </cfRule>
  </conditionalFormatting>
  <conditionalFormatting sqref="F474">
    <cfRule type="expression" dxfId="32391" priority="4559">
      <formula>$Y474=1</formula>
    </cfRule>
    <cfRule type="expression" dxfId="32390" priority="4560">
      <formula>$Y474=1</formula>
    </cfRule>
  </conditionalFormatting>
  <conditionalFormatting sqref="F474">
    <cfRule type="expression" dxfId="32389" priority="4557">
      <formula>$Y474=4</formula>
    </cfRule>
    <cfRule type="expression" dxfId="32388" priority="4558">
      <formula>$Y474=2</formula>
    </cfRule>
  </conditionalFormatting>
  <conditionalFormatting sqref="F474">
    <cfRule type="expression" dxfId="32387" priority="4556">
      <formula>$Y474=1</formula>
    </cfRule>
  </conditionalFormatting>
  <conditionalFormatting sqref="F474">
    <cfRule type="expression" dxfId="32386" priority="4555">
      <formula>$Y474=3</formula>
    </cfRule>
  </conditionalFormatting>
  <conditionalFormatting sqref="F474">
    <cfRule type="expression" dxfId="32385" priority="4554">
      <formula>$Y474=4</formula>
    </cfRule>
  </conditionalFormatting>
  <conditionalFormatting sqref="F474">
    <cfRule type="expression" dxfId="32384" priority="4553">
      <formula>$Y474=2</formula>
    </cfRule>
  </conditionalFormatting>
  <conditionalFormatting sqref="F474">
    <cfRule type="expression" dxfId="32383" priority="4551">
      <formula>$Y474=1</formula>
    </cfRule>
    <cfRule type="expression" dxfId="32382" priority="4552">
      <formula>$Y474=1</formula>
    </cfRule>
  </conditionalFormatting>
  <conditionalFormatting sqref="F474">
    <cfRule type="expression" dxfId="32381" priority="4549">
      <formula>$Y474=4</formula>
    </cfRule>
    <cfRule type="expression" dxfId="32380" priority="4550">
      <formula>$Y474=2</formula>
    </cfRule>
  </conditionalFormatting>
  <conditionalFormatting sqref="F474">
    <cfRule type="expression" dxfId="32379" priority="4548">
      <formula>$Y474=1</formula>
    </cfRule>
  </conditionalFormatting>
  <conditionalFormatting sqref="F474">
    <cfRule type="expression" dxfId="32378" priority="4547">
      <formula>$Y474=3</formula>
    </cfRule>
  </conditionalFormatting>
  <conditionalFormatting sqref="F474">
    <cfRule type="expression" dxfId="32377" priority="4546">
      <formula>$Y474=4</formula>
    </cfRule>
  </conditionalFormatting>
  <conditionalFormatting sqref="F474">
    <cfRule type="expression" dxfId="32376" priority="4545">
      <formula>$Y474=2</formula>
    </cfRule>
  </conditionalFormatting>
  <conditionalFormatting sqref="F474">
    <cfRule type="expression" dxfId="32375" priority="4543">
      <formula>$Y474=1</formula>
    </cfRule>
    <cfRule type="expression" dxfId="32374" priority="4544">
      <formula>$Y474=1</formula>
    </cfRule>
  </conditionalFormatting>
  <conditionalFormatting sqref="F474">
    <cfRule type="expression" dxfId="32373" priority="4541">
      <formula>$Y474=4</formula>
    </cfRule>
    <cfRule type="expression" dxfId="32372" priority="4542">
      <formula>$Y474=2</formula>
    </cfRule>
  </conditionalFormatting>
  <conditionalFormatting sqref="F474">
    <cfRule type="expression" dxfId="32371" priority="4540">
      <formula>$Y474=1</formula>
    </cfRule>
  </conditionalFormatting>
  <conditionalFormatting sqref="F474">
    <cfRule type="expression" dxfId="32370" priority="4539">
      <formula>$Y474=3</formula>
    </cfRule>
  </conditionalFormatting>
  <conditionalFormatting sqref="F474">
    <cfRule type="expression" dxfId="32369" priority="4538">
      <formula>$Y474=4</formula>
    </cfRule>
  </conditionalFormatting>
  <conditionalFormatting sqref="F474">
    <cfRule type="expression" dxfId="32368" priority="4537">
      <formula>$Y474=2</formula>
    </cfRule>
  </conditionalFormatting>
  <conditionalFormatting sqref="F474">
    <cfRule type="expression" dxfId="32367" priority="4535">
      <formula>$Y474=1</formula>
    </cfRule>
    <cfRule type="expression" dxfId="32366" priority="4536">
      <formula>$Y474=1</formula>
    </cfRule>
  </conditionalFormatting>
  <conditionalFormatting sqref="F474">
    <cfRule type="expression" dxfId="32365" priority="4533">
      <formula>$Y474=4</formula>
    </cfRule>
    <cfRule type="expression" dxfId="32364" priority="4534">
      <formula>$Y474=2</formula>
    </cfRule>
  </conditionalFormatting>
  <conditionalFormatting sqref="F474">
    <cfRule type="expression" dxfId="32363" priority="4532">
      <formula>$Y474=1</formula>
    </cfRule>
  </conditionalFormatting>
  <conditionalFormatting sqref="F474">
    <cfRule type="expression" dxfId="32362" priority="4531">
      <formula>$Y474=3</formula>
    </cfRule>
  </conditionalFormatting>
  <conditionalFormatting sqref="F474">
    <cfRule type="expression" dxfId="32361" priority="4530">
      <formula>$Y474=4</formula>
    </cfRule>
  </conditionalFormatting>
  <conditionalFormatting sqref="F474">
    <cfRule type="expression" dxfId="32360" priority="4529">
      <formula>$Y474=2</formula>
    </cfRule>
  </conditionalFormatting>
  <conditionalFormatting sqref="F474">
    <cfRule type="expression" dxfId="32359" priority="4527">
      <formula>$Y474=1</formula>
    </cfRule>
    <cfRule type="expression" dxfId="32358" priority="4528">
      <formula>$Y474=1</formula>
    </cfRule>
  </conditionalFormatting>
  <conditionalFormatting sqref="F474">
    <cfRule type="expression" dxfId="32357" priority="4525">
      <formula>$Y474=4</formula>
    </cfRule>
    <cfRule type="expression" dxfId="32356" priority="4526">
      <formula>$Y474=2</formula>
    </cfRule>
  </conditionalFormatting>
  <conditionalFormatting sqref="F474">
    <cfRule type="expression" dxfId="32355" priority="4524">
      <formula>$Y474=1</formula>
    </cfRule>
  </conditionalFormatting>
  <conditionalFormatting sqref="F474">
    <cfRule type="expression" dxfId="32354" priority="4523">
      <formula>$Y474=3</formula>
    </cfRule>
  </conditionalFormatting>
  <conditionalFormatting sqref="F474">
    <cfRule type="expression" dxfId="32353" priority="4522">
      <formula>$Y474=4</formula>
    </cfRule>
  </conditionalFormatting>
  <conditionalFormatting sqref="F474">
    <cfRule type="expression" dxfId="32352" priority="4521">
      <formula>$Y474=2</formula>
    </cfRule>
  </conditionalFormatting>
  <conditionalFormatting sqref="F474">
    <cfRule type="expression" dxfId="32351" priority="4519">
      <formula>$Y474=1</formula>
    </cfRule>
    <cfRule type="expression" dxfId="32350" priority="4520">
      <formula>$Y474=1</formula>
    </cfRule>
  </conditionalFormatting>
  <conditionalFormatting sqref="F474">
    <cfRule type="expression" dxfId="32349" priority="4517">
      <formula>$Y474=4</formula>
    </cfRule>
    <cfRule type="expression" dxfId="32348" priority="4518">
      <formula>$Y474=2</formula>
    </cfRule>
  </conditionalFormatting>
  <conditionalFormatting sqref="F474">
    <cfRule type="expression" dxfId="32347" priority="4516">
      <formula>$Y474=1</formula>
    </cfRule>
  </conditionalFormatting>
  <conditionalFormatting sqref="F474">
    <cfRule type="expression" dxfId="32346" priority="4515">
      <formula>$Y474=3</formula>
    </cfRule>
  </conditionalFormatting>
  <conditionalFormatting sqref="F474">
    <cfRule type="expression" dxfId="32345" priority="4514">
      <formula>$Y474=4</formula>
    </cfRule>
  </conditionalFormatting>
  <conditionalFormatting sqref="F474">
    <cfRule type="expression" dxfId="32344" priority="4513">
      <formula>$Y474=2</formula>
    </cfRule>
  </conditionalFormatting>
  <conditionalFormatting sqref="F474">
    <cfRule type="expression" dxfId="32343" priority="4511">
      <formula>$Y474=1</formula>
    </cfRule>
    <cfRule type="expression" dxfId="32342" priority="4512">
      <formula>$Y474=1</formula>
    </cfRule>
  </conditionalFormatting>
  <conditionalFormatting sqref="F474">
    <cfRule type="expression" dxfId="32341" priority="4509">
      <formula>$Y474=4</formula>
    </cfRule>
    <cfRule type="expression" dxfId="32340" priority="4510">
      <formula>$Y474=2</formula>
    </cfRule>
  </conditionalFormatting>
  <conditionalFormatting sqref="F474">
    <cfRule type="expression" dxfId="32339" priority="4508">
      <formula>$Y474=1</formula>
    </cfRule>
  </conditionalFormatting>
  <conditionalFormatting sqref="F474">
    <cfRule type="expression" dxfId="32338" priority="4507">
      <formula>$Y474=3</formula>
    </cfRule>
  </conditionalFormatting>
  <conditionalFormatting sqref="F474">
    <cfRule type="expression" dxfId="32337" priority="4506">
      <formula>$Y474=4</formula>
    </cfRule>
  </conditionalFormatting>
  <conditionalFormatting sqref="F474">
    <cfRule type="expression" dxfId="32336" priority="4505">
      <formula>$Y474=2</formula>
    </cfRule>
  </conditionalFormatting>
  <conditionalFormatting sqref="F474">
    <cfRule type="expression" dxfId="32335" priority="4503">
      <formula>$Y474=1</formula>
    </cfRule>
    <cfRule type="expression" dxfId="32334" priority="4504">
      <formula>$Y474=1</formula>
    </cfRule>
  </conditionalFormatting>
  <conditionalFormatting sqref="F474">
    <cfRule type="expression" dxfId="32333" priority="4501">
      <formula>$Y474=4</formula>
    </cfRule>
    <cfRule type="expression" dxfId="32332" priority="4502">
      <formula>$Y474=2</formula>
    </cfRule>
  </conditionalFormatting>
  <conditionalFormatting sqref="AA474">
    <cfRule type="expression" dxfId="32331" priority="4500">
      <formula>$Y474=1</formula>
    </cfRule>
  </conditionalFormatting>
  <conditionalFormatting sqref="AA474">
    <cfRule type="expression" dxfId="32330" priority="4499">
      <formula>$Y474=3</formula>
    </cfRule>
  </conditionalFormatting>
  <conditionalFormatting sqref="AA474">
    <cfRule type="expression" dxfId="32329" priority="4498">
      <formula>$Y474=4</formula>
    </cfRule>
  </conditionalFormatting>
  <conditionalFormatting sqref="AA474">
    <cfRule type="expression" dxfId="32328" priority="4497">
      <formula>$Y474=2</formula>
    </cfRule>
  </conditionalFormatting>
  <conditionalFormatting sqref="AA474">
    <cfRule type="expression" dxfId="32327" priority="4489">
      <formula>$Y474=4</formula>
    </cfRule>
    <cfRule type="expression" dxfId="32326" priority="4490">
      <formula>$Y474=3</formula>
    </cfRule>
    <cfRule type="expression" dxfId="32325" priority="4491">
      <formula>$Y474=2</formula>
    </cfRule>
    <cfRule type="expression" dxfId="32324" priority="4492">
      <formula>$Y474=1</formula>
    </cfRule>
    <cfRule type="expression" dxfId="32323" priority="4493">
      <formula>$Y474=4</formula>
    </cfRule>
    <cfRule type="expression" dxfId="32322" priority="4494">
      <formula>$Y474=3</formula>
    </cfRule>
    <cfRule type="expression" dxfId="32321" priority="4495">
      <formula>$Y474=2</formula>
    </cfRule>
    <cfRule type="expression" dxfId="32320" priority="4496">
      <formula>$Y474=1</formula>
    </cfRule>
  </conditionalFormatting>
  <conditionalFormatting sqref="AA474">
    <cfRule type="expression" dxfId="32319" priority="4488">
      <formula>$Y474=1</formula>
    </cfRule>
  </conditionalFormatting>
  <conditionalFormatting sqref="AA474">
    <cfRule type="expression" dxfId="32318" priority="4487">
      <formula>$Y474=3</formula>
    </cfRule>
  </conditionalFormatting>
  <conditionalFormatting sqref="AA474">
    <cfRule type="expression" dxfId="32317" priority="4486">
      <formula>$Y474=4</formula>
    </cfRule>
  </conditionalFormatting>
  <conditionalFormatting sqref="AA474">
    <cfRule type="expression" dxfId="32316" priority="4485">
      <formula>$Y474=2</formula>
    </cfRule>
  </conditionalFormatting>
  <conditionalFormatting sqref="AA474">
    <cfRule type="expression" dxfId="32315" priority="4477">
      <formula>$Y474=4</formula>
    </cfRule>
    <cfRule type="expression" dxfId="32314" priority="4478">
      <formula>$Y474=3</formula>
    </cfRule>
    <cfRule type="expression" dxfId="32313" priority="4479">
      <formula>$Y474=2</formula>
    </cfRule>
    <cfRule type="expression" dxfId="32312" priority="4480">
      <formula>$Y474=1</formula>
    </cfRule>
    <cfRule type="expression" dxfId="32311" priority="4481">
      <formula>$Y474=4</formula>
    </cfRule>
    <cfRule type="expression" dxfId="32310" priority="4482">
      <formula>$Y474=3</formula>
    </cfRule>
    <cfRule type="expression" dxfId="32309" priority="4483">
      <formula>$Y474=2</formula>
    </cfRule>
    <cfRule type="expression" dxfId="32308" priority="4484">
      <formula>$Y474=1</formula>
    </cfRule>
  </conditionalFormatting>
  <conditionalFormatting sqref="AA474">
    <cfRule type="expression" dxfId="32307" priority="4476">
      <formula>$Y474=1</formula>
    </cfRule>
  </conditionalFormatting>
  <conditionalFormatting sqref="AA474">
    <cfRule type="expression" dxfId="32306" priority="4475">
      <formula>$Y474=3</formula>
    </cfRule>
  </conditionalFormatting>
  <conditionalFormatting sqref="AA474">
    <cfRule type="expression" dxfId="32305" priority="4474">
      <formula>$Y474=4</formula>
    </cfRule>
  </conditionalFormatting>
  <conditionalFormatting sqref="AA474">
    <cfRule type="expression" dxfId="32304" priority="4473">
      <formula>$Y474=2</formula>
    </cfRule>
  </conditionalFormatting>
  <conditionalFormatting sqref="AA474">
    <cfRule type="expression" dxfId="32303" priority="4465">
      <formula>$Y474=4</formula>
    </cfRule>
    <cfRule type="expression" dxfId="32302" priority="4466">
      <formula>$Y474=3</formula>
    </cfRule>
    <cfRule type="expression" dxfId="32301" priority="4467">
      <formula>$Y474=2</formula>
    </cfRule>
    <cfRule type="expression" dxfId="32300" priority="4468">
      <formula>$Y474=1</formula>
    </cfRule>
    <cfRule type="expression" dxfId="32299" priority="4469">
      <formula>$Y474=4</formula>
    </cfRule>
    <cfRule type="expression" dxfId="32298" priority="4470">
      <formula>$Y474=3</formula>
    </cfRule>
    <cfRule type="expression" dxfId="32297" priority="4471">
      <formula>$Y474=2</formula>
    </cfRule>
    <cfRule type="expression" dxfId="32296" priority="4472">
      <formula>$Y474=1</formula>
    </cfRule>
  </conditionalFormatting>
  <conditionalFormatting sqref="AA474">
    <cfRule type="expression" dxfId="32295" priority="4464">
      <formula>$Y474=1</formula>
    </cfRule>
  </conditionalFormatting>
  <conditionalFormatting sqref="AA474">
    <cfRule type="expression" dxfId="32294" priority="4463">
      <formula>$Y474=3</formula>
    </cfRule>
  </conditionalFormatting>
  <conditionalFormatting sqref="AA474">
    <cfRule type="expression" dxfId="32293" priority="4462">
      <formula>$Y474=4</formula>
    </cfRule>
  </conditionalFormatting>
  <conditionalFormatting sqref="AA474">
    <cfRule type="expression" dxfId="32292" priority="4461">
      <formula>$Y474=2</formula>
    </cfRule>
  </conditionalFormatting>
  <conditionalFormatting sqref="AA474">
    <cfRule type="expression" dxfId="32291" priority="4453">
      <formula>$Y474=4</formula>
    </cfRule>
    <cfRule type="expression" dxfId="32290" priority="4454">
      <formula>$Y474=3</formula>
    </cfRule>
    <cfRule type="expression" dxfId="32289" priority="4455">
      <formula>$Y474=2</formula>
    </cfRule>
    <cfRule type="expression" dxfId="32288" priority="4456">
      <formula>$Y474=1</formula>
    </cfRule>
    <cfRule type="expression" dxfId="32287" priority="4457">
      <formula>$Y474=4</formula>
    </cfRule>
    <cfRule type="expression" dxfId="32286" priority="4458">
      <formula>$Y474=3</formula>
    </cfRule>
    <cfRule type="expression" dxfId="32285" priority="4459">
      <formula>$Y474=2</formula>
    </cfRule>
    <cfRule type="expression" dxfId="32284" priority="4460">
      <formula>$Y474=1</formula>
    </cfRule>
  </conditionalFormatting>
  <conditionalFormatting sqref="AA474">
    <cfRule type="expression" dxfId="32283" priority="4452">
      <formula>$Y474=1</formula>
    </cfRule>
  </conditionalFormatting>
  <conditionalFormatting sqref="AA474">
    <cfRule type="expression" dxfId="32282" priority="4451">
      <formula>$Y474=3</formula>
    </cfRule>
  </conditionalFormatting>
  <conditionalFormatting sqref="AA474">
    <cfRule type="expression" dxfId="32281" priority="4450">
      <formula>$Y474=4</formula>
    </cfRule>
  </conditionalFormatting>
  <conditionalFormatting sqref="AA474">
    <cfRule type="expression" dxfId="32280" priority="4449">
      <formula>$Y474=2</formula>
    </cfRule>
  </conditionalFormatting>
  <conditionalFormatting sqref="AA474">
    <cfRule type="expression" dxfId="32279" priority="4441">
      <formula>$Y474=4</formula>
    </cfRule>
    <cfRule type="expression" dxfId="32278" priority="4442">
      <formula>$Y474=3</formula>
    </cfRule>
    <cfRule type="expression" dxfId="32277" priority="4443">
      <formula>$Y474=2</formula>
    </cfRule>
    <cfRule type="expression" dxfId="32276" priority="4444">
      <formula>$Y474=1</formula>
    </cfRule>
    <cfRule type="expression" dxfId="32275" priority="4445">
      <formula>$Y474=4</formula>
    </cfRule>
    <cfRule type="expression" dxfId="32274" priority="4446">
      <formula>$Y474=3</formula>
    </cfRule>
    <cfRule type="expression" dxfId="32273" priority="4447">
      <formula>$Y474=2</formula>
    </cfRule>
    <cfRule type="expression" dxfId="32272" priority="4448">
      <formula>$Y474=1</formula>
    </cfRule>
  </conditionalFormatting>
  <conditionalFormatting sqref="Y474:Z474 AB474:AF474">
    <cfRule type="expression" dxfId="32271" priority="4440">
      <formula>$Y474=1</formula>
    </cfRule>
  </conditionalFormatting>
  <conditionalFormatting sqref="Y474:Z474 AB474:AF474">
    <cfRule type="expression" dxfId="32270" priority="4439">
      <formula>$Y474=3</formula>
    </cfRule>
  </conditionalFormatting>
  <conditionalFormatting sqref="Y474:Z474 AB474:AF474">
    <cfRule type="expression" dxfId="32269" priority="4438">
      <formula>$Y474=4</formula>
    </cfRule>
  </conditionalFormatting>
  <conditionalFormatting sqref="Y474:Z474 AB474:AF474">
    <cfRule type="expression" dxfId="32268" priority="4437">
      <formula>$Y474=2</formula>
    </cfRule>
  </conditionalFormatting>
  <conditionalFormatting sqref="AF474 Y474:Z474">
    <cfRule type="expression" dxfId="32267" priority="4429">
      <formula>$Y474=4</formula>
    </cfRule>
    <cfRule type="expression" dxfId="32266" priority="4430">
      <formula>$Y474=3</formula>
    </cfRule>
    <cfRule type="expression" dxfId="32265" priority="4431">
      <formula>$Y474=2</formula>
    </cfRule>
    <cfRule type="expression" dxfId="32264" priority="4432">
      <formula>$Y474=1</formula>
    </cfRule>
    <cfRule type="expression" dxfId="32263" priority="4433">
      <formula>$Y474=4</formula>
    </cfRule>
    <cfRule type="expression" dxfId="32262" priority="4434">
      <formula>$Y474=3</formula>
    </cfRule>
    <cfRule type="expression" dxfId="32261" priority="4435">
      <formula>$Y474=2</formula>
    </cfRule>
    <cfRule type="expression" dxfId="32260" priority="4436">
      <formula>$Y474=1</formula>
    </cfRule>
  </conditionalFormatting>
  <conditionalFormatting sqref="Y474:Z474 AB474:AF474">
    <cfRule type="expression" dxfId="32259" priority="4428">
      <formula>$Y474=1</formula>
    </cfRule>
  </conditionalFormatting>
  <conditionalFormatting sqref="Y474:Z474 AB474:AF474">
    <cfRule type="expression" dxfId="32258" priority="4427">
      <formula>$Y474=3</formula>
    </cfRule>
  </conditionalFormatting>
  <conditionalFormatting sqref="Y474:Z474 AB474:AF474">
    <cfRule type="expression" dxfId="32257" priority="4426">
      <formula>$Y474=4</formula>
    </cfRule>
  </conditionalFormatting>
  <conditionalFormatting sqref="Y474:Z474 AB474:AF474">
    <cfRule type="expression" dxfId="32256" priority="4425">
      <formula>$Y474=2</formula>
    </cfRule>
  </conditionalFormatting>
  <conditionalFormatting sqref="AF474 Y474:Z474">
    <cfRule type="expression" dxfId="32255" priority="4417">
      <formula>$Y474=4</formula>
    </cfRule>
    <cfRule type="expression" dxfId="32254" priority="4418">
      <formula>$Y474=3</formula>
    </cfRule>
    <cfRule type="expression" dxfId="32253" priority="4419">
      <formula>$Y474=2</formula>
    </cfRule>
    <cfRule type="expression" dxfId="32252" priority="4420">
      <formula>$Y474=1</formula>
    </cfRule>
    <cfRule type="expression" dxfId="32251" priority="4421">
      <formula>$Y474=4</formula>
    </cfRule>
    <cfRule type="expression" dxfId="32250" priority="4422">
      <formula>$Y474=3</formula>
    </cfRule>
    <cfRule type="expression" dxfId="32249" priority="4423">
      <formula>$Y474=2</formula>
    </cfRule>
    <cfRule type="expression" dxfId="32248" priority="4424">
      <formula>$Y474=1</formula>
    </cfRule>
  </conditionalFormatting>
  <conditionalFormatting sqref="Y474:Z474 AB474:AF474">
    <cfRule type="expression" dxfId="32247" priority="4416">
      <formula>$Y474=1</formula>
    </cfRule>
  </conditionalFormatting>
  <conditionalFormatting sqref="Y474:Z474 AB474:AF474">
    <cfRule type="expression" dxfId="32246" priority="4415">
      <formula>$Y474=3</formula>
    </cfRule>
  </conditionalFormatting>
  <conditionalFormatting sqref="Y474:Z474 AB474:AF474">
    <cfRule type="expression" dxfId="32245" priority="4414">
      <formula>$Y474=4</formula>
    </cfRule>
  </conditionalFormatting>
  <conditionalFormatting sqref="Y474:Z474 AB474:AF474">
    <cfRule type="expression" dxfId="32244" priority="4413">
      <formula>$Y474=2</formula>
    </cfRule>
  </conditionalFormatting>
  <conditionalFormatting sqref="AF474 Y474:Z474">
    <cfRule type="expression" dxfId="32243" priority="4405">
      <formula>$Y474=4</formula>
    </cfRule>
    <cfRule type="expression" dxfId="32242" priority="4406">
      <formula>$Y474=3</formula>
    </cfRule>
    <cfRule type="expression" dxfId="32241" priority="4407">
      <formula>$Y474=2</formula>
    </cfRule>
    <cfRule type="expression" dxfId="32240" priority="4408">
      <formula>$Y474=1</formula>
    </cfRule>
    <cfRule type="expression" dxfId="32239" priority="4409">
      <formula>$Y474=4</formula>
    </cfRule>
    <cfRule type="expression" dxfId="32238" priority="4410">
      <formula>$Y474=3</formula>
    </cfRule>
    <cfRule type="expression" dxfId="32237" priority="4411">
      <formula>$Y474=2</formula>
    </cfRule>
    <cfRule type="expression" dxfId="32236" priority="4412">
      <formula>$Y474=1</formula>
    </cfRule>
  </conditionalFormatting>
  <conditionalFormatting sqref="Y474:Z474 AB474:AF474">
    <cfRule type="expression" dxfId="32235" priority="4404">
      <formula>$Y474=1</formula>
    </cfRule>
  </conditionalFormatting>
  <conditionalFormatting sqref="Y474:Z474 AB474:AF474">
    <cfRule type="expression" dxfId="32234" priority="4403">
      <formula>$Y474=3</formula>
    </cfRule>
  </conditionalFormatting>
  <conditionalFormatting sqref="Y474:Z474 AB474:AF474">
    <cfRule type="expression" dxfId="32233" priority="4402">
      <formula>$Y474=4</formula>
    </cfRule>
  </conditionalFormatting>
  <conditionalFormatting sqref="Y474:Z474 AB474:AF474">
    <cfRule type="expression" dxfId="32232" priority="4401">
      <formula>$Y474=2</formula>
    </cfRule>
  </conditionalFormatting>
  <conditionalFormatting sqref="AF474 Y474:Z474">
    <cfRule type="expression" dxfId="32231" priority="4393">
      <formula>$Y474=4</formula>
    </cfRule>
    <cfRule type="expression" dxfId="32230" priority="4394">
      <formula>$Y474=3</formula>
    </cfRule>
    <cfRule type="expression" dxfId="32229" priority="4395">
      <formula>$Y474=2</formula>
    </cfRule>
    <cfRule type="expression" dxfId="32228" priority="4396">
      <formula>$Y474=1</formula>
    </cfRule>
    <cfRule type="expression" dxfId="32227" priority="4397">
      <formula>$Y474=4</formula>
    </cfRule>
    <cfRule type="expression" dxfId="32226" priority="4398">
      <formula>$Y474=3</formula>
    </cfRule>
    <cfRule type="expression" dxfId="32225" priority="4399">
      <formula>$Y474=2</formula>
    </cfRule>
    <cfRule type="expression" dxfId="32224" priority="4400">
      <formula>$Y474=1</formula>
    </cfRule>
  </conditionalFormatting>
  <conditionalFormatting sqref="Y474:Z474 AB474:AF474">
    <cfRule type="expression" dxfId="32223" priority="4392">
      <formula>$Y474=1</formula>
    </cfRule>
  </conditionalFormatting>
  <conditionalFormatting sqref="Y474:Z474 AB474:AF474">
    <cfRule type="expression" dxfId="32222" priority="4391">
      <formula>$Y474=3</formula>
    </cfRule>
  </conditionalFormatting>
  <conditionalFormatting sqref="Y474:Z474 AB474:AF474">
    <cfRule type="expression" dxfId="32221" priority="4390">
      <formula>$Y474=4</formula>
    </cfRule>
  </conditionalFormatting>
  <conditionalFormatting sqref="Y474:Z474 AB474:AF474">
    <cfRule type="expression" dxfId="32220" priority="4389">
      <formula>$Y474=2</formula>
    </cfRule>
  </conditionalFormatting>
  <conditionalFormatting sqref="AF474 Y474:Z474">
    <cfRule type="expression" dxfId="32219" priority="4381">
      <formula>$Y474=4</formula>
    </cfRule>
    <cfRule type="expression" dxfId="32218" priority="4382">
      <formula>$Y474=3</formula>
    </cfRule>
    <cfRule type="expression" dxfId="32217" priority="4383">
      <formula>$Y474=2</formula>
    </cfRule>
    <cfRule type="expression" dxfId="32216" priority="4384">
      <formula>$Y474=1</formula>
    </cfRule>
    <cfRule type="expression" dxfId="32215" priority="4385">
      <formula>$Y474=4</formula>
    </cfRule>
    <cfRule type="expression" dxfId="32214" priority="4386">
      <formula>$Y474=3</formula>
    </cfRule>
    <cfRule type="expression" dxfId="32213" priority="4387">
      <formula>$Y474=2</formula>
    </cfRule>
    <cfRule type="expression" dxfId="32212" priority="4388">
      <formula>$Y474=1</formula>
    </cfRule>
  </conditionalFormatting>
  <conditionalFormatting sqref="P474:X474">
    <cfRule type="expression" dxfId="32211" priority="4380">
      <formula>$Y474=1</formula>
    </cfRule>
  </conditionalFormatting>
  <conditionalFormatting sqref="P474:X474">
    <cfRule type="expression" dxfId="32210" priority="4379">
      <formula>$Y474=3</formula>
    </cfRule>
  </conditionalFormatting>
  <conditionalFormatting sqref="P474:X474">
    <cfRule type="expression" dxfId="32209" priority="4378">
      <formula>$Y474=4</formula>
    </cfRule>
  </conditionalFormatting>
  <conditionalFormatting sqref="P474:X474">
    <cfRule type="expression" dxfId="32208" priority="4377">
      <formula>$Y474=2</formula>
    </cfRule>
  </conditionalFormatting>
  <conditionalFormatting sqref="R474:X474">
    <cfRule type="expression" dxfId="32207" priority="4369">
      <formula>$Y474=4</formula>
    </cfRule>
    <cfRule type="expression" dxfId="32206" priority="4370">
      <formula>$Y474=3</formula>
    </cfRule>
    <cfRule type="expression" dxfId="32205" priority="4371">
      <formula>$Y474=2</formula>
    </cfRule>
    <cfRule type="expression" dxfId="32204" priority="4372">
      <formula>$Y474=1</formula>
    </cfRule>
    <cfRule type="expression" dxfId="32203" priority="4373">
      <formula>$Y474=4</formula>
    </cfRule>
    <cfRule type="expression" dxfId="32202" priority="4374">
      <formula>$Y474=3</formula>
    </cfRule>
    <cfRule type="expression" dxfId="32201" priority="4375">
      <formula>$Y474=2</formula>
    </cfRule>
    <cfRule type="expression" dxfId="32200" priority="4376">
      <formula>$Y474=1</formula>
    </cfRule>
  </conditionalFormatting>
  <conditionalFormatting sqref="P474:Q474">
    <cfRule type="expression" dxfId="32199" priority="4353">
      <formula>$Y474=4</formula>
    </cfRule>
    <cfRule type="expression" dxfId="32198" priority="4354">
      <formula>$Y474=3</formula>
    </cfRule>
    <cfRule type="expression" dxfId="32197" priority="4355">
      <formula>$Y474=2</formula>
    </cfRule>
    <cfRule type="expression" dxfId="32196" priority="4356">
      <formula>$Y474=1</formula>
    </cfRule>
    <cfRule type="expression" dxfId="32195" priority="4357">
      <formula>$Y474=4</formula>
    </cfRule>
    <cfRule type="expression" dxfId="32194" priority="4358">
      <formula>$Y474=3</formula>
    </cfRule>
    <cfRule type="expression" dxfId="32193" priority="4359">
      <formula>$Y474=2</formula>
    </cfRule>
    <cfRule type="expression" dxfId="32192" priority="4360">
      <formula>$Y474=1</formula>
    </cfRule>
    <cfRule type="expression" dxfId="32191" priority="4361">
      <formula>$Y474=4</formula>
    </cfRule>
    <cfRule type="expression" dxfId="32190" priority="4362">
      <formula>$Y474=3</formula>
    </cfRule>
    <cfRule type="expression" dxfId="32189" priority="4363">
      <formula>$Y474=2</formula>
    </cfRule>
    <cfRule type="expression" dxfId="32188" priority="4364">
      <formula>$Y474=1</formula>
    </cfRule>
    <cfRule type="expression" dxfId="32187" priority="4365">
      <formula>$Y474=4</formula>
    </cfRule>
    <cfRule type="expression" dxfId="32186" priority="4366">
      <formula>$Y474=3</formula>
    </cfRule>
    <cfRule type="expression" dxfId="32185" priority="4367">
      <formula>$Y474=2</formula>
    </cfRule>
    <cfRule type="expression" dxfId="32184" priority="4368">
      <formula>$Y474=1</formula>
    </cfRule>
  </conditionalFormatting>
  <conditionalFormatting sqref="P474">
    <cfRule type="expression" dxfId="32183" priority="4352">
      <formula>$Y474=1</formula>
    </cfRule>
  </conditionalFormatting>
  <conditionalFormatting sqref="P474">
    <cfRule type="expression" dxfId="32182" priority="4351">
      <formula>$Y474=3</formula>
    </cfRule>
  </conditionalFormatting>
  <conditionalFormatting sqref="P474">
    <cfRule type="expression" dxfId="32181" priority="4350">
      <formula>$Y474=4</formula>
    </cfRule>
  </conditionalFormatting>
  <conditionalFormatting sqref="P474">
    <cfRule type="expression" dxfId="32180" priority="4349">
      <formula>$Y474=2</formula>
    </cfRule>
  </conditionalFormatting>
  <conditionalFormatting sqref="P474">
    <cfRule type="expression" dxfId="32179" priority="4333">
      <formula>$Y474=4</formula>
    </cfRule>
    <cfRule type="expression" dxfId="32178" priority="4334">
      <formula>$Y474=3</formula>
    </cfRule>
    <cfRule type="expression" dxfId="32177" priority="4335">
      <formula>$Y474=2</formula>
    </cfRule>
    <cfRule type="expression" dxfId="32176" priority="4336">
      <formula>$Y474=1</formula>
    </cfRule>
    <cfRule type="expression" dxfId="32175" priority="4337">
      <formula>$Y474=4</formula>
    </cfRule>
    <cfRule type="expression" dxfId="32174" priority="4338">
      <formula>$Y474=3</formula>
    </cfRule>
    <cfRule type="expression" dxfId="32173" priority="4339">
      <formula>$Y474=2</formula>
    </cfRule>
    <cfRule type="expression" dxfId="32172" priority="4340">
      <formula>$Y474=1</formula>
    </cfRule>
    <cfRule type="expression" dxfId="32171" priority="4341">
      <formula>$Y474=4</formula>
    </cfRule>
    <cfRule type="expression" dxfId="32170" priority="4342">
      <formula>$Y474=3</formula>
    </cfRule>
    <cfRule type="expression" dxfId="32169" priority="4343">
      <formula>$Y474=2</formula>
    </cfRule>
    <cfRule type="expression" dxfId="32168" priority="4344">
      <formula>$Y474=1</formula>
    </cfRule>
    <cfRule type="expression" dxfId="32167" priority="4345">
      <formula>$Y474=4</formula>
    </cfRule>
    <cfRule type="expression" dxfId="32166" priority="4346">
      <formula>$Y474=3</formula>
    </cfRule>
    <cfRule type="expression" dxfId="32165" priority="4347">
      <formula>$Y474=2</formula>
    </cfRule>
    <cfRule type="expression" dxfId="32164" priority="4348">
      <formula>$Y474=1</formula>
    </cfRule>
  </conditionalFormatting>
  <conditionalFormatting sqref="P474">
    <cfRule type="expression" dxfId="32163" priority="4332">
      <formula>$Y474=1</formula>
    </cfRule>
  </conditionalFormatting>
  <conditionalFormatting sqref="P474">
    <cfRule type="expression" dxfId="32162" priority="4331">
      <formula>$Y474=3</formula>
    </cfRule>
  </conditionalFormatting>
  <conditionalFormatting sqref="P474">
    <cfRule type="expression" dxfId="32161" priority="4330">
      <formula>$Y474=4</formula>
    </cfRule>
  </conditionalFormatting>
  <conditionalFormatting sqref="P474">
    <cfRule type="expression" dxfId="32160" priority="4329">
      <formula>$Y474=2</formula>
    </cfRule>
  </conditionalFormatting>
  <conditionalFormatting sqref="P474">
    <cfRule type="expression" dxfId="32159" priority="4313">
      <formula>$Y474=4</formula>
    </cfRule>
    <cfRule type="expression" dxfId="32158" priority="4314">
      <formula>$Y474=3</formula>
    </cfRule>
    <cfRule type="expression" dxfId="32157" priority="4315">
      <formula>$Y474=2</formula>
    </cfRule>
    <cfRule type="expression" dxfId="32156" priority="4316">
      <formula>$Y474=1</formula>
    </cfRule>
    <cfRule type="expression" dxfId="32155" priority="4317">
      <formula>$Y474=4</formula>
    </cfRule>
    <cfRule type="expression" dxfId="32154" priority="4318">
      <formula>$Y474=3</formula>
    </cfRule>
    <cfRule type="expression" dxfId="32153" priority="4319">
      <formula>$Y474=2</formula>
    </cfRule>
    <cfRule type="expression" dxfId="32152" priority="4320">
      <formula>$Y474=1</formula>
    </cfRule>
    <cfRule type="expression" dxfId="32151" priority="4321">
      <formula>$Y474=4</formula>
    </cfRule>
    <cfRule type="expression" dxfId="32150" priority="4322">
      <formula>$Y474=3</formula>
    </cfRule>
    <cfRule type="expression" dxfId="32149" priority="4323">
      <formula>$Y474=2</formula>
    </cfRule>
    <cfRule type="expression" dxfId="32148" priority="4324">
      <formula>$Y474=1</formula>
    </cfRule>
    <cfRule type="expression" dxfId="32147" priority="4325">
      <formula>$Y474=4</formula>
    </cfRule>
    <cfRule type="expression" dxfId="32146" priority="4326">
      <formula>$Y474=3</formula>
    </cfRule>
    <cfRule type="expression" dxfId="32145" priority="4327">
      <formula>$Y474=2</formula>
    </cfRule>
    <cfRule type="expression" dxfId="32144" priority="4328">
      <formula>$Y474=1</formula>
    </cfRule>
  </conditionalFormatting>
  <conditionalFormatting sqref="Q474">
    <cfRule type="expression" dxfId="32143" priority="4312">
      <formula>$Y474=1</formula>
    </cfRule>
  </conditionalFormatting>
  <conditionalFormatting sqref="Q474">
    <cfRule type="expression" dxfId="32142" priority="4311">
      <formula>$Y474=3</formula>
    </cfRule>
  </conditionalFormatting>
  <conditionalFormatting sqref="Q474">
    <cfRule type="expression" dxfId="32141" priority="4310">
      <formula>$Y474=4</formula>
    </cfRule>
  </conditionalFormatting>
  <conditionalFormatting sqref="Q474">
    <cfRule type="expression" dxfId="32140" priority="4309">
      <formula>$Y474=2</formula>
    </cfRule>
  </conditionalFormatting>
  <conditionalFormatting sqref="Q474">
    <cfRule type="expression" dxfId="32139" priority="4293">
      <formula>$Y474=4</formula>
    </cfRule>
    <cfRule type="expression" dxfId="32138" priority="4294">
      <formula>$Y474=3</formula>
    </cfRule>
    <cfRule type="expression" dxfId="32137" priority="4295">
      <formula>$Y474=2</formula>
    </cfRule>
    <cfRule type="expression" dxfId="32136" priority="4296">
      <formula>$Y474=1</formula>
    </cfRule>
    <cfRule type="expression" dxfId="32135" priority="4297">
      <formula>$Y474=4</formula>
    </cfRule>
    <cfRule type="expression" dxfId="32134" priority="4298">
      <formula>$Y474=3</formula>
    </cfRule>
    <cfRule type="expression" dxfId="32133" priority="4299">
      <formula>$Y474=2</formula>
    </cfRule>
    <cfRule type="expression" dxfId="32132" priority="4300">
      <formula>$Y474=1</formula>
    </cfRule>
    <cfRule type="expression" dxfId="32131" priority="4301">
      <formula>$Y474=4</formula>
    </cfRule>
    <cfRule type="expression" dxfId="32130" priority="4302">
      <formula>$Y474=3</formula>
    </cfRule>
    <cfRule type="expression" dxfId="32129" priority="4303">
      <formula>$Y474=2</formula>
    </cfRule>
    <cfRule type="expression" dxfId="32128" priority="4304">
      <formula>$Y474=1</formula>
    </cfRule>
    <cfRule type="expression" dxfId="32127" priority="4305">
      <formula>$Y474=4</formula>
    </cfRule>
    <cfRule type="expression" dxfId="32126" priority="4306">
      <formula>$Y474=3</formula>
    </cfRule>
    <cfRule type="expression" dxfId="32125" priority="4307">
      <formula>$Y474=2</formula>
    </cfRule>
    <cfRule type="expression" dxfId="32124" priority="4308">
      <formula>$Y474=1</formula>
    </cfRule>
  </conditionalFormatting>
  <conditionalFormatting sqref="R474:X474">
    <cfRule type="expression" dxfId="32123" priority="4292">
      <formula>$Y474=1</formula>
    </cfRule>
  </conditionalFormatting>
  <conditionalFormatting sqref="R474:X474">
    <cfRule type="expression" dxfId="32122" priority="4291">
      <formula>$Y474=3</formula>
    </cfRule>
  </conditionalFormatting>
  <conditionalFormatting sqref="R474:X474">
    <cfRule type="expression" dxfId="32121" priority="4290">
      <formula>$Y474=4</formula>
    </cfRule>
  </conditionalFormatting>
  <conditionalFormatting sqref="R474:X474">
    <cfRule type="expression" dxfId="32120" priority="4289">
      <formula>$Y474=2</formula>
    </cfRule>
  </conditionalFormatting>
  <conditionalFormatting sqref="R474:X474">
    <cfRule type="expression" dxfId="32119" priority="4281">
      <formula>$Y474=4</formula>
    </cfRule>
    <cfRule type="expression" dxfId="32118" priority="4282">
      <formula>$Y474=3</formula>
    </cfRule>
    <cfRule type="expression" dxfId="32117" priority="4283">
      <formula>$Y474=2</formula>
    </cfRule>
    <cfRule type="expression" dxfId="32116" priority="4284">
      <formula>$Y474=1</formula>
    </cfRule>
    <cfRule type="expression" dxfId="32115" priority="4285">
      <formula>$Y474=4</formula>
    </cfRule>
    <cfRule type="expression" dxfId="32114" priority="4286">
      <formula>$Y474=3</formula>
    </cfRule>
    <cfRule type="expression" dxfId="32113" priority="4287">
      <formula>$Y474=2</formula>
    </cfRule>
    <cfRule type="expression" dxfId="32112" priority="4288">
      <formula>$Y474=1</formula>
    </cfRule>
  </conditionalFormatting>
  <conditionalFormatting sqref="R474:V474">
    <cfRule type="expression" dxfId="32111" priority="4280">
      <formula>$Y474=1</formula>
    </cfRule>
  </conditionalFormatting>
  <conditionalFormatting sqref="R474:V474">
    <cfRule type="expression" dxfId="32110" priority="4279">
      <formula>$Y474=3</formula>
    </cfRule>
  </conditionalFormatting>
  <conditionalFormatting sqref="R474:V474">
    <cfRule type="expression" dxfId="32109" priority="4278">
      <formula>$Y474=4</formula>
    </cfRule>
  </conditionalFormatting>
  <conditionalFormatting sqref="R474:V474">
    <cfRule type="expression" dxfId="32108" priority="4277">
      <formula>$Y474=2</formula>
    </cfRule>
  </conditionalFormatting>
  <conditionalFormatting sqref="R474:V474">
    <cfRule type="expression" dxfId="32107" priority="4269">
      <formula>$Y474=4</formula>
    </cfRule>
    <cfRule type="expression" dxfId="32106" priority="4270">
      <formula>$Y474=3</formula>
    </cfRule>
    <cfRule type="expression" dxfId="32105" priority="4271">
      <formula>$Y474=2</formula>
    </cfRule>
    <cfRule type="expression" dxfId="32104" priority="4272">
      <formula>$Y474=1</formula>
    </cfRule>
    <cfRule type="expression" dxfId="32103" priority="4273">
      <formula>$Y474=4</formula>
    </cfRule>
    <cfRule type="expression" dxfId="32102" priority="4274">
      <formula>$Y474=3</formula>
    </cfRule>
    <cfRule type="expression" dxfId="32101" priority="4275">
      <formula>$Y474=2</formula>
    </cfRule>
    <cfRule type="expression" dxfId="32100" priority="4276">
      <formula>$Y474=1</formula>
    </cfRule>
  </conditionalFormatting>
  <conditionalFormatting sqref="W474:X474">
    <cfRule type="expression" dxfId="32099" priority="4268">
      <formula>$Y474=1</formula>
    </cfRule>
  </conditionalFormatting>
  <conditionalFormatting sqref="W474:X474">
    <cfRule type="expression" dxfId="32098" priority="4267">
      <formula>$Y474=3</formula>
    </cfRule>
  </conditionalFormatting>
  <conditionalFormatting sqref="W474:X474">
    <cfRule type="expression" dxfId="32097" priority="4266">
      <formula>$Y474=4</formula>
    </cfRule>
  </conditionalFormatting>
  <conditionalFormatting sqref="W474:X474">
    <cfRule type="expression" dxfId="32096" priority="4265">
      <formula>$Y474=2</formula>
    </cfRule>
  </conditionalFormatting>
  <conditionalFormatting sqref="W474:X474">
    <cfRule type="expression" dxfId="32095" priority="4257">
      <formula>$Y474=4</formula>
    </cfRule>
    <cfRule type="expression" dxfId="32094" priority="4258">
      <formula>$Y474=3</formula>
    </cfRule>
    <cfRule type="expression" dxfId="32093" priority="4259">
      <formula>$Y474=2</formula>
    </cfRule>
    <cfRule type="expression" dxfId="32092" priority="4260">
      <formula>$Y474=1</formula>
    </cfRule>
    <cfRule type="expression" dxfId="32091" priority="4261">
      <formula>$Y474=4</formula>
    </cfRule>
    <cfRule type="expression" dxfId="32090" priority="4262">
      <formula>$Y474=3</formula>
    </cfRule>
    <cfRule type="expression" dxfId="32089" priority="4263">
      <formula>$Y474=2</formula>
    </cfRule>
    <cfRule type="expression" dxfId="32088" priority="4264">
      <formula>$Y474=1</formula>
    </cfRule>
  </conditionalFormatting>
  <conditionalFormatting sqref="Q474">
    <cfRule type="expression" dxfId="32087" priority="4256">
      <formula>$Y474=1</formula>
    </cfRule>
  </conditionalFormatting>
  <conditionalFormatting sqref="Q474">
    <cfRule type="expression" dxfId="32086" priority="4255">
      <formula>$Y474=3</formula>
    </cfRule>
  </conditionalFormatting>
  <conditionalFormatting sqref="Q474">
    <cfRule type="expression" dxfId="32085" priority="4254">
      <formula>$Y474=4</formula>
    </cfRule>
  </conditionalFormatting>
  <conditionalFormatting sqref="Q474">
    <cfRule type="expression" dxfId="32084" priority="4253">
      <formula>$Y474=2</formula>
    </cfRule>
  </conditionalFormatting>
  <conditionalFormatting sqref="Q474">
    <cfRule type="expression" dxfId="32083" priority="4237">
      <formula>$Y474=4</formula>
    </cfRule>
    <cfRule type="expression" dxfId="32082" priority="4238">
      <formula>$Y474=3</formula>
    </cfRule>
    <cfRule type="expression" dxfId="32081" priority="4239">
      <formula>$Y474=2</formula>
    </cfRule>
    <cfRule type="expression" dxfId="32080" priority="4240">
      <formula>$Y474=1</formula>
    </cfRule>
    <cfRule type="expression" dxfId="32079" priority="4241">
      <formula>$Y474=4</formula>
    </cfRule>
    <cfRule type="expression" dxfId="32078" priority="4242">
      <formula>$Y474=3</formula>
    </cfRule>
    <cfRule type="expression" dxfId="32077" priority="4243">
      <formula>$Y474=2</formula>
    </cfRule>
    <cfRule type="expression" dxfId="32076" priority="4244">
      <formula>$Y474=1</formula>
    </cfRule>
    <cfRule type="expression" dxfId="32075" priority="4245">
      <formula>$Y474=4</formula>
    </cfRule>
    <cfRule type="expression" dxfId="32074" priority="4246">
      <formula>$Y474=3</formula>
    </cfRule>
    <cfRule type="expression" dxfId="32073" priority="4247">
      <formula>$Y474=2</formula>
    </cfRule>
    <cfRule type="expression" dxfId="32072" priority="4248">
      <formula>$Y474=1</formula>
    </cfRule>
    <cfRule type="expression" dxfId="32071" priority="4249">
      <formula>$Y474=4</formula>
    </cfRule>
    <cfRule type="expression" dxfId="32070" priority="4250">
      <formula>$Y474=3</formula>
    </cfRule>
    <cfRule type="expression" dxfId="32069" priority="4251">
      <formula>$Y474=2</formula>
    </cfRule>
    <cfRule type="expression" dxfId="32068" priority="4252">
      <formula>$Y474=1</formula>
    </cfRule>
  </conditionalFormatting>
  <conditionalFormatting sqref="R474:X474">
    <cfRule type="expression" dxfId="32067" priority="4236">
      <formula>$Y474=1</formula>
    </cfRule>
  </conditionalFormatting>
  <conditionalFormatting sqref="R474:X474">
    <cfRule type="expression" dxfId="32066" priority="4235">
      <formula>$Y474=3</formula>
    </cfRule>
  </conditionalFormatting>
  <conditionalFormatting sqref="R474:X474">
    <cfRule type="expression" dxfId="32065" priority="4234">
      <formula>$Y474=4</formula>
    </cfRule>
  </conditionalFormatting>
  <conditionalFormatting sqref="R474:X474">
    <cfRule type="expression" dxfId="32064" priority="4233">
      <formula>$Y474=2</formula>
    </cfRule>
  </conditionalFormatting>
  <conditionalFormatting sqref="R474:X474">
    <cfRule type="expression" dxfId="32063" priority="4225">
      <formula>$Y474=4</formula>
    </cfRule>
    <cfRule type="expression" dxfId="32062" priority="4226">
      <formula>$Y474=3</formula>
    </cfRule>
    <cfRule type="expression" dxfId="32061" priority="4227">
      <formula>$Y474=2</formula>
    </cfRule>
    <cfRule type="expression" dxfId="32060" priority="4228">
      <formula>$Y474=1</formula>
    </cfRule>
    <cfRule type="expression" dxfId="32059" priority="4229">
      <formula>$Y474=4</formula>
    </cfRule>
    <cfRule type="expression" dxfId="32058" priority="4230">
      <formula>$Y474=3</formula>
    </cfRule>
    <cfRule type="expression" dxfId="32057" priority="4231">
      <formula>$Y474=2</formula>
    </cfRule>
    <cfRule type="expression" dxfId="32056" priority="4232">
      <formula>$Y474=1</formula>
    </cfRule>
  </conditionalFormatting>
  <conditionalFormatting sqref="R474:V474">
    <cfRule type="expression" dxfId="32055" priority="4224">
      <formula>$Y474=1</formula>
    </cfRule>
  </conditionalFormatting>
  <conditionalFormatting sqref="R474:V474">
    <cfRule type="expression" dxfId="32054" priority="4223">
      <formula>$Y474=3</formula>
    </cfRule>
  </conditionalFormatting>
  <conditionalFormatting sqref="R474:V474">
    <cfRule type="expression" dxfId="32053" priority="4222">
      <formula>$Y474=4</formula>
    </cfRule>
  </conditionalFormatting>
  <conditionalFormatting sqref="R474:V474">
    <cfRule type="expression" dxfId="32052" priority="4221">
      <formula>$Y474=2</formula>
    </cfRule>
  </conditionalFormatting>
  <conditionalFormatting sqref="R474:V474">
    <cfRule type="expression" dxfId="32051" priority="4213">
      <formula>$Y474=4</formula>
    </cfRule>
    <cfRule type="expression" dxfId="32050" priority="4214">
      <formula>$Y474=3</formula>
    </cfRule>
    <cfRule type="expression" dxfId="32049" priority="4215">
      <formula>$Y474=2</formula>
    </cfRule>
    <cfRule type="expression" dxfId="32048" priority="4216">
      <formula>$Y474=1</formula>
    </cfRule>
    <cfRule type="expression" dxfId="32047" priority="4217">
      <formula>$Y474=4</formula>
    </cfRule>
    <cfRule type="expression" dxfId="32046" priority="4218">
      <formula>$Y474=3</formula>
    </cfRule>
    <cfRule type="expression" dxfId="32045" priority="4219">
      <formula>$Y474=2</formula>
    </cfRule>
    <cfRule type="expression" dxfId="32044" priority="4220">
      <formula>$Y474=1</formula>
    </cfRule>
  </conditionalFormatting>
  <conditionalFormatting sqref="W474:X474">
    <cfRule type="expression" dxfId="32043" priority="4212">
      <formula>$Y474=1</formula>
    </cfRule>
  </conditionalFormatting>
  <conditionalFormatting sqref="W474:X474">
    <cfRule type="expression" dxfId="32042" priority="4211">
      <formula>$Y474=3</formula>
    </cfRule>
  </conditionalFormatting>
  <conditionalFormatting sqref="W474:X474">
    <cfRule type="expression" dxfId="32041" priority="4210">
      <formula>$Y474=4</formula>
    </cfRule>
  </conditionalFormatting>
  <conditionalFormatting sqref="W474:X474">
    <cfRule type="expression" dxfId="32040" priority="4209">
      <formula>$Y474=2</formula>
    </cfRule>
  </conditionalFormatting>
  <conditionalFormatting sqref="W474:X474">
    <cfRule type="expression" dxfId="32039" priority="4201">
      <formula>$Y474=4</formula>
    </cfRule>
    <cfRule type="expression" dxfId="32038" priority="4202">
      <formula>$Y474=3</formula>
    </cfRule>
    <cfRule type="expression" dxfId="32037" priority="4203">
      <formula>$Y474=2</formula>
    </cfRule>
    <cfRule type="expression" dxfId="32036" priority="4204">
      <formula>$Y474=1</formula>
    </cfRule>
    <cfRule type="expression" dxfId="32035" priority="4205">
      <formula>$Y474=4</formula>
    </cfRule>
    <cfRule type="expression" dxfId="32034" priority="4206">
      <formula>$Y474=3</formula>
    </cfRule>
    <cfRule type="expression" dxfId="32033" priority="4207">
      <formula>$Y474=2</formula>
    </cfRule>
    <cfRule type="expression" dxfId="32032" priority="4208">
      <formula>$Y474=1</formula>
    </cfRule>
  </conditionalFormatting>
  <conditionalFormatting sqref="R387:V387">
    <cfRule type="expression" dxfId="32031" priority="4200">
      <formula>$Y387=1</formula>
    </cfRule>
  </conditionalFormatting>
  <conditionalFormatting sqref="R387:V387">
    <cfRule type="expression" dxfId="32030" priority="4199">
      <formula>$Y387=3</formula>
    </cfRule>
  </conditionalFormatting>
  <conditionalFormatting sqref="R387:V387">
    <cfRule type="expression" dxfId="32029" priority="4198">
      <formula>$Y387=4</formula>
    </cfRule>
  </conditionalFormatting>
  <conditionalFormatting sqref="R387:V387">
    <cfRule type="expression" dxfId="32028" priority="4197">
      <formula>$Y387=2</formula>
    </cfRule>
  </conditionalFormatting>
  <conditionalFormatting sqref="R387:V387">
    <cfRule type="expression" dxfId="32027" priority="4189">
      <formula>$Y387=4</formula>
    </cfRule>
    <cfRule type="expression" dxfId="32026" priority="4190">
      <formula>$Y387=3</formula>
    </cfRule>
    <cfRule type="expression" dxfId="32025" priority="4191">
      <formula>$Y387=2</formula>
    </cfRule>
    <cfRule type="expression" dxfId="32024" priority="4192">
      <formula>$Y387=1</formula>
    </cfRule>
    <cfRule type="expression" dxfId="32023" priority="4193">
      <formula>$Y387=4</formula>
    </cfRule>
    <cfRule type="expression" dxfId="32022" priority="4194">
      <formula>$Y387=3</formula>
    </cfRule>
    <cfRule type="expression" dxfId="32021" priority="4195">
      <formula>$Y387=2</formula>
    </cfRule>
    <cfRule type="expression" dxfId="32020" priority="4196">
      <formula>$Y387=1</formula>
    </cfRule>
  </conditionalFormatting>
  <conditionalFormatting sqref="R387:V387">
    <cfRule type="expression" dxfId="32019" priority="4188">
      <formula>$Y387=1</formula>
    </cfRule>
  </conditionalFormatting>
  <conditionalFormatting sqref="R387:V387">
    <cfRule type="expression" dxfId="32018" priority="4187">
      <formula>$Y387=3</formula>
    </cfRule>
  </conditionalFormatting>
  <conditionalFormatting sqref="R387:V387">
    <cfRule type="expression" dxfId="32017" priority="4186">
      <formula>$Y387=4</formula>
    </cfRule>
  </conditionalFormatting>
  <conditionalFormatting sqref="R387:V387">
    <cfRule type="expression" dxfId="32016" priority="4185">
      <formula>$Y387=2</formula>
    </cfRule>
  </conditionalFormatting>
  <conditionalFormatting sqref="R387:V387">
    <cfRule type="expression" dxfId="32015" priority="4177">
      <formula>$Y387=4</formula>
    </cfRule>
    <cfRule type="expression" dxfId="32014" priority="4178">
      <formula>$Y387=3</formula>
    </cfRule>
    <cfRule type="expression" dxfId="32013" priority="4179">
      <formula>$Y387=2</formula>
    </cfRule>
    <cfRule type="expression" dxfId="32012" priority="4180">
      <formula>$Y387=1</formula>
    </cfRule>
    <cfRule type="expression" dxfId="32011" priority="4181">
      <formula>$Y387=4</formula>
    </cfRule>
    <cfRule type="expression" dxfId="32010" priority="4182">
      <formula>$Y387=3</formula>
    </cfRule>
    <cfRule type="expression" dxfId="32009" priority="4183">
      <formula>$Y387=2</formula>
    </cfRule>
    <cfRule type="expression" dxfId="32008" priority="4184">
      <formula>$Y387=1</formula>
    </cfRule>
  </conditionalFormatting>
  <conditionalFormatting sqref="G475">
    <cfRule type="expression" dxfId="32007" priority="4176">
      <formula>$Y475=1</formula>
    </cfRule>
  </conditionalFormatting>
  <conditionalFormatting sqref="G475">
    <cfRule type="expression" dxfId="32006" priority="4175">
      <formula>$Y475=3</formula>
    </cfRule>
  </conditionalFormatting>
  <conditionalFormatting sqref="G475">
    <cfRule type="expression" dxfId="32005" priority="4174">
      <formula>$Y475=4</formula>
    </cfRule>
  </conditionalFormatting>
  <conditionalFormatting sqref="G475">
    <cfRule type="expression" dxfId="32004" priority="4173">
      <formula>$Y475=2</formula>
    </cfRule>
  </conditionalFormatting>
  <conditionalFormatting sqref="G475">
    <cfRule type="expression" dxfId="32003" priority="4171">
      <formula>$Y475=1</formula>
    </cfRule>
    <cfRule type="expression" dxfId="32002" priority="4172">
      <formula>$Y475=1</formula>
    </cfRule>
  </conditionalFormatting>
  <conditionalFormatting sqref="G475">
    <cfRule type="expression" dxfId="32001" priority="4169">
      <formula>$Y475=4</formula>
    </cfRule>
    <cfRule type="expression" dxfId="32000" priority="4170">
      <formula>$Y475=2</formula>
    </cfRule>
  </conditionalFormatting>
  <conditionalFormatting sqref="G475">
    <cfRule type="expression" dxfId="31999" priority="4168">
      <formula>$Y475=1</formula>
    </cfRule>
  </conditionalFormatting>
  <conditionalFormatting sqref="G475">
    <cfRule type="expression" dxfId="31998" priority="4167">
      <formula>$Y475=3</formula>
    </cfRule>
  </conditionalFormatting>
  <conditionalFormatting sqref="G475">
    <cfRule type="expression" dxfId="31997" priority="4166">
      <formula>$Y475=4</formula>
    </cfRule>
  </conditionalFormatting>
  <conditionalFormatting sqref="G475">
    <cfRule type="expression" dxfId="31996" priority="4165">
      <formula>$Y475=2</formula>
    </cfRule>
  </conditionalFormatting>
  <conditionalFormatting sqref="G475">
    <cfRule type="expression" dxfId="31995" priority="4163">
      <formula>$Y475=1</formula>
    </cfRule>
    <cfRule type="expression" dxfId="31994" priority="4164">
      <formula>$Y475=1</formula>
    </cfRule>
  </conditionalFormatting>
  <conditionalFormatting sqref="G475">
    <cfRule type="expression" dxfId="31993" priority="4161">
      <formula>$Y475=4</formula>
    </cfRule>
    <cfRule type="expression" dxfId="31992" priority="4162">
      <formula>$Y475=2</formula>
    </cfRule>
  </conditionalFormatting>
  <conditionalFormatting sqref="F475">
    <cfRule type="expression" dxfId="31991" priority="4160">
      <formula>$Y475=1</formula>
    </cfRule>
  </conditionalFormatting>
  <conditionalFormatting sqref="F475">
    <cfRule type="expression" dxfId="31990" priority="4159">
      <formula>$Y475=3</formula>
    </cfRule>
  </conditionalFormatting>
  <conditionalFormatting sqref="F475">
    <cfRule type="expression" dxfId="31989" priority="4158">
      <formula>$Y475=4</formula>
    </cfRule>
  </conditionalFormatting>
  <conditionalFormatting sqref="F475">
    <cfRule type="expression" dxfId="31988" priority="4157">
      <formula>$Y475=2</formula>
    </cfRule>
  </conditionalFormatting>
  <conditionalFormatting sqref="F475">
    <cfRule type="expression" dxfId="31987" priority="4155">
      <formula>$Y475=1</formula>
    </cfRule>
    <cfRule type="expression" dxfId="31986" priority="4156">
      <formula>$Y475=1</formula>
    </cfRule>
  </conditionalFormatting>
  <conditionalFormatting sqref="F475">
    <cfRule type="expression" dxfId="31985" priority="4153">
      <formula>$Y475=4</formula>
    </cfRule>
    <cfRule type="expression" dxfId="31984" priority="4154">
      <formula>$Y475=2</formula>
    </cfRule>
  </conditionalFormatting>
  <conditionalFormatting sqref="F475">
    <cfRule type="expression" dxfId="31983" priority="4152">
      <formula>$Y475=1</formula>
    </cfRule>
  </conditionalFormatting>
  <conditionalFormatting sqref="F475">
    <cfRule type="expression" dxfId="31982" priority="4151">
      <formula>$Y475=3</formula>
    </cfRule>
  </conditionalFormatting>
  <conditionalFormatting sqref="F475">
    <cfRule type="expression" dxfId="31981" priority="4150">
      <formula>$Y475=4</formula>
    </cfRule>
  </conditionalFormatting>
  <conditionalFormatting sqref="F475">
    <cfRule type="expression" dxfId="31980" priority="4149">
      <formula>$Y475=2</formula>
    </cfRule>
  </conditionalFormatting>
  <conditionalFormatting sqref="F475">
    <cfRule type="expression" dxfId="31979" priority="4147">
      <formula>$Y475=1</formula>
    </cfRule>
    <cfRule type="expression" dxfId="31978" priority="4148">
      <formula>$Y475=1</formula>
    </cfRule>
  </conditionalFormatting>
  <conditionalFormatting sqref="F475">
    <cfRule type="expression" dxfId="31977" priority="4145">
      <formula>$Y475=4</formula>
    </cfRule>
    <cfRule type="expression" dxfId="31976" priority="4146">
      <formula>$Y475=2</formula>
    </cfRule>
  </conditionalFormatting>
  <conditionalFormatting sqref="F475">
    <cfRule type="expression" dxfId="31975" priority="4144">
      <formula>$Y475=1</formula>
    </cfRule>
  </conditionalFormatting>
  <conditionalFormatting sqref="F475">
    <cfRule type="expression" dxfId="31974" priority="4143">
      <formula>$Y475=3</formula>
    </cfRule>
  </conditionalFormatting>
  <conditionalFormatting sqref="F475">
    <cfRule type="expression" dxfId="31973" priority="4142">
      <formula>$Y475=4</formula>
    </cfRule>
  </conditionalFormatting>
  <conditionalFormatting sqref="F475">
    <cfRule type="expression" dxfId="31972" priority="4141">
      <formula>$Y475=2</formula>
    </cfRule>
  </conditionalFormatting>
  <conditionalFormatting sqref="F475">
    <cfRule type="expression" dxfId="31971" priority="4139">
      <formula>$Y475=1</formula>
    </cfRule>
    <cfRule type="expression" dxfId="31970" priority="4140">
      <formula>$Y475=1</formula>
    </cfRule>
  </conditionalFormatting>
  <conditionalFormatting sqref="F475">
    <cfRule type="expression" dxfId="31969" priority="4137">
      <formula>$Y475=4</formula>
    </cfRule>
    <cfRule type="expression" dxfId="31968" priority="4138">
      <formula>$Y475=2</formula>
    </cfRule>
  </conditionalFormatting>
  <conditionalFormatting sqref="F475">
    <cfRule type="expression" dxfId="31967" priority="4136">
      <formula>$Y475=1</formula>
    </cfRule>
  </conditionalFormatting>
  <conditionalFormatting sqref="F475">
    <cfRule type="expression" dxfId="31966" priority="4135">
      <formula>$Y475=3</formula>
    </cfRule>
  </conditionalFormatting>
  <conditionalFormatting sqref="F475">
    <cfRule type="expression" dxfId="31965" priority="4134">
      <formula>$Y475=4</formula>
    </cfRule>
  </conditionalFormatting>
  <conditionalFormatting sqref="F475">
    <cfRule type="expression" dxfId="31964" priority="4133">
      <formula>$Y475=2</formula>
    </cfRule>
  </conditionalFormatting>
  <conditionalFormatting sqref="F475">
    <cfRule type="expression" dxfId="31963" priority="4131">
      <formula>$Y475=1</formula>
    </cfRule>
    <cfRule type="expression" dxfId="31962" priority="4132">
      <formula>$Y475=1</formula>
    </cfRule>
  </conditionalFormatting>
  <conditionalFormatting sqref="F475">
    <cfRule type="expression" dxfId="31961" priority="4129">
      <formula>$Y475=4</formula>
    </cfRule>
    <cfRule type="expression" dxfId="31960" priority="4130">
      <formula>$Y475=2</formula>
    </cfRule>
  </conditionalFormatting>
  <conditionalFormatting sqref="F475">
    <cfRule type="expression" dxfId="31959" priority="4128">
      <formula>$Y475=1</formula>
    </cfRule>
  </conditionalFormatting>
  <conditionalFormatting sqref="F475">
    <cfRule type="expression" dxfId="31958" priority="4127">
      <formula>$Y475=3</formula>
    </cfRule>
  </conditionalFormatting>
  <conditionalFormatting sqref="F475">
    <cfRule type="expression" dxfId="31957" priority="4126">
      <formula>$Y475=4</formula>
    </cfRule>
  </conditionalFormatting>
  <conditionalFormatting sqref="F475">
    <cfRule type="expression" dxfId="31956" priority="4125">
      <formula>$Y475=2</formula>
    </cfRule>
  </conditionalFormatting>
  <conditionalFormatting sqref="F475">
    <cfRule type="expression" dxfId="31955" priority="4123">
      <formula>$Y475=1</formula>
    </cfRule>
    <cfRule type="expression" dxfId="31954" priority="4124">
      <formula>$Y475=1</formula>
    </cfRule>
  </conditionalFormatting>
  <conditionalFormatting sqref="F475">
    <cfRule type="expression" dxfId="31953" priority="4121">
      <formula>$Y475=4</formula>
    </cfRule>
    <cfRule type="expression" dxfId="31952" priority="4122">
      <formula>$Y475=2</formula>
    </cfRule>
  </conditionalFormatting>
  <conditionalFormatting sqref="F475">
    <cfRule type="expression" dxfId="31951" priority="4120">
      <formula>$Y475=1</formula>
    </cfRule>
  </conditionalFormatting>
  <conditionalFormatting sqref="F475">
    <cfRule type="expression" dxfId="31950" priority="4119">
      <formula>$Y475=3</formula>
    </cfRule>
  </conditionalFormatting>
  <conditionalFormatting sqref="F475">
    <cfRule type="expression" dxfId="31949" priority="4118">
      <formula>$Y475=4</formula>
    </cfRule>
  </conditionalFormatting>
  <conditionalFormatting sqref="F475">
    <cfRule type="expression" dxfId="31948" priority="4117">
      <formula>$Y475=2</formula>
    </cfRule>
  </conditionalFormatting>
  <conditionalFormatting sqref="F475">
    <cfRule type="expression" dxfId="31947" priority="4115">
      <formula>$Y475=1</formula>
    </cfRule>
    <cfRule type="expression" dxfId="31946" priority="4116">
      <formula>$Y475=1</formula>
    </cfRule>
  </conditionalFormatting>
  <conditionalFormatting sqref="F475">
    <cfRule type="expression" dxfId="31945" priority="4113">
      <formula>$Y475=4</formula>
    </cfRule>
    <cfRule type="expression" dxfId="31944" priority="4114">
      <formula>$Y475=2</formula>
    </cfRule>
  </conditionalFormatting>
  <conditionalFormatting sqref="F475">
    <cfRule type="expression" dxfId="31943" priority="4112">
      <formula>$Y475=1</formula>
    </cfRule>
  </conditionalFormatting>
  <conditionalFormatting sqref="F475">
    <cfRule type="expression" dxfId="31942" priority="4111">
      <formula>$Y475=3</formula>
    </cfRule>
  </conditionalFormatting>
  <conditionalFormatting sqref="F475">
    <cfRule type="expression" dxfId="31941" priority="4110">
      <formula>$Y475=4</formula>
    </cfRule>
  </conditionalFormatting>
  <conditionalFormatting sqref="F475">
    <cfRule type="expression" dxfId="31940" priority="4109">
      <formula>$Y475=2</formula>
    </cfRule>
  </conditionalFormatting>
  <conditionalFormatting sqref="F475">
    <cfRule type="expression" dxfId="31939" priority="4107">
      <formula>$Y475=1</formula>
    </cfRule>
    <cfRule type="expression" dxfId="31938" priority="4108">
      <formula>$Y475=1</formula>
    </cfRule>
  </conditionalFormatting>
  <conditionalFormatting sqref="F475">
    <cfRule type="expression" dxfId="31937" priority="4105">
      <formula>$Y475=4</formula>
    </cfRule>
    <cfRule type="expression" dxfId="31936" priority="4106">
      <formula>$Y475=2</formula>
    </cfRule>
  </conditionalFormatting>
  <conditionalFormatting sqref="F475">
    <cfRule type="expression" dxfId="31935" priority="4104">
      <formula>$Y475=1</formula>
    </cfRule>
  </conditionalFormatting>
  <conditionalFormatting sqref="F475">
    <cfRule type="expression" dxfId="31934" priority="4103">
      <formula>$Y475=3</formula>
    </cfRule>
  </conditionalFormatting>
  <conditionalFormatting sqref="F475">
    <cfRule type="expression" dxfId="31933" priority="4102">
      <formula>$Y475=4</formula>
    </cfRule>
  </conditionalFormatting>
  <conditionalFormatting sqref="F475">
    <cfRule type="expression" dxfId="31932" priority="4101">
      <formula>$Y475=2</formula>
    </cfRule>
  </conditionalFormatting>
  <conditionalFormatting sqref="F475">
    <cfRule type="expression" dxfId="31931" priority="4099">
      <formula>$Y475=1</formula>
    </cfRule>
    <cfRule type="expression" dxfId="31930" priority="4100">
      <formula>$Y475=1</formula>
    </cfRule>
  </conditionalFormatting>
  <conditionalFormatting sqref="F475">
    <cfRule type="expression" dxfId="31929" priority="4097">
      <formula>$Y475=4</formula>
    </cfRule>
    <cfRule type="expression" dxfId="31928" priority="4098">
      <formula>$Y475=2</formula>
    </cfRule>
  </conditionalFormatting>
  <conditionalFormatting sqref="F475">
    <cfRule type="expression" dxfId="31927" priority="4096">
      <formula>$Y475=1</formula>
    </cfRule>
  </conditionalFormatting>
  <conditionalFormatting sqref="F475">
    <cfRule type="expression" dxfId="31926" priority="4095">
      <formula>$Y475=3</formula>
    </cfRule>
  </conditionalFormatting>
  <conditionalFormatting sqref="F475">
    <cfRule type="expression" dxfId="31925" priority="4094">
      <formula>$Y475=4</formula>
    </cfRule>
  </conditionalFormatting>
  <conditionalFormatting sqref="F475">
    <cfRule type="expression" dxfId="31924" priority="4093">
      <formula>$Y475=2</formula>
    </cfRule>
  </conditionalFormatting>
  <conditionalFormatting sqref="F475">
    <cfRule type="expression" dxfId="31923" priority="4091">
      <formula>$Y475=1</formula>
    </cfRule>
    <cfRule type="expression" dxfId="31922" priority="4092">
      <formula>$Y475=1</formula>
    </cfRule>
  </conditionalFormatting>
  <conditionalFormatting sqref="F475">
    <cfRule type="expression" dxfId="31921" priority="4089">
      <formula>$Y475=4</formula>
    </cfRule>
    <cfRule type="expression" dxfId="31920" priority="4090">
      <formula>$Y475=2</formula>
    </cfRule>
  </conditionalFormatting>
  <conditionalFormatting sqref="F475">
    <cfRule type="expression" dxfId="31919" priority="4088">
      <formula>$Y475=1</formula>
    </cfRule>
  </conditionalFormatting>
  <conditionalFormatting sqref="F475">
    <cfRule type="expression" dxfId="31918" priority="4087">
      <formula>$Y475=3</formula>
    </cfRule>
  </conditionalFormatting>
  <conditionalFormatting sqref="F475">
    <cfRule type="expression" dxfId="31917" priority="4086">
      <formula>$Y475=4</formula>
    </cfRule>
  </conditionalFormatting>
  <conditionalFormatting sqref="F475">
    <cfRule type="expression" dxfId="31916" priority="4085">
      <formula>$Y475=2</formula>
    </cfRule>
  </conditionalFormatting>
  <conditionalFormatting sqref="F475">
    <cfRule type="expression" dxfId="31915" priority="4083">
      <formula>$Y475=1</formula>
    </cfRule>
    <cfRule type="expression" dxfId="31914" priority="4084">
      <formula>$Y475=1</formula>
    </cfRule>
  </conditionalFormatting>
  <conditionalFormatting sqref="F475">
    <cfRule type="expression" dxfId="31913" priority="4081">
      <formula>$Y475=4</formula>
    </cfRule>
    <cfRule type="expression" dxfId="31912" priority="4082">
      <formula>$Y475=2</formula>
    </cfRule>
  </conditionalFormatting>
  <conditionalFormatting sqref="B476:E479 I476:I479 E480">
    <cfRule type="expression" dxfId="31911" priority="4080">
      <formula>$Y476=1</formula>
    </cfRule>
  </conditionalFormatting>
  <conditionalFormatting sqref="B476:D479 I476:I479">
    <cfRule type="expression" dxfId="31910" priority="4079">
      <formula>$Y476=3</formula>
    </cfRule>
  </conditionalFormatting>
  <conditionalFormatting sqref="B476:E479 I476:I479 E480">
    <cfRule type="expression" dxfId="31909" priority="4078">
      <formula>$Y476=4</formula>
    </cfRule>
  </conditionalFormatting>
  <conditionalFormatting sqref="E476:E480">
    <cfRule type="expression" dxfId="31908" priority="4076">
      <formula>$Y476=3</formula>
    </cfRule>
    <cfRule type="expression" dxfId="31907" priority="4077">
      <formula>$Y476=2</formula>
    </cfRule>
  </conditionalFormatting>
  <conditionalFormatting sqref="B476:D479 I476:I479">
    <cfRule type="expression" dxfId="31906" priority="4075">
      <formula>$Y476=2</formula>
    </cfRule>
  </conditionalFormatting>
  <conditionalFormatting sqref="J476:J483">
    <cfRule type="expression" dxfId="31905" priority="4074">
      <formula>$Y476=1</formula>
    </cfRule>
  </conditionalFormatting>
  <conditionalFormatting sqref="J476:J483">
    <cfRule type="expression" dxfId="31904" priority="4073">
      <formula>$Y476=3</formula>
    </cfRule>
  </conditionalFormatting>
  <conditionalFormatting sqref="J476:J483">
    <cfRule type="expression" dxfId="31903" priority="4072">
      <formula>$Y476=4</formula>
    </cfRule>
  </conditionalFormatting>
  <conditionalFormatting sqref="J476:J483">
    <cfRule type="expression" dxfId="31902" priority="4071">
      <formula>$Y476=2</formula>
    </cfRule>
  </conditionalFormatting>
  <conditionalFormatting sqref="J476:J483">
    <cfRule type="expression" dxfId="31901" priority="4055">
      <formula>$Y476=4</formula>
    </cfRule>
    <cfRule type="expression" dxfId="31900" priority="4056">
      <formula>$Y476=3</formula>
    </cfRule>
    <cfRule type="expression" dxfId="31899" priority="4057">
      <formula>$Y476=2</formula>
    </cfRule>
    <cfRule type="expression" dxfId="31898" priority="4058">
      <formula>$Y476=1</formula>
    </cfRule>
    <cfRule type="expression" dxfId="31897" priority="4059">
      <formula>$Y476=4</formula>
    </cfRule>
    <cfRule type="expression" dxfId="31896" priority="4060">
      <formula>$Y476=3</formula>
    </cfRule>
    <cfRule type="expression" dxfId="31895" priority="4061">
      <formula>$Y476=2</formula>
    </cfRule>
    <cfRule type="expression" dxfId="31894" priority="4062">
      <formula>$Y476=1</formula>
    </cfRule>
    <cfRule type="expression" dxfId="31893" priority="4063">
      <formula>$Y476=4</formula>
    </cfRule>
    <cfRule type="expression" dxfId="31892" priority="4064">
      <formula>$Y476=3</formula>
    </cfRule>
    <cfRule type="expression" dxfId="31891" priority="4065">
      <formula>$Y476=2</formula>
    </cfRule>
    <cfRule type="expression" dxfId="31890" priority="4066">
      <formula>$Y476=1</formula>
    </cfRule>
    <cfRule type="expression" dxfId="31889" priority="4067">
      <formula>$Y476=4</formula>
    </cfRule>
    <cfRule type="expression" dxfId="31888" priority="4068">
      <formula>$Y476=3</formula>
    </cfRule>
    <cfRule type="expression" dxfId="31887" priority="4069">
      <formula>$Y476=2</formula>
    </cfRule>
    <cfRule type="expression" dxfId="31886" priority="4070">
      <formula>$Y476=1</formula>
    </cfRule>
  </conditionalFormatting>
  <conditionalFormatting sqref="J476:J483">
    <cfRule type="expression" dxfId="31885" priority="4054">
      <formula>$Y476=1</formula>
    </cfRule>
  </conditionalFormatting>
  <conditionalFormatting sqref="J476:J483">
    <cfRule type="expression" dxfId="31884" priority="4053">
      <formula>$Y476=3</formula>
    </cfRule>
  </conditionalFormatting>
  <conditionalFormatting sqref="J476:J483">
    <cfRule type="expression" dxfId="31883" priority="4052">
      <formula>$Y476=4</formula>
    </cfRule>
  </conditionalFormatting>
  <conditionalFormatting sqref="J476:J483">
    <cfRule type="expression" dxfId="31882" priority="4051">
      <formula>$Y476=2</formula>
    </cfRule>
  </conditionalFormatting>
  <conditionalFormatting sqref="J476:J483">
    <cfRule type="expression" dxfId="31881" priority="4035">
      <formula>$Y476=4</formula>
    </cfRule>
    <cfRule type="expression" dxfId="31880" priority="4036">
      <formula>$Y476=3</formula>
    </cfRule>
    <cfRule type="expression" dxfId="31879" priority="4037">
      <formula>$Y476=2</formula>
    </cfRule>
    <cfRule type="expression" dxfId="31878" priority="4038">
      <formula>$Y476=1</formula>
    </cfRule>
    <cfRule type="expression" dxfId="31877" priority="4039">
      <formula>$Y476=4</formula>
    </cfRule>
    <cfRule type="expression" dxfId="31876" priority="4040">
      <formula>$Y476=3</formula>
    </cfRule>
    <cfRule type="expression" dxfId="31875" priority="4041">
      <formula>$Y476=2</formula>
    </cfRule>
    <cfRule type="expression" dxfId="31874" priority="4042">
      <formula>$Y476=1</formula>
    </cfRule>
    <cfRule type="expression" dxfId="31873" priority="4043">
      <formula>$Y476=4</formula>
    </cfRule>
    <cfRule type="expression" dxfId="31872" priority="4044">
      <formula>$Y476=3</formula>
    </cfRule>
    <cfRule type="expression" dxfId="31871" priority="4045">
      <formula>$Y476=2</formula>
    </cfRule>
    <cfRule type="expression" dxfId="31870" priority="4046">
      <formula>$Y476=1</formula>
    </cfRule>
    <cfRule type="expression" dxfId="31869" priority="4047">
      <formula>$Y476=4</formula>
    </cfRule>
    <cfRule type="expression" dxfId="31868" priority="4048">
      <formula>$Y476=3</formula>
    </cfRule>
    <cfRule type="expression" dxfId="31867" priority="4049">
      <formula>$Y476=2</formula>
    </cfRule>
    <cfRule type="expression" dxfId="31866" priority="4050">
      <formula>$Y476=1</formula>
    </cfRule>
  </conditionalFormatting>
  <conditionalFormatting sqref="H476:H480">
    <cfRule type="expression" dxfId="31865" priority="4034">
      <formula>$Y476=1</formula>
    </cfRule>
  </conditionalFormatting>
  <conditionalFormatting sqref="H476:H480">
    <cfRule type="expression" dxfId="31864" priority="4033">
      <formula>$Y476=3</formula>
    </cfRule>
  </conditionalFormatting>
  <conditionalFormatting sqref="H476:H480">
    <cfRule type="expression" dxfId="31863" priority="4032">
      <formula>$Y476=4</formula>
    </cfRule>
  </conditionalFormatting>
  <conditionalFormatting sqref="H476:H480">
    <cfRule type="expression" dxfId="31862" priority="4031">
      <formula>$Y476=2</formula>
    </cfRule>
  </conditionalFormatting>
  <conditionalFormatting sqref="H476:H480">
    <cfRule type="expression" dxfId="31861" priority="4029">
      <formula>$Y476=1</formula>
    </cfRule>
    <cfRule type="expression" dxfId="31860" priority="4030">
      <formula>$Y476=1</formula>
    </cfRule>
  </conditionalFormatting>
  <conditionalFormatting sqref="H476:H480">
    <cfRule type="expression" dxfId="31859" priority="4027">
      <formula>$Y476=4</formula>
    </cfRule>
    <cfRule type="expression" dxfId="31858" priority="4028">
      <formula>$Y476=2</formula>
    </cfRule>
  </conditionalFormatting>
  <conditionalFormatting sqref="H476:H480">
    <cfRule type="expression" dxfId="31857" priority="4026">
      <formula>$Y476=1</formula>
    </cfRule>
  </conditionalFormatting>
  <conditionalFormatting sqref="H476:H480">
    <cfRule type="expression" dxfId="31856" priority="4025">
      <formula>$Y476=3</formula>
    </cfRule>
  </conditionalFormatting>
  <conditionalFormatting sqref="H476:H480">
    <cfRule type="expression" dxfId="31855" priority="4024">
      <formula>$Y476=4</formula>
    </cfRule>
  </conditionalFormatting>
  <conditionalFormatting sqref="H476:H480">
    <cfRule type="expression" dxfId="31854" priority="4023">
      <formula>$Y476=2</formula>
    </cfRule>
  </conditionalFormatting>
  <conditionalFormatting sqref="H476:H480">
    <cfRule type="expression" dxfId="31853" priority="4021">
      <formula>$Y476=1</formula>
    </cfRule>
    <cfRule type="expression" dxfId="31852" priority="4022">
      <formula>$Y476=1</formula>
    </cfRule>
  </conditionalFormatting>
  <conditionalFormatting sqref="H476:H480">
    <cfRule type="expression" dxfId="31851" priority="4019">
      <formula>$Y476=4</formula>
    </cfRule>
    <cfRule type="expression" dxfId="31850" priority="4020">
      <formula>$Y476=2</formula>
    </cfRule>
  </conditionalFormatting>
  <conditionalFormatting sqref="G476:G479">
    <cfRule type="expression" dxfId="31849" priority="4018">
      <formula>$Y476=1</formula>
    </cfRule>
  </conditionalFormatting>
  <conditionalFormatting sqref="G476:G479">
    <cfRule type="expression" dxfId="31848" priority="4017">
      <formula>$Y476=3</formula>
    </cfRule>
  </conditionalFormatting>
  <conditionalFormatting sqref="G476:G479">
    <cfRule type="expression" dxfId="31847" priority="4016">
      <formula>$Y476=4</formula>
    </cfRule>
  </conditionalFormatting>
  <conditionalFormatting sqref="G476:G479">
    <cfRule type="expression" dxfId="31846" priority="4015">
      <formula>$Y476=2</formula>
    </cfRule>
  </conditionalFormatting>
  <conditionalFormatting sqref="G476:G479">
    <cfRule type="expression" dxfId="31845" priority="4013">
      <formula>$Y476=1</formula>
    </cfRule>
    <cfRule type="expression" dxfId="31844" priority="4014">
      <formula>$Y476=1</formula>
    </cfRule>
  </conditionalFormatting>
  <conditionalFormatting sqref="G476:G479">
    <cfRule type="expression" dxfId="31843" priority="4011">
      <formula>$Y476=4</formula>
    </cfRule>
    <cfRule type="expression" dxfId="31842" priority="4012">
      <formula>$Y476=2</formula>
    </cfRule>
  </conditionalFormatting>
  <conditionalFormatting sqref="G476:G479">
    <cfRule type="expression" dxfId="31841" priority="4010">
      <formula>$Y476=1</formula>
    </cfRule>
  </conditionalFormatting>
  <conditionalFormatting sqref="G476:G479">
    <cfRule type="expression" dxfId="31840" priority="4009">
      <formula>$Y476=3</formula>
    </cfRule>
  </conditionalFormatting>
  <conditionalFormatting sqref="G476:G479">
    <cfRule type="expression" dxfId="31839" priority="4008">
      <formula>$Y476=4</formula>
    </cfRule>
  </conditionalFormatting>
  <conditionalFormatting sqref="G476:G479">
    <cfRule type="expression" dxfId="31838" priority="4007">
      <formula>$Y476=2</formula>
    </cfRule>
  </conditionalFormatting>
  <conditionalFormatting sqref="G476:G479">
    <cfRule type="expression" dxfId="31837" priority="4005">
      <formula>$Y476=1</formula>
    </cfRule>
    <cfRule type="expression" dxfId="31836" priority="4006">
      <formula>$Y476=1</formula>
    </cfRule>
  </conditionalFormatting>
  <conditionalFormatting sqref="G476:G479">
    <cfRule type="expression" dxfId="31835" priority="4003">
      <formula>$Y476=4</formula>
    </cfRule>
    <cfRule type="expression" dxfId="31834" priority="4004">
      <formula>$Y476=2</formula>
    </cfRule>
  </conditionalFormatting>
  <conditionalFormatting sqref="F476:F479">
    <cfRule type="expression" dxfId="31833" priority="4002">
      <formula>$Y476=1</formula>
    </cfRule>
  </conditionalFormatting>
  <conditionalFormatting sqref="F476:F479">
    <cfRule type="expression" dxfId="31832" priority="4001">
      <formula>$Y476=3</formula>
    </cfRule>
  </conditionalFormatting>
  <conditionalFormatting sqref="F476:F479">
    <cfRule type="expression" dxfId="31831" priority="4000">
      <formula>$Y476=4</formula>
    </cfRule>
  </conditionalFormatting>
  <conditionalFormatting sqref="F476:F479">
    <cfRule type="expression" dxfId="31830" priority="3999">
      <formula>$Y476=2</formula>
    </cfRule>
  </conditionalFormatting>
  <conditionalFormatting sqref="F476:F479">
    <cfRule type="expression" dxfId="31829" priority="3997">
      <formula>$Y476=1</formula>
    </cfRule>
    <cfRule type="expression" dxfId="31828" priority="3998">
      <formula>$Y476=1</formula>
    </cfRule>
  </conditionalFormatting>
  <conditionalFormatting sqref="F476:F479">
    <cfRule type="expression" dxfId="31827" priority="3995">
      <formula>$Y476=4</formula>
    </cfRule>
    <cfRule type="expression" dxfId="31826" priority="3996">
      <formula>$Y476=2</formula>
    </cfRule>
  </conditionalFormatting>
  <conditionalFormatting sqref="F476:F479">
    <cfRule type="expression" dxfId="31825" priority="3994">
      <formula>$Y476=1</formula>
    </cfRule>
  </conditionalFormatting>
  <conditionalFormatting sqref="F476:F479">
    <cfRule type="expression" dxfId="31824" priority="3993">
      <formula>$Y476=3</formula>
    </cfRule>
  </conditionalFormatting>
  <conditionalFormatting sqref="F476:F479">
    <cfRule type="expression" dxfId="31823" priority="3992">
      <formula>$Y476=4</formula>
    </cfRule>
  </conditionalFormatting>
  <conditionalFormatting sqref="F476:F479">
    <cfRule type="expression" dxfId="31822" priority="3991">
      <formula>$Y476=2</formula>
    </cfRule>
  </conditionalFormatting>
  <conditionalFormatting sqref="F476:F479">
    <cfRule type="expression" dxfId="31821" priority="3989">
      <formula>$Y476=1</formula>
    </cfRule>
    <cfRule type="expression" dxfId="31820" priority="3990">
      <formula>$Y476=1</formula>
    </cfRule>
  </conditionalFormatting>
  <conditionalFormatting sqref="F476:F479">
    <cfRule type="expression" dxfId="31819" priority="3987">
      <formula>$Y476=4</formula>
    </cfRule>
    <cfRule type="expression" dxfId="31818" priority="3988">
      <formula>$Y476=2</formula>
    </cfRule>
  </conditionalFormatting>
  <conditionalFormatting sqref="F476:F479">
    <cfRule type="expression" dxfId="31817" priority="3986">
      <formula>$Y476=1</formula>
    </cfRule>
  </conditionalFormatting>
  <conditionalFormatting sqref="F476:F479">
    <cfRule type="expression" dxfId="31816" priority="3985">
      <formula>$Y476=3</formula>
    </cfRule>
  </conditionalFormatting>
  <conditionalFormatting sqref="F476:F479">
    <cfRule type="expression" dxfId="31815" priority="3984">
      <formula>$Y476=4</formula>
    </cfRule>
  </conditionalFormatting>
  <conditionalFormatting sqref="F476:F479">
    <cfRule type="expression" dxfId="31814" priority="3983">
      <formula>$Y476=2</formula>
    </cfRule>
  </conditionalFormatting>
  <conditionalFormatting sqref="F476:F479">
    <cfRule type="expression" dxfId="31813" priority="3981">
      <formula>$Y476=1</formula>
    </cfRule>
    <cfRule type="expression" dxfId="31812" priority="3982">
      <formula>$Y476=1</formula>
    </cfRule>
  </conditionalFormatting>
  <conditionalFormatting sqref="F476:F479">
    <cfRule type="expression" dxfId="31811" priority="3979">
      <formula>$Y476=4</formula>
    </cfRule>
    <cfRule type="expression" dxfId="31810" priority="3980">
      <formula>$Y476=2</formula>
    </cfRule>
  </conditionalFormatting>
  <conditionalFormatting sqref="F476:F479">
    <cfRule type="expression" dxfId="31809" priority="3978">
      <formula>$Y476=1</formula>
    </cfRule>
  </conditionalFormatting>
  <conditionalFormatting sqref="F476:F479">
    <cfRule type="expression" dxfId="31808" priority="3977">
      <formula>$Y476=3</formula>
    </cfRule>
  </conditionalFormatting>
  <conditionalFormatting sqref="F476:F479">
    <cfRule type="expression" dxfId="31807" priority="3976">
      <formula>$Y476=4</formula>
    </cfRule>
  </conditionalFormatting>
  <conditionalFormatting sqref="F476:F479">
    <cfRule type="expression" dxfId="31806" priority="3975">
      <formula>$Y476=2</formula>
    </cfRule>
  </conditionalFormatting>
  <conditionalFormatting sqref="F476:F479">
    <cfRule type="expression" dxfId="31805" priority="3973">
      <formula>$Y476=1</formula>
    </cfRule>
    <cfRule type="expression" dxfId="31804" priority="3974">
      <formula>$Y476=1</formula>
    </cfRule>
  </conditionalFormatting>
  <conditionalFormatting sqref="F476:F479">
    <cfRule type="expression" dxfId="31803" priority="3971">
      <formula>$Y476=4</formula>
    </cfRule>
    <cfRule type="expression" dxfId="31802" priority="3972">
      <formula>$Y476=2</formula>
    </cfRule>
  </conditionalFormatting>
  <conditionalFormatting sqref="F476:F479">
    <cfRule type="expression" dxfId="31801" priority="3970">
      <formula>$Y476=1</formula>
    </cfRule>
  </conditionalFormatting>
  <conditionalFormatting sqref="F476:F479">
    <cfRule type="expression" dxfId="31800" priority="3969">
      <formula>$Y476=3</formula>
    </cfRule>
  </conditionalFormatting>
  <conditionalFormatting sqref="F476:F479">
    <cfRule type="expression" dxfId="31799" priority="3968">
      <formula>$Y476=4</formula>
    </cfRule>
  </conditionalFormatting>
  <conditionalFormatting sqref="F476:F479">
    <cfRule type="expression" dxfId="31798" priority="3967">
      <formula>$Y476=2</formula>
    </cfRule>
  </conditionalFormatting>
  <conditionalFormatting sqref="F476:F479">
    <cfRule type="expression" dxfId="31797" priority="3965">
      <formula>$Y476=1</formula>
    </cfRule>
    <cfRule type="expression" dxfId="31796" priority="3966">
      <formula>$Y476=1</formula>
    </cfRule>
  </conditionalFormatting>
  <conditionalFormatting sqref="F476:F479">
    <cfRule type="expression" dxfId="31795" priority="3963">
      <formula>$Y476=4</formula>
    </cfRule>
    <cfRule type="expression" dxfId="31794" priority="3964">
      <formula>$Y476=2</formula>
    </cfRule>
  </conditionalFormatting>
  <conditionalFormatting sqref="F476:F479">
    <cfRule type="expression" dxfId="31793" priority="3962">
      <formula>$Y476=1</formula>
    </cfRule>
  </conditionalFormatting>
  <conditionalFormatting sqref="F476:F479">
    <cfRule type="expression" dxfId="31792" priority="3961">
      <formula>$Y476=3</formula>
    </cfRule>
  </conditionalFormatting>
  <conditionalFormatting sqref="F476:F479">
    <cfRule type="expression" dxfId="31791" priority="3960">
      <formula>$Y476=4</formula>
    </cfRule>
  </conditionalFormatting>
  <conditionalFormatting sqref="F476:F479">
    <cfRule type="expression" dxfId="31790" priority="3959">
      <formula>$Y476=2</formula>
    </cfRule>
  </conditionalFormatting>
  <conditionalFormatting sqref="F476:F479">
    <cfRule type="expression" dxfId="31789" priority="3957">
      <formula>$Y476=1</formula>
    </cfRule>
    <cfRule type="expression" dxfId="31788" priority="3958">
      <formula>$Y476=1</formula>
    </cfRule>
  </conditionalFormatting>
  <conditionalFormatting sqref="F476:F479">
    <cfRule type="expression" dxfId="31787" priority="3955">
      <formula>$Y476=4</formula>
    </cfRule>
    <cfRule type="expression" dxfId="31786" priority="3956">
      <formula>$Y476=2</formula>
    </cfRule>
  </conditionalFormatting>
  <conditionalFormatting sqref="F476:F479">
    <cfRule type="expression" dxfId="31785" priority="3954">
      <formula>$Y476=1</formula>
    </cfRule>
  </conditionalFormatting>
  <conditionalFormatting sqref="F476:F479">
    <cfRule type="expression" dxfId="31784" priority="3953">
      <formula>$Y476=3</formula>
    </cfRule>
  </conditionalFormatting>
  <conditionalFormatting sqref="F476:F479">
    <cfRule type="expression" dxfId="31783" priority="3952">
      <formula>$Y476=4</formula>
    </cfRule>
  </conditionalFormatting>
  <conditionalFormatting sqref="F476:F479">
    <cfRule type="expression" dxfId="31782" priority="3951">
      <formula>$Y476=2</formula>
    </cfRule>
  </conditionalFormatting>
  <conditionalFormatting sqref="F476:F479">
    <cfRule type="expression" dxfId="31781" priority="3949">
      <formula>$Y476=1</formula>
    </cfRule>
    <cfRule type="expression" dxfId="31780" priority="3950">
      <formula>$Y476=1</formula>
    </cfRule>
  </conditionalFormatting>
  <conditionalFormatting sqref="F476:F479">
    <cfRule type="expression" dxfId="31779" priority="3947">
      <formula>$Y476=4</formula>
    </cfRule>
    <cfRule type="expression" dxfId="31778" priority="3948">
      <formula>$Y476=2</formula>
    </cfRule>
  </conditionalFormatting>
  <conditionalFormatting sqref="F476:F479">
    <cfRule type="expression" dxfId="31777" priority="3946">
      <formula>$Y476=1</formula>
    </cfRule>
  </conditionalFormatting>
  <conditionalFormatting sqref="F476:F479">
    <cfRule type="expression" dxfId="31776" priority="3945">
      <formula>$Y476=3</formula>
    </cfRule>
  </conditionalFormatting>
  <conditionalFormatting sqref="F476:F479">
    <cfRule type="expression" dxfId="31775" priority="3944">
      <formula>$Y476=4</formula>
    </cfRule>
  </conditionalFormatting>
  <conditionalFormatting sqref="F476:F479">
    <cfRule type="expression" dxfId="31774" priority="3943">
      <formula>$Y476=2</formula>
    </cfRule>
  </conditionalFormatting>
  <conditionalFormatting sqref="F476:F479">
    <cfRule type="expression" dxfId="31773" priority="3941">
      <formula>$Y476=1</formula>
    </cfRule>
    <cfRule type="expression" dxfId="31772" priority="3942">
      <formula>$Y476=1</formula>
    </cfRule>
  </conditionalFormatting>
  <conditionalFormatting sqref="F476:F479">
    <cfRule type="expression" dxfId="31771" priority="3939">
      <formula>$Y476=4</formula>
    </cfRule>
    <cfRule type="expression" dxfId="31770" priority="3940">
      <formula>$Y476=2</formula>
    </cfRule>
  </conditionalFormatting>
  <conditionalFormatting sqref="F476:F479">
    <cfRule type="expression" dxfId="31769" priority="3938">
      <formula>$Y476=1</formula>
    </cfRule>
  </conditionalFormatting>
  <conditionalFormatting sqref="F476:F479">
    <cfRule type="expression" dxfId="31768" priority="3937">
      <formula>$Y476=3</formula>
    </cfRule>
  </conditionalFormatting>
  <conditionalFormatting sqref="F476:F479">
    <cfRule type="expression" dxfId="31767" priority="3936">
      <formula>$Y476=4</formula>
    </cfRule>
  </conditionalFormatting>
  <conditionalFormatting sqref="F476:F479">
    <cfRule type="expression" dxfId="31766" priority="3935">
      <formula>$Y476=2</formula>
    </cfRule>
  </conditionalFormatting>
  <conditionalFormatting sqref="F476:F479">
    <cfRule type="expression" dxfId="31765" priority="3933">
      <formula>$Y476=1</formula>
    </cfRule>
    <cfRule type="expression" dxfId="31764" priority="3934">
      <formula>$Y476=1</formula>
    </cfRule>
  </conditionalFormatting>
  <conditionalFormatting sqref="F476:F479">
    <cfRule type="expression" dxfId="31763" priority="3931">
      <formula>$Y476=4</formula>
    </cfRule>
    <cfRule type="expression" dxfId="31762" priority="3932">
      <formula>$Y476=2</formula>
    </cfRule>
  </conditionalFormatting>
  <conditionalFormatting sqref="F476:F479">
    <cfRule type="expression" dxfId="31761" priority="3930">
      <formula>$Y476=1</formula>
    </cfRule>
  </conditionalFormatting>
  <conditionalFormatting sqref="F476:F479">
    <cfRule type="expression" dxfId="31760" priority="3929">
      <formula>$Y476=3</formula>
    </cfRule>
  </conditionalFormatting>
  <conditionalFormatting sqref="F476:F479">
    <cfRule type="expression" dxfId="31759" priority="3928">
      <formula>$Y476=4</formula>
    </cfRule>
  </conditionalFormatting>
  <conditionalFormatting sqref="F476:F479">
    <cfRule type="expression" dxfId="31758" priority="3927">
      <formula>$Y476=2</formula>
    </cfRule>
  </conditionalFormatting>
  <conditionalFormatting sqref="F476:F479">
    <cfRule type="expression" dxfId="31757" priority="3925">
      <formula>$Y476=1</formula>
    </cfRule>
    <cfRule type="expression" dxfId="31756" priority="3926">
      <formula>$Y476=1</formula>
    </cfRule>
  </conditionalFormatting>
  <conditionalFormatting sqref="F476:F479">
    <cfRule type="expression" dxfId="31755" priority="3923">
      <formula>$Y476=4</formula>
    </cfRule>
    <cfRule type="expression" dxfId="31754" priority="3924">
      <formula>$Y476=2</formula>
    </cfRule>
  </conditionalFormatting>
  <conditionalFormatting sqref="N475:O479">
    <cfRule type="expression" dxfId="31753" priority="3922">
      <formula>$Y475=1</formula>
    </cfRule>
  </conditionalFormatting>
  <conditionalFormatting sqref="N475:O479">
    <cfRule type="expression" dxfId="31752" priority="3921">
      <formula>$Y475=3</formula>
    </cfRule>
  </conditionalFormatting>
  <conditionalFormatting sqref="N475:O479">
    <cfRule type="expression" dxfId="31751" priority="3920">
      <formula>$Y475=4</formula>
    </cfRule>
  </conditionalFormatting>
  <conditionalFormatting sqref="N475:O479">
    <cfRule type="expression" dxfId="31750" priority="3919">
      <formula>$Y475=2</formula>
    </cfRule>
  </conditionalFormatting>
  <conditionalFormatting sqref="AA475:AA479">
    <cfRule type="expression" dxfId="31749" priority="3918">
      <formula>$Y475=1</formula>
    </cfRule>
  </conditionalFormatting>
  <conditionalFormatting sqref="AA475:AA479">
    <cfRule type="expression" dxfId="31748" priority="3917">
      <formula>$Y475=3</formula>
    </cfRule>
  </conditionalFormatting>
  <conditionalFormatting sqref="AA475:AA479">
    <cfRule type="expression" dxfId="31747" priority="3916">
      <formula>$Y475=4</formula>
    </cfRule>
  </conditionalFormatting>
  <conditionalFormatting sqref="AA475:AA479">
    <cfRule type="expression" dxfId="31746" priority="3915">
      <formula>$Y475=2</formula>
    </cfRule>
  </conditionalFormatting>
  <conditionalFormatting sqref="AA475:AA479">
    <cfRule type="expression" dxfId="31745" priority="3907">
      <formula>$Y475=4</formula>
    </cfRule>
    <cfRule type="expression" dxfId="31744" priority="3908">
      <formula>$Y475=3</formula>
    </cfRule>
    <cfRule type="expression" dxfId="31743" priority="3909">
      <formula>$Y475=2</formula>
    </cfRule>
    <cfRule type="expression" dxfId="31742" priority="3910">
      <formula>$Y475=1</formula>
    </cfRule>
    <cfRule type="expression" dxfId="31741" priority="3911">
      <formula>$Y475=4</formula>
    </cfRule>
    <cfRule type="expression" dxfId="31740" priority="3912">
      <formula>$Y475=3</formula>
    </cfRule>
    <cfRule type="expression" dxfId="31739" priority="3913">
      <formula>$Y475=2</formula>
    </cfRule>
    <cfRule type="expression" dxfId="31738" priority="3914">
      <formula>$Y475=1</formula>
    </cfRule>
  </conditionalFormatting>
  <conditionalFormatting sqref="AA475:AA479">
    <cfRule type="expression" dxfId="31737" priority="3906">
      <formula>$Y475=1</formula>
    </cfRule>
  </conditionalFormatting>
  <conditionalFormatting sqref="AA475:AA479">
    <cfRule type="expression" dxfId="31736" priority="3905">
      <formula>$Y475=3</formula>
    </cfRule>
  </conditionalFormatting>
  <conditionalFormatting sqref="AA475:AA479">
    <cfRule type="expression" dxfId="31735" priority="3904">
      <formula>$Y475=4</formula>
    </cfRule>
  </conditionalFormatting>
  <conditionalFormatting sqref="AA475:AA479">
    <cfRule type="expression" dxfId="31734" priority="3903">
      <formula>$Y475=2</formula>
    </cfRule>
  </conditionalFormatting>
  <conditionalFormatting sqref="AA475:AA479">
    <cfRule type="expression" dxfId="31733" priority="3895">
      <formula>$Y475=4</formula>
    </cfRule>
    <cfRule type="expression" dxfId="31732" priority="3896">
      <formula>$Y475=3</formula>
    </cfRule>
    <cfRule type="expression" dxfId="31731" priority="3897">
      <formula>$Y475=2</formula>
    </cfRule>
    <cfRule type="expression" dxfId="31730" priority="3898">
      <formula>$Y475=1</formula>
    </cfRule>
    <cfRule type="expression" dxfId="31729" priority="3899">
      <formula>$Y475=4</formula>
    </cfRule>
    <cfRule type="expression" dxfId="31728" priority="3900">
      <formula>$Y475=3</formula>
    </cfRule>
    <cfRule type="expression" dxfId="31727" priority="3901">
      <formula>$Y475=2</formula>
    </cfRule>
    <cfRule type="expression" dxfId="31726" priority="3902">
      <formula>$Y475=1</formula>
    </cfRule>
  </conditionalFormatting>
  <conditionalFormatting sqref="AA475:AA479">
    <cfRule type="expression" dxfId="31725" priority="3894">
      <formula>$Y475=1</formula>
    </cfRule>
  </conditionalFormatting>
  <conditionalFormatting sqref="AA475:AA479">
    <cfRule type="expression" dxfId="31724" priority="3893">
      <formula>$Y475=3</formula>
    </cfRule>
  </conditionalFormatting>
  <conditionalFormatting sqref="AA475:AA479">
    <cfRule type="expression" dxfId="31723" priority="3892">
      <formula>$Y475=4</formula>
    </cfRule>
  </conditionalFormatting>
  <conditionalFormatting sqref="AA475:AA479">
    <cfRule type="expression" dxfId="31722" priority="3891">
      <formula>$Y475=2</formula>
    </cfRule>
  </conditionalFormatting>
  <conditionalFormatting sqref="AA475:AA479">
    <cfRule type="expression" dxfId="31721" priority="3883">
      <formula>$Y475=4</formula>
    </cfRule>
    <cfRule type="expression" dxfId="31720" priority="3884">
      <formula>$Y475=3</formula>
    </cfRule>
    <cfRule type="expression" dxfId="31719" priority="3885">
      <formula>$Y475=2</formula>
    </cfRule>
    <cfRule type="expression" dxfId="31718" priority="3886">
      <formula>$Y475=1</formula>
    </cfRule>
    <cfRule type="expression" dxfId="31717" priority="3887">
      <formula>$Y475=4</formula>
    </cfRule>
    <cfRule type="expression" dxfId="31716" priority="3888">
      <formula>$Y475=3</formula>
    </cfRule>
    <cfRule type="expression" dxfId="31715" priority="3889">
      <formula>$Y475=2</formula>
    </cfRule>
    <cfRule type="expression" dxfId="31714" priority="3890">
      <formula>$Y475=1</formula>
    </cfRule>
  </conditionalFormatting>
  <conditionalFormatting sqref="AA475:AA479">
    <cfRule type="expression" dxfId="31713" priority="3882">
      <formula>$Y475=1</formula>
    </cfRule>
  </conditionalFormatting>
  <conditionalFormatting sqref="AA475:AA479">
    <cfRule type="expression" dxfId="31712" priority="3881">
      <formula>$Y475=3</formula>
    </cfRule>
  </conditionalFormatting>
  <conditionalFormatting sqref="AA475:AA479">
    <cfRule type="expression" dxfId="31711" priority="3880">
      <formula>$Y475=4</formula>
    </cfRule>
  </conditionalFormatting>
  <conditionalFormatting sqref="AA475:AA479">
    <cfRule type="expression" dxfId="31710" priority="3879">
      <formula>$Y475=2</formula>
    </cfRule>
  </conditionalFormatting>
  <conditionalFormatting sqref="AA475:AA479">
    <cfRule type="expression" dxfId="31709" priority="3871">
      <formula>$Y475=4</formula>
    </cfRule>
    <cfRule type="expression" dxfId="31708" priority="3872">
      <formula>$Y475=3</formula>
    </cfRule>
    <cfRule type="expression" dxfId="31707" priority="3873">
      <formula>$Y475=2</formula>
    </cfRule>
    <cfRule type="expression" dxfId="31706" priority="3874">
      <formula>$Y475=1</formula>
    </cfRule>
    <cfRule type="expression" dxfId="31705" priority="3875">
      <formula>$Y475=4</formula>
    </cfRule>
    <cfRule type="expression" dxfId="31704" priority="3876">
      <formula>$Y475=3</formula>
    </cfRule>
    <cfRule type="expression" dxfId="31703" priority="3877">
      <formula>$Y475=2</formula>
    </cfRule>
    <cfRule type="expression" dxfId="31702" priority="3878">
      <formula>$Y475=1</formula>
    </cfRule>
  </conditionalFormatting>
  <conditionalFormatting sqref="AA475:AA479">
    <cfRule type="expression" dxfId="31701" priority="3870">
      <formula>$Y475=1</formula>
    </cfRule>
  </conditionalFormatting>
  <conditionalFormatting sqref="AA475:AA479">
    <cfRule type="expression" dxfId="31700" priority="3869">
      <formula>$Y475=3</formula>
    </cfRule>
  </conditionalFormatting>
  <conditionalFormatting sqref="AA475:AA479">
    <cfRule type="expression" dxfId="31699" priority="3868">
      <formula>$Y475=4</formula>
    </cfRule>
  </conditionalFormatting>
  <conditionalFormatting sqref="AA475:AA479">
    <cfRule type="expression" dxfId="31698" priority="3867">
      <formula>$Y475=2</formula>
    </cfRule>
  </conditionalFormatting>
  <conditionalFormatting sqref="AA475:AA479">
    <cfRule type="expression" dxfId="31697" priority="3859">
      <formula>$Y475=4</formula>
    </cfRule>
    <cfRule type="expression" dxfId="31696" priority="3860">
      <formula>$Y475=3</formula>
    </cfRule>
    <cfRule type="expression" dxfId="31695" priority="3861">
      <formula>$Y475=2</formula>
    </cfRule>
    <cfRule type="expression" dxfId="31694" priority="3862">
      <formula>$Y475=1</formula>
    </cfRule>
    <cfRule type="expression" dxfId="31693" priority="3863">
      <formula>$Y475=4</formula>
    </cfRule>
    <cfRule type="expression" dxfId="31692" priority="3864">
      <formula>$Y475=3</formula>
    </cfRule>
    <cfRule type="expression" dxfId="31691" priority="3865">
      <formula>$Y475=2</formula>
    </cfRule>
    <cfRule type="expression" dxfId="31690" priority="3866">
      <formula>$Y475=1</formula>
    </cfRule>
  </conditionalFormatting>
  <conditionalFormatting sqref="Y475:Z475 AB475:AF479 Z476:Z479">
    <cfRule type="expression" dxfId="31689" priority="3858">
      <formula>$Y475=1</formula>
    </cfRule>
  </conditionalFormatting>
  <conditionalFormatting sqref="Y475:Z475 AB475:AF479 Z476:Z479">
    <cfRule type="expression" dxfId="31688" priority="3857">
      <formula>$Y475=3</formula>
    </cfRule>
  </conditionalFormatting>
  <conditionalFormatting sqref="Y475:Z475 AB475:AF479 Z476:Z479">
    <cfRule type="expression" dxfId="31687" priority="3856">
      <formula>$Y475=4</formula>
    </cfRule>
  </conditionalFormatting>
  <conditionalFormatting sqref="Y475:Z475 AB475:AF479 Z476:Z479">
    <cfRule type="expression" dxfId="31686" priority="3855">
      <formula>$Y475=2</formula>
    </cfRule>
  </conditionalFormatting>
  <conditionalFormatting sqref="AF475:AF479 Y475:Z475 Z476:Z479">
    <cfRule type="expression" dxfId="31685" priority="3847">
      <formula>$Y475=4</formula>
    </cfRule>
    <cfRule type="expression" dxfId="31684" priority="3848">
      <formula>$Y475=3</formula>
    </cfRule>
    <cfRule type="expression" dxfId="31683" priority="3849">
      <formula>$Y475=2</formula>
    </cfRule>
    <cfRule type="expression" dxfId="31682" priority="3850">
      <formula>$Y475=1</formula>
    </cfRule>
    <cfRule type="expression" dxfId="31681" priority="3851">
      <formula>$Y475=4</formula>
    </cfRule>
    <cfRule type="expression" dxfId="31680" priority="3852">
      <formula>$Y475=3</formula>
    </cfRule>
    <cfRule type="expression" dxfId="31679" priority="3853">
      <formula>$Y475=2</formula>
    </cfRule>
    <cfRule type="expression" dxfId="31678" priority="3854">
      <formula>$Y475=1</formula>
    </cfRule>
  </conditionalFormatting>
  <conditionalFormatting sqref="Y475:Z475 AB475:AF479 Z476:Z479">
    <cfRule type="expression" dxfId="31677" priority="3846">
      <formula>$Y475=1</formula>
    </cfRule>
  </conditionalFormatting>
  <conditionalFormatting sqref="Y475:Z475 AB475:AF479 Z476:Z479">
    <cfRule type="expression" dxfId="31676" priority="3845">
      <formula>$Y475=3</formula>
    </cfRule>
  </conditionalFormatting>
  <conditionalFormatting sqref="Y475:Z475 AB475:AF479 Z476:Z479">
    <cfRule type="expression" dxfId="31675" priority="3844">
      <formula>$Y475=4</formula>
    </cfRule>
  </conditionalFormatting>
  <conditionalFormatting sqref="Y475:Z475 AB475:AF479 Z476:Z479">
    <cfRule type="expression" dxfId="31674" priority="3843">
      <formula>$Y475=2</formula>
    </cfRule>
  </conditionalFormatting>
  <conditionalFormatting sqref="AF475:AF479 Y475:Z475 Z476:Z479">
    <cfRule type="expression" dxfId="31673" priority="3835">
      <formula>$Y475=4</formula>
    </cfRule>
    <cfRule type="expression" dxfId="31672" priority="3836">
      <formula>$Y475=3</formula>
    </cfRule>
    <cfRule type="expression" dxfId="31671" priority="3837">
      <formula>$Y475=2</formula>
    </cfRule>
    <cfRule type="expression" dxfId="31670" priority="3838">
      <formula>$Y475=1</formula>
    </cfRule>
    <cfRule type="expression" dxfId="31669" priority="3839">
      <formula>$Y475=4</formula>
    </cfRule>
    <cfRule type="expression" dxfId="31668" priority="3840">
      <formula>$Y475=3</formula>
    </cfRule>
    <cfRule type="expression" dxfId="31667" priority="3841">
      <formula>$Y475=2</formula>
    </cfRule>
    <cfRule type="expression" dxfId="31666" priority="3842">
      <formula>$Y475=1</formula>
    </cfRule>
  </conditionalFormatting>
  <conditionalFormatting sqref="Y475:Z475 AB475:AF479 Z476:Z479">
    <cfRule type="expression" dxfId="31665" priority="3834">
      <formula>$Y475=1</formula>
    </cfRule>
  </conditionalFormatting>
  <conditionalFormatting sqref="Y475:Z475 AB475:AF479 Z476:Z479">
    <cfRule type="expression" dxfId="31664" priority="3833">
      <formula>$Y475=3</formula>
    </cfRule>
  </conditionalFormatting>
  <conditionalFormatting sqref="Y475:Z475 AB475:AF479 Z476:Z479">
    <cfRule type="expression" dxfId="31663" priority="3832">
      <formula>$Y475=4</formula>
    </cfRule>
  </conditionalFormatting>
  <conditionalFormatting sqref="Y475:Z475 AB475:AF479 Z476:Z479">
    <cfRule type="expression" dxfId="31662" priority="3831">
      <formula>$Y475=2</formula>
    </cfRule>
  </conditionalFormatting>
  <conditionalFormatting sqref="AF475:AF479 Y475:Z475 Z476:Z479">
    <cfRule type="expression" dxfId="31661" priority="3823">
      <formula>$Y475=4</formula>
    </cfRule>
    <cfRule type="expression" dxfId="31660" priority="3824">
      <formula>$Y475=3</formula>
    </cfRule>
    <cfRule type="expression" dxfId="31659" priority="3825">
      <formula>$Y475=2</formula>
    </cfRule>
    <cfRule type="expression" dxfId="31658" priority="3826">
      <formula>$Y475=1</formula>
    </cfRule>
    <cfRule type="expression" dxfId="31657" priority="3827">
      <formula>$Y475=4</formula>
    </cfRule>
    <cfRule type="expression" dxfId="31656" priority="3828">
      <formula>$Y475=3</formula>
    </cfRule>
    <cfRule type="expression" dxfId="31655" priority="3829">
      <formula>$Y475=2</formula>
    </cfRule>
    <cfRule type="expression" dxfId="31654" priority="3830">
      <formula>$Y475=1</formula>
    </cfRule>
  </conditionalFormatting>
  <conditionalFormatting sqref="Y475:Z475 AB475:AF479 Z476:Z479">
    <cfRule type="expression" dxfId="31653" priority="3822">
      <formula>$Y475=1</formula>
    </cfRule>
  </conditionalFormatting>
  <conditionalFormatting sqref="Y475:Z475 AB475:AF479 Z476:Z479">
    <cfRule type="expression" dxfId="31652" priority="3821">
      <formula>$Y475=3</formula>
    </cfRule>
  </conditionalFormatting>
  <conditionalFormatting sqref="Y475:Z475 AB475:AF479 Z476:Z479">
    <cfRule type="expression" dxfId="31651" priority="3820">
      <formula>$Y475=4</formula>
    </cfRule>
  </conditionalFormatting>
  <conditionalFormatting sqref="Y475:Z475 AB475:AF479 Z476:Z479">
    <cfRule type="expression" dxfId="31650" priority="3819">
      <formula>$Y475=2</formula>
    </cfRule>
  </conditionalFormatting>
  <conditionalFormatting sqref="AF475:AF479 Y475:Z475 Z476:Z479">
    <cfRule type="expression" dxfId="31649" priority="3811">
      <formula>$Y475=4</formula>
    </cfRule>
    <cfRule type="expression" dxfId="31648" priority="3812">
      <formula>$Y475=3</formula>
    </cfRule>
    <cfRule type="expression" dxfId="31647" priority="3813">
      <formula>$Y475=2</formula>
    </cfRule>
    <cfRule type="expression" dxfId="31646" priority="3814">
      <formula>$Y475=1</formula>
    </cfRule>
    <cfRule type="expression" dxfId="31645" priority="3815">
      <formula>$Y475=4</formula>
    </cfRule>
    <cfRule type="expression" dxfId="31644" priority="3816">
      <formula>$Y475=3</formula>
    </cfRule>
    <cfRule type="expression" dxfId="31643" priority="3817">
      <formula>$Y475=2</formula>
    </cfRule>
    <cfRule type="expression" dxfId="31642" priority="3818">
      <formula>$Y475=1</formula>
    </cfRule>
  </conditionalFormatting>
  <conditionalFormatting sqref="Y475:Z475 AB475:AF479 Z476:Z479">
    <cfRule type="expression" dxfId="31641" priority="3810">
      <formula>$Y475=1</formula>
    </cfRule>
  </conditionalFormatting>
  <conditionalFormatting sqref="Y475:Z475 AB475:AF479 Z476:Z479">
    <cfRule type="expression" dxfId="31640" priority="3809">
      <formula>$Y475=3</formula>
    </cfRule>
  </conditionalFormatting>
  <conditionalFormatting sqref="Y475:Z475 AB475:AF479 Z476:Z479">
    <cfRule type="expression" dxfId="31639" priority="3808">
      <formula>$Y475=4</formula>
    </cfRule>
  </conditionalFormatting>
  <conditionalFormatting sqref="Y475:Z475 AB475:AF479 Z476:Z479">
    <cfRule type="expression" dxfId="31638" priority="3807">
      <formula>$Y475=2</formula>
    </cfRule>
  </conditionalFormatting>
  <conditionalFormatting sqref="AF475:AF479 Y475:Z475 Z476:Z479">
    <cfRule type="expression" dxfId="31637" priority="3799">
      <formula>$Y475=4</formula>
    </cfRule>
    <cfRule type="expression" dxfId="31636" priority="3800">
      <formula>$Y475=3</formula>
    </cfRule>
    <cfRule type="expression" dxfId="31635" priority="3801">
      <formula>$Y475=2</formula>
    </cfRule>
    <cfRule type="expression" dxfId="31634" priority="3802">
      <formula>$Y475=1</formula>
    </cfRule>
    <cfRule type="expression" dxfId="31633" priority="3803">
      <formula>$Y475=4</formula>
    </cfRule>
    <cfRule type="expression" dxfId="31632" priority="3804">
      <formula>$Y475=3</formula>
    </cfRule>
    <cfRule type="expression" dxfId="31631" priority="3805">
      <formula>$Y475=2</formula>
    </cfRule>
    <cfRule type="expression" dxfId="31630" priority="3806">
      <formula>$Y475=1</formula>
    </cfRule>
  </conditionalFormatting>
  <conditionalFormatting sqref="P475:X475 P476:Q479">
    <cfRule type="expression" dxfId="31629" priority="3798">
      <formula>$Y475=1</formula>
    </cfRule>
  </conditionalFormatting>
  <conditionalFormatting sqref="P475:X475 P476:Q479">
    <cfRule type="expression" dxfId="31628" priority="3797">
      <formula>$Y475=3</formula>
    </cfRule>
  </conditionalFormatting>
  <conditionalFormatting sqref="P475:X475 P476:Q479">
    <cfRule type="expression" dxfId="31627" priority="3796">
      <formula>$Y475=4</formula>
    </cfRule>
  </conditionalFormatting>
  <conditionalFormatting sqref="P475:X475 P476:Q479">
    <cfRule type="expression" dxfId="31626" priority="3795">
      <formula>$Y475=2</formula>
    </cfRule>
  </conditionalFormatting>
  <conditionalFormatting sqref="R475:X475">
    <cfRule type="expression" dxfId="31625" priority="3787">
      <formula>$Y475=4</formula>
    </cfRule>
    <cfRule type="expression" dxfId="31624" priority="3788">
      <formula>$Y475=3</formula>
    </cfRule>
    <cfRule type="expression" dxfId="31623" priority="3789">
      <formula>$Y475=2</formula>
    </cfRule>
    <cfRule type="expression" dxfId="31622" priority="3790">
      <formula>$Y475=1</formula>
    </cfRule>
    <cfRule type="expression" dxfId="31621" priority="3791">
      <formula>$Y475=4</formula>
    </cfRule>
    <cfRule type="expression" dxfId="31620" priority="3792">
      <formula>$Y475=3</formula>
    </cfRule>
    <cfRule type="expression" dxfId="31619" priority="3793">
      <formula>$Y475=2</formula>
    </cfRule>
    <cfRule type="expression" dxfId="31618" priority="3794">
      <formula>$Y475=1</formula>
    </cfRule>
  </conditionalFormatting>
  <conditionalFormatting sqref="P475:Q479">
    <cfRule type="expression" dxfId="31617" priority="3771">
      <formula>$Y475=4</formula>
    </cfRule>
    <cfRule type="expression" dxfId="31616" priority="3772">
      <formula>$Y475=3</formula>
    </cfRule>
    <cfRule type="expression" dxfId="31615" priority="3773">
      <formula>$Y475=2</formula>
    </cfRule>
    <cfRule type="expression" dxfId="31614" priority="3774">
      <formula>$Y475=1</formula>
    </cfRule>
    <cfRule type="expression" dxfId="31613" priority="3775">
      <formula>$Y475=4</formula>
    </cfRule>
    <cfRule type="expression" dxfId="31612" priority="3776">
      <formula>$Y475=3</formula>
    </cfRule>
    <cfRule type="expression" dxfId="31611" priority="3777">
      <formula>$Y475=2</formula>
    </cfRule>
    <cfRule type="expression" dxfId="31610" priority="3778">
      <formula>$Y475=1</formula>
    </cfRule>
    <cfRule type="expression" dxfId="31609" priority="3779">
      <formula>$Y475=4</formula>
    </cfRule>
    <cfRule type="expression" dxfId="31608" priority="3780">
      <formula>$Y475=3</formula>
    </cfRule>
    <cfRule type="expression" dxfId="31607" priority="3781">
      <formula>$Y475=2</formula>
    </cfRule>
    <cfRule type="expression" dxfId="31606" priority="3782">
      <formula>$Y475=1</formula>
    </cfRule>
    <cfRule type="expression" dxfId="31605" priority="3783">
      <formula>$Y475=4</formula>
    </cfRule>
    <cfRule type="expression" dxfId="31604" priority="3784">
      <formula>$Y475=3</formula>
    </cfRule>
    <cfRule type="expression" dxfId="31603" priority="3785">
      <formula>$Y475=2</formula>
    </cfRule>
    <cfRule type="expression" dxfId="31602" priority="3786">
      <formula>$Y475=1</formula>
    </cfRule>
  </conditionalFormatting>
  <conditionalFormatting sqref="P475:P479">
    <cfRule type="expression" dxfId="31601" priority="3770">
      <formula>$Y475=1</formula>
    </cfRule>
  </conditionalFormatting>
  <conditionalFormatting sqref="P475:P479">
    <cfRule type="expression" dxfId="31600" priority="3769">
      <formula>$Y475=3</formula>
    </cfRule>
  </conditionalFormatting>
  <conditionalFormatting sqref="P475:P479">
    <cfRule type="expression" dxfId="31599" priority="3768">
      <formula>$Y475=4</formula>
    </cfRule>
  </conditionalFormatting>
  <conditionalFormatting sqref="P475:P479">
    <cfRule type="expression" dxfId="31598" priority="3767">
      <formula>$Y475=2</formula>
    </cfRule>
  </conditionalFormatting>
  <conditionalFormatting sqref="P475:P479">
    <cfRule type="expression" dxfId="31597" priority="3751">
      <formula>$Y475=4</formula>
    </cfRule>
    <cfRule type="expression" dxfId="31596" priority="3752">
      <formula>$Y475=3</formula>
    </cfRule>
    <cfRule type="expression" dxfId="31595" priority="3753">
      <formula>$Y475=2</formula>
    </cfRule>
    <cfRule type="expression" dxfId="31594" priority="3754">
      <formula>$Y475=1</formula>
    </cfRule>
    <cfRule type="expression" dxfId="31593" priority="3755">
      <formula>$Y475=4</formula>
    </cfRule>
    <cfRule type="expression" dxfId="31592" priority="3756">
      <formula>$Y475=3</formula>
    </cfRule>
    <cfRule type="expression" dxfId="31591" priority="3757">
      <formula>$Y475=2</formula>
    </cfRule>
    <cfRule type="expression" dxfId="31590" priority="3758">
      <formula>$Y475=1</formula>
    </cfRule>
    <cfRule type="expression" dxfId="31589" priority="3759">
      <formula>$Y475=4</formula>
    </cfRule>
    <cfRule type="expression" dxfId="31588" priority="3760">
      <formula>$Y475=3</formula>
    </cfRule>
    <cfRule type="expression" dxfId="31587" priority="3761">
      <formula>$Y475=2</formula>
    </cfRule>
    <cfRule type="expression" dxfId="31586" priority="3762">
      <formula>$Y475=1</formula>
    </cfRule>
    <cfRule type="expression" dxfId="31585" priority="3763">
      <formula>$Y475=4</formula>
    </cfRule>
    <cfRule type="expression" dxfId="31584" priority="3764">
      <formula>$Y475=3</formula>
    </cfRule>
    <cfRule type="expression" dxfId="31583" priority="3765">
      <formula>$Y475=2</formula>
    </cfRule>
    <cfRule type="expression" dxfId="31582" priority="3766">
      <formula>$Y475=1</formula>
    </cfRule>
  </conditionalFormatting>
  <conditionalFormatting sqref="P475:P479">
    <cfRule type="expression" dxfId="31581" priority="3750">
      <formula>$Y475=1</formula>
    </cfRule>
  </conditionalFormatting>
  <conditionalFormatting sqref="P475:P479">
    <cfRule type="expression" dxfId="31580" priority="3749">
      <formula>$Y475=3</formula>
    </cfRule>
  </conditionalFormatting>
  <conditionalFormatting sqref="P475:P479">
    <cfRule type="expression" dxfId="31579" priority="3748">
      <formula>$Y475=4</formula>
    </cfRule>
  </conditionalFormatting>
  <conditionalFormatting sqref="P475:P479">
    <cfRule type="expression" dxfId="31578" priority="3747">
      <formula>$Y475=2</formula>
    </cfRule>
  </conditionalFormatting>
  <conditionalFormatting sqref="P475:P479">
    <cfRule type="expression" dxfId="31577" priority="3731">
      <formula>$Y475=4</formula>
    </cfRule>
    <cfRule type="expression" dxfId="31576" priority="3732">
      <formula>$Y475=3</formula>
    </cfRule>
    <cfRule type="expression" dxfId="31575" priority="3733">
      <formula>$Y475=2</formula>
    </cfRule>
    <cfRule type="expression" dxfId="31574" priority="3734">
      <formula>$Y475=1</formula>
    </cfRule>
    <cfRule type="expression" dxfId="31573" priority="3735">
      <formula>$Y475=4</formula>
    </cfRule>
    <cfRule type="expression" dxfId="31572" priority="3736">
      <formula>$Y475=3</formula>
    </cfRule>
    <cfRule type="expression" dxfId="31571" priority="3737">
      <formula>$Y475=2</formula>
    </cfRule>
    <cfRule type="expression" dxfId="31570" priority="3738">
      <formula>$Y475=1</formula>
    </cfRule>
    <cfRule type="expression" dxfId="31569" priority="3739">
      <formula>$Y475=4</formula>
    </cfRule>
    <cfRule type="expression" dxfId="31568" priority="3740">
      <formula>$Y475=3</formula>
    </cfRule>
    <cfRule type="expression" dxfId="31567" priority="3741">
      <formula>$Y475=2</formula>
    </cfRule>
    <cfRule type="expression" dxfId="31566" priority="3742">
      <formula>$Y475=1</formula>
    </cfRule>
    <cfRule type="expression" dxfId="31565" priority="3743">
      <formula>$Y475=4</formula>
    </cfRule>
    <cfRule type="expression" dxfId="31564" priority="3744">
      <formula>$Y475=3</formula>
    </cfRule>
    <cfRule type="expression" dxfId="31563" priority="3745">
      <formula>$Y475=2</formula>
    </cfRule>
    <cfRule type="expression" dxfId="31562" priority="3746">
      <formula>$Y475=1</formula>
    </cfRule>
  </conditionalFormatting>
  <conditionalFormatting sqref="Q475:Q479">
    <cfRule type="expression" dxfId="31561" priority="3730">
      <formula>$Y475=1</formula>
    </cfRule>
  </conditionalFormatting>
  <conditionalFormatting sqref="Q475:Q479">
    <cfRule type="expression" dxfId="31560" priority="3729">
      <formula>$Y475=3</formula>
    </cfRule>
  </conditionalFormatting>
  <conditionalFormatting sqref="Q475:Q479">
    <cfRule type="expression" dxfId="31559" priority="3728">
      <formula>$Y475=4</formula>
    </cfRule>
  </conditionalFormatting>
  <conditionalFormatting sqref="Q475:Q479">
    <cfRule type="expression" dxfId="31558" priority="3727">
      <formula>$Y475=2</formula>
    </cfRule>
  </conditionalFormatting>
  <conditionalFormatting sqref="Q475:Q479">
    <cfRule type="expression" dxfId="31557" priority="3711">
      <formula>$Y475=4</formula>
    </cfRule>
    <cfRule type="expression" dxfId="31556" priority="3712">
      <formula>$Y475=3</formula>
    </cfRule>
    <cfRule type="expression" dxfId="31555" priority="3713">
      <formula>$Y475=2</formula>
    </cfRule>
    <cfRule type="expression" dxfId="31554" priority="3714">
      <formula>$Y475=1</formula>
    </cfRule>
    <cfRule type="expression" dxfId="31553" priority="3715">
      <formula>$Y475=4</formula>
    </cfRule>
    <cfRule type="expression" dxfId="31552" priority="3716">
      <formula>$Y475=3</formula>
    </cfRule>
    <cfRule type="expression" dxfId="31551" priority="3717">
      <formula>$Y475=2</formula>
    </cfRule>
    <cfRule type="expression" dxfId="31550" priority="3718">
      <formula>$Y475=1</formula>
    </cfRule>
    <cfRule type="expression" dxfId="31549" priority="3719">
      <formula>$Y475=4</formula>
    </cfRule>
    <cfRule type="expression" dxfId="31548" priority="3720">
      <formula>$Y475=3</formula>
    </cfRule>
    <cfRule type="expression" dxfId="31547" priority="3721">
      <formula>$Y475=2</formula>
    </cfRule>
    <cfRule type="expression" dxfId="31546" priority="3722">
      <formula>$Y475=1</formula>
    </cfRule>
    <cfRule type="expression" dxfId="31545" priority="3723">
      <formula>$Y475=4</formula>
    </cfRule>
    <cfRule type="expression" dxfId="31544" priority="3724">
      <formula>$Y475=3</formula>
    </cfRule>
    <cfRule type="expression" dxfId="31543" priority="3725">
      <formula>$Y475=2</formula>
    </cfRule>
    <cfRule type="expression" dxfId="31542" priority="3726">
      <formula>$Y475=1</formula>
    </cfRule>
  </conditionalFormatting>
  <conditionalFormatting sqref="R475:X475">
    <cfRule type="expression" dxfId="31541" priority="3710">
      <formula>$Y475=1</formula>
    </cfRule>
  </conditionalFormatting>
  <conditionalFormatting sqref="R475:X475">
    <cfRule type="expression" dxfId="31540" priority="3709">
      <formula>$Y475=3</formula>
    </cfRule>
  </conditionalFormatting>
  <conditionalFormatting sqref="R475:X475">
    <cfRule type="expression" dxfId="31539" priority="3708">
      <formula>$Y475=4</formula>
    </cfRule>
  </conditionalFormatting>
  <conditionalFormatting sqref="R475:X475">
    <cfRule type="expression" dxfId="31538" priority="3707">
      <formula>$Y475=2</formula>
    </cfRule>
  </conditionalFormatting>
  <conditionalFormatting sqref="R475:X475">
    <cfRule type="expression" dxfId="31537" priority="3699">
      <formula>$Y475=4</formula>
    </cfRule>
    <cfRule type="expression" dxfId="31536" priority="3700">
      <formula>$Y475=3</formula>
    </cfRule>
    <cfRule type="expression" dxfId="31535" priority="3701">
      <formula>$Y475=2</formula>
    </cfRule>
    <cfRule type="expression" dxfId="31534" priority="3702">
      <formula>$Y475=1</formula>
    </cfRule>
    <cfRule type="expression" dxfId="31533" priority="3703">
      <formula>$Y475=4</formula>
    </cfRule>
    <cfRule type="expression" dxfId="31532" priority="3704">
      <formula>$Y475=3</formula>
    </cfRule>
    <cfRule type="expression" dxfId="31531" priority="3705">
      <formula>$Y475=2</formula>
    </cfRule>
    <cfRule type="expression" dxfId="31530" priority="3706">
      <formula>$Y475=1</formula>
    </cfRule>
  </conditionalFormatting>
  <conditionalFormatting sqref="R475:V475">
    <cfRule type="expression" dxfId="31529" priority="3698">
      <formula>$Y475=1</formula>
    </cfRule>
  </conditionalFormatting>
  <conditionalFormatting sqref="R475:V475">
    <cfRule type="expression" dxfId="31528" priority="3697">
      <formula>$Y475=3</formula>
    </cfRule>
  </conditionalFormatting>
  <conditionalFormatting sqref="R475:V475">
    <cfRule type="expression" dxfId="31527" priority="3696">
      <formula>$Y475=4</formula>
    </cfRule>
  </conditionalFormatting>
  <conditionalFormatting sqref="R475:V475">
    <cfRule type="expression" dxfId="31526" priority="3695">
      <formula>$Y475=2</formula>
    </cfRule>
  </conditionalFormatting>
  <conditionalFormatting sqref="R475:V475">
    <cfRule type="expression" dxfId="31525" priority="3687">
      <formula>$Y475=4</formula>
    </cfRule>
    <cfRule type="expression" dxfId="31524" priority="3688">
      <formula>$Y475=3</formula>
    </cfRule>
    <cfRule type="expression" dxfId="31523" priority="3689">
      <formula>$Y475=2</formula>
    </cfRule>
    <cfRule type="expression" dxfId="31522" priority="3690">
      <formula>$Y475=1</formula>
    </cfRule>
    <cfRule type="expression" dxfId="31521" priority="3691">
      <formula>$Y475=4</formula>
    </cfRule>
    <cfRule type="expression" dxfId="31520" priority="3692">
      <formula>$Y475=3</formula>
    </cfRule>
    <cfRule type="expression" dxfId="31519" priority="3693">
      <formula>$Y475=2</formula>
    </cfRule>
    <cfRule type="expression" dxfId="31518" priority="3694">
      <formula>$Y475=1</formula>
    </cfRule>
  </conditionalFormatting>
  <conditionalFormatting sqref="W475:X475">
    <cfRule type="expression" dxfId="31517" priority="3686">
      <formula>$Y475=1</formula>
    </cfRule>
  </conditionalFormatting>
  <conditionalFormatting sqref="W475:X475">
    <cfRule type="expression" dxfId="31516" priority="3685">
      <formula>$Y475=3</formula>
    </cfRule>
  </conditionalFormatting>
  <conditionalFormatting sqref="W475:X475">
    <cfRule type="expression" dxfId="31515" priority="3684">
      <formula>$Y475=4</formula>
    </cfRule>
  </conditionalFormatting>
  <conditionalFormatting sqref="W475:X475">
    <cfRule type="expression" dxfId="31514" priority="3683">
      <formula>$Y475=2</formula>
    </cfRule>
  </conditionalFormatting>
  <conditionalFormatting sqref="W475:X475">
    <cfRule type="expression" dxfId="31513" priority="3675">
      <formula>$Y475=4</formula>
    </cfRule>
    <cfRule type="expression" dxfId="31512" priority="3676">
      <formula>$Y475=3</formula>
    </cfRule>
    <cfRule type="expression" dxfId="31511" priority="3677">
      <formula>$Y475=2</formula>
    </cfRule>
    <cfRule type="expression" dxfId="31510" priority="3678">
      <formula>$Y475=1</formula>
    </cfRule>
    <cfRule type="expression" dxfId="31509" priority="3679">
      <formula>$Y475=4</formula>
    </cfRule>
    <cfRule type="expression" dxfId="31508" priority="3680">
      <formula>$Y475=3</formula>
    </cfRule>
    <cfRule type="expression" dxfId="31507" priority="3681">
      <formula>$Y475=2</formula>
    </cfRule>
    <cfRule type="expression" dxfId="31506" priority="3682">
      <formula>$Y475=1</formula>
    </cfRule>
  </conditionalFormatting>
  <conditionalFormatting sqref="Q475:Q479">
    <cfRule type="expression" dxfId="31505" priority="3674">
      <formula>$Y475=1</formula>
    </cfRule>
  </conditionalFormatting>
  <conditionalFormatting sqref="Q475:Q479">
    <cfRule type="expression" dxfId="31504" priority="3673">
      <formula>$Y475=3</formula>
    </cfRule>
  </conditionalFormatting>
  <conditionalFormatting sqref="Q475:Q479">
    <cfRule type="expression" dxfId="31503" priority="3672">
      <formula>$Y475=4</formula>
    </cfRule>
  </conditionalFormatting>
  <conditionalFormatting sqref="Q475:Q479">
    <cfRule type="expression" dxfId="31502" priority="3671">
      <formula>$Y475=2</formula>
    </cfRule>
  </conditionalFormatting>
  <conditionalFormatting sqref="Q475:Q479">
    <cfRule type="expression" dxfId="31501" priority="3655">
      <formula>$Y475=4</formula>
    </cfRule>
    <cfRule type="expression" dxfId="31500" priority="3656">
      <formula>$Y475=3</formula>
    </cfRule>
    <cfRule type="expression" dxfId="31499" priority="3657">
      <formula>$Y475=2</formula>
    </cfRule>
    <cfRule type="expression" dxfId="31498" priority="3658">
      <formula>$Y475=1</formula>
    </cfRule>
    <cfRule type="expression" dxfId="31497" priority="3659">
      <formula>$Y475=4</formula>
    </cfRule>
    <cfRule type="expression" dxfId="31496" priority="3660">
      <formula>$Y475=3</formula>
    </cfRule>
    <cfRule type="expression" dxfId="31495" priority="3661">
      <formula>$Y475=2</formula>
    </cfRule>
    <cfRule type="expression" dxfId="31494" priority="3662">
      <formula>$Y475=1</formula>
    </cfRule>
    <cfRule type="expression" dxfId="31493" priority="3663">
      <formula>$Y475=4</formula>
    </cfRule>
    <cfRule type="expression" dxfId="31492" priority="3664">
      <formula>$Y475=3</formula>
    </cfRule>
    <cfRule type="expression" dxfId="31491" priority="3665">
      <formula>$Y475=2</formula>
    </cfRule>
    <cfRule type="expression" dxfId="31490" priority="3666">
      <formula>$Y475=1</formula>
    </cfRule>
    <cfRule type="expression" dxfId="31489" priority="3667">
      <formula>$Y475=4</formula>
    </cfRule>
    <cfRule type="expression" dxfId="31488" priority="3668">
      <formula>$Y475=3</formula>
    </cfRule>
    <cfRule type="expression" dxfId="31487" priority="3669">
      <formula>$Y475=2</formula>
    </cfRule>
    <cfRule type="expression" dxfId="31486" priority="3670">
      <formula>$Y475=1</formula>
    </cfRule>
  </conditionalFormatting>
  <conditionalFormatting sqref="R475:X475">
    <cfRule type="expression" dxfId="31485" priority="3654">
      <formula>$Y475=1</formula>
    </cfRule>
  </conditionalFormatting>
  <conditionalFormatting sqref="R475:X475">
    <cfRule type="expression" dxfId="31484" priority="3653">
      <formula>$Y475=3</formula>
    </cfRule>
  </conditionalFormatting>
  <conditionalFormatting sqref="R475:X475">
    <cfRule type="expression" dxfId="31483" priority="3652">
      <formula>$Y475=4</formula>
    </cfRule>
  </conditionalFormatting>
  <conditionalFormatting sqref="R475:X475">
    <cfRule type="expression" dxfId="31482" priority="3651">
      <formula>$Y475=2</formula>
    </cfRule>
  </conditionalFormatting>
  <conditionalFormatting sqref="R475:X475">
    <cfRule type="expression" dxfId="31481" priority="3643">
      <formula>$Y475=4</formula>
    </cfRule>
    <cfRule type="expression" dxfId="31480" priority="3644">
      <formula>$Y475=3</formula>
    </cfRule>
    <cfRule type="expression" dxfId="31479" priority="3645">
      <formula>$Y475=2</formula>
    </cfRule>
    <cfRule type="expression" dxfId="31478" priority="3646">
      <formula>$Y475=1</formula>
    </cfRule>
    <cfRule type="expression" dxfId="31477" priority="3647">
      <formula>$Y475=4</formula>
    </cfRule>
    <cfRule type="expression" dxfId="31476" priority="3648">
      <formula>$Y475=3</formula>
    </cfRule>
    <cfRule type="expression" dxfId="31475" priority="3649">
      <formula>$Y475=2</formula>
    </cfRule>
    <cfRule type="expression" dxfId="31474" priority="3650">
      <formula>$Y475=1</formula>
    </cfRule>
  </conditionalFormatting>
  <conditionalFormatting sqref="R475:V475">
    <cfRule type="expression" dxfId="31473" priority="3642">
      <formula>$Y475=1</formula>
    </cfRule>
  </conditionalFormatting>
  <conditionalFormatting sqref="R475:V475">
    <cfRule type="expression" dxfId="31472" priority="3641">
      <formula>$Y475=3</formula>
    </cfRule>
  </conditionalFormatting>
  <conditionalFormatting sqref="R475:V475">
    <cfRule type="expression" dxfId="31471" priority="3640">
      <formula>$Y475=4</formula>
    </cfRule>
  </conditionalFormatting>
  <conditionalFormatting sqref="R475:V475">
    <cfRule type="expression" dxfId="31470" priority="3639">
      <formula>$Y475=2</formula>
    </cfRule>
  </conditionalFormatting>
  <conditionalFormatting sqref="R475:V475">
    <cfRule type="expression" dxfId="31469" priority="3631">
      <formula>$Y475=4</formula>
    </cfRule>
    <cfRule type="expression" dxfId="31468" priority="3632">
      <formula>$Y475=3</formula>
    </cfRule>
    <cfRule type="expression" dxfId="31467" priority="3633">
      <formula>$Y475=2</formula>
    </cfRule>
    <cfRule type="expression" dxfId="31466" priority="3634">
      <formula>$Y475=1</formula>
    </cfRule>
    <cfRule type="expression" dxfId="31465" priority="3635">
      <formula>$Y475=4</formula>
    </cfRule>
    <cfRule type="expression" dxfId="31464" priority="3636">
      <formula>$Y475=3</formula>
    </cfRule>
    <cfRule type="expression" dxfId="31463" priority="3637">
      <formula>$Y475=2</formula>
    </cfRule>
    <cfRule type="expression" dxfId="31462" priority="3638">
      <formula>$Y475=1</formula>
    </cfRule>
  </conditionalFormatting>
  <conditionalFormatting sqref="W475:X475">
    <cfRule type="expression" dxfId="31461" priority="3630">
      <formula>$Y475=1</formula>
    </cfRule>
  </conditionalFormatting>
  <conditionalFormatting sqref="W475:X475">
    <cfRule type="expression" dxfId="31460" priority="3629">
      <formula>$Y475=3</formula>
    </cfRule>
  </conditionalFormatting>
  <conditionalFormatting sqref="W475:X475">
    <cfRule type="expression" dxfId="31459" priority="3628">
      <formula>$Y475=4</formula>
    </cfRule>
  </conditionalFormatting>
  <conditionalFormatting sqref="W475:X475">
    <cfRule type="expression" dxfId="31458" priority="3627">
      <formula>$Y475=2</formula>
    </cfRule>
  </conditionalFormatting>
  <conditionalFormatting sqref="W475:X475">
    <cfRule type="expression" dxfId="31457" priority="3619">
      <formula>$Y475=4</formula>
    </cfRule>
    <cfRule type="expression" dxfId="31456" priority="3620">
      <formula>$Y475=3</formula>
    </cfRule>
    <cfRule type="expression" dxfId="31455" priority="3621">
      <formula>$Y475=2</formula>
    </cfRule>
    <cfRule type="expression" dxfId="31454" priority="3622">
      <formula>$Y475=1</formula>
    </cfRule>
    <cfRule type="expression" dxfId="31453" priority="3623">
      <formula>$Y475=4</formula>
    </cfRule>
    <cfRule type="expression" dxfId="31452" priority="3624">
      <formula>$Y475=3</formula>
    </cfRule>
    <cfRule type="expression" dxfId="31451" priority="3625">
      <formula>$Y475=2</formula>
    </cfRule>
    <cfRule type="expression" dxfId="31450" priority="3626">
      <formula>$Y475=1</formula>
    </cfRule>
  </conditionalFormatting>
  <conditionalFormatting sqref="Y480:Z480 AB480:AF480">
    <cfRule type="expression" dxfId="31449" priority="3218">
      <formula>$Y480=1</formula>
    </cfRule>
  </conditionalFormatting>
  <conditionalFormatting sqref="Y480:Z480 AB480:AF480">
    <cfRule type="expression" dxfId="31448" priority="3217">
      <formula>$Y480=3</formula>
    </cfRule>
  </conditionalFormatting>
  <conditionalFormatting sqref="Y480:Z480 AB480:AF480">
    <cfRule type="expression" dxfId="31447" priority="3216">
      <formula>$Y480=4</formula>
    </cfRule>
  </conditionalFormatting>
  <conditionalFormatting sqref="Y480:Z480 AB480:AF480">
    <cfRule type="expression" dxfId="31446" priority="3215">
      <formula>$Y480=2</formula>
    </cfRule>
  </conditionalFormatting>
  <conditionalFormatting sqref="Y480:Z480 AB480:AF480">
    <cfRule type="expression" dxfId="31445" priority="3194">
      <formula>$Y480=1</formula>
    </cfRule>
  </conditionalFormatting>
  <conditionalFormatting sqref="Y480:Z480 AB480:AF480">
    <cfRule type="expression" dxfId="31444" priority="3193">
      <formula>$Y480=3</formula>
    </cfRule>
  </conditionalFormatting>
  <conditionalFormatting sqref="Y480:Z480 AB480:AF480">
    <cfRule type="expression" dxfId="31443" priority="3192">
      <formula>$Y480=4</formula>
    </cfRule>
  </conditionalFormatting>
  <conditionalFormatting sqref="Y480:Z480 AB480:AF480">
    <cfRule type="expression" dxfId="31442" priority="3191">
      <formula>$Y480=2</formula>
    </cfRule>
  </conditionalFormatting>
  <conditionalFormatting sqref="Y480:Z480 AB480:AF480">
    <cfRule type="expression" dxfId="31441" priority="3170">
      <formula>$Y480=1</formula>
    </cfRule>
  </conditionalFormatting>
  <conditionalFormatting sqref="Y480:Z480 AB480:AF480">
    <cfRule type="expression" dxfId="31440" priority="3169">
      <formula>$Y480=3</formula>
    </cfRule>
  </conditionalFormatting>
  <conditionalFormatting sqref="Y480:Z480 AB480:AF480">
    <cfRule type="expression" dxfId="31439" priority="3168">
      <formula>$Y480=4</formula>
    </cfRule>
  </conditionalFormatting>
  <conditionalFormatting sqref="Y480:Z480 AB480:AF480">
    <cfRule type="expression" dxfId="31438" priority="3167">
      <formula>$Y480=2</formula>
    </cfRule>
  </conditionalFormatting>
  <conditionalFormatting sqref="P480:P484">
    <cfRule type="expression" dxfId="31437" priority="3130">
      <formula>$Y480=1</formula>
    </cfRule>
  </conditionalFormatting>
  <conditionalFormatting sqref="P480:P484">
    <cfRule type="expression" dxfId="31436" priority="3129">
      <formula>$Y480=3</formula>
    </cfRule>
  </conditionalFormatting>
  <conditionalFormatting sqref="P480:P484">
    <cfRule type="expression" dxfId="31435" priority="3128">
      <formula>$Y480=4</formula>
    </cfRule>
  </conditionalFormatting>
  <conditionalFormatting sqref="P480:P484">
    <cfRule type="expression" dxfId="31434" priority="3127">
      <formula>$Y480=2</formula>
    </cfRule>
  </conditionalFormatting>
  <conditionalFormatting sqref="Y476:Y479">
    <cfRule type="expression" dxfId="31433" priority="3518">
      <formula>$Y476=1</formula>
    </cfRule>
  </conditionalFormatting>
  <conditionalFormatting sqref="Y476:Y479">
    <cfRule type="expression" dxfId="31432" priority="3517">
      <formula>$Y476=3</formula>
    </cfRule>
  </conditionalFormatting>
  <conditionalFormatting sqref="Y476:Y479">
    <cfRule type="expression" dxfId="31431" priority="3516">
      <formula>$Y476=4</formula>
    </cfRule>
  </conditionalFormatting>
  <conditionalFormatting sqref="Y476:Y479">
    <cfRule type="expression" dxfId="31430" priority="3515">
      <formula>$Y476=2</formula>
    </cfRule>
  </conditionalFormatting>
  <conditionalFormatting sqref="Y476:Y479">
    <cfRule type="expression" dxfId="31429" priority="3507">
      <formula>$Y476=4</formula>
    </cfRule>
    <cfRule type="expression" dxfId="31428" priority="3508">
      <formula>$Y476=3</formula>
    </cfRule>
    <cfRule type="expression" dxfId="31427" priority="3509">
      <formula>$Y476=2</formula>
    </cfRule>
    <cfRule type="expression" dxfId="31426" priority="3510">
      <formula>$Y476=1</formula>
    </cfRule>
    <cfRule type="expression" dxfId="31425" priority="3511">
      <formula>$Y476=4</formula>
    </cfRule>
    <cfRule type="expression" dxfId="31424" priority="3512">
      <formula>$Y476=3</formula>
    </cfRule>
    <cfRule type="expression" dxfId="31423" priority="3513">
      <formula>$Y476=2</formula>
    </cfRule>
    <cfRule type="expression" dxfId="31422" priority="3514">
      <formula>$Y476=1</formula>
    </cfRule>
  </conditionalFormatting>
  <conditionalFormatting sqref="Y476:Y479">
    <cfRule type="expression" dxfId="31421" priority="3506">
      <formula>$Y476=1</formula>
    </cfRule>
  </conditionalFormatting>
  <conditionalFormatting sqref="Y476:Y479">
    <cfRule type="expression" dxfId="31420" priority="3505">
      <formula>$Y476=3</formula>
    </cfRule>
  </conditionalFormatting>
  <conditionalFormatting sqref="Y476:Y479">
    <cfRule type="expression" dxfId="31419" priority="3504">
      <formula>$Y476=4</formula>
    </cfRule>
  </conditionalFormatting>
  <conditionalFormatting sqref="Y476:Y479">
    <cfRule type="expression" dxfId="31418" priority="3503">
      <formula>$Y476=2</formula>
    </cfRule>
  </conditionalFormatting>
  <conditionalFormatting sqref="Y476:Y479">
    <cfRule type="expression" dxfId="31417" priority="3495">
      <formula>$Y476=4</formula>
    </cfRule>
    <cfRule type="expression" dxfId="31416" priority="3496">
      <formula>$Y476=3</formula>
    </cfRule>
    <cfRule type="expression" dxfId="31415" priority="3497">
      <formula>$Y476=2</formula>
    </cfRule>
    <cfRule type="expression" dxfId="31414" priority="3498">
      <formula>$Y476=1</formula>
    </cfRule>
    <cfRule type="expression" dxfId="31413" priority="3499">
      <formula>$Y476=4</formula>
    </cfRule>
    <cfRule type="expression" dxfId="31412" priority="3500">
      <formula>$Y476=3</formula>
    </cfRule>
    <cfRule type="expression" dxfId="31411" priority="3501">
      <formula>$Y476=2</formula>
    </cfRule>
    <cfRule type="expression" dxfId="31410" priority="3502">
      <formula>$Y476=1</formula>
    </cfRule>
  </conditionalFormatting>
  <conditionalFormatting sqref="Y476:Y479">
    <cfRule type="expression" dxfId="31409" priority="3494">
      <formula>$Y476=1</formula>
    </cfRule>
  </conditionalFormatting>
  <conditionalFormatting sqref="Y476:Y479">
    <cfRule type="expression" dxfId="31408" priority="3493">
      <formula>$Y476=3</formula>
    </cfRule>
  </conditionalFormatting>
  <conditionalFormatting sqref="Y476:Y479">
    <cfRule type="expression" dxfId="31407" priority="3492">
      <formula>$Y476=4</formula>
    </cfRule>
  </conditionalFormatting>
  <conditionalFormatting sqref="Y476:Y479">
    <cfRule type="expression" dxfId="31406" priority="3491">
      <formula>$Y476=2</formula>
    </cfRule>
  </conditionalFormatting>
  <conditionalFormatting sqref="Y476:Y479">
    <cfRule type="expression" dxfId="31405" priority="3483">
      <formula>$Y476=4</formula>
    </cfRule>
    <cfRule type="expression" dxfId="31404" priority="3484">
      <formula>$Y476=3</formula>
    </cfRule>
    <cfRule type="expression" dxfId="31403" priority="3485">
      <formula>$Y476=2</formula>
    </cfRule>
    <cfRule type="expression" dxfId="31402" priority="3486">
      <formula>$Y476=1</formula>
    </cfRule>
    <cfRule type="expression" dxfId="31401" priority="3487">
      <formula>$Y476=4</formula>
    </cfRule>
    <cfRule type="expression" dxfId="31400" priority="3488">
      <formula>$Y476=3</formula>
    </cfRule>
    <cfRule type="expression" dxfId="31399" priority="3489">
      <formula>$Y476=2</formula>
    </cfRule>
    <cfRule type="expression" dxfId="31398" priority="3490">
      <formula>$Y476=1</formula>
    </cfRule>
  </conditionalFormatting>
  <conditionalFormatting sqref="Y476:Y479">
    <cfRule type="expression" dxfId="31397" priority="3482">
      <formula>$Y476=1</formula>
    </cfRule>
  </conditionalFormatting>
  <conditionalFormatting sqref="Y476:Y479">
    <cfRule type="expression" dxfId="31396" priority="3481">
      <formula>$Y476=3</formula>
    </cfRule>
  </conditionalFormatting>
  <conditionalFormatting sqref="Y476:Y479">
    <cfRule type="expression" dxfId="31395" priority="3480">
      <formula>$Y476=4</formula>
    </cfRule>
  </conditionalFormatting>
  <conditionalFormatting sqref="Y476:Y479">
    <cfRule type="expression" dxfId="31394" priority="3479">
      <formula>$Y476=2</formula>
    </cfRule>
  </conditionalFormatting>
  <conditionalFormatting sqref="Y476:Y479">
    <cfRule type="expression" dxfId="31393" priority="3471">
      <formula>$Y476=4</formula>
    </cfRule>
    <cfRule type="expression" dxfId="31392" priority="3472">
      <formula>$Y476=3</formula>
    </cfRule>
    <cfRule type="expression" dxfId="31391" priority="3473">
      <formula>$Y476=2</formula>
    </cfRule>
    <cfRule type="expression" dxfId="31390" priority="3474">
      <formula>$Y476=1</formula>
    </cfRule>
    <cfRule type="expression" dxfId="31389" priority="3475">
      <formula>$Y476=4</formula>
    </cfRule>
    <cfRule type="expression" dxfId="31388" priority="3476">
      <formula>$Y476=3</formula>
    </cfRule>
    <cfRule type="expression" dxfId="31387" priority="3477">
      <formula>$Y476=2</formula>
    </cfRule>
    <cfRule type="expression" dxfId="31386" priority="3478">
      <formula>$Y476=1</formula>
    </cfRule>
  </conditionalFormatting>
  <conditionalFormatting sqref="Y476:Y479">
    <cfRule type="expression" dxfId="31385" priority="3470">
      <formula>$Y476=1</formula>
    </cfRule>
  </conditionalFormatting>
  <conditionalFormatting sqref="Y476:Y479">
    <cfRule type="expression" dxfId="31384" priority="3469">
      <formula>$Y476=3</formula>
    </cfRule>
  </conditionalFormatting>
  <conditionalFormatting sqref="Y476:Y479">
    <cfRule type="expression" dxfId="31383" priority="3468">
      <formula>$Y476=4</formula>
    </cfRule>
  </conditionalFormatting>
  <conditionalFormatting sqref="Y476:Y479">
    <cfRule type="expression" dxfId="31382" priority="3467">
      <formula>$Y476=2</formula>
    </cfRule>
  </conditionalFormatting>
  <conditionalFormatting sqref="Y476:Y479">
    <cfRule type="expression" dxfId="31381" priority="3459">
      <formula>$Y476=4</formula>
    </cfRule>
    <cfRule type="expression" dxfId="31380" priority="3460">
      <formula>$Y476=3</formula>
    </cfRule>
    <cfRule type="expression" dxfId="31379" priority="3461">
      <formula>$Y476=2</formula>
    </cfRule>
    <cfRule type="expression" dxfId="31378" priority="3462">
      <formula>$Y476=1</formula>
    </cfRule>
    <cfRule type="expression" dxfId="31377" priority="3463">
      <formula>$Y476=4</formula>
    </cfRule>
    <cfRule type="expression" dxfId="31376" priority="3464">
      <formula>$Y476=3</formula>
    </cfRule>
    <cfRule type="expression" dxfId="31375" priority="3465">
      <formula>$Y476=2</formula>
    </cfRule>
    <cfRule type="expression" dxfId="31374" priority="3466">
      <formula>$Y476=1</formula>
    </cfRule>
  </conditionalFormatting>
  <conditionalFormatting sqref="R476:X479">
    <cfRule type="expression" dxfId="31373" priority="3458">
      <formula>$Y476=1</formula>
    </cfRule>
  </conditionalFormatting>
  <conditionalFormatting sqref="R476:X479">
    <cfRule type="expression" dxfId="31372" priority="3457">
      <formula>$Y476=3</formula>
    </cfRule>
  </conditionalFormatting>
  <conditionalFormatting sqref="R476:X479">
    <cfRule type="expression" dxfId="31371" priority="3456">
      <formula>$Y476=4</formula>
    </cfRule>
  </conditionalFormatting>
  <conditionalFormatting sqref="R476:X479">
    <cfRule type="expression" dxfId="31370" priority="3455">
      <formula>$Y476=2</formula>
    </cfRule>
  </conditionalFormatting>
  <conditionalFormatting sqref="R476:X479">
    <cfRule type="expression" dxfId="31369" priority="3447">
      <formula>$Y476=4</formula>
    </cfRule>
    <cfRule type="expression" dxfId="31368" priority="3448">
      <formula>$Y476=3</formula>
    </cfRule>
    <cfRule type="expression" dxfId="31367" priority="3449">
      <formula>$Y476=2</formula>
    </cfRule>
    <cfRule type="expression" dxfId="31366" priority="3450">
      <formula>$Y476=1</formula>
    </cfRule>
    <cfRule type="expression" dxfId="31365" priority="3451">
      <formula>$Y476=4</formula>
    </cfRule>
    <cfRule type="expression" dxfId="31364" priority="3452">
      <formula>$Y476=3</formula>
    </cfRule>
    <cfRule type="expression" dxfId="31363" priority="3453">
      <formula>$Y476=2</formula>
    </cfRule>
    <cfRule type="expression" dxfId="31362" priority="3454">
      <formula>$Y476=1</formula>
    </cfRule>
  </conditionalFormatting>
  <conditionalFormatting sqref="R476:X479">
    <cfRule type="expression" dxfId="31361" priority="3446">
      <formula>$Y476=1</formula>
    </cfRule>
  </conditionalFormatting>
  <conditionalFormatting sqref="R476:X479">
    <cfRule type="expression" dxfId="31360" priority="3445">
      <formula>$Y476=3</formula>
    </cfRule>
  </conditionalFormatting>
  <conditionalFormatting sqref="R476:X479">
    <cfRule type="expression" dxfId="31359" priority="3444">
      <formula>$Y476=4</formula>
    </cfRule>
  </conditionalFormatting>
  <conditionalFormatting sqref="R476:X479">
    <cfRule type="expression" dxfId="31358" priority="3443">
      <formula>$Y476=2</formula>
    </cfRule>
  </conditionalFormatting>
  <conditionalFormatting sqref="R476:X479">
    <cfRule type="expression" dxfId="31357" priority="3435">
      <formula>$Y476=4</formula>
    </cfRule>
    <cfRule type="expression" dxfId="31356" priority="3436">
      <formula>$Y476=3</formula>
    </cfRule>
    <cfRule type="expression" dxfId="31355" priority="3437">
      <formula>$Y476=2</formula>
    </cfRule>
    <cfRule type="expression" dxfId="31354" priority="3438">
      <formula>$Y476=1</formula>
    </cfRule>
    <cfRule type="expression" dxfId="31353" priority="3439">
      <formula>$Y476=4</formula>
    </cfRule>
    <cfRule type="expression" dxfId="31352" priority="3440">
      <formula>$Y476=3</formula>
    </cfRule>
    <cfRule type="expression" dxfId="31351" priority="3441">
      <formula>$Y476=2</formula>
    </cfRule>
    <cfRule type="expression" dxfId="31350" priority="3442">
      <formula>$Y476=1</formula>
    </cfRule>
  </conditionalFormatting>
  <conditionalFormatting sqref="R476:V479">
    <cfRule type="expression" dxfId="31349" priority="3434">
      <formula>$Y476=1</formula>
    </cfRule>
  </conditionalFormatting>
  <conditionalFormatting sqref="R476:V479">
    <cfRule type="expression" dxfId="31348" priority="3433">
      <formula>$Y476=3</formula>
    </cfRule>
  </conditionalFormatting>
  <conditionalFormatting sqref="R476:V479">
    <cfRule type="expression" dxfId="31347" priority="3432">
      <formula>$Y476=4</formula>
    </cfRule>
  </conditionalFormatting>
  <conditionalFormatting sqref="R476:V479">
    <cfRule type="expression" dxfId="31346" priority="3431">
      <formula>$Y476=2</formula>
    </cfRule>
  </conditionalFormatting>
  <conditionalFormatting sqref="R476:V479">
    <cfRule type="expression" dxfId="31345" priority="3423">
      <formula>$Y476=4</formula>
    </cfRule>
    <cfRule type="expression" dxfId="31344" priority="3424">
      <formula>$Y476=3</formula>
    </cfRule>
    <cfRule type="expression" dxfId="31343" priority="3425">
      <formula>$Y476=2</formula>
    </cfRule>
    <cfRule type="expression" dxfId="31342" priority="3426">
      <formula>$Y476=1</formula>
    </cfRule>
    <cfRule type="expression" dxfId="31341" priority="3427">
      <formula>$Y476=4</formula>
    </cfRule>
    <cfRule type="expression" dxfId="31340" priority="3428">
      <formula>$Y476=3</formula>
    </cfRule>
    <cfRule type="expression" dxfId="31339" priority="3429">
      <formula>$Y476=2</formula>
    </cfRule>
    <cfRule type="expression" dxfId="31338" priority="3430">
      <formula>$Y476=1</formula>
    </cfRule>
  </conditionalFormatting>
  <conditionalFormatting sqref="W476:X479">
    <cfRule type="expression" dxfId="31337" priority="3422">
      <formula>$Y476=1</formula>
    </cfRule>
  </conditionalFormatting>
  <conditionalFormatting sqref="W476:X479">
    <cfRule type="expression" dxfId="31336" priority="3421">
      <formula>$Y476=3</formula>
    </cfRule>
  </conditionalFormatting>
  <conditionalFormatting sqref="W476:X479">
    <cfRule type="expression" dxfId="31335" priority="3420">
      <formula>$Y476=4</formula>
    </cfRule>
  </conditionalFormatting>
  <conditionalFormatting sqref="W476:X479">
    <cfRule type="expression" dxfId="31334" priority="3419">
      <formula>$Y476=2</formula>
    </cfRule>
  </conditionalFormatting>
  <conditionalFormatting sqref="W476:X479">
    <cfRule type="expression" dxfId="31333" priority="3411">
      <formula>$Y476=4</formula>
    </cfRule>
    <cfRule type="expression" dxfId="31332" priority="3412">
      <formula>$Y476=3</formula>
    </cfRule>
    <cfRule type="expression" dxfId="31331" priority="3413">
      <formula>$Y476=2</formula>
    </cfRule>
    <cfRule type="expression" dxfId="31330" priority="3414">
      <formula>$Y476=1</formula>
    </cfRule>
    <cfRule type="expression" dxfId="31329" priority="3415">
      <formula>$Y476=4</formula>
    </cfRule>
    <cfRule type="expression" dxfId="31328" priority="3416">
      <formula>$Y476=3</formula>
    </cfRule>
    <cfRule type="expression" dxfId="31327" priority="3417">
      <formula>$Y476=2</formula>
    </cfRule>
    <cfRule type="expression" dxfId="31326" priority="3418">
      <formula>$Y476=1</formula>
    </cfRule>
  </conditionalFormatting>
  <conditionalFormatting sqref="R476:X479">
    <cfRule type="expression" dxfId="31325" priority="3410">
      <formula>$Y476=1</formula>
    </cfRule>
  </conditionalFormatting>
  <conditionalFormatting sqref="R476:X479">
    <cfRule type="expression" dxfId="31324" priority="3409">
      <formula>$Y476=3</formula>
    </cfRule>
  </conditionalFormatting>
  <conditionalFormatting sqref="R476:X479">
    <cfRule type="expression" dxfId="31323" priority="3408">
      <formula>$Y476=4</formula>
    </cfRule>
  </conditionalFormatting>
  <conditionalFormatting sqref="R476:X479">
    <cfRule type="expression" dxfId="31322" priority="3407">
      <formula>$Y476=2</formula>
    </cfRule>
  </conditionalFormatting>
  <conditionalFormatting sqref="R476:X479">
    <cfRule type="expression" dxfId="31321" priority="3399">
      <formula>$Y476=4</formula>
    </cfRule>
    <cfRule type="expression" dxfId="31320" priority="3400">
      <formula>$Y476=3</formula>
    </cfRule>
    <cfRule type="expression" dxfId="31319" priority="3401">
      <formula>$Y476=2</formula>
    </cfRule>
    <cfRule type="expression" dxfId="31318" priority="3402">
      <formula>$Y476=1</formula>
    </cfRule>
    <cfRule type="expression" dxfId="31317" priority="3403">
      <formula>$Y476=4</formula>
    </cfRule>
    <cfRule type="expression" dxfId="31316" priority="3404">
      <formula>$Y476=3</formula>
    </cfRule>
    <cfRule type="expression" dxfId="31315" priority="3405">
      <formula>$Y476=2</formula>
    </cfRule>
    <cfRule type="expression" dxfId="31314" priority="3406">
      <formula>$Y476=1</formula>
    </cfRule>
  </conditionalFormatting>
  <conditionalFormatting sqref="R476:V479">
    <cfRule type="expression" dxfId="31313" priority="3398">
      <formula>$Y476=1</formula>
    </cfRule>
  </conditionalFormatting>
  <conditionalFormatting sqref="R476:V479">
    <cfRule type="expression" dxfId="31312" priority="3397">
      <formula>$Y476=3</formula>
    </cfRule>
  </conditionalFormatting>
  <conditionalFormatting sqref="R476:V479">
    <cfRule type="expression" dxfId="31311" priority="3396">
      <formula>$Y476=4</formula>
    </cfRule>
  </conditionalFormatting>
  <conditionalFormatting sqref="R476:V479">
    <cfRule type="expression" dxfId="31310" priority="3395">
      <formula>$Y476=2</formula>
    </cfRule>
  </conditionalFormatting>
  <conditionalFormatting sqref="R476:V479">
    <cfRule type="expression" dxfId="31309" priority="3387">
      <formula>$Y476=4</formula>
    </cfRule>
    <cfRule type="expression" dxfId="31308" priority="3388">
      <formula>$Y476=3</formula>
    </cfRule>
    <cfRule type="expression" dxfId="31307" priority="3389">
      <formula>$Y476=2</formula>
    </cfRule>
    <cfRule type="expression" dxfId="31306" priority="3390">
      <formula>$Y476=1</formula>
    </cfRule>
    <cfRule type="expression" dxfId="31305" priority="3391">
      <formula>$Y476=4</formula>
    </cfRule>
    <cfRule type="expression" dxfId="31304" priority="3392">
      <formula>$Y476=3</formula>
    </cfRule>
    <cfRule type="expression" dxfId="31303" priority="3393">
      <formula>$Y476=2</formula>
    </cfRule>
    <cfRule type="expression" dxfId="31302" priority="3394">
      <formula>$Y476=1</formula>
    </cfRule>
  </conditionalFormatting>
  <conditionalFormatting sqref="W476:X479">
    <cfRule type="expression" dxfId="31301" priority="3386">
      <formula>$Y476=1</formula>
    </cfRule>
  </conditionalFormatting>
  <conditionalFormatting sqref="W476:X479">
    <cfRule type="expression" dxfId="31300" priority="3385">
      <formula>$Y476=3</formula>
    </cfRule>
  </conditionalFormatting>
  <conditionalFormatting sqref="W476:X479">
    <cfRule type="expression" dxfId="31299" priority="3384">
      <formula>$Y476=4</formula>
    </cfRule>
  </conditionalFormatting>
  <conditionalFormatting sqref="W476:X479">
    <cfRule type="expression" dxfId="31298" priority="3383">
      <formula>$Y476=2</formula>
    </cfRule>
  </conditionalFormatting>
  <conditionalFormatting sqref="W476:X479">
    <cfRule type="expression" dxfId="31297" priority="3375">
      <formula>$Y476=4</formula>
    </cfRule>
    <cfRule type="expression" dxfId="31296" priority="3376">
      <formula>$Y476=3</formula>
    </cfRule>
    <cfRule type="expression" dxfId="31295" priority="3377">
      <formula>$Y476=2</formula>
    </cfRule>
    <cfRule type="expression" dxfId="31294" priority="3378">
      <formula>$Y476=1</formula>
    </cfRule>
    <cfRule type="expression" dxfId="31293" priority="3379">
      <formula>$Y476=4</formula>
    </cfRule>
    <cfRule type="expression" dxfId="31292" priority="3380">
      <formula>$Y476=3</formula>
    </cfRule>
    <cfRule type="expression" dxfId="31291" priority="3381">
      <formula>$Y476=2</formula>
    </cfRule>
    <cfRule type="expression" dxfId="31290" priority="3382">
      <formula>$Y476=1</formula>
    </cfRule>
  </conditionalFormatting>
  <conditionalFormatting sqref="G480">
    <cfRule type="expression" dxfId="31289" priority="3374">
      <formula>$Y480=1</formula>
    </cfRule>
  </conditionalFormatting>
  <conditionalFormatting sqref="G480">
    <cfRule type="expression" dxfId="31288" priority="3373">
      <formula>$Y480=3</formula>
    </cfRule>
  </conditionalFormatting>
  <conditionalFormatting sqref="G480">
    <cfRule type="expression" dxfId="31287" priority="3372">
      <formula>$Y480=4</formula>
    </cfRule>
  </conditionalFormatting>
  <conditionalFormatting sqref="G480">
    <cfRule type="expression" dxfId="31286" priority="3371">
      <formula>$Y480=2</formula>
    </cfRule>
  </conditionalFormatting>
  <conditionalFormatting sqref="G480">
    <cfRule type="expression" dxfId="31285" priority="3369">
      <formula>$Y480=1</formula>
    </cfRule>
    <cfRule type="expression" dxfId="31284" priority="3370">
      <formula>$Y480=1</formula>
    </cfRule>
  </conditionalFormatting>
  <conditionalFormatting sqref="G480">
    <cfRule type="expression" dxfId="31283" priority="3367">
      <formula>$Y480=4</formula>
    </cfRule>
    <cfRule type="expression" dxfId="31282" priority="3368">
      <formula>$Y480=2</formula>
    </cfRule>
  </conditionalFormatting>
  <conditionalFormatting sqref="G480">
    <cfRule type="expression" dxfId="31281" priority="3366">
      <formula>$Y480=1</formula>
    </cfRule>
  </conditionalFormatting>
  <conditionalFormatting sqref="G480">
    <cfRule type="expression" dxfId="31280" priority="3365">
      <formula>$Y480=3</formula>
    </cfRule>
  </conditionalFormatting>
  <conditionalFormatting sqref="G480">
    <cfRule type="expression" dxfId="31279" priority="3364">
      <formula>$Y480=4</formula>
    </cfRule>
  </conditionalFormatting>
  <conditionalFormatting sqref="G480">
    <cfRule type="expression" dxfId="31278" priority="3363">
      <formula>$Y480=2</formula>
    </cfRule>
  </conditionalFormatting>
  <conditionalFormatting sqref="G480">
    <cfRule type="expression" dxfId="31277" priority="3361">
      <formula>$Y480=1</formula>
    </cfRule>
    <cfRule type="expression" dxfId="31276" priority="3362">
      <formula>$Y480=1</formula>
    </cfRule>
  </conditionalFormatting>
  <conditionalFormatting sqref="G480">
    <cfRule type="expression" dxfId="31275" priority="3359">
      <formula>$Y480=4</formula>
    </cfRule>
    <cfRule type="expression" dxfId="31274" priority="3360">
      <formula>$Y480=2</formula>
    </cfRule>
  </conditionalFormatting>
  <conditionalFormatting sqref="F480:F481">
    <cfRule type="expression" dxfId="31273" priority="3358">
      <formula>$Y480=1</formula>
    </cfRule>
  </conditionalFormatting>
  <conditionalFormatting sqref="F480:F481">
    <cfRule type="expression" dxfId="31272" priority="3357">
      <formula>$Y480=3</formula>
    </cfRule>
  </conditionalFormatting>
  <conditionalFormatting sqref="F480:F481">
    <cfRule type="expression" dxfId="31271" priority="3356">
      <formula>$Y480=4</formula>
    </cfRule>
  </conditionalFormatting>
  <conditionalFormatting sqref="F480:F481">
    <cfRule type="expression" dxfId="31270" priority="3355">
      <formula>$Y480=2</formula>
    </cfRule>
  </conditionalFormatting>
  <conditionalFormatting sqref="F480:F481">
    <cfRule type="expression" dxfId="31269" priority="3353">
      <formula>$Y480=1</formula>
    </cfRule>
    <cfRule type="expression" dxfId="31268" priority="3354">
      <formula>$Y480=1</formula>
    </cfRule>
  </conditionalFormatting>
  <conditionalFormatting sqref="F480:F481">
    <cfRule type="expression" dxfId="31267" priority="3351">
      <formula>$Y480=4</formula>
    </cfRule>
    <cfRule type="expression" dxfId="31266" priority="3352">
      <formula>$Y480=2</formula>
    </cfRule>
  </conditionalFormatting>
  <conditionalFormatting sqref="F480:F481">
    <cfRule type="expression" dxfId="31265" priority="3350">
      <formula>$Y480=1</formula>
    </cfRule>
  </conditionalFormatting>
  <conditionalFormatting sqref="F480:F481">
    <cfRule type="expression" dxfId="31264" priority="3349">
      <formula>$Y480=3</formula>
    </cfRule>
  </conditionalFormatting>
  <conditionalFormatting sqref="F480:F481">
    <cfRule type="expression" dxfId="31263" priority="3348">
      <formula>$Y480=4</formula>
    </cfRule>
  </conditionalFormatting>
  <conditionalFormatting sqref="F480:F481">
    <cfRule type="expression" dxfId="31262" priority="3347">
      <formula>$Y480=2</formula>
    </cfRule>
  </conditionalFormatting>
  <conditionalFormatting sqref="F480:F481">
    <cfRule type="expression" dxfId="31261" priority="3345">
      <formula>$Y480=1</formula>
    </cfRule>
    <cfRule type="expression" dxfId="31260" priority="3346">
      <formula>$Y480=1</formula>
    </cfRule>
  </conditionalFormatting>
  <conditionalFormatting sqref="F480:F481">
    <cfRule type="expression" dxfId="31259" priority="3343">
      <formula>$Y480=4</formula>
    </cfRule>
    <cfRule type="expression" dxfId="31258" priority="3344">
      <formula>$Y480=2</formula>
    </cfRule>
  </conditionalFormatting>
  <conditionalFormatting sqref="F480:F481">
    <cfRule type="expression" dxfId="31257" priority="3342">
      <formula>$Y480=1</formula>
    </cfRule>
  </conditionalFormatting>
  <conditionalFormatting sqref="F480:F481">
    <cfRule type="expression" dxfId="31256" priority="3341">
      <formula>$Y480=3</formula>
    </cfRule>
  </conditionalFormatting>
  <conditionalFormatting sqref="F480:F481">
    <cfRule type="expression" dxfId="31255" priority="3340">
      <formula>$Y480=4</formula>
    </cfRule>
  </conditionalFormatting>
  <conditionalFormatting sqref="F480:F481">
    <cfRule type="expression" dxfId="31254" priority="3339">
      <formula>$Y480=2</formula>
    </cfRule>
  </conditionalFormatting>
  <conditionalFormatting sqref="F480:F481">
    <cfRule type="expression" dxfId="31253" priority="3337">
      <formula>$Y480=1</formula>
    </cfRule>
    <cfRule type="expression" dxfId="31252" priority="3338">
      <formula>$Y480=1</formula>
    </cfRule>
  </conditionalFormatting>
  <conditionalFormatting sqref="F480:F481">
    <cfRule type="expression" dxfId="31251" priority="3335">
      <formula>$Y480=4</formula>
    </cfRule>
    <cfRule type="expression" dxfId="31250" priority="3336">
      <formula>$Y480=2</formula>
    </cfRule>
  </conditionalFormatting>
  <conditionalFormatting sqref="F480:F481">
    <cfRule type="expression" dxfId="31249" priority="3334">
      <formula>$Y480=1</formula>
    </cfRule>
  </conditionalFormatting>
  <conditionalFormatting sqref="F480:F481">
    <cfRule type="expression" dxfId="31248" priority="3333">
      <formula>$Y480=3</formula>
    </cfRule>
  </conditionalFormatting>
  <conditionalFormatting sqref="F480:F481">
    <cfRule type="expression" dxfId="31247" priority="3332">
      <formula>$Y480=4</formula>
    </cfRule>
  </conditionalFormatting>
  <conditionalFormatting sqref="F480:F481">
    <cfRule type="expression" dxfId="31246" priority="3331">
      <formula>$Y480=2</formula>
    </cfRule>
  </conditionalFormatting>
  <conditionalFormatting sqref="F480:F481">
    <cfRule type="expression" dxfId="31245" priority="3329">
      <formula>$Y480=1</formula>
    </cfRule>
    <cfRule type="expression" dxfId="31244" priority="3330">
      <formula>$Y480=1</formula>
    </cfRule>
  </conditionalFormatting>
  <conditionalFormatting sqref="F480:F481">
    <cfRule type="expression" dxfId="31243" priority="3327">
      <formula>$Y480=4</formula>
    </cfRule>
    <cfRule type="expression" dxfId="31242" priority="3328">
      <formula>$Y480=2</formula>
    </cfRule>
  </conditionalFormatting>
  <conditionalFormatting sqref="F480:F481">
    <cfRule type="expression" dxfId="31241" priority="3326">
      <formula>$Y480=1</formula>
    </cfRule>
  </conditionalFormatting>
  <conditionalFormatting sqref="F480:F481">
    <cfRule type="expression" dxfId="31240" priority="3325">
      <formula>$Y480=3</formula>
    </cfRule>
  </conditionalFormatting>
  <conditionalFormatting sqref="F480:F481">
    <cfRule type="expression" dxfId="31239" priority="3324">
      <formula>$Y480=4</formula>
    </cfRule>
  </conditionalFormatting>
  <conditionalFormatting sqref="F480:F481">
    <cfRule type="expression" dxfId="31238" priority="3323">
      <formula>$Y480=2</formula>
    </cfRule>
  </conditionalFormatting>
  <conditionalFormatting sqref="F480:F481">
    <cfRule type="expression" dxfId="31237" priority="3321">
      <formula>$Y480=1</formula>
    </cfRule>
    <cfRule type="expression" dxfId="31236" priority="3322">
      <formula>$Y480=1</formula>
    </cfRule>
  </conditionalFormatting>
  <conditionalFormatting sqref="F480:F481">
    <cfRule type="expression" dxfId="31235" priority="3319">
      <formula>$Y480=4</formula>
    </cfRule>
    <cfRule type="expression" dxfId="31234" priority="3320">
      <formula>$Y480=2</formula>
    </cfRule>
  </conditionalFormatting>
  <conditionalFormatting sqref="F480:F481">
    <cfRule type="expression" dxfId="31233" priority="3318">
      <formula>$Y480=1</formula>
    </cfRule>
  </conditionalFormatting>
  <conditionalFormatting sqref="F480:F481">
    <cfRule type="expression" dxfId="31232" priority="3317">
      <formula>$Y480=3</formula>
    </cfRule>
  </conditionalFormatting>
  <conditionalFormatting sqref="F480:F481">
    <cfRule type="expression" dxfId="31231" priority="3316">
      <formula>$Y480=4</formula>
    </cfRule>
  </conditionalFormatting>
  <conditionalFormatting sqref="F480:F481">
    <cfRule type="expression" dxfId="31230" priority="3315">
      <formula>$Y480=2</formula>
    </cfRule>
  </conditionalFormatting>
  <conditionalFormatting sqref="F480:F481">
    <cfRule type="expression" dxfId="31229" priority="3313">
      <formula>$Y480=1</formula>
    </cfRule>
    <cfRule type="expression" dxfId="31228" priority="3314">
      <formula>$Y480=1</formula>
    </cfRule>
  </conditionalFormatting>
  <conditionalFormatting sqref="F480:F481">
    <cfRule type="expression" dxfId="31227" priority="3311">
      <formula>$Y480=4</formula>
    </cfRule>
    <cfRule type="expression" dxfId="31226" priority="3312">
      <formula>$Y480=2</formula>
    </cfRule>
  </conditionalFormatting>
  <conditionalFormatting sqref="F480:F481">
    <cfRule type="expression" dxfId="31225" priority="3310">
      <formula>$Y480=1</formula>
    </cfRule>
  </conditionalFormatting>
  <conditionalFormatting sqref="F480:F481">
    <cfRule type="expression" dxfId="31224" priority="3309">
      <formula>$Y480=3</formula>
    </cfRule>
  </conditionalFormatting>
  <conditionalFormatting sqref="F480:F481">
    <cfRule type="expression" dxfId="31223" priority="3308">
      <formula>$Y480=4</formula>
    </cfRule>
  </conditionalFormatting>
  <conditionalFormatting sqref="F480:F481">
    <cfRule type="expression" dxfId="31222" priority="3307">
      <formula>$Y480=2</formula>
    </cfRule>
  </conditionalFormatting>
  <conditionalFormatting sqref="F480:F481">
    <cfRule type="expression" dxfId="31221" priority="3305">
      <formula>$Y480=1</formula>
    </cfRule>
    <cfRule type="expression" dxfId="31220" priority="3306">
      <formula>$Y480=1</formula>
    </cfRule>
  </conditionalFormatting>
  <conditionalFormatting sqref="F480:F481">
    <cfRule type="expression" dxfId="31219" priority="3303">
      <formula>$Y480=4</formula>
    </cfRule>
    <cfRule type="expression" dxfId="31218" priority="3304">
      <formula>$Y480=2</formula>
    </cfRule>
  </conditionalFormatting>
  <conditionalFormatting sqref="F480:F481">
    <cfRule type="expression" dxfId="31217" priority="3302">
      <formula>$Y480=1</formula>
    </cfRule>
  </conditionalFormatting>
  <conditionalFormatting sqref="F480:F481">
    <cfRule type="expression" dxfId="31216" priority="3301">
      <formula>$Y480=3</formula>
    </cfRule>
  </conditionalFormatting>
  <conditionalFormatting sqref="F480:F481">
    <cfRule type="expression" dxfId="31215" priority="3300">
      <formula>$Y480=4</formula>
    </cfRule>
  </conditionalFormatting>
  <conditionalFormatting sqref="F480:F481">
    <cfRule type="expression" dxfId="31214" priority="3299">
      <formula>$Y480=2</formula>
    </cfRule>
  </conditionalFormatting>
  <conditionalFormatting sqref="F480:F481">
    <cfRule type="expression" dxfId="31213" priority="3297">
      <formula>$Y480=1</formula>
    </cfRule>
    <cfRule type="expression" dxfId="31212" priority="3298">
      <formula>$Y480=1</formula>
    </cfRule>
  </conditionalFormatting>
  <conditionalFormatting sqref="F480:F481">
    <cfRule type="expression" dxfId="31211" priority="3295">
      <formula>$Y480=4</formula>
    </cfRule>
    <cfRule type="expression" dxfId="31210" priority="3296">
      <formula>$Y480=2</formula>
    </cfRule>
  </conditionalFormatting>
  <conditionalFormatting sqref="F480:F481">
    <cfRule type="expression" dxfId="31209" priority="3294">
      <formula>$Y480=1</formula>
    </cfRule>
  </conditionalFormatting>
  <conditionalFormatting sqref="F480:F481">
    <cfRule type="expression" dxfId="31208" priority="3293">
      <formula>$Y480=3</formula>
    </cfRule>
  </conditionalFormatting>
  <conditionalFormatting sqref="F480:F481">
    <cfRule type="expression" dxfId="31207" priority="3292">
      <formula>$Y480=4</formula>
    </cfRule>
  </conditionalFormatting>
  <conditionalFormatting sqref="F480:F481">
    <cfRule type="expression" dxfId="31206" priority="3291">
      <formula>$Y480=2</formula>
    </cfRule>
  </conditionalFormatting>
  <conditionalFormatting sqref="F480:F481">
    <cfRule type="expression" dxfId="31205" priority="3289">
      <formula>$Y480=1</formula>
    </cfRule>
    <cfRule type="expression" dxfId="31204" priority="3290">
      <formula>$Y480=1</formula>
    </cfRule>
  </conditionalFormatting>
  <conditionalFormatting sqref="F480:F481">
    <cfRule type="expression" dxfId="31203" priority="3287">
      <formula>$Y480=4</formula>
    </cfRule>
    <cfRule type="expression" dxfId="31202" priority="3288">
      <formula>$Y480=2</formula>
    </cfRule>
  </conditionalFormatting>
  <conditionalFormatting sqref="F480:F481">
    <cfRule type="expression" dxfId="31201" priority="3286">
      <formula>$Y480=1</formula>
    </cfRule>
  </conditionalFormatting>
  <conditionalFormatting sqref="F480:F481">
    <cfRule type="expression" dxfId="31200" priority="3285">
      <formula>$Y480=3</formula>
    </cfRule>
  </conditionalFormatting>
  <conditionalFormatting sqref="F480:F481">
    <cfRule type="expression" dxfId="31199" priority="3284">
      <formula>$Y480=4</formula>
    </cfRule>
  </conditionalFormatting>
  <conditionalFormatting sqref="F480:F481">
    <cfRule type="expression" dxfId="31198" priority="3283">
      <formula>$Y480=2</formula>
    </cfRule>
  </conditionalFormatting>
  <conditionalFormatting sqref="F480:F481">
    <cfRule type="expression" dxfId="31197" priority="3281">
      <formula>$Y480=1</formula>
    </cfRule>
    <cfRule type="expression" dxfId="31196" priority="3282">
      <formula>$Y480=1</formula>
    </cfRule>
  </conditionalFormatting>
  <conditionalFormatting sqref="F480:F481">
    <cfRule type="expression" dxfId="31195" priority="3279">
      <formula>$Y480=4</formula>
    </cfRule>
    <cfRule type="expression" dxfId="31194" priority="3280">
      <formula>$Y480=2</formula>
    </cfRule>
  </conditionalFormatting>
  <conditionalFormatting sqref="AA480">
    <cfRule type="expression" dxfId="31193" priority="3278">
      <formula>$Y480=1</formula>
    </cfRule>
  </conditionalFormatting>
  <conditionalFormatting sqref="AA480">
    <cfRule type="expression" dxfId="31192" priority="3277">
      <formula>$Y480=3</formula>
    </cfRule>
  </conditionalFormatting>
  <conditionalFormatting sqref="AA480">
    <cfRule type="expression" dxfId="31191" priority="3276">
      <formula>$Y480=4</formula>
    </cfRule>
  </conditionalFormatting>
  <conditionalFormatting sqref="AA480">
    <cfRule type="expression" dxfId="31190" priority="3275">
      <formula>$Y480=2</formula>
    </cfRule>
  </conditionalFormatting>
  <conditionalFormatting sqref="AA480">
    <cfRule type="expression" dxfId="31189" priority="3267">
      <formula>$Y480=4</formula>
    </cfRule>
    <cfRule type="expression" dxfId="31188" priority="3268">
      <formula>$Y480=3</formula>
    </cfRule>
    <cfRule type="expression" dxfId="31187" priority="3269">
      <formula>$Y480=2</formula>
    </cfRule>
    <cfRule type="expression" dxfId="31186" priority="3270">
      <formula>$Y480=1</formula>
    </cfRule>
    <cfRule type="expression" dxfId="31185" priority="3271">
      <formula>$Y480=4</formula>
    </cfRule>
    <cfRule type="expression" dxfId="31184" priority="3272">
      <formula>$Y480=3</formula>
    </cfRule>
    <cfRule type="expression" dxfId="31183" priority="3273">
      <formula>$Y480=2</formula>
    </cfRule>
    <cfRule type="expression" dxfId="31182" priority="3274">
      <formula>$Y480=1</formula>
    </cfRule>
  </conditionalFormatting>
  <conditionalFormatting sqref="AA480">
    <cfRule type="expression" dxfId="31181" priority="3266">
      <formula>$Y480=1</formula>
    </cfRule>
  </conditionalFormatting>
  <conditionalFormatting sqref="AA480">
    <cfRule type="expression" dxfId="31180" priority="3265">
      <formula>$Y480=3</formula>
    </cfRule>
  </conditionalFormatting>
  <conditionalFormatting sqref="AA480">
    <cfRule type="expression" dxfId="31179" priority="3264">
      <formula>$Y480=4</formula>
    </cfRule>
  </conditionalFormatting>
  <conditionalFormatting sqref="AA480">
    <cfRule type="expression" dxfId="31178" priority="3263">
      <formula>$Y480=2</formula>
    </cfRule>
  </conditionalFormatting>
  <conditionalFormatting sqref="AA480">
    <cfRule type="expression" dxfId="31177" priority="3255">
      <formula>$Y480=4</formula>
    </cfRule>
    <cfRule type="expression" dxfId="31176" priority="3256">
      <formula>$Y480=3</formula>
    </cfRule>
    <cfRule type="expression" dxfId="31175" priority="3257">
      <formula>$Y480=2</formula>
    </cfRule>
    <cfRule type="expression" dxfId="31174" priority="3258">
      <formula>$Y480=1</formula>
    </cfRule>
    <cfRule type="expression" dxfId="31173" priority="3259">
      <formula>$Y480=4</formula>
    </cfRule>
    <cfRule type="expression" dxfId="31172" priority="3260">
      <formula>$Y480=3</formula>
    </cfRule>
    <cfRule type="expression" dxfId="31171" priority="3261">
      <formula>$Y480=2</formula>
    </cfRule>
    <cfRule type="expression" dxfId="31170" priority="3262">
      <formula>$Y480=1</formula>
    </cfRule>
  </conditionalFormatting>
  <conditionalFormatting sqref="AA480">
    <cfRule type="expression" dxfId="31169" priority="3254">
      <formula>$Y480=1</formula>
    </cfRule>
  </conditionalFormatting>
  <conditionalFormatting sqref="AA480">
    <cfRule type="expression" dxfId="31168" priority="3253">
      <formula>$Y480=3</formula>
    </cfRule>
  </conditionalFormatting>
  <conditionalFormatting sqref="AA480">
    <cfRule type="expression" dxfId="31167" priority="3252">
      <formula>$Y480=4</formula>
    </cfRule>
  </conditionalFormatting>
  <conditionalFormatting sqref="AA480">
    <cfRule type="expression" dxfId="31166" priority="3251">
      <formula>$Y480=2</formula>
    </cfRule>
  </conditionalFormatting>
  <conditionalFormatting sqref="AA480">
    <cfRule type="expression" dxfId="31165" priority="3243">
      <formula>$Y480=4</formula>
    </cfRule>
    <cfRule type="expression" dxfId="31164" priority="3244">
      <formula>$Y480=3</formula>
    </cfRule>
    <cfRule type="expression" dxfId="31163" priority="3245">
      <formula>$Y480=2</formula>
    </cfRule>
    <cfRule type="expression" dxfId="31162" priority="3246">
      <formula>$Y480=1</formula>
    </cfRule>
    <cfRule type="expression" dxfId="31161" priority="3247">
      <formula>$Y480=4</formula>
    </cfRule>
    <cfRule type="expression" dxfId="31160" priority="3248">
      <formula>$Y480=3</formula>
    </cfRule>
    <cfRule type="expression" dxfId="31159" priority="3249">
      <formula>$Y480=2</formula>
    </cfRule>
    <cfRule type="expression" dxfId="31158" priority="3250">
      <formula>$Y480=1</formula>
    </cfRule>
  </conditionalFormatting>
  <conditionalFormatting sqref="AA480">
    <cfRule type="expression" dxfId="31157" priority="3242">
      <formula>$Y480=1</formula>
    </cfRule>
  </conditionalFormatting>
  <conditionalFormatting sqref="AA480">
    <cfRule type="expression" dxfId="31156" priority="3241">
      <formula>$Y480=3</formula>
    </cfRule>
  </conditionalFormatting>
  <conditionalFormatting sqref="AA480">
    <cfRule type="expression" dxfId="31155" priority="3240">
      <formula>$Y480=4</formula>
    </cfRule>
  </conditionalFormatting>
  <conditionalFormatting sqref="AA480">
    <cfRule type="expression" dxfId="31154" priority="3239">
      <formula>$Y480=2</formula>
    </cfRule>
  </conditionalFormatting>
  <conditionalFormatting sqref="AA480">
    <cfRule type="expression" dxfId="31153" priority="3231">
      <formula>$Y480=4</formula>
    </cfRule>
    <cfRule type="expression" dxfId="31152" priority="3232">
      <formula>$Y480=3</formula>
    </cfRule>
    <cfRule type="expression" dxfId="31151" priority="3233">
      <formula>$Y480=2</formula>
    </cfRule>
    <cfRule type="expression" dxfId="31150" priority="3234">
      <formula>$Y480=1</formula>
    </cfRule>
    <cfRule type="expression" dxfId="31149" priority="3235">
      <formula>$Y480=4</formula>
    </cfRule>
    <cfRule type="expression" dxfId="31148" priority="3236">
      <formula>$Y480=3</formula>
    </cfRule>
    <cfRule type="expression" dxfId="31147" priority="3237">
      <formula>$Y480=2</formula>
    </cfRule>
    <cfRule type="expression" dxfId="31146" priority="3238">
      <formula>$Y480=1</formula>
    </cfRule>
  </conditionalFormatting>
  <conditionalFormatting sqref="AA480">
    <cfRule type="expression" dxfId="31145" priority="3230">
      <formula>$Y480=1</formula>
    </cfRule>
  </conditionalFormatting>
  <conditionalFormatting sqref="AA480">
    <cfRule type="expression" dxfId="31144" priority="3229">
      <formula>$Y480=3</formula>
    </cfRule>
  </conditionalFormatting>
  <conditionalFormatting sqref="AA480">
    <cfRule type="expression" dxfId="31143" priority="3228">
      <formula>$Y480=4</formula>
    </cfRule>
  </conditionalFormatting>
  <conditionalFormatting sqref="AA480">
    <cfRule type="expression" dxfId="31142" priority="3227">
      <formula>$Y480=2</formula>
    </cfRule>
  </conditionalFormatting>
  <conditionalFormatting sqref="AA480">
    <cfRule type="expression" dxfId="31141" priority="3219">
      <formula>$Y480=4</formula>
    </cfRule>
    <cfRule type="expression" dxfId="31140" priority="3220">
      <formula>$Y480=3</formula>
    </cfRule>
    <cfRule type="expression" dxfId="31139" priority="3221">
      <formula>$Y480=2</formula>
    </cfRule>
    <cfRule type="expression" dxfId="31138" priority="3222">
      <formula>$Y480=1</formula>
    </cfRule>
    <cfRule type="expression" dxfId="31137" priority="3223">
      <formula>$Y480=4</formula>
    </cfRule>
    <cfRule type="expression" dxfId="31136" priority="3224">
      <formula>$Y480=3</formula>
    </cfRule>
    <cfRule type="expression" dxfId="31135" priority="3225">
      <formula>$Y480=2</formula>
    </cfRule>
    <cfRule type="expression" dxfId="31134" priority="3226">
      <formula>$Y480=1</formula>
    </cfRule>
  </conditionalFormatting>
  <conditionalFormatting sqref="AF480 Y480:Z480">
    <cfRule type="expression" dxfId="31133" priority="3207">
      <formula>$Y480=4</formula>
    </cfRule>
    <cfRule type="expression" dxfId="31132" priority="3208">
      <formula>$Y480=3</formula>
    </cfRule>
    <cfRule type="expression" dxfId="31131" priority="3209">
      <formula>$Y480=2</formula>
    </cfRule>
    <cfRule type="expression" dxfId="31130" priority="3210">
      <formula>$Y480=1</formula>
    </cfRule>
    <cfRule type="expression" dxfId="31129" priority="3211">
      <formula>$Y480=4</formula>
    </cfRule>
    <cfRule type="expression" dxfId="31128" priority="3212">
      <formula>$Y480=3</formula>
    </cfRule>
    <cfRule type="expression" dxfId="31127" priority="3213">
      <formula>$Y480=2</formula>
    </cfRule>
    <cfRule type="expression" dxfId="31126" priority="3214">
      <formula>$Y480=1</formula>
    </cfRule>
  </conditionalFormatting>
  <conditionalFormatting sqref="Y480:Z480 AB480:AF480">
    <cfRule type="expression" dxfId="31125" priority="3206">
      <formula>$Y480=1</formula>
    </cfRule>
  </conditionalFormatting>
  <conditionalFormatting sqref="Y480:Z480 AB480:AF480">
    <cfRule type="expression" dxfId="31124" priority="3205">
      <formula>$Y480=3</formula>
    </cfRule>
  </conditionalFormatting>
  <conditionalFormatting sqref="Y480:Z480 AB480:AF480">
    <cfRule type="expression" dxfId="31123" priority="3204">
      <formula>$Y480=4</formula>
    </cfRule>
  </conditionalFormatting>
  <conditionalFormatting sqref="Y480:Z480 AB480:AF480">
    <cfRule type="expression" dxfId="31122" priority="3203">
      <formula>$Y480=2</formula>
    </cfRule>
  </conditionalFormatting>
  <conditionalFormatting sqref="AF480 Y480:Z480">
    <cfRule type="expression" dxfId="31121" priority="3195">
      <formula>$Y480=4</formula>
    </cfRule>
    <cfRule type="expression" dxfId="31120" priority="3196">
      <formula>$Y480=3</formula>
    </cfRule>
    <cfRule type="expression" dxfId="31119" priority="3197">
      <formula>$Y480=2</formula>
    </cfRule>
    <cfRule type="expression" dxfId="31118" priority="3198">
      <formula>$Y480=1</formula>
    </cfRule>
    <cfRule type="expression" dxfId="31117" priority="3199">
      <formula>$Y480=4</formula>
    </cfRule>
    <cfRule type="expression" dxfId="31116" priority="3200">
      <formula>$Y480=3</formula>
    </cfRule>
    <cfRule type="expression" dxfId="31115" priority="3201">
      <formula>$Y480=2</formula>
    </cfRule>
    <cfRule type="expression" dxfId="31114" priority="3202">
      <formula>$Y480=1</formula>
    </cfRule>
  </conditionalFormatting>
  <conditionalFormatting sqref="AF480 Y480:Z480">
    <cfRule type="expression" dxfId="31113" priority="3183">
      <formula>$Y480=4</formula>
    </cfRule>
    <cfRule type="expression" dxfId="31112" priority="3184">
      <formula>$Y480=3</formula>
    </cfRule>
    <cfRule type="expression" dxfId="31111" priority="3185">
      <formula>$Y480=2</formula>
    </cfRule>
    <cfRule type="expression" dxfId="31110" priority="3186">
      <formula>$Y480=1</formula>
    </cfRule>
    <cfRule type="expression" dxfId="31109" priority="3187">
      <formula>$Y480=4</formula>
    </cfRule>
    <cfRule type="expression" dxfId="31108" priority="3188">
      <formula>$Y480=3</formula>
    </cfRule>
    <cfRule type="expression" dxfId="31107" priority="3189">
      <formula>$Y480=2</formula>
    </cfRule>
    <cfRule type="expression" dxfId="31106" priority="3190">
      <formula>$Y480=1</formula>
    </cfRule>
  </conditionalFormatting>
  <conditionalFormatting sqref="Y480:Z480 AB480:AF480">
    <cfRule type="expression" dxfId="31105" priority="3182">
      <formula>$Y480=1</formula>
    </cfRule>
  </conditionalFormatting>
  <conditionalFormatting sqref="Y480:Z480 AB480:AF480">
    <cfRule type="expression" dxfId="31104" priority="3181">
      <formula>$Y480=3</formula>
    </cfRule>
  </conditionalFormatting>
  <conditionalFormatting sqref="Y480:Z480 AB480:AF480">
    <cfRule type="expression" dxfId="31103" priority="3180">
      <formula>$Y480=4</formula>
    </cfRule>
  </conditionalFormatting>
  <conditionalFormatting sqref="Y480:Z480 AB480:AF480">
    <cfRule type="expression" dxfId="31102" priority="3179">
      <formula>$Y480=2</formula>
    </cfRule>
  </conditionalFormatting>
  <conditionalFormatting sqref="AF480 Y480:Z480">
    <cfRule type="expression" dxfId="31101" priority="3171">
      <formula>$Y480=4</formula>
    </cfRule>
    <cfRule type="expression" dxfId="31100" priority="3172">
      <formula>$Y480=3</formula>
    </cfRule>
    <cfRule type="expression" dxfId="31099" priority="3173">
      <formula>$Y480=2</formula>
    </cfRule>
    <cfRule type="expression" dxfId="31098" priority="3174">
      <formula>$Y480=1</formula>
    </cfRule>
    <cfRule type="expression" dxfId="31097" priority="3175">
      <formula>$Y480=4</formula>
    </cfRule>
    <cfRule type="expression" dxfId="31096" priority="3176">
      <formula>$Y480=3</formula>
    </cfRule>
    <cfRule type="expression" dxfId="31095" priority="3177">
      <formula>$Y480=2</formula>
    </cfRule>
    <cfRule type="expression" dxfId="31094" priority="3178">
      <formula>$Y480=1</formula>
    </cfRule>
  </conditionalFormatting>
  <conditionalFormatting sqref="AF480 Y480:Z480">
    <cfRule type="expression" dxfId="31093" priority="3159">
      <formula>$Y480=4</formula>
    </cfRule>
    <cfRule type="expression" dxfId="31092" priority="3160">
      <formula>$Y480=3</formula>
    </cfRule>
    <cfRule type="expression" dxfId="31091" priority="3161">
      <formula>$Y480=2</formula>
    </cfRule>
    <cfRule type="expression" dxfId="31090" priority="3162">
      <formula>$Y480=1</formula>
    </cfRule>
    <cfRule type="expression" dxfId="31089" priority="3163">
      <formula>$Y480=4</formula>
    </cfRule>
    <cfRule type="expression" dxfId="31088" priority="3164">
      <formula>$Y480=3</formula>
    </cfRule>
    <cfRule type="expression" dxfId="31087" priority="3165">
      <formula>$Y480=2</formula>
    </cfRule>
    <cfRule type="expression" dxfId="31086" priority="3166">
      <formula>$Y480=1</formula>
    </cfRule>
  </conditionalFormatting>
  <conditionalFormatting sqref="P480:V480 X480 P481:Q484">
    <cfRule type="expression" dxfId="31085" priority="3158">
      <formula>$Y480=1</formula>
    </cfRule>
  </conditionalFormatting>
  <conditionalFormatting sqref="P480:V480 X480 P481:Q484">
    <cfRule type="expression" dxfId="31084" priority="3157">
      <formula>$Y480=3</formula>
    </cfRule>
  </conditionalFormatting>
  <conditionalFormatting sqref="P480:V480 X480 P481:Q484">
    <cfRule type="expression" dxfId="31083" priority="3156">
      <formula>$Y480=4</formula>
    </cfRule>
  </conditionalFormatting>
  <conditionalFormatting sqref="P480:V480 X480 P481:Q484">
    <cfRule type="expression" dxfId="31082" priority="3155">
      <formula>$Y480=2</formula>
    </cfRule>
  </conditionalFormatting>
  <conditionalFormatting sqref="R480:V480 X480">
    <cfRule type="expression" dxfId="31081" priority="3147">
      <formula>$Y480=4</formula>
    </cfRule>
    <cfRule type="expression" dxfId="31080" priority="3148">
      <formula>$Y480=3</formula>
    </cfRule>
    <cfRule type="expression" dxfId="31079" priority="3149">
      <formula>$Y480=2</formula>
    </cfRule>
    <cfRule type="expression" dxfId="31078" priority="3150">
      <formula>$Y480=1</formula>
    </cfRule>
    <cfRule type="expression" dxfId="31077" priority="3151">
      <formula>$Y480=4</formula>
    </cfRule>
    <cfRule type="expression" dxfId="31076" priority="3152">
      <formula>$Y480=3</formula>
    </cfRule>
    <cfRule type="expression" dxfId="31075" priority="3153">
      <formula>$Y480=2</formula>
    </cfRule>
    <cfRule type="expression" dxfId="31074" priority="3154">
      <formula>$Y480=1</formula>
    </cfRule>
  </conditionalFormatting>
  <conditionalFormatting sqref="P480:Q484">
    <cfRule type="expression" dxfId="31073" priority="3131">
      <formula>$Y480=4</formula>
    </cfRule>
    <cfRule type="expression" dxfId="31072" priority="3132">
      <formula>$Y480=3</formula>
    </cfRule>
    <cfRule type="expression" dxfId="31071" priority="3133">
      <formula>$Y480=2</formula>
    </cfRule>
    <cfRule type="expression" dxfId="31070" priority="3134">
      <formula>$Y480=1</formula>
    </cfRule>
    <cfRule type="expression" dxfId="31069" priority="3135">
      <formula>$Y480=4</formula>
    </cfRule>
    <cfRule type="expression" dxfId="31068" priority="3136">
      <formula>$Y480=3</formula>
    </cfRule>
    <cfRule type="expression" dxfId="31067" priority="3137">
      <formula>$Y480=2</formula>
    </cfRule>
    <cfRule type="expression" dxfId="31066" priority="3138">
      <formula>$Y480=1</formula>
    </cfRule>
    <cfRule type="expression" dxfId="31065" priority="3139">
      <formula>$Y480=4</formula>
    </cfRule>
    <cfRule type="expression" dxfId="31064" priority="3140">
      <formula>$Y480=3</formula>
    </cfRule>
    <cfRule type="expression" dxfId="31063" priority="3141">
      <formula>$Y480=2</formula>
    </cfRule>
    <cfRule type="expression" dxfId="31062" priority="3142">
      <formula>$Y480=1</formula>
    </cfRule>
    <cfRule type="expression" dxfId="31061" priority="3143">
      <formula>$Y480=4</formula>
    </cfRule>
    <cfRule type="expression" dxfId="31060" priority="3144">
      <formula>$Y480=3</formula>
    </cfRule>
    <cfRule type="expression" dxfId="31059" priority="3145">
      <formula>$Y480=2</formula>
    </cfRule>
    <cfRule type="expression" dxfId="31058" priority="3146">
      <formula>$Y480=1</formula>
    </cfRule>
  </conditionalFormatting>
  <conditionalFormatting sqref="P480:P484">
    <cfRule type="expression" dxfId="31057" priority="3111">
      <formula>$Y480=4</formula>
    </cfRule>
    <cfRule type="expression" dxfId="31056" priority="3112">
      <formula>$Y480=3</formula>
    </cfRule>
    <cfRule type="expression" dxfId="31055" priority="3113">
      <formula>$Y480=2</formula>
    </cfRule>
    <cfRule type="expression" dxfId="31054" priority="3114">
      <formula>$Y480=1</formula>
    </cfRule>
    <cfRule type="expression" dxfId="31053" priority="3115">
      <formula>$Y480=4</formula>
    </cfRule>
    <cfRule type="expression" dxfId="31052" priority="3116">
      <formula>$Y480=3</formula>
    </cfRule>
    <cfRule type="expression" dxfId="31051" priority="3117">
      <formula>$Y480=2</formula>
    </cfRule>
    <cfRule type="expression" dxfId="31050" priority="3118">
      <formula>$Y480=1</formula>
    </cfRule>
    <cfRule type="expression" dxfId="31049" priority="3119">
      <formula>$Y480=4</formula>
    </cfRule>
    <cfRule type="expression" dxfId="31048" priority="3120">
      <formula>$Y480=3</formula>
    </cfRule>
    <cfRule type="expression" dxfId="31047" priority="3121">
      <formula>$Y480=2</formula>
    </cfRule>
    <cfRule type="expression" dxfId="31046" priority="3122">
      <formula>$Y480=1</formula>
    </cfRule>
    <cfRule type="expression" dxfId="31045" priority="3123">
      <formula>$Y480=4</formula>
    </cfRule>
    <cfRule type="expression" dxfId="31044" priority="3124">
      <formula>$Y480=3</formula>
    </cfRule>
    <cfRule type="expression" dxfId="31043" priority="3125">
      <formula>$Y480=2</formula>
    </cfRule>
    <cfRule type="expression" dxfId="31042" priority="3126">
      <formula>$Y480=1</formula>
    </cfRule>
  </conditionalFormatting>
  <conditionalFormatting sqref="P480:P484">
    <cfRule type="expression" dxfId="31041" priority="3110">
      <formula>$Y480=1</formula>
    </cfRule>
  </conditionalFormatting>
  <conditionalFormatting sqref="P480:P484">
    <cfRule type="expression" dxfId="31040" priority="3109">
      <formula>$Y480=3</formula>
    </cfRule>
  </conditionalFormatting>
  <conditionalFormatting sqref="P480:P484">
    <cfRule type="expression" dxfId="31039" priority="3108">
      <formula>$Y480=4</formula>
    </cfRule>
  </conditionalFormatting>
  <conditionalFormatting sqref="P480:P484">
    <cfRule type="expression" dxfId="31038" priority="3107">
      <formula>$Y480=2</formula>
    </cfRule>
  </conditionalFormatting>
  <conditionalFormatting sqref="P480:P484">
    <cfRule type="expression" dxfId="31037" priority="3091">
      <formula>$Y480=4</formula>
    </cfRule>
    <cfRule type="expression" dxfId="31036" priority="3092">
      <formula>$Y480=3</formula>
    </cfRule>
    <cfRule type="expression" dxfId="31035" priority="3093">
      <formula>$Y480=2</formula>
    </cfRule>
    <cfRule type="expression" dxfId="31034" priority="3094">
      <formula>$Y480=1</formula>
    </cfRule>
    <cfRule type="expression" dxfId="31033" priority="3095">
      <formula>$Y480=4</formula>
    </cfRule>
    <cfRule type="expression" dxfId="31032" priority="3096">
      <formula>$Y480=3</formula>
    </cfRule>
    <cfRule type="expression" dxfId="31031" priority="3097">
      <formula>$Y480=2</formula>
    </cfRule>
    <cfRule type="expression" dxfId="31030" priority="3098">
      <formula>$Y480=1</formula>
    </cfRule>
    <cfRule type="expression" dxfId="31029" priority="3099">
      <formula>$Y480=4</formula>
    </cfRule>
    <cfRule type="expression" dxfId="31028" priority="3100">
      <formula>$Y480=3</formula>
    </cfRule>
    <cfRule type="expression" dxfId="31027" priority="3101">
      <formula>$Y480=2</formula>
    </cfRule>
    <cfRule type="expression" dxfId="31026" priority="3102">
      <formula>$Y480=1</formula>
    </cfRule>
    <cfRule type="expression" dxfId="31025" priority="3103">
      <formula>$Y480=4</formula>
    </cfRule>
    <cfRule type="expression" dxfId="31024" priority="3104">
      <formula>$Y480=3</formula>
    </cfRule>
    <cfRule type="expression" dxfId="31023" priority="3105">
      <formula>$Y480=2</formula>
    </cfRule>
    <cfRule type="expression" dxfId="31022" priority="3106">
      <formula>$Y480=1</formula>
    </cfRule>
  </conditionalFormatting>
  <conditionalFormatting sqref="Q480:Q484">
    <cfRule type="expression" dxfId="31021" priority="3090">
      <formula>$Y480=1</formula>
    </cfRule>
  </conditionalFormatting>
  <conditionalFormatting sqref="Q480:Q484">
    <cfRule type="expression" dxfId="31020" priority="3089">
      <formula>$Y480=3</formula>
    </cfRule>
  </conditionalFormatting>
  <conditionalFormatting sqref="Q480:Q484">
    <cfRule type="expression" dxfId="31019" priority="3088">
      <formula>$Y480=4</formula>
    </cfRule>
  </conditionalFormatting>
  <conditionalFormatting sqref="Q480:Q484">
    <cfRule type="expression" dxfId="31018" priority="3087">
      <formula>$Y480=2</formula>
    </cfRule>
  </conditionalFormatting>
  <conditionalFormatting sqref="Q480:Q484">
    <cfRule type="expression" dxfId="31017" priority="3071">
      <formula>$Y480=4</formula>
    </cfRule>
    <cfRule type="expression" dxfId="31016" priority="3072">
      <formula>$Y480=3</formula>
    </cfRule>
    <cfRule type="expression" dxfId="31015" priority="3073">
      <formula>$Y480=2</formula>
    </cfRule>
    <cfRule type="expression" dxfId="31014" priority="3074">
      <formula>$Y480=1</formula>
    </cfRule>
    <cfRule type="expression" dxfId="31013" priority="3075">
      <formula>$Y480=4</formula>
    </cfRule>
    <cfRule type="expression" dxfId="31012" priority="3076">
      <formula>$Y480=3</formula>
    </cfRule>
    <cfRule type="expression" dxfId="31011" priority="3077">
      <formula>$Y480=2</formula>
    </cfRule>
    <cfRule type="expression" dxfId="31010" priority="3078">
      <formula>$Y480=1</formula>
    </cfRule>
    <cfRule type="expression" dxfId="31009" priority="3079">
      <formula>$Y480=4</formula>
    </cfRule>
    <cfRule type="expression" dxfId="31008" priority="3080">
      <formula>$Y480=3</formula>
    </cfRule>
    <cfRule type="expression" dxfId="31007" priority="3081">
      <formula>$Y480=2</formula>
    </cfRule>
    <cfRule type="expression" dxfId="31006" priority="3082">
      <formula>$Y480=1</formula>
    </cfRule>
    <cfRule type="expression" dxfId="31005" priority="3083">
      <formula>$Y480=4</formula>
    </cfRule>
    <cfRule type="expression" dxfId="31004" priority="3084">
      <formula>$Y480=3</formula>
    </cfRule>
    <cfRule type="expression" dxfId="31003" priority="3085">
      <formula>$Y480=2</formula>
    </cfRule>
    <cfRule type="expression" dxfId="31002" priority="3086">
      <formula>$Y480=1</formula>
    </cfRule>
  </conditionalFormatting>
  <conditionalFormatting sqref="R480:V480 X480">
    <cfRule type="expression" dxfId="31001" priority="3070">
      <formula>$Y480=1</formula>
    </cfRule>
  </conditionalFormatting>
  <conditionalFormatting sqref="R480:V480 X480">
    <cfRule type="expression" dxfId="31000" priority="3069">
      <formula>$Y480=3</formula>
    </cfRule>
  </conditionalFormatting>
  <conditionalFormatting sqref="R480:V480 X480">
    <cfRule type="expression" dxfId="30999" priority="3068">
      <formula>$Y480=4</formula>
    </cfRule>
  </conditionalFormatting>
  <conditionalFormatting sqref="R480:V480 X480">
    <cfRule type="expression" dxfId="30998" priority="3067">
      <formula>$Y480=2</formula>
    </cfRule>
  </conditionalFormatting>
  <conditionalFormatting sqref="R480:V480 X480">
    <cfRule type="expression" dxfId="30997" priority="3059">
      <formula>$Y480=4</formula>
    </cfRule>
    <cfRule type="expression" dxfId="30996" priority="3060">
      <formula>$Y480=3</formula>
    </cfRule>
    <cfRule type="expression" dxfId="30995" priority="3061">
      <formula>$Y480=2</formula>
    </cfRule>
    <cfRule type="expression" dxfId="30994" priority="3062">
      <formula>$Y480=1</formula>
    </cfRule>
    <cfRule type="expression" dxfId="30993" priority="3063">
      <formula>$Y480=4</formula>
    </cfRule>
    <cfRule type="expression" dxfId="30992" priority="3064">
      <formula>$Y480=3</formula>
    </cfRule>
    <cfRule type="expression" dxfId="30991" priority="3065">
      <formula>$Y480=2</formula>
    </cfRule>
    <cfRule type="expression" dxfId="30990" priority="3066">
      <formula>$Y480=1</formula>
    </cfRule>
  </conditionalFormatting>
  <conditionalFormatting sqref="R480:V480">
    <cfRule type="expression" dxfId="30989" priority="3058">
      <formula>$Y480=1</formula>
    </cfRule>
  </conditionalFormatting>
  <conditionalFormatting sqref="R480:V480">
    <cfRule type="expression" dxfId="30988" priority="3057">
      <formula>$Y480=3</formula>
    </cfRule>
  </conditionalFormatting>
  <conditionalFormatting sqref="R480:V480">
    <cfRule type="expression" dxfId="30987" priority="3056">
      <formula>$Y480=4</formula>
    </cfRule>
  </conditionalFormatting>
  <conditionalFormatting sqref="R480:V480">
    <cfRule type="expression" dxfId="30986" priority="3055">
      <formula>$Y480=2</formula>
    </cfRule>
  </conditionalFormatting>
  <conditionalFormatting sqref="R480:V480">
    <cfRule type="expression" dxfId="30985" priority="3047">
      <formula>$Y480=4</formula>
    </cfRule>
    <cfRule type="expression" dxfId="30984" priority="3048">
      <formula>$Y480=3</formula>
    </cfRule>
    <cfRule type="expression" dxfId="30983" priority="3049">
      <formula>$Y480=2</formula>
    </cfRule>
    <cfRule type="expression" dxfId="30982" priority="3050">
      <formula>$Y480=1</formula>
    </cfRule>
    <cfRule type="expression" dxfId="30981" priority="3051">
      <formula>$Y480=4</formula>
    </cfRule>
    <cfRule type="expression" dxfId="30980" priority="3052">
      <formula>$Y480=3</formula>
    </cfRule>
    <cfRule type="expression" dxfId="30979" priority="3053">
      <formula>$Y480=2</formula>
    </cfRule>
    <cfRule type="expression" dxfId="30978" priority="3054">
      <formula>$Y480=1</formula>
    </cfRule>
  </conditionalFormatting>
  <conditionalFormatting sqref="X480">
    <cfRule type="expression" dxfId="30977" priority="3046">
      <formula>$Y480=1</formula>
    </cfRule>
  </conditionalFormatting>
  <conditionalFormatting sqref="X480">
    <cfRule type="expression" dxfId="30976" priority="3045">
      <formula>$Y480=3</formula>
    </cfRule>
  </conditionalFormatting>
  <conditionalFormatting sqref="X480">
    <cfRule type="expression" dxfId="30975" priority="3044">
      <formula>$Y480=4</formula>
    </cfRule>
  </conditionalFormatting>
  <conditionalFormatting sqref="X480">
    <cfRule type="expression" dxfId="30974" priority="3043">
      <formula>$Y480=2</formula>
    </cfRule>
  </conditionalFormatting>
  <conditionalFormatting sqref="X480">
    <cfRule type="expression" dxfId="30973" priority="3035">
      <formula>$Y480=4</formula>
    </cfRule>
    <cfRule type="expression" dxfId="30972" priority="3036">
      <formula>$Y480=3</formula>
    </cfRule>
    <cfRule type="expression" dxfId="30971" priority="3037">
      <formula>$Y480=2</formula>
    </cfRule>
    <cfRule type="expression" dxfId="30970" priority="3038">
      <formula>$Y480=1</formula>
    </cfRule>
    <cfRule type="expression" dxfId="30969" priority="3039">
      <formula>$Y480=4</formula>
    </cfRule>
    <cfRule type="expression" dxfId="30968" priority="3040">
      <formula>$Y480=3</formula>
    </cfRule>
    <cfRule type="expression" dxfId="30967" priority="3041">
      <formula>$Y480=2</formula>
    </cfRule>
    <cfRule type="expression" dxfId="30966" priority="3042">
      <formula>$Y480=1</formula>
    </cfRule>
  </conditionalFormatting>
  <conditionalFormatting sqref="Q480:Q484">
    <cfRule type="expression" dxfId="30965" priority="3034">
      <formula>$Y480=1</formula>
    </cfRule>
  </conditionalFormatting>
  <conditionalFormatting sqref="Q480:Q484">
    <cfRule type="expression" dxfId="30964" priority="3033">
      <formula>$Y480=3</formula>
    </cfRule>
  </conditionalFormatting>
  <conditionalFormatting sqref="Q480:Q484">
    <cfRule type="expression" dxfId="30963" priority="3032">
      <formula>$Y480=4</formula>
    </cfRule>
  </conditionalFormatting>
  <conditionalFormatting sqref="Q480:Q484">
    <cfRule type="expression" dxfId="30962" priority="3031">
      <formula>$Y480=2</formula>
    </cfRule>
  </conditionalFormatting>
  <conditionalFormatting sqref="Q480:Q484">
    <cfRule type="expression" dxfId="30961" priority="3015">
      <formula>$Y480=4</formula>
    </cfRule>
    <cfRule type="expression" dxfId="30960" priority="3016">
      <formula>$Y480=3</formula>
    </cfRule>
    <cfRule type="expression" dxfId="30959" priority="3017">
      <formula>$Y480=2</formula>
    </cfRule>
    <cfRule type="expression" dxfId="30958" priority="3018">
      <formula>$Y480=1</formula>
    </cfRule>
    <cfRule type="expression" dxfId="30957" priority="3019">
      <formula>$Y480=4</formula>
    </cfRule>
    <cfRule type="expression" dxfId="30956" priority="3020">
      <formula>$Y480=3</formula>
    </cfRule>
    <cfRule type="expression" dxfId="30955" priority="3021">
      <formula>$Y480=2</formula>
    </cfRule>
    <cfRule type="expression" dxfId="30954" priority="3022">
      <formula>$Y480=1</formula>
    </cfRule>
    <cfRule type="expression" dxfId="30953" priority="3023">
      <formula>$Y480=4</formula>
    </cfRule>
    <cfRule type="expression" dxfId="30952" priority="3024">
      <formula>$Y480=3</formula>
    </cfRule>
    <cfRule type="expression" dxfId="30951" priority="3025">
      <formula>$Y480=2</formula>
    </cfRule>
    <cfRule type="expression" dxfId="30950" priority="3026">
      <formula>$Y480=1</formula>
    </cfRule>
    <cfRule type="expression" dxfId="30949" priority="3027">
      <formula>$Y480=4</formula>
    </cfRule>
    <cfRule type="expression" dxfId="30948" priority="3028">
      <formula>$Y480=3</formula>
    </cfRule>
    <cfRule type="expression" dxfId="30947" priority="3029">
      <formula>$Y480=2</formula>
    </cfRule>
    <cfRule type="expression" dxfId="30946" priority="3030">
      <formula>$Y480=1</formula>
    </cfRule>
  </conditionalFormatting>
  <conditionalFormatting sqref="R480:V480 X480">
    <cfRule type="expression" dxfId="30945" priority="3014">
      <formula>$Y480=1</formula>
    </cfRule>
  </conditionalFormatting>
  <conditionalFormatting sqref="R480:V480 X480">
    <cfRule type="expression" dxfId="30944" priority="3013">
      <formula>$Y480=3</formula>
    </cfRule>
  </conditionalFormatting>
  <conditionalFormatting sqref="R480:V480 X480">
    <cfRule type="expression" dxfId="30943" priority="3012">
      <formula>$Y480=4</formula>
    </cfRule>
  </conditionalFormatting>
  <conditionalFormatting sqref="R480:V480 X480">
    <cfRule type="expression" dxfId="30942" priority="3011">
      <formula>$Y480=2</formula>
    </cfRule>
  </conditionalFormatting>
  <conditionalFormatting sqref="R480:V480 X480">
    <cfRule type="expression" dxfId="30941" priority="3003">
      <formula>$Y480=4</formula>
    </cfRule>
    <cfRule type="expression" dxfId="30940" priority="3004">
      <formula>$Y480=3</formula>
    </cfRule>
    <cfRule type="expression" dxfId="30939" priority="3005">
      <formula>$Y480=2</formula>
    </cfRule>
    <cfRule type="expression" dxfId="30938" priority="3006">
      <formula>$Y480=1</formula>
    </cfRule>
    <cfRule type="expression" dxfId="30937" priority="3007">
      <formula>$Y480=4</formula>
    </cfRule>
    <cfRule type="expression" dxfId="30936" priority="3008">
      <formula>$Y480=3</formula>
    </cfRule>
    <cfRule type="expression" dxfId="30935" priority="3009">
      <formula>$Y480=2</formula>
    </cfRule>
    <cfRule type="expression" dxfId="30934" priority="3010">
      <formula>$Y480=1</formula>
    </cfRule>
  </conditionalFormatting>
  <conditionalFormatting sqref="R480:V480">
    <cfRule type="expression" dxfId="30933" priority="3002">
      <formula>$Y480=1</formula>
    </cfRule>
  </conditionalFormatting>
  <conditionalFormatting sqref="R480:V480">
    <cfRule type="expression" dxfId="30932" priority="3001">
      <formula>$Y480=3</formula>
    </cfRule>
  </conditionalFormatting>
  <conditionalFormatting sqref="R480:V480">
    <cfRule type="expression" dxfId="30931" priority="3000">
      <formula>$Y480=4</formula>
    </cfRule>
  </conditionalFormatting>
  <conditionalFormatting sqref="R480:V480">
    <cfRule type="expression" dxfId="30930" priority="2999">
      <formula>$Y480=2</formula>
    </cfRule>
  </conditionalFormatting>
  <conditionalFormatting sqref="R480:V480">
    <cfRule type="expression" dxfId="30929" priority="2991">
      <formula>$Y480=4</formula>
    </cfRule>
    <cfRule type="expression" dxfId="30928" priority="2992">
      <formula>$Y480=3</formula>
    </cfRule>
    <cfRule type="expression" dxfId="30927" priority="2993">
      <formula>$Y480=2</formula>
    </cfRule>
    <cfRule type="expression" dxfId="30926" priority="2994">
      <formula>$Y480=1</formula>
    </cfRule>
    <cfRule type="expression" dxfId="30925" priority="2995">
      <formula>$Y480=4</formula>
    </cfRule>
    <cfRule type="expression" dxfId="30924" priority="2996">
      <formula>$Y480=3</formula>
    </cfRule>
    <cfRule type="expression" dxfId="30923" priority="2997">
      <formula>$Y480=2</formula>
    </cfRule>
    <cfRule type="expression" dxfId="30922" priority="2998">
      <formula>$Y480=1</formula>
    </cfRule>
  </conditionalFormatting>
  <conditionalFormatting sqref="X480">
    <cfRule type="expression" dxfId="30921" priority="2990">
      <formula>$Y480=1</formula>
    </cfRule>
  </conditionalFormatting>
  <conditionalFormatting sqref="X480">
    <cfRule type="expression" dxfId="30920" priority="2989">
      <formula>$Y480=3</formula>
    </cfRule>
  </conditionalFormatting>
  <conditionalFormatting sqref="X480">
    <cfRule type="expression" dxfId="30919" priority="2988">
      <formula>$Y480=4</formula>
    </cfRule>
  </conditionalFormatting>
  <conditionalFormatting sqref="X480">
    <cfRule type="expression" dxfId="30918" priority="2987">
      <formula>$Y480=2</formula>
    </cfRule>
  </conditionalFormatting>
  <conditionalFormatting sqref="X480">
    <cfRule type="expression" dxfId="30917" priority="2979">
      <formula>$Y480=4</formula>
    </cfRule>
    <cfRule type="expression" dxfId="30916" priority="2980">
      <formula>$Y480=3</formula>
    </cfRule>
    <cfRule type="expression" dxfId="30915" priority="2981">
      <formula>$Y480=2</formula>
    </cfRule>
    <cfRule type="expression" dxfId="30914" priority="2982">
      <formula>$Y480=1</formula>
    </cfRule>
    <cfRule type="expression" dxfId="30913" priority="2983">
      <formula>$Y480=4</formula>
    </cfRule>
    <cfRule type="expression" dxfId="30912" priority="2984">
      <formula>$Y480=3</formula>
    </cfRule>
    <cfRule type="expression" dxfId="30911" priority="2985">
      <formula>$Y480=2</formula>
    </cfRule>
    <cfRule type="expression" dxfId="30910" priority="2986">
      <formula>$Y480=1</formula>
    </cfRule>
  </conditionalFormatting>
  <conditionalFormatting sqref="W426:AC426">
    <cfRule type="expression" dxfId="30909" priority="2978">
      <formula>$Y426=1</formula>
    </cfRule>
  </conditionalFormatting>
  <conditionalFormatting sqref="W426:AC426">
    <cfRule type="expression" dxfId="30908" priority="2977">
      <formula>$Y426=3</formula>
    </cfRule>
  </conditionalFormatting>
  <conditionalFormatting sqref="W426:AC426">
    <cfRule type="expression" dxfId="30907" priority="2976">
      <formula>$Y426=4</formula>
    </cfRule>
  </conditionalFormatting>
  <conditionalFormatting sqref="W426:AC426">
    <cfRule type="expression" dxfId="30906" priority="2975">
      <formula>$Y426=2</formula>
    </cfRule>
  </conditionalFormatting>
  <conditionalFormatting sqref="W426:AA426">
    <cfRule type="expression" dxfId="30905" priority="2967">
      <formula>$Y426=4</formula>
    </cfRule>
    <cfRule type="expression" dxfId="30904" priority="2968">
      <formula>$Y426=3</formula>
    </cfRule>
    <cfRule type="expression" dxfId="30903" priority="2969">
      <formula>$Y426=2</formula>
    </cfRule>
    <cfRule type="expression" dxfId="30902" priority="2970">
      <formula>$Y426=1</formula>
    </cfRule>
    <cfRule type="expression" dxfId="30901" priority="2971">
      <formula>$Y426=4</formula>
    </cfRule>
    <cfRule type="expression" dxfId="30900" priority="2972">
      <formula>$Y426=3</formula>
    </cfRule>
    <cfRule type="expression" dxfId="30899" priority="2973">
      <formula>$Y426=2</formula>
    </cfRule>
    <cfRule type="expression" dxfId="30898" priority="2974">
      <formula>$Y426=1</formula>
    </cfRule>
  </conditionalFormatting>
  <conditionalFormatting sqref="Y426:AC426">
    <cfRule type="expression" dxfId="30897" priority="2966">
      <formula>$Y426=1</formula>
    </cfRule>
  </conditionalFormatting>
  <conditionalFormatting sqref="Y426:AC426">
    <cfRule type="expression" dxfId="30896" priority="2965">
      <formula>$Y426=3</formula>
    </cfRule>
  </conditionalFormatting>
  <conditionalFormatting sqref="Y426:AC426">
    <cfRule type="expression" dxfId="30895" priority="2964">
      <formula>$Y426=4</formula>
    </cfRule>
  </conditionalFormatting>
  <conditionalFormatting sqref="Y426:AC426">
    <cfRule type="expression" dxfId="30894" priority="2963">
      <formula>$Y426=2</formula>
    </cfRule>
  </conditionalFormatting>
  <conditionalFormatting sqref="Y426:AA426">
    <cfRule type="expression" dxfId="30893" priority="2955">
      <formula>$Y426=4</formula>
    </cfRule>
    <cfRule type="expression" dxfId="30892" priority="2956">
      <formula>$Y426=3</formula>
    </cfRule>
    <cfRule type="expression" dxfId="30891" priority="2957">
      <formula>$Y426=2</formula>
    </cfRule>
    <cfRule type="expression" dxfId="30890" priority="2958">
      <formula>$Y426=1</formula>
    </cfRule>
    <cfRule type="expression" dxfId="30889" priority="2959">
      <formula>$Y426=4</formula>
    </cfRule>
    <cfRule type="expression" dxfId="30888" priority="2960">
      <formula>$Y426=3</formula>
    </cfRule>
    <cfRule type="expression" dxfId="30887" priority="2961">
      <formula>$Y426=2</formula>
    </cfRule>
    <cfRule type="expression" dxfId="30886" priority="2962">
      <formula>$Y426=1</formula>
    </cfRule>
  </conditionalFormatting>
  <conditionalFormatting sqref="W426:X426">
    <cfRule type="expression" dxfId="30885" priority="2954">
      <formula>$Y426=1</formula>
    </cfRule>
  </conditionalFormatting>
  <conditionalFormatting sqref="W426:X426">
    <cfRule type="expression" dxfId="30884" priority="2953">
      <formula>$Y426=3</formula>
    </cfRule>
  </conditionalFormatting>
  <conditionalFormatting sqref="W426:X426">
    <cfRule type="expression" dxfId="30883" priority="2952">
      <formula>$Y426=4</formula>
    </cfRule>
  </conditionalFormatting>
  <conditionalFormatting sqref="W426:X426">
    <cfRule type="expression" dxfId="30882" priority="2951">
      <formula>$Y426=2</formula>
    </cfRule>
  </conditionalFormatting>
  <conditionalFormatting sqref="W426:X426">
    <cfRule type="expression" dxfId="30881" priority="2943">
      <formula>$Y426=4</formula>
    </cfRule>
    <cfRule type="expression" dxfId="30880" priority="2944">
      <formula>$Y426=3</formula>
    </cfRule>
    <cfRule type="expression" dxfId="30879" priority="2945">
      <formula>$Y426=2</formula>
    </cfRule>
    <cfRule type="expression" dxfId="30878" priority="2946">
      <formula>$Y426=1</formula>
    </cfRule>
    <cfRule type="expression" dxfId="30877" priority="2947">
      <formula>$Y426=4</formula>
    </cfRule>
    <cfRule type="expression" dxfId="30876" priority="2948">
      <formula>$Y426=3</formula>
    </cfRule>
    <cfRule type="expression" dxfId="30875" priority="2949">
      <formula>$Y426=2</formula>
    </cfRule>
    <cfRule type="expression" dxfId="30874" priority="2950">
      <formula>$Y426=1</formula>
    </cfRule>
  </conditionalFormatting>
  <conditionalFormatting sqref="W480">
    <cfRule type="expression" dxfId="30873" priority="2942">
      <formula>$Y480=1</formula>
    </cfRule>
  </conditionalFormatting>
  <conditionalFormatting sqref="W480">
    <cfRule type="expression" dxfId="30872" priority="2941">
      <formula>$Y480=3</formula>
    </cfRule>
  </conditionalFormatting>
  <conditionalFormatting sqref="W480">
    <cfRule type="expression" dxfId="30871" priority="2940">
      <formula>$Y480=4</formula>
    </cfRule>
  </conditionalFormatting>
  <conditionalFormatting sqref="W480">
    <cfRule type="expression" dxfId="30870" priority="2939">
      <formula>$Y480=2</formula>
    </cfRule>
  </conditionalFormatting>
  <conditionalFormatting sqref="W480">
    <cfRule type="expression" dxfId="30869" priority="2931">
      <formula>$Y480=4</formula>
    </cfRule>
    <cfRule type="expression" dxfId="30868" priority="2932">
      <formula>$Y480=3</formula>
    </cfRule>
    <cfRule type="expression" dxfId="30867" priority="2933">
      <formula>$Y480=2</formula>
    </cfRule>
    <cfRule type="expression" dxfId="30866" priority="2934">
      <formula>$Y480=1</formula>
    </cfRule>
    <cfRule type="expression" dxfId="30865" priority="2935">
      <formula>$Y480=4</formula>
    </cfRule>
    <cfRule type="expression" dxfId="30864" priority="2936">
      <formula>$Y480=3</formula>
    </cfRule>
    <cfRule type="expression" dxfId="30863" priority="2937">
      <formula>$Y480=2</formula>
    </cfRule>
    <cfRule type="expression" dxfId="30862" priority="2938">
      <formula>$Y480=1</formula>
    </cfRule>
  </conditionalFormatting>
  <conditionalFormatting sqref="W480">
    <cfRule type="expression" dxfId="30861" priority="2930">
      <formula>$Y480=1</formula>
    </cfRule>
  </conditionalFormatting>
  <conditionalFormatting sqref="W480">
    <cfRule type="expression" dxfId="30860" priority="2929">
      <formula>$Y480=3</formula>
    </cfRule>
  </conditionalFormatting>
  <conditionalFormatting sqref="W480">
    <cfRule type="expression" dxfId="30859" priority="2928">
      <formula>$Y480=4</formula>
    </cfRule>
  </conditionalFormatting>
  <conditionalFormatting sqref="W480">
    <cfRule type="expression" dxfId="30858" priority="2927">
      <formula>$Y480=2</formula>
    </cfRule>
  </conditionalFormatting>
  <conditionalFormatting sqref="W480">
    <cfRule type="expression" dxfId="30857" priority="2919">
      <formula>$Y480=4</formula>
    </cfRule>
    <cfRule type="expression" dxfId="30856" priority="2920">
      <formula>$Y480=3</formula>
    </cfRule>
    <cfRule type="expression" dxfId="30855" priority="2921">
      <formula>$Y480=2</formula>
    </cfRule>
    <cfRule type="expression" dxfId="30854" priority="2922">
      <formula>$Y480=1</formula>
    </cfRule>
    <cfRule type="expression" dxfId="30853" priority="2923">
      <formula>$Y480=4</formula>
    </cfRule>
    <cfRule type="expression" dxfId="30852" priority="2924">
      <formula>$Y480=3</formula>
    </cfRule>
    <cfRule type="expression" dxfId="30851" priority="2925">
      <formula>$Y480=2</formula>
    </cfRule>
    <cfRule type="expression" dxfId="30850" priority="2926">
      <formula>$Y480=1</formula>
    </cfRule>
  </conditionalFormatting>
  <conditionalFormatting sqref="W480">
    <cfRule type="expression" dxfId="30849" priority="2918">
      <formula>$Y480=1</formula>
    </cfRule>
  </conditionalFormatting>
  <conditionalFormatting sqref="W480">
    <cfRule type="expression" dxfId="30848" priority="2917">
      <formula>$Y480=3</formula>
    </cfRule>
  </conditionalFormatting>
  <conditionalFormatting sqref="W480">
    <cfRule type="expression" dxfId="30847" priority="2916">
      <formula>$Y480=4</formula>
    </cfRule>
  </conditionalFormatting>
  <conditionalFormatting sqref="W480">
    <cfRule type="expression" dxfId="30846" priority="2915">
      <formula>$Y480=2</formula>
    </cfRule>
  </conditionalFormatting>
  <conditionalFormatting sqref="W480">
    <cfRule type="expression" dxfId="30845" priority="2907">
      <formula>$Y480=4</formula>
    </cfRule>
    <cfRule type="expression" dxfId="30844" priority="2908">
      <formula>$Y480=3</formula>
    </cfRule>
    <cfRule type="expression" dxfId="30843" priority="2909">
      <formula>$Y480=2</formula>
    </cfRule>
    <cfRule type="expression" dxfId="30842" priority="2910">
      <formula>$Y480=1</formula>
    </cfRule>
    <cfRule type="expression" dxfId="30841" priority="2911">
      <formula>$Y480=4</formula>
    </cfRule>
    <cfRule type="expression" dxfId="30840" priority="2912">
      <formula>$Y480=3</formula>
    </cfRule>
    <cfRule type="expression" dxfId="30839" priority="2913">
      <formula>$Y480=2</formula>
    </cfRule>
    <cfRule type="expression" dxfId="30838" priority="2914">
      <formula>$Y480=1</formula>
    </cfRule>
  </conditionalFormatting>
  <conditionalFormatting sqref="W480">
    <cfRule type="expression" dxfId="30837" priority="2906">
      <formula>$Y480=1</formula>
    </cfRule>
  </conditionalFormatting>
  <conditionalFormatting sqref="W480">
    <cfRule type="expression" dxfId="30836" priority="2905">
      <formula>$Y480=3</formula>
    </cfRule>
  </conditionalFormatting>
  <conditionalFormatting sqref="W480">
    <cfRule type="expression" dxfId="30835" priority="2904">
      <formula>$Y480=4</formula>
    </cfRule>
  </conditionalFormatting>
  <conditionalFormatting sqref="W480">
    <cfRule type="expression" dxfId="30834" priority="2903">
      <formula>$Y480=2</formula>
    </cfRule>
  </conditionalFormatting>
  <conditionalFormatting sqref="W480">
    <cfRule type="expression" dxfId="30833" priority="2895">
      <formula>$Y480=4</formula>
    </cfRule>
    <cfRule type="expression" dxfId="30832" priority="2896">
      <formula>$Y480=3</formula>
    </cfRule>
    <cfRule type="expression" dxfId="30831" priority="2897">
      <formula>$Y480=2</formula>
    </cfRule>
    <cfRule type="expression" dxfId="30830" priority="2898">
      <formula>$Y480=1</formula>
    </cfRule>
    <cfRule type="expression" dxfId="30829" priority="2899">
      <formula>$Y480=4</formula>
    </cfRule>
    <cfRule type="expression" dxfId="30828" priority="2900">
      <formula>$Y480=3</formula>
    </cfRule>
    <cfRule type="expression" dxfId="30827" priority="2901">
      <formula>$Y480=2</formula>
    </cfRule>
    <cfRule type="expression" dxfId="30826" priority="2902">
      <formula>$Y480=1</formula>
    </cfRule>
  </conditionalFormatting>
  <conditionalFormatting sqref="W480">
    <cfRule type="expression" dxfId="30825" priority="2894">
      <formula>$Y480=1</formula>
    </cfRule>
  </conditionalFormatting>
  <conditionalFormatting sqref="W480">
    <cfRule type="expression" dxfId="30824" priority="2893">
      <formula>$Y480=3</formula>
    </cfRule>
  </conditionalFormatting>
  <conditionalFormatting sqref="W480">
    <cfRule type="expression" dxfId="30823" priority="2892">
      <formula>$Y480=4</formula>
    </cfRule>
  </conditionalFormatting>
  <conditionalFormatting sqref="W480">
    <cfRule type="expression" dxfId="30822" priority="2891">
      <formula>$Y480=2</formula>
    </cfRule>
  </conditionalFormatting>
  <conditionalFormatting sqref="W480">
    <cfRule type="expression" dxfId="30821" priority="2883">
      <formula>$Y480=4</formula>
    </cfRule>
    <cfRule type="expression" dxfId="30820" priority="2884">
      <formula>$Y480=3</formula>
    </cfRule>
    <cfRule type="expression" dxfId="30819" priority="2885">
      <formula>$Y480=2</formula>
    </cfRule>
    <cfRule type="expression" dxfId="30818" priority="2886">
      <formula>$Y480=1</formula>
    </cfRule>
    <cfRule type="expression" dxfId="30817" priority="2887">
      <formula>$Y480=4</formula>
    </cfRule>
    <cfRule type="expression" dxfId="30816" priority="2888">
      <formula>$Y480=3</formula>
    </cfRule>
    <cfRule type="expression" dxfId="30815" priority="2889">
      <formula>$Y480=2</formula>
    </cfRule>
    <cfRule type="expression" dxfId="30814" priority="2890">
      <formula>$Y480=1</formula>
    </cfRule>
  </conditionalFormatting>
  <conditionalFormatting sqref="K483:M484">
    <cfRule type="expression" dxfId="30813" priority="2882">
      <formula>$Y483=1</formula>
    </cfRule>
  </conditionalFormatting>
  <conditionalFormatting sqref="K483:M484">
    <cfRule type="expression" dxfId="30812" priority="2881">
      <formula>$Y483=3</formula>
    </cfRule>
  </conditionalFormatting>
  <conditionalFormatting sqref="K483:M484">
    <cfRule type="expression" dxfId="30811" priority="2880">
      <formula>$Y483=4</formula>
    </cfRule>
  </conditionalFormatting>
  <conditionalFormatting sqref="K483:M484">
    <cfRule type="expression" dxfId="30810" priority="2879">
      <formula>$Y483=2</formula>
    </cfRule>
  </conditionalFormatting>
  <conditionalFormatting sqref="J484:J485">
    <cfRule type="expression" dxfId="30809" priority="2878">
      <formula>$Y484=1</formula>
    </cfRule>
  </conditionalFormatting>
  <conditionalFormatting sqref="J484:J485">
    <cfRule type="expression" dxfId="30808" priority="2877">
      <formula>$Y484=3</formula>
    </cfRule>
  </conditionalFormatting>
  <conditionalFormatting sqref="J484:J485">
    <cfRule type="expression" dxfId="30807" priority="2876">
      <formula>$Y484=4</formula>
    </cfRule>
  </conditionalFormatting>
  <conditionalFormatting sqref="J484:J485">
    <cfRule type="expression" dxfId="30806" priority="2875">
      <formula>$Y484=2</formula>
    </cfRule>
  </conditionalFormatting>
  <conditionalFormatting sqref="J484:J485">
    <cfRule type="expression" dxfId="30805" priority="2859">
      <formula>$Y484=4</formula>
    </cfRule>
    <cfRule type="expression" dxfId="30804" priority="2860">
      <formula>$Y484=3</formula>
    </cfRule>
    <cfRule type="expression" dxfId="30803" priority="2861">
      <formula>$Y484=2</formula>
    </cfRule>
    <cfRule type="expression" dxfId="30802" priority="2862">
      <formula>$Y484=1</formula>
    </cfRule>
    <cfRule type="expression" dxfId="30801" priority="2863">
      <formula>$Y484=4</formula>
    </cfRule>
    <cfRule type="expression" dxfId="30800" priority="2864">
      <formula>$Y484=3</formula>
    </cfRule>
    <cfRule type="expression" dxfId="30799" priority="2865">
      <formula>$Y484=2</formula>
    </cfRule>
    <cfRule type="expression" dxfId="30798" priority="2866">
      <formula>$Y484=1</formula>
    </cfRule>
    <cfRule type="expression" dxfId="30797" priority="2867">
      <formula>$Y484=4</formula>
    </cfRule>
    <cfRule type="expression" dxfId="30796" priority="2868">
      <formula>$Y484=3</formula>
    </cfRule>
    <cfRule type="expression" dxfId="30795" priority="2869">
      <formula>$Y484=2</formula>
    </cfRule>
    <cfRule type="expression" dxfId="30794" priority="2870">
      <formula>$Y484=1</formula>
    </cfRule>
    <cfRule type="expression" dxfId="30793" priority="2871">
      <formula>$Y484=4</formula>
    </cfRule>
    <cfRule type="expression" dxfId="30792" priority="2872">
      <formula>$Y484=3</formula>
    </cfRule>
    <cfRule type="expression" dxfId="30791" priority="2873">
      <formula>$Y484=2</formula>
    </cfRule>
    <cfRule type="expression" dxfId="30790" priority="2874">
      <formula>$Y484=1</formula>
    </cfRule>
  </conditionalFormatting>
  <conditionalFormatting sqref="J484:J485">
    <cfRule type="expression" dxfId="30789" priority="2858">
      <formula>$Y484=1</formula>
    </cfRule>
  </conditionalFormatting>
  <conditionalFormatting sqref="J484:J485">
    <cfRule type="expression" dxfId="30788" priority="2857">
      <formula>$Y484=3</formula>
    </cfRule>
  </conditionalFormatting>
  <conditionalFormatting sqref="J484:J485">
    <cfRule type="expression" dxfId="30787" priority="2856">
      <formula>$Y484=4</formula>
    </cfRule>
  </conditionalFormatting>
  <conditionalFormatting sqref="J484:J485">
    <cfRule type="expression" dxfId="30786" priority="2855">
      <formula>$Y484=2</formula>
    </cfRule>
  </conditionalFormatting>
  <conditionalFormatting sqref="J484:J485">
    <cfRule type="expression" dxfId="30785" priority="2839">
      <formula>$Y484=4</formula>
    </cfRule>
    <cfRule type="expression" dxfId="30784" priority="2840">
      <formula>$Y484=3</formula>
    </cfRule>
    <cfRule type="expression" dxfId="30783" priority="2841">
      <formula>$Y484=2</formula>
    </cfRule>
    <cfRule type="expression" dxfId="30782" priority="2842">
      <formula>$Y484=1</formula>
    </cfRule>
    <cfRule type="expression" dxfId="30781" priority="2843">
      <formula>$Y484=4</formula>
    </cfRule>
    <cfRule type="expression" dxfId="30780" priority="2844">
      <formula>$Y484=3</formula>
    </cfRule>
    <cfRule type="expression" dxfId="30779" priority="2845">
      <formula>$Y484=2</formula>
    </cfRule>
    <cfRule type="expression" dxfId="30778" priority="2846">
      <formula>$Y484=1</formula>
    </cfRule>
    <cfRule type="expression" dxfId="30777" priority="2847">
      <formula>$Y484=4</formula>
    </cfRule>
    <cfRule type="expression" dxfId="30776" priority="2848">
      <formula>$Y484=3</formula>
    </cfRule>
    <cfRule type="expression" dxfId="30775" priority="2849">
      <formula>$Y484=2</formula>
    </cfRule>
    <cfRule type="expression" dxfId="30774" priority="2850">
      <formula>$Y484=1</formula>
    </cfRule>
    <cfRule type="expression" dxfId="30773" priority="2851">
      <formula>$Y484=4</formula>
    </cfRule>
    <cfRule type="expression" dxfId="30772" priority="2852">
      <formula>$Y484=3</formula>
    </cfRule>
    <cfRule type="expression" dxfId="30771" priority="2853">
      <formula>$Y484=2</formula>
    </cfRule>
    <cfRule type="expression" dxfId="30770" priority="2854">
      <formula>$Y484=1</formula>
    </cfRule>
  </conditionalFormatting>
  <conditionalFormatting sqref="AE481:AF484">
    <cfRule type="expression" dxfId="30769" priority="2838">
      <formula>$Y481=1</formula>
    </cfRule>
  </conditionalFormatting>
  <conditionalFormatting sqref="AE481:AF484">
    <cfRule type="expression" dxfId="30768" priority="2837">
      <formula>$Y481=3</formula>
    </cfRule>
  </conditionalFormatting>
  <conditionalFormatting sqref="AE481:AF484">
    <cfRule type="expression" dxfId="30767" priority="2836">
      <formula>$Y481=4</formula>
    </cfRule>
  </conditionalFormatting>
  <conditionalFormatting sqref="AE481:AF484">
    <cfRule type="expression" dxfId="30766" priority="2835">
      <formula>$Y481=2</formula>
    </cfRule>
  </conditionalFormatting>
  <conditionalFormatting sqref="AE481:AF484">
    <cfRule type="expression" dxfId="30765" priority="2814">
      <formula>$Y481=1</formula>
    </cfRule>
  </conditionalFormatting>
  <conditionalFormatting sqref="AE481:AF484">
    <cfRule type="expression" dxfId="30764" priority="2813">
      <formula>$Y481=3</formula>
    </cfRule>
  </conditionalFormatting>
  <conditionalFormatting sqref="AE481:AF484">
    <cfRule type="expression" dxfId="30763" priority="2812">
      <formula>$Y481=4</formula>
    </cfRule>
  </conditionalFormatting>
  <conditionalFormatting sqref="AE481:AF484">
    <cfRule type="expression" dxfId="30762" priority="2811">
      <formula>$Y481=2</formula>
    </cfRule>
  </conditionalFormatting>
  <conditionalFormatting sqref="AE481:AF484">
    <cfRule type="expression" dxfId="30761" priority="2790">
      <formula>$Y481=1</formula>
    </cfRule>
  </conditionalFormatting>
  <conditionalFormatting sqref="AE481:AF484">
    <cfRule type="expression" dxfId="30760" priority="2789">
      <formula>$Y481=3</formula>
    </cfRule>
  </conditionalFormatting>
  <conditionalFormatting sqref="AE481:AF484">
    <cfRule type="expression" dxfId="30759" priority="2788">
      <formula>$Y481=4</formula>
    </cfRule>
  </conditionalFormatting>
  <conditionalFormatting sqref="AE481:AF484">
    <cfRule type="expression" dxfId="30758" priority="2787">
      <formula>$Y481=2</formula>
    </cfRule>
  </conditionalFormatting>
  <conditionalFormatting sqref="AF481:AF484">
    <cfRule type="expression" dxfId="30757" priority="2827">
      <formula>$Y481=4</formula>
    </cfRule>
    <cfRule type="expression" dxfId="30756" priority="2828">
      <formula>$Y481=3</formula>
    </cfRule>
    <cfRule type="expression" dxfId="30755" priority="2829">
      <formula>$Y481=2</formula>
    </cfRule>
    <cfRule type="expression" dxfId="30754" priority="2830">
      <formula>$Y481=1</formula>
    </cfRule>
    <cfRule type="expression" dxfId="30753" priority="2831">
      <formula>$Y481=4</formula>
    </cfRule>
    <cfRule type="expression" dxfId="30752" priority="2832">
      <formula>$Y481=3</formula>
    </cfRule>
    <cfRule type="expression" dxfId="30751" priority="2833">
      <formula>$Y481=2</formula>
    </cfRule>
    <cfRule type="expression" dxfId="30750" priority="2834">
      <formula>$Y481=1</formula>
    </cfRule>
  </conditionalFormatting>
  <conditionalFormatting sqref="AE481:AF484">
    <cfRule type="expression" dxfId="30749" priority="2826">
      <formula>$Y481=1</formula>
    </cfRule>
  </conditionalFormatting>
  <conditionalFormatting sqref="AE481:AF484">
    <cfRule type="expression" dxfId="30748" priority="2825">
      <formula>$Y481=3</formula>
    </cfRule>
  </conditionalFormatting>
  <conditionalFormatting sqref="AE481:AF484">
    <cfRule type="expression" dxfId="30747" priority="2824">
      <formula>$Y481=4</formula>
    </cfRule>
  </conditionalFormatting>
  <conditionalFormatting sqref="AE481:AF484">
    <cfRule type="expression" dxfId="30746" priority="2823">
      <formula>$Y481=2</formula>
    </cfRule>
  </conditionalFormatting>
  <conditionalFormatting sqref="AF481:AF484">
    <cfRule type="expression" dxfId="30745" priority="2815">
      <formula>$Y481=4</formula>
    </cfRule>
    <cfRule type="expression" dxfId="30744" priority="2816">
      <formula>$Y481=3</formula>
    </cfRule>
    <cfRule type="expression" dxfId="30743" priority="2817">
      <formula>$Y481=2</formula>
    </cfRule>
    <cfRule type="expression" dxfId="30742" priority="2818">
      <formula>$Y481=1</formula>
    </cfRule>
    <cfRule type="expression" dxfId="30741" priority="2819">
      <formula>$Y481=4</formula>
    </cfRule>
    <cfRule type="expression" dxfId="30740" priority="2820">
      <formula>$Y481=3</formula>
    </cfRule>
    <cfRule type="expression" dxfId="30739" priority="2821">
      <formula>$Y481=2</formula>
    </cfRule>
    <cfRule type="expression" dxfId="30738" priority="2822">
      <formula>$Y481=1</formula>
    </cfRule>
  </conditionalFormatting>
  <conditionalFormatting sqref="AF481:AF484">
    <cfRule type="expression" dxfId="30737" priority="2803">
      <formula>$Y481=4</formula>
    </cfRule>
    <cfRule type="expression" dxfId="30736" priority="2804">
      <formula>$Y481=3</formula>
    </cfRule>
    <cfRule type="expression" dxfId="30735" priority="2805">
      <formula>$Y481=2</formula>
    </cfRule>
    <cfRule type="expression" dxfId="30734" priority="2806">
      <formula>$Y481=1</formula>
    </cfRule>
    <cfRule type="expression" dxfId="30733" priority="2807">
      <formula>$Y481=4</formula>
    </cfRule>
    <cfRule type="expression" dxfId="30732" priority="2808">
      <formula>$Y481=3</formula>
    </cfRule>
    <cfRule type="expression" dxfId="30731" priority="2809">
      <formula>$Y481=2</formula>
    </cfRule>
    <cfRule type="expression" dxfId="30730" priority="2810">
      <formula>$Y481=1</formula>
    </cfRule>
  </conditionalFormatting>
  <conditionalFormatting sqref="AE481:AF484">
    <cfRule type="expression" dxfId="30729" priority="2802">
      <formula>$Y481=1</formula>
    </cfRule>
  </conditionalFormatting>
  <conditionalFormatting sqref="AE481:AF484">
    <cfRule type="expression" dxfId="30728" priority="2801">
      <formula>$Y481=3</formula>
    </cfRule>
  </conditionalFormatting>
  <conditionalFormatting sqref="AE481:AF484">
    <cfRule type="expression" dxfId="30727" priority="2800">
      <formula>$Y481=4</formula>
    </cfRule>
  </conditionalFormatting>
  <conditionalFormatting sqref="AE481:AF484">
    <cfRule type="expression" dxfId="30726" priority="2799">
      <formula>$Y481=2</formula>
    </cfRule>
  </conditionalFormatting>
  <conditionalFormatting sqref="AF481:AF484">
    <cfRule type="expression" dxfId="30725" priority="2791">
      <formula>$Y481=4</formula>
    </cfRule>
    <cfRule type="expression" dxfId="30724" priority="2792">
      <formula>$Y481=3</formula>
    </cfRule>
    <cfRule type="expression" dxfId="30723" priority="2793">
      <formula>$Y481=2</formula>
    </cfRule>
    <cfRule type="expression" dxfId="30722" priority="2794">
      <formula>$Y481=1</formula>
    </cfRule>
    <cfRule type="expression" dxfId="30721" priority="2795">
      <formula>$Y481=4</formula>
    </cfRule>
    <cfRule type="expression" dxfId="30720" priority="2796">
      <formula>$Y481=3</formula>
    </cfRule>
    <cfRule type="expression" dxfId="30719" priority="2797">
      <formula>$Y481=2</formula>
    </cfRule>
    <cfRule type="expression" dxfId="30718" priority="2798">
      <formula>$Y481=1</formula>
    </cfRule>
  </conditionalFormatting>
  <conditionalFormatting sqref="AF481:AF484">
    <cfRule type="expression" dxfId="30717" priority="2779">
      <formula>$Y481=4</formula>
    </cfRule>
    <cfRule type="expression" dxfId="30716" priority="2780">
      <formula>$Y481=3</formula>
    </cfRule>
    <cfRule type="expression" dxfId="30715" priority="2781">
      <formula>$Y481=2</formula>
    </cfRule>
    <cfRule type="expression" dxfId="30714" priority="2782">
      <formula>$Y481=1</formula>
    </cfRule>
    <cfRule type="expression" dxfId="30713" priority="2783">
      <formula>$Y481=4</formula>
    </cfRule>
    <cfRule type="expression" dxfId="30712" priority="2784">
      <formula>$Y481=3</formula>
    </cfRule>
    <cfRule type="expression" dxfId="30711" priority="2785">
      <formula>$Y481=2</formula>
    </cfRule>
    <cfRule type="expression" dxfId="30710" priority="2786">
      <formula>$Y481=1</formula>
    </cfRule>
  </conditionalFormatting>
  <conditionalFormatting sqref="G481">
    <cfRule type="expression" dxfId="30709" priority="2778">
      <formula>$Y481=1</formula>
    </cfRule>
  </conditionalFormatting>
  <conditionalFormatting sqref="G481">
    <cfRule type="expression" dxfId="30708" priority="2777">
      <formula>$Y481=3</formula>
    </cfRule>
  </conditionalFormatting>
  <conditionalFormatting sqref="G481">
    <cfRule type="expression" dxfId="30707" priority="2776">
      <formula>$Y481=4</formula>
    </cfRule>
  </conditionalFormatting>
  <conditionalFormatting sqref="G481">
    <cfRule type="expression" dxfId="30706" priority="2775">
      <formula>$Y481=2</formula>
    </cfRule>
  </conditionalFormatting>
  <conditionalFormatting sqref="G481">
    <cfRule type="expression" dxfId="30705" priority="2773">
      <formula>$Y481=1</formula>
    </cfRule>
    <cfRule type="expression" dxfId="30704" priority="2774">
      <formula>$Y481=1</formula>
    </cfRule>
  </conditionalFormatting>
  <conditionalFormatting sqref="G481">
    <cfRule type="expression" dxfId="30703" priority="2771">
      <formula>$Y481=4</formula>
    </cfRule>
    <cfRule type="expression" dxfId="30702" priority="2772">
      <formula>$Y481=2</formula>
    </cfRule>
  </conditionalFormatting>
  <conditionalFormatting sqref="G481">
    <cfRule type="expression" dxfId="30701" priority="2770">
      <formula>$Y481=1</formula>
    </cfRule>
  </conditionalFormatting>
  <conditionalFormatting sqref="G481">
    <cfRule type="expression" dxfId="30700" priority="2769">
      <formula>$Y481=3</formula>
    </cfRule>
  </conditionalFormatting>
  <conditionalFormatting sqref="G481">
    <cfRule type="expression" dxfId="30699" priority="2768">
      <formula>$Y481=4</formula>
    </cfRule>
  </conditionalFormatting>
  <conditionalFormatting sqref="G481">
    <cfRule type="expression" dxfId="30698" priority="2767">
      <formula>$Y481=2</formula>
    </cfRule>
  </conditionalFormatting>
  <conditionalFormatting sqref="G481">
    <cfRule type="expression" dxfId="30697" priority="2765">
      <formula>$Y481=1</formula>
    </cfRule>
    <cfRule type="expression" dxfId="30696" priority="2766">
      <formula>$Y481=1</formula>
    </cfRule>
  </conditionalFormatting>
  <conditionalFormatting sqref="G481">
    <cfRule type="expression" dxfId="30695" priority="2763">
      <formula>$Y481=4</formula>
    </cfRule>
    <cfRule type="expression" dxfId="30694" priority="2764">
      <formula>$Y481=2</formula>
    </cfRule>
  </conditionalFormatting>
  <conditionalFormatting sqref="E482:E484 I482:I484">
    <cfRule type="expression" dxfId="30693" priority="2762">
      <formula>$Y482=1</formula>
    </cfRule>
  </conditionalFormatting>
  <conditionalFormatting sqref="I482:I484">
    <cfRule type="expression" dxfId="30692" priority="2761">
      <formula>$Y482=3</formula>
    </cfRule>
  </conditionalFormatting>
  <conditionalFormatting sqref="E482:E484 I482:I484">
    <cfRule type="expression" dxfId="30691" priority="2760">
      <formula>$Y482=4</formula>
    </cfRule>
  </conditionalFormatting>
  <conditionalFormatting sqref="E482:E484">
    <cfRule type="expression" dxfId="30690" priority="2758">
      <formula>$Y482=3</formula>
    </cfRule>
    <cfRule type="expression" dxfId="30689" priority="2759">
      <formula>$Y482=2</formula>
    </cfRule>
  </conditionalFormatting>
  <conditionalFormatting sqref="I482:I484">
    <cfRule type="expression" dxfId="30688" priority="2757">
      <formula>$Y482=2</formula>
    </cfRule>
  </conditionalFormatting>
  <conditionalFormatting sqref="F482:F484">
    <cfRule type="expression" dxfId="30687" priority="2752">
      <formula>$Y482=1</formula>
    </cfRule>
  </conditionalFormatting>
  <conditionalFormatting sqref="F482:F484">
    <cfRule type="expression" dxfId="30686" priority="2751">
      <formula>$Y482=3</formula>
    </cfRule>
  </conditionalFormatting>
  <conditionalFormatting sqref="F482:F484">
    <cfRule type="expression" dxfId="30685" priority="2750">
      <formula>$Y482=4</formula>
    </cfRule>
  </conditionalFormatting>
  <conditionalFormatting sqref="F482:F484">
    <cfRule type="expression" dxfId="30684" priority="2749">
      <formula>$Y482=2</formula>
    </cfRule>
  </conditionalFormatting>
  <conditionalFormatting sqref="F482:F484">
    <cfRule type="expression" dxfId="30683" priority="2747">
      <formula>$Y482=1</formula>
    </cfRule>
    <cfRule type="expression" dxfId="30682" priority="2748">
      <formula>$Y482=1</formula>
    </cfRule>
  </conditionalFormatting>
  <conditionalFormatting sqref="F482:F484">
    <cfRule type="expression" dxfId="30681" priority="2745">
      <formula>$Y482=4</formula>
    </cfRule>
    <cfRule type="expression" dxfId="30680" priority="2746">
      <formula>$Y482=2</formula>
    </cfRule>
  </conditionalFormatting>
  <conditionalFormatting sqref="F482:F484">
    <cfRule type="expression" dxfId="30679" priority="2744">
      <formula>$Y482=1</formula>
    </cfRule>
  </conditionalFormatting>
  <conditionalFormatting sqref="F482:F484">
    <cfRule type="expression" dxfId="30678" priority="2743">
      <formula>$Y482=3</formula>
    </cfRule>
  </conditionalFormatting>
  <conditionalFormatting sqref="F482:F484">
    <cfRule type="expression" dxfId="30677" priority="2742">
      <formula>$Y482=4</formula>
    </cfRule>
  </conditionalFormatting>
  <conditionalFormatting sqref="F482:F484">
    <cfRule type="expression" dxfId="30676" priority="2741">
      <formula>$Y482=2</formula>
    </cfRule>
  </conditionalFormatting>
  <conditionalFormatting sqref="F482:F484">
    <cfRule type="expression" dxfId="30675" priority="2739">
      <formula>$Y482=1</formula>
    </cfRule>
    <cfRule type="expression" dxfId="30674" priority="2740">
      <formula>$Y482=1</formula>
    </cfRule>
  </conditionalFormatting>
  <conditionalFormatting sqref="F482:F484">
    <cfRule type="expression" dxfId="30673" priority="2737">
      <formula>$Y482=4</formula>
    </cfRule>
    <cfRule type="expression" dxfId="30672" priority="2738">
      <formula>$Y482=2</formula>
    </cfRule>
  </conditionalFormatting>
  <conditionalFormatting sqref="F482:F484">
    <cfRule type="expression" dxfId="30671" priority="2736">
      <formula>$Y482=1</formula>
    </cfRule>
  </conditionalFormatting>
  <conditionalFormatting sqref="F482:F484">
    <cfRule type="expression" dxfId="30670" priority="2735">
      <formula>$Y482=3</formula>
    </cfRule>
  </conditionalFormatting>
  <conditionalFormatting sqref="F482:F484">
    <cfRule type="expression" dxfId="30669" priority="2734">
      <formula>$Y482=4</formula>
    </cfRule>
  </conditionalFormatting>
  <conditionalFormatting sqref="F482:F484">
    <cfRule type="expression" dxfId="30668" priority="2733">
      <formula>$Y482=2</formula>
    </cfRule>
  </conditionalFormatting>
  <conditionalFormatting sqref="F482:F484">
    <cfRule type="expression" dxfId="30667" priority="2731">
      <formula>$Y482=1</formula>
    </cfRule>
    <cfRule type="expression" dxfId="30666" priority="2732">
      <formula>$Y482=1</formula>
    </cfRule>
  </conditionalFormatting>
  <conditionalFormatting sqref="F482:F484">
    <cfRule type="expression" dxfId="30665" priority="2729">
      <formula>$Y482=4</formula>
    </cfRule>
    <cfRule type="expression" dxfId="30664" priority="2730">
      <formula>$Y482=2</formula>
    </cfRule>
  </conditionalFormatting>
  <conditionalFormatting sqref="F482:F484">
    <cfRule type="expression" dxfId="30663" priority="2728">
      <formula>$Y482=1</formula>
    </cfRule>
  </conditionalFormatting>
  <conditionalFormatting sqref="F482:F484">
    <cfRule type="expression" dxfId="30662" priority="2727">
      <formula>$Y482=3</formula>
    </cfRule>
  </conditionalFormatting>
  <conditionalFormatting sqref="F482:F484">
    <cfRule type="expression" dxfId="30661" priority="2726">
      <formula>$Y482=4</formula>
    </cfRule>
  </conditionalFormatting>
  <conditionalFormatting sqref="F482:F484">
    <cfRule type="expression" dxfId="30660" priority="2725">
      <formula>$Y482=2</formula>
    </cfRule>
  </conditionalFormatting>
  <conditionalFormatting sqref="F482:F484">
    <cfRule type="expression" dxfId="30659" priority="2723">
      <formula>$Y482=1</formula>
    </cfRule>
    <cfRule type="expression" dxfId="30658" priority="2724">
      <formula>$Y482=1</formula>
    </cfRule>
  </conditionalFormatting>
  <conditionalFormatting sqref="F482:F484">
    <cfRule type="expression" dxfId="30657" priority="2721">
      <formula>$Y482=4</formula>
    </cfRule>
    <cfRule type="expression" dxfId="30656" priority="2722">
      <formula>$Y482=2</formula>
    </cfRule>
  </conditionalFormatting>
  <conditionalFormatting sqref="F482:F484">
    <cfRule type="expression" dxfId="30655" priority="2720">
      <formula>$Y482=1</formula>
    </cfRule>
  </conditionalFormatting>
  <conditionalFormatting sqref="F482:F484">
    <cfRule type="expression" dxfId="30654" priority="2719">
      <formula>$Y482=3</formula>
    </cfRule>
  </conditionalFormatting>
  <conditionalFormatting sqref="F482:F484">
    <cfRule type="expression" dxfId="30653" priority="2718">
      <formula>$Y482=4</formula>
    </cfRule>
  </conditionalFormatting>
  <conditionalFormatting sqref="F482:F484">
    <cfRule type="expression" dxfId="30652" priority="2717">
      <formula>$Y482=2</formula>
    </cfRule>
  </conditionalFormatting>
  <conditionalFormatting sqref="F482:F484">
    <cfRule type="expression" dxfId="30651" priority="2715">
      <formula>$Y482=1</formula>
    </cfRule>
    <cfRule type="expression" dxfId="30650" priority="2716">
      <formula>$Y482=1</formula>
    </cfRule>
  </conditionalFormatting>
  <conditionalFormatting sqref="F482:F484">
    <cfRule type="expression" dxfId="30649" priority="2713">
      <formula>$Y482=4</formula>
    </cfRule>
    <cfRule type="expression" dxfId="30648" priority="2714">
      <formula>$Y482=2</formula>
    </cfRule>
  </conditionalFormatting>
  <conditionalFormatting sqref="F482:F484">
    <cfRule type="expression" dxfId="30647" priority="2712">
      <formula>$Y482=1</formula>
    </cfRule>
  </conditionalFormatting>
  <conditionalFormatting sqref="F482:F484">
    <cfRule type="expression" dxfId="30646" priority="2711">
      <formula>$Y482=3</formula>
    </cfRule>
  </conditionalFormatting>
  <conditionalFormatting sqref="F482:F484">
    <cfRule type="expression" dxfId="30645" priority="2710">
      <formula>$Y482=4</formula>
    </cfRule>
  </conditionalFormatting>
  <conditionalFormatting sqref="F482:F484">
    <cfRule type="expression" dxfId="30644" priority="2709">
      <formula>$Y482=2</formula>
    </cfRule>
  </conditionalFormatting>
  <conditionalFormatting sqref="F482:F484">
    <cfRule type="expression" dxfId="30643" priority="2707">
      <formula>$Y482=1</formula>
    </cfRule>
    <cfRule type="expression" dxfId="30642" priority="2708">
      <formula>$Y482=1</formula>
    </cfRule>
  </conditionalFormatting>
  <conditionalFormatting sqref="F482:F484">
    <cfRule type="expression" dxfId="30641" priority="2705">
      <formula>$Y482=4</formula>
    </cfRule>
    <cfRule type="expression" dxfId="30640" priority="2706">
      <formula>$Y482=2</formula>
    </cfRule>
  </conditionalFormatting>
  <conditionalFormatting sqref="F482:F484">
    <cfRule type="expression" dxfId="30639" priority="2704">
      <formula>$Y482=1</formula>
    </cfRule>
  </conditionalFormatting>
  <conditionalFormatting sqref="F482:F484">
    <cfRule type="expression" dxfId="30638" priority="2703">
      <formula>$Y482=3</formula>
    </cfRule>
  </conditionalFormatting>
  <conditionalFormatting sqref="F482:F484">
    <cfRule type="expression" dxfId="30637" priority="2702">
      <formula>$Y482=4</formula>
    </cfRule>
  </conditionalFormatting>
  <conditionalFormatting sqref="F482:F484">
    <cfRule type="expression" dxfId="30636" priority="2701">
      <formula>$Y482=2</formula>
    </cfRule>
  </conditionalFormatting>
  <conditionalFormatting sqref="F482:F484">
    <cfRule type="expression" dxfId="30635" priority="2699">
      <formula>$Y482=1</formula>
    </cfRule>
    <cfRule type="expression" dxfId="30634" priority="2700">
      <formula>$Y482=1</formula>
    </cfRule>
  </conditionalFormatting>
  <conditionalFormatting sqref="F482:F484">
    <cfRule type="expression" dxfId="30633" priority="2697">
      <formula>$Y482=4</formula>
    </cfRule>
    <cfRule type="expression" dxfId="30632" priority="2698">
      <formula>$Y482=2</formula>
    </cfRule>
  </conditionalFormatting>
  <conditionalFormatting sqref="F482:F484">
    <cfRule type="expression" dxfId="30631" priority="2696">
      <formula>$Y482=1</formula>
    </cfRule>
  </conditionalFormatting>
  <conditionalFormatting sqref="F482:F484">
    <cfRule type="expression" dxfId="30630" priority="2695">
      <formula>$Y482=3</formula>
    </cfRule>
  </conditionalFormatting>
  <conditionalFormatting sqref="F482:F484">
    <cfRule type="expression" dxfId="30629" priority="2694">
      <formula>$Y482=4</formula>
    </cfRule>
  </conditionalFormatting>
  <conditionalFormatting sqref="F482:F484">
    <cfRule type="expression" dxfId="30628" priority="2693">
      <formula>$Y482=2</formula>
    </cfRule>
  </conditionalFormatting>
  <conditionalFormatting sqref="F482:F484">
    <cfRule type="expression" dxfId="30627" priority="2691">
      <formula>$Y482=1</formula>
    </cfRule>
    <cfRule type="expression" dxfId="30626" priority="2692">
      <formula>$Y482=1</formula>
    </cfRule>
  </conditionalFormatting>
  <conditionalFormatting sqref="F482:F484">
    <cfRule type="expression" dxfId="30625" priority="2689">
      <formula>$Y482=4</formula>
    </cfRule>
    <cfRule type="expression" dxfId="30624" priority="2690">
      <formula>$Y482=2</formula>
    </cfRule>
  </conditionalFormatting>
  <conditionalFormatting sqref="F482:F484">
    <cfRule type="expression" dxfId="30623" priority="2688">
      <formula>$Y482=1</formula>
    </cfRule>
  </conditionalFormatting>
  <conditionalFormatting sqref="F482:F484">
    <cfRule type="expression" dxfId="30622" priority="2687">
      <formula>$Y482=3</formula>
    </cfRule>
  </conditionalFormatting>
  <conditionalFormatting sqref="F482:F484">
    <cfRule type="expression" dxfId="30621" priority="2686">
      <formula>$Y482=4</formula>
    </cfRule>
  </conditionalFormatting>
  <conditionalFormatting sqref="F482:F484">
    <cfRule type="expression" dxfId="30620" priority="2685">
      <formula>$Y482=2</formula>
    </cfRule>
  </conditionalFormatting>
  <conditionalFormatting sqref="F482:F484">
    <cfRule type="expression" dxfId="30619" priority="2683">
      <formula>$Y482=1</formula>
    </cfRule>
    <cfRule type="expression" dxfId="30618" priority="2684">
      <formula>$Y482=1</formula>
    </cfRule>
  </conditionalFormatting>
  <conditionalFormatting sqref="F482:F484">
    <cfRule type="expression" dxfId="30617" priority="2681">
      <formula>$Y482=4</formula>
    </cfRule>
    <cfRule type="expression" dxfId="30616" priority="2682">
      <formula>$Y482=2</formula>
    </cfRule>
  </conditionalFormatting>
  <conditionalFormatting sqref="F482:F484">
    <cfRule type="expression" dxfId="30615" priority="2680">
      <formula>$Y482=1</formula>
    </cfRule>
  </conditionalFormatting>
  <conditionalFormatting sqref="F482:F484">
    <cfRule type="expression" dxfId="30614" priority="2679">
      <formula>$Y482=3</formula>
    </cfRule>
  </conditionalFormatting>
  <conditionalFormatting sqref="F482:F484">
    <cfRule type="expression" dxfId="30613" priority="2678">
      <formula>$Y482=4</formula>
    </cfRule>
  </conditionalFormatting>
  <conditionalFormatting sqref="F482:F484">
    <cfRule type="expression" dxfId="30612" priority="2677">
      <formula>$Y482=2</formula>
    </cfRule>
  </conditionalFormatting>
  <conditionalFormatting sqref="F482:F484">
    <cfRule type="expression" dxfId="30611" priority="2675">
      <formula>$Y482=1</formula>
    </cfRule>
    <cfRule type="expression" dxfId="30610" priority="2676">
      <formula>$Y482=1</formula>
    </cfRule>
  </conditionalFormatting>
  <conditionalFormatting sqref="F482:F484">
    <cfRule type="expression" dxfId="30609" priority="2673">
      <formula>$Y482=4</formula>
    </cfRule>
    <cfRule type="expression" dxfId="30608" priority="2674">
      <formula>$Y482=2</formula>
    </cfRule>
  </conditionalFormatting>
  <conditionalFormatting sqref="G482:G484">
    <cfRule type="expression" dxfId="30607" priority="2672">
      <formula>$Y482=1</formula>
    </cfRule>
  </conditionalFormatting>
  <conditionalFormatting sqref="G482:G484">
    <cfRule type="expression" dxfId="30606" priority="2671">
      <formula>$Y482=3</formula>
    </cfRule>
  </conditionalFormatting>
  <conditionalFormatting sqref="G482:G484">
    <cfRule type="expression" dxfId="30605" priority="2670">
      <formula>$Y482=4</formula>
    </cfRule>
  </conditionalFormatting>
  <conditionalFormatting sqref="G482:G484">
    <cfRule type="expression" dxfId="30604" priority="2669">
      <formula>$Y482=2</formula>
    </cfRule>
  </conditionalFormatting>
  <conditionalFormatting sqref="G482:G484">
    <cfRule type="expression" dxfId="30603" priority="2667">
      <formula>$Y482=1</formula>
    </cfRule>
    <cfRule type="expression" dxfId="30602" priority="2668">
      <formula>$Y482=1</formula>
    </cfRule>
  </conditionalFormatting>
  <conditionalFormatting sqref="G482:G484">
    <cfRule type="expression" dxfId="30601" priority="2665">
      <formula>$Y482=4</formula>
    </cfRule>
    <cfRule type="expression" dxfId="30600" priority="2666">
      <formula>$Y482=2</formula>
    </cfRule>
  </conditionalFormatting>
  <conditionalFormatting sqref="G482:G484">
    <cfRule type="expression" dxfId="30599" priority="2664">
      <formula>$Y482=1</formula>
    </cfRule>
  </conditionalFormatting>
  <conditionalFormatting sqref="G482:G484">
    <cfRule type="expression" dxfId="30598" priority="2663">
      <formula>$Y482=3</formula>
    </cfRule>
  </conditionalFormatting>
  <conditionalFormatting sqref="G482:G484">
    <cfRule type="expression" dxfId="30597" priority="2662">
      <formula>$Y482=4</formula>
    </cfRule>
  </conditionalFormatting>
  <conditionalFormatting sqref="G482:G484">
    <cfRule type="expression" dxfId="30596" priority="2661">
      <formula>$Y482=2</formula>
    </cfRule>
  </conditionalFormatting>
  <conditionalFormatting sqref="G482:G484">
    <cfRule type="expression" dxfId="30595" priority="2659">
      <formula>$Y482=1</formula>
    </cfRule>
    <cfRule type="expression" dxfId="30594" priority="2660">
      <formula>$Y482=1</formula>
    </cfRule>
  </conditionalFormatting>
  <conditionalFormatting sqref="G482:G484">
    <cfRule type="expression" dxfId="30593" priority="2657">
      <formula>$Y482=4</formula>
    </cfRule>
    <cfRule type="expression" dxfId="30592" priority="2658">
      <formula>$Y482=2</formula>
    </cfRule>
  </conditionalFormatting>
  <conditionalFormatting sqref="H481:H483">
    <cfRule type="expression" dxfId="30591" priority="2656">
      <formula>$Y481=1</formula>
    </cfRule>
  </conditionalFormatting>
  <conditionalFormatting sqref="H481:H483">
    <cfRule type="expression" dxfId="30590" priority="2655">
      <formula>$Y481=3</formula>
    </cfRule>
  </conditionalFormatting>
  <conditionalFormatting sqref="H481:H483">
    <cfRule type="expression" dxfId="30589" priority="2654">
      <formula>$Y481=4</formula>
    </cfRule>
  </conditionalFormatting>
  <conditionalFormatting sqref="H481:H483">
    <cfRule type="expression" dxfId="30588" priority="2653">
      <formula>$Y481=2</formula>
    </cfRule>
  </conditionalFormatting>
  <conditionalFormatting sqref="H481:H483">
    <cfRule type="expression" dxfId="30587" priority="2651">
      <formula>$Y481=1</formula>
    </cfRule>
    <cfRule type="expression" dxfId="30586" priority="2652">
      <formula>$Y481=1</formula>
    </cfRule>
  </conditionalFormatting>
  <conditionalFormatting sqref="H481:H483">
    <cfRule type="expression" dxfId="30585" priority="2649">
      <formula>$Y481=4</formula>
    </cfRule>
    <cfRule type="expression" dxfId="30584" priority="2650">
      <formula>$Y481=2</formula>
    </cfRule>
  </conditionalFormatting>
  <conditionalFormatting sqref="H481:H483">
    <cfRule type="expression" dxfId="30583" priority="2648">
      <formula>$Y481=1</formula>
    </cfRule>
  </conditionalFormatting>
  <conditionalFormatting sqref="H481:H483">
    <cfRule type="expression" dxfId="30582" priority="2647">
      <formula>$Y481=3</formula>
    </cfRule>
  </conditionalFormatting>
  <conditionalFormatting sqref="H481:H483">
    <cfRule type="expression" dxfId="30581" priority="2646">
      <formula>$Y481=4</formula>
    </cfRule>
  </conditionalFormatting>
  <conditionalFormatting sqref="H481:H483">
    <cfRule type="expression" dxfId="30580" priority="2645">
      <formula>$Y481=2</formula>
    </cfRule>
  </conditionalFormatting>
  <conditionalFormatting sqref="H481:H483">
    <cfRule type="expression" dxfId="30579" priority="2643">
      <formula>$Y481=1</formula>
    </cfRule>
    <cfRule type="expression" dxfId="30578" priority="2644">
      <formula>$Y481=1</formula>
    </cfRule>
  </conditionalFormatting>
  <conditionalFormatting sqref="H481:H483">
    <cfRule type="expression" dxfId="30577" priority="2641">
      <formula>$Y481=4</formula>
    </cfRule>
    <cfRule type="expression" dxfId="30576" priority="2642">
      <formula>$Y481=2</formula>
    </cfRule>
  </conditionalFormatting>
  <conditionalFormatting sqref="H484:H485">
    <cfRule type="expression" dxfId="30575" priority="2640">
      <formula>$Y484=1</formula>
    </cfRule>
  </conditionalFormatting>
  <conditionalFormatting sqref="H484:H485">
    <cfRule type="expression" dxfId="30574" priority="2639">
      <formula>$Y484=3</formula>
    </cfRule>
  </conditionalFormatting>
  <conditionalFormatting sqref="H484:H485">
    <cfRule type="expression" dxfId="30573" priority="2638">
      <formula>$Y484=4</formula>
    </cfRule>
  </conditionalFormatting>
  <conditionalFormatting sqref="H484:H485">
    <cfRule type="expression" dxfId="30572" priority="2637">
      <formula>$Y484=2</formula>
    </cfRule>
  </conditionalFormatting>
  <conditionalFormatting sqref="H484:H485">
    <cfRule type="expression" dxfId="30571" priority="2635">
      <formula>$Y484=1</formula>
    </cfRule>
    <cfRule type="expression" dxfId="30570" priority="2636">
      <formula>$Y484=1</formula>
    </cfRule>
  </conditionalFormatting>
  <conditionalFormatting sqref="H484:H485">
    <cfRule type="expression" dxfId="30569" priority="2633">
      <formula>$Y484=4</formula>
    </cfRule>
    <cfRule type="expression" dxfId="30568" priority="2634">
      <formula>$Y484=2</formula>
    </cfRule>
  </conditionalFormatting>
  <conditionalFormatting sqref="H484:H485">
    <cfRule type="expression" dxfId="30567" priority="2632">
      <formula>$Y484=1</formula>
    </cfRule>
  </conditionalFormatting>
  <conditionalFormatting sqref="H484:H485">
    <cfRule type="expression" dxfId="30566" priority="2631">
      <formula>$Y484=3</formula>
    </cfRule>
  </conditionalFormatting>
  <conditionalFormatting sqref="H484:H485">
    <cfRule type="expression" dxfId="30565" priority="2630">
      <formula>$Y484=4</formula>
    </cfRule>
  </conditionalFormatting>
  <conditionalFormatting sqref="H484:H485">
    <cfRule type="expression" dxfId="30564" priority="2629">
      <formula>$Y484=2</formula>
    </cfRule>
  </conditionalFormatting>
  <conditionalFormatting sqref="H484:H485">
    <cfRule type="expression" dxfId="30563" priority="2627">
      <formula>$Y484=1</formula>
    </cfRule>
    <cfRule type="expression" dxfId="30562" priority="2628">
      <formula>$Y484=1</formula>
    </cfRule>
  </conditionalFormatting>
  <conditionalFormatting sqref="H484:H485">
    <cfRule type="expression" dxfId="30561" priority="2625">
      <formula>$Y484=4</formula>
    </cfRule>
    <cfRule type="expression" dxfId="30560" priority="2626">
      <formula>$Y484=2</formula>
    </cfRule>
  </conditionalFormatting>
  <conditionalFormatting sqref="AA481:AA484">
    <cfRule type="expression" dxfId="30559" priority="2624">
      <formula>$Y481=1</formula>
    </cfRule>
  </conditionalFormatting>
  <conditionalFormatting sqref="AA481:AA484">
    <cfRule type="expression" dxfId="30558" priority="2623">
      <formula>$Y481=3</formula>
    </cfRule>
  </conditionalFormatting>
  <conditionalFormatting sqref="AA481:AA484">
    <cfRule type="expression" dxfId="30557" priority="2622">
      <formula>$Y481=4</formula>
    </cfRule>
  </conditionalFormatting>
  <conditionalFormatting sqref="AA481:AA484">
    <cfRule type="expression" dxfId="30556" priority="2621">
      <formula>$Y481=2</formula>
    </cfRule>
  </conditionalFormatting>
  <conditionalFormatting sqref="AA481:AA484">
    <cfRule type="expression" dxfId="30555" priority="2613">
      <formula>$Y481=4</formula>
    </cfRule>
    <cfRule type="expression" dxfId="30554" priority="2614">
      <formula>$Y481=3</formula>
    </cfRule>
    <cfRule type="expression" dxfId="30553" priority="2615">
      <formula>$Y481=2</formula>
    </cfRule>
    <cfRule type="expression" dxfId="30552" priority="2616">
      <formula>$Y481=1</formula>
    </cfRule>
    <cfRule type="expression" dxfId="30551" priority="2617">
      <formula>$Y481=4</formula>
    </cfRule>
    <cfRule type="expression" dxfId="30550" priority="2618">
      <formula>$Y481=3</formula>
    </cfRule>
    <cfRule type="expression" dxfId="30549" priority="2619">
      <formula>$Y481=2</formula>
    </cfRule>
    <cfRule type="expression" dxfId="30548" priority="2620">
      <formula>$Y481=1</formula>
    </cfRule>
  </conditionalFormatting>
  <conditionalFormatting sqref="AA481:AA484">
    <cfRule type="expression" dxfId="30547" priority="2612">
      <formula>$Y481=1</formula>
    </cfRule>
  </conditionalFormatting>
  <conditionalFormatting sqref="AA481:AA484">
    <cfRule type="expression" dxfId="30546" priority="2611">
      <formula>$Y481=3</formula>
    </cfRule>
  </conditionalFormatting>
  <conditionalFormatting sqref="AA481:AA484">
    <cfRule type="expression" dxfId="30545" priority="2610">
      <formula>$Y481=4</formula>
    </cfRule>
  </conditionalFormatting>
  <conditionalFormatting sqref="AA481:AA484">
    <cfRule type="expression" dxfId="30544" priority="2609">
      <formula>$Y481=2</formula>
    </cfRule>
  </conditionalFormatting>
  <conditionalFormatting sqref="AA481:AA484">
    <cfRule type="expression" dxfId="30543" priority="2601">
      <formula>$Y481=4</formula>
    </cfRule>
    <cfRule type="expression" dxfId="30542" priority="2602">
      <formula>$Y481=3</formula>
    </cfRule>
    <cfRule type="expression" dxfId="30541" priority="2603">
      <formula>$Y481=2</formula>
    </cfRule>
    <cfRule type="expression" dxfId="30540" priority="2604">
      <formula>$Y481=1</formula>
    </cfRule>
    <cfRule type="expression" dxfId="30539" priority="2605">
      <formula>$Y481=4</formula>
    </cfRule>
    <cfRule type="expression" dxfId="30538" priority="2606">
      <formula>$Y481=3</formula>
    </cfRule>
    <cfRule type="expression" dxfId="30537" priority="2607">
      <formula>$Y481=2</formula>
    </cfRule>
    <cfRule type="expression" dxfId="30536" priority="2608">
      <formula>$Y481=1</formula>
    </cfRule>
  </conditionalFormatting>
  <conditionalFormatting sqref="AA481:AA484">
    <cfRule type="expression" dxfId="30535" priority="2600">
      <formula>$Y481=1</formula>
    </cfRule>
  </conditionalFormatting>
  <conditionalFormatting sqref="AA481:AA484">
    <cfRule type="expression" dxfId="30534" priority="2599">
      <formula>$Y481=3</formula>
    </cfRule>
  </conditionalFormatting>
  <conditionalFormatting sqref="AA481:AA484">
    <cfRule type="expression" dxfId="30533" priority="2598">
      <formula>$Y481=4</formula>
    </cfRule>
  </conditionalFormatting>
  <conditionalFormatting sqref="AA481:AA484">
    <cfRule type="expression" dxfId="30532" priority="2597">
      <formula>$Y481=2</formula>
    </cfRule>
  </conditionalFormatting>
  <conditionalFormatting sqref="AA481:AA484">
    <cfRule type="expression" dxfId="30531" priority="2589">
      <formula>$Y481=4</formula>
    </cfRule>
    <cfRule type="expression" dxfId="30530" priority="2590">
      <formula>$Y481=3</formula>
    </cfRule>
    <cfRule type="expression" dxfId="30529" priority="2591">
      <formula>$Y481=2</formula>
    </cfRule>
    <cfRule type="expression" dxfId="30528" priority="2592">
      <formula>$Y481=1</formula>
    </cfRule>
    <cfRule type="expression" dxfId="30527" priority="2593">
      <formula>$Y481=4</formula>
    </cfRule>
    <cfRule type="expression" dxfId="30526" priority="2594">
      <formula>$Y481=3</formula>
    </cfRule>
    <cfRule type="expression" dxfId="30525" priority="2595">
      <formula>$Y481=2</formula>
    </cfRule>
    <cfRule type="expression" dxfId="30524" priority="2596">
      <formula>$Y481=1</formula>
    </cfRule>
  </conditionalFormatting>
  <conditionalFormatting sqref="AA481:AA484">
    <cfRule type="expression" dxfId="30523" priority="2588">
      <formula>$Y481=1</formula>
    </cfRule>
  </conditionalFormatting>
  <conditionalFormatting sqref="AA481:AA484">
    <cfRule type="expression" dxfId="30522" priority="2587">
      <formula>$Y481=3</formula>
    </cfRule>
  </conditionalFormatting>
  <conditionalFormatting sqref="AA481:AA484">
    <cfRule type="expression" dxfId="30521" priority="2586">
      <formula>$Y481=4</formula>
    </cfRule>
  </conditionalFormatting>
  <conditionalFormatting sqref="AA481:AA484">
    <cfRule type="expression" dxfId="30520" priority="2585">
      <formula>$Y481=2</formula>
    </cfRule>
  </conditionalFormatting>
  <conditionalFormatting sqref="AA481:AA484">
    <cfRule type="expression" dxfId="30519" priority="2577">
      <formula>$Y481=4</formula>
    </cfRule>
    <cfRule type="expression" dxfId="30518" priority="2578">
      <formula>$Y481=3</formula>
    </cfRule>
    <cfRule type="expression" dxfId="30517" priority="2579">
      <formula>$Y481=2</formula>
    </cfRule>
    <cfRule type="expression" dxfId="30516" priority="2580">
      <formula>$Y481=1</formula>
    </cfRule>
    <cfRule type="expression" dxfId="30515" priority="2581">
      <formula>$Y481=4</formula>
    </cfRule>
    <cfRule type="expression" dxfId="30514" priority="2582">
      <formula>$Y481=3</formula>
    </cfRule>
    <cfRule type="expression" dxfId="30513" priority="2583">
      <formula>$Y481=2</formula>
    </cfRule>
    <cfRule type="expression" dxfId="30512" priority="2584">
      <formula>$Y481=1</formula>
    </cfRule>
  </conditionalFormatting>
  <conditionalFormatting sqref="AA481:AA484">
    <cfRule type="expression" dxfId="30511" priority="2576">
      <formula>$Y481=1</formula>
    </cfRule>
  </conditionalFormatting>
  <conditionalFormatting sqref="AA481:AA484">
    <cfRule type="expression" dxfId="30510" priority="2575">
      <formula>$Y481=3</formula>
    </cfRule>
  </conditionalFormatting>
  <conditionalFormatting sqref="AA481:AA484">
    <cfRule type="expression" dxfId="30509" priority="2574">
      <formula>$Y481=4</formula>
    </cfRule>
  </conditionalFormatting>
  <conditionalFormatting sqref="AA481:AA484">
    <cfRule type="expression" dxfId="30508" priority="2573">
      <formula>$Y481=2</formula>
    </cfRule>
  </conditionalFormatting>
  <conditionalFormatting sqref="AA481:AA484">
    <cfRule type="expression" dxfId="30507" priority="2565">
      <formula>$Y481=4</formula>
    </cfRule>
    <cfRule type="expression" dxfId="30506" priority="2566">
      <formula>$Y481=3</formula>
    </cfRule>
    <cfRule type="expression" dxfId="30505" priority="2567">
      <formula>$Y481=2</formula>
    </cfRule>
    <cfRule type="expression" dxfId="30504" priority="2568">
      <formula>$Y481=1</formula>
    </cfRule>
    <cfRule type="expression" dxfId="30503" priority="2569">
      <formula>$Y481=4</formula>
    </cfRule>
    <cfRule type="expression" dxfId="30502" priority="2570">
      <formula>$Y481=3</formula>
    </cfRule>
    <cfRule type="expression" dxfId="30501" priority="2571">
      <formula>$Y481=2</formula>
    </cfRule>
    <cfRule type="expression" dxfId="30500" priority="2572">
      <formula>$Y481=1</formula>
    </cfRule>
  </conditionalFormatting>
  <conditionalFormatting sqref="Y481:Z484">
    <cfRule type="expression" dxfId="30499" priority="2564">
      <formula>$Y481=1</formula>
    </cfRule>
  </conditionalFormatting>
  <conditionalFormatting sqref="Y481:Z484">
    <cfRule type="expression" dxfId="30498" priority="2563">
      <formula>$Y481=3</formula>
    </cfRule>
  </conditionalFormatting>
  <conditionalFormatting sqref="Y481:Z484">
    <cfRule type="expression" dxfId="30497" priority="2562">
      <formula>$Y481=4</formula>
    </cfRule>
  </conditionalFormatting>
  <conditionalFormatting sqref="Y481:Z484">
    <cfRule type="expression" dxfId="30496" priority="2561">
      <formula>$Y481=2</formula>
    </cfRule>
  </conditionalFormatting>
  <conditionalFormatting sqref="Y481:Z484">
    <cfRule type="expression" dxfId="30495" priority="2553">
      <formula>$Y481=4</formula>
    </cfRule>
    <cfRule type="expression" dxfId="30494" priority="2554">
      <formula>$Y481=3</formula>
    </cfRule>
    <cfRule type="expression" dxfId="30493" priority="2555">
      <formula>$Y481=2</formula>
    </cfRule>
    <cfRule type="expression" dxfId="30492" priority="2556">
      <formula>$Y481=1</formula>
    </cfRule>
    <cfRule type="expression" dxfId="30491" priority="2557">
      <formula>$Y481=4</formula>
    </cfRule>
    <cfRule type="expression" dxfId="30490" priority="2558">
      <formula>$Y481=3</formula>
    </cfRule>
    <cfRule type="expression" dxfId="30489" priority="2559">
      <formula>$Y481=2</formula>
    </cfRule>
    <cfRule type="expression" dxfId="30488" priority="2560">
      <formula>$Y481=1</formula>
    </cfRule>
  </conditionalFormatting>
  <conditionalFormatting sqref="Y481:Z484">
    <cfRule type="expression" dxfId="30487" priority="2552">
      <formula>$Y481=1</formula>
    </cfRule>
  </conditionalFormatting>
  <conditionalFormatting sqref="Y481:Z484">
    <cfRule type="expression" dxfId="30486" priority="2551">
      <formula>$Y481=3</formula>
    </cfRule>
  </conditionalFormatting>
  <conditionalFormatting sqref="Y481:Z484">
    <cfRule type="expression" dxfId="30485" priority="2550">
      <formula>$Y481=4</formula>
    </cfRule>
  </conditionalFormatting>
  <conditionalFormatting sqref="Y481:Z484">
    <cfRule type="expression" dxfId="30484" priority="2549">
      <formula>$Y481=2</formula>
    </cfRule>
  </conditionalFormatting>
  <conditionalFormatting sqref="Y481:Z484">
    <cfRule type="expression" dxfId="30483" priority="2541">
      <formula>$Y481=4</formula>
    </cfRule>
    <cfRule type="expression" dxfId="30482" priority="2542">
      <formula>$Y481=3</formula>
    </cfRule>
    <cfRule type="expression" dxfId="30481" priority="2543">
      <formula>$Y481=2</formula>
    </cfRule>
    <cfRule type="expression" dxfId="30480" priority="2544">
      <formula>$Y481=1</formula>
    </cfRule>
    <cfRule type="expression" dxfId="30479" priority="2545">
      <formula>$Y481=4</formula>
    </cfRule>
    <cfRule type="expression" dxfId="30478" priority="2546">
      <formula>$Y481=3</formula>
    </cfRule>
    <cfRule type="expression" dxfId="30477" priority="2547">
      <formula>$Y481=2</formula>
    </cfRule>
    <cfRule type="expression" dxfId="30476" priority="2548">
      <formula>$Y481=1</formula>
    </cfRule>
  </conditionalFormatting>
  <conditionalFormatting sqref="Y481:Z484">
    <cfRule type="expression" dxfId="30475" priority="2540">
      <formula>$Y481=1</formula>
    </cfRule>
  </conditionalFormatting>
  <conditionalFormatting sqref="Y481:Z484">
    <cfRule type="expression" dxfId="30474" priority="2539">
      <formula>$Y481=3</formula>
    </cfRule>
  </conditionalFormatting>
  <conditionalFormatting sqref="Y481:Z484">
    <cfRule type="expression" dxfId="30473" priority="2538">
      <formula>$Y481=4</formula>
    </cfRule>
  </conditionalFormatting>
  <conditionalFormatting sqref="Y481:Z484">
    <cfRule type="expression" dxfId="30472" priority="2537">
      <formula>$Y481=2</formula>
    </cfRule>
  </conditionalFormatting>
  <conditionalFormatting sqref="Y481:Z484">
    <cfRule type="expression" dxfId="30471" priority="2529">
      <formula>$Y481=4</formula>
    </cfRule>
    <cfRule type="expression" dxfId="30470" priority="2530">
      <formula>$Y481=3</formula>
    </cfRule>
    <cfRule type="expression" dxfId="30469" priority="2531">
      <formula>$Y481=2</formula>
    </cfRule>
    <cfRule type="expression" dxfId="30468" priority="2532">
      <formula>$Y481=1</formula>
    </cfRule>
    <cfRule type="expression" dxfId="30467" priority="2533">
      <formula>$Y481=4</formula>
    </cfRule>
    <cfRule type="expression" dxfId="30466" priority="2534">
      <formula>$Y481=3</formula>
    </cfRule>
    <cfRule type="expression" dxfId="30465" priority="2535">
      <formula>$Y481=2</formula>
    </cfRule>
    <cfRule type="expression" dxfId="30464" priority="2536">
      <formula>$Y481=1</formula>
    </cfRule>
  </conditionalFormatting>
  <conditionalFormatting sqref="Y481:Z484">
    <cfRule type="expression" dxfId="30463" priority="2528">
      <formula>$Y481=1</formula>
    </cfRule>
  </conditionalFormatting>
  <conditionalFormatting sqref="Y481:Z484">
    <cfRule type="expression" dxfId="30462" priority="2527">
      <formula>$Y481=3</formula>
    </cfRule>
  </conditionalFormatting>
  <conditionalFormatting sqref="Y481:Z484">
    <cfRule type="expression" dxfId="30461" priority="2526">
      <formula>$Y481=4</formula>
    </cfRule>
  </conditionalFormatting>
  <conditionalFormatting sqref="Y481:Z484">
    <cfRule type="expression" dxfId="30460" priority="2525">
      <formula>$Y481=2</formula>
    </cfRule>
  </conditionalFormatting>
  <conditionalFormatting sqref="Y481:Z484">
    <cfRule type="expression" dxfId="30459" priority="2517">
      <formula>$Y481=4</formula>
    </cfRule>
    <cfRule type="expression" dxfId="30458" priority="2518">
      <formula>$Y481=3</formula>
    </cfRule>
    <cfRule type="expression" dxfId="30457" priority="2519">
      <formula>$Y481=2</formula>
    </cfRule>
    <cfRule type="expression" dxfId="30456" priority="2520">
      <formula>$Y481=1</formula>
    </cfRule>
    <cfRule type="expression" dxfId="30455" priority="2521">
      <formula>$Y481=4</formula>
    </cfRule>
    <cfRule type="expression" dxfId="30454" priority="2522">
      <formula>$Y481=3</formula>
    </cfRule>
    <cfRule type="expression" dxfId="30453" priority="2523">
      <formula>$Y481=2</formula>
    </cfRule>
    <cfRule type="expression" dxfId="30452" priority="2524">
      <formula>$Y481=1</formula>
    </cfRule>
  </conditionalFormatting>
  <conditionalFormatting sqref="Y481:Z484">
    <cfRule type="expression" dxfId="30451" priority="2516">
      <formula>$Y481=1</formula>
    </cfRule>
  </conditionalFormatting>
  <conditionalFormatting sqref="Y481:Z484">
    <cfRule type="expression" dxfId="30450" priority="2515">
      <formula>$Y481=3</formula>
    </cfRule>
  </conditionalFormatting>
  <conditionalFormatting sqref="Y481:Z484">
    <cfRule type="expression" dxfId="30449" priority="2514">
      <formula>$Y481=4</formula>
    </cfRule>
  </conditionalFormatting>
  <conditionalFormatting sqref="Y481:Z484">
    <cfRule type="expression" dxfId="30448" priority="2513">
      <formula>$Y481=2</formula>
    </cfRule>
  </conditionalFormatting>
  <conditionalFormatting sqref="Y481:Z484">
    <cfRule type="expression" dxfId="30447" priority="2505">
      <formula>$Y481=4</formula>
    </cfRule>
    <cfRule type="expression" dxfId="30446" priority="2506">
      <formula>$Y481=3</formula>
    </cfRule>
    <cfRule type="expression" dxfId="30445" priority="2507">
      <formula>$Y481=2</formula>
    </cfRule>
    <cfRule type="expression" dxfId="30444" priority="2508">
      <formula>$Y481=1</formula>
    </cfRule>
    <cfRule type="expression" dxfId="30443" priority="2509">
      <formula>$Y481=4</formula>
    </cfRule>
    <cfRule type="expression" dxfId="30442" priority="2510">
      <formula>$Y481=3</formula>
    </cfRule>
    <cfRule type="expression" dxfId="30441" priority="2511">
      <formula>$Y481=2</formula>
    </cfRule>
    <cfRule type="expression" dxfId="30440" priority="2512">
      <formula>$Y481=1</formula>
    </cfRule>
  </conditionalFormatting>
  <conditionalFormatting sqref="W481:X484">
    <cfRule type="expression" dxfId="30439" priority="2504">
      <formula>$Y481=1</formula>
    </cfRule>
  </conditionalFormatting>
  <conditionalFormatting sqref="W481:X484">
    <cfRule type="expression" dxfId="30438" priority="2503">
      <formula>$Y481=3</formula>
    </cfRule>
  </conditionalFormatting>
  <conditionalFormatting sqref="W481:X484">
    <cfRule type="expression" dxfId="30437" priority="2502">
      <formula>$Y481=4</formula>
    </cfRule>
  </conditionalFormatting>
  <conditionalFormatting sqref="W481:X484">
    <cfRule type="expression" dxfId="30436" priority="2501">
      <formula>$Y481=2</formula>
    </cfRule>
  </conditionalFormatting>
  <conditionalFormatting sqref="W481:X484">
    <cfRule type="expression" dxfId="30435" priority="2493">
      <formula>$Y481=4</formula>
    </cfRule>
    <cfRule type="expression" dxfId="30434" priority="2494">
      <formula>$Y481=3</formula>
    </cfRule>
    <cfRule type="expression" dxfId="30433" priority="2495">
      <formula>$Y481=2</formula>
    </cfRule>
    <cfRule type="expression" dxfId="30432" priority="2496">
      <formula>$Y481=1</formula>
    </cfRule>
    <cfRule type="expression" dxfId="30431" priority="2497">
      <formula>$Y481=4</formula>
    </cfRule>
    <cfRule type="expression" dxfId="30430" priority="2498">
      <formula>$Y481=3</formula>
    </cfRule>
    <cfRule type="expression" dxfId="30429" priority="2499">
      <formula>$Y481=2</formula>
    </cfRule>
    <cfRule type="expression" dxfId="30428" priority="2500">
      <formula>$Y481=1</formula>
    </cfRule>
  </conditionalFormatting>
  <conditionalFormatting sqref="W481:X484">
    <cfRule type="expression" dxfId="30427" priority="2492">
      <formula>$Y481=1</formula>
    </cfRule>
  </conditionalFormatting>
  <conditionalFormatting sqref="W481:X484">
    <cfRule type="expression" dxfId="30426" priority="2491">
      <formula>$Y481=3</formula>
    </cfRule>
  </conditionalFormatting>
  <conditionalFormatting sqref="W481:X484">
    <cfRule type="expression" dxfId="30425" priority="2490">
      <formula>$Y481=4</formula>
    </cfRule>
  </conditionalFormatting>
  <conditionalFormatting sqref="W481:X484">
    <cfRule type="expression" dxfId="30424" priority="2489">
      <formula>$Y481=2</formula>
    </cfRule>
  </conditionalFormatting>
  <conditionalFormatting sqref="W481:X484">
    <cfRule type="expression" dxfId="30423" priority="2481">
      <formula>$Y481=4</formula>
    </cfRule>
    <cfRule type="expression" dxfId="30422" priority="2482">
      <formula>$Y481=3</formula>
    </cfRule>
    <cfRule type="expression" dxfId="30421" priority="2483">
      <formula>$Y481=2</formula>
    </cfRule>
    <cfRule type="expression" dxfId="30420" priority="2484">
      <formula>$Y481=1</formula>
    </cfRule>
    <cfRule type="expression" dxfId="30419" priority="2485">
      <formula>$Y481=4</formula>
    </cfRule>
    <cfRule type="expression" dxfId="30418" priority="2486">
      <formula>$Y481=3</formula>
    </cfRule>
    <cfRule type="expression" dxfId="30417" priority="2487">
      <formula>$Y481=2</formula>
    </cfRule>
    <cfRule type="expression" dxfId="30416" priority="2488">
      <formula>$Y481=1</formula>
    </cfRule>
  </conditionalFormatting>
  <conditionalFormatting sqref="W481:X484">
    <cfRule type="expression" dxfId="30415" priority="2480">
      <formula>$Y481=1</formula>
    </cfRule>
  </conditionalFormatting>
  <conditionalFormatting sqref="W481:X484">
    <cfRule type="expression" dxfId="30414" priority="2479">
      <formula>$Y481=3</formula>
    </cfRule>
  </conditionalFormatting>
  <conditionalFormatting sqref="W481:X484">
    <cfRule type="expression" dxfId="30413" priority="2478">
      <formula>$Y481=4</formula>
    </cfRule>
  </conditionalFormatting>
  <conditionalFormatting sqref="W481:X484">
    <cfRule type="expression" dxfId="30412" priority="2477">
      <formula>$Y481=2</formula>
    </cfRule>
  </conditionalFormatting>
  <conditionalFormatting sqref="W481:X484">
    <cfRule type="expression" dxfId="30411" priority="2469">
      <formula>$Y481=4</formula>
    </cfRule>
    <cfRule type="expression" dxfId="30410" priority="2470">
      <formula>$Y481=3</formula>
    </cfRule>
    <cfRule type="expression" dxfId="30409" priority="2471">
      <formula>$Y481=2</formula>
    </cfRule>
    <cfRule type="expression" dxfId="30408" priority="2472">
      <formula>$Y481=1</formula>
    </cfRule>
    <cfRule type="expression" dxfId="30407" priority="2473">
      <formula>$Y481=4</formula>
    </cfRule>
    <cfRule type="expression" dxfId="30406" priority="2474">
      <formula>$Y481=3</formula>
    </cfRule>
    <cfRule type="expression" dxfId="30405" priority="2475">
      <formula>$Y481=2</formula>
    </cfRule>
    <cfRule type="expression" dxfId="30404" priority="2476">
      <formula>$Y481=1</formula>
    </cfRule>
  </conditionalFormatting>
  <conditionalFormatting sqref="W481:X484">
    <cfRule type="expression" dxfId="30403" priority="2468">
      <formula>$Y481=1</formula>
    </cfRule>
  </conditionalFormatting>
  <conditionalFormatting sqref="W481:X484">
    <cfRule type="expression" dxfId="30402" priority="2467">
      <formula>$Y481=3</formula>
    </cfRule>
  </conditionalFormatting>
  <conditionalFormatting sqref="W481:X484">
    <cfRule type="expression" dxfId="30401" priority="2466">
      <formula>$Y481=4</formula>
    </cfRule>
  </conditionalFormatting>
  <conditionalFormatting sqref="W481:X484">
    <cfRule type="expression" dxfId="30400" priority="2465">
      <formula>$Y481=2</formula>
    </cfRule>
  </conditionalFormatting>
  <conditionalFormatting sqref="W481:X484">
    <cfRule type="expression" dxfId="30399" priority="2457">
      <formula>$Y481=4</formula>
    </cfRule>
    <cfRule type="expression" dxfId="30398" priority="2458">
      <formula>$Y481=3</formula>
    </cfRule>
    <cfRule type="expression" dxfId="30397" priority="2459">
      <formula>$Y481=2</formula>
    </cfRule>
    <cfRule type="expression" dxfId="30396" priority="2460">
      <formula>$Y481=1</formula>
    </cfRule>
    <cfRule type="expression" dxfId="30395" priority="2461">
      <formula>$Y481=4</formula>
    </cfRule>
    <cfRule type="expression" dxfId="30394" priority="2462">
      <formula>$Y481=3</formula>
    </cfRule>
    <cfRule type="expression" dxfId="30393" priority="2463">
      <formula>$Y481=2</formula>
    </cfRule>
    <cfRule type="expression" dxfId="30392" priority="2464">
      <formula>$Y481=1</formula>
    </cfRule>
  </conditionalFormatting>
  <conditionalFormatting sqref="W481:X484">
    <cfRule type="expression" dxfId="30391" priority="2456">
      <formula>$Y481=1</formula>
    </cfRule>
  </conditionalFormatting>
  <conditionalFormatting sqref="W481:X484">
    <cfRule type="expression" dxfId="30390" priority="2455">
      <formula>$Y481=3</formula>
    </cfRule>
  </conditionalFormatting>
  <conditionalFormatting sqref="W481:X484">
    <cfRule type="expression" dxfId="30389" priority="2454">
      <formula>$Y481=4</formula>
    </cfRule>
  </conditionalFormatting>
  <conditionalFormatting sqref="W481:X484">
    <cfRule type="expression" dxfId="30388" priority="2453">
      <formula>$Y481=2</formula>
    </cfRule>
  </conditionalFormatting>
  <conditionalFormatting sqref="W481:X484">
    <cfRule type="expression" dxfId="30387" priority="2445">
      <formula>$Y481=4</formula>
    </cfRule>
    <cfRule type="expression" dxfId="30386" priority="2446">
      <formula>$Y481=3</formula>
    </cfRule>
    <cfRule type="expression" dxfId="30385" priority="2447">
      <formula>$Y481=2</formula>
    </cfRule>
    <cfRule type="expression" dxfId="30384" priority="2448">
      <formula>$Y481=1</formula>
    </cfRule>
    <cfRule type="expression" dxfId="30383" priority="2449">
      <formula>$Y481=4</formula>
    </cfRule>
    <cfRule type="expression" dxfId="30382" priority="2450">
      <formula>$Y481=3</formula>
    </cfRule>
    <cfRule type="expression" dxfId="30381" priority="2451">
      <formula>$Y481=2</formula>
    </cfRule>
    <cfRule type="expression" dxfId="30380" priority="2452">
      <formula>$Y481=1</formula>
    </cfRule>
  </conditionalFormatting>
  <conditionalFormatting sqref="E485">
    <cfRule type="expression" dxfId="30379" priority="2444">
      <formula>$Y485=1</formula>
    </cfRule>
  </conditionalFormatting>
  <conditionalFormatting sqref="E485">
    <cfRule type="expression" dxfId="30378" priority="2443">
      <formula>$Y485=4</formula>
    </cfRule>
  </conditionalFormatting>
  <conditionalFormatting sqref="E485">
    <cfRule type="expression" dxfId="30377" priority="2441">
      <formula>$Y485=3</formula>
    </cfRule>
    <cfRule type="expression" dxfId="30376" priority="2442">
      <formula>$Y485=2</formula>
    </cfRule>
  </conditionalFormatting>
  <conditionalFormatting sqref="F485">
    <cfRule type="expression" dxfId="30375" priority="2440">
      <formula>$Y485=1</formula>
    </cfRule>
  </conditionalFormatting>
  <conditionalFormatting sqref="F485">
    <cfRule type="expression" dxfId="30374" priority="2439">
      <formula>$Y485=3</formula>
    </cfRule>
  </conditionalFormatting>
  <conditionalFormatting sqref="F485">
    <cfRule type="expression" dxfId="30373" priority="2438">
      <formula>$Y485=4</formula>
    </cfRule>
  </conditionalFormatting>
  <conditionalFormatting sqref="F485">
    <cfRule type="expression" dxfId="30372" priority="2437">
      <formula>$Y485=2</formula>
    </cfRule>
  </conditionalFormatting>
  <conditionalFormatting sqref="F485">
    <cfRule type="expression" dxfId="30371" priority="2435">
      <formula>$Y485=1</formula>
    </cfRule>
    <cfRule type="expression" dxfId="30370" priority="2436">
      <formula>$Y485=1</formula>
    </cfRule>
  </conditionalFormatting>
  <conditionalFormatting sqref="F485">
    <cfRule type="expression" dxfId="30369" priority="2433">
      <formula>$Y485=4</formula>
    </cfRule>
    <cfRule type="expression" dxfId="30368" priority="2434">
      <formula>$Y485=2</formula>
    </cfRule>
  </conditionalFormatting>
  <conditionalFormatting sqref="F485">
    <cfRule type="expression" dxfId="30367" priority="2432">
      <formula>$Y485=1</formula>
    </cfRule>
  </conditionalFormatting>
  <conditionalFormatting sqref="F485">
    <cfRule type="expression" dxfId="30366" priority="2431">
      <formula>$Y485=3</formula>
    </cfRule>
  </conditionalFormatting>
  <conditionalFormatting sqref="F485">
    <cfRule type="expression" dxfId="30365" priority="2430">
      <formula>$Y485=4</formula>
    </cfRule>
  </conditionalFormatting>
  <conditionalFormatting sqref="F485">
    <cfRule type="expression" dxfId="30364" priority="2429">
      <formula>$Y485=2</formula>
    </cfRule>
  </conditionalFormatting>
  <conditionalFormatting sqref="F485">
    <cfRule type="expression" dxfId="30363" priority="2427">
      <formula>$Y485=1</formula>
    </cfRule>
    <cfRule type="expression" dxfId="30362" priority="2428">
      <formula>$Y485=1</formula>
    </cfRule>
  </conditionalFormatting>
  <conditionalFormatting sqref="F485">
    <cfRule type="expression" dxfId="30361" priority="2425">
      <formula>$Y485=4</formula>
    </cfRule>
    <cfRule type="expression" dxfId="30360" priority="2426">
      <formula>$Y485=2</formula>
    </cfRule>
  </conditionalFormatting>
  <conditionalFormatting sqref="F485">
    <cfRule type="expression" dxfId="30359" priority="2424">
      <formula>$Y485=1</formula>
    </cfRule>
  </conditionalFormatting>
  <conditionalFormatting sqref="F485">
    <cfRule type="expression" dxfId="30358" priority="2423">
      <formula>$Y485=3</formula>
    </cfRule>
  </conditionalFormatting>
  <conditionalFormatting sqref="F485">
    <cfRule type="expression" dxfId="30357" priority="2422">
      <formula>$Y485=4</formula>
    </cfRule>
  </conditionalFormatting>
  <conditionalFormatting sqref="F485">
    <cfRule type="expression" dxfId="30356" priority="2421">
      <formula>$Y485=2</formula>
    </cfRule>
  </conditionalFormatting>
  <conditionalFormatting sqref="F485">
    <cfRule type="expression" dxfId="30355" priority="2419">
      <formula>$Y485=1</formula>
    </cfRule>
    <cfRule type="expression" dxfId="30354" priority="2420">
      <formula>$Y485=1</formula>
    </cfRule>
  </conditionalFormatting>
  <conditionalFormatting sqref="F485">
    <cfRule type="expression" dxfId="30353" priority="2417">
      <formula>$Y485=4</formula>
    </cfRule>
    <cfRule type="expression" dxfId="30352" priority="2418">
      <formula>$Y485=2</formula>
    </cfRule>
  </conditionalFormatting>
  <conditionalFormatting sqref="F485">
    <cfRule type="expression" dxfId="30351" priority="2416">
      <formula>$Y485=1</formula>
    </cfRule>
  </conditionalFormatting>
  <conditionalFormatting sqref="F485">
    <cfRule type="expression" dxfId="30350" priority="2415">
      <formula>$Y485=3</formula>
    </cfRule>
  </conditionalFormatting>
  <conditionalFormatting sqref="F485">
    <cfRule type="expression" dxfId="30349" priority="2414">
      <formula>$Y485=4</formula>
    </cfRule>
  </conditionalFormatting>
  <conditionalFormatting sqref="F485">
    <cfRule type="expression" dxfId="30348" priority="2413">
      <formula>$Y485=2</formula>
    </cfRule>
  </conditionalFormatting>
  <conditionalFormatting sqref="F485">
    <cfRule type="expression" dxfId="30347" priority="2411">
      <formula>$Y485=1</formula>
    </cfRule>
    <cfRule type="expression" dxfId="30346" priority="2412">
      <formula>$Y485=1</formula>
    </cfRule>
  </conditionalFormatting>
  <conditionalFormatting sqref="F485">
    <cfRule type="expression" dxfId="30345" priority="2409">
      <formula>$Y485=4</formula>
    </cfRule>
    <cfRule type="expression" dxfId="30344" priority="2410">
      <formula>$Y485=2</formula>
    </cfRule>
  </conditionalFormatting>
  <conditionalFormatting sqref="F485">
    <cfRule type="expression" dxfId="30343" priority="2408">
      <formula>$Y485=1</formula>
    </cfRule>
  </conditionalFormatting>
  <conditionalFormatting sqref="F485">
    <cfRule type="expression" dxfId="30342" priority="2407">
      <formula>$Y485=3</formula>
    </cfRule>
  </conditionalFormatting>
  <conditionalFormatting sqref="F485">
    <cfRule type="expression" dxfId="30341" priority="2406">
      <formula>$Y485=4</formula>
    </cfRule>
  </conditionalFormatting>
  <conditionalFormatting sqref="F485">
    <cfRule type="expression" dxfId="30340" priority="2405">
      <formula>$Y485=2</formula>
    </cfRule>
  </conditionalFormatting>
  <conditionalFormatting sqref="F485">
    <cfRule type="expression" dxfId="30339" priority="2403">
      <formula>$Y485=1</formula>
    </cfRule>
    <cfRule type="expression" dxfId="30338" priority="2404">
      <formula>$Y485=1</formula>
    </cfRule>
  </conditionalFormatting>
  <conditionalFormatting sqref="F485">
    <cfRule type="expression" dxfId="30337" priority="2401">
      <formula>$Y485=4</formula>
    </cfRule>
    <cfRule type="expression" dxfId="30336" priority="2402">
      <formula>$Y485=2</formula>
    </cfRule>
  </conditionalFormatting>
  <conditionalFormatting sqref="F485">
    <cfRule type="expression" dxfId="30335" priority="2400">
      <formula>$Y485=1</formula>
    </cfRule>
  </conditionalFormatting>
  <conditionalFormatting sqref="F485">
    <cfRule type="expression" dxfId="30334" priority="2399">
      <formula>$Y485=3</formula>
    </cfRule>
  </conditionalFormatting>
  <conditionalFormatting sqref="F485">
    <cfRule type="expression" dxfId="30333" priority="2398">
      <formula>$Y485=4</formula>
    </cfRule>
  </conditionalFormatting>
  <conditionalFormatting sqref="F485">
    <cfRule type="expression" dxfId="30332" priority="2397">
      <formula>$Y485=2</formula>
    </cfRule>
  </conditionalFormatting>
  <conditionalFormatting sqref="F485">
    <cfRule type="expression" dxfId="30331" priority="2395">
      <formula>$Y485=1</formula>
    </cfRule>
    <cfRule type="expression" dxfId="30330" priority="2396">
      <formula>$Y485=1</formula>
    </cfRule>
  </conditionalFormatting>
  <conditionalFormatting sqref="F485">
    <cfRule type="expression" dxfId="30329" priority="2393">
      <formula>$Y485=4</formula>
    </cfRule>
    <cfRule type="expression" dxfId="30328" priority="2394">
      <formula>$Y485=2</formula>
    </cfRule>
  </conditionalFormatting>
  <conditionalFormatting sqref="F485">
    <cfRule type="expression" dxfId="30327" priority="2392">
      <formula>$Y485=1</formula>
    </cfRule>
  </conditionalFormatting>
  <conditionalFormatting sqref="F485">
    <cfRule type="expression" dxfId="30326" priority="2391">
      <formula>$Y485=3</formula>
    </cfRule>
  </conditionalFormatting>
  <conditionalFormatting sqref="F485">
    <cfRule type="expression" dxfId="30325" priority="2390">
      <formula>$Y485=4</formula>
    </cfRule>
  </conditionalFormatting>
  <conditionalFormatting sqref="F485">
    <cfRule type="expression" dxfId="30324" priority="2389">
      <formula>$Y485=2</formula>
    </cfRule>
  </conditionalFormatting>
  <conditionalFormatting sqref="F485">
    <cfRule type="expression" dxfId="30323" priority="2387">
      <formula>$Y485=1</formula>
    </cfRule>
    <cfRule type="expression" dxfId="30322" priority="2388">
      <formula>$Y485=1</formula>
    </cfRule>
  </conditionalFormatting>
  <conditionalFormatting sqref="F485">
    <cfRule type="expression" dxfId="30321" priority="2385">
      <formula>$Y485=4</formula>
    </cfRule>
    <cfRule type="expression" dxfId="30320" priority="2386">
      <formula>$Y485=2</formula>
    </cfRule>
  </conditionalFormatting>
  <conditionalFormatting sqref="F485">
    <cfRule type="expression" dxfId="30319" priority="2384">
      <formula>$Y485=1</formula>
    </cfRule>
  </conditionalFormatting>
  <conditionalFormatting sqref="F485">
    <cfRule type="expression" dxfId="30318" priority="2383">
      <formula>$Y485=3</formula>
    </cfRule>
  </conditionalFormatting>
  <conditionalFormatting sqref="F485">
    <cfRule type="expression" dxfId="30317" priority="2382">
      <formula>$Y485=4</formula>
    </cfRule>
  </conditionalFormatting>
  <conditionalFormatting sqref="F485">
    <cfRule type="expression" dxfId="30316" priority="2381">
      <formula>$Y485=2</formula>
    </cfRule>
  </conditionalFormatting>
  <conditionalFormatting sqref="F485">
    <cfRule type="expression" dxfId="30315" priority="2379">
      <formula>$Y485=1</formula>
    </cfRule>
    <cfRule type="expression" dxfId="30314" priority="2380">
      <formula>$Y485=1</formula>
    </cfRule>
  </conditionalFormatting>
  <conditionalFormatting sqref="F485">
    <cfRule type="expression" dxfId="30313" priority="2377">
      <formula>$Y485=4</formula>
    </cfRule>
    <cfRule type="expression" dxfId="30312" priority="2378">
      <formula>$Y485=2</formula>
    </cfRule>
  </conditionalFormatting>
  <conditionalFormatting sqref="F485">
    <cfRule type="expression" dxfId="30311" priority="2376">
      <formula>$Y485=1</formula>
    </cfRule>
  </conditionalFormatting>
  <conditionalFormatting sqref="F485">
    <cfRule type="expression" dxfId="30310" priority="2375">
      <formula>$Y485=3</formula>
    </cfRule>
  </conditionalFormatting>
  <conditionalFormatting sqref="F485">
    <cfRule type="expression" dxfId="30309" priority="2374">
      <formula>$Y485=4</formula>
    </cfRule>
  </conditionalFormatting>
  <conditionalFormatting sqref="F485">
    <cfRule type="expression" dxfId="30308" priority="2373">
      <formula>$Y485=2</formula>
    </cfRule>
  </conditionalFormatting>
  <conditionalFormatting sqref="F485">
    <cfRule type="expression" dxfId="30307" priority="2371">
      <formula>$Y485=1</formula>
    </cfRule>
    <cfRule type="expression" dxfId="30306" priority="2372">
      <formula>$Y485=1</formula>
    </cfRule>
  </conditionalFormatting>
  <conditionalFormatting sqref="F485">
    <cfRule type="expression" dxfId="30305" priority="2369">
      <formula>$Y485=4</formula>
    </cfRule>
    <cfRule type="expression" dxfId="30304" priority="2370">
      <formula>$Y485=2</formula>
    </cfRule>
  </conditionalFormatting>
  <conditionalFormatting sqref="F485">
    <cfRule type="expression" dxfId="30303" priority="2368">
      <formula>$Y485=1</formula>
    </cfRule>
  </conditionalFormatting>
  <conditionalFormatting sqref="F485">
    <cfRule type="expression" dxfId="30302" priority="2367">
      <formula>$Y485=3</formula>
    </cfRule>
  </conditionalFormatting>
  <conditionalFormatting sqref="F485">
    <cfRule type="expression" dxfId="30301" priority="2366">
      <formula>$Y485=4</formula>
    </cfRule>
  </conditionalFormatting>
  <conditionalFormatting sqref="F485">
    <cfRule type="expression" dxfId="30300" priority="2365">
      <formula>$Y485=2</formula>
    </cfRule>
  </conditionalFormatting>
  <conditionalFormatting sqref="F485">
    <cfRule type="expression" dxfId="30299" priority="2363">
      <formula>$Y485=1</formula>
    </cfRule>
    <cfRule type="expression" dxfId="30298" priority="2364">
      <formula>$Y485=1</formula>
    </cfRule>
  </conditionalFormatting>
  <conditionalFormatting sqref="F485">
    <cfRule type="expression" dxfId="30297" priority="2361">
      <formula>$Y485=4</formula>
    </cfRule>
    <cfRule type="expression" dxfId="30296" priority="2362">
      <formula>$Y485=2</formula>
    </cfRule>
  </conditionalFormatting>
  <conditionalFormatting sqref="G485">
    <cfRule type="expression" dxfId="30295" priority="2360">
      <formula>$Y485=1</formula>
    </cfRule>
  </conditionalFormatting>
  <conditionalFormatting sqref="G485">
    <cfRule type="expression" dxfId="30294" priority="2359">
      <formula>$Y485=3</formula>
    </cfRule>
  </conditionalFormatting>
  <conditionalFormatting sqref="G485">
    <cfRule type="expression" dxfId="30293" priority="2358">
      <formula>$Y485=4</formula>
    </cfRule>
  </conditionalFormatting>
  <conditionalFormatting sqref="G485">
    <cfRule type="expression" dxfId="30292" priority="2357">
      <formula>$Y485=2</formula>
    </cfRule>
  </conditionalFormatting>
  <conditionalFormatting sqref="G485">
    <cfRule type="expression" dxfId="30291" priority="2355">
      <formula>$Y485=1</formula>
    </cfRule>
    <cfRule type="expression" dxfId="30290" priority="2356">
      <formula>$Y485=1</formula>
    </cfRule>
  </conditionalFormatting>
  <conditionalFormatting sqref="G485">
    <cfRule type="expression" dxfId="30289" priority="2353">
      <formula>$Y485=4</formula>
    </cfRule>
    <cfRule type="expression" dxfId="30288" priority="2354">
      <formula>$Y485=2</formula>
    </cfRule>
  </conditionalFormatting>
  <conditionalFormatting sqref="G485">
    <cfRule type="expression" dxfId="30287" priority="2352">
      <formula>$Y485=1</formula>
    </cfRule>
  </conditionalFormatting>
  <conditionalFormatting sqref="G485">
    <cfRule type="expression" dxfId="30286" priority="2351">
      <formula>$Y485=3</formula>
    </cfRule>
  </conditionalFormatting>
  <conditionalFormatting sqref="G485">
    <cfRule type="expression" dxfId="30285" priority="2350">
      <formula>$Y485=4</formula>
    </cfRule>
  </conditionalFormatting>
  <conditionalFormatting sqref="G485">
    <cfRule type="expression" dxfId="30284" priority="2349">
      <formula>$Y485=2</formula>
    </cfRule>
  </conditionalFormatting>
  <conditionalFormatting sqref="G485">
    <cfRule type="expression" dxfId="30283" priority="2347">
      <formula>$Y485=1</formula>
    </cfRule>
    <cfRule type="expression" dxfId="30282" priority="2348">
      <formula>$Y485=1</formula>
    </cfRule>
  </conditionalFormatting>
  <conditionalFormatting sqref="G485">
    <cfRule type="expression" dxfId="30281" priority="2345">
      <formula>$Y485=4</formula>
    </cfRule>
    <cfRule type="expression" dxfId="30280" priority="2346">
      <formula>$Y485=2</formula>
    </cfRule>
  </conditionalFormatting>
  <conditionalFormatting sqref="B486:D491 I486:I491">
    <cfRule type="expression" dxfId="30279" priority="2344">
      <formula>$Y486=1</formula>
    </cfRule>
  </conditionalFormatting>
  <conditionalFormatting sqref="B486:D491 I486:I491">
    <cfRule type="expression" dxfId="30278" priority="2343">
      <formula>$Y486=3</formula>
    </cfRule>
  </conditionalFormatting>
  <conditionalFormatting sqref="B486:D491 I486:I491">
    <cfRule type="expression" dxfId="30277" priority="2342">
      <formula>$Y486=4</formula>
    </cfRule>
  </conditionalFormatting>
  <conditionalFormatting sqref="B486:D491 I486:I491">
    <cfRule type="expression" dxfId="30276" priority="2341">
      <formula>$Y486=2</formula>
    </cfRule>
  </conditionalFormatting>
  <conditionalFormatting sqref="J486:J491">
    <cfRule type="expression" dxfId="30275" priority="2340">
      <formula>$Y486=1</formula>
    </cfRule>
  </conditionalFormatting>
  <conditionalFormatting sqref="J486:J491">
    <cfRule type="expression" dxfId="30274" priority="2339">
      <formula>$Y486=3</formula>
    </cfRule>
  </conditionalFormatting>
  <conditionalFormatting sqref="J486:J491">
    <cfRule type="expression" dxfId="30273" priority="2338">
      <formula>$Y486=4</formula>
    </cfRule>
  </conditionalFormatting>
  <conditionalFormatting sqref="J486:J491">
    <cfRule type="expression" dxfId="30272" priority="2337">
      <formula>$Y486=2</formula>
    </cfRule>
  </conditionalFormatting>
  <conditionalFormatting sqref="J486:J491">
    <cfRule type="expression" dxfId="30271" priority="2321">
      <formula>$Y486=4</formula>
    </cfRule>
    <cfRule type="expression" dxfId="30270" priority="2322">
      <formula>$Y486=3</formula>
    </cfRule>
    <cfRule type="expression" dxfId="30269" priority="2323">
      <formula>$Y486=2</formula>
    </cfRule>
    <cfRule type="expression" dxfId="30268" priority="2324">
      <formula>$Y486=1</formula>
    </cfRule>
    <cfRule type="expression" dxfId="30267" priority="2325">
      <formula>$Y486=4</formula>
    </cfRule>
    <cfRule type="expression" dxfId="30266" priority="2326">
      <formula>$Y486=3</formula>
    </cfRule>
    <cfRule type="expression" dxfId="30265" priority="2327">
      <formula>$Y486=2</formula>
    </cfRule>
    <cfRule type="expression" dxfId="30264" priority="2328">
      <formula>$Y486=1</formula>
    </cfRule>
    <cfRule type="expression" dxfId="30263" priority="2329">
      <formula>$Y486=4</formula>
    </cfRule>
    <cfRule type="expression" dxfId="30262" priority="2330">
      <formula>$Y486=3</formula>
    </cfRule>
    <cfRule type="expression" dxfId="30261" priority="2331">
      <formula>$Y486=2</formula>
    </cfRule>
    <cfRule type="expression" dxfId="30260" priority="2332">
      <formula>$Y486=1</formula>
    </cfRule>
    <cfRule type="expression" dxfId="30259" priority="2333">
      <formula>$Y486=4</formula>
    </cfRule>
    <cfRule type="expression" dxfId="30258" priority="2334">
      <formula>$Y486=3</formula>
    </cfRule>
    <cfRule type="expression" dxfId="30257" priority="2335">
      <formula>$Y486=2</formula>
    </cfRule>
    <cfRule type="expression" dxfId="30256" priority="2336">
      <formula>$Y486=1</formula>
    </cfRule>
  </conditionalFormatting>
  <conditionalFormatting sqref="J486:J491">
    <cfRule type="expression" dxfId="30255" priority="2320">
      <formula>$Y486=1</formula>
    </cfRule>
  </conditionalFormatting>
  <conditionalFormatting sqref="J486:J491">
    <cfRule type="expression" dxfId="30254" priority="2319">
      <formula>$Y486=3</formula>
    </cfRule>
  </conditionalFormatting>
  <conditionalFormatting sqref="J486:J491">
    <cfRule type="expression" dxfId="30253" priority="2318">
      <formula>$Y486=4</formula>
    </cfRule>
  </conditionalFormatting>
  <conditionalFormatting sqref="J486:J491">
    <cfRule type="expression" dxfId="30252" priority="2317">
      <formula>$Y486=2</formula>
    </cfRule>
  </conditionalFormatting>
  <conditionalFormatting sqref="J486:J491">
    <cfRule type="expression" dxfId="30251" priority="2301">
      <formula>$Y486=4</formula>
    </cfRule>
    <cfRule type="expression" dxfId="30250" priority="2302">
      <formula>$Y486=3</formula>
    </cfRule>
    <cfRule type="expression" dxfId="30249" priority="2303">
      <formula>$Y486=2</formula>
    </cfRule>
    <cfRule type="expression" dxfId="30248" priority="2304">
      <formula>$Y486=1</formula>
    </cfRule>
    <cfRule type="expression" dxfId="30247" priority="2305">
      <formula>$Y486=4</formula>
    </cfRule>
    <cfRule type="expression" dxfId="30246" priority="2306">
      <formula>$Y486=3</formula>
    </cfRule>
    <cfRule type="expression" dxfId="30245" priority="2307">
      <formula>$Y486=2</formula>
    </cfRule>
    <cfRule type="expression" dxfId="30244" priority="2308">
      <formula>$Y486=1</formula>
    </cfRule>
    <cfRule type="expression" dxfId="30243" priority="2309">
      <formula>$Y486=4</formula>
    </cfRule>
    <cfRule type="expression" dxfId="30242" priority="2310">
      <formula>$Y486=3</formula>
    </cfRule>
    <cfRule type="expression" dxfId="30241" priority="2311">
      <formula>$Y486=2</formula>
    </cfRule>
    <cfRule type="expression" dxfId="30240" priority="2312">
      <formula>$Y486=1</formula>
    </cfRule>
    <cfRule type="expression" dxfId="30239" priority="2313">
      <formula>$Y486=4</formula>
    </cfRule>
    <cfRule type="expression" dxfId="30238" priority="2314">
      <formula>$Y486=3</formula>
    </cfRule>
    <cfRule type="expression" dxfId="30237" priority="2315">
      <formula>$Y486=2</formula>
    </cfRule>
    <cfRule type="expression" dxfId="30236" priority="2316">
      <formula>$Y486=1</formula>
    </cfRule>
  </conditionalFormatting>
  <conditionalFormatting sqref="H486:H491">
    <cfRule type="expression" dxfId="30235" priority="2300">
      <formula>$Y486=1</formula>
    </cfRule>
  </conditionalFormatting>
  <conditionalFormatting sqref="H486:H491">
    <cfRule type="expression" dxfId="30234" priority="2299">
      <formula>$Y486=3</formula>
    </cfRule>
  </conditionalFormatting>
  <conditionalFormatting sqref="H486:H491">
    <cfRule type="expression" dxfId="30233" priority="2298">
      <formula>$Y486=4</formula>
    </cfRule>
  </conditionalFormatting>
  <conditionalFormatting sqref="H486:H491">
    <cfRule type="expression" dxfId="30232" priority="2297">
      <formula>$Y486=2</formula>
    </cfRule>
  </conditionalFormatting>
  <conditionalFormatting sqref="H486:H491">
    <cfRule type="expression" dxfId="30231" priority="2295">
      <formula>$Y486=1</formula>
    </cfRule>
    <cfRule type="expression" dxfId="30230" priority="2296">
      <formula>$Y486=1</formula>
    </cfRule>
  </conditionalFormatting>
  <conditionalFormatting sqref="H486:H491">
    <cfRule type="expression" dxfId="30229" priority="2293">
      <formula>$Y486=4</formula>
    </cfRule>
    <cfRule type="expression" dxfId="30228" priority="2294">
      <formula>$Y486=2</formula>
    </cfRule>
  </conditionalFormatting>
  <conditionalFormatting sqref="H486:H491">
    <cfRule type="expression" dxfId="30227" priority="2292">
      <formula>$Y486=1</formula>
    </cfRule>
  </conditionalFormatting>
  <conditionalFormatting sqref="H486:H491">
    <cfRule type="expression" dxfId="30226" priority="2291">
      <formula>$Y486=3</formula>
    </cfRule>
  </conditionalFormatting>
  <conditionalFormatting sqref="H486:H491">
    <cfRule type="expression" dxfId="30225" priority="2290">
      <formula>$Y486=4</formula>
    </cfRule>
  </conditionalFormatting>
  <conditionalFormatting sqref="H486:H491">
    <cfRule type="expression" dxfId="30224" priority="2289">
      <formula>$Y486=2</formula>
    </cfRule>
  </conditionalFormatting>
  <conditionalFormatting sqref="H486:H491">
    <cfRule type="expression" dxfId="30223" priority="2287">
      <formula>$Y486=1</formula>
    </cfRule>
    <cfRule type="expression" dxfId="30222" priority="2288">
      <formula>$Y486=1</formula>
    </cfRule>
  </conditionalFormatting>
  <conditionalFormatting sqref="H486:H491">
    <cfRule type="expression" dxfId="30221" priority="2285">
      <formula>$Y486=4</formula>
    </cfRule>
    <cfRule type="expression" dxfId="30220" priority="2286">
      <formula>$Y486=2</formula>
    </cfRule>
  </conditionalFormatting>
  <conditionalFormatting sqref="E486:E491">
    <cfRule type="expression" dxfId="30219" priority="2284">
      <formula>$Y486=1</formula>
    </cfRule>
  </conditionalFormatting>
  <conditionalFormatting sqref="E486:E491">
    <cfRule type="expression" dxfId="30218" priority="2283">
      <formula>$Y486=4</formula>
    </cfRule>
  </conditionalFormatting>
  <conditionalFormatting sqref="E486:E491">
    <cfRule type="expression" dxfId="30217" priority="2281">
      <formula>$Y486=3</formula>
    </cfRule>
    <cfRule type="expression" dxfId="30216" priority="2282">
      <formula>$Y486=2</formula>
    </cfRule>
  </conditionalFormatting>
  <conditionalFormatting sqref="F486:F491">
    <cfRule type="expression" dxfId="30215" priority="2280">
      <formula>$Y486=1</formula>
    </cfRule>
  </conditionalFormatting>
  <conditionalFormatting sqref="F486:F491">
    <cfRule type="expression" dxfId="30214" priority="2279">
      <formula>$Y486=3</formula>
    </cfRule>
  </conditionalFormatting>
  <conditionalFormatting sqref="F486:F491">
    <cfRule type="expression" dxfId="30213" priority="2278">
      <formula>$Y486=4</formula>
    </cfRule>
  </conditionalFormatting>
  <conditionalFormatting sqref="F486:F491">
    <cfRule type="expression" dxfId="30212" priority="2277">
      <formula>$Y486=2</formula>
    </cfRule>
  </conditionalFormatting>
  <conditionalFormatting sqref="F486:F491">
    <cfRule type="expression" dxfId="30211" priority="2275">
      <formula>$Y486=1</formula>
    </cfRule>
    <cfRule type="expression" dxfId="30210" priority="2276">
      <formula>$Y486=1</formula>
    </cfRule>
  </conditionalFormatting>
  <conditionalFormatting sqref="F486:F491">
    <cfRule type="expression" dxfId="30209" priority="2273">
      <formula>$Y486=4</formula>
    </cfRule>
    <cfRule type="expression" dxfId="30208" priority="2274">
      <formula>$Y486=2</formula>
    </cfRule>
  </conditionalFormatting>
  <conditionalFormatting sqref="F486:F491">
    <cfRule type="expression" dxfId="30207" priority="2272">
      <formula>$Y486=1</formula>
    </cfRule>
  </conditionalFormatting>
  <conditionalFormatting sqref="F486:F491">
    <cfRule type="expression" dxfId="30206" priority="2271">
      <formula>$Y486=3</formula>
    </cfRule>
  </conditionalFormatting>
  <conditionalFormatting sqref="F486:F491">
    <cfRule type="expression" dxfId="30205" priority="2270">
      <formula>$Y486=4</formula>
    </cfRule>
  </conditionalFormatting>
  <conditionalFormatting sqref="F486:F491">
    <cfRule type="expression" dxfId="30204" priority="2269">
      <formula>$Y486=2</formula>
    </cfRule>
  </conditionalFormatting>
  <conditionalFormatting sqref="F486:F491">
    <cfRule type="expression" dxfId="30203" priority="2267">
      <formula>$Y486=1</formula>
    </cfRule>
    <cfRule type="expression" dxfId="30202" priority="2268">
      <formula>$Y486=1</formula>
    </cfRule>
  </conditionalFormatting>
  <conditionalFormatting sqref="F486:F491">
    <cfRule type="expression" dxfId="30201" priority="2265">
      <formula>$Y486=4</formula>
    </cfRule>
    <cfRule type="expression" dxfId="30200" priority="2266">
      <formula>$Y486=2</formula>
    </cfRule>
  </conditionalFormatting>
  <conditionalFormatting sqref="F486:F491">
    <cfRule type="expression" dxfId="30199" priority="2264">
      <formula>$Y486=1</formula>
    </cfRule>
  </conditionalFormatting>
  <conditionalFormatting sqref="F486:F491">
    <cfRule type="expression" dxfId="30198" priority="2263">
      <formula>$Y486=3</formula>
    </cfRule>
  </conditionalFormatting>
  <conditionalFormatting sqref="F486:F491">
    <cfRule type="expression" dxfId="30197" priority="2262">
      <formula>$Y486=4</formula>
    </cfRule>
  </conditionalFormatting>
  <conditionalFormatting sqref="F486:F491">
    <cfRule type="expression" dxfId="30196" priority="2261">
      <formula>$Y486=2</formula>
    </cfRule>
  </conditionalFormatting>
  <conditionalFormatting sqref="F486:F491">
    <cfRule type="expression" dxfId="30195" priority="2259">
      <formula>$Y486=1</formula>
    </cfRule>
    <cfRule type="expression" dxfId="30194" priority="2260">
      <formula>$Y486=1</formula>
    </cfRule>
  </conditionalFormatting>
  <conditionalFormatting sqref="F486:F491">
    <cfRule type="expression" dxfId="30193" priority="2257">
      <formula>$Y486=4</formula>
    </cfRule>
    <cfRule type="expression" dxfId="30192" priority="2258">
      <formula>$Y486=2</formula>
    </cfRule>
  </conditionalFormatting>
  <conditionalFormatting sqref="F486:F491">
    <cfRule type="expression" dxfId="30191" priority="2256">
      <formula>$Y486=1</formula>
    </cfRule>
  </conditionalFormatting>
  <conditionalFormatting sqref="F486:F491">
    <cfRule type="expression" dxfId="30190" priority="2255">
      <formula>$Y486=3</formula>
    </cfRule>
  </conditionalFormatting>
  <conditionalFormatting sqref="F486:F491">
    <cfRule type="expression" dxfId="30189" priority="2254">
      <formula>$Y486=4</formula>
    </cfRule>
  </conditionalFormatting>
  <conditionalFormatting sqref="F486:F491">
    <cfRule type="expression" dxfId="30188" priority="2253">
      <formula>$Y486=2</formula>
    </cfRule>
  </conditionalFormatting>
  <conditionalFormatting sqref="F486:F491">
    <cfRule type="expression" dxfId="30187" priority="2251">
      <formula>$Y486=1</formula>
    </cfRule>
    <cfRule type="expression" dxfId="30186" priority="2252">
      <formula>$Y486=1</formula>
    </cfRule>
  </conditionalFormatting>
  <conditionalFormatting sqref="F486:F491">
    <cfRule type="expression" dxfId="30185" priority="2249">
      <formula>$Y486=4</formula>
    </cfRule>
    <cfRule type="expression" dxfId="30184" priority="2250">
      <formula>$Y486=2</formula>
    </cfRule>
  </conditionalFormatting>
  <conditionalFormatting sqref="F486:F491">
    <cfRule type="expression" dxfId="30183" priority="2248">
      <formula>$Y486=1</formula>
    </cfRule>
  </conditionalFormatting>
  <conditionalFormatting sqref="F486:F491">
    <cfRule type="expression" dxfId="30182" priority="2247">
      <formula>$Y486=3</formula>
    </cfRule>
  </conditionalFormatting>
  <conditionalFormatting sqref="F486:F491">
    <cfRule type="expression" dxfId="30181" priority="2246">
      <formula>$Y486=4</formula>
    </cfRule>
  </conditionalFormatting>
  <conditionalFormatting sqref="F486:F491">
    <cfRule type="expression" dxfId="30180" priority="2245">
      <formula>$Y486=2</formula>
    </cfRule>
  </conditionalFormatting>
  <conditionalFormatting sqref="F486:F491">
    <cfRule type="expression" dxfId="30179" priority="2243">
      <formula>$Y486=1</formula>
    </cfRule>
    <cfRule type="expression" dxfId="30178" priority="2244">
      <formula>$Y486=1</formula>
    </cfRule>
  </conditionalFormatting>
  <conditionalFormatting sqref="F486:F491">
    <cfRule type="expression" dxfId="30177" priority="2241">
      <formula>$Y486=4</formula>
    </cfRule>
    <cfRule type="expression" dxfId="30176" priority="2242">
      <formula>$Y486=2</formula>
    </cfRule>
  </conditionalFormatting>
  <conditionalFormatting sqref="F486:F491">
    <cfRule type="expression" dxfId="30175" priority="2240">
      <formula>$Y486=1</formula>
    </cfRule>
  </conditionalFormatting>
  <conditionalFormatting sqref="F486:F491">
    <cfRule type="expression" dxfId="30174" priority="2239">
      <formula>$Y486=3</formula>
    </cfRule>
  </conditionalFormatting>
  <conditionalFormatting sqref="F486:F491">
    <cfRule type="expression" dxfId="30173" priority="2238">
      <formula>$Y486=4</formula>
    </cfRule>
  </conditionalFormatting>
  <conditionalFormatting sqref="F486:F491">
    <cfRule type="expression" dxfId="30172" priority="2237">
      <formula>$Y486=2</formula>
    </cfRule>
  </conditionalFormatting>
  <conditionalFormatting sqref="F486:F491">
    <cfRule type="expression" dxfId="30171" priority="2235">
      <formula>$Y486=1</formula>
    </cfRule>
    <cfRule type="expression" dxfId="30170" priority="2236">
      <formula>$Y486=1</formula>
    </cfRule>
  </conditionalFormatting>
  <conditionalFormatting sqref="F486:F491">
    <cfRule type="expression" dxfId="30169" priority="2233">
      <formula>$Y486=4</formula>
    </cfRule>
    <cfRule type="expression" dxfId="30168" priority="2234">
      <formula>$Y486=2</formula>
    </cfRule>
  </conditionalFormatting>
  <conditionalFormatting sqref="F486:F491">
    <cfRule type="expression" dxfId="30167" priority="2232">
      <formula>$Y486=1</formula>
    </cfRule>
  </conditionalFormatting>
  <conditionalFormatting sqref="F486:F491">
    <cfRule type="expression" dxfId="30166" priority="2231">
      <formula>$Y486=3</formula>
    </cfRule>
  </conditionalFormatting>
  <conditionalFormatting sqref="F486:F491">
    <cfRule type="expression" dxfId="30165" priority="2230">
      <formula>$Y486=4</formula>
    </cfRule>
  </conditionalFormatting>
  <conditionalFormatting sqref="F486:F491">
    <cfRule type="expression" dxfId="30164" priority="2229">
      <formula>$Y486=2</formula>
    </cfRule>
  </conditionalFormatting>
  <conditionalFormatting sqref="F486:F491">
    <cfRule type="expression" dxfId="30163" priority="2227">
      <formula>$Y486=1</formula>
    </cfRule>
    <cfRule type="expression" dxfId="30162" priority="2228">
      <formula>$Y486=1</formula>
    </cfRule>
  </conditionalFormatting>
  <conditionalFormatting sqref="F486:F491">
    <cfRule type="expression" dxfId="30161" priority="2225">
      <formula>$Y486=4</formula>
    </cfRule>
    <cfRule type="expression" dxfId="30160" priority="2226">
      <formula>$Y486=2</formula>
    </cfRule>
  </conditionalFormatting>
  <conditionalFormatting sqref="F486:F491">
    <cfRule type="expression" dxfId="30159" priority="2224">
      <formula>$Y486=1</formula>
    </cfRule>
  </conditionalFormatting>
  <conditionalFormatting sqref="F486:F491">
    <cfRule type="expression" dxfId="30158" priority="2223">
      <formula>$Y486=3</formula>
    </cfRule>
  </conditionalFormatting>
  <conditionalFormatting sqref="F486:F491">
    <cfRule type="expression" dxfId="30157" priority="2222">
      <formula>$Y486=4</formula>
    </cfRule>
  </conditionalFormatting>
  <conditionalFormatting sqref="F486:F491">
    <cfRule type="expression" dxfId="30156" priority="2221">
      <formula>$Y486=2</formula>
    </cfRule>
  </conditionalFormatting>
  <conditionalFormatting sqref="F486:F491">
    <cfRule type="expression" dxfId="30155" priority="2219">
      <formula>$Y486=1</formula>
    </cfRule>
    <cfRule type="expression" dxfId="30154" priority="2220">
      <formula>$Y486=1</formula>
    </cfRule>
  </conditionalFormatting>
  <conditionalFormatting sqref="F486:F491">
    <cfRule type="expression" dxfId="30153" priority="2217">
      <formula>$Y486=4</formula>
    </cfRule>
    <cfRule type="expression" dxfId="30152" priority="2218">
      <formula>$Y486=2</formula>
    </cfRule>
  </conditionalFormatting>
  <conditionalFormatting sqref="F486:F491">
    <cfRule type="expression" dxfId="30151" priority="2216">
      <formula>$Y486=1</formula>
    </cfRule>
  </conditionalFormatting>
  <conditionalFormatting sqref="F486:F491">
    <cfRule type="expression" dxfId="30150" priority="2215">
      <formula>$Y486=3</formula>
    </cfRule>
  </conditionalFormatting>
  <conditionalFormatting sqref="F486:F491">
    <cfRule type="expression" dxfId="30149" priority="2214">
      <formula>$Y486=4</formula>
    </cfRule>
  </conditionalFormatting>
  <conditionalFormatting sqref="F486:F491">
    <cfRule type="expression" dxfId="30148" priority="2213">
      <formula>$Y486=2</formula>
    </cfRule>
  </conditionalFormatting>
  <conditionalFormatting sqref="F486:F491">
    <cfRule type="expression" dxfId="30147" priority="2211">
      <formula>$Y486=1</formula>
    </cfRule>
    <cfRule type="expression" dxfId="30146" priority="2212">
      <formula>$Y486=1</formula>
    </cfRule>
  </conditionalFormatting>
  <conditionalFormatting sqref="F486:F491">
    <cfRule type="expression" dxfId="30145" priority="2209">
      <formula>$Y486=4</formula>
    </cfRule>
    <cfRule type="expression" dxfId="30144" priority="2210">
      <formula>$Y486=2</formula>
    </cfRule>
  </conditionalFormatting>
  <conditionalFormatting sqref="F486:F491">
    <cfRule type="expression" dxfId="30143" priority="2208">
      <formula>$Y486=1</formula>
    </cfRule>
  </conditionalFormatting>
  <conditionalFormatting sqref="F486:F491">
    <cfRule type="expression" dxfId="30142" priority="2207">
      <formula>$Y486=3</formula>
    </cfRule>
  </conditionalFormatting>
  <conditionalFormatting sqref="F486:F491">
    <cfRule type="expression" dxfId="30141" priority="2206">
      <formula>$Y486=4</formula>
    </cfRule>
  </conditionalFormatting>
  <conditionalFormatting sqref="F486:F491">
    <cfRule type="expression" dxfId="30140" priority="2205">
      <formula>$Y486=2</formula>
    </cfRule>
  </conditionalFormatting>
  <conditionalFormatting sqref="F486:F491">
    <cfRule type="expression" dxfId="30139" priority="2203">
      <formula>$Y486=1</formula>
    </cfRule>
    <cfRule type="expression" dxfId="30138" priority="2204">
      <formula>$Y486=1</formula>
    </cfRule>
  </conditionalFormatting>
  <conditionalFormatting sqref="F486:F491">
    <cfRule type="expression" dxfId="30137" priority="2201">
      <formula>$Y486=4</formula>
    </cfRule>
    <cfRule type="expression" dxfId="30136" priority="2202">
      <formula>$Y486=2</formula>
    </cfRule>
  </conditionalFormatting>
  <conditionalFormatting sqref="G486:G491">
    <cfRule type="expression" dxfId="30135" priority="2200">
      <formula>$Y486=1</formula>
    </cfRule>
  </conditionalFormatting>
  <conditionalFormatting sqref="G486:G491">
    <cfRule type="expression" dxfId="30134" priority="2199">
      <formula>$Y486=3</formula>
    </cfRule>
  </conditionalFormatting>
  <conditionalFormatting sqref="G486:G491">
    <cfRule type="expression" dxfId="30133" priority="2198">
      <formula>$Y486=4</formula>
    </cfRule>
  </conditionalFormatting>
  <conditionalFormatting sqref="G486:G491">
    <cfRule type="expression" dxfId="30132" priority="2197">
      <formula>$Y486=2</formula>
    </cfRule>
  </conditionalFormatting>
  <conditionalFormatting sqref="G486:G491">
    <cfRule type="expression" dxfId="30131" priority="2195">
      <formula>$Y486=1</formula>
    </cfRule>
    <cfRule type="expression" dxfId="30130" priority="2196">
      <formula>$Y486=1</formula>
    </cfRule>
  </conditionalFormatting>
  <conditionalFormatting sqref="G486:G491">
    <cfRule type="expression" dxfId="30129" priority="2193">
      <formula>$Y486=4</formula>
    </cfRule>
    <cfRule type="expression" dxfId="30128" priority="2194">
      <formula>$Y486=2</formula>
    </cfRule>
  </conditionalFormatting>
  <conditionalFormatting sqref="G486:G491">
    <cfRule type="expression" dxfId="30127" priority="2192">
      <formula>$Y486=1</formula>
    </cfRule>
  </conditionalFormatting>
  <conditionalFormatting sqref="G486:G491">
    <cfRule type="expression" dxfId="30126" priority="2191">
      <formula>$Y486=3</formula>
    </cfRule>
  </conditionalFormatting>
  <conditionalFormatting sqref="G486:G491">
    <cfRule type="expression" dxfId="30125" priority="2190">
      <formula>$Y486=4</formula>
    </cfRule>
  </conditionalFormatting>
  <conditionalFormatting sqref="G486:G491">
    <cfRule type="expression" dxfId="30124" priority="2189">
      <formula>$Y486=2</formula>
    </cfRule>
  </conditionalFormatting>
  <conditionalFormatting sqref="G486:G491">
    <cfRule type="expression" dxfId="30123" priority="2187">
      <formula>$Y486=1</formula>
    </cfRule>
    <cfRule type="expression" dxfId="30122" priority="2188">
      <formula>$Y486=1</formula>
    </cfRule>
  </conditionalFormatting>
  <conditionalFormatting sqref="G486:G491">
    <cfRule type="expression" dxfId="30121" priority="2185">
      <formula>$Y486=4</formula>
    </cfRule>
    <cfRule type="expression" dxfId="30120" priority="2186">
      <formula>$Y486=2</formula>
    </cfRule>
  </conditionalFormatting>
  <conditionalFormatting sqref="N485:O490 R485:V491 AB485:AD491 O491">
    <cfRule type="expression" dxfId="30119" priority="2184">
      <formula>$Y485=1</formula>
    </cfRule>
  </conditionalFormatting>
  <conditionalFormatting sqref="N485:O490 R485:V491 AB485:AD491 O491">
    <cfRule type="expression" dxfId="30118" priority="2183">
      <formula>$Y485=3</formula>
    </cfRule>
  </conditionalFormatting>
  <conditionalFormatting sqref="N485:O490 R485:V491 AB485:AD491 O491">
    <cfRule type="expression" dxfId="30117" priority="2182">
      <formula>$Y485=4</formula>
    </cfRule>
  </conditionalFormatting>
  <conditionalFormatting sqref="N485:O490 R485:V491 AB485:AD491 O491">
    <cfRule type="expression" dxfId="30116" priority="2181">
      <formula>$Y485=2</formula>
    </cfRule>
  </conditionalFormatting>
  <conditionalFormatting sqref="R485:V491">
    <cfRule type="expression" dxfId="30115" priority="2173">
      <formula>$Y485=4</formula>
    </cfRule>
    <cfRule type="expression" dxfId="30114" priority="2174">
      <formula>$Y485=3</formula>
    </cfRule>
    <cfRule type="expression" dxfId="30113" priority="2175">
      <formula>$Y485=2</formula>
    </cfRule>
    <cfRule type="expression" dxfId="30112" priority="2176">
      <formula>$Y485=1</formula>
    </cfRule>
    <cfRule type="expression" dxfId="30111" priority="2177">
      <formula>$Y485=4</formula>
    </cfRule>
    <cfRule type="expression" dxfId="30110" priority="2178">
      <formula>$Y485=3</formula>
    </cfRule>
    <cfRule type="expression" dxfId="30109" priority="2179">
      <formula>$Y485=2</formula>
    </cfRule>
    <cfRule type="expression" dxfId="30108" priority="2180">
      <formula>$Y485=1</formula>
    </cfRule>
  </conditionalFormatting>
  <conditionalFormatting sqref="R485:V491 AB485:AD491">
    <cfRule type="expression" dxfId="30107" priority="2172">
      <formula>$Y485=1</formula>
    </cfRule>
  </conditionalFormatting>
  <conditionalFormatting sqref="R485:V491 AB485:AD491">
    <cfRule type="expression" dxfId="30106" priority="2171">
      <formula>$Y485=3</formula>
    </cfRule>
  </conditionalFormatting>
  <conditionalFormatting sqref="R485:V491 AB485:AD491">
    <cfRule type="expression" dxfId="30105" priority="2170">
      <formula>$Y485=4</formula>
    </cfRule>
  </conditionalFormatting>
  <conditionalFormatting sqref="R485:V491 AB485:AD491">
    <cfRule type="expression" dxfId="30104" priority="2169">
      <formula>$Y485=2</formula>
    </cfRule>
  </conditionalFormatting>
  <conditionalFormatting sqref="R485:V491">
    <cfRule type="expression" dxfId="30103" priority="2161">
      <formula>$Y485=4</formula>
    </cfRule>
    <cfRule type="expression" dxfId="30102" priority="2162">
      <formula>$Y485=3</formula>
    </cfRule>
    <cfRule type="expression" dxfId="30101" priority="2163">
      <formula>$Y485=2</formula>
    </cfRule>
    <cfRule type="expression" dxfId="30100" priority="2164">
      <formula>$Y485=1</formula>
    </cfRule>
    <cfRule type="expression" dxfId="30099" priority="2165">
      <formula>$Y485=4</formula>
    </cfRule>
    <cfRule type="expression" dxfId="30098" priority="2166">
      <formula>$Y485=3</formula>
    </cfRule>
    <cfRule type="expression" dxfId="30097" priority="2167">
      <formula>$Y485=2</formula>
    </cfRule>
    <cfRule type="expression" dxfId="30096" priority="2168">
      <formula>$Y485=1</formula>
    </cfRule>
  </conditionalFormatting>
  <conditionalFormatting sqref="R485:V491 AB485:AD491">
    <cfRule type="expression" dxfId="30095" priority="2160">
      <formula>$Y485=1</formula>
    </cfRule>
  </conditionalFormatting>
  <conditionalFormatting sqref="R485:V491 AB485:AD491">
    <cfRule type="expression" dxfId="30094" priority="2159">
      <formula>$Y485=3</formula>
    </cfRule>
  </conditionalFormatting>
  <conditionalFormatting sqref="R485:V491 AB485:AD491">
    <cfRule type="expression" dxfId="30093" priority="2158">
      <formula>$Y485=4</formula>
    </cfRule>
  </conditionalFormatting>
  <conditionalFormatting sqref="R485:V491 AB485:AD491">
    <cfRule type="expression" dxfId="30092" priority="2157">
      <formula>$Y485=2</formula>
    </cfRule>
  </conditionalFormatting>
  <conditionalFormatting sqref="R485:V491">
    <cfRule type="expression" dxfId="30091" priority="2149">
      <formula>$Y485=4</formula>
    </cfRule>
    <cfRule type="expression" dxfId="30090" priority="2150">
      <formula>$Y485=3</formula>
    </cfRule>
    <cfRule type="expression" dxfId="30089" priority="2151">
      <formula>$Y485=2</formula>
    </cfRule>
    <cfRule type="expression" dxfId="30088" priority="2152">
      <formula>$Y485=1</formula>
    </cfRule>
    <cfRule type="expression" dxfId="30087" priority="2153">
      <formula>$Y485=4</formula>
    </cfRule>
    <cfRule type="expression" dxfId="30086" priority="2154">
      <formula>$Y485=3</formula>
    </cfRule>
    <cfRule type="expression" dxfId="30085" priority="2155">
      <formula>$Y485=2</formula>
    </cfRule>
    <cfRule type="expression" dxfId="30084" priority="2156">
      <formula>$Y485=1</formula>
    </cfRule>
  </conditionalFormatting>
  <conditionalFormatting sqref="R485:V491 AB485:AD491">
    <cfRule type="expression" dxfId="30083" priority="2148">
      <formula>$Y485=1</formula>
    </cfRule>
  </conditionalFormatting>
  <conditionalFormatting sqref="R485:V491 AB485:AD491">
    <cfRule type="expression" dxfId="30082" priority="2147">
      <formula>$Y485=3</formula>
    </cfRule>
  </conditionalFormatting>
  <conditionalFormatting sqref="R485:V491 AB485:AD491">
    <cfRule type="expression" dxfId="30081" priority="2146">
      <formula>$Y485=4</formula>
    </cfRule>
  </conditionalFormatting>
  <conditionalFormatting sqref="R485:V491 AB485:AD491">
    <cfRule type="expression" dxfId="30080" priority="2145">
      <formula>$Y485=2</formula>
    </cfRule>
  </conditionalFormatting>
  <conditionalFormatting sqref="R485:V491">
    <cfRule type="expression" dxfId="30079" priority="2137">
      <formula>$Y485=4</formula>
    </cfRule>
    <cfRule type="expression" dxfId="30078" priority="2138">
      <formula>$Y485=3</formula>
    </cfRule>
    <cfRule type="expression" dxfId="30077" priority="2139">
      <formula>$Y485=2</formula>
    </cfRule>
    <cfRule type="expression" dxfId="30076" priority="2140">
      <formula>$Y485=1</formula>
    </cfRule>
    <cfRule type="expression" dxfId="30075" priority="2141">
      <formula>$Y485=4</formula>
    </cfRule>
    <cfRule type="expression" dxfId="30074" priority="2142">
      <formula>$Y485=3</formula>
    </cfRule>
    <cfRule type="expression" dxfId="30073" priority="2143">
      <formula>$Y485=2</formula>
    </cfRule>
    <cfRule type="expression" dxfId="30072" priority="2144">
      <formula>$Y485=1</formula>
    </cfRule>
  </conditionalFormatting>
  <conditionalFormatting sqref="R485:V491 AB485:AD491">
    <cfRule type="expression" dxfId="30071" priority="2136">
      <formula>$Y485=1</formula>
    </cfRule>
  </conditionalFormatting>
  <conditionalFormatting sqref="R485:V491 AB485:AD491">
    <cfRule type="expression" dxfId="30070" priority="2135">
      <formula>$Y485=3</formula>
    </cfRule>
  </conditionalFormatting>
  <conditionalFormatting sqref="R485:V491 AB485:AD491">
    <cfRule type="expression" dxfId="30069" priority="2134">
      <formula>$Y485=4</formula>
    </cfRule>
  </conditionalFormatting>
  <conditionalFormatting sqref="R485:V491 AB485:AD491">
    <cfRule type="expression" dxfId="30068" priority="2133">
      <formula>$Y485=2</formula>
    </cfRule>
  </conditionalFormatting>
  <conditionalFormatting sqref="R485:V491">
    <cfRule type="expression" dxfId="30067" priority="2125">
      <formula>$Y485=4</formula>
    </cfRule>
    <cfRule type="expression" dxfId="30066" priority="2126">
      <formula>$Y485=3</formula>
    </cfRule>
    <cfRule type="expression" dxfId="30065" priority="2127">
      <formula>$Y485=2</formula>
    </cfRule>
    <cfRule type="expression" dxfId="30064" priority="2128">
      <formula>$Y485=1</formula>
    </cfRule>
    <cfRule type="expression" dxfId="30063" priority="2129">
      <formula>$Y485=4</formula>
    </cfRule>
    <cfRule type="expression" dxfId="30062" priority="2130">
      <formula>$Y485=3</formula>
    </cfRule>
    <cfRule type="expression" dxfId="30061" priority="2131">
      <formula>$Y485=2</formula>
    </cfRule>
    <cfRule type="expression" dxfId="30060" priority="2132">
      <formula>$Y485=1</formula>
    </cfRule>
  </conditionalFormatting>
  <conditionalFormatting sqref="P485:P491">
    <cfRule type="expression" dxfId="30059" priority="2104">
      <formula>$Y485=1</formula>
    </cfRule>
  </conditionalFormatting>
  <conditionalFormatting sqref="P485:P491">
    <cfRule type="expression" dxfId="30058" priority="2103">
      <formula>$Y485=3</formula>
    </cfRule>
  </conditionalFormatting>
  <conditionalFormatting sqref="P485:P491">
    <cfRule type="expression" dxfId="30057" priority="2102">
      <formula>$Y485=4</formula>
    </cfRule>
  </conditionalFormatting>
  <conditionalFormatting sqref="P485:P491">
    <cfRule type="expression" dxfId="30056" priority="2101">
      <formula>$Y485=2</formula>
    </cfRule>
  </conditionalFormatting>
  <conditionalFormatting sqref="P485:Q491">
    <cfRule type="expression" dxfId="30055" priority="2124">
      <formula>$Y485=1</formula>
    </cfRule>
  </conditionalFormatting>
  <conditionalFormatting sqref="P485:Q491">
    <cfRule type="expression" dxfId="30054" priority="2123">
      <formula>$Y485=3</formula>
    </cfRule>
  </conditionalFormatting>
  <conditionalFormatting sqref="P485:Q491">
    <cfRule type="expression" dxfId="30053" priority="2122">
      <formula>$Y485=4</formula>
    </cfRule>
  </conditionalFormatting>
  <conditionalFormatting sqref="P485:Q491">
    <cfRule type="expression" dxfId="30052" priority="2121">
      <formula>$Y485=2</formula>
    </cfRule>
  </conditionalFormatting>
  <conditionalFormatting sqref="P485:Q491">
    <cfRule type="expression" dxfId="30051" priority="2105">
      <formula>$Y485=4</formula>
    </cfRule>
    <cfRule type="expression" dxfId="30050" priority="2106">
      <formula>$Y485=3</formula>
    </cfRule>
    <cfRule type="expression" dxfId="30049" priority="2107">
      <formula>$Y485=2</formula>
    </cfRule>
    <cfRule type="expression" dxfId="30048" priority="2108">
      <formula>$Y485=1</formula>
    </cfRule>
    <cfRule type="expression" dxfId="30047" priority="2109">
      <formula>$Y485=4</formula>
    </cfRule>
    <cfRule type="expression" dxfId="30046" priority="2110">
      <formula>$Y485=3</formula>
    </cfRule>
    <cfRule type="expression" dxfId="30045" priority="2111">
      <formula>$Y485=2</formula>
    </cfRule>
    <cfRule type="expression" dxfId="30044" priority="2112">
      <formula>$Y485=1</formula>
    </cfRule>
    <cfRule type="expression" dxfId="30043" priority="2113">
      <formula>$Y485=4</formula>
    </cfRule>
    <cfRule type="expression" dxfId="30042" priority="2114">
      <formula>$Y485=3</formula>
    </cfRule>
    <cfRule type="expression" dxfId="30041" priority="2115">
      <formula>$Y485=2</formula>
    </cfRule>
    <cfRule type="expression" dxfId="30040" priority="2116">
      <formula>$Y485=1</formula>
    </cfRule>
    <cfRule type="expression" dxfId="30039" priority="2117">
      <formula>$Y485=4</formula>
    </cfRule>
    <cfRule type="expression" dxfId="30038" priority="2118">
      <formula>$Y485=3</formula>
    </cfRule>
    <cfRule type="expression" dxfId="30037" priority="2119">
      <formula>$Y485=2</formula>
    </cfRule>
    <cfRule type="expression" dxfId="30036" priority="2120">
      <formula>$Y485=1</formula>
    </cfRule>
  </conditionalFormatting>
  <conditionalFormatting sqref="P485:P491">
    <cfRule type="expression" dxfId="30035" priority="2085">
      <formula>$Y485=4</formula>
    </cfRule>
    <cfRule type="expression" dxfId="30034" priority="2086">
      <formula>$Y485=3</formula>
    </cfRule>
    <cfRule type="expression" dxfId="30033" priority="2087">
      <formula>$Y485=2</formula>
    </cfRule>
    <cfRule type="expression" dxfId="30032" priority="2088">
      <formula>$Y485=1</formula>
    </cfRule>
    <cfRule type="expression" dxfId="30031" priority="2089">
      <formula>$Y485=4</formula>
    </cfRule>
    <cfRule type="expression" dxfId="30030" priority="2090">
      <formula>$Y485=3</formula>
    </cfRule>
    <cfRule type="expression" dxfId="30029" priority="2091">
      <formula>$Y485=2</formula>
    </cfRule>
    <cfRule type="expression" dxfId="30028" priority="2092">
      <formula>$Y485=1</formula>
    </cfRule>
    <cfRule type="expression" dxfId="30027" priority="2093">
      <formula>$Y485=4</formula>
    </cfRule>
    <cfRule type="expression" dxfId="30026" priority="2094">
      <formula>$Y485=3</formula>
    </cfRule>
    <cfRule type="expression" dxfId="30025" priority="2095">
      <formula>$Y485=2</formula>
    </cfRule>
    <cfRule type="expression" dxfId="30024" priority="2096">
      <formula>$Y485=1</formula>
    </cfRule>
    <cfRule type="expression" dxfId="30023" priority="2097">
      <formula>$Y485=4</formula>
    </cfRule>
    <cfRule type="expression" dxfId="30022" priority="2098">
      <formula>$Y485=3</formula>
    </cfRule>
    <cfRule type="expression" dxfId="30021" priority="2099">
      <formula>$Y485=2</formula>
    </cfRule>
    <cfRule type="expression" dxfId="30020" priority="2100">
      <formula>$Y485=1</formula>
    </cfRule>
  </conditionalFormatting>
  <conditionalFormatting sqref="P485:P491">
    <cfRule type="expression" dxfId="30019" priority="2084">
      <formula>$Y485=1</formula>
    </cfRule>
  </conditionalFormatting>
  <conditionalFormatting sqref="P485:P491">
    <cfRule type="expression" dxfId="30018" priority="2083">
      <formula>$Y485=3</formula>
    </cfRule>
  </conditionalFormatting>
  <conditionalFormatting sqref="P485:P491">
    <cfRule type="expression" dxfId="30017" priority="2082">
      <formula>$Y485=4</formula>
    </cfRule>
  </conditionalFormatting>
  <conditionalFormatting sqref="P485:P491">
    <cfRule type="expression" dxfId="30016" priority="2081">
      <formula>$Y485=2</formula>
    </cfRule>
  </conditionalFormatting>
  <conditionalFormatting sqref="P485:P491">
    <cfRule type="expression" dxfId="30015" priority="2065">
      <formula>$Y485=4</formula>
    </cfRule>
    <cfRule type="expression" dxfId="30014" priority="2066">
      <formula>$Y485=3</formula>
    </cfRule>
    <cfRule type="expression" dxfId="30013" priority="2067">
      <formula>$Y485=2</formula>
    </cfRule>
    <cfRule type="expression" dxfId="30012" priority="2068">
      <formula>$Y485=1</formula>
    </cfRule>
    <cfRule type="expression" dxfId="30011" priority="2069">
      <formula>$Y485=4</formula>
    </cfRule>
    <cfRule type="expression" dxfId="30010" priority="2070">
      <formula>$Y485=3</formula>
    </cfRule>
    <cfRule type="expression" dxfId="30009" priority="2071">
      <formula>$Y485=2</formula>
    </cfRule>
    <cfRule type="expression" dxfId="30008" priority="2072">
      <formula>$Y485=1</formula>
    </cfRule>
    <cfRule type="expression" dxfId="30007" priority="2073">
      <formula>$Y485=4</formula>
    </cfRule>
    <cfRule type="expression" dxfId="30006" priority="2074">
      <formula>$Y485=3</formula>
    </cfRule>
    <cfRule type="expression" dxfId="30005" priority="2075">
      <formula>$Y485=2</formula>
    </cfRule>
    <cfRule type="expression" dxfId="30004" priority="2076">
      <formula>$Y485=1</formula>
    </cfRule>
    <cfRule type="expression" dxfId="30003" priority="2077">
      <formula>$Y485=4</formula>
    </cfRule>
    <cfRule type="expression" dxfId="30002" priority="2078">
      <formula>$Y485=3</formula>
    </cfRule>
    <cfRule type="expression" dxfId="30001" priority="2079">
      <formula>$Y485=2</formula>
    </cfRule>
    <cfRule type="expression" dxfId="30000" priority="2080">
      <formula>$Y485=1</formula>
    </cfRule>
  </conditionalFormatting>
  <conditionalFormatting sqref="Q485:Q491">
    <cfRule type="expression" dxfId="29999" priority="2064">
      <formula>$Y485=1</formula>
    </cfRule>
  </conditionalFormatting>
  <conditionalFormatting sqref="Q485:Q491">
    <cfRule type="expression" dxfId="29998" priority="2063">
      <formula>$Y485=3</formula>
    </cfRule>
  </conditionalFormatting>
  <conditionalFormatting sqref="Q485:Q491">
    <cfRule type="expression" dxfId="29997" priority="2062">
      <formula>$Y485=4</formula>
    </cfRule>
  </conditionalFormatting>
  <conditionalFormatting sqref="Q485:Q491">
    <cfRule type="expression" dxfId="29996" priority="2061">
      <formula>$Y485=2</formula>
    </cfRule>
  </conditionalFormatting>
  <conditionalFormatting sqref="Q485:Q491">
    <cfRule type="expression" dxfId="29995" priority="2045">
      <formula>$Y485=4</formula>
    </cfRule>
    <cfRule type="expression" dxfId="29994" priority="2046">
      <formula>$Y485=3</formula>
    </cfRule>
    <cfRule type="expression" dxfId="29993" priority="2047">
      <formula>$Y485=2</formula>
    </cfRule>
    <cfRule type="expression" dxfId="29992" priority="2048">
      <formula>$Y485=1</formula>
    </cfRule>
    <cfRule type="expression" dxfId="29991" priority="2049">
      <formula>$Y485=4</formula>
    </cfRule>
    <cfRule type="expression" dxfId="29990" priority="2050">
      <formula>$Y485=3</formula>
    </cfRule>
    <cfRule type="expression" dxfId="29989" priority="2051">
      <formula>$Y485=2</formula>
    </cfRule>
    <cfRule type="expression" dxfId="29988" priority="2052">
      <formula>$Y485=1</formula>
    </cfRule>
    <cfRule type="expression" dxfId="29987" priority="2053">
      <formula>$Y485=4</formula>
    </cfRule>
    <cfRule type="expression" dxfId="29986" priority="2054">
      <formula>$Y485=3</formula>
    </cfRule>
    <cfRule type="expression" dxfId="29985" priority="2055">
      <formula>$Y485=2</formula>
    </cfRule>
    <cfRule type="expression" dxfId="29984" priority="2056">
      <formula>$Y485=1</formula>
    </cfRule>
    <cfRule type="expression" dxfId="29983" priority="2057">
      <formula>$Y485=4</formula>
    </cfRule>
    <cfRule type="expression" dxfId="29982" priority="2058">
      <formula>$Y485=3</formula>
    </cfRule>
    <cfRule type="expression" dxfId="29981" priority="2059">
      <formula>$Y485=2</formula>
    </cfRule>
    <cfRule type="expression" dxfId="29980" priority="2060">
      <formula>$Y485=1</formula>
    </cfRule>
  </conditionalFormatting>
  <conditionalFormatting sqref="Q485:Q491">
    <cfRule type="expression" dxfId="29979" priority="2044">
      <formula>$Y485=1</formula>
    </cfRule>
  </conditionalFormatting>
  <conditionalFormatting sqref="Q485:Q491">
    <cfRule type="expression" dxfId="29978" priority="2043">
      <formula>$Y485=3</formula>
    </cfRule>
  </conditionalFormatting>
  <conditionalFormatting sqref="Q485:Q491">
    <cfRule type="expression" dxfId="29977" priority="2042">
      <formula>$Y485=4</formula>
    </cfRule>
  </conditionalFormatting>
  <conditionalFormatting sqref="Q485:Q491">
    <cfRule type="expression" dxfId="29976" priority="2041">
      <formula>$Y485=2</formula>
    </cfRule>
  </conditionalFormatting>
  <conditionalFormatting sqref="Q485:Q491">
    <cfRule type="expression" dxfId="29975" priority="2025">
      <formula>$Y485=4</formula>
    </cfRule>
    <cfRule type="expression" dxfId="29974" priority="2026">
      <formula>$Y485=3</formula>
    </cfRule>
    <cfRule type="expression" dxfId="29973" priority="2027">
      <formula>$Y485=2</formula>
    </cfRule>
    <cfRule type="expression" dxfId="29972" priority="2028">
      <formula>$Y485=1</formula>
    </cfRule>
    <cfRule type="expression" dxfId="29971" priority="2029">
      <formula>$Y485=4</formula>
    </cfRule>
    <cfRule type="expression" dxfId="29970" priority="2030">
      <formula>$Y485=3</formula>
    </cfRule>
    <cfRule type="expression" dxfId="29969" priority="2031">
      <formula>$Y485=2</formula>
    </cfRule>
    <cfRule type="expression" dxfId="29968" priority="2032">
      <formula>$Y485=1</formula>
    </cfRule>
    <cfRule type="expression" dxfId="29967" priority="2033">
      <formula>$Y485=4</formula>
    </cfRule>
    <cfRule type="expression" dxfId="29966" priority="2034">
      <formula>$Y485=3</formula>
    </cfRule>
    <cfRule type="expression" dxfId="29965" priority="2035">
      <formula>$Y485=2</formula>
    </cfRule>
    <cfRule type="expression" dxfId="29964" priority="2036">
      <formula>$Y485=1</formula>
    </cfRule>
    <cfRule type="expression" dxfId="29963" priority="2037">
      <formula>$Y485=4</formula>
    </cfRule>
    <cfRule type="expression" dxfId="29962" priority="2038">
      <formula>$Y485=3</formula>
    </cfRule>
    <cfRule type="expression" dxfId="29961" priority="2039">
      <formula>$Y485=2</formula>
    </cfRule>
    <cfRule type="expression" dxfId="29960" priority="2040">
      <formula>$Y485=1</formula>
    </cfRule>
  </conditionalFormatting>
  <conditionalFormatting sqref="AE485:AF491">
    <cfRule type="expression" dxfId="29959" priority="2024">
      <formula>$Y485=1</formula>
    </cfRule>
  </conditionalFormatting>
  <conditionalFormatting sqref="AE485:AF491">
    <cfRule type="expression" dxfId="29958" priority="2023">
      <formula>$Y485=3</formula>
    </cfRule>
  </conditionalFormatting>
  <conditionalFormatting sqref="AE485:AF491">
    <cfRule type="expression" dxfId="29957" priority="2022">
      <formula>$Y485=4</formula>
    </cfRule>
  </conditionalFormatting>
  <conditionalFormatting sqref="AE485:AF491">
    <cfRule type="expression" dxfId="29956" priority="2021">
      <formula>$Y485=2</formula>
    </cfRule>
  </conditionalFormatting>
  <conditionalFormatting sqref="AE485:AF491">
    <cfRule type="expression" dxfId="29955" priority="2000">
      <formula>$Y485=1</formula>
    </cfRule>
  </conditionalFormatting>
  <conditionalFormatting sqref="AE485:AF491">
    <cfRule type="expression" dxfId="29954" priority="1999">
      <formula>$Y485=3</formula>
    </cfRule>
  </conditionalFormatting>
  <conditionalFormatting sqref="AE485:AF491">
    <cfRule type="expression" dxfId="29953" priority="1998">
      <formula>$Y485=4</formula>
    </cfRule>
  </conditionalFormatting>
  <conditionalFormatting sqref="AE485:AF491">
    <cfRule type="expression" dxfId="29952" priority="1997">
      <formula>$Y485=2</formula>
    </cfRule>
  </conditionalFormatting>
  <conditionalFormatting sqref="AE485:AF491">
    <cfRule type="expression" dxfId="29951" priority="1976">
      <formula>$Y485=1</formula>
    </cfRule>
  </conditionalFormatting>
  <conditionalFormatting sqref="AE485:AF491">
    <cfRule type="expression" dxfId="29950" priority="1975">
      <formula>$Y485=3</formula>
    </cfRule>
  </conditionalFormatting>
  <conditionalFormatting sqref="AE485:AF491">
    <cfRule type="expression" dxfId="29949" priority="1974">
      <formula>$Y485=4</formula>
    </cfRule>
  </conditionalFormatting>
  <conditionalFormatting sqref="AE485:AF491">
    <cfRule type="expression" dxfId="29948" priority="1973">
      <formula>$Y485=2</formula>
    </cfRule>
  </conditionalFormatting>
  <conditionalFormatting sqref="AF485:AF491">
    <cfRule type="expression" dxfId="29947" priority="2013">
      <formula>$Y485=4</formula>
    </cfRule>
    <cfRule type="expression" dxfId="29946" priority="2014">
      <formula>$Y485=3</formula>
    </cfRule>
    <cfRule type="expression" dxfId="29945" priority="2015">
      <formula>$Y485=2</formula>
    </cfRule>
    <cfRule type="expression" dxfId="29944" priority="2016">
      <formula>$Y485=1</formula>
    </cfRule>
    <cfRule type="expression" dxfId="29943" priority="2017">
      <formula>$Y485=4</formula>
    </cfRule>
    <cfRule type="expression" dxfId="29942" priority="2018">
      <formula>$Y485=3</formula>
    </cfRule>
    <cfRule type="expression" dxfId="29941" priority="2019">
      <formula>$Y485=2</formula>
    </cfRule>
    <cfRule type="expression" dxfId="29940" priority="2020">
      <formula>$Y485=1</formula>
    </cfRule>
  </conditionalFormatting>
  <conditionalFormatting sqref="AE485:AF491">
    <cfRule type="expression" dxfId="29939" priority="2012">
      <formula>$Y485=1</formula>
    </cfRule>
  </conditionalFormatting>
  <conditionalFormatting sqref="AE485:AF491">
    <cfRule type="expression" dxfId="29938" priority="2011">
      <formula>$Y485=3</formula>
    </cfRule>
  </conditionalFormatting>
  <conditionalFormatting sqref="AE485:AF491">
    <cfRule type="expression" dxfId="29937" priority="2010">
      <formula>$Y485=4</formula>
    </cfRule>
  </conditionalFormatting>
  <conditionalFormatting sqref="AE485:AF491">
    <cfRule type="expression" dxfId="29936" priority="2009">
      <formula>$Y485=2</formula>
    </cfRule>
  </conditionalFormatting>
  <conditionalFormatting sqref="AF485:AF491">
    <cfRule type="expression" dxfId="29935" priority="2001">
      <formula>$Y485=4</formula>
    </cfRule>
    <cfRule type="expression" dxfId="29934" priority="2002">
      <formula>$Y485=3</formula>
    </cfRule>
    <cfRule type="expression" dxfId="29933" priority="2003">
      <formula>$Y485=2</formula>
    </cfRule>
    <cfRule type="expression" dxfId="29932" priority="2004">
      <formula>$Y485=1</formula>
    </cfRule>
    <cfRule type="expression" dxfId="29931" priority="2005">
      <formula>$Y485=4</formula>
    </cfRule>
    <cfRule type="expression" dxfId="29930" priority="2006">
      <formula>$Y485=3</formula>
    </cfRule>
    <cfRule type="expression" dxfId="29929" priority="2007">
      <formula>$Y485=2</formula>
    </cfRule>
    <cfRule type="expression" dxfId="29928" priority="2008">
      <formula>$Y485=1</formula>
    </cfRule>
  </conditionalFormatting>
  <conditionalFormatting sqref="AF485:AF491">
    <cfRule type="expression" dxfId="29927" priority="1989">
      <formula>$Y485=4</formula>
    </cfRule>
    <cfRule type="expression" dxfId="29926" priority="1990">
      <formula>$Y485=3</formula>
    </cfRule>
    <cfRule type="expression" dxfId="29925" priority="1991">
      <formula>$Y485=2</formula>
    </cfRule>
    <cfRule type="expression" dxfId="29924" priority="1992">
      <formula>$Y485=1</formula>
    </cfRule>
    <cfRule type="expression" dxfId="29923" priority="1993">
      <formula>$Y485=4</formula>
    </cfRule>
    <cfRule type="expression" dxfId="29922" priority="1994">
      <formula>$Y485=3</formula>
    </cfRule>
    <cfRule type="expression" dxfId="29921" priority="1995">
      <formula>$Y485=2</formula>
    </cfRule>
    <cfRule type="expression" dxfId="29920" priority="1996">
      <formula>$Y485=1</formula>
    </cfRule>
  </conditionalFormatting>
  <conditionalFormatting sqref="AE485:AF491">
    <cfRule type="expression" dxfId="29919" priority="1988">
      <formula>$Y485=1</formula>
    </cfRule>
  </conditionalFormatting>
  <conditionalFormatting sqref="AE485:AF491">
    <cfRule type="expression" dxfId="29918" priority="1987">
      <formula>$Y485=3</formula>
    </cfRule>
  </conditionalFormatting>
  <conditionalFormatting sqref="AE485:AF491">
    <cfRule type="expression" dxfId="29917" priority="1986">
      <formula>$Y485=4</formula>
    </cfRule>
  </conditionalFormatting>
  <conditionalFormatting sqref="AE485:AF491">
    <cfRule type="expression" dxfId="29916" priority="1985">
      <formula>$Y485=2</formula>
    </cfRule>
  </conditionalFormatting>
  <conditionalFormatting sqref="AF485:AF491">
    <cfRule type="expression" dxfId="29915" priority="1977">
      <formula>$Y485=4</formula>
    </cfRule>
    <cfRule type="expression" dxfId="29914" priority="1978">
      <formula>$Y485=3</formula>
    </cfRule>
    <cfRule type="expression" dxfId="29913" priority="1979">
      <formula>$Y485=2</formula>
    </cfRule>
    <cfRule type="expression" dxfId="29912" priority="1980">
      <formula>$Y485=1</formula>
    </cfRule>
    <cfRule type="expression" dxfId="29911" priority="1981">
      <formula>$Y485=4</formula>
    </cfRule>
    <cfRule type="expression" dxfId="29910" priority="1982">
      <formula>$Y485=3</formula>
    </cfRule>
    <cfRule type="expression" dxfId="29909" priority="1983">
      <formula>$Y485=2</formula>
    </cfRule>
    <cfRule type="expression" dxfId="29908" priority="1984">
      <formula>$Y485=1</formula>
    </cfRule>
  </conditionalFormatting>
  <conditionalFormatting sqref="AF485:AF491">
    <cfRule type="expression" dxfId="29907" priority="1965">
      <formula>$Y485=4</formula>
    </cfRule>
    <cfRule type="expression" dxfId="29906" priority="1966">
      <formula>$Y485=3</formula>
    </cfRule>
    <cfRule type="expression" dxfId="29905" priority="1967">
      <formula>$Y485=2</formula>
    </cfRule>
    <cfRule type="expression" dxfId="29904" priority="1968">
      <formula>$Y485=1</formula>
    </cfRule>
    <cfRule type="expression" dxfId="29903" priority="1969">
      <formula>$Y485=4</formula>
    </cfRule>
    <cfRule type="expression" dxfId="29902" priority="1970">
      <formula>$Y485=3</formula>
    </cfRule>
    <cfRule type="expression" dxfId="29901" priority="1971">
      <formula>$Y485=2</formula>
    </cfRule>
    <cfRule type="expression" dxfId="29900" priority="1972">
      <formula>$Y485=1</formula>
    </cfRule>
  </conditionalFormatting>
  <conditionalFormatting sqref="AA485:AA491">
    <cfRule type="expression" dxfId="29899" priority="1964">
      <formula>$Y485=1</formula>
    </cfRule>
  </conditionalFormatting>
  <conditionalFormatting sqref="AA485:AA491">
    <cfRule type="expression" dxfId="29898" priority="1963">
      <formula>$Y485=3</formula>
    </cfRule>
  </conditionalFormatting>
  <conditionalFormatting sqref="AA485:AA491">
    <cfRule type="expression" dxfId="29897" priority="1962">
      <formula>$Y485=4</formula>
    </cfRule>
  </conditionalFormatting>
  <conditionalFormatting sqref="AA485:AA491">
    <cfRule type="expression" dxfId="29896" priority="1961">
      <formula>$Y485=2</formula>
    </cfRule>
  </conditionalFormatting>
  <conditionalFormatting sqref="AA485:AA491">
    <cfRule type="expression" dxfId="29895" priority="1953">
      <formula>$Y485=4</formula>
    </cfRule>
    <cfRule type="expression" dxfId="29894" priority="1954">
      <formula>$Y485=3</formula>
    </cfRule>
    <cfRule type="expression" dxfId="29893" priority="1955">
      <formula>$Y485=2</formula>
    </cfRule>
    <cfRule type="expression" dxfId="29892" priority="1956">
      <formula>$Y485=1</formula>
    </cfRule>
    <cfRule type="expression" dxfId="29891" priority="1957">
      <formula>$Y485=4</formula>
    </cfRule>
    <cfRule type="expression" dxfId="29890" priority="1958">
      <formula>$Y485=3</formula>
    </cfRule>
    <cfRule type="expression" dxfId="29889" priority="1959">
      <formula>$Y485=2</formula>
    </cfRule>
    <cfRule type="expression" dxfId="29888" priority="1960">
      <formula>$Y485=1</formula>
    </cfRule>
  </conditionalFormatting>
  <conditionalFormatting sqref="AA485:AA491">
    <cfRule type="expression" dxfId="29887" priority="1952">
      <formula>$Y485=1</formula>
    </cfRule>
  </conditionalFormatting>
  <conditionalFormatting sqref="AA485:AA491">
    <cfRule type="expression" dxfId="29886" priority="1951">
      <formula>$Y485=3</formula>
    </cfRule>
  </conditionalFormatting>
  <conditionalFormatting sqref="AA485:AA491">
    <cfRule type="expression" dxfId="29885" priority="1950">
      <formula>$Y485=4</formula>
    </cfRule>
  </conditionalFormatting>
  <conditionalFormatting sqref="AA485:AA491">
    <cfRule type="expression" dxfId="29884" priority="1949">
      <formula>$Y485=2</formula>
    </cfRule>
  </conditionalFormatting>
  <conditionalFormatting sqref="AA485:AA491">
    <cfRule type="expression" dxfId="29883" priority="1941">
      <formula>$Y485=4</formula>
    </cfRule>
    <cfRule type="expression" dxfId="29882" priority="1942">
      <formula>$Y485=3</formula>
    </cfRule>
    <cfRule type="expression" dxfId="29881" priority="1943">
      <formula>$Y485=2</formula>
    </cfRule>
    <cfRule type="expression" dxfId="29880" priority="1944">
      <formula>$Y485=1</formula>
    </cfRule>
    <cfRule type="expression" dxfId="29879" priority="1945">
      <formula>$Y485=4</formula>
    </cfRule>
    <cfRule type="expression" dxfId="29878" priority="1946">
      <formula>$Y485=3</formula>
    </cfRule>
    <cfRule type="expression" dxfId="29877" priority="1947">
      <formula>$Y485=2</formula>
    </cfRule>
    <cfRule type="expression" dxfId="29876" priority="1948">
      <formula>$Y485=1</formula>
    </cfRule>
  </conditionalFormatting>
  <conditionalFormatting sqref="AA485:AA491">
    <cfRule type="expression" dxfId="29875" priority="1940">
      <formula>$Y485=1</formula>
    </cfRule>
  </conditionalFormatting>
  <conditionalFormatting sqref="AA485:AA491">
    <cfRule type="expression" dxfId="29874" priority="1939">
      <formula>$Y485=3</formula>
    </cfRule>
  </conditionalFormatting>
  <conditionalFormatting sqref="AA485:AA491">
    <cfRule type="expression" dxfId="29873" priority="1938">
      <formula>$Y485=4</formula>
    </cfRule>
  </conditionalFormatting>
  <conditionalFormatting sqref="AA485:AA491">
    <cfRule type="expression" dxfId="29872" priority="1937">
      <formula>$Y485=2</formula>
    </cfRule>
  </conditionalFormatting>
  <conditionalFormatting sqref="AA485:AA491">
    <cfRule type="expression" dxfId="29871" priority="1929">
      <formula>$Y485=4</formula>
    </cfRule>
    <cfRule type="expression" dxfId="29870" priority="1930">
      <formula>$Y485=3</formula>
    </cfRule>
    <cfRule type="expression" dxfId="29869" priority="1931">
      <formula>$Y485=2</formula>
    </cfRule>
    <cfRule type="expression" dxfId="29868" priority="1932">
      <formula>$Y485=1</formula>
    </cfRule>
    <cfRule type="expression" dxfId="29867" priority="1933">
      <formula>$Y485=4</formula>
    </cfRule>
    <cfRule type="expression" dxfId="29866" priority="1934">
      <formula>$Y485=3</formula>
    </cfRule>
    <cfRule type="expression" dxfId="29865" priority="1935">
      <formula>$Y485=2</formula>
    </cfRule>
    <cfRule type="expression" dxfId="29864" priority="1936">
      <formula>$Y485=1</formula>
    </cfRule>
  </conditionalFormatting>
  <conditionalFormatting sqref="AA485:AA491">
    <cfRule type="expression" dxfId="29863" priority="1928">
      <formula>$Y485=1</formula>
    </cfRule>
  </conditionalFormatting>
  <conditionalFormatting sqref="AA485:AA491">
    <cfRule type="expression" dxfId="29862" priority="1927">
      <formula>$Y485=3</formula>
    </cfRule>
  </conditionalFormatting>
  <conditionalFormatting sqref="AA485:AA491">
    <cfRule type="expression" dxfId="29861" priority="1926">
      <formula>$Y485=4</formula>
    </cfRule>
  </conditionalFormatting>
  <conditionalFormatting sqref="AA485:AA491">
    <cfRule type="expression" dxfId="29860" priority="1925">
      <formula>$Y485=2</formula>
    </cfRule>
  </conditionalFormatting>
  <conditionalFormatting sqref="AA485:AA491">
    <cfRule type="expression" dxfId="29859" priority="1917">
      <formula>$Y485=4</formula>
    </cfRule>
    <cfRule type="expression" dxfId="29858" priority="1918">
      <formula>$Y485=3</formula>
    </cfRule>
    <cfRule type="expression" dxfId="29857" priority="1919">
      <formula>$Y485=2</formula>
    </cfRule>
    <cfRule type="expression" dxfId="29856" priority="1920">
      <formula>$Y485=1</formula>
    </cfRule>
    <cfRule type="expression" dxfId="29855" priority="1921">
      <formula>$Y485=4</formula>
    </cfRule>
    <cfRule type="expression" dxfId="29854" priority="1922">
      <formula>$Y485=3</formula>
    </cfRule>
    <cfRule type="expression" dxfId="29853" priority="1923">
      <formula>$Y485=2</formula>
    </cfRule>
    <cfRule type="expression" dxfId="29852" priority="1924">
      <formula>$Y485=1</formula>
    </cfRule>
  </conditionalFormatting>
  <conditionalFormatting sqref="AA485:AA491">
    <cfRule type="expression" dxfId="29851" priority="1916">
      <formula>$Y485=1</formula>
    </cfRule>
  </conditionalFormatting>
  <conditionalFormatting sqref="AA485:AA491">
    <cfRule type="expression" dxfId="29850" priority="1915">
      <formula>$Y485=3</formula>
    </cfRule>
  </conditionalFormatting>
  <conditionalFormatting sqref="AA485:AA491">
    <cfRule type="expression" dxfId="29849" priority="1914">
      <formula>$Y485=4</formula>
    </cfRule>
  </conditionalFormatting>
  <conditionalFormatting sqref="AA485:AA491">
    <cfRule type="expression" dxfId="29848" priority="1913">
      <formula>$Y485=2</formula>
    </cfRule>
  </conditionalFormatting>
  <conditionalFormatting sqref="AA485:AA491">
    <cfRule type="expression" dxfId="29847" priority="1905">
      <formula>$Y485=4</formula>
    </cfRule>
    <cfRule type="expression" dxfId="29846" priority="1906">
      <formula>$Y485=3</formula>
    </cfRule>
    <cfRule type="expression" dxfId="29845" priority="1907">
      <formula>$Y485=2</formula>
    </cfRule>
    <cfRule type="expression" dxfId="29844" priority="1908">
      <formula>$Y485=1</formula>
    </cfRule>
    <cfRule type="expression" dxfId="29843" priority="1909">
      <formula>$Y485=4</formula>
    </cfRule>
    <cfRule type="expression" dxfId="29842" priority="1910">
      <formula>$Y485=3</formula>
    </cfRule>
    <cfRule type="expression" dxfId="29841" priority="1911">
      <formula>$Y485=2</formula>
    </cfRule>
    <cfRule type="expression" dxfId="29840" priority="1912">
      <formula>$Y485=1</formula>
    </cfRule>
  </conditionalFormatting>
  <conditionalFormatting sqref="Y485:Z491">
    <cfRule type="expression" dxfId="29839" priority="1904">
      <formula>$Y485=1</formula>
    </cfRule>
  </conditionalFormatting>
  <conditionalFormatting sqref="Y485:Z491">
    <cfRule type="expression" dxfId="29838" priority="1903">
      <formula>$Y485=3</formula>
    </cfRule>
  </conditionalFormatting>
  <conditionalFormatting sqref="Y485:Z491">
    <cfRule type="expression" dxfId="29837" priority="1902">
      <formula>$Y485=4</formula>
    </cfRule>
  </conditionalFormatting>
  <conditionalFormatting sqref="Y485:Z491">
    <cfRule type="expression" dxfId="29836" priority="1901">
      <formula>$Y485=2</formula>
    </cfRule>
  </conditionalFormatting>
  <conditionalFormatting sqref="Y485:Z491">
    <cfRule type="expression" dxfId="29835" priority="1893">
      <formula>$Y485=4</formula>
    </cfRule>
    <cfRule type="expression" dxfId="29834" priority="1894">
      <formula>$Y485=3</formula>
    </cfRule>
    <cfRule type="expression" dxfId="29833" priority="1895">
      <formula>$Y485=2</formula>
    </cfRule>
    <cfRule type="expression" dxfId="29832" priority="1896">
      <formula>$Y485=1</formula>
    </cfRule>
    <cfRule type="expression" dxfId="29831" priority="1897">
      <formula>$Y485=4</formula>
    </cfRule>
    <cfRule type="expression" dxfId="29830" priority="1898">
      <formula>$Y485=3</formula>
    </cfRule>
    <cfRule type="expression" dxfId="29829" priority="1899">
      <formula>$Y485=2</formula>
    </cfRule>
    <cfRule type="expression" dxfId="29828" priority="1900">
      <formula>$Y485=1</formula>
    </cfRule>
  </conditionalFormatting>
  <conditionalFormatting sqref="Y485:Z491">
    <cfRule type="expression" dxfId="29827" priority="1892">
      <formula>$Y485=1</formula>
    </cfRule>
  </conditionalFormatting>
  <conditionalFormatting sqref="Y485:Z491">
    <cfRule type="expression" dxfId="29826" priority="1891">
      <formula>$Y485=3</formula>
    </cfRule>
  </conditionalFormatting>
  <conditionalFormatting sqref="Y485:Z491">
    <cfRule type="expression" dxfId="29825" priority="1890">
      <formula>$Y485=4</formula>
    </cfRule>
  </conditionalFormatting>
  <conditionalFormatting sqref="Y485:Z491">
    <cfRule type="expression" dxfId="29824" priority="1889">
      <formula>$Y485=2</formula>
    </cfRule>
  </conditionalFormatting>
  <conditionalFormatting sqref="Y485:Z491">
    <cfRule type="expression" dxfId="29823" priority="1881">
      <formula>$Y485=4</formula>
    </cfRule>
    <cfRule type="expression" dxfId="29822" priority="1882">
      <formula>$Y485=3</formula>
    </cfRule>
    <cfRule type="expression" dxfId="29821" priority="1883">
      <formula>$Y485=2</formula>
    </cfRule>
    <cfRule type="expression" dxfId="29820" priority="1884">
      <formula>$Y485=1</formula>
    </cfRule>
    <cfRule type="expression" dxfId="29819" priority="1885">
      <formula>$Y485=4</formula>
    </cfRule>
    <cfRule type="expression" dxfId="29818" priority="1886">
      <formula>$Y485=3</formula>
    </cfRule>
    <cfRule type="expression" dxfId="29817" priority="1887">
      <formula>$Y485=2</formula>
    </cfRule>
    <cfRule type="expression" dxfId="29816" priority="1888">
      <formula>$Y485=1</formula>
    </cfRule>
  </conditionalFormatting>
  <conditionalFormatting sqref="Y485:Z491">
    <cfRule type="expression" dxfId="29815" priority="1880">
      <formula>$Y485=1</formula>
    </cfRule>
  </conditionalFormatting>
  <conditionalFormatting sqref="Y485:Z491">
    <cfRule type="expression" dxfId="29814" priority="1879">
      <formula>$Y485=3</formula>
    </cfRule>
  </conditionalFormatting>
  <conditionalFormatting sqref="Y485:Z491">
    <cfRule type="expression" dxfId="29813" priority="1878">
      <formula>$Y485=4</formula>
    </cfRule>
  </conditionalFormatting>
  <conditionalFormatting sqref="Y485:Z491">
    <cfRule type="expression" dxfId="29812" priority="1877">
      <formula>$Y485=2</formula>
    </cfRule>
  </conditionalFormatting>
  <conditionalFormatting sqref="Y485:Z491">
    <cfRule type="expression" dxfId="29811" priority="1869">
      <formula>$Y485=4</formula>
    </cfRule>
    <cfRule type="expression" dxfId="29810" priority="1870">
      <formula>$Y485=3</formula>
    </cfRule>
    <cfRule type="expression" dxfId="29809" priority="1871">
      <formula>$Y485=2</formula>
    </cfRule>
    <cfRule type="expression" dxfId="29808" priority="1872">
      <formula>$Y485=1</formula>
    </cfRule>
    <cfRule type="expression" dxfId="29807" priority="1873">
      <formula>$Y485=4</formula>
    </cfRule>
    <cfRule type="expression" dxfId="29806" priority="1874">
      <formula>$Y485=3</formula>
    </cfRule>
    <cfRule type="expression" dxfId="29805" priority="1875">
      <formula>$Y485=2</formula>
    </cfRule>
    <cfRule type="expression" dxfId="29804" priority="1876">
      <formula>$Y485=1</formula>
    </cfRule>
  </conditionalFormatting>
  <conditionalFormatting sqref="Y485:Z491">
    <cfRule type="expression" dxfId="29803" priority="1868">
      <formula>$Y485=1</formula>
    </cfRule>
  </conditionalFormatting>
  <conditionalFormatting sqref="Y485:Z491">
    <cfRule type="expression" dxfId="29802" priority="1867">
      <formula>$Y485=3</formula>
    </cfRule>
  </conditionalFormatting>
  <conditionalFormatting sqref="Y485:Z491">
    <cfRule type="expression" dxfId="29801" priority="1866">
      <formula>$Y485=4</formula>
    </cfRule>
  </conditionalFormatting>
  <conditionalFormatting sqref="Y485:Z491">
    <cfRule type="expression" dxfId="29800" priority="1865">
      <formula>$Y485=2</formula>
    </cfRule>
  </conditionalFormatting>
  <conditionalFormatting sqref="Y485:Z491">
    <cfRule type="expression" dxfId="29799" priority="1857">
      <formula>$Y485=4</formula>
    </cfRule>
    <cfRule type="expression" dxfId="29798" priority="1858">
      <formula>$Y485=3</formula>
    </cfRule>
    <cfRule type="expression" dxfId="29797" priority="1859">
      <formula>$Y485=2</formula>
    </cfRule>
    <cfRule type="expression" dxfId="29796" priority="1860">
      <formula>$Y485=1</formula>
    </cfRule>
    <cfRule type="expression" dxfId="29795" priority="1861">
      <formula>$Y485=4</formula>
    </cfRule>
    <cfRule type="expression" dxfId="29794" priority="1862">
      <formula>$Y485=3</formula>
    </cfRule>
    <cfRule type="expression" dxfId="29793" priority="1863">
      <formula>$Y485=2</formula>
    </cfRule>
    <cfRule type="expression" dxfId="29792" priority="1864">
      <formula>$Y485=1</formula>
    </cfRule>
  </conditionalFormatting>
  <conditionalFormatting sqref="Y485:Z491">
    <cfRule type="expression" dxfId="29791" priority="1856">
      <formula>$Y485=1</formula>
    </cfRule>
  </conditionalFormatting>
  <conditionalFormatting sqref="Y485:Z491">
    <cfRule type="expression" dxfId="29790" priority="1855">
      <formula>$Y485=3</formula>
    </cfRule>
  </conditionalFormatting>
  <conditionalFormatting sqref="Y485:Z491">
    <cfRule type="expression" dxfId="29789" priority="1854">
      <formula>$Y485=4</formula>
    </cfRule>
  </conditionalFormatting>
  <conditionalFormatting sqref="Y485:Z491">
    <cfRule type="expression" dxfId="29788" priority="1853">
      <formula>$Y485=2</formula>
    </cfRule>
  </conditionalFormatting>
  <conditionalFormatting sqref="Y485:Z491">
    <cfRule type="expression" dxfId="29787" priority="1845">
      <formula>$Y485=4</formula>
    </cfRule>
    <cfRule type="expression" dxfId="29786" priority="1846">
      <formula>$Y485=3</formula>
    </cfRule>
    <cfRule type="expression" dxfId="29785" priority="1847">
      <formula>$Y485=2</formula>
    </cfRule>
    <cfRule type="expression" dxfId="29784" priority="1848">
      <formula>$Y485=1</formula>
    </cfRule>
    <cfRule type="expression" dxfId="29783" priority="1849">
      <formula>$Y485=4</formula>
    </cfRule>
    <cfRule type="expression" dxfId="29782" priority="1850">
      <formula>$Y485=3</formula>
    </cfRule>
    <cfRule type="expression" dxfId="29781" priority="1851">
      <formula>$Y485=2</formula>
    </cfRule>
    <cfRule type="expression" dxfId="29780" priority="1852">
      <formula>$Y485=1</formula>
    </cfRule>
  </conditionalFormatting>
  <conditionalFormatting sqref="W485:X491">
    <cfRule type="expression" dxfId="29779" priority="1844">
      <formula>$Y485=1</formula>
    </cfRule>
  </conditionalFormatting>
  <conditionalFormatting sqref="W485:X491">
    <cfRule type="expression" dxfId="29778" priority="1843">
      <formula>$Y485=3</formula>
    </cfRule>
  </conditionalFormatting>
  <conditionalFormatting sqref="W485:X491">
    <cfRule type="expression" dxfId="29777" priority="1842">
      <formula>$Y485=4</formula>
    </cfRule>
  </conditionalFormatting>
  <conditionalFormatting sqref="W485:X491">
    <cfRule type="expression" dxfId="29776" priority="1841">
      <formula>$Y485=2</formula>
    </cfRule>
  </conditionalFormatting>
  <conditionalFormatting sqref="W485:X491">
    <cfRule type="expression" dxfId="29775" priority="1833">
      <formula>$Y485=4</formula>
    </cfRule>
    <cfRule type="expression" dxfId="29774" priority="1834">
      <formula>$Y485=3</formula>
    </cfRule>
    <cfRule type="expression" dxfId="29773" priority="1835">
      <formula>$Y485=2</formula>
    </cfRule>
    <cfRule type="expression" dxfId="29772" priority="1836">
      <formula>$Y485=1</formula>
    </cfRule>
    <cfRule type="expression" dxfId="29771" priority="1837">
      <formula>$Y485=4</formula>
    </cfRule>
    <cfRule type="expression" dxfId="29770" priority="1838">
      <formula>$Y485=3</formula>
    </cfRule>
    <cfRule type="expression" dxfId="29769" priority="1839">
      <formula>$Y485=2</formula>
    </cfRule>
    <cfRule type="expression" dxfId="29768" priority="1840">
      <formula>$Y485=1</formula>
    </cfRule>
  </conditionalFormatting>
  <conditionalFormatting sqref="W485:X491">
    <cfRule type="expression" dxfId="29767" priority="1832">
      <formula>$Y485=1</formula>
    </cfRule>
  </conditionalFormatting>
  <conditionalFormatting sqref="W485:X491">
    <cfRule type="expression" dxfId="29766" priority="1831">
      <formula>$Y485=3</formula>
    </cfRule>
  </conditionalFormatting>
  <conditionalFormatting sqref="W485:X491">
    <cfRule type="expression" dxfId="29765" priority="1830">
      <formula>$Y485=4</formula>
    </cfRule>
  </conditionalFormatting>
  <conditionalFormatting sqref="W485:X491">
    <cfRule type="expression" dxfId="29764" priority="1829">
      <formula>$Y485=2</formula>
    </cfRule>
  </conditionalFormatting>
  <conditionalFormatting sqref="W485:X491">
    <cfRule type="expression" dxfId="29763" priority="1821">
      <formula>$Y485=4</formula>
    </cfRule>
    <cfRule type="expression" dxfId="29762" priority="1822">
      <formula>$Y485=3</formula>
    </cfRule>
    <cfRule type="expression" dxfId="29761" priority="1823">
      <formula>$Y485=2</formula>
    </cfRule>
    <cfRule type="expression" dxfId="29760" priority="1824">
      <formula>$Y485=1</formula>
    </cfRule>
    <cfRule type="expression" dxfId="29759" priority="1825">
      <formula>$Y485=4</formula>
    </cfRule>
    <cfRule type="expression" dxfId="29758" priority="1826">
      <formula>$Y485=3</formula>
    </cfRule>
    <cfRule type="expression" dxfId="29757" priority="1827">
      <formula>$Y485=2</formula>
    </cfRule>
    <cfRule type="expression" dxfId="29756" priority="1828">
      <formula>$Y485=1</formula>
    </cfRule>
  </conditionalFormatting>
  <conditionalFormatting sqref="W485:X491">
    <cfRule type="expression" dxfId="29755" priority="1820">
      <formula>$Y485=1</formula>
    </cfRule>
  </conditionalFormatting>
  <conditionalFormatting sqref="W485:X491">
    <cfRule type="expression" dxfId="29754" priority="1819">
      <formula>$Y485=3</formula>
    </cfRule>
  </conditionalFormatting>
  <conditionalFormatting sqref="W485:X491">
    <cfRule type="expression" dxfId="29753" priority="1818">
      <formula>$Y485=4</formula>
    </cfRule>
  </conditionalFormatting>
  <conditionalFormatting sqref="W485:X491">
    <cfRule type="expression" dxfId="29752" priority="1817">
      <formula>$Y485=2</formula>
    </cfRule>
  </conditionalFormatting>
  <conditionalFormatting sqref="W485:X491">
    <cfRule type="expression" dxfId="29751" priority="1809">
      <formula>$Y485=4</formula>
    </cfRule>
    <cfRule type="expression" dxfId="29750" priority="1810">
      <formula>$Y485=3</formula>
    </cfRule>
    <cfRule type="expression" dxfId="29749" priority="1811">
      <formula>$Y485=2</formula>
    </cfRule>
    <cfRule type="expression" dxfId="29748" priority="1812">
      <formula>$Y485=1</formula>
    </cfRule>
    <cfRule type="expression" dxfId="29747" priority="1813">
      <formula>$Y485=4</formula>
    </cfRule>
    <cfRule type="expression" dxfId="29746" priority="1814">
      <formula>$Y485=3</formula>
    </cfRule>
    <cfRule type="expression" dxfId="29745" priority="1815">
      <formula>$Y485=2</formula>
    </cfRule>
    <cfRule type="expression" dxfId="29744" priority="1816">
      <formula>$Y485=1</formula>
    </cfRule>
  </conditionalFormatting>
  <conditionalFormatting sqref="W485:X491">
    <cfRule type="expression" dxfId="29743" priority="1808">
      <formula>$Y485=1</formula>
    </cfRule>
  </conditionalFormatting>
  <conditionalFormatting sqref="W485:X491">
    <cfRule type="expression" dxfId="29742" priority="1807">
      <formula>$Y485=3</formula>
    </cfRule>
  </conditionalFormatting>
  <conditionalFormatting sqref="W485:X491">
    <cfRule type="expression" dxfId="29741" priority="1806">
      <formula>$Y485=4</formula>
    </cfRule>
  </conditionalFormatting>
  <conditionalFormatting sqref="W485:X491">
    <cfRule type="expression" dxfId="29740" priority="1805">
      <formula>$Y485=2</formula>
    </cfRule>
  </conditionalFormatting>
  <conditionalFormatting sqref="W485:X491">
    <cfRule type="expression" dxfId="29739" priority="1797">
      <formula>$Y485=4</formula>
    </cfRule>
    <cfRule type="expression" dxfId="29738" priority="1798">
      <formula>$Y485=3</formula>
    </cfRule>
    <cfRule type="expression" dxfId="29737" priority="1799">
      <formula>$Y485=2</formula>
    </cfRule>
    <cfRule type="expression" dxfId="29736" priority="1800">
      <formula>$Y485=1</formula>
    </cfRule>
    <cfRule type="expression" dxfId="29735" priority="1801">
      <formula>$Y485=4</formula>
    </cfRule>
    <cfRule type="expression" dxfId="29734" priority="1802">
      <formula>$Y485=3</formula>
    </cfRule>
    <cfRule type="expression" dxfId="29733" priority="1803">
      <formula>$Y485=2</formula>
    </cfRule>
    <cfRule type="expression" dxfId="29732" priority="1804">
      <formula>$Y485=1</formula>
    </cfRule>
  </conditionalFormatting>
  <conditionalFormatting sqref="W485:X491">
    <cfRule type="expression" dxfId="29731" priority="1796">
      <formula>$Y485=1</formula>
    </cfRule>
  </conditionalFormatting>
  <conditionalFormatting sqref="W485:X491">
    <cfRule type="expression" dxfId="29730" priority="1795">
      <formula>$Y485=3</formula>
    </cfRule>
  </conditionalFormatting>
  <conditionalFormatting sqref="W485:X491">
    <cfRule type="expression" dxfId="29729" priority="1794">
      <formula>$Y485=4</formula>
    </cfRule>
  </conditionalFormatting>
  <conditionalFormatting sqref="W485:X491">
    <cfRule type="expression" dxfId="29728" priority="1793">
      <formula>$Y485=2</formula>
    </cfRule>
  </conditionalFormatting>
  <conditionalFormatting sqref="W485:X491">
    <cfRule type="expression" dxfId="29727" priority="1785">
      <formula>$Y485=4</formula>
    </cfRule>
    <cfRule type="expression" dxfId="29726" priority="1786">
      <formula>$Y485=3</formula>
    </cfRule>
    <cfRule type="expression" dxfId="29725" priority="1787">
      <formula>$Y485=2</formula>
    </cfRule>
    <cfRule type="expression" dxfId="29724" priority="1788">
      <formula>$Y485=1</formula>
    </cfRule>
    <cfRule type="expression" dxfId="29723" priority="1789">
      <formula>$Y485=4</formula>
    </cfRule>
    <cfRule type="expression" dxfId="29722" priority="1790">
      <formula>$Y485=3</formula>
    </cfRule>
    <cfRule type="expression" dxfId="29721" priority="1791">
      <formula>$Y485=2</formula>
    </cfRule>
    <cfRule type="expression" dxfId="29720" priority="1792">
      <formula>$Y485=1</formula>
    </cfRule>
  </conditionalFormatting>
  <conditionalFormatting sqref="F492:F495">
    <cfRule type="expression" dxfId="29719" priority="1772">
      <formula>$Y492=1</formula>
    </cfRule>
  </conditionalFormatting>
  <conditionalFormatting sqref="F492:F495">
    <cfRule type="expression" dxfId="29718" priority="1771">
      <formula>$Y492=3</formula>
    </cfRule>
  </conditionalFormatting>
  <conditionalFormatting sqref="F492:F495">
    <cfRule type="expression" dxfId="29717" priority="1770">
      <formula>$Y492=4</formula>
    </cfRule>
  </conditionalFormatting>
  <conditionalFormatting sqref="F492:F495">
    <cfRule type="expression" dxfId="29716" priority="1769">
      <formula>$Y492=2</formula>
    </cfRule>
  </conditionalFormatting>
  <conditionalFormatting sqref="F492:F495">
    <cfRule type="expression" dxfId="29715" priority="1767">
      <formula>$Y492=1</formula>
    </cfRule>
    <cfRule type="expression" dxfId="29714" priority="1768">
      <formula>$Y492=1</formula>
    </cfRule>
  </conditionalFormatting>
  <conditionalFormatting sqref="F492:F495">
    <cfRule type="expression" dxfId="29713" priority="1765">
      <formula>$Y492=4</formula>
    </cfRule>
    <cfRule type="expression" dxfId="29712" priority="1766">
      <formula>$Y492=2</formula>
    </cfRule>
  </conditionalFormatting>
  <conditionalFormatting sqref="F492:F495">
    <cfRule type="expression" dxfId="29711" priority="1764">
      <formula>$Y492=1</formula>
    </cfRule>
  </conditionalFormatting>
  <conditionalFormatting sqref="F492:F495">
    <cfRule type="expression" dxfId="29710" priority="1763">
      <formula>$Y492=3</formula>
    </cfRule>
  </conditionalFormatting>
  <conditionalFormatting sqref="F492:F495">
    <cfRule type="expression" dxfId="29709" priority="1762">
      <formula>$Y492=4</formula>
    </cfRule>
  </conditionalFormatting>
  <conditionalFormatting sqref="F492:F495">
    <cfRule type="expression" dxfId="29708" priority="1761">
      <formula>$Y492=2</formula>
    </cfRule>
  </conditionalFormatting>
  <conditionalFormatting sqref="F492:F495">
    <cfRule type="expression" dxfId="29707" priority="1759">
      <formula>$Y492=1</formula>
    </cfRule>
    <cfRule type="expression" dxfId="29706" priority="1760">
      <formula>$Y492=1</formula>
    </cfRule>
  </conditionalFormatting>
  <conditionalFormatting sqref="F492:F495">
    <cfRule type="expression" dxfId="29705" priority="1757">
      <formula>$Y492=4</formula>
    </cfRule>
    <cfRule type="expression" dxfId="29704" priority="1758">
      <formula>$Y492=2</formula>
    </cfRule>
  </conditionalFormatting>
  <conditionalFormatting sqref="F492:F495">
    <cfRule type="expression" dxfId="29703" priority="1756">
      <formula>$Y492=1</formula>
    </cfRule>
  </conditionalFormatting>
  <conditionalFormatting sqref="F492:F495">
    <cfRule type="expression" dxfId="29702" priority="1755">
      <formula>$Y492=3</formula>
    </cfRule>
  </conditionalFormatting>
  <conditionalFormatting sqref="F492:F495">
    <cfRule type="expression" dxfId="29701" priority="1754">
      <formula>$Y492=4</formula>
    </cfRule>
  </conditionalFormatting>
  <conditionalFormatting sqref="F492:F495">
    <cfRule type="expression" dxfId="29700" priority="1753">
      <formula>$Y492=2</formula>
    </cfRule>
  </conditionalFormatting>
  <conditionalFormatting sqref="F492:F495">
    <cfRule type="expression" dxfId="29699" priority="1751">
      <formula>$Y492=1</formula>
    </cfRule>
    <cfRule type="expression" dxfId="29698" priority="1752">
      <formula>$Y492=1</formula>
    </cfRule>
  </conditionalFormatting>
  <conditionalFormatting sqref="F492:F495">
    <cfRule type="expression" dxfId="29697" priority="1749">
      <formula>$Y492=4</formula>
    </cfRule>
    <cfRule type="expression" dxfId="29696" priority="1750">
      <formula>$Y492=2</formula>
    </cfRule>
  </conditionalFormatting>
  <conditionalFormatting sqref="F492:F495">
    <cfRule type="expression" dxfId="29695" priority="1748">
      <formula>$Y492=1</formula>
    </cfRule>
  </conditionalFormatting>
  <conditionalFormatting sqref="F492:F495">
    <cfRule type="expression" dxfId="29694" priority="1747">
      <formula>$Y492=3</formula>
    </cfRule>
  </conditionalFormatting>
  <conditionalFormatting sqref="F492:F495">
    <cfRule type="expression" dxfId="29693" priority="1746">
      <formula>$Y492=4</formula>
    </cfRule>
  </conditionalFormatting>
  <conditionalFormatting sqref="F492:F495">
    <cfRule type="expression" dxfId="29692" priority="1745">
      <formula>$Y492=2</formula>
    </cfRule>
  </conditionalFormatting>
  <conditionalFormatting sqref="F492:F495">
    <cfRule type="expression" dxfId="29691" priority="1743">
      <formula>$Y492=1</formula>
    </cfRule>
    <cfRule type="expression" dxfId="29690" priority="1744">
      <formula>$Y492=1</formula>
    </cfRule>
  </conditionalFormatting>
  <conditionalFormatting sqref="F492:F495">
    <cfRule type="expression" dxfId="29689" priority="1741">
      <formula>$Y492=4</formula>
    </cfRule>
    <cfRule type="expression" dxfId="29688" priority="1742">
      <formula>$Y492=2</formula>
    </cfRule>
  </conditionalFormatting>
  <conditionalFormatting sqref="F492:F495">
    <cfRule type="expression" dxfId="29687" priority="1740">
      <formula>$Y492=1</formula>
    </cfRule>
  </conditionalFormatting>
  <conditionalFormatting sqref="F492:F495">
    <cfRule type="expression" dxfId="29686" priority="1739">
      <formula>$Y492=3</formula>
    </cfRule>
  </conditionalFormatting>
  <conditionalFormatting sqref="F492:F495">
    <cfRule type="expression" dxfId="29685" priority="1738">
      <formula>$Y492=4</formula>
    </cfRule>
  </conditionalFormatting>
  <conditionalFormatting sqref="F492:F495">
    <cfRule type="expression" dxfId="29684" priority="1737">
      <formula>$Y492=2</formula>
    </cfRule>
  </conditionalFormatting>
  <conditionalFormatting sqref="F492:F495">
    <cfRule type="expression" dxfId="29683" priority="1735">
      <formula>$Y492=1</formula>
    </cfRule>
    <cfRule type="expression" dxfId="29682" priority="1736">
      <formula>$Y492=1</formula>
    </cfRule>
  </conditionalFormatting>
  <conditionalFormatting sqref="F492:F495">
    <cfRule type="expression" dxfId="29681" priority="1733">
      <formula>$Y492=4</formula>
    </cfRule>
    <cfRule type="expression" dxfId="29680" priority="1734">
      <formula>$Y492=2</formula>
    </cfRule>
  </conditionalFormatting>
  <conditionalFormatting sqref="F492:F495">
    <cfRule type="expression" dxfId="29679" priority="1732">
      <formula>$Y492=1</formula>
    </cfRule>
  </conditionalFormatting>
  <conditionalFormatting sqref="F492:F495">
    <cfRule type="expression" dxfId="29678" priority="1731">
      <formula>$Y492=3</formula>
    </cfRule>
  </conditionalFormatting>
  <conditionalFormatting sqref="F492:F495">
    <cfRule type="expression" dxfId="29677" priority="1730">
      <formula>$Y492=4</formula>
    </cfRule>
  </conditionalFormatting>
  <conditionalFormatting sqref="F492:F495">
    <cfRule type="expression" dxfId="29676" priority="1729">
      <formula>$Y492=2</formula>
    </cfRule>
  </conditionalFormatting>
  <conditionalFormatting sqref="F492:F495">
    <cfRule type="expression" dxfId="29675" priority="1727">
      <formula>$Y492=1</formula>
    </cfRule>
    <cfRule type="expression" dxfId="29674" priority="1728">
      <formula>$Y492=1</formula>
    </cfRule>
  </conditionalFormatting>
  <conditionalFormatting sqref="F492:F495">
    <cfRule type="expression" dxfId="29673" priority="1725">
      <formula>$Y492=4</formula>
    </cfRule>
    <cfRule type="expression" dxfId="29672" priority="1726">
      <formula>$Y492=2</formula>
    </cfRule>
  </conditionalFormatting>
  <conditionalFormatting sqref="F492:F495">
    <cfRule type="expression" dxfId="29671" priority="1724">
      <formula>$Y492=1</formula>
    </cfRule>
  </conditionalFormatting>
  <conditionalFormatting sqref="F492:F495">
    <cfRule type="expression" dxfId="29670" priority="1723">
      <formula>$Y492=3</formula>
    </cfRule>
  </conditionalFormatting>
  <conditionalFormatting sqref="F492:F495">
    <cfRule type="expression" dxfId="29669" priority="1722">
      <formula>$Y492=4</formula>
    </cfRule>
  </conditionalFormatting>
  <conditionalFormatting sqref="F492:F495">
    <cfRule type="expression" dxfId="29668" priority="1721">
      <formula>$Y492=2</formula>
    </cfRule>
  </conditionalFormatting>
  <conditionalFormatting sqref="F492:F495">
    <cfRule type="expression" dxfId="29667" priority="1719">
      <formula>$Y492=1</formula>
    </cfRule>
    <cfRule type="expression" dxfId="29666" priority="1720">
      <formula>$Y492=1</formula>
    </cfRule>
  </conditionalFormatting>
  <conditionalFormatting sqref="F492:F495">
    <cfRule type="expression" dxfId="29665" priority="1717">
      <formula>$Y492=4</formula>
    </cfRule>
    <cfRule type="expression" dxfId="29664" priority="1718">
      <formula>$Y492=2</formula>
    </cfRule>
  </conditionalFormatting>
  <conditionalFormatting sqref="F492:F495">
    <cfRule type="expression" dxfId="29663" priority="1716">
      <formula>$Y492=1</formula>
    </cfRule>
  </conditionalFormatting>
  <conditionalFormatting sqref="F492:F495">
    <cfRule type="expression" dxfId="29662" priority="1715">
      <formula>$Y492=3</formula>
    </cfRule>
  </conditionalFormatting>
  <conditionalFormatting sqref="F492:F495">
    <cfRule type="expression" dxfId="29661" priority="1714">
      <formula>$Y492=4</formula>
    </cfRule>
  </conditionalFormatting>
  <conditionalFormatting sqref="F492:F495">
    <cfRule type="expression" dxfId="29660" priority="1713">
      <formula>$Y492=2</formula>
    </cfRule>
  </conditionalFormatting>
  <conditionalFormatting sqref="F492:F495">
    <cfRule type="expression" dxfId="29659" priority="1711">
      <formula>$Y492=1</formula>
    </cfRule>
    <cfRule type="expression" dxfId="29658" priority="1712">
      <formula>$Y492=1</formula>
    </cfRule>
  </conditionalFormatting>
  <conditionalFormatting sqref="F492:F495">
    <cfRule type="expression" dxfId="29657" priority="1709">
      <formula>$Y492=4</formula>
    </cfRule>
    <cfRule type="expression" dxfId="29656" priority="1710">
      <formula>$Y492=2</formula>
    </cfRule>
  </conditionalFormatting>
  <conditionalFormatting sqref="F492:F495">
    <cfRule type="expression" dxfId="29655" priority="1708">
      <formula>$Y492=1</formula>
    </cfRule>
  </conditionalFormatting>
  <conditionalFormatting sqref="F492:F495">
    <cfRule type="expression" dxfId="29654" priority="1707">
      <formula>$Y492=3</formula>
    </cfRule>
  </conditionalFormatting>
  <conditionalFormatting sqref="F492:F495">
    <cfRule type="expression" dxfId="29653" priority="1706">
      <formula>$Y492=4</formula>
    </cfRule>
  </conditionalFormatting>
  <conditionalFormatting sqref="F492:F495">
    <cfRule type="expression" dxfId="29652" priority="1705">
      <formula>$Y492=2</formula>
    </cfRule>
  </conditionalFormatting>
  <conditionalFormatting sqref="F492:F495">
    <cfRule type="expression" dxfId="29651" priority="1703">
      <formula>$Y492=1</formula>
    </cfRule>
    <cfRule type="expression" dxfId="29650" priority="1704">
      <formula>$Y492=1</formula>
    </cfRule>
  </conditionalFormatting>
  <conditionalFormatting sqref="F492:F495">
    <cfRule type="expression" dxfId="29649" priority="1701">
      <formula>$Y492=4</formula>
    </cfRule>
    <cfRule type="expression" dxfId="29648" priority="1702">
      <formula>$Y492=2</formula>
    </cfRule>
  </conditionalFormatting>
  <conditionalFormatting sqref="F492:F495">
    <cfRule type="expression" dxfId="29647" priority="1700">
      <formula>$Y492=1</formula>
    </cfRule>
  </conditionalFormatting>
  <conditionalFormatting sqref="F492:F495">
    <cfRule type="expression" dxfId="29646" priority="1699">
      <formula>$Y492=3</formula>
    </cfRule>
  </conditionalFormatting>
  <conditionalFormatting sqref="F492:F495">
    <cfRule type="expression" dxfId="29645" priority="1698">
      <formula>$Y492=4</formula>
    </cfRule>
  </conditionalFormatting>
  <conditionalFormatting sqref="F492:F495">
    <cfRule type="expression" dxfId="29644" priority="1697">
      <formula>$Y492=2</formula>
    </cfRule>
  </conditionalFormatting>
  <conditionalFormatting sqref="F492:F495">
    <cfRule type="expression" dxfId="29643" priority="1695">
      <formula>$Y492=1</formula>
    </cfRule>
    <cfRule type="expression" dxfId="29642" priority="1696">
      <formula>$Y492=1</formula>
    </cfRule>
  </conditionalFormatting>
  <conditionalFormatting sqref="F492:F495">
    <cfRule type="expression" dxfId="29641" priority="1693">
      <formula>$Y492=4</formula>
    </cfRule>
    <cfRule type="expression" dxfId="29640" priority="1694">
      <formula>$Y492=2</formula>
    </cfRule>
  </conditionalFormatting>
  <conditionalFormatting sqref="G492:G495">
    <cfRule type="expression" dxfId="29639" priority="1692">
      <formula>$Y492=1</formula>
    </cfRule>
  </conditionalFormatting>
  <conditionalFormatting sqref="G492:G495">
    <cfRule type="expression" dxfId="29638" priority="1691">
      <formula>$Y492=3</formula>
    </cfRule>
  </conditionalFormatting>
  <conditionalFormatting sqref="G492:G495">
    <cfRule type="expression" dxfId="29637" priority="1690">
      <formula>$Y492=4</formula>
    </cfRule>
  </conditionalFormatting>
  <conditionalFormatting sqref="G492:G495">
    <cfRule type="expression" dxfId="29636" priority="1689">
      <formula>$Y492=2</formula>
    </cfRule>
  </conditionalFormatting>
  <conditionalFormatting sqref="G492:G495">
    <cfRule type="expression" dxfId="29635" priority="1687">
      <formula>$Y492=1</formula>
    </cfRule>
    <cfRule type="expression" dxfId="29634" priority="1688">
      <formula>$Y492=1</formula>
    </cfRule>
  </conditionalFormatting>
  <conditionalFormatting sqref="G492:G495">
    <cfRule type="expression" dxfId="29633" priority="1685">
      <formula>$Y492=4</formula>
    </cfRule>
    <cfRule type="expression" dxfId="29632" priority="1686">
      <formula>$Y492=2</formula>
    </cfRule>
  </conditionalFormatting>
  <conditionalFormatting sqref="G492:G495">
    <cfRule type="expression" dxfId="29631" priority="1684">
      <formula>$Y492=1</formula>
    </cfRule>
  </conditionalFormatting>
  <conditionalFormatting sqref="G492:G495">
    <cfRule type="expression" dxfId="29630" priority="1683">
      <formula>$Y492=3</formula>
    </cfRule>
  </conditionalFormatting>
  <conditionalFormatting sqref="G492:G495">
    <cfRule type="expression" dxfId="29629" priority="1682">
      <formula>$Y492=4</formula>
    </cfRule>
  </conditionalFormatting>
  <conditionalFormatting sqref="G492:G495">
    <cfRule type="expression" dxfId="29628" priority="1681">
      <formula>$Y492=2</formula>
    </cfRule>
  </conditionalFormatting>
  <conditionalFormatting sqref="G492:G495">
    <cfRule type="expression" dxfId="29627" priority="1679">
      <formula>$Y492=1</formula>
    </cfRule>
    <cfRule type="expression" dxfId="29626" priority="1680">
      <formula>$Y492=1</formula>
    </cfRule>
  </conditionalFormatting>
  <conditionalFormatting sqref="G492:G495">
    <cfRule type="expression" dxfId="29625" priority="1677">
      <formula>$Y492=4</formula>
    </cfRule>
    <cfRule type="expression" dxfId="29624" priority="1678">
      <formula>$Y492=2</formula>
    </cfRule>
  </conditionalFormatting>
  <conditionalFormatting sqref="I492:I495">
    <cfRule type="expression" dxfId="29623" priority="1676">
      <formula>$Y492=1</formula>
    </cfRule>
  </conditionalFormatting>
  <conditionalFormatting sqref="I492:I495">
    <cfRule type="expression" dxfId="29622" priority="1675">
      <formula>$Y492=3</formula>
    </cfRule>
  </conditionalFormatting>
  <conditionalFormatting sqref="I492:I495">
    <cfRule type="expression" dxfId="29621" priority="1674">
      <formula>$Y492=4</formula>
    </cfRule>
  </conditionalFormatting>
  <conditionalFormatting sqref="I492:I495">
    <cfRule type="expression" dxfId="29620" priority="1673">
      <formula>$Y492=2</formula>
    </cfRule>
  </conditionalFormatting>
  <conditionalFormatting sqref="P492:P495">
    <cfRule type="expression" dxfId="29619" priority="1648">
      <formula>$Y492=1</formula>
    </cfRule>
  </conditionalFormatting>
  <conditionalFormatting sqref="P492:P495">
    <cfRule type="expression" dxfId="29618" priority="1647">
      <formula>$Y492=3</formula>
    </cfRule>
  </conditionalFormatting>
  <conditionalFormatting sqref="P492:P495">
    <cfRule type="expression" dxfId="29617" priority="1646">
      <formula>$Y492=4</formula>
    </cfRule>
  </conditionalFormatting>
  <conditionalFormatting sqref="P492:P495">
    <cfRule type="expression" dxfId="29616" priority="1645">
      <formula>$Y492=2</formula>
    </cfRule>
  </conditionalFormatting>
  <conditionalFormatting sqref="P492:Q495">
    <cfRule type="expression" dxfId="29615" priority="1668">
      <formula>$Y492=1</formula>
    </cfRule>
  </conditionalFormatting>
  <conditionalFormatting sqref="P492:Q495">
    <cfRule type="expression" dxfId="29614" priority="1667">
      <formula>$Y492=3</formula>
    </cfRule>
  </conditionalFormatting>
  <conditionalFormatting sqref="P492:Q495">
    <cfRule type="expression" dxfId="29613" priority="1666">
      <formula>$Y492=4</formula>
    </cfRule>
  </conditionalFormatting>
  <conditionalFormatting sqref="P492:Q495">
    <cfRule type="expression" dxfId="29612" priority="1665">
      <formula>$Y492=2</formula>
    </cfRule>
  </conditionalFormatting>
  <conditionalFormatting sqref="P492:Q495">
    <cfRule type="expression" dxfId="29611" priority="1649">
      <formula>$Y492=4</formula>
    </cfRule>
    <cfRule type="expression" dxfId="29610" priority="1650">
      <formula>$Y492=3</formula>
    </cfRule>
    <cfRule type="expression" dxfId="29609" priority="1651">
      <formula>$Y492=2</formula>
    </cfRule>
    <cfRule type="expression" dxfId="29608" priority="1652">
      <formula>$Y492=1</formula>
    </cfRule>
    <cfRule type="expression" dxfId="29607" priority="1653">
      <formula>$Y492=4</formula>
    </cfRule>
    <cfRule type="expression" dxfId="29606" priority="1654">
      <formula>$Y492=3</formula>
    </cfRule>
    <cfRule type="expression" dxfId="29605" priority="1655">
      <formula>$Y492=2</formula>
    </cfRule>
    <cfRule type="expression" dxfId="29604" priority="1656">
      <formula>$Y492=1</formula>
    </cfRule>
    <cfRule type="expression" dxfId="29603" priority="1657">
      <formula>$Y492=4</formula>
    </cfRule>
    <cfRule type="expression" dxfId="29602" priority="1658">
      <formula>$Y492=3</formula>
    </cfRule>
    <cfRule type="expression" dxfId="29601" priority="1659">
      <formula>$Y492=2</formula>
    </cfRule>
    <cfRule type="expression" dxfId="29600" priority="1660">
      <formula>$Y492=1</formula>
    </cfRule>
    <cfRule type="expression" dxfId="29599" priority="1661">
      <formula>$Y492=4</formula>
    </cfRule>
    <cfRule type="expression" dxfId="29598" priority="1662">
      <formula>$Y492=3</formula>
    </cfRule>
    <cfRule type="expression" dxfId="29597" priority="1663">
      <formula>$Y492=2</formula>
    </cfRule>
    <cfRule type="expression" dxfId="29596" priority="1664">
      <formula>$Y492=1</formula>
    </cfRule>
  </conditionalFormatting>
  <conditionalFormatting sqref="P492:P495">
    <cfRule type="expression" dxfId="29595" priority="1629">
      <formula>$Y492=4</formula>
    </cfRule>
    <cfRule type="expression" dxfId="29594" priority="1630">
      <formula>$Y492=3</formula>
    </cfRule>
    <cfRule type="expression" dxfId="29593" priority="1631">
      <formula>$Y492=2</formula>
    </cfRule>
    <cfRule type="expression" dxfId="29592" priority="1632">
      <formula>$Y492=1</formula>
    </cfRule>
    <cfRule type="expression" dxfId="29591" priority="1633">
      <formula>$Y492=4</formula>
    </cfRule>
    <cfRule type="expression" dxfId="29590" priority="1634">
      <formula>$Y492=3</formula>
    </cfRule>
    <cfRule type="expression" dxfId="29589" priority="1635">
      <formula>$Y492=2</formula>
    </cfRule>
    <cfRule type="expression" dxfId="29588" priority="1636">
      <formula>$Y492=1</formula>
    </cfRule>
    <cfRule type="expression" dxfId="29587" priority="1637">
      <formula>$Y492=4</formula>
    </cfRule>
    <cfRule type="expression" dxfId="29586" priority="1638">
      <formula>$Y492=3</formula>
    </cfRule>
    <cfRule type="expression" dxfId="29585" priority="1639">
      <formula>$Y492=2</formula>
    </cfRule>
    <cfRule type="expression" dxfId="29584" priority="1640">
      <formula>$Y492=1</formula>
    </cfRule>
    <cfRule type="expression" dxfId="29583" priority="1641">
      <formula>$Y492=4</formula>
    </cfRule>
    <cfRule type="expression" dxfId="29582" priority="1642">
      <formula>$Y492=3</formula>
    </cfRule>
    <cfRule type="expression" dxfId="29581" priority="1643">
      <formula>$Y492=2</formula>
    </cfRule>
    <cfRule type="expression" dxfId="29580" priority="1644">
      <formula>$Y492=1</formula>
    </cfRule>
  </conditionalFormatting>
  <conditionalFormatting sqref="P492:P495">
    <cfRule type="expression" dxfId="29579" priority="1628">
      <formula>$Y492=1</formula>
    </cfRule>
  </conditionalFormatting>
  <conditionalFormatting sqref="P492:P495">
    <cfRule type="expression" dxfId="29578" priority="1627">
      <formula>$Y492=3</formula>
    </cfRule>
  </conditionalFormatting>
  <conditionalFormatting sqref="P492:P495">
    <cfRule type="expression" dxfId="29577" priority="1626">
      <formula>$Y492=4</formula>
    </cfRule>
  </conditionalFormatting>
  <conditionalFormatting sqref="P492:P495">
    <cfRule type="expression" dxfId="29576" priority="1625">
      <formula>$Y492=2</formula>
    </cfRule>
  </conditionalFormatting>
  <conditionalFormatting sqref="P492:P495">
    <cfRule type="expression" dxfId="29575" priority="1609">
      <formula>$Y492=4</formula>
    </cfRule>
    <cfRule type="expression" dxfId="29574" priority="1610">
      <formula>$Y492=3</formula>
    </cfRule>
    <cfRule type="expression" dxfId="29573" priority="1611">
      <formula>$Y492=2</formula>
    </cfRule>
    <cfRule type="expression" dxfId="29572" priority="1612">
      <formula>$Y492=1</formula>
    </cfRule>
    <cfRule type="expression" dxfId="29571" priority="1613">
      <formula>$Y492=4</formula>
    </cfRule>
    <cfRule type="expression" dxfId="29570" priority="1614">
      <formula>$Y492=3</formula>
    </cfRule>
    <cfRule type="expression" dxfId="29569" priority="1615">
      <formula>$Y492=2</formula>
    </cfRule>
    <cfRule type="expression" dxfId="29568" priority="1616">
      <formula>$Y492=1</formula>
    </cfRule>
    <cfRule type="expression" dxfId="29567" priority="1617">
      <formula>$Y492=4</formula>
    </cfRule>
    <cfRule type="expression" dxfId="29566" priority="1618">
      <formula>$Y492=3</formula>
    </cfRule>
    <cfRule type="expression" dxfId="29565" priority="1619">
      <formula>$Y492=2</formula>
    </cfRule>
    <cfRule type="expression" dxfId="29564" priority="1620">
      <formula>$Y492=1</formula>
    </cfRule>
    <cfRule type="expression" dxfId="29563" priority="1621">
      <formula>$Y492=4</formula>
    </cfRule>
    <cfRule type="expression" dxfId="29562" priority="1622">
      <formula>$Y492=3</formula>
    </cfRule>
    <cfRule type="expression" dxfId="29561" priority="1623">
      <formula>$Y492=2</formula>
    </cfRule>
    <cfRule type="expression" dxfId="29560" priority="1624">
      <formula>$Y492=1</formula>
    </cfRule>
  </conditionalFormatting>
  <conditionalFormatting sqref="Q492:Q495">
    <cfRule type="expression" dxfId="29559" priority="1608">
      <formula>$Y492=1</formula>
    </cfRule>
  </conditionalFormatting>
  <conditionalFormatting sqref="Q492:Q495">
    <cfRule type="expression" dxfId="29558" priority="1607">
      <formula>$Y492=3</formula>
    </cfRule>
  </conditionalFormatting>
  <conditionalFormatting sqref="Q492:Q495">
    <cfRule type="expression" dxfId="29557" priority="1606">
      <formula>$Y492=4</formula>
    </cfRule>
  </conditionalFormatting>
  <conditionalFormatting sqref="Q492:Q495">
    <cfRule type="expression" dxfId="29556" priority="1605">
      <formula>$Y492=2</formula>
    </cfRule>
  </conditionalFormatting>
  <conditionalFormatting sqref="Q492:Q495">
    <cfRule type="expression" dxfId="29555" priority="1589">
      <formula>$Y492=4</formula>
    </cfRule>
    <cfRule type="expression" dxfId="29554" priority="1590">
      <formula>$Y492=3</formula>
    </cfRule>
    <cfRule type="expression" dxfId="29553" priority="1591">
      <formula>$Y492=2</formula>
    </cfRule>
    <cfRule type="expression" dxfId="29552" priority="1592">
      <formula>$Y492=1</formula>
    </cfRule>
    <cfRule type="expression" dxfId="29551" priority="1593">
      <formula>$Y492=4</formula>
    </cfRule>
    <cfRule type="expression" dxfId="29550" priority="1594">
      <formula>$Y492=3</formula>
    </cfRule>
    <cfRule type="expression" dxfId="29549" priority="1595">
      <formula>$Y492=2</formula>
    </cfRule>
    <cfRule type="expression" dxfId="29548" priority="1596">
      <formula>$Y492=1</formula>
    </cfRule>
    <cfRule type="expression" dxfId="29547" priority="1597">
      <formula>$Y492=4</formula>
    </cfRule>
    <cfRule type="expression" dxfId="29546" priority="1598">
      <formula>$Y492=3</formula>
    </cfRule>
    <cfRule type="expression" dxfId="29545" priority="1599">
      <formula>$Y492=2</formula>
    </cfRule>
    <cfRule type="expression" dxfId="29544" priority="1600">
      <formula>$Y492=1</formula>
    </cfRule>
    <cfRule type="expression" dxfId="29543" priority="1601">
      <formula>$Y492=4</formula>
    </cfRule>
    <cfRule type="expression" dxfId="29542" priority="1602">
      <formula>$Y492=3</formula>
    </cfRule>
    <cfRule type="expression" dxfId="29541" priority="1603">
      <formula>$Y492=2</formula>
    </cfRule>
    <cfRule type="expression" dxfId="29540" priority="1604">
      <formula>$Y492=1</formula>
    </cfRule>
  </conditionalFormatting>
  <conditionalFormatting sqref="Q492:Q495">
    <cfRule type="expression" dxfId="29539" priority="1588">
      <formula>$Y492=1</formula>
    </cfRule>
  </conditionalFormatting>
  <conditionalFormatting sqref="Q492:Q495">
    <cfRule type="expression" dxfId="29538" priority="1587">
      <formula>$Y492=3</formula>
    </cfRule>
  </conditionalFormatting>
  <conditionalFormatting sqref="Q492:Q495">
    <cfRule type="expression" dxfId="29537" priority="1586">
      <formula>$Y492=4</formula>
    </cfRule>
  </conditionalFormatting>
  <conditionalFormatting sqref="Q492:Q495">
    <cfRule type="expression" dxfId="29536" priority="1585">
      <formula>$Y492=2</formula>
    </cfRule>
  </conditionalFormatting>
  <conditionalFormatting sqref="Q492:Q495">
    <cfRule type="expression" dxfId="29535" priority="1569">
      <formula>$Y492=4</formula>
    </cfRule>
    <cfRule type="expression" dxfId="29534" priority="1570">
      <formula>$Y492=3</formula>
    </cfRule>
    <cfRule type="expression" dxfId="29533" priority="1571">
      <formula>$Y492=2</formula>
    </cfRule>
    <cfRule type="expression" dxfId="29532" priority="1572">
      <formula>$Y492=1</formula>
    </cfRule>
    <cfRule type="expression" dxfId="29531" priority="1573">
      <formula>$Y492=4</formula>
    </cfRule>
    <cfRule type="expression" dxfId="29530" priority="1574">
      <formula>$Y492=3</formula>
    </cfRule>
    <cfRule type="expression" dxfId="29529" priority="1575">
      <formula>$Y492=2</formula>
    </cfRule>
    <cfRule type="expression" dxfId="29528" priority="1576">
      <formula>$Y492=1</formula>
    </cfRule>
    <cfRule type="expression" dxfId="29527" priority="1577">
      <formula>$Y492=4</formula>
    </cfRule>
    <cfRule type="expression" dxfId="29526" priority="1578">
      <formula>$Y492=3</formula>
    </cfRule>
    <cfRule type="expression" dxfId="29525" priority="1579">
      <formula>$Y492=2</formula>
    </cfRule>
    <cfRule type="expression" dxfId="29524" priority="1580">
      <formula>$Y492=1</formula>
    </cfRule>
    <cfRule type="expression" dxfId="29523" priority="1581">
      <formula>$Y492=4</formula>
    </cfRule>
    <cfRule type="expression" dxfId="29522" priority="1582">
      <formula>$Y492=3</formula>
    </cfRule>
    <cfRule type="expression" dxfId="29521" priority="1583">
      <formula>$Y492=2</formula>
    </cfRule>
    <cfRule type="expression" dxfId="29520" priority="1584">
      <formula>$Y492=1</formula>
    </cfRule>
  </conditionalFormatting>
  <conditionalFormatting sqref="AA492:AA495">
    <cfRule type="expression" dxfId="29519" priority="1568">
      <formula>$Y492=1</formula>
    </cfRule>
  </conditionalFormatting>
  <conditionalFormatting sqref="AA492:AA495">
    <cfRule type="expression" dxfId="29518" priority="1567">
      <formula>$Y492=3</formula>
    </cfRule>
  </conditionalFormatting>
  <conditionalFormatting sqref="AA492:AA495">
    <cfRule type="expression" dxfId="29517" priority="1566">
      <formula>$Y492=4</formula>
    </cfRule>
  </conditionalFormatting>
  <conditionalFormatting sqref="AA492:AA495">
    <cfRule type="expression" dxfId="29516" priority="1565">
      <formula>$Y492=2</formula>
    </cfRule>
  </conditionalFormatting>
  <conditionalFormatting sqref="AA492:AA495">
    <cfRule type="expression" dxfId="29515" priority="1557">
      <formula>$Y492=4</formula>
    </cfRule>
    <cfRule type="expression" dxfId="29514" priority="1558">
      <formula>$Y492=3</formula>
    </cfRule>
    <cfRule type="expression" dxfId="29513" priority="1559">
      <formula>$Y492=2</formula>
    </cfRule>
    <cfRule type="expression" dxfId="29512" priority="1560">
      <formula>$Y492=1</formula>
    </cfRule>
    <cfRule type="expression" dxfId="29511" priority="1561">
      <formula>$Y492=4</formula>
    </cfRule>
    <cfRule type="expression" dxfId="29510" priority="1562">
      <formula>$Y492=3</formula>
    </cfRule>
    <cfRule type="expression" dxfId="29509" priority="1563">
      <formula>$Y492=2</formula>
    </cfRule>
    <cfRule type="expression" dxfId="29508" priority="1564">
      <formula>$Y492=1</formula>
    </cfRule>
  </conditionalFormatting>
  <conditionalFormatting sqref="AA492:AA495">
    <cfRule type="expression" dxfId="29507" priority="1556">
      <formula>$Y492=1</formula>
    </cfRule>
  </conditionalFormatting>
  <conditionalFormatting sqref="AA492:AA495">
    <cfRule type="expression" dxfId="29506" priority="1555">
      <formula>$Y492=3</formula>
    </cfRule>
  </conditionalFormatting>
  <conditionalFormatting sqref="AA492:AA495">
    <cfRule type="expression" dxfId="29505" priority="1554">
      <formula>$Y492=4</formula>
    </cfRule>
  </conditionalFormatting>
  <conditionalFormatting sqref="AA492:AA495">
    <cfRule type="expression" dxfId="29504" priority="1553">
      <formula>$Y492=2</formula>
    </cfRule>
  </conditionalFormatting>
  <conditionalFormatting sqref="AA492:AA495">
    <cfRule type="expression" dxfId="29503" priority="1545">
      <formula>$Y492=4</formula>
    </cfRule>
    <cfRule type="expression" dxfId="29502" priority="1546">
      <formula>$Y492=3</formula>
    </cfRule>
    <cfRule type="expression" dxfId="29501" priority="1547">
      <formula>$Y492=2</formula>
    </cfRule>
    <cfRule type="expression" dxfId="29500" priority="1548">
      <formula>$Y492=1</formula>
    </cfRule>
    <cfRule type="expression" dxfId="29499" priority="1549">
      <formula>$Y492=4</formula>
    </cfRule>
    <cfRule type="expression" dxfId="29498" priority="1550">
      <formula>$Y492=3</formula>
    </cfRule>
    <cfRule type="expression" dxfId="29497" priority="1551">
      <formula>$Y492=2</formula>
    </cfRule>
    <cfRule type="expression" dxfId="29496" priority="1552">
      <formula>$Y492=1</formula>
    </cfRule>
  </conditionalFormatting>
  <conditionalFormatting sqref="AA492:AA495">
    <cfRule type="expression" dxfId="29495" priority="1544">
      <formula>$Y492=1</formula>
    </cfRule>
  </conditionalFormatting>
  <conditionalFormatting sqref="AA492:AA495">
    <cfRule type="expression" dxfId="29494" priority="1543">
      <formula>$Y492=3</formula>
    </cfRule>
  </conditionalFormatting>
  <conditionalFormatting sqref="AA492:AA495">
    <cfRule type="expression" dxfId="29493" priority="1542">
      <formula>$Y492=4</formula>
    </cfRule>
  </conditionalFormatting>
  <conditionalFormatting sqref="AA492:AA495">
    <cfRule type="expression" dxfId="29492" priority="1541">
      <formula>$Y492=2</formula>
    </cfRule>
  </conditionalFormatting>
  <conditionalFormatting sqref="AA492:AA495">
    <cfRule type="expression" dxfId="29491" priority="1533">
      <formula>$Y492=4</formula>
    </cfRule>
    <cfRule type="expression" dxfId="29490" priority="1534">
      <formula>$Y492=3</formula>
    </cfRule>
    <cfRule type="expression" dxfId="29489" priority="1535">
      <formula>$Y492=2</formula>
    </cfRule>
    <cfRule type="expression" dxfId="29488" priority="1536">
      <formula>$Y492=1</formula>
    </cfRule>
    <cfRule type="expression" dxfId="29487" priority="1537">
      <formula>$Y492=4</formula>
    </cfRule>
    <cfRule type="expression" dxfId="29486" priority="1538">
      <formula>$Y492=3</formula>
    </cfRule>
    <cfRule type="expression" dxfId="29485" priority="1539">
      <formula>$Y492=2</formula>
    </cfRule>
    <cfRule type="expression" dxfId="29484" priority="1540">
      <formula>$Y492=1</formula>
    </cfRule>
  </conditionalFormatting>
  <conditionalFormatting sqref="AA492:AA495">
    <cfRule type="expression" dxfId="29483" priority="1532">
      <formula>$Y492=1</formula>
    </cfRule>
  </conditionalFormatting>
  <conditionalFormatting sqref="AA492:AA495">
    <cfRule type="expression" dxfId="29482" priority="1531">
      <formula>$Y492=3</formula>
    </cfRule>
  </conditionalFormatting>
  <conditionalFormatting sqref="AA492:AA495">
    <cfRule type="expression" dxfId="29481" priority="1530">
      <formula>$Y492=4</formula>
    </cfRule>
  </conditionalFormatting>
  <conditionalFormatting sqref="AA492:AA495">
    <cfRule type="expression" dxfId="29480" priority="1529">
      <formula>$Y492=2</formula>
    </cfRule>
  </conditionalFormatting>
  <conditionalFormatting sqref="AA492:AA495">
    <cfRule type="expression" dxfId="29479" priority="1521">
      <formula>$Y492=4</formula>
    </cfRule>
    <cfRule type="expression" dxfId="29478" priority="1522">
      <formula>$Y492=3</formula>
    </cfRule>
    <cfRule type="expression" dxfId="29477" priority="1523">
      <formula>$Y492=2</formula>
    </cfRule>
    <cfRule type="expression" dxfId="29476" priority="1524">
      <formula>$Y492=1</formula>
    </cfRule>
    <cfRule type="expression" dxfId="29475" priority="1525">
      <formula>$Y492=4</formula>
    </cfRule>
    <cfRule type="expression" dxfId="29474" priority="1526">
      <formula>$Y492=3</formula>
    </cfRule>
    <cfRule type="expression" dxfId="29473" priority="1527">
      <formula>$Y492=2</formula>
    </cfRule>
    <cfRule type="expression" dxfId="29472" priority="1528">
      <formula>$Y492=1</formula>
    </cfRule>
  </conditionalFormatting>
  <conditionalFormatting sqref="AA492:AA495">
    <cfRule type="expression" dxfId="29471" priority="1520">
      <formula>$Y492=1</formula>
    </cfRule>
  </conditionalFormatting>
  <conditionalFormatting sqref="AA492:AA495">
    <cfRule type="expression" dxfId="29470" priority="1519">
      <formula>$Y492=3</formula>
    </cfRule>
  </conditionalFormatting>
  <conditionalFormatting sqref="AA492:AA495">
    <cfRule type="expression" dxfId="29469" priority="1518">
      <formula>$Y492=4</formula>
    </cfRule>
  </conditionalFormatting>
  <conditionalFormatting sqref="AA492:AA495">
    <cfRule type="expression" dxfId="29468" priority="1517">
      <formula>$Y492=2</formula>
    </cfRule>
  </conditionalFormatting>
  <conditionalFormatting sqref="AA492:AA495">
    <cfRule type="expression" dxfId="29467" priority="1509">
      <formula>$Y492=4</formula>
    </cfRule>
    <cfRule type="expression" dxfId="29466" priority="1510">
      <formula>$Y492=3</formula>
    </cfRule>
    <cfRule type="expression" dxfId="29465" priority="1511">
      <formula>$Y492=2</formula>
    </cfRule>
    <cfRule type="expression" dxfId="29464" priority="1512">
      <formula>$Y492=1</formula>
    </cfRule>
    <cfRule type="expression" dxfId="29463" priority="1513">
      <formula>$Y492=4</formula>
    </cfRule>
    <cfRule type="expression" dxfId="29462" priority="1514">
      <formula>$Y492=3</formula>
    </cfRule>
    <cfRule type="expression" dxfId="29461" priority="1515">
      <formula>$Y492=2</formula>
    </cfRule>
    <cfRule type="expression" dxfId="29460" priority="1516">
      <formula>$Y492=1</formula>
    </cfRule>
  </conditionalFormatting>
  <conditionalFormatting sqref="Y492:Z495">
    <cfRule type="expression" dxfId="29459" priority="1508">
      <formula>$Y492=1</formula>
    </cfRule>
  </conditionalFormatting>
  <conditionalFormatting sqref="Y492:Z495">
    <cfRule type="expression" dxfId="29458" priority="1507">
      <formula>$Y492=3</formula>
    </cfRule>
  </conditionalFormatting>
  <conditionalFormatting sqref="Y492:Z495">
    <cfRule type="expression" dxfId="29457" priority="1506">
      <formula>$Y492=4</formula>
    </cfRule>
  </conditionalFormatting>
  <conditionalFormatting sqref="Y492:Z495">
    <cfRule type="expression" dxfId="29456" priority="1505">
      <formula>$Y492=2</formula>
    </cfRule>
  </conditionalFormatting>
  <conditionalFormatting sqref="Y492:Z495">
    <cfRule type="expression" dxfId="29455" priority="1497">
      <formula>$Y492=4</formula>
    </cfRule>
    <cfRule type="expression" dxfId="29454" priority="1498">
      <formula>$Y492=3</formula>
    </cfRule>
    <cfRule type="expression" dxfId="29453" priority="1499">
      <formula>$Y492=2</formula>
    </cfRule>
    <cfRule type="expression" dxfId="29452" priority="1500">
      <formula>$Y492=1</formula>
    </cfRule>
    <cfRule type="expression" dxfId="29451" priority="1501">
      <formula>$Y492=4</formula>
    </cfRule>
    <cfRule type="expression" dxfId="29450" priority="1502">
      <formula>$Y492=3</formula>
    </cfRule>
    <cfRule type="expression" dxfId="29449" priority="1503">
      <formula>$Y492=2</formula>
    </cfRule>
    <cfRule type="expression" dxfId="29448" priority="1504">
      <formula>$Y492=1</formula>
    </cfRule>
  </conditionalFormatting>
  <conditionalFormatting sqref="Y492:Z495">
    <cfRule type="expression" dxfId="29447" priority="1496">
      <formula>$Y492=1</formula>
    </cfRule>
  </conditionalFormatting>
  <conditionalFormatting sqref="Y492:Z495">
    <cfRule type="expression" dxfId="29446" priority="1495">
      <formula>$Y492=3</formula>
    </cfRule>
  </conditionalFormatting>
  <conditionalFormatting sqref="Y492:Z495">
    <cfRule type="expression" dxfId="29445" priority="1494">
      <formula>$Y492=4</formula>
    </cfRule>
  </conditionalFormatting>
  <conditionalFormatting sqref="Y492:Z495">
    <cfRule type="expression" dxfId="29444" priority="1493">
      <formula>$Y492=2</formula>
    </cfRule>
  </conditionalFormatting>
  <conditionalFormatting sqref="Y492:Z495">
    <cfRule type="expression" dxfId="29443" priority="1485">
      <formula>$Y492=4</formula>
    </cfRule>
    <cfRule type="expression" dxfId="29442" priority="1486">
      <formula>$Y492=3</formula>
    </cfRule>
    <cfRule type="expression" dxfId="29441" priority="1487">
      <formula>$Y492=2</formula>
    </cfRule>
    <cfRule type="expression" dxfId="29440" priority="1488">
      <formula>$Y492=1</formula>
    </cfRule>
    <cfRule type="expression" dxfId="29439" priority="1489">
      <formula>$Y492=4</formula>
    </cfRule>
    <cfRule type="expression" dxfId="29438" priority="1490">
      <formula>$Y492=3</formula>
    </cfRule>
    <cfRule type="expression" dxfId="29437" priority="1491">
      <formula>$Y492=2</formula>
    </cfRule>
    <cfRule type="expression" dxfId="29436" priority="1492">
      <formula>$Y492=1</formula>
    </cfRule>
  </conditionalFormatting>
  <conditionalFormatting sqref="Y492:Z495">
    <cfRule type="expression" dxfId="29435" priority="1484">
      <formula>$Y492=1</formula>
    </cfRule>
  </conditionalFormatting>
  <conditionalFormatting sqref="Y492:Z495">
    <cfRule type="expression" dxfId="29434" priority="1483">
      <formula>$Y492=3</formula>
    </cfRule>
  </conditionalFormatting>
  <conditionalFormatting sqref="Y492:Z495">
    <cfRule type="expression" dxfId="29433" priority="1482">
      <formula>$Y492=4</formula>
    </cfRule>
  </conditionalFormatting>
  <conditionalFormatting sqref="Y492:Z495">
    <cfRule type="expression" dxfId="29432" priority="1481">
      <formula>$Y492=2</formula>
    </cfRule>
  </conditionalFormatting>
  <conditionalFormatting sqref="Y492:Z495">
    <cfRule type="expression" dxfId="29431" priority="1473">
      <formula>$Y492=4</formula>
    </cfRule>
    <cfRule type="expression" dxfId="29430" priority="1474">
      <formula>$Y492=3</formula>
    </cfRule>
    <cfRule type="expression" dxfId="29429" priority="1475">
      <formula>$Y492=2</formula>
    </cfRule>
    <cfRule type="expression" dxfId="29428" priority="1476">
      <formula>$Y492=1</formula>
    </cfRule>
    <cfRule type="expression" dxfId="29427" priority="1477">
      <formula>$Y492=4</formula>
    </cfRule>
    <cfRule type="expression" dxfId="29426" priority="1478">
      <formula>$Y492=3</formula>
    </cfRule>
    <cfRule type="expression" dxfId="29425" priority="1479">
      <formula>$Y492=2</formula>
    </cfRule>
    <cfRule type="expression" dxfId="29424" priority="1480">
      <formula>$Y492=1</formula>
    </cfRule>
  </conditionalFormatting>
  <conditionalFormatting sqref="Y492:Z495">
    <cfRule type="expression" dxfId="29423" priority="1472">
      <formula>$Y492=1</formula>
    </cfRule>
  </conditionalFormatting>
  <conditionalFormatting sqref="Y492:Z495">
    <cfRule type="expression" dxfId="29422" priority="1471">
      <formula>$Y492=3</formula>
    </cfRule>
  </conditionalFormatting>
  <conditionalFormatting sqref="Y492:Z495">
    <cfRule type="expression" dxfId="29421" priority="1470">
      <formula>$Y492=4</formula>
    </cfRule>
  </conditionalFormatting>
  <conditionalFormatting sqref="Y492:Z495">
    <cfRule type="expression" dxfId="29420" priority="1469">
      <formula>$Y492=2</formula>
    </cfRule>
  </conditionalFormatting>
  <conditionalFormatting sqref="Y492:Z495">
    <cfRule type="expression" dxfId="29419" priority="1461">
      <formula>$Y492=4</formula>
    </cfRule>
    <cfRule type="expression" dxfId="29418" priority="1462">
      <formula>$Y492=3</formula>
    </cfRule>
    <cfRule type="expression" dxfId="29417" priority="1463">
      <formula>$Y492=2</formula>
    </cfRule>
    <cfRule type="expression" dxfId="29416" priority="1464">
      <formula>$Y492=1</formula>
    </cfRule>
    <cfRule type="expression" dxfId="29415" priority="1465">
      <formula>$Y492=4</formula>
    </cfRule>
    <cfRule type="expression" dxfId="29414" priority="1466">
      <formula>$Y492=3</formula>
    </cfRule>
    <cfRule type="expression" dxfId="29413" priority="1467">
      <formula>$Y492=2</formula>
    </cfRule>
    <cfRule type="expression" dxfId="29412" priority="1468">
      <formula>$Y492=1</formula>
    </cfRule>
  </conditionalFormatting>
  <conditionalFormatting sqref="Y492:Z495">
    <cfRule type="expression" dxfId="29411" priority="1460">
      <formula>$Y492=1</formula>
    </cfRule>
  </conditionalFormatting>
  <conditionalFormatting sqref="Y492:Z495">
    <cfRule type="expression" dxfId="29410" priority="1459">
      <formula>$Y492=3</formula>
    </cfRule>
  </conditionalFormatting>
  <conditionalFormatting sqref="Y492:Z495">
    <cfRule type="expression" dxfId="29409" priority="1458">
      <formula>$Y492=4</formula>
    </cfRule>
  </conditionalFormatting>
  <conditionalFormatting sqref="Y492:Z495">
    <cfRule type="expression" dxfId="29408" priority="1457">
      <formula>$Y492=2</formula>
    </cfRule>
  </conditionalFormatting>
  <conditionalFormatting sqref="Y492:Z495">
    <cfRule type="expression" dxfId="29407" priority="1449">
      <formula>$Y492=4</formula>
    </cfRule>
    <cfRule type="expression" dxfId="29406" priority="1450">
      <formula>$Y492=3</formula>
    </cfRule>
    <cfRule type="expression" dxfId="29405" priority="1451">
      <formula>$Y492=2</formula>
    </cfRule>
    <cfRule type="expression" dxfId="29404" priority="1452">
      <formula>$Y492=1</formula>
    </cfRule>
    <cfRule type="expression" dxfId="29403" priority="1453">
      <formula>$Y492=4</formula>
    </cfRule>
    <cfRule type="expression" dxfId="29402" priority="1454">
      <formula>$Y492=3</formula>
    </cfRule>
    <cfRule type="expression" dxfId="29401" priority="1455">
      <formula>$Y492=2</formula>
    </cfRule>
    <cfRule type="expression" dxfId="29400" priority="1456">
      <formula>$Y492=1</formula>
    </cfRule>
  </conditionalFormatting>
  <conditionalFormatting sqref="W492:X495">
    <cfRule type="expression" dxfId="29399" priority="1448">
      <formula>$Y492=1</formula>
    </cfRule>
  </conditionalFormatting>
  <conditionalFormatting sqref="W492:X495">
    <cfRule type="expression" dxfId="29398" priority="1447">
      <formula>$Y492=3</formula>
    </cfRule>
  </conditionalFormatting>
  <conditionalFormatting sqref="W492:X495">
    <cfRule type="expression" dxfId="29397" priority="1446">
      <formula>$Y492=4</formula>
    </cfRule>
  </conditionalFormatting>
  <conditionalFormatting sqref="W492:X495">
    <cfRule type="expression" dxfId="29396" priority="1445">
      <formula>$Y492=2</formula>
    </cfRule>
  </conditionalFormatting>
  <conditionalFormatting sqref="W492:X495">
    <cfRule type="expression" dxfId="29395" priority="1437">
      <formula>$Y492=4</formula>
    </cfRule>
    <cfRule type="expression" dxfId="29394" priority="1438">
      <formula>$Y492=3</formula>
    </cfRule>
    <cfRule type="expression" dxfId="29393" priority="1439">
      <formula>$Y492=2</formula>
    </cfRule>
    <cfRule type="expression" dxfId="29392" priority="1440">
      <formula>$Y492=1</formula>
    </cfRule>
    <cfRule type="expression" dxfId="29391" priority="1441">
      <formula>$Y492=4</formula>
    </cfRule>
    <cfRule type="expression" dxfId="29390" priority="1442">
      <formula>$Y492=3</formula>
    </cfRule>
    <cfRule type="expression" dxfId="29389" priority="1443">
      <formula>$Y492=2</formula>
    </cfRule>
    <cfRule type="expression" dxfId="29388" priority="1444">
      <formula>$Y492=1</formula>
    </cfRule>
  </conditionalFormatting>
  <conditionalFormatting sqref="W492:X495">
    <cfRule type="expression" dxfId="29387" priority="1436">
      <formula>$Y492=1</formula>
    </cfRule>
  </conditionalFormatting>
  <conditionalFormatting sqref="W492:X495">
    <cfRule type="expression" dxfId="29386" priority="1435">
      <formula>$Y492=3</formula>
    </cfRule>
  </conditionalFormatting>
  <conditionalFormatting sqref="W492:X495">
    <cfRule type="expression" dxfId="29385" priority="1434">
      <formula>$Y492=4</formula>
    </cfRule>
  </conditionalFormatting>
  <conditionalFormatting sqref="W492:X495">
    <cfRule type="expression" dxfId="29384" priority="1433">
      <formula>$Y492=2</formula>
    </cfRule>
  </conditionalFormatting>
  <conditionalFormatting sqref="W492:X495">
    <cfRule type="expression" dxfId="29383" priority="1425">
      <formula>$Y492=4</formula>
    </cfRule>
    <cfRule type="expression" dxfId="29382" priority="1426">
      <formula>$Y492=3</formula>
    </cfRule>
    <cfRule type="expression" dxfId="29381" priority="1427">
      <formula>$Y492=2</formula>
    </cfRule>
    <cfRule type="expression" dxfId="29380" priority="1428">
      <formula>$Y492=1</formula>
    </cfRule>
    <cfRule type="expression" dxfId="29379" priority="1429">
      <formula>$Y492=4</formula>
    </cfRule>
    <cfRule type="expression" dxfId="29378" priority="1430">
      <formula>$Y492=3</formula>
    </cfRule>
    <cfRule type="expression" dxfId="29377" priority="1431">
      <formula>$Y492=2</formula>
    </cfRule>
    <cfRule type="expression" dxfId="29376" priority="1432">
      <formula>$Y492=1</formula>
    </cfRule>
  </conditionalFormatting>
  <conditionalFormatting sqref="W492:X495">
    <cfRule type="expression" dxfId="29375" priority="1424">
      <formula>$Y492=1</formula>
    </cfRule>
  </conditionalFormatting>
  <conditionalFormatting sqref="W492:X495">
    <cfRule type="expression" dxfId="29374" priority="1423">
      <formula>$Y492=3</formula>
    </cfRule>
  </conditionalFormatting>
  <conditionalFormatting sqref="W492:X495">
    <cfRule type="expression" dxfId="29373" priority="1422">
      <formula>$Y492=4</formula>
    </cfRule>
  </conditionalFormatting>
  <conditionalFormatting sqref="W492:X495">
    <cfRule type="expression" dxfId="29372" priority="1421">
      <formula>$Y492=2</formula>
    </cfRule>
  </conditionalFormatting>
  <conditionalFormatting sqref="W492:X495">
    <cfRule type="expression" dxfId="29371" priority="1413">
      <formula>$Y492=4</formula>
    </cfRule>
    <cfRule type="expression" dxfId="29370" priority="1414">
      <formula>$Y492=3</formula>
    </cfRule>
    <cfRule type="expression" dxfId="29369" priority="1415">
      <formula>$Y492=2</formula>
    </cfRule>
    <cfRule type="expression" dxfId="29368" priority="1416">
      <formula>$Y492=1</formula>
    </cfRule>
    <cfRule type="expression" dxfId="29367" priority="1417">
      <formula>$Y492=4</formula>
    </cfRule>
    <cfRule type="expression" dxfId="29366" priority="1418">
      <formula>$Y492=3</formula>
    </cfRule>
    <cfRule type="expression" dxfId="29365" priority="1419">
      <formula>$Y492=2</formula>
    </cfRule>
    <cfRule type="expression" dxfId="29364" priority="1420">
      <formula>$Y492=1</formula>
    </cfRule>
  </conditionalFormatting>
  <conditionalFormatting sqref="W492:X495">
    <cfRule type="expression" dxfId="29363" priority="1412">
      <formula>$Y492=1</formula>
    </cfRule>
  </conditionalFormatting>
  <conditionalFormatting sqref="W492:X495">
    <cfRule type="expression" dxfId="29362" priority="1411">
      <formula>$Y492=3</formula>
    </cfRule>
  </conditionalFormatting>
  <conditionalFormatting sqref="W492:X495">
    <cfRule type="expression" dxfId="29361" priority="1410">
      <formula>$Y492=4</formula>
    </cfRule>
  </conditionalFormatting>
  <conditionalFormatting sqref="W492:X495">
    <cfRule type="expression" dxfId="29360" priority="1409">
      <formula>$Y492=2</formula>
    </cfRule>
  </conditionalFormatting>
  <conditionalFormatting sqref="W492:X495">
    <cfRule type="expression" dxfId="29359" priority="1401">
      <formula>$Y492=4</formula>
    </cfRule>
    <cfRule type="expression" dxfId="29358" priority="1402">
      <formula>$Y492=3</formula>
    </cfRule>
    <cfRule type="expression" dxfId="29357" priority="1403">
      <formula>$Y492=2</formula>
    </cfRule>
    <cfRule type="expression" dxfId="29356" priority="1404">
      <formula>$Y492=1</formula>
    </cfRule>
    <cfRule type="expression" dxfId="29355" priority="1405">
      <formula>$Y492=4</formula>
    </cfRule>
    <cfRule type="expression" dxfId="29354" priority="1406">
      <formula>$Y492=3</formula>
    </cfRule>
    <cfRule type="expression" dxfId="29353" priority="1407">
      <formula>$Y492=2</formula>
    </cfRule>
    <cfRule type="expression" dxfId="29352" priority="1408">
      <formula>$Y492=1</formula>
    </cfRule>
  </conditionalFormatting>
  <conditionalFormatting sqref="W492:X495">
    <cfRule type="expression" dxfId="29351" priority="1400">
      <formula>$Y492=1</formula>
    </cfRule>
  </conditionalFormatting>
  <conditionalFormatting sqref="W492:X495">
    <cfRule type="expression" dxfId="29350" priority="1399">
      <formula>$Y492=3</formula>
    </cfRule>
  </conditionalFormatting>
  <conditionalFormatting sqref="W492:X495">
    <cfRule type="expression" dxfId="29349" priority="1398">
      <formula>$Y492=4</formula>
    </cfRule>
  </conditionalFormatting>
  <conditionalFormatting sqref="W492:X495">
    <cfRule type="expression" dxfId="29348" priority="1397">
      <formula>$Y492=2</formula>
    </cfRule>
  </conditionalFormatting>
  <conditionalFormatting sqref="W492:X495">
    <cfRule type="expression" dxfId="29347" priority="1389">
      <formula>$Y492=4</formula>
    </cfRule>
    <cfRule type="expression" dxfId="29346" priority="1390">
      <formula>$Y492=3</formula>
    </cfRule>
    <cfRule type="expression" dxfId="29345" priority="1391">
      <formula>$Y492=2</formula>
    </cfRule>
    <cfRule type="expression" dxfId="29344" priority="1392">
      <formula>$Y492=1</formula>
    </cfRule>
    <cfRule type="expression" dxfId="29343" priority="1393">
      <formula>$Y492=4</formula>
    </cfRule>
    <cfRule type="expression" dxfId="29342" priority="1394">
      <formula>$Y492=3</formula>
    </cfRule>
    <cfRule type="expression" dxfId="29341" priority="1395">
      <formula>$Y492=2</formula>
    </cfRule>
    <cfRule type="expression" dxfId="29340" priority="1396">
      <formula>$Y492=1</formula>
    </cfRule>
  </conditionalFormatting>
  <conditionalFormatting sqref="O496:O498 R496:V498 AB496:AF498">
    <cfRule type="expression" dxfId="29339" priority="1376">
      <formula>$Y496=1</formula>
    </cfRule>
  </conditionalFormatting>
  <conditionalFormatting sqref="O496:O498 R496:V498 AB496:AF498">
    <cfRule type="expression" dxfId="29338" priority="1375">
      <formula>$Y496=3</formula>
    </cfRule>
  </conditionalFormatting>
  <conditionalFormatting sqref="O496:O498 R496:V498 AB496:AF498">
    <cfRule type="expression" dxfId="29337" priority="1374">
      <formula>$Y496=4</formula>
    </cfRule>
  </conditionalFormatting>
  <conditionalFormatting sqref="O496:O498 R496:V498 AB496:AF498">
    <cfRule type="expression" dxfId="29336" priority="1373">
      <formula>$Y496=2</formula>
    </cfRule>
  </conditionalFormatting>
  <conditionalFormatting sqref="R496:V498 AF496:AF498">
    <cfRule type="expression" dxfId="29335" priority="1365">
      <formula>$Y496=4</formula>
    </cfRule>
    <cfRule type="expression" dxfId="29334" priority="1366">
      <formula>$Y496=3</formula>
    </cfRule>
    <cfRule type="expression" dxfId="29333" priority="1367">
      <formula>$Y496=2</formula>
    </cfRule>
    <cfRule type="expression" dxfId="29332" priority="1368">
      <formula>$Y496=1</formula>
    </cfRule>
    <cfRule type="expression" dxfId="29331" priority="1369">
      <formula>$Y496=4</formula>
    </cfRule>
    <cfRule type="expression" dxfId="29330" priority="1370">
      <formula>$Y496=3</formula>
    </cfRule>
    <cfRule type="expression" dxfId="29329" priority="1371">
      <formula>$Y496=2</formula>
    </cfRule>
    <cfRule type="expression" dxfId="29328" priority="1372">
      <formula>$Y496=1</formula>
    </cfRule>
  </conditionalFormatting>
  <conditionalFormatting sqref="R496:V498 AB496:AF498">
    <cfRule type="expression" dxfId="29327" priority="1364">
      <formula>$Y496=1</formula>
    </cfRule>
  </conditionalFormatting>
  <conditionalFormatting sqref="R496:V498 AB496:AF498">
    <cfRule type="expression" dxfId="29326" priority="1363">
      <formula>$Y496=3</formula>
    </cfRule>
  </conditionalFormatting>
  <conditionalFormatting sqref="R496:V498 AB496:AF498">
    <cfRule type="expression" dxfId="29325" priority="1362">
      <formula>$Y496=4</formula>
    </cfRule>
  </conditionalFormatting>
  <conditionalFormatting sqref="R496:V498 AB496:AF498">
    <cfRule type="expression" dxfId="29324" priority="1361">
      <formula>$Y496=2</formula>
    </cfRule>
  </conditionalFormatting>
  <conditionalFormatting sqref="R496:V498 AF496:AF498">
    <cfRule type="expression" dxfId="29323" priority="1353">
      <formula>$Y496=4</formula>
    </cfRule>
    <cfRule type="expression" dxfId="29322" priority="1354">
      <formula>$Y496=3</formula>
    </cfRule>
    <cfRule type="expression" dxfId="29321" priority="1355">
      <formula>$Y496=2</formula>
    </cfRule>
    <cfRule type="expression" dxfId="29320" priority="1356">
      <formula>$Y496=1</formula>
    </cfRule>
    <cfRule type="expression" dxfId="29319" priority="1357">
      <formula>$Y496=4</formula>
    </cfRule>
    <cfRule type="expression" dxfId="29318" priority="1358">
      <formula>$Y496=3</formula>
    </cfRule>
    <cfRule type="expression" dxfId="29317" priority="1359">
      <formula>$Y496=2</formula>
    </cfRule>
    <cfRule type="expression" dxfId="29316" priority="1360">
      <formula>$Y496=1</formula>
    </cfRule>
  </conditionalFormatting>
  <conditionalFormatting sqref="R496:V498 AB496:AF498">
    <cfRule type="expression" dxfId="29315" priority="1352">
      <formula>$Y496=1</formula>
    </cfRule>
  </conditionalFormatting>
  <conditionalFormatting sqref="R496:V498 AB496:AF498">
    <cfRule type="expression" dxfId="29314" priority="1351">
      <formula>$Y496=3</formula>
    </cfRule>
  </conditionalFormatting>
  <conditionalFormatting sqref="R496:V498 AB496:AF498">
    <cfRule type="expression" dxfId="29313" priority="1350">
      <formula>$Y496=4</formula>
    </cfRule>
  </conditionalFormatting>
  <conditionalFormatting sqref="R496:V498 AB496:AF498">
    <cfRule type="expression" dxfId="29312" priority="1349">
      <formula>$Y496=2</formula>
    </cfRule>
  </conditionalFormatting>
  <conditionalFormatting sqref="R496:V498 AF496:AF498">
    <cfRule type="expression" dxfId="29311" priority="1341">
      <formula>$Y496=4</formula>
    </cfRule>
    <cfRule type="expression" dxfId="29310" priority="1342">
      <formula>$Y496=3</formula>
    </cfRule>
    <cfRule type="expression" dxfId="29309" priority="1343">
      <formula>$Y496=2</formula>
    </cfRule>
    <cfRule type="expression" dxfId="29308" priority="1344">
      <formula>$Y496=1</formula>
    </cfRule>
    <cfRule type="expression" dxfId="29307" priority="1345">
      <formula>$Y496=4</formula>
    </cfRule>
    <cfRule type="expression" dxfId="29306" priority="1346">
      <formula>$Y496=3</formula>
    </cfRule>
    <cfRule type="expression" dxfId="29305" priority="1347">
      <formula>$Y496=2</formula>
    </cfRule>
    <cfRule type="expression" dxfId="29304" priority="1348">
      <formula>$Y496=1</formula>
    </cfRule>
  </conditionalFormatting>
  <conditionalFormatting sqref="R496:V498 AB496:AF498">
    <cfRule type="expression" dxfId="29303" priority="1340">
      <formula>$Y496=1</formula>
    </cfRule>
  </conditionalFormatting>
  <conditionalFormatting sqref="R496:V498 AB496:AF498">
    <cfRule type="expression" dxfId="29302" priority="1339">
      <formula>$Y496=3</formula>
    </cfRule>
  </conditionalFormatting>
  <conditionalFormatting sqref="R496:V498 AB496:AF498">
    <cfRule type="expression" dxfId="29301" priority="1338">
      <formula>$Y496=4</formula>
    </cfRule>
  </conditionalFormatting>
  <conditionalFormatting sqref="R496:V498 AB496:AF498">
    <cfRule type="expression" dxfId="29300" priority="1337">
      <formula>$Y496=2</formula>
    </cfRule>
  </conditionalFormatting>
  <conditionalFormatting sqref="R496:V498 AF496:AF498">
    <cfRule type="expression" dxfId="29299" priority="1329">
      <formula>$Y496=4</formula>
    </cfRule>
    <cfRule type="expression" dxfId="29298" priority="1330">
      <formula>$Y496=3</formula>
    </cfRule>
    <cfRule type="expression" dxfId="29297" priority="1331">
      <formula>$Y496=2</formula>
    </cfRule>
    <cfRule type="expression" dxfId="29296" priority="1332">
      <formula>$Y496=1</formula>
    </cfRule>
    <cfRule type="expression" dxfId="29295" priority="1333">
      <formula>$Y496=4</formula>
    </cfRule>
    <cfRule type="expression" dxfId="29294" priority="1334">
      <formula>$Y496=3</formula>
    </cfRule>
    <cfRule type="expression" dxfId="29293" priority="1335">
      <formula>$Y496=2</formula>
    </cfRule>
    <cfRule type="expression" dxfId="29292" priority="1336">
      <formula>$Y496=1</formula>
    </cfRule>
  </conditionalFormatting>
  <conditionalFormatting sqref="R496:V498 AB496:AF498">
    <cfRule type="expression" dxfId="29291" priority="1328">
      <formula>$Y496=1</formula>
    </cfRule>
  </conditionalFormatting>
  <conditionalFormatting sqref="R496:V498 AB496:AF498">
    <cfRule type="expression" dxfId="29290" priority="1327">
      <formula>$Y496=3</formula>
    </cfRule>
  </conditionalFormatting>
  <conditionalFormatting sqref="R496:V498 AB496:AF498">
    <cfRule type="expression" dxfId="29289" priority="1326">
      <formula>$Y496=4</formula>
    </cfRule>
  </conditionalFormatting>
  <conditionalFormatting sqref="R496:V498 AB496:AF498">
    <cfRule type="expression" dxfId="29288" priority="1325">
      <formula>$Y496=2</formula>
    </cfRule>
  </conditionalFormatting>
  <conditionalFormatting sqref="R496:V498 AF496:AF498">
    <cfRule type="expression" dxfId="29287" priority="1317">
      <formula>$Y496=4</formula>
    </cfRule>
    <cfRule type="expression" dxfId="29286" priority="1318">
      <formula>$Y496=3</formula>
    </cfRule>
    <cfRule type="expression" dxfId="29285" priority="1319">
      <formula>$Y496=2</formula>
    </cfRule>
    <cfRule type="expression" dxfId="29284" priority="1320">
      <formula>$Y496=1</formula>
    </cfRule>
    <cfRule type="expression" dxfId="29283" priority="1321">
      <formula>$Y496=4</formula>
    </cfRule>
    <cfRule type="expression" dxfId="29282" priority="1322">
      <formula>$Y496=3</formula>
    </cfRule>
    <cfRule type="expression" dxfId="29281" priority="1323">
      <formula>$Y496=2</formula>
    </cfRule>
    <cfRule type="expression" dxfId="29280" priority="1324">
      <formula>$Y496=1</formula>
    </cfRule>
  </conditionalFormatting>
  <conditionalFormatting sqref="P496:P498">
    <cfRule type="expression" dxfId="29279" priority="1292">
      <formula>$Y496=1</formula>
    </cfRule>
  </conditionalFormatting>
  <conditionalFormatting sqref="P496:P498">
    <cfRule type="expression" dxfId="29278" priority="1291">
      <formula>$Y496=3</formula>
    </cfRule>
  </conditionalFormatting>
  <conditionalFormatting sqref="P496:P498">
    <cfRule type="expression" dxfId="29277" priority="1290">
      <formula>$Y496=4</formula>
    </cfRule>
  </conditionalFormatting>
  <conditionalFormatting sqref="P496:P498">
    <cfRule type="expression" dxfId="29276" priority="1289">
      <formula>$Y496=2</formula>
    </cfRule>
  </conditionalFormatting>
  <conditionalFormatting sqref="P496:Q498">
    <cfRule type="expression" dxfId="29275" priority="1312">
      <formula>$Y496=1</formula>
    </cfRule>
  </conditionalFormatting>
  <conditionalFormatting sqref="P496:Q498">
    <cfRule type="expression" dxfId="29274" priority="1311">
      <formula>$Y496=3</formula>
    </cfRule>
  </conditionalFormatting>
  <conditionalFormatting sqref="P496:Q498">
    <cfRule type="expression" dxfId="29273" priority="1310">
      <formula>$Y496=4</formula>
    </cfRule>
  </conditionalFormatting>
  <conditionalFormatting sqref="P496:Q498">
    <cfRule type="expression" dxfId="29272" priority="1309">
      <formula>$Y496=2</formula>
    </cfRule>
  </conditionalFormatting>
  <conditionalFormatting sqref="P496:Q498">
    <cfRule type="expression" dxfId="29271" priority="1293">
      <formula>$Y496=4</formula>
    </cfRule>
    <cfRule type="expression" dxfId="29270" priority="1294">
      <formula>$Y496=3</formula>
    </cfRule>
    <cfRule type="expression" dxfId="29269" priority="1295">
      <formula>$Y496=2</formula>
    </cfRule>
    <cfRule type="expression" dxfId="29268" priority="1296">
      <formula>$Y496=1</formula>
    </cfRule>
    <cfRule type="expression" dxfId="29267" priority="1297">
      <formula>$Y496=4</formula>
    </cfRule>
    <cfRule type="expression" dxfId="29266" priority="1298">
      <formula>$Y496=3</formula>
    </cfRule>
    <cfRule type="expression" dxfId="29265" priority="1299">
      <formula>$Y496=2</formula>
    </cfRule>
    <cfRule type="expression" dxfId="29264" priority="1300">
      <formula>$Y496=1</formula>
    </cfRule>
    <cfRule type="expression" dxfId="29263" priority="1301">
      <formula>$Y496=4</formula>
    </cfRule>
    <cfRule type="expression" dxfId="29262" priority="1302">
      <formula>$Y496=3</formula>
    </cfRule>
    <cfRule type="expression" dxfId="29261" priority="1303">
      <formula>$Y496=2</formula>
    </cfRule>
    <cfRule type="expression" dxfId="29260" priority="1304">
      <formula>$Y496=1</formula>
    </cfRule>
    <cfRule type="expression" dxfId="29259" priority="1305">
      <formula>$Y496=4</formula>
    </cfRule>
    <cfRule type="expression" dxfId="29258" priority="1306">
      <formula>$Y496=3</formula>
    </cfRule>
    <cfRule type="expression" dxfId="29257" priority="1307">
      <formula>$Y496=2</formula>
    </cfRule>
    <cfRule type="expression" dxfId="29256" priority="1308">
      <formula>$Y496=1</formula>
    </cfRule>
  </conditionalFormatting>
  <conditionalFormatting sqref="P496:P498">
    <cfRule type="expression" dxfId="29255" priority="1273">
      <formula>$Y496=4</formula>
    </cfRule>
    <cfRule type="expression" dxfId="29254" priority="1274">
      <formula>$Y496=3</formula>
    </cfRule>
    <cfRule type="expression" dxfId="29253" priority="1275">
      <formula>$Y496=2</formula>
    </cfRule>
    <cfRule type="expression" dxfId="29252" priority="1276">
      <formula>$Y496=1</formula>
    </cfRule>
    <cfRule type="expression" dxfId="29251" priority="1277">
      <formula>$Y496=4</formula>
    </cfRule>
    <cfRule type="expression" dxfId="29250" priority="1278">
      <formula>$Y496=3</formula>
    </cfRule>
    <cfRule type="expression" dxfId="29249" priority="1279">
      <formula>$Y496=2</formula>
    </cfRule>
    <cfRule type="expression" dxfId="29248" priority="1280">
      <formula>$Y496=1</formula>
    </cfRule>
    <cfRule type="expression" dxfId="29247" priority="1281">
      <formula>$Y496=4</formula>
    </cfRule>
    <cfRule type="expression" dxfId="29246" priority="1282">
      <formula>$Y496=3</formula>
    </cfRule>
    <cfRule type="expression" dxfId="29245" priority="1283">
      <formula>$Y496=2</formula>
    </cfRule>
    <cfRule type="expression" dxfId="29244" priority="1284">
      <formula>$Y496=1</formula>
    </cfRule>
    <cfRule type="expression" dxfId="29243" priority="1285">
      <formula>$Y496=4</formula>
    </cfRule>
    <cfRule type="expression" dxfId="29242" priority="1286">
      <formula>$Y496=3</formula>
    </cfRule>
    <cfRule type="expression" dxfId="29241" priority="1287">
      <formula>$Y496=2</formula>
    </cfRule>
    <cfRule type="expression" dxfId="29240" priority="1288">
      <formula>$Y496=1</formula>
    </cfRule>
  </conditionalFormatting>
  <conditionalFormatting sqref="P496:P498">
    <cfRule type="expression" dxfId="29239" priority="1272">
      <formula>$Y496=1</formula>
    </cfRule>
  </conditionalFormatting>
  <conditionalFormatting sqref="P496:P498">
    <cfRule type="expression" dxfId="29238" priority="1271">
      <formula>$Y496=3</formula>
    </cfRule>
  </conditionalFormatting>
  <conditionalFormatting sqref="P496:P498">
    <cfRule type="expression" dxfId="29237" priority="1270">
      <formula>$Y496=4</formula>
    </cfRule>
  </conditionalFormatting>
  <conditionalFormatting sqref="P496:P498">
    <cfRule type="expression" dxfId="29236" priority="1269">
      <formula>$Y496=2</formula>
    </cfRule>
  </conditionalFormatting>
  <conditionalFormatting sqref="P496:P498">
    <cfRule type="expression" dxfId="29235" priority="1253">
      <formula>$Y496=4</formula>
    </cfRule>
    <cfRule type="expression" dxfId="29234" priority="1254">
      <formula>$Y496=3</formula>
    </cfRule>
    <cfRule type="expression" dxfId="29233" priority="1255">
      <formula>$Y496=2</formula>
    </cfRule>
    <cfRule type="expression" dxfId="29232" priority="1256">
      <formula>$Y496=1</formula>
    </cfRule>
    <cfRule type="expression" dxfId="29231" priority="1257">
      <formula>$Y496=4</formula>
    </cfRule>
    <cfRule type="expression" dxfId="29230" priority="1258">
      <formula>$Y496=3</formula>
    </cfRule>
    <cfRule type="expression" dxfId="29229" priority="1259">
      <formula>$Y496=2</formula>
    </cfRule>
    <cfRule type="expression" dxfId="29228" priority="1260">
      <formula>$Y496=1</formula>
    </cfRule>
    <cfRule type="expression" dxfId="29227" priority="1261">
      <formula>$Y496=4</formula>
    </cfRule>
    <cfRule type="expression" dxfId="29226" priority="1262">
      <formula>$Y496=3</formula>
    </cfRule>
    <cfRule type="expression" dxfId="29225" priority="1263">
      <formula>$Y496=2</formula>
    </cfRule>
    <cfRule type="expression" dxfId="29224" priority="1264">
      <formula>$Y496=1</formula>
    </cfRule>
    <cfRule type="expression" dxfId="29223" priority="1265">
      <formula>$Y496=4</formula>
    </cfRule>
    <cfRule type="expression" dxfId="29222" priority="1266">
      <formula>$Y496=3</formula>
    </cfRule>
    <cfRule type="expression" dxfId="29221" priority="1267">
      <formula>$Y496=2</formula>
    </cfRule>
    <cfRule type="expression" dxfId="29220" priority="1268">
      <formula>$Y496=1</formula>
    </cfRule>
  </conditionalFormatting>
  <conditionalFormatting sqref="Q496:Q498">
    <cfRule type="expression" dxfId="29219" priority="1252">
      <formula>$Y496=1</formula>
    </cfRule>
  </conditionalFormatting>
  <conditionalFormatting sqref="Q496:Q498">
    <cfRule type="expression" dxfId="29218" priority="1251">
      <formula>$Y496=3</formula>
    </cfRule>
  </conditionalFormatting>
  <conditionalFormatting sqref="Q496:Q498">
    <cfRule type="expression" dxfId="29217" priority="1250">
      <formula>$Y496=4</formula>
    </cfRule>
  </conditionalFormatting>
  <conditionalFormatting sqref="Q496:Q498">
    <cfRule type="expression" dxfId="29216" priority="1249">
      <formula>$Y496=2</formula>
    </cfRule>
  </conditionalFormatting>
  <conditionalFormatting sqref="Q496:Q498">
    <cfRule type="expression" dxfId="29215" priority="1233">
      <formula>$Y496=4</formula>
    </cfRule>
    <cfRule type="expression" dxfId="29214" priority="1234">
      <formula>$Y496=3</formula>
    </cfRule>
    <cfRule type="expression" dxfId="29213" priority="1235">
      <formula>$Y496=2</formula>
    </cfRule>
    <cfRule type="expression" dxfId="29212" priority="1236">
      <formula>$Y496=1</formula>
    </cfRule>
    <cfRule type="expression" dxfId="29211" priority="1237">
      <formula>$Y496=4</formula>
    </cfRule>
    <cfRule type="expression" dxfId="29210" priority="1238">
      <formula>$Y496=3</formula>
    </cfRule>
    <cfRule type="expression" dxfId="29209" priority="1239">
      <formula>$Y496=2</formula>
    </cfRule>
    <cfRule type="expression" dxfId="29208" priority="1240">
      <formula>$Y496=1</formula>
    </cfRule>
    <cfRule type="expression" dxfId="29207" priority="1241">
      <formula>$Y496=4</formula>
    </cfRule>
    <cfRule type="expression" dxfId="29206" priority="1242">
      <formula>$Y496=3</formula>
    </cfRule>
    <cfRule type="expression" dxfId="29205" priority="1243">
      <formula>$Y496=2</formula>
    </cfRule>
    <cfRule type="expression" dxfId="29204" priority="1244">
      <formula>$Y496=1</formula>
    </cfRule>
    <cfRule type="expression" dxfId="29203" priority="1245">
      <formula>$Y496=4</formula>
    </cfRule>
    <cfRule type="expression" dxfId="29202" priority="1246">
      <formula>$Y496=3</formula>
    </cfRule>
    <cfRule type="expression" dxfId="29201" priority="1247">
      <formula>$Y496=2</formula>
    </cfRule>
    <cfRule type="expression" dxfId="29200" priority="1248">
      <formula>$Y496=1</formula>
    </cfRule>
  </conditionalFormatting>
  <conditionalFormatting sqref="Q496:Q498">
    <cfRule type="expression" dxfId="29199" priority="1232">
      <formula>$Y496=1</formula>
    </cfRule>
  </conditionalFormatting>
  <conditionalFormatting sqref="Q496:Q498">
    <cfRule type="expression" dxfId="29198" priority="1231">
      <formula>$Y496=3</formula>
    </cfRule>
  </conditionalFormatting>
  <conditionalFormatting sqref="Q496:Q498">
    <cfRule type="expression" dxfId="29197" priority="1230">
      <formula>$Y496=4</formula>
    </cfRule>
  </conditionalFormatting>
  <conditionalFormatting sqref="Q496:Q498">
    <cfRule type="expression" dxfId="29196" priority="1229">
      <formula>$Y496=2</formula>
    </cfRule>
  </conditionalFormatting>
  <conditionalFormatting sqref="Q496:Q498">
    <cfRule type="expression" dxfId="29195" priority="1213">
      <formula>$Y496=4</formula>
    </cfRule>
    <cfRule type="expression" dxfId="29194" priority="1214">
      <formula>$Y496=3</formula>
    </cfRule>
    <cfRule type="expression" dxfId="29193" priority="1215">
      <formula>$Y496=2</formula>
    </cfRule>
    <cfRule type="expression" dxfId="29192" priority="1216">
      <formula>$Y496=1</formula>
    </cfRule>
    <cfRule type="expression" dxfId="29191" priority="1217">
      <formula>$Y496=4</formula>
    </cfRule>
    <cfRule type="expression" dxfId="29190" priority="1218">
      <formula>$Y496=3</formula>
    </cfRule>
    <cfRule type="expression" dxfId="29189" priority="1219">
      <formula>$Y496=2</formula>
    </cfRule>
    <cfRule type="expression" dxfId="29188" priority="1220">
      <formula>$Y496=1</formula>
    </cfRule>
    <cfRule type="expression" dxfId="29187" priority="1221">
      <formula>$Y496=4</formula>
    </cfRule>
    <cfRule type="expression" dxfId="29186" priority="1222">
      <formula>$Y496=3</formula>
    </cfRule>
    <cfRule type="expression" dxfId="29185" priority="1223">
      <formula>$Y496=2</formula>
    </cfRule>
    <cfRule type="expression" dxfId="29184" priority="1224">
      <formula>$Y496=1</formula>
    </cfRule>
    <cfRule type="expression" dxfId="29183" priority="1225">
      <formula>$Y496=4</formula>
    </cfRule>
    <cfRule type="expression" dxfId="29182" priority="1226">
      <formula>$Y496=3</formula>
    </cfRule>
    <cfRule type="expression" dxfId="29181" priority="1227">
      <formula>$Y496=2</formula>
    </cfRule>
    <cfRule type="expression" dxfId="29180" priority="1228">
      <formula>$Y496=1</formula>
    </cfRule>
  </conditionalFormatting>
  <conditionalFormatting sqref="AA496:AA498">
    <cfRule type="expression" dxfId="29179" priority="1212">
      <formula>$Y496=1</formula>
    </cfRule>
  </conditionalFormatting>
  <conditionalFormatting sqref="AA496:AA498">
    <cfRule type="expression" dxfId="29178" priority="1211">
      <formula>$Y496=3</formula>
    </cfRule>
  </conditionalFormatting>
  <conditionalFormatting sqref="AA496:AA498">
    <cfRule type="expression" dxfId="29177" priority="1210">
      <formula>$Y496=4</formula>
    </cfRule>
  </conditionalFormatting>
  <conditionalFormatting sqref="AA496:AA498">
    <cfRule type="expression" dxfId="29176" priority="1209">
      <formula>$Y496=2</formula>
    </cfRule>
  </conditionalFormatting>
  <conditionalFormatting sqref="AA496:AA498">
    <cfRule type="expression" dxfId="29175" priority="1201">
      <formula>$Y496=4</formula>
    </cfRule>
    <cfRule type="expression" dxfId="29174" priority="1202">
      <formula>$Y496=3</formula>
    </cfRule>
    <cfRule type="expression" dxfId="29173" priority="1203">
      <formula>$Y496=2</formula>
    </cfRule>
    <cfRule type="expression" dxfId="29172" priority="1204">
      <formula>$Y496=1</formula>
    </cfRule>
    <cfRule type="expression" dxfId="29171" priority="1205">
      <formula>$Y496=4</formula>
    </cfRule>
    <cfRule type="expression" dxfId="29170" priority="1206">
      <formula>$Y496=3</formula>
    </cfRule>
    <cfRule type="expression" dxfId="29169" priority="1207">
      <formula>$Y496=2</formula>
    </cfRule>
    <cfRule type="expression" dxfId="29168" priority="1208">
      <formula>$Y496=1</formula>
    </cfRule>
  </conditionalFormatting>
  <conditionalFormatting sqref="AA496:AA498">
    <cfRule type="expression" dxfId="29167" priority="1200">
      <formula>$Y496=1</formula>
    </cfRule>
  </conditionalFormatting>
  <conditionalFormatting sqref="AA496:AA498">
    <cfRule type="expression" dxfId="29166" priority="1199">
      <formula>$Y496=3</formula>
    </cfRule>
  </conditionalFormatting>
  <conditionalFormatting sqref="AA496:AA498">
    <cfRule type="expression" dxfId="29165" priority="1198">
      <formula>$Y496=4</formula>
    </cfRule>
  </conditionalFormatting>
  <conditionalFormatting sqref="AA496:AA498">
    <cfRule type="expression" dxfId="29164" priority="1197">
      <formula>$Y496=2</formula>
    </cfRule>
  </conditionalFormatting>
  <conditionalFormatting sqref="AA496:AA498">
    <cfRule type="expression" dxfId="29163" priority="1189">
      <formula>$Y496=4</formula>
    </cfRule>
    <cfRule type="expression" dxfId="29162" priority="1190">
      <formula>$Y496=3</formula>
    </cfRule>
    <cfRule type="expression" dxfId="29161" priority="1191">
      <formula>$Y496=2</formula>
    </cfRule>
    <cfRule type="expression" dxfId="29160" priority="1192">
      <formula>$Y496=1</formula>
    </cfRule>
    <cfRule type="expression" dxfId="29159" priority="1193">
      <formula>$Y496=4</formula>
    </cfRule>
    <cfRule type="expression" dxfId="29158" priority="1194">
      <formula>$Y496=3</formula>
    </cfRule>
    <cfRule type="expression" dxfId="29157" priority="1195">
      <formula>$Y496=2</formula>
    </cfRule>
    <cfRule type="expression" dxfId="29156" priority="1196">
      <formula>$Y496=1</formula>
    </cfRule>
  </conditionalFormatting>
  <conditionalFormatting sqref="AA496:AA498">
    <cfRule type="expression" dxfId="29155" priority="1188">
      <formula>$Y496=1</formula>
    </cfRule>
  </conditionalFormatting>
  <conditionalFormatting sqref="AA496:AA498">
    <cfRule type="expression" dxfId="29154" priority="1187">
      <formula>$Y496=3</formula>
    </cfRule>
  </conditionalFormatting>
  <conditionalFormatting sqref="AA496:AA498">
    <cfRule type="expression" dxfId="29153" priority="1186">
      <formula>$Y496=4</formula>
    </cfRule>
  </conditionalFormatting>
  <conditionalFormatting sqref="AA496:AA498">
    <cfRule type="expression" dxfId="29152" priority="1185">
      <formula>$Y496=2</formula>
    </cfRule>
  </conditionalFormatting>
  <conditionalFormatting sqref="AA496:AA498">
    <cfRule type="expression" dxfId="29151" priority="1177">
      <formula>$Y496=4</formula>
    </cfRule>
    <cfRule type="expression" dxfId="29150" priority="1178">
      <formula>$Y496=3</formula>
    </cfRule>
    <cfRule type="expression" dxfId="29149" priority="1179">
      <formula>$Y496=2</formula>
    </cfRule>
    <cfRule type="expression" dxfId="29148" priority="1180">
      <formula>$Y496=1</formula>
    </cfRule>
    <cfRule type="expression" dxfId="29147" priority="1181">
      <formula>$Y496=4</formula>
    </cfRule>
    <cfRule type="expression" dxfId="29146" priority="1182">
      <formula>$Y496=3</formula>
    </cfRule>
    <cfRule type="expression" dxfId="29145" priority="1183">
      <formula>$Y496=2</formula>
    </cfRule>
    <cfRule type="expression" dxfId="29144" priority="1184">
      <formula>$Y496=1</formula>
    </cfRule>
  </conditionalFormatting>
  <conditionalFormatting sqref="AA496:AA498">
    <cfRule type="expression" dxfId="29143" priority="1176">
      <formula>$Y496=1</formula>
    </cfRule>
  </conditionalFormatting>
  <conditionalFormatting sqref="AA496:AA498">
    <cfRule type="expression" dxfId="29142" priority="1175">
      <formula>$Y496=3</formula>
    </cfRule>
  </conditionalFormatting>
  <conditionalFormatting sqref="AA496:AA498">
    <cfRule type="expression" dxfId="29141" priority="1174">
      <formula>$Y496=4</formula>
    </cfRule>
  </conditionalFormatting>
  <conditionalFormatting sqref="AA496:AA498">
    <cfRule type="expression" dxfId="29140" priority="1173">
      <formula>$Y496=2</formula>
    </cfRule>
  </conditionalFormatting>
  <conditionalFormatting sqref="AA496:AA498">
    <cfRule type="expression" dxfId="29139" priority="1165">
      <formula>$Y496=4</formula>
    </cfRule>
    <cfRule type="expression" dxfId="29138" priority="1166">
      <formula>$Y496=3</formula>
    </cfRule>
    <cfRule type="expression" dxfId="29137" priority="1167">
      <formula>$Y496=2</formula>
    </cfRule>
    <cfRule type="expression" dxfId="29136" priority="1168">
      <formula>$Y496=1</formula>
    </cfRule>
    <cfRule type="expression" dxfId="29135" priority="1169">
      <formula>$Y496=4</formula>
    </cfRule>
    <cfRule type="expression" dxfId="29134" priority="1170">
      <formula>$Y496=3</formula>
    </cfRule>
    <cfRule type="expression" dxfId="29133" priority="1171">
      <formula>$Y496=2</formula>
    </cfRule>
    <cfRule type="expression" dxfId="29132" priority="1172">
      <formula>$Y496=1</formula>
    </cfRule>
  </conditionalFormatting>
  <conditionalFormatting sqref="AA496:AA498">
    <cfRule type="expression" dxfId="29131" priority="1164">
      <formula>$Y496=1</formula>
    </cfRule>
  </conditionalFormatting>
  <conditionalFormatting sqref="AA496:AA498">
    <cfRule type="expression" dxfId="29130" priority="1163">
      <formula>$Y496=3</formula>
    </cfRule>
  </conditionalFormatting>
  <conditionalFormatting sqref="AA496:AA498">
    <cfRule type="expression" dxfId="29129" priority="1162">
      <formula>$Y496=4</formula>
    </cfRule>
  </conditionalFormatting>
  <conditionalFormatting sqref="AA496:AA498">
    <cfRule type="expression" dxfId="29128" priority="1161">
      <formula>$Y496=2</formula>
    </cfRule>
  </conditionalFormatting>
  <conditionalFormatting sqref="AA496:AA498">
    <cfRule type="expression" dxfId="29127" priority="1153">
      <formula>$Y496=4</formula>
    </cfRule>
    <cfRule type="expression" dxfId="29126" priority="1154">
      <formula>$Y496=3</formula>
    </cfRule>
    <cfRule type="expression" dxfId="29125" priority="1155">
      <formula>$Y496=2</formula>
    </cfRule>
    <cfRule type="expression" dxfId="29124" priority="1156">
      <formula>$Y496=1</formula>
    </cfRule>
    <cfRule type="expression" dxfId="29123" priority="1157">
      <formula>$Y496=4</formula>
    </cfRule>
    <cfRule type="expression" dxfId="29122" priority="1158">
      <formula>$Y496=3</formula>
    </cfRule>
    <cfRule type="expression" dxfId="29121" priority="1159">
      <formula>$Y496=2</formula>
    </cfRule>
    <cfRule type="expression" dxfId="29120" priority="1160">
      <formula>$Y496=1</formula>
    </cfRule>
  </conditionalFormatting>
  <conditionalFormatting sqref="Y496:Z498">
    <cfRule type="expression" dxfId="29119" priority="1152">
      <formula>$Y496=1</formula>
    </cfRule>
  </conditionalFormatting>
  <conditionalFormatting sqref="Y496:Z498">
    <cfRule type="expression" dxfId="29118" priority="1151">
      <formula>$Y496=3</formula>
    </cfRule>
  </conditionalFormatting>
  <conditionalFormatting sqref="Y496:Z498">
    <cfRule type="expression" dxfId="29117" priority="1150">
      <formula>$Y496=4</formula>
    </cfRule>
  </conditionalFormatting>
  <conditionalFormatting sqref="Y496:Z498">
    <cfRule type="expression" dxfId="29116" priority="1149">
      <formula>$Y496=2</formula>
    </cfRule>
  </conditionalFormatting>
  <conditionalFormatting sqref="Y496:Z498">
    <cfRule type="expression" dxfId="29115" priority="1141">
      <formula>$Y496=4</formula>
    </cfRule>
    <cfRule type="expression" dxfId="29114" priority="1142">
      <formula>$Y496=3</formula>
    </cfRule>
    <cfRule type="expression" dxfId="29113" priority="1143">
      <formula>$Y496=2</formula>
    </cfRule>
    <cfRule type="expression" dxfId="29112" priority="1144">
      <formula>$Y496=1</formula>
    </cfRule>
    <cfRule type="expression" dxfId="29111" priority="1145">
      <formula>$Y496=4</formula>
    </cfRule>
    <cfRule type="expression" dxfId="29110" priority="1146">
      <formula>$Y496=3</formula>
    </cfRule>
    <cfRule type="expression" dxfId="29109" priority="1147">
      <formula>$Y496=2</formula>
    </cfRule>
    <cfRule type="expression" dxfId="29108" priority="1148">
      <formula>$Y496=1</formula>
    </cfRule>
  </conditionalFormatting>
  <conditionalFormatting sqref="Y496:Z498">
    <cfRule type="expression" dxfId="29107" priority="1140">
      <formula>$Y496=1</formula>
    </cfRule>
  </conditionalFormatting>
  <conditionalFormatting sqref="Y496:Z498">
    <cfRule type="expression" dxfId="29106" priority="1139">
      <formula>$Y496=3</formula>
    </cfRule>
  </conditionalFormatting>
  <conditionalFormatting sqref="Y496:Z498">
    <cfRule type="expression" dxfId="29105" priority="1138">
      <formula>$Y496=4</formula>
    </cfRule>
  </conditionalFormatting>
  <conditionalFormatting sqref="Y496:Z498">
    <cfRule type="expression" dxfId="29104" priority="1137">
      <formula>$Y496=2</formula>
    </cfRule>
  </conditionalFormatting>
  <conditionalFormatting sqref="Y496:Z498">
    <cfRule type="expression" dxfId="29103" priority="1129">
      <formula>$Y496=4</formula>
    </cfRule>
    <cfRule type="expression" dxfId="29102" priority="1130">
      <formula>$Y496=3</formula>
    </cfRule>
    <cfRule type="expression" dxfId="29101" priority="1131">
      <formula>$Y496=2</formula>
    </cfRule>
    <cfRule type="expression" dxfId="29100" priority="1132">
      <formula>$Y496=1</formula>
    </cfRule>
    <cfRule type="expression" dxfId="29099" priority="1133">
      <formula>$Y496=4</formula>
    </cfRule>
    <cfRule type="expression" dxfId="29098" priority="1134">
      <formula>$Y496=3</formula>
    </cfRule>
    <cfRule type="expression" dxfId="29097" priority="1135">
      <formula>$Y496=2</formula>
    </cfRule>
    <cfRule type="expression" dxfId="29096" priority="1136">
      <formula>$Y496=1</formula>
    </cfRule>
  </conditionalFormatting>
  <conditionalFormatting sqref="Y496:Z498">
    <cfRule type="expression" dxfId="29095" priority="1128">
      <formula>$Y496=1</formula>
    </cfRule>
  </conditionalFormatting>
  <conditionalFormatting sqref="Y496:Z498">
    <cfRule type="expression" dxfId="29094" priority="1127">
      <formula>$Y496=3</formula>
    </cfRule>
  </conditionalFormatting>
  <conditionalFormatting sqref="Y496:Z498">
    <cfRule type="expression" dxfId="29093" priority="1126">
      <formula>$Y496=4</formula>
    </cfRule>
  </conditionalFormatting>
  <conditionalFormatting sqref="Y496:Z498">
    <cfRule type="expression" dxfId="29092" priority="1125">
      <formula>$Y496=2</formula>
    </cfRule>
  </conditionalFormatting>
  <conditionalFormatting sqref="Y496:Z498">
    <cfRule type="expression" dxfId="29091" priority="1117">
      <formula>$Y496=4</formula>
    </cfRule>
    <cfRule type="expression" dxfId="29090" priority="1118">
      <formula>$Y496=3</formula>
    </cfRule>
    <cfRule type="expression" dxfId="29089" priority="1119">
      <formula>$Y496=2</formula>
    </cfRule>
    <cfRule type="expression" dxfId="29088" priority="1120">
      <formula>$Y496=1</formula>
    </cfRule>
    <cfRule type="expression" dxfId="29087" priority="1121">
      <formula>$Y496=4</formula>
    </cfRule>
    <cfRule type="expression" dxfId="29086" priority="1122">
      <formula>$Y496=3</formula>
    </cfRule>
    <cfRule type="expression" dxfId="29085" priority="1123">
      <formula>$Y496=2</formula>
    </cfRule>
    <cfRule type="expression" dxfId="29084" priority="1124">
      <formula>$Y496=1</formula>
    </cfRule>
  </conditionalFormatting>
  <conditionalFormatting sqref="Y496:Z498">
    <cfRule type="expression" dxfId="29083" priority="1116">
      <formula>$Y496=1</formula>
    </cfRule>
  </conditionalFormatting>
  <conditionalFormatting sqref="Y496:Z498">
    <cfRule type="expression" dxfId="29082" priority="1115">
      <formula>$Y496=3</formula>
    </cfRule>
  </conditionalFormatting>
  <conditionalFormatting sqref="Y496:Z498">
    <cfRule type="expression" dxfId="29081" priority="1114">
      <formula>$Y496=4</formula>
    </cfRule>
  </conditionalFormatting>
  <conditionalFormatting sqref="Y496:Z498">
    <cfRule type="expression" dxfId="29080" priority="1113">
      <formula>$Y496=2</formula>
    </cfRule>
  </conditionalFormatting>
  <conditionalFormatting sqref="Y496:Z498">
    <cfRule type="expression" dxfId="29079" priority="1105">
      <formula>$Y496=4</formula>
    </cfRule>
    <cfRule type="expression" dxfId="29078" priority="1106">
      <formula>$Y496=3</formula>
    </cfRule>
    <cfRule type="expression" dxfId="29077" priority="1107">
      <formula>$Y496=2</formula>
    </cfRule>
    <cfRule type="expression" dxfId="29076" priority="1108">
      <formula>$Y496=1</formula>
    </cfRule>
    <cfRule type="expression" dxfId="29075" priority="1109">
      <formula>$Y496=4</formula>
    </cfRule>
    <cfRule type="expression" dxfId="29074" priority="1110">
      <formula>$Y496=3</formula>
    </cfRule>
    <cfRule type="expression" dxfId="29073" priority="1111">
      <formula>$Y496=2</formula>
    </cfRule>
    <cfRule type="expression" dxfId="29072" priority="1112">
      <formula>$Y496=1</formula>
    </cfRule>
  </conditionalFormatting>
  <conditionalFormatting sqref="Y496:Z498">
    <cfRule type="expression" dxfId="29071" priority="1104">
      <formula>$Y496=1</formula>
    </cfRule>
  </conditionalFormatting>
  <conditionalFormatting sqref="Y496:Z498">
    <cfRule type="expression" dxfId="29070" priority="1103">
      <formula>$Y496=3</formula>
    </cfRule>
  </conditionalFormatting>
  <conditionalFormatting sqref="Y496:Z498">
    <cfRule type="expression" dxfId="29069" priority="1102">
      <formula>$Y496=4</formula>
    </cfRule>
  </conditionalFormatting>
  <conditionalFormatting sqref="Y496:Z498">
    <cfRule type="expression" dxfId="29068" priority="1101">
      <formula>$Y496=2</formula>
    </cfRule>
  </conditionalFormatting>
  <conditionalFormatting sqref="Y496:Z498">
    <cfRule type="expression" dxfId="29067" priority="1093">
      <formula>$Y496=4</formula>
    </cfRule>
    <cfRule type="expression" dxfId="29066" priority="1094">
      <formula>$Y496=3</formula>
    </cfRule>
    <cfRule type="expression" dxfId="29065" priority="1095">
      <formula>$Y496=2</formula>
    </cfRule>
    <cfRule type="expression" dxfId="29064" priority="1096">
      <formula>$Y496=1</formula>
    </cfRule>
    <cfRule type="expression" dxfId="29063" priority="1097">
      <formula>$Y496=4</formula>
    </cfRule>
    <cfRule type="expression" dxfId="29062" priority="1098">
      <formula>$Y496=3</formula>
    </cfRule>
    <cfRule type="expression" dxfId="29061" priority="1099">
      <formula>$Y496=2</formula>
    </cfRule>
    <cfRule type="expression" dxfId="29060" priority="1100">
      <formula>$Y496=1</formula>
    </cfRule>
  </conditionalFormatting>
  <conditionalFormatting sqref="W496:X498">
    <cfRule type="expression" dxfId="29059" priority="1092">
      <formula>$Y496=1</formula>
    </cfRule>
  </conditionalFormatting>
  <conditionalFormatting sqref="W496:X498">
    <cfRule type="expression" dxfId="29058" priority="1091">
      <formula>$Y496=3</formula>
    </cfRule>
  </conditionalFormatting>
  <conditionalFormatting sqref="W496:X498">
    <cfRule type="expression" dxfId="29057" priority="1090">
      <formula>$Y496=4</formula>
    </cfRule>
  </conditionalFormatting>
  <conditionalFormatting sqref="W496:X498">
    <cfRule type="expression" dxfId="29056" priority="1089">
      <formula>$Y496=2</formula>
    </cfRule>
  </conditionalFormatting>
  <conditionalFormatting sqref="W496:X498">
    <cfRule type="expression" dxfId="29055" priority="1081">
      <formula>$Y496=4</formula>
    </cfRule>
    <cfRule type="expression" dxfId="29054" priority="1082">
      <formula>$Y496=3</formula>
    </cfRule>
    <cfRule type="expression" dxfId="29053" priority="1083">
      <formula>$Y496=2</formula>
    </cfRule>
    <cfRule type="expression" dxfId="29052" priority="1084">
      <formula>$Y496=1</formula>
    </cfRule>
    <cfRule type="expression" dxfId="29051" priority="1085">
      <formula>$Y496=4</formula>
    </cfRule>
    <cfRule type="expression" dxfId="29050" priority="1086">
      <formula>$Y496=3</formula>
    </cfRule>
    <cfRule type="expression" dxfId="29049" priority="1087">
      <formula>$Y496=2</formula>
    </cfRule>
    <cfRule type="expression" dxfId="29048" priority="1088">
      <formula>$Y496=1</formula>
    </cfRule>
  </conditionalFormatting>
  <conditionalFormatting sqref="W496:X498">
    <cfRule type="expression" dxfId="29047" priority="1080">
      <formula>$Y496=1</formula>
    </cfRule>
  </conditionalFormatting>
  <conditionalFormatting sqref="W496:X498">
    <cfRule type="expression" dxfId="29046" priority="1079">
      <formula>$Y496=3</formula>
    </cfRule>
  </conditionalFormatting>
  <conditionalFormatting sqref="W496:X498">
    <cfRule type="expression" dxfId="29045" priority="1078">
      <formula>$Y496=4</formula>
    </cfRule>
  </conditionalFormatting>
  <conditionalFormatting sqref="W496:X498">
    <cfRule type="expression" dxfId="29044" priority="1077">
      <formula>$Y496=2</formula>
    </cfRule>
  </conditionalFormatting>
  <conditionalFormatting sqref="W496:X498">
    <cfRule type="expression" dxfId="29043" priority="1069">
      <formula>$Y496=4</formula>
    </cfRule>
    <cfRule type="expression" dxfId="29042" priority="1070">
      <formula>$Y496=3</formula>
    </cfRule>
    <cfRule type="expression" dxfId="29041" priority="1071">
      <formula>$Y496=2</formula>
    </cfRule>
    <cfRule type="expression" dxfId="29040" priority="1072">
      <formula>$Y496=1</formula>
    </cfRule>
    <cfRule type="expression" dxfId="29039" priority="1073">
      <formula>$Y496=4</formula>
    </cfRule>
    <cfRule type="expression" dxfId="29038" priority="1074">
      <formula>$Y496=3</formula>
    </cfRule>
    <cfRule type="expression" dxfId="29037" priority="1075">
      <formula>$Y496=2</formula>
    </cfRule>
    <cfRule type="expression" dxfId="29036" priority="1076">
      <formula>$Y496=1</formula>
    </cfRule>
  </conditionalFormatting>
  <conditionalFormatting sqref="W496:X498">
    <cfRule type="expression" dxfId="29035" priority="1068">
      <formula>$Y496=1</formula>
    </cfRule>
  </conditionalFormatting>
  <conditionalFormatting sqref="W496:X498">
    <cfRule type="expression" dxfId="29034" priority="1067">
      <formula>$Y496=3</formula>
    </cfRule>
  </conditionalFormatting>
  <conditionalFormatting sqref="W496:X498">
    <cfRule type="expression" dxfId="29033" priority="1066">
      <formula>$Y496=4</formula>
    </cfRule>
  </conditionalFormatting>
  <conditionalFormatting sqref="W496:X498">
    <cfRule type="expression" dxfId="29032" priority="1065">
      <formula>$Y496=2</formula>
    </cfRule>
  </conditionalFormatting>
  <conditionalFormatting sqref="W496:X498">
    <cfRule type="expression" dxfId="29031" priority="1057">
      <formula>$Y496=4</formula>
    </cfRule>
    <cfRule type="expression" dxfId="29030" priority="1058">
      <formula>$Y496=3</formula>
    </cfRule>
    <cfRule type="expression" dxfId="29029" priority="1059">
      <formula>$Y496=2</formula>
    </cfRule>
    <cfRule type="expression" dxfId="29028" priority="1060">
      <formula>$Y496=1</formula>
    </cfRule>
    <cfRule type="expression" dxfId="29027" priority="1061">
      <formula>$Y496=4</formula>
    </cfRule>
    <cfRule type="expression" dxfId="29026" priority="1062">
      <formula>$Y496=3</formula>
    </cfRule>
    <cfRule type="expression" dxfId="29025" priority="1063">
      <formula>$Y496=2</formula>
    </cfRule>
    <cfRule type="expression" dxfId="29024" priority="1064">
      <formula>$Y496=1</formula>
    </cfRule>
  </conditionalFormatting>
  <conditionalFormatting sqref="W496:X498">
    <cfRule type="expression" dxfId="29023" priority="1056">
      <formula>$Y496=1</formula>
    </cfRule>
  </conditionalFormatting>
  <conditionalFormatting sqref="W496:X498">
    <cfRule type="expression" dxfId="29022" priority="1055">
      <formula>$Y496=3</formula>
    </cfRule>
  </conditionalFormatting>
  <conditionalFormatting sqref="W496:X498">
    <cfRule type="expression" dxfId="29021" priority="1054">
      <formula>$Y496=4</formula>
    </cfRule>
  </conditionalFormatting>
  <conditionalFormatting sqref="W496:X498">
    <cfRule type="expression" dxfId="29020" priority="1053">
      <formula>$Y496=2</formula>
    </cfRule>
  </conditionalFormatting>
  <conditionalFormatting sqref="W496:X498">
    <cfRule type="expression" dxfId="29019" priority="1045">
      <formula>$Y496=4</formula>
    </cfRule>
    <cfRule type="expression" dxfId="29018" priority="1046">
      <formula>$Y496=3</formula>
    </cfRule>
    <cfRule type="expression" dxfId="29017" priority="1047">
      <formula>$Y496=2</formula>
    </cfRule>
    <cfRule type="expression" dxfId="29016" priority="1048">
      <formula>$Y496=1</formula>
    </cfRule>
    <cfRule type="expression" dxfId="29015" priority="1049">
      <formula>$Y496=4</formula>
    </cfRule>
    <cfRule type="expression" dxfId="29014" priority="1050">
      <formula>$Y496=3</formula>
    </cfRule>
    <cfRule type="expression" dxfId="29013" priority="1051">
      <formula>$Y496=2</formula>
    </cfRule>
    <cfRule type="expression" dxfId="29012" priority="1052">
      <formula>$Y496=1</formula>
    </cfRule>
  </conditionalFormatting>
  <conditionalFormatting sqref="W496:X498">
    <cfRule type="expression" dxfId="29011" priority="1044">
      <formula>$Y496=1</formula>
    </cfRule>
  </conditionalFormatting>
  <conditionalFormatting sqref="W496:X498">
    <cfRule type="expression" dxfId="29010" priority="1043">
      <formula>$Y496=3</formula>
    </cfRule>
  </conditionalFormatting>
  <conditionalFormatting sqref="W496:X498">
    <cfRule type="expression" dxfId="29009" priority="1042">
      <formula>$Y496=4</formula>
    </cfRule>
  </conditionalFormatting>
  <conditionalFormatting sqref="W496:X498">
    <cfRule type="expression" dxfId="29008" priority="1041">
      <formula>$Y496=2</formula>
    </cfRule>
  </conditionalFormatting>
  <conditionalFormatting sqref="W496:X498">
    <cfRule type="expression" dxfId="29007" priority="1033">
      <formula>$Y496=4</formula>
    </cfRule>
    <cfRule type="expression" dxfId="29006" priority="1034">
      <formula>$Y496=3</formula>
    </cfRule>
    <cfRule type="expression" dxfId="29005" priority="1035">
      <formula>$Y496=2</formula>
    </cfRule>
    <cfRule type="expression" dxfId="29004" priority="1036">
      <formula>$Y496=1</formula>
    </cfRule>
    <cfRule type="expression" dxfId="29003" priority="1037">
      <formula>$Y496=4</formula>
    </cfRule>
    <cfRule type="expression" dxfId="29002" priority="1038">
      <formula>$Y496=3</formula>
    </cfRule>
    <cfRule type="expression" dxfId="29001" priority="1039">
      <formula>$Y496=2</formula>
    </cfRule>
    <cfRule type="expression" dxfId="29000" priority="1040">
      <formula>$Y496=1</formula>
    </cfRule>
  </conditionalFormatting>
  <conditionalFormatting sqref="E496:E498 J496:J501 H496:H501">
    <cfRule type="expression" dxfId="28999" priority="1032">
      <formula>$Y496=1</formula>
    </cfRule>
  </conditionalFormatting>
  <conditionalFormatting sqref="J496:J501 H496:H501">
    <cfRule type="expression" dxfId="28998" priority="1031">
      <formula>$Y496=3</formula>
    </cfRule>
  </conditionalFormatting>
  <conditionalFormatting sqref="E496:E498 J496:J501 H496:H501">
    <cfRule type="expression" dxfId="28997" priority="1030">
      <formula>$Y496=4</formula>
    </cfRule>
  </conditionalFormatting>
  <conditionalFormatting sqref="E496:E498">
    <cfRule type="expression" dxfId="28996" priority="1028">
      <formula>$Y496=3</formula>
    </cfRule>
    <cfRule type="expression" dxfId="28995" priority="1029">
      <formula>$Y496=2</formula>
    </cfRule>
  </conditionalFormatting>
  <conditionalFormatting sqref="J496:J501 H496:H501">
    <cfRule type="expression" dxfId="28994" priority="1027">
      <formula>$Y496=2</formula>
    </cfRule>
  </conditionalFormatting>
  <conditionalFormatting sqref="H496:H501">
    <cfRule type="expression" dxfId="28993" priority="1025">
      <formula>$Y496=1</formula>
    </cfRule>
    <cfRule type="expression" dxfId="28992" priority="1026">
      <formula>$Y496=1</formula>
    </cfRule>
  </conditionalFormatting>
  <conditionalFormatting sqref="J496:J501">
    <cfRule type="expression" dxfId="28991" priority="1009">
      <formula>$Y496=4</formula>
    </cfRule>
    <cfRule type="expression" dxfId="28990" priority="1010">
      <formula>$Y496=3</formula>
    </cfRule>
    <cfRule type="expression" dxfId="28989" priority="1011">
      <formula>$Y496=2</formula>
    </cfRule>
    <cfRule type="expression" dxfId="28988" priority="1012">
      <formula>$Y496=1</formula>
    </cfRule>
    <cfRule type="expression" dxfId="28987" priority="1013">
      <formula>$Y496=4</formula>
    </cfRule>
    <cfRule type="expression" dxfId="28986" priority="1014">
      <formula>$Y496=3</formula>
    </cfRule>
    <cfRule type="expression" dxfId="28985" priority="1015">
      <formula>$Y496=2</formula>
    </cfRule>
    <cfRule type="expression" dxfId="28984" priority="1016">
      <formula>$Y496=1</formula>
    </cfRule>
    <cfRule type="expression" dxfId="28983" priority="1017">
      <formula>$Y496=4</formula>
    </cfRule>
    <cfRule type="expression" dxfId="28982" priority="1018">
      <formula>$Y496=3</formula>
    </cfRule>
    <cfRule type="expression" dxfId="28981" priority="1019">
      <formula>$Y496=2</formula>
    </cfRule>
    <cfRule type="expression" dxfId="28980" priority="1020">
      <formula>$Y496=1</formula>
    </cfRule>
    <cfRule type="expression" dxfId="28979" priority="1021">
      <formula>$Y496=4</formula>
    </cfRule>
    <cfRule type="expression" dxfId="28978" priority="1022">
      <formula>$Y496=3</formula>
    </cfRule>
    <cfRule type="expression" dxfId="28977" priority="1023">
      <formula>$Y496=2</formula>
    </cfRule>
    <cfRule type="expression" dxfId="28976" priority="1024">
      <formula>$Y496=1</formula>
    </cfRule>
  </conditionalFormatting>
  <conditionalFormatting sqref="H496:H501">
    <cfRule type="expression" dxfId="28975" priority="1007">
      <formula>$Y496=4</formula>
    </cfRule>
    <cfRule type="expression" dxfId="28974" priority="1008">
      <formula>$Y496=2</formula>
    </cfRule>
  </conditionalFormatting>
  <conditionalFormatting sqref="F496:F498">
    <cfRule type="expression" dxfId="28973" priority="1006">
      <formula>$Y496=1</formula>
    </cfRule>
  </conditionalFormatting>
  <conditionalFormatting sqref="F496:F498">
    <cfRule type="expression" dxfId="28972" priority="1005">
      <formula>$Y496=3</formula>
    </cfRule>
  </conditionalFormatting>
  <conditionalFormatting sqref="F496:F498">
    <cfRule type="expression" dxfId="28971" priority="1004">
      <formula>$Y496=4</formula>
    </cfRule>
  </conditionalFormatting>
  <conditionalFormatting sqref="F496:F498">
    <cfRule type="expression" dxfId="28970" priority="1003">
      <formula>$Y496=2</formula>
    </cfRule>
  </conditionalFormatting>
  <conditionalFormatting sqref="F496:F498">
    <cfRule type="expression" dxfId="28969" priority="1001">
      <formula>$Y496=1</formula>
    </cfRule>
    <cfRule type="expression" dxfId="28968" priority="1002">
      <formula>$Y496=1</formula>
    </cfRule>
  </conditionalFormatting>
  <conditionalFormatting sqref="F496:F498">
    <cfRule type="expression" dxfId="28967" priority="999">
      <formula>$Y496=4</formula>
    </cfRule>
    <cfRule type="expression" dxfId="28966" priority="1000">
      <formula>$Y496=2</formula>
    </cfRule>
  </conditionalFormatting>
  <conditionalFormatting sqref="F496:F498">
    <cfRule type="expression" dxfId="28965" priority="998">
      <formula>$Y496=1</formula>
    </cfRule>
  </conditionalFormatting>
  <conditionalFormatting sqref="F496:F498">
    <cfRule type="expression" dxfId="28964" priority="997">
      <formula>$Y496=3</formula>
    </cfRule>
  </conditionalFormatting>
  <conditionalFormatting sqref="F496:F498">
    <cfRule type="expression" dxfId="28963" priority="996">
      <formula>$Y496=4</formula>
    </cfRule>
  </conditionalFormatting>
  <conditionalFormatting sqref="F496:F498">
    <cfRule type="expression" dxfId="28962" priority="995">
      <formula>$Y496=2</formula>
    </cfRule>
  </conditionalFormatting>
  <conditionalFormatting sqref="F496:F498">
    <cfRule type="expression" dxfId="28961" priority="993">
      <formula>$Y496=1</formula>
    </cfRule>
    <cfRule type="expression" dxfId="28960" priority="994">
      <formula>$Y496=1</formula>
    </cfRule>
  </conditionalFormatting>
  <conditionalFormatting sqref="F496:F498">
    <cfRule type="expression" dxfId="28959" priority="991">
      <formula>$Y496=4</formula>
    </cfRule>
    <cfRule type="expression" dxfId="28958" priority="992">
      <formula>$Y496=2</formula>
    </cfRule>
  </conditionalFormatting>
  <conditionalFormatting sqref="F496:F498">
    <cfRule type="expression" dxfId="28957" priority="990">
      <formula>$Y496=1</formula>
    </cfRule>
  </conditionalFormatting>
  <conditionalFormatting sqref="F496:F498">
    <cfRule type="expression" dxfId="28956" priority="989">
      <formula>$Y496=3</formula>
    </cfRule>
  </conditionalFormatting>
  <conditionalFormatting sqref="F496:F498">
    <cfRule type="expression" dxfId="28955" priority="988">
      <formula>$Y496=4</formula>
    </cfRule>
  </conditionalFormatting>
  <conditionalFormatting sqref="F496:F498">
    <cfRule type="expression" dxfId="28954" priority="987">
      <formula>$Y496=2</formula>
    </cfRule>
  </conditionalFormatting>
  <conditionalFormatting sqref="F496:F498">
    <cfRule type="expression" dxfId="28953" priority="985">
      <formula>$Y496=1</formula>
    </cfRule>
    <cfRule type="expression" dxfId="28952" priority="986">
      <formula>$Y496=1</formula>
    </cfRule>
  </conditionalFormatting>
  <conditionalFormatting sqref="F496:F498">
    <cfRule type="expression" dxfId="28951" priority="983">
      <formula>$Y496=4</formula>
    </cfRule>
    <cfRule type="expression" dxfId="28950" priority="984">
      <formula>$Y496=2</formula>
    </cfRule>
  </conditionalFormatting>
  <conditionalFormatting sqref="F496:F498">
    <cfRule type="expression" dxfId="28949" priority="982">
      <formula>$Y496=1</formula>
    </cfRule>
  </conditionalFormatting>
  <conditionalFormatting sqref="F496:F498">
    <cfRule type="expression" dxfId="28948" priority="981">
      <formula>$Y496=3</formula>
    </cfRule>
  </conditionalFormatting>
  <conditionalFormatting sqref="F496:F498">
    <cfRule type="expression" dxfId="28947" priority="980">
      <formula>$Y496=4</formula>
    </cfRule>
  </conditionalFormatting>
  <conditionalFormatting sqref="F496:F498">
    <cfRule type="expression" dxfId="28946" priority="979">
      <formula>$Y496=2</formula>
    </cfRule>
  </conditionalFormatting>
  <conditionalFormatting sqref="F496:F498">
    <cfRule type="expression" dxfId="28945" priority="977">
      <formula>$Y496=1</formula>
    </cfRule>
    <cfRule type="expression" dxfId="28944" priority="978">
      <formula>$Y496=1</formula>
    </cfRule>
  </conditionalFormatting>
  <conditionalFormatting sqref="F496:F498">
    <cfRule type="expression" dxfId="28943" priority="975">
      <formula>$Y496=4</formula>
    </cfRule>
    <cfRule type="expression" dxfId="28942" priority="976">
      <formula>$Y496=2</formula>
    </cfRule>
  </conditionalFormatting>
  <conditionalFormatting sqref="F496:F498">
    <cfRule type="expression" dxfId="28941" priority="974">
      <formula>$Y496=1</formula>
    </cfRule>
  </conditionalFormatting>
  <conditionalFormatting sqref="F496:F498">
    <cfRule type="expression" dxfId="28940" priority="973">
      <formula>$Y496=3</formula>
    </cfRule>
  </conditionalFormatting>
  <conditionalFormatting sqref="F496:F498">
    <cfRule type="expression" dxfId="28939" priority="972">
      <formula>$Y496=4</formula>
    </cfRule>
  </conditionalFormatting>
  <conditionalFormatting sqref="F496:F498">
    <cfRule type="expression" dxfId="28938" priority="971">
      <formula>$Y496=2</formula>
    </cfRule>
  </conditionalFormatting>
  <conditionalFormatting sqref="F496:F498">
    <cfRule type="expression" dxfId="28937" priority="969">
      <formula>$Y496=1</formula>
    </cfRule>
    <cfRule type="expression" dxfId="28936" priority="970">
      <formula>$Y496=1</formula>
    </cfRule>
  </conditionalFormatting>
  <conditionalFormatting sqref="F496:F498">
    <cfRule type="expression" dxfId="28935" priority="967">
      <formula>$Y496=4</formula>
    </cfRule>
    <cfRule type="expression" dxfId="28934" priority="968">
      <formula>$Y496=2</formula>
    </cfRule>
  </conditionalFormatting>
  <conditionalFormatting sqref="F496:F498">
    <cfRule type="expression" dxfId="28933" priority="966">
      <formula>$Y496=1</formula>
    </cfRule>
  </conditionalFormatting>
  <conditionalFormatting sqref="F496:F498">
    <cfRule type="expression" dxfId="28932" priority="965">
      <formula>$Y496=3</formula>
    </cfRule>
  </conditionalFormatting>
  <conditionalFormatting sqref="F496:F498">
    <cfRule type="expression" dxfId="28931" priority="964">
      <formula>$Y496=4</formula>
    </cfRule>
  </conditionalFormatting>
  <conditionalFormatting sqref="F496:F498">
    <cfRule type="expression" dxfId="28930" priority="963">
      <formula>$Y496=2</formula>
    </cfRule>
  </conditionalFormatting>
  <conditionalFormatting sqref="F496:F498">
    <cfRule type="expression" dxfId="28929" priority="961">
      <formula>$Y496=1</formula>
    </cfRule>
    <cfRule type="expression" dxfId="28928" priority="962">
      <formula>$Y496=1</formula>
    </cfRule>
  </conditionalFormatting>
  <conditionalFormatting sqref="F496:F498">
    <cfRule type="expression" dxfId="28927" priority="959">
      <formula>$Y496=4</formula>
    </cfRule>
    <cfRule type="expression" dxfId="28926" priority="960">
      <formula>$Y496=2</formula>
    </cfRule>
  </conditionalFormatting>
  <conditionalFormatting sqref="F496:F498">
    <cfRule type="expression" dxfId="28925" priority="958">
      <formula>$Y496=1</formula>
    </cfRule>
  </conditionalFormatting>
  <conditionalFormatting sqref="F496:F498">
    <cfRule type="expression" dxfId="28924" priority="957">
      <formula>$Y496=3</formula>
    </cfRule>
  </conditionalFormatting>
  <conditionalFormatting sqref="F496:F498">
    <cfRule type="expression" dxfId="28923" priority="956">
      <formula>$Y496=4</formula>
    </cfRule>
  </conditionalFormatting>
  <conditionalFormatting sqref="F496:F498">
    <cfRule type="expression" dxfId="28922" priority="955">
      <formula>$Y496=2</formula>
    </cfRule>
  </conditionalFormatting>
  <conditionalFormatting sqref="F496:F498">
    <cfRule type="expression" dxfId="28921" priority="953">
      <formula>$Y496=1</formula>
    </cfRule>
    <cfRule type="expression" dxfId="28920" priority="954">
      <formula>$Y496=1</formula>
    </cfRule>
  </conditionalFormatting>
  <conditionalFormatting sqref="F496:F498">
    <cfRule type="expression" dxfId="28919" priority="951">
      <formula>$Y496=4</formula>
    </cfRule>
    <cfRule type="expression" dxfId="28918" priority="952">
      <formula>$Y496=2</formula>
    </cfRule>
  </conditionalFormatting>
  <conditionalFormatting sqref="F496:F498">
    <cfRule type="expression" dxfId="28917" priority="950">
      <formula>$Y496=1</formula>
    </cfRule>
  </conditionalFormatting>
  <conditionalFormatting sqref="F496:F498">
    <cfRule type="expression" dxfId="28916" priority="949">
      <formula>$Y496=3</formula>
    </cfRule>
  </conditionalFormatting>
  <conditionalFormatting sqref="F496:F498">
    <cfRule type="expression" dxfId="28915" priority="948">
      <formula>$Y496=4</formula>
    </cfRule>
  </conditionalFormatting>
  <conditionalFormatting sqref="F496:F498">
    <cfRule type="expression" dxfId="28914" priority="947">
      <formula>$Y496=2</formula>
    </cfRule>
  </conditionalFormatting>
  <conditionalFormatting sqref="F496:F498">
    <cfRule type="expression" dxfId="28913" priority="945">
      <formula>$Y496=1</formula>
    </cfRule>
    <cfRule type="expression" dxfId="28912" priority="946">
      <formula>$Y496=1</formula>
    </cfRule>
  </conditionalFormatting>
  <conditionalFormatting sqref="F496:F498">
    <cfRule type="expression" dxfId="28911" priority="943">
      <formula>$Y496=4</formula>
    </cfRule>
    <cfRule type="expression" dxfId="28910" priority="944">
      <formula>$Y496=2</formula>
    </cfRule>
  </conditionalFormatting>
  <conditionalFormatting sqref="F496:F498">
    <cfRule type="expression" dxfId="28909" priority="942">
      <formula>$Y496=1</formula>
    </cfRule>
  </conditionalFormatting>
  <conditionalFormatting sqref="F496:F498">
    <cfRule type="expression" dxfId="28908" priority="941">
      <formula>$Y496=3</formula>
    </cfRule>
  </conditionalFormatting>
  <conditionalFormatting sqref="F496:F498">
    <cfRule type="expression" dxfId="28907" priority="940">
      <formula>$Y496=4</formula>
    </cfRule>
  </conditionalFormatting>
  <conditionalFormatting sqref="F496:F498">
    <cfRule type="expression" dxfId="28906" priority="939">
      <formula>$Y496=2</formula>
    </cfRule>
  </conditionalFormatting>
  <conditionalFormatting sqref="F496:F498">
    <cfRule type="expression" dxfId="28905" priority="937">
      <formula>$Y496=1</formula>
    </cfRule>
    <cfRule type="expression" dxfId="28904" priority="938">
      <formula>$Y496=1</formula>
    </cfRule>
  </conditionalFormatting>
  <conditionalFormatting sqref="F496:F498">
    <cfRule type="expression" dxfId="28903" priority="935">
      <formula>$Y496=4</formula>
    </cfRule>
    <cfRule type="expression" dxfId="28902" priority="936">
      <formula>$Y496=2</formula>
    </cfRule>
  </conditionalFormatting>
  <conditionalFormatting sqref="F496:F498">
    <cfRule type="expression" dxfId="28901" priority="934">
      <formula>$Y496=1</formula>
    </cfRule>
  </conditionalFormatting>
  <conditionalFormatting sqref="F496:F498">
    <cfRule type="expression" dxfId="28900" priority="933">
      <formula>$Y496=3</formula>
    </cfRule>
  </conditionalFormatting>
  <conditionalFormatting sqref="F496:F498">
    <cfRule type="expression" dxfId="28899" priority="932">
      <formula>$Y496=4</formula>
    </cfRule>
  </conditionalFormatting>
  <conditionalFormatting sqref="F496:F498">
    <cfRule type="expression" dxfId="28898" priority="931">
      <formula>$Y496=2</formula>
    </cfRule>
  </conditionalFormatting>
  <conditionalFormatting sqref="F496:F498">
    <cfRule type="expression" dxfId="28897" priority="929">
      <formula>$Y496=1</formula>
    </cfRule>
    <cfRule type="expression" dxfId="28896" priority="930">
      <formula>$Y496=1</formula>
    </cfRule>
  </conditionalFormatting>
  <conditionalFormatting sqref="F496:F498">
    <cfRule type="expression" dxfId="28895" priority="927">
      <formula>$Y496=4</formula>
    </cfRule>
    <cfRule type="expression" dxfId="28894" priority="928">
      <formula>$Y496=2</formula>
    </cfRule>
  </conditionalFormatting>
  <conditionalFormatting sqref="G496:G498">
    <cfRule type="expression" dxfId="28893" priority="926">
      <formula>$Y496=1</formula>
    </cfRule>
  </conditionalFormatting>
  <conditionalFormatting sqref="G496:G498">
    <cfRule type="expression" dxfId="28892" priority="925">
      <formula>$Y496=3</formula>
    </cfRule>
  </conditionalFormatting>
  <conditionalFormatting sqref="G496:G498">
    <cfRule type="expression" dxfId="28891" priority="924">
      <formula>$Y496=4</formula>
    </cfRule>
  </conditionalFormatting>
  <conditionalFormatting sqref="G496:G498">
    <cfRule type="expression" dxfId="28890" priority="923">
      <formula>$Y496=2</formula>
    </cfRule>
  </conditionalFormatting>
  <conditionalFormatting sqref="G496:G498">
    <cfRule type="expression" dxfId="28889" priority="921">
      <formula>$Y496=1</formula>
    </cfRule>
    <cfRule type="expression" dxfId="28888" priority="922">
      <formula>$Y496=1</formula>
    </cfRule>
  </conditionalFormatting>
  <conditionalFormatting sqref="G496:G498">
    <cfRule type="expression" dxfId="28887" priority="919">
      <formula>$Y496=4</formula>
    </cfRule>
    <cfRule type="expression" dxfId="28886" priority="920">
      <formula>$Y496=2</formula>
    </cfRule>
  </conditionalFormatting>
  <conditionalFormatting sqref="G496:G498">
    <cfRule type="expression" dxfId="28885" priority="918">
      <formula>$Y496=1</formula>
    </cfRule>
  </conditionalFormatting>
  <conditionalFormatting sqref="G496:G498">
    <cfRule type="expression" dxfId="28884" priority="917">
      <formula>$Y496=3</formula>
    </cfRule>
  </conditionalFormatting>
  <conditionalFormatting sqref="G496:G498">
    <cfRule type="expression" dxfId="28883" priority="916">
      <formula>$Y496=4</formula>
    </cfRule>
  </conditionalFormatting>
  <conditionalFormatting sqref="G496:G498">
    <cfRule type="expression" dxfId="28882" priority="915">
      <formula>$Y496=2</formula>
    </cfRule>
  </conditionalFormatting>
  <conditionalFormatting sqref="G496:G498">
    <cfRule type="expression" dxfId="28881" priority="913">
      <formula>$Y496=1</formula>
    </cfRule>
    <cfRule type="expression" dxfId="28880" priority="914">
      <formula>$Y496=1</formula>
    </cfRule>
  </conditionalFormatting>
  <conditionalFormatting sqref="G496:G498">
    <cfRule type="expression" dxfId="28879" priority="911">
      <formula>$Y496=4</formula>
    </cfRule>
    <cfRule type="expression" dxfId="28878" priority="912">
      <formula>$Y496=2</formula>
    </cfRule>
  </conditionalFormatting>
  <conditionalFormatting sqref="I496:I498">
    <cfRule type="expression" dxfId="28877" priority="910">
      <formula>$Y496=1</formula>
    </cfRule>
  </conditionalFormatting>
  <conditionalFormatting sqref="I496:I498">
    <cfRule type="expression" dxfId="28876" priority="909">
      <formula>$Y496=3</formula>
    </cfRule>
  </conditionalFormatting>
  <conditionalFormatting sqref="I496:I498">
    <cfRule type="expression" dxfId="28875" priority="908">
      <formula>$Y496=4</formula>
    </cfRule>
  </conditionalFormatting>
  <conditionalFormatting sqref="I496:I498">
    <cfRule type="expression" dxfId="28874" priority="907">
      <formula>$Y496=2</formula>
    </cfRule>
  </conditionalFormatting>
  <conditionalFormatting sqref="K491:M498">
    <cfRule type="expression" dxfId="28873" priority="902">
      <formula>$Y491=1</formula>
    </cfRule>
  </conditionalFormatting>
  <conditionalFormatting sqref="K491:M498">
    <cfRule type="expression" dxfId="28872" priority="901">
      <formula>$Y491=3</formula>
    </cfRule>
  </conditionalFormatting>
  <conditionalFormatting sqref="K491:M498">
    <cfRule type="expression" dxfId="28871" priority="900">
      <formula>$Y491=4</formula>
    </cfRule>
  </conditionalFormatting>
  <conditionalFormatting sqref="K491:M498">
    <cfRule type="expression" dxfId="28870" priority="899">
      <formula>$Y491=2</formula>
    </cfRule>
  </conditionalFormatting>
  <conditionalFormatting sqref="N491:N498">
    <cfRule type="expression" dxfId="28869" priority="898">
      <formula>$Y491=1</formula>
    </cfRule>
  </conditionalFormatting>
  <conditionalFormatting sqref="N491:N498">
    <cfRule type="expression" dxfId="28868" priority="897">
      <formula>$Y491=3</formula>
    </cfRule>
  </conditionalFormatting>
  <conditionalFormatting sqref="N491:N498">
    <cfRule type="expression" dxfId="28867" priority="896">
      <formula>$Y491=4</formula>
    </cfRule>
  </conditionalFormatting>
  <conditionalFormatting sqref="N491:N498">
    <cfRule type="expression" dxfId="28866" priority="895">
      <formula>$Y491=2</formula>
    </cfRule>
  </conditionalFormatting>
  <conditionalFormatting sqref="F499">
    <cfRule type="expression" dxfId="28865" priority="894">
      <formula>$Y499=1</formula>
    </cfRule>
  </conditionalFormatting>
  <conditionalFormatting sqref="F499">
    <cfRule type="expression" dxfId="28864" priority="893">
      <formula>$Y499=3</formula>
    </cfRule>
  </conditionalFormatting>
  <conditionalFormatting sqref="F499">
    <cfRule type="expression" dxfId="28863" priority="892">
      <formula>$Y499=4</formula>
    </cfRule>
  </conditionalFormatting>
  <conditionalFormatting sqref="F499">
    <cfRule type="expression" dxfId="28862" priority="891">
      <formula>$Y499=2</formula>
    </cfRule>
  </conditionalFormatting>
  <conditionalFormatting sqref="F499">
    <cfRule type="expression" dxfId="28861" priority="889">
      <formula>$Y499=1</formula>
    </cfRule>
    <cfRule type="expression" dxfId="28860" priority="890">
      <formula>$Y499=1</formula>
    </cfRule>
  </conditionalFormatting>
  <conditionalFormatting sqref="F499">
    <cfRule type="expression" dxfId="28859" priority="887">
      <formula>$Y499=4</formula>
    </cfRule>
    <cfRule type="expression" dxfId="28858" priority="888">
      <formula>$Y499=2</formula>
    </cfRule>
  </conditionalFormatting>
  <conditionalFormatting sqref="F499">
    <cfRule type="expression" dxfId="28857" priority="886">
      <formula>$Y499=1</formula>
    </cfRule>
  </conditionalFormatting>
  <conditionalFormatting sqref="F499">
    <cfRule type="expression" dxfId="28856" priority="885">
      <formula>$Y499=3</formula>
    </cfRule>
  </conditionalFormatting>
  <conditionalFormatting sqref="F499">
    <cfRule type="expression" dxfId="28855" priority="884">
      <formula>$Y499=4</formula>
    </cfRule>
  </conditionalFormatting>
  <conditionalFormatting sqref="F499">
    <cfRule type="expression" dxfId="28854" priority="883">
      <formula>$Y499=2</formula>
    </cfRule>
  </conditionalFormatting>
  <conditionalFormatting sqref="F499">
    <cfRule type="expression" dxfId="28853" priority="881">
      <formula>$Y499=1</formula>
    </cfRule>
    <cfRule type="expression" dxfId="28852" priority="882">
      <formula>$Y499=1</formula>
    </cfRule>
  </conditionalFormatting>
  <conditionalFormatting sqref="F499">
    <cfRule type="expression" dxfId="28851" priority="879">
      <formula>$Y499=4</formula>
    </cfRule>
    <cfRule type="expression" dxfId="28850" priority="880">
      <formula>$Y499=2</formula>
    </cfRule>
  </conditionalFormatting>
  <conditionalFormatting sqref="F499">
    <cfRule type="expression" dxfId="28849" priority="878">
      <formula>$Y499=1</formula>
    </cfRule>
  </conditionalFormatting>
  <conditionalFormatting sqref="F499">
    <cfRule type="expression" dxfId="28848" priority="877">
      <formula>$Y499=3</formula>
    </cfRule>
  </conditionalFormatting>
  <conditionalFormatting sqref="F499">
    <cfRule type="expression" dxfId="28847" priority="876">
      <formula>$Y499=4</formula>
    </cfRule>
  </conditionalFormatting>
  <conditionalFormatting sqref="F499">
    <cfRule type="expression" dxfId="28846" priority="875">
      <formula>$Y499=2</formula>
    </cfRule>
  </conditionalFormatting>
  <conditionalFormatting sqref="F499">
    <cfRule type="expression" dxfId="28845" priority="873">
      <formula>$Y499=1</formula>
    </cfRule>
    <cfRule type="expression" dxfId="28844" priority="874">
      <formula>$Y499=1</formula>
    </cfRule>
  </conditionalFormatting>
  <conditionalFormatting sqref="F499">
    <cfRule type="expression" dxfId="28843" priority="871">
      <formula>$Y499=4</formula>
    </cfRule>
    <cfRule type="expression" dxfId="28842" priority="872">
      <formula>$Y499=2</formula>
    </cfRule>
  </conditionalFormatting>
  <conditionalFormatting sqref="F499">
    <cfRule type="expression" dxfId="28841" priority="870">
      <formula>$Y499=1</formula>
    </cfRule>
  </conditionalFormatting>
  <conditionalFormatting sqref="F499">
    <cfRule type="expression" dxfId="28840" priority="869">
      <formula>$Y499=3</formula>
    </cfRule>
  </conditionalFormatting>
  <conditionalFormatting sqref="F499">
    <cfRule type="expression" dxfId="28839" priority="868">
      <formula>$Y499=4</formula>
    </cfRule>
  </conditionalFormatting>
  <conditionalFormatting sqref="F499">
    <cfRule type="expression" dxfId="28838" priority="867">
      <formula>$Y499=2</formula>
    </cfRule>
  </conditionalFormatting>
  <conditionalFormatting sqref="F499">
    <cfRule type="expression" dxfId="28837" priority="865">
      <formula>$Y499=1</formula>
    </cfRule>
    <cfRule type="expression" dxfId="28836" priority="866">
      <formula>$Y499=1</formula>
    </cfRule>
  </conditionalFormatting>
  <conditionalFormatting sqref="F499">
    <cfRule type="expression" dxfId="28835" priority="863">
      <formula>$Y499=4</formula>
    </cfRule>
    <cfRule type="expression" dxfId="28834" priority="864">
      <formula>$Y499=2</formula>
    </cfRule>
  </conditionalFormatting>
  <conditionalFormatting sqref="F499">
    <cfRule type="expression" dxfId="28833" priority="862">
      <formula>$Y499=1</formula>
    </cfRule>
  </conditionalFormatting>
  <conditionalFormatting sqref="F499">
    <cfRule type="expression" dxfId="28832" priority="861">
      <formula>$Y499=3</formula>
    </cfRule>
  </conditionalFormatting>
  <conditionalFormatting sqref="F499">
    <cfRule type="expression" dxfId="28831" priority="860">
      <formula>$Y499=4</formula>
    </cfRule>
  </conditionalFormatting>
  <conditionalFormatting sqref="F499">
    <cfRule type="expression" dxfId="28830" priority="859">
      <formula>$Y499=2</formula>
    </cfRule>
  </conditionalFormatting>
  <conditionalFormatting sqref="F499">
    <cfRule type="expression" dxfId="28829" priority="857">
      <formula>$Y499=1</formula>
    </cfRule>
    <cfRule type="expression" dxfId="28828" priority="858">
      <formula>$Y499=1</formula>
    </cfRule>
  </conditionalFormatting>
  <conditionalFormatting sqref="F499">
    <cfRule type="expression" dxfId="28827" priority="855">
      <formula>$Y499=4</formula>
    </cfRule>
    <cfRule type="expression" dxfId="28826" priority="856">
      <formula>$Y499=2</formula>
    </cfRule>
  </conditionalFormatting>
  <conditionalFormatting sqref="F499">
    <cfRule type="expression" dxfId="28825" priority="854">
      <formula>$Y499=1</formula>
    </cfRule>
  </conditionalFormatting>
  <conditionalFormatting sqref="F499">
    <cfRule type="expression" dxfId="28824" priority="853">
      <formula>$Y499=3</formula>
    </cfRule>
  </conditionalFormatting>
  <conditionalFormatting sqref="F499">
    <cfRule type="expression" dxfId="28823" priority="852">
      <formula>$Y499=4</formula>
    </cfRule>
  </conditionalFormatting>
  <conditionalFormatting sqref="F499">
    <cfRule type="expression" dxfId="28822" priority="851">
      <formula>$Y499=2</formula>
    </cfRule>
  </conditionalFormatting>
  <conditionalFormatting sqref="F499">
    <cfRule type="expression" dxfId="28821" priority="849">
      <formula>$Y499=1</formula>
    </cfRule>
    <cfRule type="expression" dxfId="28820" priority="850">
      <formula>$Y499=1</formula>
    </cfRule>
  </conditionalFormatting>
  <conditionalFormatting sqref="F499">
    <cfRule type="expression" dxfId="28819" priority="847">
      <formula>$Y499=4</formula>
    </cfRule>
    <cfRule type="expression" dxfId="28818" priority="848">
      <formula>$Y499=2</formula>
    </cfRule>
  </conditionalFormatting>
  <conditionalFormatting sqref="F499">
    <cfRule type="expression" dxfId="28817" priority="846">
      <formula>$Y499=1</formula>
    </cfRule>
  </conditionalFormatting>
  <conditionalFormatting sqref="F499">
    <cfRule type="expression" dxfId="28816" priority="845">
      <formula>$Y499=3</formula>
    </cfRule>
  </conditionalFormatting>
  <conditionalFormatting sqref="F499">
    <cfRule type="expression" dxfId="28815" priority="844">
      <formula>$Y499=4</formula>
    </cfRule>
  </conditionalFormatting>
  <conditionalFormatting sqref="F499">
    <cfRule type="expression" dxfId="28814" priority="843">
      <formula>$Y499=2</formula>
    </cfRule>
  </conditionalFormatting>
  <conditionalFormatting sqref="F499">
    <cfRule type="expression" dxfId="28813" priority="841">
      <formula>$Y499=1</formula>
    </cfRule>
    <cfRule type="expression" dxfId="28812" priority="842">
      <formula>$Y499=1</formula>
    </cfRule>
  </conditionalFormatting>
  <conditionalFormatting sqref="F499">
    <cfRule type="expression" dxfId="28811" priority="839">
      <formula>$Y499=4</formula>
    </cfRule>
    <cfRule type="expression" dxfId="28810" priority="840">
      <formula>$Y499=2</formula>
    </cfRule>
  </conditionalFormatting>
  <conditionalFormatting sqref="F499">
    <cfRule type="expression" dxfId="28809" priority="838">
      <formula>$Y499=1</formula>
    </cfRule>
  </conditionalFormatting>
  <conditionalFormatting sqref="F499">
    <cfRule type="expression" dxfId="28808" priority="837">
      <formula>$Y499=3</formula>
    </cfRule>
  </conditionalFormatting>
  <conditionalFormatting sqref="F499">
    <cfRule type="expression" dxfId="28807" priority="836">
      <formula>$Y499=4</formula>
    </cfRule>
  </conditionalFormatting>
  <conditionalFormatting sqref="F499">
    <cfRule type="expression" dxfId="28806" priority="835">
      <formula>$Y499=2</formula>
    </cfRule>
  </conditionalFormatting>
  <conditionalFormatting sqref="F499">
    <cfRule type="expression" dxfId="28805" priority="833">
      <formula>$Y499=1</formula>
    </cfRule>
    <cfRule type="expression" dxfId="28804" priority="834">
      <formula>$Y499=1</formula>
    </cfRule>
  </conditionalFormatting>
  <conditionalFormatting sqref="F499">
    <cfRule type="expression" dxfId="28803" priority="831">
      <formula>$Y499=4</formula>
    </cfRule>
    <cfRule type="expression" dxfId="28802" priority="832">
      <formula>$Y499=2</formula>
    </cfRule>
  </conditionalFormatting>
  <conditionalFormatting sqref="F499">
    <cfRule type="expression" dxfId="28801" priority="830">
      <formula>$Y499=1</formula>
    </cfRule>
  </conditionalFormatting>
  <conditionalFormatting sqref="F499">
    <cfRule type="expression" dxfId="28800" priority="829">
      <formula>$Y499=3</formula>
    </cfRule>
  </conditionalFormatting>
  <conditionalFormatting sqref="F499">
    <cfRule type="expression" dxfId="28799" priority="828">
      <formula>$Y499=4</formula>
    </cfRule>
  </conditionalFormatting>
  <conditionalFormatting sqref="F499">
    <cfRule type="expression" dxfId="28798" priority="827">
      <formula>$Y499=2</formula>
    </cfRule>
  </conditionalFormatting>
  <conditionalFormatting sqref="F499">
    <cfRule type="expression" dxfId="28797" priority="825">
      <formula>$Y499=1</formula>
    </cfRule>
    <cfRule type="expression" dxfId="28796" priority="826">
      <formula>$Y499=1</formula>
    </cfRule>
  </conditionalFormatting>
  <conditionalFormatting sqref="F499">
    <cfRule type="expression" dxfId="28795" priority="823">
      <formula>$Y499=4</formula>
    </cfRule>
    <cfRule type="expression" dxfId="28794" priority="824">
      <formula>$Y499=2</formula>
    </cfRule>
  </conditionalFormatting>
  <conditionalFormatting sqref="F499">
    <cfRule type="expression" dxfId="28793" priority="822">
      <formula>$Y499=1</formula>
    </cfRule>
  </conditionalFormatting>
  <conditionalFormatting sqref="F499">
    <cfRule type="expression" dxfId="28792" priority="821">
      <formula>$Y499=3</formula>
    </cfRule>
  </conditionalFormatting>
  <conditionalFormatting sqref="F499">
    <cfRule type="expression" dxfId="28791" priority="820">
      <formula>$Y499=4</formula>
    </cfRule>
  </conditionalFormatting>
  <conditionalFormatting sqref="F499">
    <cfRule type="expression" dxfId="28790" priority="819">
      <formula>$Y499=2</formula>
    </cfRule>
  </conditionalFormatting>
  <conditionalFormatting sqref="F499">
    <cfRule type="expression" dxfId="28789" priority="817">
      <formula>$Y499=1</formula>
    </cfRule>
    <cfRule type="expression" dxfId="28788" priority="818">
      <formula>$Y499=1</formula>
    </cfRule>
  </conditionalFormatting>
  <conditionalFormatting sqref="F499">
    <cfRule type="expression" dxfId="28787" priority="815">
      <formula>$Y499=4</formula>
    </cfRule>
    <cfRule type="expression" dxfId="28786" priority="816">
      <formula>$Y499=2</formula>
    </cfRule>
  </conditionalFormatting>
  <conditionalFormatting sqref="G499">
    <cfRule type="expression" dxfId="28785" priority="814">
      <formula>$Y499=1</formula>
    </cfRule>
  </conditionalFormatting>
  <conditionalFormatting sqref="G499">
    <cfRule type="expression" dxfId="28784" priority="813">
      <formula>$Y499=3</formula>
    </cfRule>
  </conditionalFormatting>
  <conditionalFormatting sqref="G499">
    <cfRule type="expression" dxfId="28783" priority="812">
      <formula>$Y499=4</formula>
    </cfRule>
  </conditionalFormatting>
  <conditionalFormatting sqref="G499">
    <cfRule type="expression" dxfId="28782" priority="811">
      <formula>$Y499=2</formula>
    </cfRule>
  </conditionalFormatting>
  <conditionalFormatting sqref="G499">
    <cfRule type="expression" dxfId="28781" priority="809">
      <formula>$Y499=1</formula>
    </cfRule>
    <cfRule type="expression" dxfId="28780" priority="810">
      <formula>$Y499=1</formula>
    </cfRule>
  </conditionalFormatting>
  <conditionalFormatting sqref="G499">
    <cfRule type="expression" dxfId="28779" priority="807">
      <formula>$Y499=4</formula>
    </cfRule>
    <cfRule type="expression" dxfId="28778" priority="808">
      <formula>$Y499=2</formula>
    </cfRule>
  </conditionalFormatting>
  <conditionalFormatting sqref="G499">
    <cfRule type="expression" dxfId="28777" priority="806">
      <formula>$Y499=1</formula>
    </cfRule>
  </conditionalFormatting>
  <conditionalFormatting sqref="G499">
    <cfRule type="expression" dxfId="28776" priority="805">
      <formula>$Y499=3</formula>
    </cfRule>
  </conditionalFormatting>
  <conditionalFormatting sqref="G499">
    <cfRule type="expression" dxfId="28775" priority="804">
      <formula>$Y499=4</formula>
    </cfRule>
  </conditionalFormatting>
  <conditionalFormatting sqref="G499">
    <cfRule type="expression" dxfId="28774" priority="803">
      <formula>$Y499=2</formula>
    </cfRule>
  </conditionalFormatting>
  <conditionalFormatting sqref="G499">
    <cfRule type="expression" dxfId="28773" priority="801">
      <formula>$Y499=1</formula>
    </cfRule>
    <cfRule type="expression" dxfId="28772" priority="802">
      <formula>$Y499=1</formula>
    </cfRule>
  </conditionalFormatting>
  <conditionalFormatting sqref="G499">
    <cfRule type="expression" dxfId="28771" priority="799">
      <formula>$Y499=4</formula>
    </cfRule>
    <cfRule type="expression" dxfId="28770" priority="800">
      <formula>$Y499=2</formula>
    </cfRule>
  </conditionalFormatting>
  <conditionalFormatting sqref="O499 R499:V499 AB499:AF499">
    <cfRule type="expression" dxfId="28769" priority="798">
      <formula>$Y499=1</formula>
    </cfRule>
  </conditionalFormatting>
  <conditionalFormatting sqref="O499 R499:V499 AB499:AF499">
    <cfRule type="expression" dxfId="28768" priority="797">
      <formula>$Y499=3</formula>
    </cfRule>
  </conditionalFormatting>
  <conditionalFormatting sqref="O499 R499:V499 AB499:AF499">
    <cfRule type="expression" dxfId="28767" priority="796">
      <formula>$Y499=4</formula>
    </cfRule>
  </conditionalFormatting>
  <conditionalFormatting sqref="O499 R499:V499 AB499:AF499">
    <cfRule type="expression" dxfId="28766" priority="795">
      <formula>$Y499=2</formula>
    </cfRule>
  </conditionalFormatting>
  <conditionalFormatting sqref="R499:V499 AF499">
    <cfRule type="expression" dxfId="28765" priority="787">
      <formula>$Y499=4</formula>
    </cfRule>
    <cfRule type="expression" dxfId="28764" priority="788">
      <formula>$Y499=3</formula>
    </cfRule>
    <cfRule type="expression" dxfId="28763" priority="789">
      <formula>$Y499=2</formula>
    </cfRule>
    <cfRule type="expression" dxfId="28762" priority="790">
      <formula>$Y499=1</formula>
    </cfRule>
    <cfRule type="expression" dxfId="28761" priority="791">
      <formula>$Y499=4</formula>
    </cfRule>
    <cfRule type="expression" dxfId="28760" priority="792">
      <formula>$Y499=3</formula>
    </cfRule>
    <cfRule type="expression" dxfId="28759" priority="793">
      <formula>$Y499=2</formula>
    </cfRule>
    <cfRule type="expression" dxfId="28758" priority="794">
      <formula>$Y499=1</formula>
    </cfRule>
  </conditionalFormatting>
  <conditionalFormatting sqref="R499:V499 AB499:AF499">
    <cfRule type="expression" dxfId="28757" priority="786">
      <formula>$Y499=1</formula>
    </cfRule>
  </conditionalFormatting>
  <conditionalFormatting sqref="R499:V499 AB499:AF499">
    <cfRule type="expression" dxfId="28756" priority="785">
      <formula>$Y499=3</formula>
    </cfRule>
  </conditionalFormatting>
  <conditionalFormatting sqref="R499:V499 AB499:AF499">
    <cfRule type="expression" dxfId="28755" priority="784">
      <formula>$Y499=4</formula>
    </cfRule>
  </conditionalFormatting>
  <conditionalFormatting sqref="R499:V499 AB499:AF499">
    <cfRule type="expression" dxfId="28754" priority="783">
      <formula>$Y499=2</formula>
    </cfRule>
  </conditionalFormatting>
  <conditionalFormatting sqref="R499:V499 AF499">
    <cfRule type="expression" dxfId="28753" priority="775">
      <formula>$Y499=4</formula>
    </cfRule>
    <cfRule type="expression" dxfId="28752" priority="776">
      <formula>$Y499=3</formula>
    </cfRule>
    <cfRule type="expression" dxfId="28751" priority="777">
      <formula>$Y499=2</formula>
    </cfRule>
    <cfRule type="expression" dxfId="28750" priority="778">
      <formula>$Y499=1</formula>
    </cfRule>
    <cfRule type="expression" dxfId="28749" priority="779">
      <formula>$Y499=4</formula>
    </cfRule>
    <cfRule type="expression" dxfId="28748" priority="780">
      <formula>$Y499=3</formula>
    </cfRule>
    <cfRule type="expression" dxfId="28747" priority="781">
      <formula>$Y499=2</formula>
    </cfRule>
    <cfRule type="expression" dxfId="28746" priority="782">
      <formula>$Y499=1</formula>
    </cfRule>
  </conditionalFormatting>
  <conditionalFormatting sqref="R499:V499 AB499:AF499">
    <cfRule type="expression" dxfId="28745" priority="774">
      <formula>$Y499=1</formula>
    </cfRule>
  </conditionalFormatting>
  <conditionalFormatting sqref="R499:V499 AB499:AF499">
    <cfRule type="expression" dxfId="28744" priority="773">
      <formula>$Y499=3</formula>
    </cfRule>
  </conditionalFormatting>
  <conditionalFormatting sqref="R499:V499 AB499:AF499">
    <cfRule type="expression" dxfId="28743" priority="772">
      <formula>$Y499=4</formula>
    </cfRule>
  </conditionalFormatting>
  <conditionalFormatting sqref="R499:V499 AB499:AF499">
    <cfRule type="expression" dxfId="28742" priority="771">
      <formula>$Y499=2</formula>
    </cfRule>
  </conditionalFormatting>
  <conditionalFormatting sqref="R499:V499 AF499">
    <cfRule type="expression" dxfId="28741" priority="763">
      <formula>$Y499=4</formula>
    </cfRule>
    <cfRule type="expression" dxfId="28740" priority="764">
      <formula>$Y499=3</formula>
    </cfRule>
    <cfRule type="expression" dxfId="28739" priority="765">
      <formula>$Y499=2</formula>
    </cfRule>
    <cfRule type="expression" dxfId="28738" priority="766">
      <formula>$Y499=1</formula>
    </cfRule>
    <cfRule type="expression" dxfId="28737" priority="767">
      <formula>$Y499=4</formula>
    </cfRule>
    <cfRule type="expression" dxfId="28736" priority="768">
      <formula>$Y499=3</formula>
    </cfRule>
    <cfRule type="expression" dxfId="28735" priority="769">
      <formula>$Y499=2</formula>
    </cfRule>
    <cfRule type="expression" dxfId="28734" priority="770">
      <formula>$Y499=1</formula>
    </cfRule>
  </conditionalFormatting>
  <conditionalFormatting sqref="R499:V499 AB499:AF499">
    <cfRule type="expression" dxfId="28733" priority="762">
      <formula>$Y499=1</formula>
    </cfRule>
  </conditionalFormatting>
  <conditionalFormatting sqref="R499:V499 AB499:AF499">
    <cfRule type="expression" dxfId="28732" priority="761">
      <formula>$Y499=3</formula>
    </cfRule>
  </conditionalFormatting>
  <conditionalFormatting sqref="R499:V499 AB499:AF499">
    <cfRule type="expression" dxfId="28731" priority="760">
      <formula>$Y499=4</formula>
    </cfRule>
  </conditionalFormatting>
  <conditionalFormatting sqref="R499:V499 AB499:AF499">
    <cfRule type="expression" dxfId="28730" priority="759">
      <formula>$Y499=2</formula>
    </cfRule>
  </conditionalFormatting>
  <conditionalFormatting sqref="R499:V499 AF499">
    <cfRule type="expression" dxfId="28729" priority="751">
      <formula>$Y499=4</formula>
    </cfRule>
    <cfRule type="expression" dxfId="28728" priority="752">
      <formula>$Y499=3</formula>
    </cfRule>
    <cfRule type="expression" dxfId="28727" priority="753">
      <formula>$Y499=2</formula>
    </cfRule>
    <cfRule type="expression" dxfId="28726" priority="754">
      <formula>$Y499=1</formula>
    </cfRule>
    <cfRule type="expression" dxfId="28725" priority="755">
      <formula>$Y499=4</formula>
    </cfRule>
    <cfRule type="expression" dxfId="28724" priority="756">
      <formula>$Y499=3</formula>
    </cfRule>
    <cfRule type="expression" dxfId="28723" priority="757">
      <formula>$Y499=2</formula>
    </cfRule>
    <cfRule type="expression" dxfId="28722" priority="758">
      <formula>$Y499=1</formula>
    </cfRule>
  </conditionalFormatting>
  <conditionalFormatting sqref="R499:V499 AB499:AF499">
    <cfRule type="expression" dxfId="28721" priority="750">
      <formula>$Y499=1</formula>
    </cfRule>
  </conditionalFormatting>
  <conditionalFormatting sqref="R499:V499 AB499:AF499">
    <cfRule type="expression" dxfId="28720" priority="749">
      <formula>$Y499=3</formula>
    </cfRule>
  </conditionalFormatting>
  <conditionalFormatting sqref="R499:V499 AB499:AF499">
    <cfRule type="expression" dxfId="28719" priority="748">
      <formula>$Y499=4</formula>
    </cfRule>
  </conditionalFormatting>
  <conditionalFormatting sqref="R499:V499 AB499:AF499">
    <cfRule type="expression" dxfId="28718" priority="747">
      <formula>$Y499=2</formula>
    </cfRule>
  </conditionalFormatting>
  <conditionalFormatting sqref="R499:V499 AF499">
    <cfRule type="expression" dxfId="28717" priority="739">
      <formula>$Y499=4</formula>
    </cfRule>
    <cfRule type="expression" dxfId="28716" priority="740">
      <formula>$Y499=3</formula>
    </cfRule>
    <cfRule type="expression" dxfId="28715" priority="741">
      <formula>$Y499=2</formula>
    </cfRule>
    <cfRule type="expression" dxfId="28714" priority="742">
      <formula>$Y499=1</formula>
    </cfRule>
    <cfRule type="expression" dxfId="28713" priority="743">
      <formula>$Y499=4</formula>
    </cfRule>
    <cfRule type="expression" dxfId="28712" priority="744">
      <formula>$Y499=3</formula>
    </cfRule>
    <cfRule type="expression" dxfId="28711" priority="745">
      <formula>$Y499=2</formula>
    </cfRule>
    <cfRule type="expression" dxfId="28710" priority="746">
      <formula>$Y499=1</formula>
    </cfRule>
  </conditionalFormatting>
  <conditionalFormatting sqref="P499">
    <cfRule type="expression" dxfId="28709" priority="718">
      <formula>$Y499=1</formula>
    </cfRule>
  </conditionalFormatting>
  <conditionalFormatting sqref="P499">
    <cfRule type="expression" dxfId="28708" priority="717">
      <formula>$Y499=3</formula>
    </cfRule>
  </conditionalFormatting>
  <conditionalFormatting sqref="P499">
    <cfRule type="expression" dxfId="28707" priority="716">
      <formula>$Y499=4</formula>
    </cfRule>
  </conditionalFormatting>
  <conditionalFormatting sqref="P499">
    <cfRule type="expression" dxfId="28706" priority="715">
      <formula>$Y499=2</formula>
    </cfRule>
  </conditionalFormatting>
  <conditionalFormatting sqref="P499:Q499">
    <cfRule type="expression" dxfId="28705" priority="738">
      <formula>$Y499=1</formula>
    </cfRule>
  </conditionalFormatting>
  <conditionalFormatting sqref="P499:Q499">
    <cfRule type="expression" dxfId="28704" priority="737">
      <formula>$Y499=3</formula>
    </cfRule>
  </conditionalFormatting>
  <conditionalFormatting sqref="P499:Q499">
    <cfRule type="expression" dxfId="28703" priority="736">
      <formula>$Y499=4</formula>
    </cfRule>
  </conditionalFormatting>
  <conditionalFormatting sqref="P499:Q499">
    <cfRule type="expression" dxfId="28702" priority="735">
      <formula>$Y499=2</formula>
    </cfRule>
  </conditionalFormatting>
  <conditionalFormatting sqref="P499:Q499">
    <cfRule type="expression" dxfId="28701" priority="719">
      <formula>$Y499=4</formula>
    </cfRule>
    <cfRule type="expression" dxfId="28700" priority="720">
      <formula>$Y499=3</formula>
    </cfRule>
    <cfRule type="expression" dxfId="28699" priority="721">
      <formula>$Y499=2</formula>
    </cfRule>
    <cfRule type="expression" dxfId="28698" priority="722">
      <formula>$Y499=1</formula>
    </cfRule>
    <cfRule type="expression" dxfId="28697" priority="723">
      <formula>$Y499=4</formula>
    </cfRule>
    <cfRule type="expression" dxfId="28696" priority="724">
      <formula>$Y499=3</formula>
    </cfRule>
    <cfRule type="expression" dxfId="28695" priority="725">
      <formula>$Y499=2</formula>
    </cfRule>
    <cfRule type="expression" dxfId="28694" priority="726">
      <formula>$Y499=1</formula>
    </cfRule>
    <cfRule type="expression" dxfId="28693" priority="727">
      <formula>$Y499=4</formula>
    </cfRule>
    <cfRule type="expression" dxfId="28692" priority="728">
      <formula>$Y499=3</formula>
    </cfRule>
    <cfRule type="expression" dxfId="28691" priority="729">
      <formula>$Y499=2</formula>
    </cfRule>
    <cfRule type="expression" dxfId="28690" priority="730">
      <formula>$Y499=1</formula>
    </cfRule>
    <cfRule type="expression" dxfId="28689" priority="731">
      <formula>$Y499=4</formula>
    </cfRule>
    <cfRule type="expression" dxfId="28688" priority="732">
      <formula>$Y499=3</formula>
    </cfRule>
    <cfRule type="expression" dxfId="28687" priority="733">
      <formula>$Y499=2</formula>
    </cfRule>
    <cfRule type="expression" dxfId="28686" priority="734">
      <formula>$Y499=1</formula>
    </cfRule>
  </conditionalFormatting>
  <conditionalFormatting sqref="P499">
    <cfRule type="expression" dxfId="28685" priority="699">
      <formula>$Y499=4</formula>
    </cfRule>
    <cfRule type="expression" dxfId="28684" priority="700">
      <formula>$Y499=3</formula>
    </cfRule>
    <cfRule type="expression" dxfId="28683" priority="701">
      <formula>$Y499=2</formula>
    </cfRule>
    <cfRule type="expression" dxfId="28682" priority="702">
      <formula>$Y499=1</formula>
    </cfRule>
    <cfRule type="expression" dxfId="28681" priority="703">
      <formula>$Y499=4</formula>
    </cfRule>
    <cfRule type="expression" dxfId="28680" priority="704">
      <formula>$Y499=3</formula>
    </cfRule>
    <cfRule type="expression" dxfId="28679" priority="705">
      <formula>$Y499=2</formula>
    </cfRule>
    <cfRule type="expression" dxfId="28678" priority="706">
      <formula>$Y499=1</formula>
    </cfRule>
    <cfRule type="expression" dxfId="28677" priority="707">
      <formula>$Y499=4</formula>
    </cfRule>
    <cfRule type="expression" dxfId="28676" priority="708">
      <formula>$Y499=3</formula>
    </cfRule>
    <cfRule type="expression" dxfId="28675" priority="709">
      <formula>$Y499=2</formula>
    </cfRule>
    <cfRule type="expression" dxfId="28674" priority="710">
      <formula>$Y499=1</formula>
    </cfRule>
    <cfRule type="expression" dxfId="28673" priority="711">
      <formula>$Y499=4</formula>
    </cfRule>
    <cfRule type="expression" dxfId="28672" priority="712">
      <formula>$Y499=3</formula>
    </cfRule>
    <cfRule type="expression" dxfId="28671" priority="713">
      <formula>$Y499=2</formula>
    </cfRule>
    <cfRule type="expression" dxfId="28670" priority="714">
      <formula>$Y499=1</formula>
    </cfRule>
  </conditionalFormatting>
  <conditionalFormatting sqref="P499">
    <cfRule type="expression" dxfId="28669" priority="698">
      <formula>$Y499=1</formula>
    </cfRule>
  </conditionalFormatting>
  <conditionalFormatting sqref="P499">
    <cfRule type="expression" dxfId="28668" priority="697">
      <formula>$Y499=3</formula>
    </cfRule>
  </conditionalFormatting>
  <conditionalFormatting sqref="P499">
    <cfRule type="expression" dxfId="28667" priority="696">
      <formula>$Y499=4</formula>
    </cfRule>
  </conditionalFormatting>
  <conditionalFormatting sqref="P499">
    <cfRule type="expression" dxfId="28666" priority="695">
      <formula>$Y499=2</formula>
    </cfRule>
  </conditionalFormatting>
  <conditionalFormatting sqref="P499">
    <cfRule type="expression" dxfId="28665" priority="679">
      <formula>$Y499=4</formula>
    </cfRule>
    <cfRule type="expression" dxfId="28664" priority="680">
      <formula>$Y499=3</formula>
    </cfRule>
    <cfRule type="expression" dxfId="28663" priority="681">
      <formula>$Y499=2</formula>
    </cfRule>
    <cfRule type="expression" dxfId="28662" priority="682">
      <formula>$Y499=1</formula>
    </cfRule>
    <cfRule type="expression" dxfId="28661" priority="683">
      <formula>$Y499=4</formula>
    </cfRule>
    <cfRule type="expression" dxfId="28660" priority="684">
      <formula>$Y499=3</formula>
    </cfRule>
    <cfRule type="expression" dxfId="28659" priority="685">
      <formula>$Y499=2</formula>
    </cfRule>
    <cfRule type="expression" dxfId="28658" priority="686">
      <formula>$Y499=1</formula>
    </cfRule>
    <cfRule type="expression" dxfId="28657" priority="687">
      <formula>$Y499=4</formula>
    </cfRule>
    <cfRule type="expression" dxfId="28656" priority="688">
      <formula>$Y499=3</formula>
    </cfRule>
    <cfRule type="expression" dxfId="28655" priority="689">
      <formula>$Y499=2</formula>
    </cfRule>
    <cfRule type="expression" dxfId="28654" priority="690">
      <formula>$Y499=1</formula>
    </cfRule>
    <cfRule type="expression" dxfId="28653" priority="691">
      <formula>$Y499=4</formula>
    </cfRule>
    <cfRule type="expression" dxfId="28652" priority="692">
      <formula>$Y499=3</formula>
    </cfRule>
    <cfRule type="expression" dxfId="28651" priority="693">
      <formula>$Y499=2</formula>
    </cfRule>
    <cfRule type="expression" dxfId="28650" priority="694">
      <formula>$Y499=1</formula>
    </cfRule>
  </conditionalFormatting>
  <conditionalFormatting sqref="Q499">
    <cfRule type="expression" dxfId="28649" priority="678">
      <formula>$Y499=1</formula>
    </cfRule>
  </conditionalFormatting>
  <conditionalFormatting sqref="Q499">
    <cfRule type="expression" dxfId="28648" priority="677">
      <formula>$Y499=3</formula>
    </cfRule>
  </conditionalFormatting>
  <conditionalFormatting sqref="Q499">
    <cfRule type="expression" dxfId="28647" priority="676">
      <formula>$Y499=4</formula>
    </cfRule>
  </conditionalFormatting>
  <conditionalFormatting sqref="Q499">
    <cfRule type="expression" dxfId="28646" priority="675">
      <formula>$Y499=2</formula>
    </cfRule>
  </conditionalFormatting>
  <conditionalFormatting sqref="Q499">
    <cfRule type="expression" dxfId="28645" priority="659">
      <formula>$Y499=4</formula>
    </cfRule>
    <cfRule type="expression" dxfId="28644" priority="660">
      <formula>$Y499=3</formula>
    </cfRule>
    <cfRule type="expression" dxfId="28643" priority="661">
      <formula>$Y499=2</formula>
    </cfRule>
    <cfRule type="expression" dxfId="28642" priority="662">
      <formula>$Y499=1</formula>
    </cfRule>
    <cfRule type="expression" dxfId="28641" priority="663">
      <formula>$Y499=4</formula>
    </cfRule>
    <cfRule type="expression" dxfId="28640" priority="664">
      <formula>$Y499=3</formula>
    </cfRule>
    <cfRule type="expression" dxfId="28639" priority="665">
      <formula>$Y499=2</formula>
    </cfRule>
    <cfRule type="expression" dxfId="28638" priority="666">
      <formula>$Y499=1</formula>
    </cfRule>
    <cfRule type="expression" dxfId="28637" priority="667">
      <formula>$Y499=4</formula>
    </cfRule>
    <cfRule type="expression" dxfId="28636" priority="668">
      <formula>$Y499=3</formula>
    </cfRule>
    <cfRule type="expression" dxfId="28635" priority="669">
      <formula>$Y499=2</formula>
    </cfRule>
    <cfRule type="expression" dxfId="28634" priority="670">
      <formula>$Y499=1</formula>
    </cfRule>
    <cfRule type="expression" dxfId="28633" priority="671">
      <formula>$Y499=4</formula>
    </cfRule>
    <cfRule type="expression" dxfId="28632" priority="672">
      <formula>$Y499=3</formula>
    </cfRule>
    <cfRule type="expression" dxfId="28631" priority="673">
      <formula>$Y499=2</formula>
    </cfRule>
    <cfRule type="expression" dxfId="28630" priority="674">
      <formula>$Y499=1</formula>
    </cfRule>
  </conditionalFormatting>
  <conditionalFormatting sqref="Q499">
    <cfRule type="expression" dxfId="28629" priority="658">
      <formula>$Y499=1</formula>
    </cfRule>
  </conditionalFormatting>
  <conditionalFormatting sqref="Q499">
    <cfRule type="expression" dxfId="28628" priority="657">
      <formula>$Y499=3</formula>
    </cfRule>
  </conditionalFormatting>
  <conditionalFormatting sqref="Q499">
    <cfRule type="expression" dxfId="28627" priority="656">
      <formula>$Y499=4</formula>
    </cfRule>
  </conditionalFormatting>
  <conditionalFormatting sqref="Q499">
    <cfRule type="expression" dxfId="28626" priority="655">
      <formula>$Y499=2</formula>
    </cfRule>
  </conditionalFormatting>
  <conditionalFormatting sqref="Q499">
    <cfRule type="expression" dxfId="28625" priority="639">
      <formula>$Y499=4</formula>
    </cfRule>
    <cfRule type="expression" dxfId="28624" priority="640">
      <formula>$Y499=3</formula>
    </cfRule>
    <cfRule type="expression" dxfId="28623" priority="641">
      <formula>$Y499=2</formula>
    </cfRule>
    <cfRule type="expression" dxfId="28622" priority="642">
      <formula>$Y499=1</formula>
    </cfRule>
    <cfRule type="expression" dxfId="28621" priority="643">
      <formula>$Y499=4</formula>
    </cfRule>
    <cfRule type="expression" dxfId="28620" priority="644">
      <formula>$Y499=3</formula>
    </cfRule>
    <cfRule type="expression" dxfId="28619" priority="645">
      <formula>$Y499=2</formula>
    </cfRule>
    <cfRule type="expression" dxfId="28618" priority="646">
      <formula>$Y499=1</formula>
    </cfRule>
    <cfRule type="expression" dxfId="28617" priority="647">
      <formula>$Y499=4</formula>
    </cfRule>
    <cfRule type="expression" dxfId="28616" priority="648">
      <formula>$Y499=3</formula>
    </cfRule>
    <cfRule type="expression" dxfId="28615" priority="649">
      <formula>$Y499=2</formula>
    </cfRule>
    <cfRule type="expression" dxfId="28614" priority="650">
      <formula>$Y499=1</formula>
    </cfRule>
    <cfRule type="expression" dxfId="28613" priority="651">
      <formula>$Y499=4</formula>
    </cfRule>
    <cfRule type="expression" dxfId="28612" priority="652">
      <formula>$Y499=3</formula>
    </cfRule>
    <cfRule type="expression" dxfId="28611" priority="653">
      <formula>$Y499=2</formula>
    </cfRule>
    <cfRule type="expression" dxfId="28610" priority="654">
      <formula>$Y499=1</formula>
    </cfRule>
  </conditionalFormatting>
  <conditionalFormatting sqref="AA499">
    <cfRule type="expression" dxfId="28609" priority="638">
      <formula>$Y499=1</formula>
    </cfRule>
  </conditionalFormatting>
  <conditionalFormatting sqref="AA499">
    <cfRule type="expression" dxfId="28608" priority="637">
      <formula>$Y499=3</formula>
    </cfRule>
  </conditionalFormatting>
  <conditionalFormatting sqref="AA499">
    <cfRule type="expression" dxfId="28607" priority="636">
      <formula>$Y499=4</formula>
    </cfRule>
  </conditionalFormatting>
  <conditionalFormatting sqref="AA499">
    <cfRule type="expression" dxfId="28606" priority="635">
      <formula>$Y499=2</formula>
    </cfRule>
  </conditionalFormatting>
  <conditionalFormatting sqref="AA499">
    <cfRule type="expression" dxfId="28605" priority="627">
      <formula>$Y499=4</formula>
    </cfRule>
    <cfRule type="expression" dxfId="28604" priority="628">
      <formula>$Y499=3</formula>
    </cfRule>
    <cfRule type="expression" dxfId="28603" priority="629">
      <formula>$Y499=2</formula>
    </cfRule>
    <cfRule type="expression" dxfId="28602" priority="630">
      <formula>$Y499=1</formula>
    </cfRule>
    <cfRule type="expression" dxfId="28601" priority="631">
      <formula>$Y499=4</formula>
    </cfRule>
    <cfRule type="expression" dxfId="28600" priority="632">
      <formula>$Y499=3</formula>
    </cfRule>
    <cfRule type="expression" dxfId="28599" priority="633">
      <formula>$Y499=2</formula>
    </cfRule>
    <cfRule type="expression" dxfId="28598" priority="634">
      <formula>$Y499=1</formula>
    </cfRule>
  </conditionalFormatting>
  <conditionalFormatting sqref="AA499">
    <cfRule type="expression" dxfId="28597" priority="626">
      <formula>$Y499=1</formula>
    </cfRule>
  </conditionalFormatting>
  <conditionalFormatting sqref="AA499">
    <cfRule type="expression" dxfId="28596" priority="625">
      <formula>$Y499=3</formula>
    </cfRule>
  </conditionalFormatting>
  <conditionalFormatting sqref="AA499">
    <cfRule type="expression" dxfId="28595" priority="624">
      <formula>$Y499=4</formula>
    </cfRule>
  </conditionalFormatting>
  <conditionalFormatting sqref="AA499">
    <cfRule type="expression" dxfId="28594" priority="623">
      <formula>$Y499=2</formula>
    </cfRule>
  </conditionalFormatting>
  <conditionalFormatting sqref="AA499">
    <cfRule type="expression" dxfId="28593" priority="615">
      <formula>$Y499=4</formula>
    </cfRule>
    <cfRule type="expression" dxfId="28592" priority="616">
      <formula>$Y499=3</formula>
    </cfRule>
    <cfRule type="expression" dxfId="28591" priority="617">
      <formula>$Y499=2</formula>
    </cfRule>
    <cfRule type="expression" dxfId="28590" priority="618">
      <formula>$Y499=1</formula>
    </cfRule>
    <cfRule type="expression" dxfId="28589" priority="619">
      <formula>$Y499=4</formula>
    </cfRule>
    <cfRule type="expression" dxfId="28588" priority="620">
      <formula>$Y499=3</formula>
    </cfRule>
    <cfRule type="expression" dxfId="28587" priority="621">
      <formula>$Y499=2</formula>
    </cfRule>
    <cfRule type="expression" dxfId="28586" priority="622">
      <formula>$Y499=1</formula>
    </cfRule>
  </conditionalFormatting>
  <conditionalFormatting sqref="AA499">
    <cfRule type="expression" dxfId="28585" priority="614">
      <formula>$Y499=1</formula>
    </cfRule>
  </conditionalFormatting>
  <conditionalFormatting sqref="AA499">
    <cfRule type="expression" dxfId="28584" priority="613">
      <formula>$Y499=3</formula>
    </cfRule>
  </conditionalFormatting>
  <conditionalFormatting sqref="AA499">
    <cfRule type="expression" dxfId="28583" priority="612">
      <formula>$Y499=4</formula>
    </cfRule>
  </conditionalFormatting>
  <conditionalFormatting sqref="AA499">
    <cfRule type="expression" dxfId="28582" priority="611">
      <formula>$Y499=2</formula>
    </cfRule>
  </conditionalFormatting>
  <conditionalFormatting sqref="AA499">
    <cfRule type="expression" dxfId="28581" priority="603">
      <formula>$Y499=4</formula>
    </cfRule>
    <cfRule type="expression" dxfId="28580" priority="604">
      <formula>$Y499=3</formula>
    </cfRule>
    <cfRule type="expression" dxfId="28579" priority="605">
      <formula>$Y499=2</formula>
    </cfRule>
    <cfRule type="expression" dxfId="28578" priority="606">
      <formula>$Y499=1</formula>
    </cfRule>
    <cfRule type="expression" dxfId="28577" priority="607">
      <formula>$Y499=4</formula>
    </cfRule>
    <cfRule type="expression" dxfId="28576" priority="608">
      <formula>$Y499=3</formula>
    </cfRule>
    <cfRule type="expression" dxfId="28575" priority="609">
      <formula>$Y499=2</formula>
    </cfRule>
    <cfRule type="expression" dxfId="28574" priority="610">
      <formula>$Y499=1</formula>
    </cfRule>
  </conditionalFormatting>
  <conditionalFormatting sqref="AA499">
    <cfRule type="expression" dxfId="28573" priority="602">
      <formula>$Y499=1</formula>
    </cfRule>
  </conditionalFormatting>
  <conditionalFormatting sqref="AA499">
    <cfRule type="expression" dxfId="28572" priority="601">
      <formula>$Y499=3</formula>
    </cfRule>
  </conditionalFormatting>
  <conditionalFormatting sqref="AA499">
    <cfRule type="expression" dxfId="28571" priority="600">
      <formula>$Y499=4</formula>
    </cfRule>
  </conditionalFormatting>
  <conditionalFormatting sqref="AA499">
    <cfRule type="expression" dxfId="28570" priority="599">
      <formula>$Y499=2</formula>
    </cfRule>
  </conditionalFormatting>
  <conditionalFormatting sqref="AA499">
    <cfRule type="expression" dxfId="28569" priority="591">
      <formula>$Y499=4</formula>
    </cfRule>
    <cfRule type="expression" dxfId="28568" priority="592">
      <formula>$Y499=3</formula>
    </cfRule>
    <cfRule type="expression" dxfId="28567" priority="593">
      <formula>$Y499=2</formula>
    </cfRule>
    <cfRule type="expression" dxfId="28566" priority="594">
      <formula>$Y499=1</formula>
    </cfRule>
    <cfRule type="expression" dxfId="28565" priority="595">
      <formula>$Y499=4</formula>
    </cfRule>
    <cfRule type="expression" dxfId="28564" priority="596">
      <formula>$Y499=3</formula>
    </cfRule>
    <cfRule type="expression" dxfId="28563" priority="597">
      <formula>$Y499=2</formula>
    </cfRule>
    <cfRule type="expression" dxfId="28562" priority="598">
      <formula>$Y499=1</formula>
    </cfRule>
  </conditionalFormatting>
  <conditionalFormatting sqref="AA499">
    <cfRule type="expression" dxfId="28561" priority="590">
      <formula>$Y499=1</formula>
    </cfRule>
  </conditionalFormatting>
  <conditionalFormatting sqref="AA499">
    <cfRule type="expression" dxfId="28560" priority="589">
      <formula>$Y499=3</formula>
    </cfRule>
  </conditionalFormatting>
  <conditionalFormatting sqref="AA499">
    <cfRule type="expression" dxfId="28559" priority="588">
      <formula>$Y499=4</formula>
    </cfRule>
  </conditionalFormatting>
  <conditionalFormatting sqref="AA499">
    <cfRule type="expression" dxfId="28558" priority="587">
      <formula>$Y499=2</formula>
    </cfRule>
  </conditionalFormatting>
  <conditionalFormatting sqref="AA499">
    <cfRule type="expression" dxfId="28557" priority="579">
      <formula>$Y499=4</formula>
    </cfRule>
    <cfRule type="expression" dxfId="28556" priority="580">
      <formula>$Y499=3</formula>
    </cfRule>
    <cfRule type="expression" dxfId="28555" priority="581">
      <formula>$Y499=2</formula>
    </cfRule>
    <cfRule type="expression" dxfId="28554" priority="582">
      <formula>$Y499=1</formula>
    </cfRule>
    <cfRule type="expression" dxfId="28553" priority="583">
      <formula>$Y499=4</formula>
    </cfRule>
    <cfRule type="expression" dxfId="28552" priority="584">
      <formula>$Y499=3</formula>
    </cfRule>
    <cfRule type="expression" dxfId="28551" priority="585">
      <formula>$Y499=2</formula>
    </cfRule>
    <cfRule type="expression" dxfId="28550" priority="586">
      <formula>$Y499=1</formula>
    </cfRule>
  </conditionalFormatting>
  <conditionalFormatting sqref="Y499:Z499">
    <cfRule type="expression" dxfId="28549" priority="578">
      <formula>$Y499=1</formula>
    </cfRule>
  </conditionalFormatting>
  <conditionalFormatting sqref="Y499:Z499">
    <cfRule type="expression" dxfId="28548" priority="577">
      <formula>$Y499=3</formula>
    </cfRule>
  </conditionalFormatting>
  <conditionalFormatting sqref="Y499:Z499">
    <cfRule type="expression" dxfId="28547" priority="576">
      <formula>$Y499=4</formula>
    </cfRule>
  </conditionalFormatting>
  <conditionalFormatting sqref="Y499:Z499">
    <cfRule type="expression" dxfId="28546" priority="575">
      <formula>$Y499=2</formula>
    </cfRule>
  </conditionalFormatting>
  <conditionalFormatting sqref="Y499:Z499">
    <cfRule type="expression" dxfId="28545" priority="567">
      <formula>$Y499=4</formula>
    </cfRule>
    <cfRule type="expression" dxfId="28544" priority="568">
      <formula>$Y499=3</formula>
    </cfRule>
    <cfRule type="expression" dxfId="28543" priority="569">
      <formula>$Y499=2</formula>
    </cfRule>
    <cfRule type="expression" dxfId="28542" priority="570">
      <formula>$Y499=1</formula>
    </cfRule>
    <cfRule type="expression" dxfId="28541" priority="571">
      <formula>$Y499=4</formula>
    </cfRule>
    <cfRule type="expression" dxfId="28540" priority="572">
      <formula>$Y499=3</formula>
    </cfRule>
    <cfRule type="expression" dxfId="28539" priority="573">
      <formula>$Y499=2</formula>
    </cfRule>
    <cfRule type="expression" dxfId="28538" priority="574">
      <formula>$Y499=1</formula>
    </cfRule>
  </conditionalFormatting>
  <conditionalFormatting sqref="Y499:Z499">
    <cfRule type="expression" dxfId="28537" priority="566">
      <formula>$Y499=1</formula>
    </cfRule>
  </conditionalFormatting>
  <conditionalFormatting sqref="Y499:Z499">
    <cfRule type="expression" dxfId="28536" priority="565">
      <formula>$Y499=3</formula>
    </cfRule>
  </conditionalFormatting>
  <conditionalFormatting sqref="Y499:Z499">
    <cfRule type="expression" dxfId="28535" priority="564">
      <formula>$Y499=4</formula>
    </cfRule>
  </conditionalFormatting>
  <conditionalFormatting sqref="Y499:Z499">
    <cfRule type="expression" dxfId="28534" priority="563">
      <formula>$Y499=2</formula>
    </cfRule>
  </conditionalFormatting>
  <conditionalFormatting sqref="Y499:Z499">
    <cfRule type="expression" dxfId="28533" priority="555">
      <formula>$Y499=4</formula>
    </cfRule>
    <cfRule type="expression" dxfId="28532" priority="556">
      <formula>$Y499=3</formula>
    </cfRule>
    <cfRule type="expression" dxfId="28531" priority="557">
      <formula>$Y499=2</formula>
    </cfRule>
    <cfRule type="expression" dxfId="28530" priority="558">
      <formula>$Y499=1</formula>
    </cfRule>
    <cfRule type="expression" dxfId="28529" priority="559">
      <formula>$Y499=4</formula>
    </cfRule>
    <cfRule type="expression" dxfId="28528" priority="560">
      <formula>$Y499=3</formula>
    </cfRule>
    <cfRule type="expression" dxfId="28527" priority="561">
      <formula>$Y499=2</formula>
    </cfRule>
    <cfRule type="expression" dxfId="28526" priority="562">
      <formula>$Y499=1</formula>
    </cfRule>
  </conditionalFormatting>
  <conditionalFormatting sqref="Y499:Z499">
    <cfRule type="expression" dxfId="28525" priority="554">
      <formula>$Y499=1</formula>
    </cfRule>
  </conditionalFormatting>
  <conditionalFormatting sqref="Y499:Z499">
    <cfRule type="expression" dxfId="28524" priority="553">
      <formula>$Y499=3</formula>
    </cfRule>
  </conditionalFormatting>
  <conditionalFormatting sqref="Y499:Z499">
    <cfRule type="expression" dxfId="28523" priority="552">
      <formula>$Y499=4</formula>
    </cfRule>
  </conditionalFormatting>
  <conditionalFormatting sqref="Y499:Z499">
    <cfRule type="expression" dxfId="28522" priority="551">
      <formula>$Y499=2</formula>
    </cfRule>
  </conditionalFormatting>
  <conditionalFormatting sqref="Y499:Z499">
    <cfRule type="expression" dxfId="28521" priority="543">
      <formula>$Y499=4</formula>
    </cfRule>
    <cfRule type="expression" dxfId="28520" priority="544">
      <formula>$Y499=3</formula>
    </cfRule>
    <cfRule type="expression" dxfId="28519" priority="545">
      <formula>$Y499=2</formula>
    </cfRule>
    <cfRule type="expression" dxfId="28518" priority="546">
      <formula>$Y499=1</formula>
    </cfRule>
    <cfRule type="expression" dxfId="28517" priority="547">
      <formula>$Y499=4</formula>
    </cfRule>
    <cfRule type="expression" dxfId="28516" priority="548">
      <formula>$Y499=3</formula>
    </cfRule>
    <cfRule type="expression" dxfId="28515" priority="549">
      <formula>$Y499=2</formula>
    </cfRule>
    <cfRule type="expression" dxfId="28514" priority="550">
      <formula>$Y499=1</formula>
    </cfRule>
  </conditionalFormatting>
  <conditionalFormatting sqref="Y499:Z499">
    <cfRule type="expression" dxfId="28513" priority="542">
      <formula>$Y499=1</formula>
    </cfRule>
  </conditionalFormatting>
  <conditionalFormatting sqref="Y499:Z499">
    <cfRule type="expression" dxfId="28512" priority="541">
      <formula>$Y499=3</formula>
    </cfRule>
  </conditionalFormatting>
  <conditionalFormatting sqref="Y499:Z499">
    <cfRule type="expression" dxfId="28511" priority="540">
      <formula>$Y499=4</formula>
    </cfRule>
  </conditionalFormatting>
  <conditionalFormatting sqref="Y499:Z499">
    <cfRule type="expression" dxfId="28510" priority="539">
      <formula>$Y499=2</formula>
    </cfRule>
  </conditionalFormatting>
  <conditionalFormatting sqref="Y499:Z499">
    <cfRule type="expression" dxfId="28509" priority="531">
      <formula>$Y499=4</formula>
    </cfRule>
    <cfRule type="expression" dxfId="28508" priority="532">
      <formula>$Y499=3</formula>
    </cfRule>
    <cfRule type="expression" dxfId="28507" priority="533">
      <formula>$Y499=2</formula>
    </cfRule>
    <cfRule type="expression" dxfId="28506" priority="534">
      <formula>$Y499=1</formula>
    </cfRule>
    <cfRule type="expression" dxfId="28505" priority="535">
      <formula>$Y499=4</formula>
    </cfRule>
    <cfRule type="expression" dxfId="28504" priority="536">
      <formula>$Y499=3</formula>
    </cfRule>
    <cfRule type="expression" dxfId="28503" priority="537">
      <formula>$Y499=2</formula>
    </cfRule>
    <cfRule type="expression" dxfId="28502" priority="538">
      <formula>$Y499=1</formula>
    </cfRule>
  </conditionalFormatting>
  <conditionalFormatting sqref="Y499:Z499">
    <cfRule type="expression" dxfId="28501" priority="530">
      <formula>$Y499=1</formula>
    </cfRule>
  </conditionalFormatting>
  <conditionalFormatting sqref="Y499:Z499">
    <cfRule type="expression" dxfId="28500" priority="529">
      <formula>$Y499=3</formula>
    </cfRule>
  </conditionalFormatting>
  <conditionalFormatting sqref="Y499:Z499">
    <cfRule type="expression" dxfId="28499" priority="528">
      <formula>$Y499=4</formula>
    </cfRule>
  </conditionalFormatting>
  <conditionalFormatting sqref="Y499:Z499">
    <cfRule type="expression" dxfId="28498" priority="527">
      <formula>$Y499=2</formula>
    </cfRule>
  </conditionalFormatting>
  <conditionalFormatting sqref="Y499:Z499">
    <cfRule type="expression" dxfId="28497" priority="519">
      <formula>$Y499=4</formula>
    </cfRule>
    <cfRule type="expression" dxfId="28496" priority="520">
      <formula>$Y499=3</formula>
    </cfRule>
    <cfRule type="expression" dxfId="28495" priority="521">
      <formula>$Y499=2</formula>
    </cfRule>
    <cfRule type="expression" dxfId="28494" priority="522">
      <formula>$Y499=1</formula>
    </cfRule>
    <cfRule type="expression" dxfId="28493" priority="523">
      <formula>$Y499=4</formula>
    </cfRule>
    <cfRule type="expression" dxfId="28492" priority="524">
      <formula>$Y499=3</formula>
    </cfRule>
    <cfRule type="expression" dxfId="28491" priority="525">
      <formula>$Y499=2</formula>
    </cfRule>
    <cfRule type="expression" dxfId="28490" priority="526">
      <formula>$Y499=1</formula>
    </cfRule>
  </conditionalFormatting>
  <conditionalFormatting sqref="W499:X499">
    <cfRule type="expression" dxfId="28489" priority="518">
      <formula>$Y499=1</formula>
    </cfRule>
  </conditionalFormatting>
  <conditionalFormatting sqref="W499:X499">
    <cfRule type="expression" dxfId="28488" priority="517">
      <formula>$Y499=3</formula>
    </cfRule>
  </conditionalFormatting>
  <conditionalFormatting sqref="W499:X499">
    <cfRule type="expression" dxfId="28487" priority="516">
      <formula>$Y499=4</formula>
    </cfRule>
  </conditionalFormatting>
  <conditionalFormatting sqref="W499:X499">
    <cfRule type="expression" dxfId="28486" priority="515">
      <formula>$Y499=2</formula>
    </cfRule>
  </conditionalFormatting>
  <conditionalFormatting sqref="W499:X499">
    <cfRule type="expression" dxfId="28485" priority="507">
      <formula>$Y499=4</formula>
    </cfRule>
    <cfRule type="expression" dxfId="28484" priority="508">
      <formula>$Y499=3</formula>
    </cfRule>
    <cfRule type="expression" dxfId="28483" priority="509">
      <formula>$Y499=2</formula>
    </cfRule>
    <cfRule type="expression" dxfId="28482" priority="510">
      <formula>$Y499=1</formula>
    </cfRule>
    <cfRule type="expression" dxfId="28481" priority="511">
      <formula>$Y499=4</formula>
    </cfRule>
    <cfRule type="expression" dxfId="28480" priority="512">
      <formula>$Y499=3</formula>
    </cfRule>
    <cfRule type="expression" dxfId="28479" priority="513">
      <formula>$Y499=2</formula>
    </cfRule>
    <cfRule type="expression" dxfId="28478" priority="514">
      <formula>$Y499=1</formula>
    </cfRule>
  </conditionalFormatting>
  <conditionalFormatting sqref="W499:X499">
    <cfRule type="expression" dxfId="28477" priority="506">
      <formula>$Y499=1</formula>
    </cfRule>
  </conditionalFormatting>
  <conditionalFormatting sqref="W499:X499">
    <cfRule type="expression" dxfId="28476" priority="505">
      <formula>$Y499=3</formula>
    </cfRule>
  </conditionalFormatting>
  <conditionalFormatting sqref="W499:X499">
    <cfRule type="expression" dxfId="28475" priority="504">
      <formula>$Y499=4</formula>
    </cfRule>
  </conditionalFormatting>
  <conditionalFormatting sqref="W499:X499">
    <cfRule type="expression" dxfId="28474" priority="503">
      <formula>$Y499=2</formula>
    </cfRule>
  </conditionalFormatting>
  <conditionalFormatting sqref="W499:X499">
    <cfRule type="expression" dxfId="28473" priority="495">
      <formula>$Y499=4</formula>
    </cfRule>
    <cfRule type="expression" dxfId="28472" priority="496">
      <formula>$Y499=3</formula>
    </cfRule>
    <cfRule type="expression" dxfId="28471" priority="497">
      <formula>$Y499=2</formula>
    </cfRule>
    <cfRule type="expression" dxfId="28470" priority="498">
      <formula>$Y499=1</formula>
    </cfRule>
    <cfRule type="expression" dxfId="28469" priority="499">
      <formula>$Y499=4</formula>
    </cfRule>
    <cfRule type="expression" dxfId="28468" priority="500">
      <formula>$Y499=3</formula>
    </cfRule>
    <cfRule type="expression" dxfId="28467" priority="501">
      <formula>$Y499=2</formula>
    </cfRule>
    <cfRule type="expression" dxfId="28466" priority="502">
      <formula>$Y499=1</formula>
    </cfRule>
  </conditionalFormatting>
  <conditionalFormatting sqref="W499:X499">
    <cfRule type="expression" dxfId="28465" priority="494">
      <formula>$Y499=1</formula>
    </cfRule>
  </conditionalFormatting>
  <conditionalFormatting sqref="W499:X499">
    <cfRule type="expression" dxfId="28464" priority="493">
      <formula>$Y499=3</formula>
    </cfRule>
  </conditionalFormatting>
  <conditionalFormatting sqref="W499:X499">
    <cfRule type="expression" dxfId="28463" priority="492">
      <formula>$Y499=4</formula>
    </cfRule>
  </conditionalFormatting>
  <conditionalFormatting sqref="W499:X499">
    <cfRule type="expression" dxfId="28462" priority="491">
      <formula>$Y499=2</formula>
    </cfRule>
  </conditionalFormatting>
  <conditionalFormatting sqref="W499:X499">
    <cfRule type="expression" dxfId="28461" priority="483">
      <formula>$Y499=4</formula>
    </cfRule>
    <cfRule type="expression" dxfId="28460" priority="484">
      <formula>$Y499=3</formula>
    </cfRule>
    <cfRule type="expression" dxfId="28459" priority="485">
      <formula>$Y499=2</formula>
    </cfRule>
    <cfRule type="expression" dxfId="28458" priority="486">
      <formula>$Y499=1</formula>
    </cfRule>
    <cfRule type="expression" dxfId="28457" priority="487">
      <formula>$Y499=4</formula>
    </cfRule>
    <cfRule type="expression" dxfId="28456" priority="488">
      <formula>$Y499=3</formula>
    </cfRule>
    <cfRule type="expression" dxfId="28455" priority="489">
      <formula>$Y499=2</formula>
    </cfRule>
    <cfRule type="expression" dxfId="28454" priority="490">
      <formula>$Y499=1</formula>
    </cfRule>
  </conditionalFormatting>
  <conditionalFormatting sqref="W499:X499">
    <cfRule type="expression" dxfId="28453" priority="482">
      <formula>$Y499=1</formula>
    </cfRule>
  </conditionalFormatting>
  <conditionalFormatting sqref="W499:X499">
    <cfRule type="expression" dxfId="28452" priority="481">
      <formula>$Y499=3</formula>
    </cfRule>
  </conditionalFormatting>
  <conditionalFormatting sqref="W499:X499">
    <cfRule type="expression" dxfId="28451" priority="480">
      <formula>$Y499=4</formula>
    </cfRule>
  </conditionalFormatting>
  <conditionalFormatting sqref="W499:X499">
    <cfRule type="expression" dxfId="28450" priority="479">
      <formula>$Y499=2</formula>
    </cfRule>
  </conditionalFormatting>
  <conditionalFormatting sqref="W499:X499">
    <cfRule type="expression" dxfId="28449" priority="471">
      <formula>$Y499=4</formula>
    </cfRule>
    <cfRule type="expression" dxfId="28448" priority="472">
      <formula>$Y499=3</formula>
    </cfRule>
    <cfRule type="expression" dxfId="28447" priority="473">
      <formula>$Y499=2</formula>
    </cfRule>
    <cfRule type="expression" dxfId="28446" priority="474">
      <formula>$Y499=1</formula>
    </cfRule>
    <cfRule type="expression" dxfId="28445" priority="475">
      <formula>$Y499=4</formula>
    </cfRule>
    <cfRule type="expression" dxfId="28444" priority="476">
      <formula>$Y499=3</formula>
    </cfRule>
    <cfRule type="expression" dxfId="28443" priority="477">
      <formula>$Y499=2</formula>
    </cfRule>
    <cfRule type="expression" dxfId="28442" priority="478">
      <formula>$Y499=1</formula>
    </cfRule>
  </conditionalFormatting>
  <conditionalFormatting sqref="W499:X499">
    <cfRule type="expression" dxfId="28441" priority="470">
      <formula>$Y499=1</formula>
    </cfRule>
  </conditionalFormatting>
  <conditionalFormatting sqref="W499:X499">
    <cfRule type="expression" dxfId="28440" priority="469">
      <formula>$Y499=3</formula>
    </cfRule>
  </conditionalFormatting>
  <conditionalFormatting sqref="W499:X499">
    <cfRule type="expression" dxfId="28439" priority="468">
      <formula>$Y499=4</formula>
    </cfRule>
  </conditionalFormatting>
  <conditionalFormatting sqref="W499:X499">
    <cfRule type="expression" dxfId="28438" priority="467">
      <formula>$Y499=2</formula>
    </cfRule>
  </conditionalFormatting>
  <conditionalFormatting sqref="W499:X499">
    <cfRule type="expression" dxfId="28437" priority="459">
      <formula>$Y499=4</formula>
    </cfRule>
    <cfRule type="expression" dxfId="28436" priority="460">
      <formula>$Y499=3</formula>
    </cfRule>
    <cfRule type="expression" dxfId="28435" priority="461">
      <formula>$Y499=2</formula>
    </cfRule>
    <cfRule type="expression" dxfId="28434" priority="462">
      <formula>$Y499=1</formula>
    </cfRule>
    <cfRule type="expression" dxfId="28433" priority="463">
      <formula>$Y499=4</formula>
    </cfRule>
    <cfRule type="expression" dxfId="28432" priority="464">
      <formula>$Y499=3</formula>
    </cfRule>
    <cfRule type="expression" dxfId="28431" priority="465">
      <formula>$Y499=2</formula>
    </cfRule>
    <cfRule type="expression" dxfId="28430" priority="466">
      <formula>$Y499=1</formula>
    </cfRule>
  </conditionalFormatting>
  <conditionalFormatting sqref="N499">
    <cfRule type="expression" dxfId="28429" priority="458">
      <formula>$Y499=1</formula>
    </cfRule>
  </conditionalFormatting>
  <conditionalFormatting sqref="N499">
    <cfRule type="expression" dxfId="28428" priority="457">
      <formula>$Y499=3</formula>
    </cfRule>
  </conditionalFormatting>
  <conditionalFormatting sqref="N499">
    <cfRule type="expression" dxfId="28427" priority="456">
      <formula>$Y499=4</formula>
    </cfRule>
  </conditionalFormatting>
  <conditionalFormatting sqref="N499">
    <cfRule type="expression" dxfId="28426" priority="455">
      <formula>$Y499=2</formula>
    </cfRule>
  </conditionalFormatting>
  <conditionalFormatting sqref="E500:E501 I500:I501">
    <cfRule type="expression" dxfId="28425" priority="454">
      <formula>$Y500=1</formula>
    </cfRule>
  </conditionalFormatting>
  <conditionalFormatting sqref="I500:I501">
    <cfRule type="expression" dxfId="28424" priority="453">
      <formula>$Y500=3</formula>
    </cfRule>
  </conditionalFormatting>
  <conditionalFormatting sqref="E500:E501 I500:I501">
    <cfRule type="expression" dxfId="28423" priority="452">
      <formula>$Y500=4</formula>
    </cfRule>
  </conditionalFormatting>
  <conditionalFormatting sqref="E500:E501">
    <cfRule type="expression" dxfId="28422" priority="450">
      <formula>$Y500=3</formula>
    </cfRule>
    <cfRule type="expression" dxfId="28421" priority="451">
      <formula>$Y500=2</formula>
    </cfRule>
  </conditionalFormatting>
  <conditionalFormatting sqref="I500:I501">
    <cfRule type="expression" dxfId="28420" priority="449">
      <formula>$Y500=2</formula>
    </cfRule>
  </conditionalFormatting>
  <conditionalFormatting sqref="F500:F501">
    <cfRule type="expression" dxfId="28419" priority="440">
      <formula>$Y500=1</formula>
    </cfRule>
  </conditionalFormatting>
  <conditionalFormatting sqref="F500:F501">
    <cfRule type="expression" dxfId="28418" priority="439">
      <formula>$Y500=3</formula>
    </cfRule>
  </conditionalFormatting>
  <conditionalFormatting sqref="F500:F501">
    <cfRule type="expression" dxfId="28417" priority="438">
      <formula>$Y500=4</formula>
    </cfRule>
  </conditionalFormatting>
  <conditionalFormatting sqref="F500:F501">
    <cfRule type="expression" dxfId="28416" priority="437">
      <formula>$Y500=2</formula>
    </cfRule>
  </conditionalFormatting>
  <conditionalFormatting sqref="F500:F501">
    <cfRule type="expression" dxfId="28415" priority="435">
      <formula>$Y500=1</formula>
    </cfRule>
    <cfRule type="expression" dxfId="28414" priority="436">
      <formula>$Y500=1</formula>
    </cfRule>
  </conditionalFormatting>
  <conditionalFormatting sqref="F500:F501">
    <cfRule type="expression" dxfId="28413" priority="433">
      <formula>$Y500=4</formula>
    </cfRule>
    <cfRule type="expression" dxfId="28412" priority="434">
      <formula>$Y500=2</formula>
    </cfRule>
  </conditionalFormatting>
  <conditionalFormatting sqref="F500:F501">
    <cfRule type="expression" dxfId="28411" priority="432">
      <formula>$Y500=1</formula>
    </cfRule>
  </conditionalFormatting>
  <conditionalFormatting sqref="F500:F501">
    <cfRule type="expression" dxfId="28410" priority="431">
      <formula>$Y500=3</formula>
    </cfRule>
  </conditionalFormatting>
  <conditionalFormatting sqref="F500:F501">
    <cfRule type="expression" dxfId="28409" priority="430">
      <formula>$Y500=4</formula>
    </cfRule>
  </conditionalFormatting>
  <conditionalFormatting sqref="F500:F501">
    <cfRule type="expression" dxfId="28408" priority="429">
      <formula>$Y500=2</formula>
    </cfRule>
  </conditionalFormatting>
  <conditionalFormatting sqref="F500:F501">
    <cfRule type="expression" dxfId="28407" priority="427">
      <formula>$Y500=1</formula>
    </cfRule>
    <cfRule type="expression" dxfId="28406" priority="428">
      <formula>$Y500=1</formula>
    </cfRule>
  </conditionalFormatting>
  <conditionalFormatting sqref="F500:F501">
    <cfRule type="expression" dxfId="28405" priority="425">
      <formula>$Y500=4</formula>
    </cfRule>
    <cfRule type="expression" dxfId="28404" priority="426">
      <formula>$Y500=2</formula>
    </cfRule>
  </conditionalFormatting>
  <conditionalFormatting sqref="F500:F501">
    <cfRule type="expression" dxfId="28403" priority="424">
      <formula>$Y500=1</formula>
    </cfRule>
  </conditionalFormatting>
  <conditionalFormatting sqref="F500:F501">
    <cfRule type="expression" dxfId="28402" priority="423">
      <formula>$Y500=3</formula>
    </cfRule>
  </conditionalFormatting>
  <conditionalFormatting sqref="F500:F501">
    <cfRule type="expression" dxfId="28401" priority="422">
      <formula>$Y500=4</formula>
    </cfRule>
  </conditionalFormatting>
  <conditionalFormatting sqref="F500:F501">
    <cfRule type="expression" dxfId="28400" priority="421">
      <formula>$Y500=2</formula>
    </cfRule>
  </conditionalFormatting>
  <conditionalFormatting sqref="F500:F501">
    <cfRule type="expression" dxfId="28399" priority="419">
      <formula>$Y500=1</formula>
    </cfRule>
    <cfRule type="expression" dxfId="28398" priority="420">
      <formula>$Y500=1</formula>
    </cfRule>
  </conditionalFormatting>
  <conditionalFormatting sqref="F500:F501">
    <cfRule type="expression" dxfId="28397" priority="417">
      <formula>$Y500=4</formula>
    </cfRule>
    <cfRule type="expression" dxfId="28396" priority="418">
      <formula>$Y500=2</formula>
    </cfRule>
  </conditionalFormatting>
  <conditionalFormatting sqref="F500:F501">
    <cfRule type="expression" dxfId="28395" priority="416">
      <formula>$Y500=1</formula>
    </cfRule>
  </conditionalFormatting>
  <conditionalFormatting sqref="F500:F501">
    <cfRule type="expression" dxfId="28394" priority="415">
      <formula>$Y500=3</formula>
    </cfRule>
  </conditionalFormatting>
  <conditionalFormatting sqref="F500:F501">
    <cfRule type="expression" dxfId="28393" priority="414">
      <formula>$Y500=4</formula>
    </cfRule>
  </conditionalFormatting>
  <conditionalFormatting sqref="F500:F501">
    <cfRule type="expression" dxfId="28392" priority="413">
      <formula>$Y500=2</formula>
    </cfRule>
  </conditionalFormatting>
  <conditionalFormatting sqref="F500:F501">
    <cfRule type="expression" dxfId="28391" priority="411">
      <formula>$Y500=1</formula>
    </cfRule>
    <cfRule type="expression" dxfId="28390" priority="412">
      <formula>$Y500=1</formula>
    </cfRule>
  </conditionalFormatting>
  <conditionalFormatting sqref="F500:F501">
    <cfRule type="expression" dxfId="28389" priority="409">
      <formula>$Y500=4</formula>
    </cfRule>
    <cfRule type="expression" dxfId="28388" priority="410">
      <formula>$Y500=2</formula>
    </cfRule>
  </conditionalFormatting>
  <conditionalFormatting sqref="F500:F501">
    <cfRule type="expression" dxfId="28387" priority="408">
      <formula>$Y500=1</formula>
    </cfRule>
  </conditionalFormatting>
  <conditionalFormatting sqref="F500:F501">
    <cfRule type="expression" dxfId="28386" priority="407">
      <formula>$Y500=3</formula>
    </cfRule>
  </conditionalFormatting>
  <conditionalFormatting sqref="F500:F501">
    <cfRule type="expression" dxfId="28385" priority="406">
      <formula>$Y500=4</formula>
    </cfRule>
  </conditionalFormatting>
  <conditionalFormatting sqref="F500:F501">
    <cfRule type="expression" dxfId="28384" priority="405">
      <formula>$Y500=2</formula>
    </cfRule>
  </conditionalFormatting>
  <conditionalFormatting sqref="F500:F501">
    <cfRule type="expression" dxfId="28383" priority="403">
      <formula>$Y500=1</formula>
    </cfRule>
    <cfRule type="expression" dxfId="28382" priority="404">
      <formula>$Y500=1</formula>
    </cfRule>
  </conditionalFormatting>
  <conditionalFormatting sqref="F500:F501">
    <cfRule type="expression" dxfId="28381" priority="401">
      <formula>$Y500=4</formula>
    </cfRule>
    <cfRule type="expression" dxfId="28380" priority="402">
      <formula>$Y500=2</formula>
    </cfRule>
  </conditionalFormatting>
  <conditionalFormatting sqref="F500:F501">
    <cfRule type="expression" dxfId="28379" priority="400">
      <formula>$Y500=1</formula>
    </cfRule>
  </conditionalFormatting>
  <conditionalFormatting sqref="F500:F501">
    <cfRule type="expression" dxfId="28378" priority="399">
      <formula>$Y500=3</formula>
    </cfRule>
  </conditionalFormatting>
  <conditionalFormatting sqref="F500:F501">
    <cfRule type="expression" dxfId="28377" priority="398">
      <formula>$Y500=4</formula>
    </cfRule>
  </conditionalFormatting>
  <conditionalFormatting sqref="F500:F501">
    <cfRule type="expression" dxfId="28376" priority="397">
      <formula>$Y500=2</formula>
    </cfRule>
  </conditionalFormatting>
  <conditionalFormatting sqref="F500:F501">
    <cfRule type="expression" dxfId="28375" priority="395">
      <formula>$Y500=1</formula>
    </cfRule>
    <cfRule type="expression" dxfId="28374" priority="396">
      <formula>$Y500=1</formula>
    </cfRule>
  </conditionalFormatting>
  <conditionalFormatting sqref="F500:F501">
    <cfRule type="expression" dxfId="28373" priority="393">
      <formula>$Y500=4</formula>
    </cfRule>
    <cfRule type="expression" dxfId="28372" priority="394">
      <formula>$Y500=2</formula>
    </cfRule>
  </conditionalFormatting>
  <conditionalFormatting sqref="F500:F501">
    <cfRule type="expression" dxfId="28371" priority="392">
      <formula>$Y500=1</formula>
    </cfRule>
  </conditionalFormatting>
  <conditionalFormatting sqref="F500:F501">
    <cfRule type="expression" dxfId="28370" priority="391">
      <formula>$Y500=3</formula>
    </cfRule>
  </conditionalFormatting>
  <conditionalFormatting sqref="F500:F501">
    <cfRule type="expression" dxfId="28369" priority="390">
      <formula>$Y500=4</formula>
    </cfRule>
  </conditionalFormatting>
  <conditionalFormatting sqref="F500:F501">
    <cfRule type="expression" dxfId="28368" priority="389">
      <formula>$Y500=2</formula>
    </cfRule>
  </conditionalFormatting>
  <conditionalFormatting sqref="F500:F501">
    <cfRule type="expression" dxfId="28367" priority="387">
      <formula>$Y500=1</formula>
    </cfRule>
    <cfRule type="expression" dxfId="28366" priority="388">
      <formula>$Y500=1</formula>
    </cfRule>
  </conditionalFormatting>
  <conditionalFormatting sqref="F500:F501">
    <cfRule type="expression" dxfId="28365" priority="385">
      <formula>$Y500=4</formula>
    </cfRule>
    <cfRule type="expression" dxfId="28364" priority="386">
      <formula>$Y500=2</formula>
    </cfRule>
  </conditionalFormatting>
  <conditionalFormatting sqref="F500:F501">
    <cfRule type="expression" dxfId="28363" priority="384">
      <formula>$Y500=1</formula>
    </cfRule>
  </conditionalFormatting>
  <conditionalFormatting sqref="F500:F501">
    <cfRule type="expression" dxfId="28362" priority="383">
      <formula>$Y500=3</formula>
    </cfRule>
  </conditionalFormatting>
  <conditionalFormatting sqref="F500:F501">
    <cfRule type="expression" dxfId="28361" priority="382">
      <formula>$Y500=4</formula>
    </cfRule>
  </conditionalFormatting>
  <conditionalFormatting sqref="F500:F501">
    <cfRule type="expression" dxfId="28360" priority="381">
      <formula>$Y500=2</formula>
    </cfRule>
  </conditionalFormatting>
  <conditionalFormatting sqref="F500:F501">
    <cfRule type="expression" dxfId="28359" priority="379">
      <formula>$Y500=1</formula>
    </cfRule>
    <cfRule type="expression" dxfId="28358" priority="380">
      <formula>$Y500=1</formula>
    </cfRule>
  </conditionalFormatting>
  <conditionalFormatting sqref="F500:F501">
    <cfRule type="expression" dxfId="28357" priority="377">
      <formula>$Y500=4</formula>
    </cfRule>
    <cfRule type="expression" dxfId="28356" priority="378">
      <formula>$Y500=2</formula>
    </cfRule>
  </conditionalFormatting>
  <conditionalFormatting sqref="F500:F501">
    <cfRule type="expression" dxfId="28355" priority="376">
      <formula>$Y500=1</formula>
    </cfRule>
  </conditionalFormatting>
  <conditionalFormatting sqref="F500:F501">
    <cfRule type="expression" dxfId="28354" priority="375">
      <formula>$Y500=3</formula>
    </cfRule>
  </conditionalFormatting>
  <conditionalFormatting sqref="F500:F501">
    <cfRule type="expression" dxfId="28353" priority="374">
      <formula>$Y500=4</formula>
    </cfRule>
  </conditionalFormatting>
  <conditionalFormatting sqref="F500:F501">
    <cfRule type="expression" dxfId="28352" priority="373">
      <formula>$Y500=2</formula>
    </cfRule>
  </conditionalFormatting>
  <conditionalFormatting sqref="F500:F501">
    <cfRule type="expression" dxfId="28351" priority="371">
      <formula>$Y500=1</formula>
    </cfRule>
    <cfRule type="expression" dxfId="28350" priority="372">
      <formula>$Y500=1</formula>
    </cfRule>
  </conditionalFormatting>
  <conditionalFormatting sqref="F500:F501">
    <cfRule type="expression" dxfId="28349" priority="369">
      <formula>$Y500=4</formula>
    </cfRule>
    <cfRule type="expression" dxfId="28348" priority="370">
      <formula>$Y500=2</formula>
    </cfRule>
  </conditionalFormatting>
  <conditionalFormatting sqref="F500:F501">
    <cfRule type="expression" dxfId="28347" priority="368">
      <formula>$Y500=1</formula>
    </cfRule>
  </conditionalFormatting>
  <conditionalFormatting sqref="F500:F501">
    <cfRule type="expression" dxfId="28346" priority="367">
      <formula>$Y500=3</formula>
    </cfRule>
  </conditionalFormatting>
  <conditionalFormatting sqref="F500:F501">
    <cfRule type="expression" dxfId="28345" priority="366">
      <formula>$Y500=4</formula>
    </cfRule>
  </conditionalFormatting>
  <conditionalFormatting sqref="F500:F501">
    <cfRule type="expression" dxfId="28344" priority="365">
      <formula>$Y500=2</formula>
    </cfRule>
  </conditionalFormatting>
  <conditionalFormatting sqref="F500:F501">
    <cfRule type="expression" dxfId="28343" priority="363">
      <formula>$Y500=1</formula>
    </cfRule>
    <cfRule type="expression" dxfId="28342" priority="364">
      <formula>$Y500=1</formula>
    </cfRule>
  </conditionalFormatting>
  <conditionalFormatting sqref="F500:F501">
    <cfRule type="expression" dxfId="28341" priority="361">
      <formula>$Y500=4</formula>
    </cfRule>
    <cfRule type="expression" dxfId="28340" priority="362">
      <formula>$Y500=2</formula>
    </cfRule>
  </conditionalFormatting>
  <conditionalFormatting sqref="G500:G501">
    <cfRule type="expression" dxfId="28339" priority="360">
      <formula>$Y500=1</formula>
    </cfRule>
  </conditionalFormatting>
  <conditionalFormatting sqref="G500:G501">
    <cfRule type="expression" dxfId="28338" priority="359">
      <formula>$Y500=3</formula>
    </cfRule>
  </conditionalFormatting>
  <conditionalFormatting sqref="G500:G501">
    <cfRule type="expression" dxfId="28337" priority="358">
      <formula>$Y500=4</formula>
    </cfRule>
  </conditionalFormatting>
  <conditionalFormatting sqref="G500:G501">
    <cfRule type="expression" dxfId="28336" priority="357">
      <formula>$Y500=2</formula>
    </cfRule>
  </conditionalFormatting>
  <conditionalFormatting sqref="G500:G501">
    <cfRule type="expression" dxfId="28335" priority="355">
      <formula>$Y500=1</formula>
    </cfRule>
    <cfRule type="expression" dxfId="28334" priority="356">
      <formula>$Y500=1</formula>
    </cfRule>
  </conditionalFormatting>
  <conditionalFormatting sqref="G500:G501">
    <cfRule type="expression" dxfId="28333" priority="353">
      <formula>$Y500=4</formula>
    </cfRule>
    <cfRule type="expression" dxfId="28332" priority="354">
      <formula>$Y500=2</formula>
    </cfRule>
  </conditionalFormatting>
  <conditionalFormatting sqref="G500:G501">
    <cfRule type="expression" dxfId="28331" priority="352">
      <formula>$Y500=1</formula>
    </cfRule>
  </conditionalFormatting>
  <conditionalFormatting sqref="G500:G501">
    <cfRule type="expression" dxfId="28330" priority="351">
      <formula>$Y500=3</formula>
    </cfRule>
  </conditionalFormatting>
  <conditionalFormatting sqref="G500:G501">
    <cfRule type="expression" dxfId="28329" priority="350">
      <formula>$Y500=4</formula>
    </cfRule>
  </conditionalFormatting>
  <conditionalFormatting sqref="G500:G501">
    <cfRule type="expression" dxfId="28328" priority="349">
      <formula>$Y500=2</formula>
    </cfRule>
  </conditionalFormatting>
  <conditionalFormatting sqref="G500:G501">
    <cfRule type="expression" dxfId="28327" priority="347">
      <formula>$Y500=1</formula>
    </cfRule>
    <cfRule type="expression" dxfId="28326" priority="348">
      <formula>$Y500=1</formula>
    </cfRule>
  </conditionalFormatting>
  <conditionalFormatting sqref="G500:G501">
    <cfRule type="expression" dxfId="28325" priority="345">
      <formula>$Y500=4</formula>
    </cfRule>
    <cfRule type="expression" dxfId="28324" priority="346">
      <formula>$Y500=2</formula>
    </cfRule>
  </conditionalFormatting>
  <conditionalFormatting sqref="O500:O501 R500:V501 AB500:AF501">
    <cfRule type="expression" dxfId="28323" priority="344">
      <formula>$Y500=1</formula>
    </cfRule>
  </conditionalFormatting>
  <conditionalFormatting sqref="O500:O501 R500:V501 AB500:AF501">
    <cfRule type="expression" dxfId="28322" priority="343">
      <formula>$Y500=3</formula>
    </cfRule>
  </conditionalFormatting>
  <conditionalFormatting sqref="O500:O501 R500:V501 AB500:AF501">
    <cfRule type="expression" dxfId="28321" priority="342">
      <formula>$Y500=4</formula>
    </cfRule>
  </conditionalFormatting>
  <conditionalFormatting sqref="O500:O501 R500:V501 AB500:AF501">
    <cfRule type="expression" dxfId="28320" priority="341">
      <formula>$Y500=2</formula>
    </cfRule>
  </conditionalFormatting>
  <conditionalFormatting sqref="R500:V501 AF500:AF501">
    <cfRule type="expression" dxfId="28319" priority="333">
      <formula>$Y500=4</formula>
    </cfRule>
    <cfRule type="expression" dxfId="28318" priority="334">
      <formula>$Y500=3</formula>
    </cfRule>
    <cfRule type="expression" dxfId="28317" priority="335">
      <formula>$Y500=2</formula>
    </cfRule>
    <cfRule type="expression" dxfId="28316" priority="336">
      <formula>$Y500=1</formula>
    </cfRule>
    <cfRule type="expression" dxfId="28315" priority="337">
      <formula>$Y500=4</formula>
    </cfRule>
    <cfRule type="expression" dxfId="28314" priority="338">
      <formula>$Y500=3</formula>
    </cfRule>
    <cfRule type="expression" dxfId="28313" priority="339">
      <formula>$Y500=2</formula>
    </cfRule>
    <cfRule type="expression" dxfId="28312" priority="340">
      <formula>$Y500=1</formula>
    </cfRule>
  </conditionalFormatting>
  <conditionalFormatting sqref="R500:V501 AB500:AF501">
    <cfRule type="expression" dxfId="28311" priority="332">
      <formula>$Y500=1</formula>
    </cfRule>
  </conditionalFormatting>
  <conditionalFormatting sqref="R500:V501 AB500:AF501">
    <cfRule type="expression" dxfId="28310" priority="331">
      <formula>$Y500=3</formula>
    </cfRule>
  </conditionalFormatting>
  <conditionalFormatting sqref="R500:V501 AB500:AF501">
    <cfRule type="expression" dxfId="28309" priority="330">
      <formula>$Y500=4</formula>
    </cfRule>
  </conditionalFormatting>
  <conditionalFormatting sqref="R500:V501 AB500:AF501">
    <cfRule type="expression" dxfId="28308" priority="329">
      <formula>$Y500=2</formula>
    </cfRule>
  </conditionalFormatting>
  <conditionalFormatting sqref="R500:V501 AF500:AF501">
    <cfRule type="expression" dxfId="28307" priority="321">
      <formula>$Y500=4</formula>
    </cfRule>
    <cfRule type="expression" dxfId="28306" priority="322">
      <formula>$Y500=3</formula>
    </cfRule>
    <cfRule type="expression" dxfId="28305" priority="323">
      <formula>$Y500=2</formula>
    </cfRule>
    <cfRule type="expression" dxfId="28304" priority="324">
      <formula>$Y500=1</formula>
    </cfRule>
    <cfRule type="expression" dxfId="28303" priority="325">
      <formula>$Y500=4</formula>
    </cfRule>
    <cfRule type="expression" dxfId="28302" priority="326">
      <formula>$Y500=3</formula>
    </cfRule>
    <cfRule type="expression" dxfId="28301" priority="327">
      <formula>$Y500=2</formula>
    </cfRule>
    <cfRule type="expression" dxfId="28300" priority="328">
      <formula>$Y500=1</formula>
    </cfRule>
  </conditionalFormatting>
  <conditionalFormatting sqref="R500:V501 AB500:AF501">
    <cfRule type="expression" dxfId="28299" priority="320">
      <formula>$Y500=1</formula>
    </cfRule>
  </conditionalFormatting>
  <conditionalFormatting sqref="R500:V501 AB500:AF501">
    <cfRule type="expression" dxfId="28298" priority="319">
      <formula>$Y500=3</formula>
    </cfRule>
  </conditionalFormatting>
  <conditionalFormatting sqref="R500:V501 AB500:AF501">
    <cfRule type="expression" dxfId="28297" priority="318">
      <formula>$Y500=4</formula>
    </cfRule>
  </conditionalFormatting>
  <conditionalFormatting sqref="R500:V501 AB500:AF501">
    <cfRule type="expression" dxfId="28296" priority="317">
      <formula>$Y500=2</formula>
    </cfRule>
  </conditionalFormatting>
  <conditionalFormatting sqref="R500:V501 AF500:AF501">
    <cfRule type="expression" dxfId="28295" priority="309">
      <formula>$Y500=4</formula>
    </cfRule>
    <cfRule type="expression" dxfId="28294" priority="310">
      <formula>$Y500=3</formula>
    </cfRule>
    <cfRule type="expression" dxfId="28293" priority="311">
      <formula>$Y500=2</formula>
    </cfRule>
    <cfRule type="expression" dxfId="28292" priority="312">
      <formula>$Y500=1</formula>
    </cfRule>
    <cfRule type="expression" dxfId="28291" priority="313">
      <formula>$Y500=4</formula>
    </cfRule>
    <cfRule type="expression" dxfId="28290" priority="314">
      <formula>$Y500=3</formula>
    </cfRule>
    <cfRule type="expression" dxfId="28289" priority="315">
      <formula>$Y500=2</formula>
    </cfRule>
    <cfRule type="expression" dxfId="28288" priority="316">
      <formula>$Y500=1</formula>
    </cfRule>
  </conditionalFormatting>
  <conditionalFormatting sqref="R500:V501 AB500:AF501">
    <cfRule type="expression" dxfId="28287" priority="308">
      <formula>$Y500=1</formula>
    </cfRule>
  </conditionalFormatting>
  <conditionalFormatting sqref="R500:V501 AB500:AF501">
    <cfRule type="expression" dxfId="28286" priority="307">
      <formula>$Y500=3</formula>
    </cfRule>
  </conditionalFormatting>
  <conditionalFormatting sqref="R500:V501 AB500:AF501">
    <cfRule type="expression" dxfId="28285" priority="306">
      <formula>$Y500=4</formula>
    </cfRule>
  </conditionalFormatting>
  <conditionalFormatting sqref="R500:V501 AB500:AF501">
    <cfRule type="expression" dxfId="28284" priority="305">
      <formula>$Y500=2</formula>
    </cfRule>
  </conditionalFormatting>
  <conditionalFormatting sqref="R500:V501 AF500:AF501">
    <cfRule type="expression" dxfId="28283" priority="297">
      <formula>$Y500=4</formula>
    </cfRule>
    <cfRule type="expression" dxfId="28282" priority="298">
      <formula>$Y500=3</formula>
    </cfRule>
    <cfRule type="expression" dxfId="28281" priority="299">
      <formula>$Y500=2</formula>
    </cfRule>
    <cfRule type="expression" dxfId="28280" priority="300">
      <formula>$Y500=1</formula>
    </cfRule>
    <cfRule type="expression" dxfId="28279" priority="301">
      <formula>$Y500=4</formula>
    </cfRule>
    <cfRule type="expression" dxfId="28278" priority="302">
      <formula>$Y500=3</formula>
    </cfRule>
    <cfRule type="expression" dxfId="28277" priority="303">
      <formula>$Y500=2</formula>
    </cfRule>
    <cfRule type="expression" dxfId="28276" priority="304">
      <formula>$Y500=1</formula>
    </cfRule>
  </conditionalFormatting>
  <conditionalFormatting sqref="R500:V501 AB500:AF501">
    <cfRule type="expression" dxfId="28275" priority="296">
      <formula>$Y500=1</formula>
    </cfRule>
  </conditionalFormatting>
  <conditionalFormatting sqref="R500:V501 AB500:AF501">
    <cfRule type="expression" dxfId="28274" priority="295">
      <formula>$Y500=3</formula>
    </cfRule>
  </conditionalFormatting>
  <conditionalFormatting sqref="R500:V501 AB500:AF501">
    <cfRule type="expression" dxfId="28273" priority="294">
      <formula>$Y500=4</formula>
    </cfRule>
  </conditionalFormatting>
  <conditionalFormatting sqref="R500:V501 AB500:AF501">
    <cfRule type="expression" dxfId="28272" priority="293">
      <formula>$Y500=2</formula>
    </cfRule>
  </conditionalFormatting>
  <conditionalFormatting sqref="R500:V501 AF500:AF501">
    <cfRule type="expression" dxfId="28271" priority="285">
      <formula>$Y500=4</formula>
    </cfRule>
    <cfRule type="expression" dxfId="28270" priority="286">
      <formula>$Y500=3</formula>
    </cfRule>
    <cfRule type="expression" dxfId="28269" priority="287">
      <formula>$Y500=2</formula>
    </cfRule>
    <cfRule type="expression" dxfId="28268" priority="288">
      <formula>$Y500=1</formula>
    </cfRule>
    <cfRule type="expression" dxfId="28267" priority="289">
      <formula>$Y500=4</formula>
    </cfRule>
    <cfRule type="expression" dxfId="28266" priority="290">
      <formula>$Y500=3</formula>
    </cfRule>
    <cfRule type="expression" dxfId="28265" priority="291">
      <formula>$Y500=2</formula>
    </cfRule>
    <cfRule type="expression" dxfId="28264" priority="292">
      <formula>$Y500=1</formula>
    </cfRule>
  </conditionalFormatting>
  <conditionalFormatting sqref="P500:P501">
    <cfRule type="expression" dxfId="28263" priority="264">
      <formula>$Y500=1</formula>
    </cfRule>
  </conditionalFormatting>
  <conditionalFormatting sqref="P500:P501">
    <cfRule type="expression" dxfId="28262" priority="263">
      <formula>$Y500=3</formula>
    </cfRule>
  </conditionalFormatting>
  <conditionalFormatting sqref="P500:P501">
    <cfRule type="expression" dxfId="28261" priority="262">
      <formula>$Y500=4</formula>
    </cfRule>
  </conditionalFormatting>
  <conditionalFormatting sqref="P500:P501">
    <cfRule type="expression" dxfId="28260" priority="261">
      <formula>$Y500=2</formula>
    </cfRule>
  </conditionalFormatting>
  <conditionalFormatting sqref="P500:Q501">
    <cfRule type="expression" dxfId="28259" priority="284">
      <formula>$Y500=1</formula>
    </cfRule>
  </conditionalFormatting>
  <conditionalFormatting sqref="P500:Q501">
    <cfRule type="expression" dxfId="28258" priority="283">
      <formula>$Y500=3</formula>
    </cfRule>
  </conditionalFormatting>
  <conditionalFormatting sqref="P500:Q501">
    <cfRule type="expression" dxfId="28257" priority="282">
      <formula>$Y500=4</formula>
    </cfRule>
  </conditionalFormatting>
  <conditionalFormatting sqref="P500:Q501">
    <cfRule type="expression" dxfId="28256" priority="281">
      <formula>$Y500=2</formula>
    </cfRule>
  </conditionalFormatting>
  <conditionalFormatting sqref="P500:Q501">
    <cfRule type="expression" dxfId="28255" priority="265">
      <formula>$Y500=4</formula>
    </cfRule>
    <cfRule type="expression" dxfId="28254" priority="266">
      <formula>$Y500=3</formula>
    </cfRule>
    <cfRule type="expression" dxfId="28253" priority="267">
      <formula>$Y500=2</formula>
    </cfRule>
    <cfRule type="expression" dxfId="28252" priority="268">
      <formula>$Y500=1</formula>
    </cfRule>
    <cfRule type="expression" dxfId="28251" priority="269">
      <formula>$Y500=4</formula>
    </cfRule>
    <cfRule type="expression" dxfId="28250" priority="270">
      <formula>$Y500=3</formula>
    </cfRule>
    <cfRule type="expression" dxfId="28249" priority="271">
      <formula>$Y500=2</formula>
    </cfRule>
    <cfRule type="expression" dxfId="28248" priority="272">
      <formula>$Y500=1</formula>
    </cfRule>
    <cfRule type="expression" dxfId="28247" priority="273">
      <formula>$Y500=4</formula>
    </cfRule>
    <cfRule type="expression" dxfId="28246" priority="274">
      <formula>$Y500=3</formula>
    </cfRule>
    <cfRule type="expression" dxfId="28245" priority="275">
      <formula>$Y500=2</formula>
    </cfRule>
    <cfRule type="expression" dxfId="28244" priority="276">
      <formula>$Y500=1</formula>
    </cfRule>
    <cfRule type="expression" dxfId="28243" priority="277">
      <formula>$Y500=4</formula>
    </cfRule>
    <cfRule type="expression" dxfId="28242" priority="278">
      <formula>$Y500=3</formula>
    </cfRule>
    <cfRule type="expression" dxfId="28241" priority="279">
      <formula>$Y500=2</formula>
    </cfRule>
    <cfRule type="expression" dxfId="28240" priority="280">
      <formula>$Y500=1</formula>
    </cfRule>
  </conditionalFormatting>
  <conditionalFormatting sqref="P500:P501">
    <cfRule type="expression" dxfId="28239" priority="245">
      <formula>$Y500=4</formula>
    </cfRule>
    <cfRule type="expression" dxfId="28238" priority="246">
      <formula>$Y500=3</formula>
    </cfRule>
    <cfRule type="expression" dxfId="28237" priority="247">
      <formula>$Y500=2</formula>
    </cfRule>
    <cfRule type="expression" dxfId="28236" priority="248">
      <formula>$Y500=1</formula>
    </cfRule>
    <cfRule type="expression" dxfId="28235" priority="249">
      <formula>$Y500=4</formula>
    </cfRule>
    <cfRule type="expression" dxfId="28234" priority="250">
      <formula>$Y500=3</formula>
    </cfRule>
    <cfRule type="expression" dxfId="28233" priority="251">
      <formula>$Y500=2</formula>
    </cfRule>
    <cfRule type="expression" dxfId="28232" priority="252">
      <formula>$Y500=1</formula>
    </cfRule>
    <cfRule type="expression" dxfId="28231" priority="253">
      <formula>$Y500=4</formula>
    </cfRule>
    <cfRule type="expression" dxfId="28230" priority="254">
      <formula>$Y500=3</formula>
    </cfRule>
    <cfRule type="expression" dxfId="28229" priority="255">
      <formula>$Y500=2</formula>
    </cfRule>
    <cfRule type="expression" dxfId="28228" priority="256">
      <formula>$Y500=1</formula>
    </cfRule>
    <cfRule type="expression" dxfId="28227" priority="257">
      <formula>$Y500=4</formula>
    </cfRule>
    <cfRule type="expression" dxfId="28226" priority="258">
      <formula>$Y500=3</formula>
    </cfRule>
    <cfRule type="expression" dxfId="28225" priority="259">
      <formula>$Y500=2</formula>
    </cfRule>
    <cfRule type="expression" dxfId="28224" priority="260">
      <formula>$Y500=1</formula>
    </cfRule>
  </conditionalFormatting>
  <conditionalFormatting sqref="P500:P501">
    <cfRule type="expression" dxfId="28223" priority="244">
      <formula>$Y500=1</formula>
    </cfRule>
  </conditionalFormatting>
  <conditionalFormatting sqref="P500:P501">
    <cfRule type="expression" dxfId="28222" priority="243">
      <formula>$Y500=3</formula>
    </cfRule>
  </conditionalFormatting>
  <conditionalFormatting sqref="P500:P501">
    <cfRule type="expression" dxfId="28221" priority="242">
      <formula>$Y500=4</formula>
    </cfRule>
  </conditionalFormatting>
  <conditionalFormatting sqref="P500:P501">
    <cfRule type="expression" dxfId="28220" priority="241">
      <formula>$Y500=2</formula>
    </cfRule>
  </conditionalFormatting>
  <conditionalFormatting sqref="P500:P501">
    <cfRule type="expression" dxfId="28219" priority="225">
      <formula>$Y500=4</formula>
    </cfRule>
    <cfRule type="expression" dxfId="28218" priority="226">
      <formula>$Y500=3</formula>
    </cfRule>
    <cfRule type="expression" dxfId="28217" priority="227">
      <formula>$Y500=2</formula>
    </cfRule>
    <cfRule type="expression" dxfId="28216" priority="228">
      <formula>$Y500=1</formula>
    </cfRule>
    <cfRule type="expression" dxfId="28215" priority="229">
      <formula>$Y500=4</formula>
    </cfRule>
    <cfRule type="expression" dxfId="28214" priority="230">
      <formula>$Y500=3</formula>
    </cfRule>
    <cfRule type="expression" dxfId="28213" priority="231">
      <formula>$Y500=2</formula>
    </cfRule>
    <cfRule type="expression" dxfId="28212" priority="232">
      <formula>$Y500=1</formula>
    </cfRule>
    <cfRule type="expression" dxfId="28211" priority="233">
      <formula>$Y500=4</formula>
    </cfRule>
    <cfRule type="expression" dxfId="28210" priority="234">
      <formula>$Y500=3</formula>
    </cfRule>
    <cfRule type="expression" dxfId="28209" priority="235">
      <formula>$Y500=2</formula>
    </cfRule>
    <cfRule type="expression" dxfId="28208" priority="236">
      <formula>$Y500=1</formula>
    </cfRule>
    <cfRule type="expression" dxfId="28207" priority="237">
      <formula>$Y500=4</formula>
    </cfRule>
    <cfRule type="expression" dxfId="28206" priority="238">
      <formula>$Y500=3</formula>
    </cfRule>
    <cfRule type="expression" dxfId="28205" priority="239">
      <formula>$Y500=2</formula>
    </cfRule>
    <cfRule type="expression" dxfId="28204" priority="240">
      <formula>$Y500=1</formula>
    </cfRule>
  </conditionalFormatting>
  <conditionalFormatting sqref="Q500:Q501">
    <cfRule type="expression" dxfId="28203" priority="224">
      <formula>$Y500=1</formula>
    </cfRule>
  </conditionalFormatting>
  <conditionalFormatting sqref="Q500:Q501">
    <cfRule type="expression" dxfId="28202" priority="223">
      <formula>$Y500=3</formula>
    </cfRule>
  </conditionalFormatting>
  <conditionalFormatting sqref="Q500:Q501">
    <cfRule type="expression" dxfId="28201" priority="222">
      <formula>$Y500=4</formula>
    </cfRule>
  </conditionalFormatting>
  <conditionalFormatting sqref="Q500:Q501">
    <cfRule type="expression" dxfId="28200" priority="221">
      <formula>$Y500=2</formula>
    </cfRule>
  </conditionalFormatting>
  <conditionalFormatting sqref="Q500:Q501">
    <cfRule type="expression" dxfId="28199" priority="205">
      <formula>$Y500=4</formula>
    </cfRule>
    <cfRule type="expression" dxfId="28198" priority="206">
      <formula>$Y500=3</formula>
    </cfRule>
    <cfRule type="expression" dxfId="28197" priority="207">
      <formula>$Y500=2</formula>
    </cfRule>
    <cfRule type="expression" dxfId="28196" priority="208">
      <formula>$Y500=1</formula>
    </cfRule>
    <cfRule type="expression" dxfId="28195" priority="209">
      <formula>$Y500=4</formula>
    </cfRule>
    <cfRule type="expression" dxfId="28194" priority="210">
      <formula>$Y500=3</formula>
    </cfRule>
    <cfRule type="expression" dxfId="28193" priority="211">
      <formula>$Y500=2</formula>
    </cfRule>
    <cfRule type="expression" dxfId="28192" priority="212">
      <formula>$Y500=1</formula>
    </cfRule>
    <cfRule type="expression" dxfId="28191" priority="213">
      <formula>$Y500=4</formula>
    </cfRule>
    <cfRule type="expression" dxfId="28190" priority="214">
      <formula>$Y500=3</formula>
    </cfRule>
    <cfRule type="expression" dxfId="28189" priority="215">
      <formula>$Y500=2</formula>
    </cfRule>
    <cfRule type="expression" dxfId="28188" priority="216">
      <formula>$Y500=1</formula>
    </cfRule>
    <cfRule type="expression" dxfId="28187" priority="217">
      <formula>$Y500=4</formula>
    </cfRule>
    <cfRule type="expression" dxfId="28186" priority="218">
      <formula>$Y500=3</formula>
    </cfRule>
    <cfRule type="expression" dxfId="28185" priority="219">
      <formula>$Y500=2</formula>
    </cfRule>
    <cfRule type="expression" dxfId="28184" priority="220">
      <formula>$Y500=1</formula>
    </cfRule>
  </conditionalFormatting>
  <conditionalFormatting sqref="Q500:Q501">
    <cfRule type="expression" dxfId="28183" priority="204">
      <formula>$Y500=1</formula>
    </cfRule>
  </conditionalFormatting>
  <conditionalFormatting sqref="Q500:Q501">
    <cfRule type="expression" dxfId="28182" priority="203">
      <formula>$Y500=3</formula>
    </cfRule>
  </conditionalFormatting>
  <conditionalFormatting sqref="Q500:Q501">
    <cfRule type="expression" dxfId="28181" priority="202">
      <formula>$Y500=4</formula>
    </cfRule>
  </conditionalFormatting>
  <conditionalFormatting sqref="Q500:Q501">
    <cfRule type="expression" dxfId="28180" priority="201">
      <formula>$Y500=2</formula>
    </cfRule>
  </conditionalFormatting>
  <conditionalFormatting sqref="Q500:Q501">
    <cfRule type="expression" dxfId="28179" priority="185">
      <formula>$Y500=4</formula>
    </cfRule>
    <cfRule type="expression" dxfId="28178" priority="186">
      <formula>$Y500=3</formula>
    </cfRule>
    <cfRule type="expression" dxfId="28177" priority="187">
      <formula>$Y500=2</formula>
    </cfRule>
    <cfRule type="expression" dxfId="28176" priority="188">
      <formula>$Y500=1</formula>
    </cfRule>
    <cfRule type="expression" dxfId="28175" priority="189">
      <formula>$Y500=4</formula>
    </cfRule>
    <cfRule type="expression" dxfId="28174" priority="190">
      <formula>$Y500=3</formula>
    </cfRule>
    <cfRule type="expression" dxfId="28173" priority="191">
      <formula>$Y500=2</formula>
    </cfRule>
    <cfRule type="expression" dxfId="28172" priority="192">
      <formula>$Y500=1</formula>
    </cfRule>
    <cfRule type="expression" dxfId="28171" priority="193">
      <formula>$Y500=4</formula>
    </cfRule>
    <cfRule type="expression" dxfId="28170" priority="194">
      <formula>$Y500=3</formula>
    </cfRule>
    <cfRule type="expression" dxfId="28169" priority="195">
      <formula>$Y500=2</formula>
    </cfRule>
    <cfRule type="expression" dxfId="28168" priority="196">
      <formula>$Y500=1</formula>
    </cfRule>
    <cfRule type="expression" dxfId="28167" priority="197">
      <formula>$Y500=4</formula>
    </cfRule>
    <cfRule type="expression" dxfId="28166" priority="198">
      <formula>$Y500=3</formula>
    </cfRule>
    <cfRule type="expression" dxfId="28165" priority="199">
      <formula>$Y500=2</formula>
    </cfRule>
    <cfRule type="expression" dxfId="28164" priority="200">
      <formula>$Y500=1</formula>
    </cfRule>
  </conditionalFormatting>
  <conditionalFormatting sqref="AA500:AA501">
    <cfRule type="expression" dxfId="28163" priority="184">
      <formula>$Y500=1</formula>
    </cfRule>
  </conditionalFormatting>
  <conditionalFormatting sqref="AA500:AA501">
    <cfRule type="expression" dxfId="28162" priority="183">
      <formula>$Y500=3</formula>
    </cfRule>
  </conditionalFormatting>
  <conditionalFormatting sqref="AA500:AA501">
    <cfRule type="expression" dxfId="28161" priority="182">
      <formula>$Y500=4</formula>
    </cfRule>
  </conditionalFormatting>
  <conditionalFormatting sqref="AA500:AA501">
    <cfRule type="expression" dxfId="28160" priority="181">
      <formula>$Y500=2</formula>
    </cfRule>
  </conditionalFormatting>
  <conditionalFormatting sqref="AA500:AA501">
    <cfRule type="expression" dxfId="28159" priority="173">
      <formula>$Y500=4</formula>
    </cfRule>
    <cfRule type="expression" dxfId="28158" priority="174">
      <formula>$Y500=3</formula>
    </cfRule>
    <cfRule type="expression" dxfId="28157" priority="175">
      <formula>$Y500=2</formula>
    </cfRule>
    <cfRule type="expression" dxfId="28156" priority="176">
      <formula>$Y500=1</formula>
    </cfRule>
    <cfRule type="expression" dxfId="28155" priority="177">
      <formula>$Y500=4</formula>
    </cfRule>
    <cfRule type="expression" dxfId="28154" priority="178">
      <formula>$Y500=3</formula>
    </cfRule>
    <cfRule type="expression" dxfId="28153" priority="179">
      <formula>$Y500=2</formula>
    </cfRule>
    <cfRule type="expression" dxfId="28152" priority="180">
      <formula>$Y500=1</formula>
    </cfRule>
  </conditionalFormatting>
  <conditionalFormatting sqref="AA500:AA501">
    <cfRule type="expression" dxfId="28151" priority="172">
      <formula>$Y500=1</formula>
    </cfRule>
  </conditionalFormatting>
  <conditionalFormatting sqref="AA500:AA501">
    <cfRule type="expression" dxfId="28150" priority="171">
      <formula>$Y500=3</formula>
    </cfRule>
  </conditionalFormatting>
  <conditionalFormatting sqref="AA500:AA501">
    <cfRule type="expression" dxfId="28149" priority="170">
      <formula>$Y500=4</formula>
    </cfRule>
  </conditionalFormatting>
  <conditionalFormatting sqref="AA500:AA501">
    <cfRule type="expression" dxfId="28148" priority="169">
      <formula>$Y500=2</formula>
    </cfRule>
  </conditionalFormatting>
  <conditionalFormatting sqref="AA500:AA501">
    <cfRule type="expression" dxfId="28147" priority="161">
      <formula>$Y500=4</formula>
    </cfRule>
    <cfRule type="expression" dxfId="28146" priority="162">
      <formula>$Y500=3</formula>
    </cfRule>
    <cfRule type="expression" dxfId="28145" priority="163">
      <formula>$Y500=2</formula>
    </cfRule>
    <cfRule type="expression" dxfId="28144" priority="164">
      <formula>$Y500=1</formula>
    </cfRule>
    <cfRule type="expression" dxfId="28143" priority="165">
      <formula>$Y500=4</formula>
    </cfRule>
    <cfRule type="expression" dxfId="28142" priority="166">
      <formula>$Y500=3</formula>
    </cfRule>
    <cfRule type="expression" dxfId="28141" priority="167">
      <formula>$Y500=2</formula>
    </cfRule>
    <cfRule type="expression" dxfId="28140" priority="168">
      <formula>$Y500=1</formula>
    </cfRule>
  </conditionalFormatting>
  <conditionalFormatting sqref="AA500:AA501">
    <cfRule type="expression" dxfId="28139" priority="160">
      <formula>$Y500=1</formula>
    </cfRule>
  </conditionalFormatting>
  <conditionalFormatting sqref="AA500:AA501">
    <cfRule type="expression" dxfId="28138" priority="159">
      <formula>$Y500=3</formula>
    </cfRule>
  </conditionalFormatting>
  <conditionalFormatting sqref="AA500:AA501">
    <cfRule type="expression" dxfId="28137" priority="158">
      <formula>$Y500=4</formula>
    </cfRule>
  </conditionalFormatting>
  <conditionalFormatting sqref="AA500:AA501">
    <cfRule type="expression" dxfId="28136" priority="157">
      <formula>$Y500=2</formula>
    </cfRule>
  </conditionalFormatting>
  <conditionalFormatting sqref="AA500:AA501">
    <cfRule type="expression" dxfId="28135" priority="149">
      <formula>$Y500=4</formula>
    </cfRule>
    <cfRule type="expression" dxfId="28134" priority="150">
      <formula>$Y500=3</formula>
    </cfRule>
    <cfRule type="expression" dxfId="28133" priority="151">
      <formula>$Y500=2</formula>
    </cfRule>
    <cfRule type="expression" dxfId="28132" priority="152">
      <formula>$Y500=1</formula>
    </cfRule>
    <cfRule type="expression" dxfId="28131" priority="153">
      <formula>$Y500=4</formula>
    </cfRule>
    <cfRule type="expression" dxfId="28130" priority="154">
      <formula>$Y500=3</formula>
    </cfRule>
    <cfRule type="expression" dxfId="28129" priority="155">
      <formula>$Y500=2</formula>
    </cfRule>
    <cfRule type="expression" dxfId="28128" priority="156">
      <formula>$Y500=1</formula>
    </cfRule>
  </conditionalFormatting>
  <conditionalFormatting sqref="AA500:AA501">
    <cfRule type="expression" dxfId="28127" priority="148">
      <formula>$Y500=1</formula>
    </cfRule>
  </conditionalFormatting>
  <conditionalFormatting sqref="AA500:AA501">
    <cfRule type="expression" dxfId="28126" priority="147">
      <formula>$Y500=3</formula>
    </cfRule>
  </conditionalFormatting>
  <conditionalFormatting sqref="AA500:AA501">
    <cfRule type="expression" dxfId="28125" priority="146">
      <formula>$Y500=4</formula>
    </cfRule>
  </conditionalFormatting>
  <conditionalFormatting sqref="AA500:AA501">
    <cfRule type="expression" dxfId="28124" priority="145">
      <formula>$Y500=2</formula>
    </cfRule>
  </conditionalFormatting>
  <conditionalFormatting sqref="AA500:AA501">
    <cfRule type="expression" dxfId="28123" priority="137">
      <formula>$Y500=4</formula>
    </cfRule>
    <cfRule type="expression" dxfId="28122" priority="138">
      <formula>$Y500=3</formula>
    </cfRule>
    <cfRule type="expression" dxfId="28121" priority="139">
      <formula>$Y500=2</formula>
    </cfRule>
    <cfRule type="expression" dxfId="28120" priority="140">
      <formula>$Y500=1</formula>
    </cfRule>
    <cfRule type="expression" dxfId="28119" priority="141">
      <formula>$Y500=4</formula>
    </cfRule>
    <cfRule type="expression" dxfId="28118" priority="142">
      <formula>$Y500=3</formula>
    </cfRule>
    <cfRule type="expression" dxfId="28117" priority="143">
      <formula>$Y500=2</formula>
    </cfRule>
    <cfRule type="expression" dxfId="28116" priority="144">
      <formula>$Y500=1</formula>
    </cfRule>
  </conditionalFormatting>
  <conditionalFormatting sqref="AA500:AA501">
    <cfRule type="expression" dxfId="28115" priority="136">
      <formula>$Y500=1</formula>
    </cfRule>
  </conditionalFormatting>
  <conditionalFormatting sqref="AA500:AA501">
    <cfRule type="expression" dxfId="28114" priority="135">
      <formula>$Y500=3</formula>
    </cfRule>
  </conditionalFormatting>
  <conditionalFormatting sqref="AA500:AA501">
    <cfRule type="expression" dxfId="28113" priority="134">
      <formula>$Y500=4</formula>
    </cfRule>
  </conditionalFormatting>
  <conditionalFormatting sqref="AA500:AA501">
    <cfRule type="expression" dxfId="28112" priority="133">
      <formula>$Y500=2</formula>
    </cfRule>
  </conditionalFormatting>
  <conditionalFormatting sqref="AA500:AA501">
    <cfRule type="expression" dxfId="28111" priority="125">
      <formula>$Y500=4</formula>
    </cfRule>
    <cfRule type="expression" dxfId="28110" priority="126">
      <formula>$Y500=3</formula>
    </cfRule>
    <cfRule type="expression" dxfId="28109" priority="127">
      <formula>$Y500=2</formula>
    </cfRule>
    <cfRule type="expression" dxfId="28108" priority="128">
      <formula>$Y500=1</formula>
    </cfRule>
    <cfRule type="expression" dxfId="28107" priority="129">
      <formula>$Y500=4</formula>
    </cfRule>
    <cfRule type="expression" dxfId="28106" priority="130">
      <formula>$Y500=3</formula>
    </cfRule>
    <cfRule type="expression" dxfId="28105" priority="131">
      <formula>$Y500=2</formula>
    </cfRule>
    <cfRule type="expression" dxfId="28104" priority="132">
      <formula>$Y500=1</formula>
    </cfRule>
  </conditionalFormatting>
  <conditionalFormatting sqref="Y500:Z501">
    <cfRule type="expression" dxfId="28103" priority="124">
      <formula>$Y500=1</formula>
    </cfRule>
  </conditionalFormatting>
  <conditionalFormatting sqref="Y500:Z501">
    <cfRule type="expression" dxfId="28102" priority="123">
      <formula>$Y500=3</formula>
    </cfRule>
  </conditionalFormatting>
  <conditionalFormatting sqref="Y500:Z501">
    <cfRule type="expression" dxfId="28101" priority="122">
      <formula>$Y500=4</formula>
    </cfRule>
  </conditionalFormatting>
  <conditionalFormatting sqref="Y500:Z501">
    <cfRule type="expression" dxfId="28100" priority="121">
      <formula>$Y500=2</formula>
    </cfRule>
  </conditionalFormatting>
  <conditionalFormatting sqref="Y500:Z501">
    <cfRule type="expression" dxfId="28099" priority="113">
      <formula>$Y500=4</formula>
    </cfRule>
    <cfRule type="expression" dxfId="28098" priority="114">
      <formula>$Y500=3</formula>
    </cfRule>
    <cfRule type="expression" dxfId="28097" priority="115">
      <formula>$Y500=2</formula>
    </cfRule>
    <cfRule type="expression" dxfId="28096" priority="116">
      <formula>$Y500=1</formula>
    </cfRule>
    <cfRule type="expression" dxfId="28095" priority="117">
      <formula>$Y500=4</formula>
    </cfRule>
    <cfRule type="expression" dxfId="28094" priority="118">
      <formula>$Y500=3</formula>
    </cfRule>
    <cfRule type="expression" dxfId="28093" priority="119">
      <formula>$Y500=2</formula>
    </cfRule>
    <cfRule type="expression" dxfId="28092" priority="120">
      <formula>$Y500=1</formula>
    </cfRule>
  </conditionalFormatting>
  <conditionalFormatting sqref="Y500:Z501">
    <cfRule type="expression" dxfId="28091" priority="112">
      <formula>$Y500=1</formula>
    </cfRule>
  </conditionalFormatting>
  <conditionalFormatting sqref="Y500:Z501">
    <cfRule type="expression" dxfId="28090" priority="111">
      <formula>$Y500=3</formula>
    </cfRule>
  </conditionalFormatting>
  <conditionalFormatting sqref="Y500:Z501">
    <cfRule type="expression" dxfId="28089" priority="110">
      <formula>$Y500=4</formula>
    </cfRule>
  </conditionalFormatting>
  <conditionalFormatting sqref="Y500:Z501">
    <cfRule type="expression" dxfId="28088" priority="109">
      <formula>$Y500=2</formula>
    </cfRule>
  </conditionalFormatting>
  <conditionalFormatting sqref="Y500:Z501">
    <cfRule type="expression" dxfId="28087" priority="101">
      <formula>$Y500=4</formula>
    </cfRule>
    <cfRule type="expression" dxfId="28086" priority="102">
      <formula>$Y500=3</formula>
    </cfRule>
    <cfRule type="expression" dxfId="28085" priority="103">
      <formula>$Y500=2</formula>
    </cfRule>
    <cfRule type="expression" dxfId="28084" priority="104">
      <formula>$Y500=1</formula>
    </cfRule>
    <cfRule type="expression" dxfId="28083" priority="105">
      <formula>$Y500=4</formula>
    </cfRule>
    <cfRule type="expression" dxfId="28082" priority="106">
      <formula>$Y500=3</formula>
    </cfRule>
    <cfRule type="expression" dxfId="28081" priority="107">
      <formula>$Y500=2</formula>
    </cfRule>
    <cfRule type="expression" dxfId="28080" priority="108">
      <formula>$Y500=1</formula>
    </cfRule>
  </conditionalFormatting>
  <conditionalFormatting sqref="Y500:Z501">
    <cfRule type="expression" dxfId="28079" priority="100">
      <formula>$Y500=1</formula>
    </cfRule>
  </conditionalFormatting>
  <conditionalFormatting sqref="Y500:Z501">
    <cfRule type="expression" dxfId="28078" priority="99">
      <formula>$Y500=3</formula>
    </cfRule>
  </conditionalFormatting>
  <conditionalFormatting sqref="Y500:Z501">
    <cfRule type="expression" dxfId="28077" priority="98">
      <formula>$Y500=4</formula>
    </cfRule>
  </conditionalFormatting>
  <conditionalFormatting sqref="Y500:Z501">
    <cfRule type="expression" dxfId="28076" priority="97">
      <formula>$Y500=2</formula>
    </cfRule>
  </conditionalFormatting>
  <conditionalFormatting sqref="Y500:Z501">
    <cfRule type="expression" dxfId="28075" priority="89">
      <formula>$Y500=4</formula>
    </cfRule>
    <cfRule type="expression" dxfId="28074" priority="90">
      <formula>$Y500=3</formula>
    </cfRule>
    <cfRule type="expression" dxfId="28073" priority="91">
      <formula>$Y500=2</formula>
    </cfRule>
    <cfRule type="expression" dxfId="28072" priority="92">
      <formula>$Y500=1</formula>
    </cfRule>
    <cfRule type="expression" dxfId="28071" priority="93">
      <formula>$Y500=4</formula>
    </cfRule>
    <cfRule type="expression" dxfId="28070" priority="94">
      <formula>$Y500=3</formula>
    </cfRule>
    <cfRule type="expression" dxfId="28069" priority="95">
      <formula>$Y500=2</formula>
    </cfRule>
    <cfRule type="expression" dxfId="28068" priority="96">
      <formula>$Y500=1</formula>
    </cfRule>
  </conditionalFormatting>
  <conditionalFormatting sqref="Y500:Z501">
    <cfRule type="expression" dxfId="28067" priority="88">
      <formula>$Y500=1</formula>
    </cfRule>
  </conditionalFormatting>
  <conditionalFormatting sqref="Y500:Z501">
    <cfRule type="expression" dxfId="28066" priority="87">
      <formula>$Y500=3</formula>
    </cfRule>
  </conditionalFormatting>
  <conditionalFormatting sqref="Y500:Z501">
    <cfRule type="expression" dxfId="28065" priority="86">
      <formula>$Y500=4</formula>
    </cfRule>
  </conditionalFormatting>
  <conditionalFormatting sqref="Y500:Z501">
    <cfRule type="expression" dxfId="28064" priority="85">
      <formula>$Y500=2</formula>
    </cfRule>
  </conditionalFormatting>
  <conditionalFormatting sqref="Y500:Z501">
    <cfRule type="expression" dxfId="28063" priority="77">
      <formula>$Y500=4</formula>
    </cfRule>
    <cfRule type="expression" dxfId="28062" priority="78">
      <formula>$Y500=3</formula>
    </cfRule>
    <cfRule type="expression" dxfId="28061" priority="79">
      <formula>$Y500=2</formula>
    </cfRule>
    <cfRule type="expression" dxfId="28060" priority="80">
      <formula>$Y500=1</formula>
    </cfRule>
    <cfRule type="expression" dxfId="28059" priority="81">
      <formula>$Y500=4</formula>
    </cfRule>
    <cfRule type="expression" dxfId="28058" priority="82">
      <formula>$Y500=3</formula>
    </cfRule>
    <cfRule type="expression" dxfId="28057" priority="83">
      <formula>$Y500=2</formula>
    </cfRule>
    <cfRule type="expression" dxfId="28056" priority="84">
      <formula>$Y500=1</formula>
    </cfRule>
  </conditionalFormatting>
  <conditionalFormatting sqref="Y500:Z501">
    <cfRule type="expression" dxfId="28055" priority="76">
      <formula>$Y500=1</formula>
    </cfRule>
  </conditionalFormatting>
  <conditionalFormatting sqref="Y500:Z501">
    <cfRule type="expression" dxfId="28054" priority="75">
      <formula>$Y500=3</formula>
    </cfRule>
  </conditionalFormatting>
  <conditionalFormatting sqref="Y500:Z501">
    <cfRule type="expression" dxfId="28053" priority="74">
      <formula>$Y500=4</formula>
    </cfRule>
  </conditionalFormatting>
  <conditionalFormatting sqref="Y500:Z501">
    <cfRule type="expression" dxfId="28052" priority="73">
      <formula>$Y500=2</formula>
    </cfRule>
  </conditionalFormatting>
  <conditionalFormatting sqref="Y500:Z501">
    <cfRule type="expression" dxfId="28051" priority="65">
      <formula>$Y500=4</formula>
    </cfRule>
    <cfRule type="expression" dxfId="28050" priority="66">
      <formula>$Y500=3</formula>
    </cfRule>
    <cfRule type="expression" dxfId="28049" priority="67">
      <formula>$Y500=2</formula>
    </cfRule>
    <cfRule type="expression" dxfId="28048" priority="68">
      <formula>$Y500=1</formula>
    </cfRule>
    <cfRule type="expression" dxfId="28047" priority="69">
      <formula>$Y500=4</formula>
    </cfRule>
    <cfRule type="expression" dxfId="28046" priority="70">
      <formula>$Y500=3</formula>
    </cfRule>
    <cfRule type="expression" dxfId="28045" priority="71">
      <formula>$Y500=2</formula>
    </cfRule>
    <cfRule type="expression" dxfId="28044" priority="72">
      <formula>$Y500=1</formula>
    </cfRule>
  </conditionalFormatting>
  <conditionalFormatting sqref="W500:X501">
    <cfRule type="expression" dxfId="28043" priority="64">
      <formula>$Y500=1</formula>
    </cfRule>
  </conditionalFormatting>
  <conditionalFormatting sqref="W500:X501">
    <cfRule type="expression" dxfId="28042" priority="63">
      <formula>$Y500=3</formula>
    </cfRule>
  </conditionalFormatting>
  <conditionalFormatting sqref="W500:X501">
    <cfRule type="expression" dxfId="28041" priority="62">
      <formula>$Y500=4</formula>
    </cfRule>
  </conditionalFormatting>
  <conditionalFormatting sqref="W500:X501">
    <cfRule type="expression" dxfId="28040" priority="61">
      <formula>$Y500=2</formula>
    </cfRule>
  </conditionalFormatting>
  <conditionalFormatting sqref="W500:X501">
    <cfRule type="expression" dxfId="28039" priority="53">
      <formula>$Y500=4</formula>
    </cfRule>
    <cfRule type="expression" dxfId="28038" priority="54">
      <formula>$Y500=3</formula>
    </cfRule>
    <cfRule type="expression" dxfId="28037" priority="55">
      <formula>$Y500=2</formula>
    </cfRule>
    <cfRule type="expression" dxfId="28036" priority="56">
      <formula>$Y500=1</formula>
    </cfRule>
    <cfRule type="expression" dxfId="28035" priority="57">
      <formula>$Y500=4</formula>
    </cfRule>
    <cfRule type="expression" dxfId="28034" priority="58">
      <formula>$Y500=3</formula>
    </cfRule>
    <cfRule type="expression" dxfId="28033" priority="59">
      <formula>$Y500=2</formula>
    </cfRule>
    <cfRule type="expression" dxfId="28032" priority="60">
      <formula>$Y500=1</formula>
    </cfRule>
  </conditionalFormatting>
  <conditionalFormatting sqref="W500:X501">
    <cfRule type="expression" dxfId="28031" priority="52">
      <formula>$Y500=1</formula>
    </cfRule>
  </conditionalFormatting>
  <conditionalFormatting sqref="W500:X501">
    <cfRule type="expression" dxfId="28030" priority="51">
      <formula>$Y500=3</formula>
    </cfRule>
  </conditionalFormatting>
  <conditionalFormatting sqref="W500:X501">
    <cfRule type="expression" dxfId="28029" priority="50">
      <formula>$Y500=4</formula>
    </cfRule>
  </conditionalFormatting>
  <conditionalFormatting sqref="W500:X501">
    <cfRule type="expression" dxfId="28028" priority="49">
      <formula>$Y500=2</formula>
    </cfRule>
  </conditionalFormatting>
  <conditionalFormatting sqref="W500:X501">
    <cfRule type="expression" dxfId="28027" priority="41">
      <formula>$Y500=4</formula>
    </cfRule>
    <cfRule type="expression" dxfId="28026" priority="42">
      <formula>$Y500=3</formula>
    </cfRule>
    <cfRule type="expression" dxfId="28025" priority="43">
      <formula>$Y500=2</formula>
    </cfRule>
    <cfRule type="expression" dxfId="28024" priority="44">
      <formula>$Y500=1</formula>
    </cfRule>
    <cfRule type="expression" dxfId="28023" priority="45">
      <formula>$Y500=4</formula>
    </cfRule>
    <cfRule type="expression" dxfId="28022" priority="46">
      <formula>$Y500=3</formula>
    </cfRule>
    <cfRule type="expression" dxfId="28021" priority="47">
      <formula>$Y500=2</formula>
    </cfRule>
    <cfRule type="expression" dxfId="28020" priority="48">
      <formula>$Y500=1</formula>
    </cfRule>
  </conditionalFormatting>
  <conditionalFormatting sqref="W500:X501">
    <cfRule type="expression" dxfId="28019" priority="40">
      <formula>$Y500=1</formula>
    </cfRule>
  </conditionalFormatting>
  <conditionalFormatting sqref="W500:X501">
    <cfRule type="expression" dxfId="28018" priority="39">
      <formula>$Y500=3</formula>
    </cfRule>
  </conditionalFormatting>
  <conditionalFormatting sqref="W500:X501">
    <cfRule type="expression" dxfId="28017" priority="38">
      <formula>$Y500=4</formula>
    </cfRule>
  </conditionalFormatting>
  <conditionalFormatting sqref="W500:X501">
    <cfRule type="expression" dxfId="28016" priority="37">
      <formula>$Y500=2</formula>
    </cfRule>
  </conditionalFormatting>
  <conditionalFormatting sqref="W500:X501">
    <cfRule type="expression" dxfId="28015" priority="29">
      <formula>$Y500=4</formula>
    </cfRule>
    <cfRule type="expression" dxfId="28014" priority="30">
      <formula>$Y500=3</formula>
    </cfRule>
    <cfRule type="expression" dxfId="28013" priority="31">
      <formula>$Y500=2</formula>
    </cfRule>
    <cfRule type="expression" dxfId="28012" priority="32">
      <formula>$Y500=1</formula>
    </cfRule>
    <cfRule type="expression" dxfId="28011" priority="33">
      <formula>$Y500=4</formula>
    </cfRule>
    <cfRule type="expression" dxfId="28010" priority="34">
      <formula>$Y500=3</formula>
    </cfRule>
    <cfRule type="expression" dxfId="28009" priority="35">
      <formula>$Y500=2</formula>
    </cfRule>
    <cfRule type="expression" dxfId="28008" priority="36">
      <formula>$Y500=1</formula>
    </cfRule>
  </conditionalFormatting>
  <conditionalFormatting sqref="W500:X501">
    <cfRule type="expression" dxfId="28007" priority="28">
      <formula>$Y500=1</formula>
    </cfRule>
  </conditionalFormatting>
  <conditionalFormatting sqref="W500:X501">
    <cfRule type="expression" dxfId="28006" priority="27">
      <formula>$Y500=3</formula>
    </cfRule>
  </conditionalFormatting>
  <conditionalFormatting sqref="W500:X501">
    <cfRule type="expression" dxfId="28005" priority="26">
      <formula>$Y500=4</formula>
    </cfRule>
  </conditionalFormatting>
  <conditionalFormatting sqref="W500:X501">
    <cfRule type="expression" dxfId="28004" priority="25">
      <formula>$Y500=2</formula>
    </cfRule>
  </conditionalFormatting>
  <conditionalFormatting sqref="W500:X501">
    <cfRule type="expression" dxfId="28003" priority="17">
      <formula>$Y500=4</formula>
    </cfRule>
    <cfRule type="expression" dxfId="28002" priority="18">
      <formula>$Y500=3</formula>
    </cfRule>
    <cfRule type="expression" dxfId="28001" priority="19">
      <formula>$Y500=2</formula>
    </cfRule>
    <cfRule type="expression" dxfId="28000" priority="20">
      <formula>$Y500=1</formula>
    </cfRule>
    <cfRule type="expression" dxfId="27999" priority="21">
      <formula>$Y500=4</formula>
    </cfRule>
    <cfRule type="expression" dxfId="27998" priority="22">
      <formula>$Y500=3</formula>
    </cfRule>
    <cfRule type="expression" dxfId="27997" priority="23">
      <formula>$Y500=2</formula>
    </cfRule>
    <cfRule type="expression" dxfId="27996" priority="24">
      <formula>$Y500=1</formula>
    </cfRule>
  </conditionalFormatting>
  <conditionalFormatting sqref="W500:X501">
    <cfRule type="expression" dxfId="27995" priority="16">
      <formula>$Y500=1</formula>
    </cfRule>
  </conditionalFormatting>
  <conditionalFormatting sqref="W500:X501">
    <cfRule type="expression" dxfId="27994" priority="15">
      <formula>$Y500=3</formula>
    </cfRule>
  </conditionalFormatting>
  <conditionalFormatting sqref="W500:X501">
    <cfRule type="expression" dxfId="27993" priority="14">
      <formula>$Y500=4</formula>
    </cfRule>
  </conditionalFormatting>
  <conditionalFormatting sqref="W500:X501">
    <cfRule type="expression" dxfId="27992" priority="13">
      <formula>$Y500=2</formula>
    </cfRule>
  </conditionalFormatting>
  <conditionalFormatting sqref="W500:X501">
    <cfRule type="expression" dxfId="27991" priority="5">
      <formula>$Y500=4</formula>
    </cfRule>
    <cfRule type="expression" dxfId="27990" priority="6">
      <formula>$Y500=3</formula>
    </cfRule>
    <cfRule type="expression" dxfId="27989" priority="7">
      <formula>$Y500=2</formula>
    </cfRule>
    <cfRule type="expression" dxfId="27988" priority="8">
      <formula>$Y500=1</formula>
    </cfRule>
    <cfRule type="expression" dxfId="27987" priority="9">
      <formula>$Y500=4</formula>
    </cfRule>
    <cfRule type="expression" dxfId="27986" priority="10">
      <formula>$Y500=3</formula>
    </cfRule>
    <cfRule type="expression" dxfId="27985" priority="11">
      <formula>$Y500=2</formula>
    </cfRule>
    <cfRule type="expression" dxfId="27984" priority="12">
      <formula>$Y500=1</formula>
    </cfRule>
  </conditionalFormatting>
  <conditionalFormatting sqref="N500:N501">
    <cfRule type="expression" dxfId="27983" priority="4">
      <formula>$Y500=1</formula>
    </cfRule>
  </conditionalFormatting>
  <conditionalFormatting sqref="N500:N501">
    <cfRule type="expression" dxfId="27982" priority="3">
      <formula>$Y500=3</formula>
    </cfRule>
  </conditionalFormatting>
  <conditionalFormatting sqref="N500:N501">
    <cfRule type="expression" dxfId="27981" priority="2">
      <formula>$Y500=4</formula>
    </cfRule>
  </conditionalFormatting>
  <conditionalFormatting sqref="N500:N501">
    <cfRule type="expression" dxfId="27980" priority="1">
      <formula>$Y500=2</formula>
    </cfRule>
  </conditionalFormatting>
  <pageMargins left="0.25" right="0.25" top="0.75" bottom="0.75" header="0.3" footer="0.3"/>
  <pageSetup paperSize="9" scale="31" fitToHeight="0" orientation="landscape" horizontalDpi="203" verticalDpi="20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F424"/>
  <sheetViews>
    <sheetView tabSelected="1" topLeftCell="G1" zoomScale="70" zoomScaleNormal="70" workbookViewId="0">
      <pane ySplit="1" topLeftCell="A339" activePane="bottomLeft" state="frozen"/>
      <selection activeCell="O1" sqref="O1"/>
      <selection pane="bottomLeft" activeCell="P354" sqref="P354"/>
    </sheetView>
  </sheetViews>
  <sheetFormatPr baseColWidth="10" defaultRowHeight="15" x14ac:dyDescent="0.25"/>
  <cols>
    <col min="2" max="2" width="17.42578125" bestFit="1" customWidth="1"/>
    <col min="3" max="3" width="15.28515625" bestFit="1" customWidth="1"/>
    <col min="4" max="4" width="45.28515625" customWidth="1"/>
    <col min="5" max="5" width="12" customWidth="1"/>
    <col min="6" max="8" width="11.5703125" customWidth="1"/>
    <col min="9" max="9" width="9.7109375" customWidth="1"/>
    <col min="10" max="10" width="15.28515625" bestFit="1" customWidth="1"/>
    <col min="11" max="11" width="11.28515625" bestFit="1" customWidth="1"/>
    <col min="12" max="12" width="65.85546875" customWidth="1"/>
    <col min="14" max="14" width="11.5703125" customWidth="1"/>
    <col min="15" max="16" width="15.28515625" style="44" customWidth="1"/>
    <col min="17" max="17" width="8.28515625" customWidth="1"/>
    <col min="18" max="18" width="46.7109375" customWidth="1"/>
    <col min="19" max="19" width="10.140625" bestFit="1" customWidth="1"/>
    <col min="20" max="21" width="11.5703125" customWidth="1"/>
    <col min="22" max="22" width="11.42578125" customWidth="1"/>
    <col min="23" max="23" width="19.7109375" customWidth="1"/>
    <col min="24" max="24" width="15" bestFit="1" customWidth="1"/>
    <col min="28" max="28" width="14.28515625" customWidth="1"/>
    <col min="30" max="30" width="10.28515625" bestFit="1" customWidth="1"/>
  </cols>
  <sheetData>
    <row r="1" spans="1:32" ht="70.150000000000006" customHeight="1" x14ac:dyDescent="0.25">
      <c r="A1" s="14" t="s">
        <v>107</v>
      </c>
      <c r="B1" s="12" t="s">
        <v>106</v>
      </c>
      <c r="C1" s="12" t="s">
        <v>105</v>
      </c>
      <c r="D1" s="12" t="s">
        <v>104</v>
      </c>
      <c r="E1" s="9" t="s">
        <v>103</v>
      </c>
      <c r="F1" s="12" t="s">
        <v>102</v>
      </c>
      <c r="G1" s="12" t="s">
        <v>101</v>
      </c>
      <c r="H1" s="12" t="s">
        <v>611</v>
      </c>
      <c r="I1" s="12" t="s">
        <v>100</v>
      </c>
      <c r="J1" s="12" t="s">
        <v>99</v>
      </c>
      <c r="K1" s="12" t="s">
        <v>98</v>
      </c>
      <c r="L1" s="12" t="s">
        <v>97</v>
      </c>
      <c r="M1" s="12" t="s">
        <v>96</v>
      </c>
      <c r="N1" s="12" t="s">
        <v>3</v>
      </c>
      <c r="O1" s="42" t="s">
        <v>95</v>
      </c>
      <c r="P1" s="42" t="s">
        <v>94</v>
      </c>
      <c r="Q1" s="12" t="s">
        <v>93</v>
      </c>
      <c r="R1" s="12" t="s">
        <v>92</v>
      </c>
      <c r="S1" s="12" t="s">
        <v>91</v>
      </c>
      <c r="T1" s="11" t="s">
        <v>90</v>
      </c>
      <c r="U1" s="12" t="s">
        <v>89</v>
      </c>
      <c r="V1" s="11" t="s">
        <v>88</v>
      </c>
      <c r="W1" s="13" t="s">
        <v>87</v>
      </c>
      <c r="X1" s="12" t="s">
        <v>86</v>
      </c>
      <c r="Y1" s="12" t="s">
        <v>85</v>
      </c>
      <c r="Z1" s="12" t="s">
        <v>84</v>
      </c>
      <c r="AA1" s="12" t="s">
        <v>83</v>
      </c>
      <c r="AB1" s="11" t="s">
        <v>82</v>
      </c>
      <c r="AC1" s="10" t="s">
        <v>81</v>
      </c>
      <c r="AD1" s="10" t="s">
        <v>80</v>
      </c>
      <c r="AE1" s="9" t="s">
        <v>79</v>
      </c>
      <c r="AF1" s="9" t="s">
        <v>78</v>
      </c>
    </row>
    <row r="2" spans="1:32" ht="37.9" customHeight="1" x14ac:dyDescent="0.25">
      <c r="A2" s="2">
        <v>17</v>
      </c>
      <c r="B2" s="2" t="s">
        <v>156</v>
      </c>
      <c r="C2" s="2" t="s">
        <v>15</v>
      </c>
      <c r="D2" s="6" t="s">
        <v>154</v>
      </c>
      <c r="E2" s="7">
        <v>45772</v>
      </c>
      <c r="F2" s="2" t="s">
        <v>6</v>
      </c>
      <c r="G2" s="2">
        <v>2025</v>
      </c>
      <c r="H2" s="2"/>
      <c r="I2" s="2" t="s">
        <v>5</v>
      </c>
      <c r="J2" s="2" t="s">
        <v>155</v>
      </c>
      <c r="K2" s="2" t="s">
        <v>4</v>
      </c>
      <c r="L2" s="6" t="s">
        <v>380</v>
      </c>
      <c r="M2" s="2">
        <v>5</v>
      </c>
      <c r="N2" s="2" t="s">
        <v>3</v>
      </c>
      <c r="O2" s="43">
        <v>40020</v>
      </c>
      <c r="P2" s="43">
        <f t="shared" ref="P2:P15" si="0">O2*M2</f>
        <v>200100</v>
      </c>
      <c r="Q2" s="2" t="s">
        <v>2</v>
      </c>
      <c r="R2" s="2" t="s">
        <v>46</v>
      </c>
      <c r="S2" s="3">
        <v>100908</v>
      </c>
      <c r="T2" s="5">
        <v>45782</v>
      </c>
      <c r="U2" s="2" t="s">
        <v>12</v>
      </c>
      <c r="V2" s="5">
        <v>45783</v>
      </c>
      <c r="W2" s="3" t="s">
        <v>14</v>
      </c>
      <c r="X2" s="2" t="s">
        <v>13</v>
      </c>
      <c r="Y2" s="2">
        <v>3</v>
      </c>
      <c r="Z2" s="2">
        <v>5</v>
      </c>
      <c r="AA2" s="2">
        <f>Z2-M2</f>
        <v>0</v>
      </c>
      <c r="AB2" s="4">
        <v>45793</v>
      </c>
      <c r="AC2" s="3">
        <v>25424</v>
      </c>
      <c r="AD2" s="3"/>
      <c r="AE2" s="2">
        <v>1</v>
      </c>
      <c r="AF2" s="2">
        <v>1</v>
      </c>
    </row>
    <row r="3" spans="1:32" ht="37.9" customHeight="1" x14ac:dyDescent="0.25">
      <c r="A3" s="2"/>
      <c r="B3" s="2" t="s">
        <v>156</v>
      </c>
      <c r="C3" s="2" t="s">
        <v>15</v>
      </c>
      <c r="D3" s="6" t="s">
        <v>154</v>
      </c>
      <c r="E3" s="7">
        <v>45772</v>
      </c>
      <c r="F3" s="2" t="s">
        <v>6</v>
      </c>
      <c r="G3" s="2">
        <v>2025</v>
      </c>
      <c r="H3" s="2"/>
      <c r="I3" s="2" t="s">
        <v>5</v>
      </c>
      <c r="J3" s="2" t="s">
        <v>155</v>
      </c>
      <c r="K3" s="2" t="s">
        <v>4</v>
      </c>
      <c r="L3" s="6" t="s">
        <v>381</v>
      </c>
      <c r="M3" s="2">
        <v>3</v>
      </c>
      <c r="N3" s="2" t="s">
        <v>3</v>
      </c>
      <c r="O3" s="43">
        <v>1200</v>
      </c>
      <c r="P3" s="43">
        <f t="shared" si="0"/>
        <v>3600</v>
      </c>
      <c r="Q3" s="2" t="s">
        <v>2</v>
      </c>
      <c r="R3" s="2" t="s">
        <v>46</v>
      </c>
      <c r="S3" s="3">
        <v>100908</v>
      </c>
      <c r="T3" s="5">
        <v>45782</v>
      </c>
      <c r="U3" s="2" t="s">
        <v>12</v>
      </c>
      <c r="V3" s="5">
        <v>45783</v>
      </c>
      <c r="W3" s="3" t="s">
        <v>14</v>
      </c>
      <c r="X3" s="2" t="s">
        <v>13</v>
      </c>
      <c r="Y3" s="2">
        <v>3</v>
      </c>
      <c r="Z3" s="2">
        <v>3</v>
      </c>
      <c r="AA3" s="2">
        <f t="shared" ref="AA3:AA62" si="1">Z3-M3</f>
        <v>0</v>
      </c>
      <c r="AB3" s="4">
        <v>45793</v>
      </c>
      <c r="AC3" s="3">
        <v>25424</v>
      </c>
      <c r="AD3" s="3"/>
      <c r="AE3" s="2"/>
      <c r="AF3" s="2">
        <v>1</v>
      </c>
    </row>
    <row r="4" spans="1:32" ht="37.9" customHeight="1" x14ac:dyDescent="0.25">
      <c r="A4" s="2"/>
      <c r="B4" s="2" t="s">
        <v>156</v>
      </c>
      <c r="C4" s="2" t="s">
        <v>15</v>
      </c>
      <c r="D4" s="6" t="s">
        <v>154</v>
      </c>
      <c r="E4" s="7">
        <v>45772</v>
      </c>
      <c r="F4" s="2" t="s">
        <v>6</v>
      </c>
      <c r="G4" s="2">
        <v>2025</v>
      </c>
      <c r="H4" s="2"/>
      <c r="I4" s="2" t="s">
        <v>5</v>
      </c>
      <c r="J4" s="2" t="s">
        <v>155</v>
      </c>
      <c r="K4" s="2" t="s">
        <v>4</v>
      </c>
      <c r="L4" s="6" t="s">
        <v>374</v>
      </c>
      <c r="M4" s="2">
        <v>1</v>
      </c>
      <c r="N4" s="2" t="s">
        <v>3</v>
      </c>
      <c r="O4" s="43">
        <v>76128</v>
      </c>
      <c r="P4" s="43">
        <f t="shared" si="0"/>
        <v>76128</v>
      </c>
      <c r="Q4" s="2" t="s">
        <v>2</v>
      </c>
      <c r="R4" s="2" t="s">
        <v>46</v>
      </c>
      <c r="S4" s="3">
        <v>100908</v>
      </c>
      <c r="T4" s="5">
        <v>45782</v>
      </c>
      <c r="U4" s="2" t="s">
        <v>12</v>
      </c>
      <c r="V4" s="5">
        <v>45783</v>
      </c>
      <c r="W4" s="3" t="s">
        <v>14</v>
      </c>
      <c r="X4" s="2" t="s">
        <v>13</v>
      </c>
      <c r="Y4" s="2">
        <v>3</v>
      </c>
      <c r="Z4" s="2">
        <v>1</v>
      </c>
      <c r="AA4" s="2">
        <f t="shared" si="1"/>
        <v>0</v>
      </c>
      <c r="AB4" s="4">
        <v>45793</v>
      </c>
      <c r="AC4" s="3">
        <v>25424</v>
      </c>
      <c r="AD4" s="3"/>
      <c r="AE4" s="2"/>
      <c r="AF4" s="2">
        <v>1</v>
      </c>
    </row>
    <row r="5" spans="1:32" ht="37.9" customHeight="1" x14ac:dyDescent="0.25">
      <c r="A5" s="2"/>
      <c r="B5" s="2" t="s">
        <v>156</v>
      </c>
      <c r="C5" s="2" t="s">
        <v>15</v>
      </c>
      <c r="D5" s="6" t="s">
        <v>154</v>
      </c>
      <c r="E5" s="7">
        <v>45772</v>
      </c>
      <c r="F5" s="2" t="s">
        <v>6</v>
      </c>
      <c r="G5" s="2">
        <v>2025</v>
      </c>
      <c r="H5" s="2"/>
      <c r="I5" s="2" t="s">
        <v>5</v>
      </c>
      <c r="J5" s="2" t="s">
        <v>155</v>
      </c>
      <c r="K5" s="2" t="s">
        <v>4</v>
      </c>
      <c r="L5" s="6" t="s">
        <v>382</v>
      </c>
      <c r="M5" s="2">
        <v>1</v>
      </c>
      <c r="N5" s="2" t="s">
        <v>3</v>
      </c>
      <c r="O5" s="43">
        <v>19665</v>
      </c>
      <c r="P5" s="43">
        <f t="shared" si="0"/>
        <v>19665</v>
      </c>
      <c r="Q5" s="2" t="s">
        <v>2</v>
      </c>
      <c r="R5" s="2" t="s">
        <v>46</v>
      </c>
      <c r="S5" s="3">
        <v>100908</v>
      </c>
      <c r="T5" s="5">
        <v>45782</v>
      </c>
      <c r="U5" s="2" t="s">
        <v>12</v>
      </c>
      <c r="V5" s="5">
        <v>45783</v>
      </c>
      <c r="W5" s="3" t="s">
        <v>14</v>
      </c>
      <c r="X5" s="2" t="s">
        <v>13</v>
      </c>
      <c r="Y5" s="2">
        <v>3</v>
      </c>
      <c r="Z5" s="2">
        <v>1</v>
      </c>
      <c r="AA5" s="2">
        <f t="shared" si="1"/>
        <v>0</v>
      </c>
      <c r="AB5" s="4">
        <v>45793</v>
      </c>
      <c r="AC5" s="3">
        <v>25424</v>
      </c>
      <c r="AD5" s="3"/>
      <c r="AE5" s="2"/>
      <c r="AF5" s="2">
        <v>1</v>
      </c>
    </row>
    <row r="6" spans="1:32" ht="37.9" customHeight="1" x14ac:dyDescent="0.25">
      <c r="A6" s="2"/>
      <c r="B6" s="2" t="s">
        <v>156</v>
      </c>
      <c r="C6" s="2" t="s">
        <v>15</v>
      </c>
      <c r="D6" s="6" t="s">
        <v>154</v>
      </c>
      <c r="E6" s="7">
        <v>45772</v>
      </c>
      <c r="F6" s="2" t="s">
        <v>6</v>
      </c>
      <c r="G6" s="2">
        <v>2025</v>
      </c>
      <c r="H6" s="2"/>
      <c r="I6" s="2" t="s">
        <v>5</v>
      </c>
      <c r="J6" s="2" t="s">
        <v>155</v>
      </c>
      <c r="K6" s="2" t="s">
        <v>4</v>
      </c>
      <c r="L6" s="6" t="s">
        <v>383</v>
      </c>
      <c r="M6" s="2">
        <v>4</v>
      </c>
      <c r="N6" s="2" t="s">
        <v>3</v>
      </c>
      <c r="O6" s="43">
        <v>13020</v>
      </c>
      <c r="P6" s="43">
        <f t="shared" si="0"/>
        <v>52080</v>
      </c>
      <c r="Q6" s="2" t="s">
        <v>2</v>
      </c>
      <c r="R6" s="2" t="s">
        <v>46</v>
      </c>
      <c r="S6" s="3">
        <v>100908</v>
      </c>
      <c r="T6" s="5">
        <v>45782</v>
      </c>
      <c r="U6" s="2" t="s">
        <v>12</v>
      </c>
      <c r="V6" s="5">
        <v>45783</v>
      </c>
      <c r="W6" s="3" t="s">
        <v>14</v>
      </c>
      <c r="X6" s="2" t="s">
        <v>13</v>
      </c>
      <c r="Y6" s="2">
        <v>3</v>
      </c>
      <c r="Z6" s="2">
        <v>4</v>
      </c>
      <c r="AA6" s="2">
        <f t="shared" si="1"/>
        <v>0</v>
      </c>
      <c r="AB6" s="4">
        <v>45793</v>
      </c>
      <c r="AC6" s="3">
        <v>25424</v>
      </c>
      <c r="AD6" s="3"/>
      <c r="AE6" s="2"/>
      <c r="AF6" s="2">
        <v>1</v>
      </c>
    </row>
    <row r="7" spans="1:32" ht="37.9" customHeight="1" x14ac:dyDescent="0.25">
      <c r="A7" s="2"/>
      <c r="B7" s="2" t="s">
        <v>156</v>
      </c>
      <c r="C7" s="2" t="s">
        <v>15</v>
      </c>
      <c r="D7" s="6" t="s">
        <v>154</v>
      </c>
      <c r="E7" s="7">
        <v>45772</v>
      </c>
      <c r="F7" s="2" t="s">
        <v>6</v>
      </c>
      <c r="G7" s="2">
        <v>2025</v>
      </c>
      <c r="H7" s="2"/>
      <c r="I7" s="2" t="s">
        <v>5</v>
      </c>
      <c r="J7" s="2" t="s">
        <v>155</v>
      </c>
      <c r="K7" s="2" t="s">
        <v>4</v>
      </c>
      <c r="L7" s="6" t="s">
        <v>384</v>
      </c>
      <c r="M7" s="2">
        <v>4</v>
      </c>
      <c r="N7" s="2" t="s">
        <v>3</v>
      </c>
      <c r="O7" s="43">
        <v>4344</v>
      </c>
      <c r="P7" s="43">
        <f t="shared" si="0"/>
        <v>17376</v>
      </c>
      <c r="Q7" s="2" t="s">
        <v>2</v>
      </c>
      <c r="R7" s="2" t="s">
        <v>46</v>
      </c>
      <c r="S7" s="3">
        <v>100908</v>
      </c>
      <c r="T7" s="5">
        <v>45782</v>
      </c>
      <c r="U7" s="2" t="s">
        <v>12</v>
      </c>
      <c r="V7" s="5">
        <v>45783</v>
      </c>
      <c r="W7" s="3" t="s">
        <v>14</v>
      </c>
      <c r="X7" s="2" t="s">
        <v>13</v>
      </c>
      <c r="Y7" s="2">
        <v>3</v>
      </c>
      <c r="Z7" s="2">
        <v>4</v>
      </c>
      <c r="AA7" s="2">
        <f t="shared" si="1"/>
        <v>0</v>
      </c>
      <c r="AB7" s="4">
        <v>45793</v>
      </c>
      <c r="AC7" s="3">
        <v>25424</v>
      </c>
      <c r="AD7" s="3"/>
      <c r="AE7" s="2"/>
      <c r="AF7" s="2">
        <v>1</v>
      </c>
    </row>
    <row r="8" spans="1:32" ht="37.9" customHeight="1" x14ac:dyDescent="0.25">
      <c r="A8" s="2"/>
      <c r="B8" s="2" t="s">
        <v>156</v>
      </c>
      <c r="C8" s="2" t="s">
        <v>15</v>
      </c>
      <c r="D8" s="6" t="s">
        <v>154</v>
      </c>
      <c r="E8" s="7">
        <v>45772</v>
      </c>
      <c r="F8" s="2" t="s">
        <v>6</v>
      </c>
      <c r="G8" s="2">
        <v>2025</v>
      </c>
      <c r="H8" s="2"/>
      <c r="I8" s="2" t="s">
        <v>5</v>
      </c>
      <c r="J8" s="2" t="s">
        <v>155</v>
      </c>
      <c r="K8" s="2" t="s">
        <v>4</v>
      </c>
      <c r="L8" s="6" t="s">
        <v>375</v>
      </c>
      <c r="M8" s="2">
        <v>10</v>
      </c>
      <c r="N8" s="2" t="s">
        <v>3</v>
      </c>
      <c r="O8" s="43">
        <v>8880</v>
      </c>
      <c r="P8" s="43">
        <f t="shared" si="0"/>
        <v>88800</v>
      </c>
      <c r="Q8" s="2" t="s">
        <v>2</v>
      </c>
      <c r="R8" s="2" t="s">
        <v>46</v>
      </c>
      <c r="S8" s="3">
        <v>100908</v>
      </c>
      <c r="T8" s="5">
        <v>45782</v>
      </c>
      <c r="U8" s="2" t="s">
        <v>12</v>
      </c>
      <c r="V8" s="5">
        <v>45783</v>
      </c>
      <c r="W8" s="3" t="s">
        <v>14</v>
      </c>
      <c r="X8" s="2" t="s">
        <v>13</v>
      </c>
      <c r="Y8" s="2">
        <v>3</v>
      </c>
      <c r="Z8" s="2">
        <v>10</v>
      </c>
      <c r="AA8" s="2">
        <f t="shared" si="1"/>
        <v>0</v>
      </c>
      <c r="AB8" s="4">
        <v>45793</v>
      </c>
      <c r="AC8" s="3">
        <v>25424</v>
      </c>
      <c r="AD8" s="3"/>
      <c r="AE8" s="2"/>
      <c r="AF8" s="2">
        <v>1</v>
      </c>
    </row>
    <row r="9" spans="1:32" ht="37.9" customHeight="1" x14ac:dyDescent="0.25">
      <c r="A9" s="2"/>
      <c r="B9" s="2" t="s">
        <v>156</v>
      </c>
      <c r="C9" s="2" t="s">
        <v>15</v>
      </c>
      <c r="D9" s="6" t="s">
        <v>154</v>
      </c>
      <c r="E9" s="7">
        <v>45772</v>
      </c>
      <c r="F9" s="2" t="s">
        <v>6</v>
      </c>
      <c r="G9" s="2">
        <v>2025</v>
      </c>
      <c r="H9" s="2"/>
      <c r="I9" s="2" t="s">
        <v>5</v>
      </c>
      <c r="J9" s="2" t="s">
        <v>155</v>
      </c>
      <c r="K9" s="2" t="s">
        <v>4</v>
      </c>
      <c r="L9" s="6" t="s">
        <v>376</v>
      </c>
      <c r="M9" s="2">
        <v>8</v>
      </c>
      <c r="N9" s="2" t="s">
        <v>3</v>
      </c>
      <c r="O9" s="43">
        <v>9516</v>
      </c>
      <c r="P9" s="43">
        <f t="shared" si="0"/>
        <v>76128</v>
      </c>
      <c r="Q9" s="2" t="s">
        <v>2</v>
      </c>
      <c r="R9" s="2" t="s">
        <v>46</v>
      </c>
      <c r="S9" s="3">
        <v>100908</v>
      </c>
      <c r="T9" s="5">
        <v>45782</v>
      </c>
      <c r="U9" s="2" t="s">
        <v>12</v>
      </c>
      <c r="V9" s="5">
        <v>45783</v>
      </c>
      <c r="W9" s="3" t="s">
        <v>14</v>
      </c>
      <c r="X9" s="2" t="s">
        <v>13</v>
      </c>
      <c r="Y9" s="2">
        <v>3</v>
      </c>
      <c r="Z9" s="2">
        <v>8</v>
      </c>
      <c r="AA9" s="2">
        <f t="shared" si="1"/>
        <v>0</v>
      </c>
      <c r="AB9" s="4">
        <v>45793</v>
      </c>
      <c r="AC9" s="3">
        <v>25424</v>
      </c>
      <c r="AD9" s="3"/>
      <c r="AE9" s="2"/>
      <c r="AF9" s="2">
        <v>1</v>
      </c>
    </row>
    <row r="10" spans="1:32" ht="37.9" customHeight="1" x14ac:dyDescent="0.25">
      <c r="A10" s="2"/>
      <c r="B10" s="2" t="s">
        <v>156</v>
      </c>
      <c r="C10" s="2" t="s">
        <v>15</v>
      </c>
      <c r="D10" s="6" t="s">
        <v>154</v>
      </c>
      <c r="E10" s="7">
        <v>45772</v>
      </c>
      <c r="F10" s="2" t="s">
        <v>6</v>
      </c>
      <c r="G10" s="2">
        <v>2025</v>
      </c>
      <c r="H10" s="2"/>
      <c r="I10" s="2" t="s">
        <v>5</v>
      </c>
      <c r="J10" s="2" t="s">
        <v>155</v>
      </c>
      <c r="K10" s="2" t="s">
        <v>4</v>
      </c>
      <c r="L10" s="6" t="s">
        <v>385</v>
      </c>
      <c r="M10" s="2">
        <v>1</v>
      </c>
      <c r="N10" s="2" t="s">
        <v>3</v>
      </c>
      <c r="O10" s="43">
        <v>131052</v>
      </c>
      <c r="P10" s="43">
        <f t="shared" si="0"/>
        <v>131052</v>
      </c>
      <c r="Q10" s="2" t="s">
        <v>2</v>
      </c>
      <c r="R10" s="2" t="s">
        <v>46</v>
      </c>
      <c r="S10" s="3">
        <v>100908</v>
      </c>
      <c r="T10" s="5">
        <v>45782</v>
      </c>
      <c r="U10" s="2" t="s">
        <v>12</v>
      </c>
      <c r="V10" s="5">
        <v>45783</v>
      </c>
      <c r="W10" s="3" t="s">
        <v>14</v>
      </c>
      <c r="X10" s="2" t="s">
        <v>13</v>
      </c>
      <c r="Y10" s="2">
        <v>3</v>
      </c>
      <c r="Z10" s="2">
        <v>1</v>
      </c>
      <c r="AA10" s="2">
        <f t="shared" si="1"/>
        <v>0</v>
      </c>
      <c r="AB10" s="4">
        <v>45793</v>
      </c>
      <c r="AC10" s="3">
        <v>25424</v>
      </c>
      <c r="AD10" s="3"/>
      <c r="AE10" s="2"/>
      <c r="AF10" s="2">
        <v>1</v>
      </c>
    </row>
    <row r="11" spans="1:32" ht="37.9" customHeight="1" x14ac:dyDescent="0.25">
      <c r="A11" s="2"/>
      <c r="B11" s="2" t="s">
        <v>156</v>
      </c>
      <c r="C11" s="2" t="s">
        <v>15</v>
      </c>
      <c r="D11" s="6" t="s">
        <v>154</v>
      </c>
      <c r="E11" s="7">
        <v>45772</v>
      </c>
      <c r="F11" s="2" t="s">
        <v>6</v>
      </c>
      <c r="G11" s="2">
        <v>2025</v>
      </c>
      <c r="H11" s="2"/>
      <c r="I11" s="2" t="s">
        <v>5</v>
      </c>
      <c r="J11" s="2" t="s">
        <v>155</v>
      </c>
      <c r="K11" s="2" t="s">
        <v>4</v>
      </c>
      <c r="L11" s="6" t="s">
        <v>377</v>
      </c>
      <c r="M11" s="2">
        <v>2</v>
      </c>
      <c r="N11" s="2" t="s">
        <v>3</v>
      </c>
      <c r="O11" s="43">
        <v>27192</v>
      </c>
      <c r="P11" s="43">
        <f t="shared" si="0"/>
        <v>54384</v>
      </c>
      <c r="Q11" s="2" t="s">
        <v>2</v>
      </c>
      <c r="R11" s="2" t="s">
        <v>46</v>
      </c>
      <c r="S11" s="3">
        <v>100908</v>
      </c>
      <c r="T11" s="5">
        <v>45782</v>
      </c>
      <c r="U11" s="2" t="s">
        <v>12</v>
      </c>
      <c r="V11" s="5">
        <v>45783</v>
      </c>
      <c r="W11" s="3" t="s">
        <v>14</v>
      </c>
      <c r="X11" s="2" t="s">
        <v>13</v>
      </c>
      <c r="Y11" s="2">
        <v>3</v>
      </c>
      <c r="Z11" s="2">
        <v>2</v>
      </c>
      <c r="AA11" s="2">
        <f t="shared" si="1"/>
        <v>0</v>
      </c>
      <c r="AB11" s="4">
        <v>45793</v>
      </c>
      <c r="AC11" s="3">
        <v>25424</v>
      </c>
      <c r="AD11" s="3"/>
      <c r="AE11" s="2"/>
      <c r="AF11" s="2">
        <v>1</v>
      </c>
    </row>
    <row r="12" spans="1:32" ht="37.9" customHeight="1" x14ac:dyDescent="0.25">
      <c r="A12" s="2"/>
      <c r="B12" s="2" t="s">
        <v>156</v>
      </c>
      <c r="C12" s="2" t="s">
        <v>15</v>
      </c>
      <c r="D12" s="6" t="s">
        <v>154</v>
      </c>
      <c r="E12" s="7">
        <v>45772</v>
      </c>
      <c r="F12" s="2" t="s">
        <v>6</v>
      </c>
      <c r="G12" s="2">
        <v>2025</v>
      </c>
      <c r="H12" s="2"/>
      <c r="I12" s="2" t="s">
        <v>5</v>
      </c>
      <c r="J12" s="2" t="s">
        <v>155</v>
      </c>
      <c r="K12" s="2" t="s">
        <v>4</v>
      </c>
      <c r="L12" s="6" t="s">
        <v>378</v>
      </c>
      <c r="M12" s="2">
        <v>2</v>
      </c>
      <c r="N12" s="2" t="s">
        <v>3</v>
      </c>
      <c r="O12" s="43">
        <v>8952</v>
      </c>
      <c r="P12" s="43">
        <f t="shared" si="0"/>
        <v>17904</v>
      </c>
      <c r="Q12" s="2" t="s">
        <v>2</v>
      </c>
      <c r="R12" s="2" t="s">
        <v>46</v>
      </c>
      <c r="S12" s="3">
        <v>100908</v>
      </c>
      <c r="T12" s="5">
        <v>45782</v>
      </c>
      <c r="U12" s="2" t="s">
        <v>12</v>
      </c>
      <c r="V12" s="5">
        <v>45783</v>
      </c>
      <c r="W12" s="3" t="s">
        <v>14</v>
      </c>
      <c r="X12" s="2" t="s">
        <v>13</v>
      </c>
      <c r="Y12" s="2">
        <v>3</v>
      </c>
      <c r="Z12" s="2">
        <v>2</v>
      </c>
      <c r="AA12" s="2">
        <f t="shared" si="1"/>
        <v>0</v>
      </c>
      <c r="AB12" s="4">
        <v>45793</v>
      </c>
      <c r="AC12" s="3">
        <v>25424</v>
      </c>
      <c r="AD12" s="3"/>
      <c r="AE12" s="2"/>
      <c r="AF12" s="2">
        <v>1</v>
      </c>
    </row>
    <row r="13" spans="1:32" ht="37.9" customHeight="1" x14ac:dyDescent="0.25">
      <c r="A13" s="2"/>
      <c r="B13" s="2" t="s">
        <v>156</v>
      </c>
      <c r="C13" s="2" t="s">
        <v>15</v>
      </c>
      <c r="D13" s="6" t="s">
        <v>154</v>
      </c>
      <c r="E13" s="7">
        <v>45772</v>
      </c>
      <c r="F13" s="2" t="s">
        <v>6</v>
      </c>
      <c r="G13" s="2">
        <v>2025</v>
      </c>
      <c r="H13" s="2"/>
      <c r="I13" s="2" t="s">
        <v>5</v>
      </c>
      <c r="J13" s="2" t="s">
        <v>155</v>
      </c>
      <c r="K13" s="2" t="s">
        <v>4</v>
      </c>
      <c r="L13" s="6" t="s">
        <v>386</v>
      </c>
      <c r="M13" s="2">
        <v>1</v>
      </c>
      <c r="N13" s="2" t="s">
        <v>3</v>
      </c>
      <c r="O13" s="43">
        <v>208800</v>
      </c>
      <c r="P13" s="43">
        <f t="shared" si="0"/>
        <v>208800</v>
      </c>
      <c r="Q13" s="2" t="s">
        <v>2</v>
      </c>
      <c r="R13" s="2" t="s">
        <v>46</v>
      </c>
      <c r="S13" s="3">
        <v>100908</v>
      </c>
      <c r="T13" s="5">
        <v>45782</v>
      </c>
      <c r="U13" s="2" t="s">
        <v>12</v>
      </c>
      <c r="V13" s="5">
        <v>45783</v>
      </c>
      <c r="W13" s="3" t="s">
        <v>14</v>
      </c>
      <c r="X13" s="2" t="s">
        <v>13</v>
      </c>
      <c r="Y13" s="2">
        <v>3</v>
      </c>
      <c r="Z13" s="2">
        <v>1</v>
      </c>
      <c r="AA13" s="2">
        <f t="shared" si="1"/>
        <v>0</v>
      </c>
      <c r="AB13" s="4">
        <v>45793</v>
      </c>
      <c r="AC13" s="3">
        <v>25424</v>
      </c>
      <c r="AD13" s="3"/>
      <c r="AE13" s="2"/>
      <c r="AF13" s="2">
        <v>1</v>
      </c>
    </row>
    <row r="14" spans="1:32" ht="37.9" customHeight="1" x14ac:dyDescent="0.25">
      <c r="A14" s="2"/>
      <c r="B14" s="2" t="s">
        <v>156</v>
      </c>
      <c r="C14" s="2" t="s">
        <v>15</v>
      </c>
      <c r="D14" s="6" t="s">
        <v>154</v>
      </c>
      <c r="E14" s="7">
        <v>45772</v>
      </c>
      <c r="F14" s="2" t="s">
        <v>6</v>
      </c>
      <c r="G14" s="2">
        <v>2025</v>
      </c>
      <c r="H14" s="2"/>
      <c r="I14" s="2" t="s">
        <v>5</v>
      </c>
      <c r="J14" s="2" t="s">
        <v>155</v>
      </c>
      <c r="K14" s="2" t="s">
        <v>4</v>
      </c>
      <c r="L14" s="6" t="s">
        <v>379</v>
      </c>
      <c r="M14" s="2">
        <v>5</v>
      </c>
      <c r="N14" s="2" t="s">
        <v>3</v>
      </c>
      <c r="O14" s="43">
        <v>15624</v>
      </c>
      <c r="P14" s="43">
        <f t="shared" si="0"/>
        <v>78120</v>
      </c>
      <c r="Q14" s="2" t="s">
        <v>2</v>
      </c>
      <c r="R14" s="2" t="s">
        <v>46</v>
      </c>
      <c r="S14" s="3">
        <v>100908</v>
      </c>
      <c r="T14" s="5">
        <v>45782</v>
      </c>
      <c r="U14" s="2" t="s">
        <v>12</v>
      </c>
      <c r="V14" s="5">
        <v>45783</v>
      </c>
      <c r="W14" s="3" t="s">
        <v>14</v>
      </c>
      <c r="X14" s="2" t="s">
        <v>13</v>
      </c>
      <c r="Y14" s="2">
        <v>3</v>
      </c>
      <c r="Z14" s="2">
        <v>5</v>
      </c>
      <c r="AA14" s="2">
        <f t="shared" si="1"/>
        <v>0</v>
      </c>
      <c r="AB14" s="4">
        <v>45793</v>
      </c>
      <c r="AC14" s="3">
        <v>25424</v>
      </c>
      <c r="AD14" s="3"/>
      <c r="AE14" s="2"/>
      <c r="AF14" s="2">
        <v>1</v>
      </c>
    </row>
    <row r="15" spans="1:32" ht="37.9" customHeight="1" x14ac:dyDescent="0.25">
      <c r="A15" s="2"/>
      <c r="B15" s="2" t="s">
        <v>156</v>
      </c>
      <c r="C15" s="2" t="s">
        <v>15</v>
      </c>
      <c r="D15" s="6" t="s">
        <v>154</v>
      </c>
      <c r="E15" s="7">
        <v>45772</v>
      </c>
      <c r="F15" s="2" t="s">
        <v>6</v>
      </c>
      <c r="G15" s="2">
        <v>2025</v>
      </c>
      <c r="H15" s="2"/>
      <c r="I15" s="2" t="s">
        <v>5</v>
      </c>
      <c r="J15" s="2" t="s">
        <v>155</v>
      </c>
      <c r="K15" s="2" t="s">
        <v>4</v>
      </c>
      <c r="L15" s="6" t="s">
        <v>387</v>
      </c>
      <c r="M15" s="2">
        <v>2</v>
      </c>
      <c r="N15" s="2" t="s">
        <v>3</v>
      </c>
      <c r="O15" s="43">
        <v>159072</v>
      </c>
      <c r="P15" s="43">
        <f t="shared" si="0"/>
        <v>318144</v>
      </c>
      <c r="Q15" s="2" t="s">
        <v>2</v>
      </c>
      <c r="R15" s="2" t="s">
        <v>46</v>
      </c>
      <c r="S15" s="3">
        <v>100908</v>
      </c>
      <c r="T15" s="5">
        <v>45782</v>
      </c>
      <c r="U15" s="2" t="s">
        <v>12</v>
      </c>
      <c r="V15" s="5">
        <v>45783</v>
      </c>
      <c r="W15" s="3" t="s">
        <v>14</v>
      </c>
      <c r="X15" s="2" t="s">
        <v>13</v>
      </c>
      <c r="Y15" s="2">
        <v>3</v>
      </c>
      <c r="Z15" s="2">
        <v>2</v>
      </c>
      <c r="AA15" s="2">
        <f t="shared" si="1"/>
        <v>0</v>
      </c>
      <c r="AB15" s="4">
        <v>45793</v>
      </c>
      <c r="AC15" s="3">
        <v>25424</v>
      </c>
      <c r="AD15" s="3"/>
      <c r="AE15" s="2"/>
      <c r="AF15" s="2">
        <v>1</v>
      </c>
    </row>
    <row r="16" spans="1:32" ht="37.9" customHeight="1" x14ac:dyDescent="0.25">
      <c r="A16" s="2">
        <v>7</v>
      </c>
      <c r="B16" s="2" t="s">
        <v>8</v>
      </c>
      <c r="C16" s="2" t="s">
        <v>15</v>
      </c>
      <c r="D16" s="6" t="s">
        <v>36</v>
      </c>
      <c r="E16" s="7">
        <v>45757</v>
      </c>
      <c r="F16" s="2" t="s">
        <v>6</v>
      </c>
      <c r="G16" s="2">
        <v>2025</v>
      </c>
      <c r="H16" s="2"/>
      <c r="I16" s="2" t="s">
        <v>9</v>
      </c>
      <c r="J16" s="2" t="s">
        <v>35</v>
      </c>
      <c r="K16" s="2" t="s">
        <v>4</v>
      </c>
      <c r="L16" s="6" t="s">
        <v>42</v>
      </c>
      <c r="M16" s="2">
        <v>6</v>
      </c>
      <c r="N16" s="2" t="s">
        <v>3</v>
      </c>
      <c r="O16" s="43">
        <v>26168.34</v>
      </c>
      <c r="P16" s="43">
        <f t="shared" ref="P16:P62" si="2">O16*M16</f>
        <v>157010.04</v>
      </c>
      <c r="Q16" s="2" t="s">
        <v>2</v>
      </c>
      <c r="R16" s="2" t="s">
        <v>47</v>
      </c>
      <c r="S16" s="3">
        <v>100687</v>
      </c>
      <c r="T16" s="5">
        <v>45763</v>
      </c>
      <c r="U16" s="2" t="s">
        <v>12</v>
      </c>
      <c r="V16" s="5">
        <v>45764</v>
      </c>
      <c r="W16" s="3" t="s">
        <v>14</v>
      </c>
      <c r="X16" s="2" t="s">
        <v>13</v>
      </c>
      <c r="Y16" s="2">
        <v>3</v>
      </c>
      <c r="Z16" s="2">
        <v>6</v>
      </c>
      <c r="AA16" s="2">
        <f t="shared" si="1"/>
        <v>0</v>
      </c>
      <c r="AB16" s="4">
        <v>45773</v>
      </c>
      <c r="AC16" s="3">
        <v>36801</v>
      </c>
      <c r="AD16" s="3"/>
      <c r="AE16" s="2">
        <v>1</v>
      </c>
      <c r="AF16" s="2">
        <v>1</v>
      </c>
    </row>
    <row r="17" spans="1:32" ht="37.9" customHeight="1" x14ac:dyDescent="0.25">
      <c r="A17" s="2"/>
      <c r="B17" s="2" t="s">
        <v>8</v>
      </c>
      <c r="C17" s="2" t="s">
        <v>15</v>
      </c>
      <c r="D17" s="6" t="s">
        <v>36</v>
      </c>
      <c r="E17" s="7">
        <v>45757</v>
      </c>
      <c r="F17" s="2" t="s">
        <v>6</v>
      </c>
      <c r="G17" s="2">
        <v>2025</v>
      </c>
      <c r="H17" s="2"/>
      <c r="I17" s="2" t="s">
        <v>9</v>
      </c>
      <c r="J17" s="2" t="s">
        <v>35</v>
      </c>
      <c r="K17" s="2" t="s">
        <v>4</v>
      </c>
      <c r="L17" s="6" t="s">
        <v>41</v>
      </c>
      <c r="M17" s="2">
        <v>2</v>
      </c>
      <c r="N17" s="2" t="s">
        <v>3</v>
      </c>
      <c r="O17" s="43">
        <v>48021.73</v>
      </c>
      <c r="P17" s="43">
        <f t="shared" si="2"/>
        <v>96043.46</v>
      </c>
      <c r="Q17" s="2" t="s">
        <v>2</v>
      </c>
      <c r="R17" s="2" t="s">
        <v>47</v>
      </c>
      <c r="S17" s="3">
        <v>100687</v>
      </c>
      <c r="T17" s="5">
        <v>45763</v>
      </c>
      <c r="U17" s="2" t="s">
        <v>12</v>
      </c>
      <c r="V17" s="5">
        <v>45764</v>
      </c>
      <c r="W17" s="3" t="s">
        <v>14</v>
      </c>
      <c r="X17" s="2" t="s">
        <v>13</v>
      </c>
      <c r="Y17" s="2">
        <v>3</v>
      </c>
      <c r="Z17" s="2">
        <v>2</v>
      </c>
      <c r="AA17" s="2">
        <f t="shared" si="1"/>
        <v>0</v>
      </c>
      <c r="AB17" s="4">
        <v>45773</v>
      </c>
      <c r="AC17" s="3">
        <v>36801</v>
      </c>
      <c r="AD17" s="3"/>
      <c r="AE17" s="2"/>
      <c r="AF17" s="2">
        <v>1</v>
      </c>
    </row>
    <row r="18" spans="1:32" ht="37.9" customHeight="1" x14ac:dyDescent="0.25">
      <c r="A18" s="2"/>
      <c r="B18" s="2" t="s">
        <v>8</v>
      </c>
      <c r="C18" s="2" t="s">
        <v>15</v>
      </c>
      <c r="D18" s="6" t="s">
        <v>36</v>
      </c>
      <c r="E18" s="7">
        <v>45757</v>
      </c>
      <c r="F18" s="2" t="s">
        <v>6</v>
      </c>
      <c r="G18" s="2">
        <v>2025</v>
      </c>
      <c r="H18" s="2"/>
      <c r="I18" s="2" t="s">
        <v>9</v>
      </c>
      <c r="J18" s="2" t="s">
        <v>35</v>
      </c>
      <c r="K18" s="2" t="s">
        <v>4</v>
      </c>
      <c r="L18" s="6" t="s">
        <v>40</v>
      </c>
      <c r="M18" s="2">
        <v>4</v>
      </c>
      <c r="N18" s="2" t="s">
        <v>3</v>
      </c>
      <c r="O18" s="43">
        <v>65518.52</v>
      </c>
      <c r="P18" s="43">
        <f t="shared" si="2"/>
        <v>262074.08</v>
      </c>
      <c r="Q18" s="2" t="s">
        <v>2</v>
      </c>
      <c r="R18" s="2" t="s">
        <v>47</v>
      </c>
      <c r="S18" s="3">
        <v>100687</v>
      </c>
      <c r="T18" s="5">
        <v>45763</v>
      </c>
      <c r="U18" s="2" t="s">
        <v>12</v>
      </c>
      <c r="V18" s="5">
        <v>45764</v>
      </c>
      <c r="W18" s="3" t="s">
        <v>14</v>
      </c>
      <c r="X18" s="2" t="s">
        <v>13</v>
      </c>
      <c r="Y18" s="2">
        <v>3</v>
      </c>
      <c r="Z18" s="2">
        <v>4</v>
      </c>
      <c r="AA18" s="2">
        <f t="shared" si="1"/>
        <v>0</v>
      </c>
      <c r="AB18" s="4">
        <v>45773</v>
      </c>
      <c r="AC18" s="3">
        <v>36801</v>
      </c>
      <c r="AD18" s="3"/>
      <c r="AE18" s="2"/>
      <c r="AF18" s="2">
        <v>1</v>
      </c>
    </row>
    <row r="19" spans="1:32" ht="37.9" customHeight="1" x14ac:dyDescent="0.25">
      <c r="A19" s="2"/>
      <c r="B19" s="2" t="s">
        <v>8</v>
      </c>
      <c r="C19" s="2" t="s">
        <v>15</v>
      </c>
      <c r="D19" s="6" t="s">
        <v>36</v>
      </c>
      <c r="E19" s="7">
        <v>45757</v>
      </c>
      <c r="F19" s="2" t="s">
        <v>6</v>
      </c>
      <c r="G19" s="2">
        <v>2025</v>
      </c>
      <c r="H19" s="2"/>
      <c r="I19" s="2" t="s">
        <v>9</v>
      </c>
      <c r="J19" s="2" t="s">
        <v>35</v>
      </c>
      <c r="K19" s="2" t="s">
        <v>4</v>
      </c>
      <c r="L19" s="6" t="s">
        <v>39</v>
      </c>
      <c r="M19" s="2">
        <v>1</v>
      </c>
      <c r="N19" s="2" t="s">
        <v>3</v>
      </c>
      <c r="O19" s="43">
        <v>146100.81099999999</v>
      </c>
      <c r="P19" s="43">
        <f t="shared" si="2"/>
        <v>146100.81099999999</v>
      </c>
      <c r="Q19" s="2" t="s">
        <v>2</v>
      </c>
      <c r="R19" s="2" t="s">
        <v>47</v>
      </c>
      <c r="S19" s="3">
        <v>100687</v>
      </c>
      <c r="T19" s="5">
        <v>45763</v>
      </c>
      <c r="U19" s="2" t="s">
        <v>12</v>
      </c>
      <c r="V19" s="5">
        <v>45764</v>
      </c>
      <c r="W19" s="3" t="s">
        <v>14</v>
      </c>
      <c r="X19" s="2" t="s">
        <v>13</v>
      </c>
      <c r="Y19" s="2">
        <v>3</v>
      </c>
      <c r="Z19" s="2">
        <v>1</v>
      </c>
      <c r="AA19" s="2">
        <f t="shared" si="1"/>
        <v>0</v>
      </c>
      <c r="AB19" s="4">
        <v>45773</v>
      </c>
      <c r="AC19" s="3">
        <v>36801</v>
      </c>
      <c r="AD19" s="3"/>
      <c r="AE19" s="2"/>
      <c r="AF19" s="2">
        <v>1</v>
      </c>
    </row>
    <row r="20" spans="1:32" ht="37.9" customHeight="1" x14ac:dyDescent="0.25">
      <c r="A20" s="2"/>
      <c r="B20" s="2" t="s">
        <v>8</v>
      </c>
      <c r="C20" s="2" t="s">
        <v>15</v>
      </c>
      <c r="D20" s="6" t="s">
        <v>36</v>
      </c>
      <c r="E20" s="7">
        <v>45757</v>
      </c>
      <c r="F20" s="2" t="s">
        <v>6</v>
      </c>
      <c r="G20" s="2">
        <v>2025</v>
      </c>
      <c r="H20" s="2"/>
      <c r="I20" s="2" t="s">
        <v>9</v>
      </c>
      <c r="J20" s="2" t="s">
        <v>35</v>
      </c>
      <c r="K20" s="2" t="s">
        <v>4</v>
      </c>
      <c r="L20" s="6" t="s">
        <v>38</v>
      </c>
      <c r="M20" s="2">
        <v>2</v>
      </c>
      <c r="N20" s="2" t="s">
        <v>3</v>
      </c>
      <c r="O20" s="43">
        <v>112.41</v>
      </c>
      <c r="P20" s="43">
        <f t="shared" si="2"/>
        <v>224.82</v>
      </c>
      <c r="Q20" s="2" t="s">
        <v>2</v>
      </c>
      <c r="R20" s="2" t="s">
        <v>47</v>
      </c>
      <c r="S20" s="3">
        <v>100687</v>
      </c>
      <c r="T20" s="5">
        <v>45763</v>
      </c>
      <c r="U20" s="2" t="s">
        <v>12</v>
      </c>
      <c r="V20" s="5">
        <v>45764</v>
      </c>
      <c r="W20" s="3" t="s">
        <v>14</v>
      </c>
      <c r="X20" s="2" t="s">
        <v>13</v>
      </c>
      <c r="Y20" s="2">
        <v>3</v>
      </c>
      <c r="Z20" s="2">
        <v>2</v>
      </c>
      <c r="AA20" s="2">
        <f t="shared" si="1"/>
        <v>0</v>
      </c>
      <c r="AB20" s="4">
        <v>45773</v>
      </c>
      <c r="AC20" s="3">
        <v>36801</v>
      </c>
      <c r="AD20" s="3"/>
      <c r="AE20" s="2"/>
      <c r="AF20" s="2">
        <v>1</v>
      </c>
    </row>
    <row r="21" spans="1:32" ht="37.9" customHeight="1" x14ac:dyDescent="0.25">
      <c r="A21" s="2"/>
      <c r="B21" s="2" t="s">
        <v>8</v>
      </c>
      <c r="C21" s="2" t="s">
        <v>15</v>
      </c>
      <c r="D21" s="6" t="s">
        <v>36</v>
      </c>
      <c r="E21" s="7">
        <v>45757</v>
      </c>
      <c r="F21" s="2" t="s">
        <v>6</v>
      </c>
      <c r="G21" s="2">
        <v>2025</v>
      </c>
      <c r="H21" s="2"/>
      <c r="I21" s="2" t="s">
        <v>9</v>
      </c>
      <c r="J21" s="2" t="s">
        <v>35</v>
      </c>
      <c r="K21" s="2" t="s">
        <v>4</v>
      </c>
      <c r="L21" s="6" t="s">
        <v>37</v>
      </c>
      <c r="M21" s="2">
        <v>4</v>
      </c>
      <c r="N21" s="2" t="s">
        <v>3</v>
      </c>
      <c r="O21" s="43">
        <v>80.489999999999995</v>
      </c>
      <c r="P21" s="43">
        <f t="shared" si="2"/>
        <v>321.95999999999998</v>
      </c>
      <c r="Q21" s="2" t="s">
        <v>2</v>
      </c>
      <c r="R21" s="2" t="s">
        <v>47</v>
      </c>
      <c r="S21" s="3">
        <v>100687</v>
      </c>
      <c r="T21" s="5">
        <v>45763</v>
      </c>
      <c r="U21" s="2" t="s">
        <v>12</v>
      </c>
      <c r="V21" s="5">
        <v>45764</v>
      </c>
      <c r="W21" s="3" t="s">
        <v>14</v>
      </c>
      <c r="X21" s="2" t="s">
        <v>13</v>
      </c>
      <c r="Y21" s="2">
        <v>3</v>
      </c>
      <c r="Z21" s="2">
        <v>4</v>
      </c>
      <c r="AA21" s="2">
        <f t="shared" si="1"/>
        <v>0</v>
      </c>
      <c r="AB21" s="4">
        <v>45773</v>
      </c>
      <c r="AC21" s="3">
        <v>36801</v>
      </c>
      <c r="AD21" s="3"/>
      <c r="AE21" s="2"/>
      <c r="AF21" s="2">
        <v>1</v>
      </c>
    </row>
    <row r="22" spans="1:32" ht="37.9" customHeight="1" x14ac:dyDescent="0.25">
      <c r="A22" s="2"/>
      <c r="B22" s="2" t="s">
        <v>8</v>
      </c>
      <c r="C22" s="2" t="s">
        <v>15</v>
      </c>
      <c r="D22" s="6" t="s">
        <v>36</v>
      </c>
      <c r="E22" s="7">
        <v>45757</v>
      </c>
      <c r="F22" s="2" t="s">
        <v>6</v>
      </c>
      <c r="G22" s="2">
        <v>2025</v>
      </c>
      <c r="H22" s="2"/>
      <c r="I22" s="2" t="s">
        <v>9</v>
      </c>
      <c r="J22" s="2" t="s">
        <v>35</v>
      </c>
      <c r="K22" s="2" t="s">
        <v>4</v>
      </c>
      <c r="L22" s="6" t="s">
        <v>34</v>
      </c>
      <c r="M22" s="2">
        <v>2</v>
      </c>
      <c r="N22" s="2" t="s">
        <v>3</v>
      </c>
      <c r="O22" s="43">
        <v>3216.85</v>
      </c>
      <c r="P22" s="43">
        <f t="shared" si="2"/>
        <v>6433.7</v>
      </c>
      <c r="Q22" s="2" t="s">
        <v>2</v>
      </c>
      <c r="R22" s="2" t="s">
        <v>47</v>
      </c>
      <c r="S22" s="3">
        <v>100687</v>
      </c>
      <c r="T22" s="5">
        <v>45763</v>
      </c>
      <c r="U22" s="2" t="s">
        <v>12</v>
      </c>
      <c r="V22" s="5">
        <v>45764</v>
      </c>
      <c r="W22" s="3" t="s">
        <v>14</v>
      </c>
      <c r="X22" s="2" t="s">
        <v>13</v>
      </c>
      <c r="Y22" s="2">
        <v>3</v>
      </c>
      <c r="Z22" s="2">
        <v>2</v>
      </c>
      <c r="AA22" s="2">
        <f t="shared" si="1"/>
        <v>0</v>
      </c>
      <c r="AB22" s="4">
        <v>45773</v>
      </c>
      <c r="AC22" s="3">
        <v>36801</v>
      </c>
      <c r="AD22" s="3"/>
      <c r="AE22" s="2"/>
      <c r="AF22" s="2">
        <v>1</v>
      </c>
    </row>
    <row r="23" spans="1:32" ht="37.9" customHeight="1" x14ac:dyDescent="0.25">
      <c r="A23" s="2">
        <v>5</v>
      </c>
      <c r="B23" s="2" t="s">
        <v>8</v>
      </c>
      <c r="C23" s="2" t="s">
        <v>15</v>
      </c>
      <c r="D23" s="6" t="s">
        <v>29</v>
      </c>
      <c r="E23" s="7">
        <v>45757</v>
      </c>
      <c r="F23" s="2" t="s">
        <v>6</v>
      </c>
      <c r="G23" s="2">
        <v>2025</v>
      </c>
      <c r="H23" s="2"/>
      <c r="I23" s="2" t="s">
        <v>9</v>
      </c>
      <c r="J23" s="2" t="s">
        <v>28</v>
      </c>
      <c r="K23" s="2" t="s">
        <v>4</v>
      </c>
      <c r="L23" s="6" t="s">
        <v>33</v>
      </c>
      <c r="M23" s="2">
        <v>1</v>
      </c>
      <c r="N23" s="2" t="s">
        <v>3</v>
      </c>
      <c r="O23" s="43">
        <v>971040</v>
      </c>
      <c r="P23" s="43">
        <f t="shared" si="2"/>
        <v>971040</v>
      </c>
      <c r="Q23" s="2" t="s">
        <v>2</v>
      </c>
      <c r="R23" s="2" t="s">
        <v>373</v>
      </c>
      <c r="S23" s="3">
        <v>100891</v>
      </c>
      <c r="T23" s="5">
        <v>45782</v>
      </c>
      <c r="U23" s="2" t="s">
        <v>12</v>
      </c>
      <c r="V23" s="5">
        <v>45783</v>
      </c>
      <c r="W23" s="3" t="s">
        <v>14</v>
      </c>
      <c r="X23" s="2" t="s">
        <v>13</v>
      </c>
      <c r="Y23" s="2">
        <v>3</v>
      </c>
      <c r="Z23" s="2">
        <v>1</v>
      </c>
      <c r="AA23" s="2">
        <f t="shared" si="1"/>
        <v>0</v>
      </c>
      <c r="AB23" s="4">
        <v>45821</v>
      </c>
      <c r="AC23" s="3">
        <v>6705</v>
      </c>
      <c r="AD23" s="3"/>
      <c r="AE23" s="2">
        <v>1</v>
      </c>
      <c r="AF23" s="2">
        <v>1</v>
      </c>
    </row>
    <row r="24" spans="1:32" ht="37.9" customHeight="1" x14ac:dyDescent="0.25">
      <c r="A24" s="2"/>
      <c r="B24" s="2" t="s">
        <v>8</v>
      </c>
      <c r="C24" s="2" t="s">
        <v>15</v>
      </c>
      <c r="D24" s="6" t="s">
        <v>29</v>
      </c>
      <c r="E24" s="7">
        <v>45757</v>
      </c>
      <c r="F24" s="2" t="s">
        <v>6</v>
      </c>
      <c r="G24" s="2">
        <v>2025</v>
      </c>
      <c r="H24" s="2"/>
      <c r="I24" s="2" t="s">
        <v>9</v>
      </c>
      <c r="J24" s="2" t="s">
        <v>28</v>
      </c>
      <c r="K24" s="2" t="s">
        <v>4</v>
      </c>
      <c r="L24" s="6" t="s">
        <v>32</v>
      </c>
      <c r="M24" s="2">
        <v>1</v>
      </c>
      <c r="N24" s="2" t="s">
        <v>3</v>
      </c>
      <c r="O24" s="43">
        <v>69020</v>
      </c>
      <c r="P24" s="43">
        <f t="shared" si="2"/>
        <v>69020</v>
      </c>
      <c r="Q24" s="2" t="s">
        <v>2</v>
      </c>
      <c r="R24" s="2" t="s">
        <v>373</v>
      </c>
      <c r="S24" s="3">
        <v>100891</v>
      </c>
      <c r="T24" s="5">
        <v>45782</v>
      </c>
      <c r="U24" s="2" t="s">
        <v>12</v>
      </c>
      <c r="V24" s="5">
        <v>45783</v>
      </c>
      <c r="W24" s="3" t="s">
        <v>14</v>
      </c>
      <c r="X24" s="2" t="s">
        <v>13</v>
      </c>
      <c r="Y24" s="2">
        <v>3</v>
      </c>
      <c r="Z24" s="2">
        <v>1</v>
      </c>
      <c r="AA24" s="2">
        <f t="shared" si="1"/>
        <v>0</v>
      </c>
      <c r="AB24" s="4">
        <v>45821</v>
      </c>
      <c r="AC24" s="3">
        <v>6705</v>
      </c>
      <c r="AD24" s="3"/>
      <c r="AE24" s="2"/>
      <c r="AF24" s="2">
        <v>1</v>
      </c>
    </row>
    <row r="25" spans="1:32" ht="37.9" customHeight="1" x14ac:dyDescent="0.25">
      <c r="A25" s="2"/>
      <c r="B25" s="2" t="s">
        <v>8</v>
      </c>
      <c r="C25" s="2" t="s">
        <v>15</v>
      </c>
      <c r="D25" s="6" t="s">
        <v>29</v>
      </c>
      <c r="E25" s="7">
        <v>45757</v>
      </c>
      <c r="F25" s="2" t="s">
        <v>6</v>
      </c>
      <c r="G25" s="2">
        <v>2025</v>
      </c>
      <c r="H25" s="2"/>
      <c r="I25" s="2" t="s">
        <v>9</v>
      </c>
      <c r="J25" s="2" t="s">
        <v>28</v>
      </c>
      <c r="K25" s="2" t="s">
        <v>4</v>
      </c>
      <c r="L25" s="6" t="s">
        <v>31</v>
      </c>
      <c r="M25" s="2">
        <v>2</v>
      </c>
      <c r="N25" s="2" t="s">
        <v>3</v>
      </c>
      <c r="O25" s="43">
        <v>185640</v>
      </c>
      <c r="P25" s="43">
        <f t="shared" si="2"/>
        <v>371280</v>
      </c>
      <c r="Q25" s="2" t="s">
        <v>2</v>
      </c>
      <c r="R25" s="2" t="s">
        <v>373</v>
      </c>
      <c r="S25" s="3">
        <v>100891</v>
      </c>
      <c r="T25" s="5">
        <v>45782</v>
      </c>
      <c r="U25" s="2" t="s">
        <v>12</v>
      </c>
      <c r="V25" s="5">
        <v>45783</v>
      </c>
      <c r="W25" s="3" t="s">
        <v>14</v>
      </c>
      <c r="X25" s="2" t="s">
        <v>13</v>
      </c>
      <c r="Y25" s="2">
        <v>3</v>
      </c>
      <c r="Z25" s="2">
        <v>2</v>
      </c>
      <c r="AA25" s="2">
        <f t="shared" si="1"/>
        <v>0</v>
      </c>
      <c r="AB25" s="4">
        <v>45821</v>
      </c>
      <c r="AC25" s="3">
        <v>6705</v>
      </c>
      <c r="AD25" s="3"/>
      <c r="AE25" s="2"/>
      <c r="AF25" s="2">
        <v>1</v>
      </c>
    </row>
    <row r="26" spans="1:32" ht="37.9" customHeight="1" x14ac:dyDescent="0.25">
      <c r="A26" s="2"/>
      <c r="B26" s="2" t="s">
        <v>8</v>
      </c>
      <c r="C26" s="2" t="s">
        <v>15</v>
      </c>
      <c r="D26" s="6" t="s">
        <v>29</v>
      </c>
      <c r="E26" s="7">
        <v>45757</v>
      </c>
      <c r="F26" s="2" t="s">
        <v>6</v>
      </c>
      <c r="G26" s="2">
        <v>2025</v>
      </c>
      <c r="H26" s="2"/>
      <c r="I26" s="2" t="s">
        <v>9</v>
      </c>
      <c r="J26" s="2" t="s">
        <v>28</v>
      </c>
      <c r="K26" s="2" t="s">
        <v>4</v>
      </c>
      <c r="L26" s="6" t="s">
        <v>30</v>
      </c>
      <c r="M26" s="2">
        <v>1</v>
      </c>
      <c r="N26" s="2" t="s">
        <v>3</v>
      </c>
      <c r="O26" s="43">
        <v>458150</v>
      </c>
      <c r="P26" s="43">
        <f t="shared" si="2"/>
        <v>458150</v>
      </c>
      <c r="Q26" s="2" t="s">
        <v>2</v>
      </c>
      <c r="R26" s="2" t="s">
        <v>373</v>
      </c>
      <c r="S26" s="3">
        <v>100891</v>
      </c>
      <c r="T26" s="5">
        <v>45782</v>
      </c>
      <c r="U26" s="2" t="s">
        <v>12</v>
      </c>
      <c r="V26" s="5">
        <v>45783</v>
      </c>
      <c r="W26" s="3" t="s">
        <v>14</v>
      </c>
      <c r="X26" s="2" t="s">
        <v>13</v>
      </c>
      <c r="Y26" s="2">
        <v>3</v>
      </c>
      <c r="Z26" s="2">
        <v>1</v>
      </c>
      <c r="AA26" s="2">
        <f t="shared" si="1"/>
        <v>0</v>
      </c>
      <c r="AB26" s="4">
        <v>45821</v>
      </c>
      <c r="AC26" s="3">
        <v>6705</v>
      </c>
      <c r="AD26" s="3"/>
      <c r="AE26" s="2"/>
      <c r="AF26" s="2">
        <v>1</v>
      </c>
    </row>
    <row r="27" spans="1:32" ht="37.9" customHeight="1" x14ac:dyDescent="0.25">
      <c r="A27" s="2"/>
      <c r="B27" s="2" t="s">
        <v>8</v>
      </c>
      <c r="C27" s="2" t="s">
        <v>15</v>
      </c>
      <c r="D27" s="6" t="s">
        <v>29</v>
      </c>
      <c r="E27" s="7">
        <v>45757</v>
      </c>
      <c r="F27" s="2" t="s">
        <v>6</v>
      </c>
      <c r="G27" s="2">
        <v>2025</v>
      </c>
      <c r="H27" s="2"/>
      <c r="I27" s="2" t="s">
        <v>9</v>
      </c>
      <c r="J27" s="2" t="s">
        <v>28</v>
      </c>
      <c r="K27" s="2" t="s">
        <v>4</v>
      </c>
      <c r="L27" s="6" t="s">
        <v>27</v>
      </c>
      <c r="M27" s="2">
        <v>2</v>
      </c>
      <c r="N27" s="2" t="s">
        <v>3</v>
      </c>
      <c r="O27" s="43">
        <v>105910</v>
      </c>
      <c r="P27" s="43">
        <f t="shared" si="2"/>
        <v>211820</v>
      </c>
      <c r="Q27" s="2" t="s">
        <v>2</v>
      </c>
      <c r="R27" s="2" t="s">
        <v>373</v>
      </c>
      <c r="S27" s="3">
        <v>100891</v>
      </c>
      <c r="T27" s="5">
        <v>45782</v>
      </c>
      <c r="U27" s="2" t="s">
        <v>12</v>
      </c>
      <c r="V27" s="5">
        <v>45783</v>
      </c>
      <c r="W27" s="3" t="s">
        <v>14</v>
      </c>
      <c r="X27" s="2" t="s">
        <v>13</v>
      </c>
      <c r="Y27" s="2">
        <v>3</v>
      </c>
      <c r="Z27" s="2">
        <v>2</v>
      </c>
      <c r="AA27" s="2">
        <f t="shared" si="1"/>
        <v>0</v>
      </c>
      <c r="AB27" s="4">
        <v>45821</v>
      </c>
      <c r="AC27" s="3">
        <v>6705</v>
      </c>
      <c r="AD27" s="3"/>
      <c r="AE27" s="2"/>
      <c r="AF27" s="2">
        <v>1</v>
      </c>
    </row>
    <row r="28" spans="1:32" ht="37.9" customHeight="1" x14ac:dyDescent="0.25">
      <c r="A28" s="2">
        <v>9</v>
      </c>
      <c r="B28" s="2" t="s">
        <v>8</v>
      </c>
      <c r="C28" s="2" t="s">
        <v>15</v>
      </c>
      <c r="D28" s="6" t="s">
        <v>25</v>
      </c>
      <c r="E28" s="7">
        <v>45757</v>
      </c>
      <c r="F28" s="2" t="s">
        <v>6</v>
      </c>
      <c r="G28" s="2">
        <v>2025</v>
      </c>
      <c r="H28" s="2"/>
      <c r="I28" s="2" t="s">
        <v>9</v>
      </c>
      <c r="J28" s="2" t="s">
        <v>24</v>
      </c>
      <c r="K28" s="2" t="s">
        <v>4</v>
      </c>
      <c r="L28" s="6" t="s">
        <v>119</v>
      </c>
      <c r="M28" s="2">
        <v>1</v>
      </c>
      <c r="N28" s="2" t="s">
        <v>3</v>
      </c>
      <c r="O28" s="43">
        <v>91069.2</v>
      </c>
      <c r="P28" s="43">
        <f t="shared" si="2"/>
        <v>91069.2</v>
      </c>
      <c r="Q28" s="2" t="s">
        <v>2</v>
      </c>
      <c r="R28" s="2" t="s">
        <v>23</v>
      </c>
      <c r="S28" s="3">
        <v>100654</v>
      </c>
      <c r="T28" s="5">
        <v>45761</v>
      </c>
      <c r="U28" s="2" t="s">
        <v>12</v>
      </c>
      <c r="V28" s="5">
        <v>45763</v>
      </c>
      <c r="W28" s="3" t="s">
        <v>14</v>
      </c>
      <c r="X28" s="2" t="s">
        <v>13</v>
      </c>
      <c r="Y28" s="2">
        <v>3</v>
      </c>
      <c r="Z28" s="2">
        <v>1</v>
      </c>
      <c r="AA28" s="2">
        <f t="shared" si="1"/>
        <v>0</v>
      </c>
      <c r="AB28" s="4">
        <v>45770</v>
      </c>
      <c r="AC28" s="3">
        <v>1486894</v>
      </c>
      <c r="AD28" s="3"/>
      <c r="AE28" s="2">
        <v>1</v>
      </c>
      <c r="AF28" s="2">
        <v>1</v>
      </c>
    </row>
    <row r="29" spans="1:32" ht="37.9" customHeight="1" x14ac:dyDescent="0.25">
      <c r="A29" s="2"/>
      <c r="B29" s="2" t="s">
        <v>8</v>
      </c>
      <c r="C29" s="2" t="s">
        <v>15</v>
      </c>
      <c r="D29" s="6" t="s">
        <v>25</v>
      </c>
      <c r="E29" s="7">
        <v>45757</v>
      </c>
      <c r="F29" s="2" t="s">
        <v>6</v>
      </c>
      <c r="G29" s="2">
        <v>2025</v>
      </c>
      <c r="H29" s="2"/>
      <c r="I29" s="2" t="s">
        <v>9</v>
      </c>
      <c r="J29" s="2" t="s">
        <v>24</v>
      </c>
      <c r="K29" s="2" t="s">
        <v>4</v>
      </c>
      <c r="L29" s="6" t="s">
        <v>51</v>
      </c>
      <c r="M29" s="2">
        <v>10</v>
      </c>
      <c r="N29" s="2" t="s">
        <v>3</v>
      </c>
      <c r="O29" s="43">
        <v>7111.86</v>
      </c>
      <c r="P29" s="43">
        <f t="shared" si="2"/>
        <v>71118.599999999991</v>
      </c>
      <c r="Q29" s="2" t="s">
        <v>2</v>
      </c>
      <c r="R29" s="2" t="s">
        <v>23</v>
      </c>
      <c r="S29" s="3">
        <v>100654</v>
      </c>
      <c r="T29" s="5">
        <v>45761</v>
      </c>
      <c r="U29" s="2" t="s">
        <v>12</v>
      </c>
      <c r="V29" s="5">
        <v>45763</v>
      </c>
      <c r="W29" s="3" t="s">
        <v>14</v>
      </c>
      <c r="X29" s="2" t="s">
        <v>13</v>
      </c>
      <c r="Y29" s="2">
        <v>3</v>
      </c>
      <c r="Z29" s="2">
        <v>10</v>
      </c>
      <c r="AA29" s="2">
        <f t="shared" si="1"/>
        <v>0</v>
      </c>
      <c r="AB29" s="4">
        <v>45770</v>
      </c>
      <c r="AC29" s="3">
        <v>1486894</v>
      </c>
      <c r="AD29" s="3"/>
      <c r="AE29" s="2"/>
      <c r="AF29" s="2">
        <v>1</v>
      </c>
    </row>
    <row r="30" spans="1:32" ht="37.9" customHeight="1" x14ac:dyDescent="0.25">
      <c r="A30" s="2"/>
      <c r="B30" s="2" t="s">
        <v>8</v>
      </c>
      <c r="C30" s="2" t="s">
        <v>15</v>
      </c>
      <c r="D30" s="6" t="s">
        <v>25</v>
      </c>
      <c r="E30" s="7">
        <v>45757</v>
      </c>
      <c r="F30" s="2" t="s">
        <v>6</v>
      </c>
      <c r="G30" s="2">
        <v>2025</v>
      </c>
      <c r="H30" s="2"/>
      <c r="I30" s="2" t="s">
        <v>9</v>
      </c>
      <c r="J30" s="2" t="s">
        <v>24</v>
      </c>
      <c r="K30" s="2" t="s">
        <v>4</v>
      </c>
      <c r="L30" s="6" t="s">
        <v>120</v>
      </c>
      <c r="M30" s="2">
        <v>12</v>
      </c>
      <c r="N30" s="2" t="s">
        <v>3</v>
      </c>
      <c r="O30" s="43">
        <v>2045.49</v>
      </c>
      <c r="P30" s="43">
        <f t="shared" si="2"/>
        <v>24545.88</v>
      </c>
      <c r="Q30" s="2" t="s">
        <v>2</v>
      </c>
      <c r="R30" s="2" t="s">
        <v>23</v>
      </c>
      <c r="S30" s="3">
        <v>100654</v>
      </c>
      <c r="T30" s="5">
        <v>45761</v>
      </c>
      <c r="U30" s="2" t="s">
        <v>12</v>
      </c>
      <c r="V30" s="5">
        <v>45763</v>
      </c>
      <c r="W30" s="3" t="s">
        <v>14</v>
      </c>
      <c r="X30" s="2" t="s">
        <v>13</v>
      </c>
      <c r="Y30" s="2">
        <v>3</v>
      </c>
      <c r="Z30" s="2">
        <v>12</v>
      </c>
      <c r="AA30" s="2">
        <f t="shared" si="1"/>
        <v>0</v>
      </c>
      <c r="AB30" s="4">
        <v>45770</v>
      </c>
      <c r="AC30" s="3">
        <v>1486894</v>
      </c>
      <c r="AD30" s="3"/>
      <c r="AE30" s="2"/>
      <c r="AF30" s="2">
        <v>1</v>
      </c>
    </row>
    <row r="31" spans="1:32" ht="37.9" customHeight="1" x14ac:dyDescent="0.25">
      <c r="A31" s="2"/>
      <c r="B31" s="2" t="s">
        <v>8</v>
      </c>
      <c r="C31" s="2" t="s">
        <v>15</v>
      </c>
      <c r="D31" s="6" t="s">
        <v>25</v>
      </c>
      <c r="E31" s="7">
        <v>45757</v>
      </c>
      <c r="F31" s="2" t="s">
        <v>6</v>
      </c>
      <c r="G31" s="2">
        <v>2025</v>
      </c>
      <c r="H31" s="2"/>
      <c r="I31" s="2" t="s">
        <v>9</v>
      </c>
      <c r="J31" s="2" t="s">
        <v>24</v>
      </c>
      <c r="K31" s="2" t="s">
        <v>4</v>
      </c>
      <c r="L31" s="6" t="s">
        <v>121</v>
      </c>
      <c r="M31" s="2">
        <v>1</v>
      </c>
      <c r="N31" s="2" t="s">
        <v>3</v>
      </c>
      <c r="O31" s="43">
        <v>21795.599999999999</v>
      </c>
      <c r="P31" s="43">
        <f t="shared" si="2"/>
        <v>21795.599999999999</v>
      </c>
      <c r="Q31" s="2" t="s">
        <v>2</v>
      </c>
      <c r="R31" s="2" t="s">
        <v>23</v>
      </c>
      <c r="S31" s="3">
        <v>100654</v>
      </c>
      <c r="T31" s="5">
        <v>45761</v>
      </c>
      <c r="U31" s="2" t="s">
        <v>12</v>
      </c>
      <c r="V31" s="5">
        <v>45763</v>
      </c>
      <c r="W31" s="3" t="s">
        <v>14</v>
      </c>
      <c r="X31" s="2" t="s">
        <v>13</v>
      </c>
      <c r="Y31" s="2">
        <v>3</v>
      </c>
      <c r="Z31" s="2">
        <v>1</v>
      </c>
      <c r="AA31" s="2">
        <f t="shared" si="1"/>
        <v>0</v>
      </c>
      <c r="AB31" s="4">
        <v>45770</v>
      </c>
      <c r="AC31" s="3">
        <v>1486894</v>
      </c>
      <c r="AD31" s="3"/>
      <c r="AE31" s="2"/>
      <c r="AF31" s="2">
        <v>1</v>
      </c>
    </row>
    <row r="32" spans="1:32" ht="37.9" customHeight="1" x14ac:dyDescent="0.25">
      <c r="A32" s="2"/>
      <c r="B32" s="2" t="s">
        <v>8</v>
      </c>
      <c r="C32" s="2" t="s">
        <v>15</v>
      </c>
      <c r="D32" s="6" t="s">
        <v>25</v>
      </c>
      <c r="E32" s="7">
        <v>45757</v>
      </c>
      <c r="F32" s="2" t="s">
        <v>6</v>
      </c>
      <c r="G32" s="2">
        <v>2025</v>
      </c>
      <c r="H32" s="2"/>
      <c r="I32" s="2" t="s">
        <v>9</v>
      </c>
      <c r="J32" s="2" t="s">
        <v>24</v>
      </c>
      <c r="K32" s="2" t="s">
        <v>4</v>
      </c>
      <c r="L32" s="6" t="s">
        <v>122</v>
      </c>
      <c r="M32" s="2">
        <v>1</v>
      </c>
      <c r="N32" s="2" t="s">
        <v>3</v>
      </c>
      <c r="O32" s="43">
        <v>35301</v>
      </c>
      <c r="P32" s="43">
        <f t="shared" si="2"/>
        <v>35301</v>
      </c>
      <c r="Q32" s="2" t="s">
        <v>2</v>
      </c>
      <c r="R32" s="2" t="s">
        <v>23</v>
      </c>
      <c r="S32" s="3">
        <v>100654</v>
      </c>
      <c r="T32" s="5">
        <v>45761</v>
      </c>
      <c r="U32" s="2" t="s">
        <v>12</v>
      </c>
      <c r="V32" s="5">
        <v>45763</v>
      </c>
      <c r="W32" s="3" t="s">
        <v>14</v>
      </c>
      <c r="X32" s="2" t="s">
        <v>13</v>
      </c>
      <c r="Y32" s="2">
        <v>3</v>
      </c>
      <c r="Z32" s="2">
        <v>1</v>
      </c>
      <c r="AA32" s="2">
        <f t="shared" si="1"/>
        <v>0</v>
      </c>
      <c r="AB32" s="4">
        <v>45770</v>
      </c>
      <c r="AC32" s="3">
        <v>1486894</v>
      </c>
      <c r="AD32" s="3"/>
      <c r="AE32" s="2"/>
      <c r="AF32" s="2">
        <v>1</v>
      </c>
    </row>
    <row r="33" spans="1:32" ht="37.9" customHeight="1" x14ac:dyDescent="0.25">
      <c r="A33" s="2"/>
      <c r="B33" s="2" t="s">
        <v>8</v>
      </c>
      <c r="C33" s="2" t="s">
        <v>15</v>
      </c>
      <c r="D33" s="6" t="s">
        <v>25</v>
      </c>
      <c r="E33" s="7">
        <v>45757</v>
      </c>
      <c r="F33" s="2" t="s">
        <v>6</v>
      </c>
      <c r="G33" s="2">
        <v>2025</v>
      </c>
      <c r="H33" s="2"/>
      <c r="I33" s="2" t="s">
        <v>9</v>
      </c>
      <c r="J33" s="2" t="s">
        <v>24</v>
      </c>
      <c r="K33" s="2" t="s">
        <v>4</v>
      </c>
      <c r="L33" s="6" t="s">
        <v>123</v>
      </c>
      <c r="M33" s="2">
        <v>2</v>
      </c>
      <c r="N33" s="2" t="s">
        <v>3</v>
      </c>
      <c r="O33" s="43">
        <v>40540.800000000003</v>
      </c>
      <c r="P33" s="43">
        <f t="shared" si="2"/>
        <v>81081.600000000006</v>
      </c>
      <c r="Q33" s="2" t="s">
        <v>2</v>
      </c>
      <c r="R33" s="2" t="s">
        <v>23</v>
      </c>
      <c r="S33" s="3">
        <v>100654</v>
      </c>
      <c r="T33" s="5">
        <v>45761</v>
      </c>
      <c r="U33" s="2" t="s">
        <v>12</v>
      </c>
      <c r="V33" s="5">
        <v>45763</v>
      </c>
      <c r="W33" s="3" t="s">
        <v>11</v>
      </c>
      <c r="X33" s="2" t="s">
        <v>0</v>
      </c>
      <c r="Y33" s="2">
        <v>1</v>
      </c>
      <c r="Z33" s="2"/>
      <c r="AA33" s="2">
        <f t="shared" si="1"/>
        <v>-2</v>
      </c>
      <c r="AB33" s="4"/>
      <c r="AC33" s="3"/>
      <c r="AD33" s="3"/>
      <c r="AE33" s="2"/>
      <c r="AF33" s="2">
        <v>1</v>
      </c>
    </row>
    <row r="34" spans="1:32" ht="37.9" customHeight="1" x14ac:dyDescent="0.25">
      <c r="A34" s="2"/>
      <c r="B34" s="2" t="s">
        <v>8</v>
      </c>
      <c r="C34" s="2" t="s">
        <v>15</v>
      </c>
      <c r="D34" s="6" t="s">
        <v>25</v>
      </c>
      <c r="E34" s="7">
        <v>45757</v>
      </c>
      <c r="F34" s="2" t="s">
        <v>6</v>
      </c>
      <c r="G34" s="2">
        <v>2025</v>
      </c>
      <c r="H34" s="2"/>
      <c r="I34" s="2" t="s">
        <v>9</v>
      </c>
      <c r="J34" s="2" t="s">
        <v>24</v>
      </c>
      <c r="K34" s="2" t="s">
        <v>4</v>
      </c>
      <c r="L34" s="6" t="s">
        <v>52</v>
      </c>
      <c r="M34" s="2">
        <v>2</v>
      </c>
      <c r="N34" s="2" t="s">
        <v>3</v>
      </c>
      <c r="O34" s="43">
        <v>7638.3</v>
      </c>
      <c r="P34" s="43">
        <f t="shared" si="2"/>
        <v>15276.6</v>
      </c>
      <c r="Q34" s="2" t="s">
        <v>2</v>
      </c>
      <c r="R34" s="2" t="s">
        <v>23</v>
      </c>
      <c r="S34" s="3">
        <v>100654</v>
      </c>
      <c r="T34" s="5">
        <v>45761</v>
      </c>
      <c r="U34" s="2" t="s">
        <v>12</v>
      </c>
      <c r="V34" s="5">
        <v>45763</v>
      </c>
      <c r="W34" s="3" t="s">
        <v>14</v>
      </c>
      <c r="X34" s="2" t="s">
        <v>13</v>
      </c>
      <c r="Y34" s="2">
        <v>3</v>
      </c>
      <c r="Z34" s="2">
        <v>2</v>
      </c>
      <c r="AA34" s="2">
        <f t="shared" si="1"/>
        <v>0</v>
      </c>
      <c r="AB34" s="4">
        <v>45770</v>
      </c>
      <c r="AC34" s="3">
        <v>1486894</v>
      </c>
      <c r="AD34" s="3"/>
      <c r="AE34" s="2"/>
      <c r="AF34" s="2">
        <v>1</v>
      </c>
    </row>
    <row r="35" spans="1:32" ht="37.9" customHeight="1" x14ac:dyDescent="0.25">
      <c r="A35" s="2"/>
      <c r="B35" s="2" t="s">
        <v>8</v>
      </c>
      <c r="C35" s="2" t="s">
        <v>15</v>
      </c>
      <c r="D35" s="6" t="s">
        <v>25</v>
      </c>
      <c r="E35" s="7">
        <v>45757</v>
      </c>
      <c r="F35" s="2" t="s">
        <v>6</v>
      </c>
      <c r="G35" s="2">
        <v>2025</v>
      </c>
      <c r="H35" s="2"/>
      <c r="I35" s="2" t="s">
        <v>9</v>
      </c>
      <c r="J35" s="2" t="s">
        <v>24</v>
      </c>
      <c r="K35" s="2" t="s">
        <v>4</v>
      </c>
      <c r="L35" s="6" t="s">
        <v>124</v>
      </c>
      <c r="M35" s="2">
        <v>24</v>
      </c>
      <c r="N35" s="2" t="s">
        <v>26</v>
      </c>
      <c r="O35" s="43">
        <v>22916.13</v>
      </c>
      <c r="P35" s="43">
        <f t="shared" si="2"/>
        <v>549987.12</v>
      </c>
      <c r="Q35" s="2" t="s">
        <v>2</v>
      </c>
      <c r="R35" s="2" t="s">
        <v>23</v>
      </c>
      <c r="S35" s="3">
        <v>100654</v>
      </c>
      <c r="T35" s="5">
        <v>45761</v>
      </c>
      <c r="U35" s="2" t="s">
        <v>12</v>
      </c>
      <c r="V35" s="5">
        <v>45763</v>
      </c>
      <c r="W35" s="3" t="s">
        <v>14</v>
      </c>
      <c r="X35" s="2" t="s">
        <v>13</v>
      </c>
      <c r="Y35" s="2">
        <v>3</v>
      </c>
      <c r="Z35" s="2">
        <v>24</v>
      </c>
      <c r="AA35" s="2">
        <f t="shared" si="1"/>
        <v>0</v>
      </c>
      <c r="AB35" s="4">
        <v>45810</v>
      </c>
      <c r="AC35" s="3">
        <v>1494819</v>
      </c>
      <c r="AD35" s="3"/>
      <c r="AE35" s="2"/>
      <c r="AF35" s="2">
        <v>1</v>
      </c>
    </row>
    <row r="36" spans="1:32" ht="37.9" customHeight="1" x14ac:dyDescent="0.25">
      <c r="A36" s="2"/>
      <c r="B36" s="2" t="s">
        <v>8</v>
      </c>
      <c r="C36" s="2" t="s">
        <v>15</v>
      </c>
      <c r="D36" s="6" t="s">
        <v>25</v>
      </c>
      <c r="E36" s="7">
        <v>45757</v>
      </c>
      <c r="F36" s="2" t="s">
        <v>6</v>
      </c>
      <c r="G36" s="2">
        <v>2025</v>
      </c>
      <c r="H36" s="2"/>
      <c r="I36" s="2" t="s">
        <v>9</v>
      </c>
      <c r="J36" s="2" t="s">
        <v>24</v>
      </c>
      <c r="K36" s="2" t="s">
        <v>4</v>
      </c>
      <c r="L36" s="6" t="s">
        <v>125</v>
      </c>
      <c r="M36" s="2">
        <v>6</v>
      </c>
      <c r="N36" s="2" t="s">
        <v>3</v>
      </c>
      <c r="O36" s="43">
        <v>55288.5</v>
      </c>
      <c r="P36" s="43">
        <f t="shared" si="2"/>
        <v>331731</v>
      </c>
      <c r="Q36" s="2" t="s">
        <v>2</v>
      </c>
      <c r="R36" s="2" t="s">
        <v>23</v>
      </c>
      <c r="S36" s="3">
        <v>100654</v>
      </c>
      <c r="T36" s="5">
        <v>45761</v>
      </c>
      <c r="U36" s="2" t="s">
        <v>12</v>
      </c>
      <c r="V36" s="5">
        <v>45763</v>
      </c>
      <c r="W36" s="3" t="s">
        <v>14</v>
      </c>
      <c r="X36" s="2" t="s">
        <v>13</v>
      </c>
      <c r="Y36" s="2">
        <v>3</v>
      </c>
      <c r="Z36" s="2">
        <v>6</v>
      </c>
      <c r="AA36" s="2">
        <f t="shared" si="1"/>
        <v>0</v>
      </c>
      <c r="AB36" s="4">
        <v>45770</v>
      </c>
      <c r="AC36" s="3">
        <v>1486894</v>
      </c>
      <c r="AD36" s="3"/>
      <c r="AE36" s="2"/>
      <c r="AF36" s="2">
        <v>1</v>
      </c>
    </row>
    <row r="37" spans="1:32" ht="37.9" customHeight="1" x14ac:dyDescent="0.25">
      <c r="A37" s="2">
        <v>13</v>
      </c>
      <c r="B37" s="2" t="s">
        <v>8</v>
      </c>
      <c r="C37" s="2" t="s">
        <v>15</v>
      </c>
      <c r="D37" s="6" t="s">
        <v>21</v>
      </c>
      <c r="E37" s="7">
        <v>45757</v>
      </c>
      <c r="F37" s="2" t="s">
        <v>6</v>
      </c>
      <c r="G37" s="2">
        <v>2025</v>
      </c>
      <c r="H37" s="2"/>
      <c r="I37" s="2" t="s">
        <v>9</v>
      </c>
      <c r="J37" s="2" t="s">
        <v>20</v>
      </c>
      <c r="K37" s="2" t="s">
        <v>4</v>
      </c>
      <c r="L37" s="6" t="s">
        <v>22</v>
      </c>
      <c r="M37" s="2">
        <v>2</v>
      </c>
      <c r="N37" s="2" t="s">
        <v>3</v>
      </c>
      <c r="O37" s="43">
        <v>460986.43</v>
      </c>
      <c r="P37" s="43">
        <f t="shared" si="2"/>
        <v>921972.86</v>
      </c>
      <c r="Q37" s="2" t="s">
        <v>2</v>
      </c>
      <c r="R37" s="2" t="s">
        <v>19</v>
      </c>
      <c r="S37" s="3">
        <v>100644</v>
      </c>
      <c r="T37" s="5">
        <v>45761</v>
      </c>
      <c r="U37" s="2" t="s">
        <v>12</v>
      </c>
      <c r="V37" s="5">
        <v>45762</v>
      </c>
      <c r="W37" s="3" t="s">
        <v>11</v>
      </c>
      <c r="X37" s="2" t="s">
        <v>0</v>
      </c>
      <c r="Y37" s="2">
        <v>3</v>
      </c>
      <c r="Z37" s="2">
        <v>2</v>
      </c>
      <c r="AA37" s="2">
        <f t="shared" si="1"/>
        <v>0</v>
      </c>
      <c r="AB37" s="4">
        <v>45786</v>
      </c>
      <c r="AC37" s="3" t="s">
        <v>588</v>
      </c>
      <c r="AD37" s="3"/>
      <c r="AE37" s="2">
        <v>1</v>
      </c>
      <c r="AF37" s="2">
        <v>1</v>
      </c>
    </row>
    <row r="38" spans="1:32" ht="37.9" customHeight="1" x14ac:dyDescent="0.25">
      <c r="A38" s="2"/>
      <c r="B38" s="2" t="s">
        <v>8</v>
      </c>
      <c r="C38" s="2" t="s">
        <v>15</v>
      </c>
      <c r="D38" s="6" t="s">
        <v>21</v>
      </c>
      <c r="E38" s="7">
        <v>45757</v>
      </c>
      <c r="F38" s="2" t="s">
        <v>6</v>
      </c>
      <c r="G38" s="2">
        <v>2025</v>
      </c>
      <c r="H38" s="2"/>
      <c r="I38" s="2" t="s">
        <v>9</v>
      </c>
      <c r="J38" s="2" t="s">
        <v>20</v>
      </c>
      <c r="K38" s="2" t="s">
        <v>4</v>
      </c>
      <c r="L38" s="6" t="s">
        <v>126</v>
      </c>
      <c r="M38" s="2">
        <v>2</v>
      </c>
      <c r="N38" s="2" t="s">
        <v>3</v>
      </c>
      <c r="O38" s="43">
        <v>331220.96999999997</v>
      </c>
      <c r="P38" s="43">
        <f t="shared" si="2"/>
        <v>662441.93999999994</v>
      </c>
      <c r="Q38" s="2" t="s">
        <v>2</v>
      </c>
      <c r="R38" s="2" t="s">
        <v>19</v>
      </c>
      <c r="S38" s="3">
        <v>100644</v>
      </c>
      <c r="T38" s="5">
        <v>45761</v>
      </c>
      <c r="U38" s="2" t="s">
        <v>12</v>
      </c>
      <c r="V38" s="5">
        <v>45762</v>
      </c>
      <c r="W38" s="3" t="s">
        <v>14</v>
      </c>
      <c r="X38" s="2" t="s">
        <v>13</v>
      </c>
      <c r="Y38" s="2">
        <v>3</v>
      </c>
      <c r="Z38" s="2">
        <v>2</v>
      </c>
      <c r="AA38" s="2">
        <f t="shared" si="1"/>
        <v>0</v>
      </c>
      <c r="AB38" s="4">
        <v>45898</v>
      </c>
      <c r="AC38" s="3">
        <v>63414</v>
      </c>
      <c r="AD38" s="3"/>
      <c r="AE38" s="2"/>
      <c r="AF38" s="2">
        <v>1</v>
      </c>
    </row>
    <row r="39" spans="1:32" ht="37.9" customHeight="1" x14ac:dyDescent="0.25">
      <c r="A39" s="2"/>
      <c r="B39" s="2" t="s">
        <v>8</v>
      </c>
      <c r="C39" s="2" t="s">
        <v>15</v>
      </c>
      <c r="D39" s="6" t="s">
        <v>21</v>
      </c>
      <c r="E39" s="7">
        <v>45757</v>
      </c>
      <c r="F39" s="2" t="s">
        <v>6</v>
      </c>
      <c r="G39" s="2">
        <v>2025</v>
      </c>
      <c r="H39" s="2"/>
      <c r="I39" s="2" t="s">
        <v>9</v>
      </c>
      <c r="J39" s="2" t="s">
        <v>20</v>
      </c>
      <c r="K39" s="2" t="s">
        <v>4</v>
      </c>
      <c r="L39" s="6" t="s">
        <v>127</v>
      </c>
      <c r="M39" s="2">
        <v>2</v>
      </c>
      <c r="N39" s="2" t="s">
        <v>3</v>
      </c>
      <c r="O39" s="43">
        <v>90884.25</v>
      </c>
      <c r="P39" s="43">
        <f t="shared" si="2"/>
        <v>181768.5</v>
      </c>
      <c r="Q39" s="2" t="s">
        <v>2</v>
      </c>
      <c r="R39" s="2" t="s">
        <v>19</v>
      </c>
      <c r="S39" s="3">
        <v>100644</v>
      </c>
      <c r="T39" s="5">
        <v>45761</v>
      </c>
      <c r="U39" s="2" t="s">
        <v>12</v>
      </c>
      <c r="V39" s="5">
        <v>45762</v>
      </c>
      <c r="W39" s="3" t="s">
        <v>14</v>
      </c>
      <c r="X39" s="2" t="s">
        <v>13</v>
      </c>
      <c r="Y39" s="2">
        <v>3</v>
      </c>
      <c r="Z39" s="2">
        <v>2</v>
      </c>
      <c r="AA39" s="2">
        <f t="shared" ref="AA39:AA41" si="3">Z39-M39</f>
        <v>0</v>
      </c>
      <c r="AB39" s="4">
        <v>45898</v>
      </c>
      <c r="AC39" s="3">
        <v>63414</v>
      </c>
      <c r="AD39" s="3"/>
      <c r="AE39" s="2"/>
      <c r="AF39" s="2">
        <v>1</v>
      </c>
    </row>
    <row r="40" spans="1:32" ht="37.9" customHeight="1" x14ac:dyDescent="0.25">
      <c r="A40" s="2"/>
      <c r="B40" s="2" t="s">
        <v>8</v>
      </c>
      <c r="C40" s="2" t="s">
        <v>15</v>
      </c>
      <c r="D40" s="6" t="s">
        <v>21</v>
      </c>
      <c r="E40" s="7">
        <v>45757</v>
      </c>
      <c r="F40" s="2" t="s">
        <v>6</v>
      </c>
      <c r="G40" s="2">
        <v>2025</v>
      </c>
      <c r="H40" s="2"/>
      <c r="I40" s="2" t="s">
        <v>9</v>
      </c>
      <c r="J40" s="2" t="s">
        <v>20</v>
      </c>
      <c r="K40" s="2" t="s">
        <v>4</v>
      </c>
      <c r="L40" s="6" t="s">
        <v>128</v>
      </c>
      <c r="M40" s="2">
        <v>2</v>
      </c>
      <c r="N40" s="2" t="s">
        <v>3</v>
      </c>
      <c r="O40" s="43">
        <v>64085.58</v>
      </c>
      <c r="P40" s="43">
        <f t="shared" si="2"/>
        <v>128171.16</v>
      </c>
      <c r="Q40" s="2" t="s">
        <v>2</v>
      </c>
      <c r="R40" s="2" t="s">
        <v>19</v>
      </c>
      <c r="S40" s="3">
        <v>100644</v>
      </c>
      <c r="T40" s="5">
        <v>45761</v>
      </c>
      <c r="U40" s="2" t="s">
        <v>12</v>
      </c>
      <c r="V40" s="5">
        <v>45762</v>
      </c>
      <c r="W40" s="3" t="s">
        <v>14</v>
      </c>
      <c r="X40" s="2" t="s">
        <v>13</v>
      </c>
      <c r="Y40" s="2">
        <v>3</v>
      </c>
      <c r="Z40" s="2">
        <v>2</v>
      </c>
      <c r="AA40" s="2">
        <f t="shared" si="3"/>
        <v>0</v>
      </c>
      <c r="AB40" s="4">
        <v>45898</v>
      </c>
      <c r="AC40" s="3">
        <v>63414</v>
      </c>
      <c r="AD40" s="3"/>
      <c r="AE40" s="2"/>
      <c r="AF40" s="2">
        <v>1</v>
      </c>
    </row>
    <row r="41" spans="1:32" ht="37.9" customHeight="1" x14ac:dyDescent="0.25">
      <c r="A41" s="2"/>
      <c r="B41" s="2" t="s">
        <v>8</v>
      </c>
      <c r="C41" s="2" t="s">
        <v>15</v>
      </c>
      <c r="D41" s="6" t="s">
        <v>21</v>
      </c>
      <c r="E41" s="7">
        <v>45757</v>
      </c>
      <c r="F41" s="2" t="s">
        <v>6</v>
      </c>
      <c r="G41" s="2">
        <v>2025</v>
      </c>
      <c r="H41" s="2"/>
      <c r="I41" s="2" t="s">
        <v>9</v>
      </c>
      <c r="J41" s="2" t="s">
        <v>20</v>
      </c>
      <c r="K41" s="2" t="s">
        <v>4</v>
      </c>
      <c r="L41" s="6" t="s">
        <v>129</v>
      </c>
      <c r="M41" s="2">
        <v>4</v>
      </c>
      <c r="N41" s="2" t="s">
        <v>3</v>
      </c>
      <c r="O41" s="43">
        <v>28898.69</v>
      </c>
      <c r="P41" s="43">
        <f t="shared" si="2"/>
        <v>115594.76</v>
      </c>
      <c r="Q41" s="2" t="s">
        <v>2</v>
      </c>
      <c r="R41" s="2" t="s">
        <v>19</v>
      </c>
      <c r="S41" s="3">
        <v>100644</v>
      </c>
      <c r="T41" s="5">
        <v>45761</v>
      </c>
      <c r="U41" s="2" t="s">
        <v>12</v>
      </c>
      <c r="V41" s="5">
        <v>45762</v>
      </c>
      <c r="W41" s="3" t="s">
        <v>14</v>
      </c>
      <c r="X41" s="2" t="s">
        <v>13</v>
      </c>
      <c r="Y41" s="2">
        <v>3</v>
      </c>
      <c r="Z41" s="2">
        <v>2</v>
      </c>
      <c r="AA41" s="2">
        <f t="shared" si="3"/>
        <v>-2</v>
      </c>
      <c r="AB41" s="4">
        <v>45898</v>
      </c>
      <c r="AC41" s="3">
        <v>63414</v>
      </c>
      <c r="AD41" s="3"/>
      <c r="AE41" s="2"/>
      <c r="AF41" s="2">
        <v>1</v>
      </c>
    </row>
    <row r="42" spans="1:32" ht="37.9" customHeight="1" x14ac:dyDescent="0.25">
      <c r="A42" s="2"/>
      <c r="B42" s="2" t="s">
        <v>8</v>
      </c>
      <c r="C42" s="2" t="s">
        <v>15</v>
      </c>
      <c r="D42" s="6" t="s">
        <v>21</v>
      </c>
      <c r="E42" s="7">
        <v>45757</v>
      </c>
      <c r="F42" s="2" t="s">
        <v>6</v>
      </c>
      <c r="G42" s="2">
        <v>2025</v>
      </c>
      <c r="H42" s="2"/>
      <c r="I42" s="2" t="s">
        <v>9</v>
      </c>
      <c r="J42" s="2" t="s">
        <v>20</v>
      </c>
      <c r="K42" s="2" t="s">
        <v>4</v>
      </c>
      <c r="L42" s="6" t="s">
        <v>130</v>
      </c>
      <c r="M42" s="2">
        <v>1</v>
      </c>
      <c r="N42" s="2" t="s">
        <v>3</v>
      </c>
      <c r="O42" s="43">
        <v>60440</v>
      </c>
      <c r="P42" s="43">
        <f t="shared" si="2"/>
        <v>60440</v>
      </c>
      <c r="Q42" s="2" t="s">
        <v>2</v>
      </c>
      <c r="R42" s="2" t="s">
        <v>19</v>
      </c>
      <c r="S42" s="3">
        <v>100644</v>
      </c>
      <c r="T42" s="5">
        <v>45761</v>
      </c>
      <c r="U42" s="2" t="s">
        <v>12</v>
      </c>
      <c r="V42" s="5">
        <v>45762</v>
      </c>
      <c r="W42" s="3" t="s">
        <v>14</v>
      </c>
      <c r="X42" s="2" t="s">
        <v>13</v>
      </c>
      <c r="Y42" s="2">
        <v>3</v>
      </c>
      <c r="Z42" s="2">
        <v>1</v>
      </c>
      <c r="AA42" s="2">
        <f t="shared" si="1"/>
        <v>0</v>
      </c>
      <c r="AB42" s="4">
        <v>45807</v>
      </c>
      <c r="AC42" s="3">
        <v>63610</v>
      </c>
      <c r="AD42" s="3"/>
      <c r="AE42" s="2"/>
      <c r="AF42" s="2">
        <v>1</v>
      </c>
    </row>
    <row r="43" spans="1:32" ht="37.9" customHeight="1" x14ac:dyDescent="0.25">
      <c r="A43" s="2"/>
      <c r="B43" s="2" t="s">
        <v>8</v>
      </c>
      <c r="C43" s="2" t="s">
        <v>15</v>
      </c>
      <c r="D43" s="6" t="s">
        <v>21</v>
      </c>
      <c r="E43" s="7">
        <v>45757</v>
      </c>
      <c r="F43" s="2" t="s">
        <v>6</v>
      </c>
      <c r="G43" s="2">
        <v>2025</v>
      </c>
      <c r="H43" s="2"/>
      <c r="I43" s="2" t="s">
        <v>9</v>
      </c>
      <c r="J43" s="2" t="s">
        <v>20</v>
      </c>
      <c r="K43" s="2" t="s">
        <v>4</v>
      </c>
      <c r="L43" s="6" t="s">
        <v>131</v>
      </c>
      <c r="M43" s="2">
        <v>2</v>
      </c>
      <c r="N43" s="2" t="s">
        <v>3</v>
      </c>
      <c r="O43" s="43">
        <v>6439.54</v>
      </c>
      <c r="P43" s="43">
        <f t="shared" si="2"/>
        <v>12879.08</v>
      </c>
      <c r="Q43" s="2" t="s">
        <v>2</v>
      </c>
      <c r="R43" s="2" t="s">
        <v>19</v>
      </c>
      <c r="S43" s="3">
        <v>100644</v>
      </c>
      <c r="T43" s="5">
        <v>45761</v>
      </c>
      <c r="U43" s="2" t="s">
        <v>12</v>
      </c>
      <c r="V43" s="5">
        <v>45762</v>
      </c>
      <c r="W43" s="3" t="s">
        <v>14</v>
      </c>
      <c r="X43" s="2" t="s">
        <v>13</v>
      </c>
      <c r="Y43" s="2">
        <v>3</v>
      </c>
      <c r="Z43" s="2">
        <v>2</v>
      </c>
      <c r="AA43" s="2">
        <f t="shared" ref="AA43:AA48" si="4">Z43-M43</f>
        <v>0</v>
      </c>
      <c r="AB43" s="4">
        <v>45898</v>
      </c>
      <c r="AC43" s="3">
        <v>63414</v>
      </c>
      <c r="AD43" s="3"/>
      <c r="AE43" s="2"/>
      <c r="AF43" s="2">
        <v>1</v>
      </c>
    </row>
    <row r="44" spans="1:32" ht="37.9" customHeight="1" x14ac:dyDescent="0.25">
      <c r="A44" s="2"/>
      <c r="B44" s="2" t="s">
        <v>8</v>
      </c>
      <c r="C44" s="2" t="s">
        <v>15</v>
      </c>
      <c r="D44" s="6" t="s">
        <v>21</v>
      </c>
      <c r="E44" s="7">
        <v>45757</v>
      </c>
      <c r="F44" s="2" t="s">
        <v>6</v>
      </c>
      <c r="G44" s="2">
        <v>2025</v>
      </c>
      <c r="H44" s="2"/>
      <c r="I44" s="2" t="s">
        <v>9</v>
      </c>
      <c r="J44" s="2" t="s">
        <v>20</v>
      </c>
      <c r="K44" s="2" t="s">
        <v>4</v>
      </c>
      <c r="L44" s="6" t="s">
        <v>132</v>
      </c>
      <c r="M44" s="2">
        <v>3</v>
      </c>
      <c r="N44" s="2" t="s">
        <v>3</v>
      </c>
      <c r="O44" s="43">
        <v>52209.72</v>
      </c>
      <c r="P44" s="43">
        <f t="shared" si="2"/>
        <v>156629.16</v>
      </c>
      <c r="Q44" s="2" t="s">
        <v>2</v>
      </c>
      <c r="R44" s="2" t="s">
        <v>19</v>
      </c>
      <c r="S44" s="3">
        <v>100644</v>
      </c>
      <c r="T44" s="5">
        <v>45761</v>
      </c>
      <c r="U44" s="2" t="s">
        <v>12</v>
      </c>
      <c r="V44" s="5">
        <v>45762</v>
      </c>
      <c r="W44" s="3" t="s">
        <v>14</v>
      </c>
      <c r="X44" s="2" t="s">
        <v>13</v>
      </c>
      <c r="Y44" s="2">
        <v>3</v>
      </c>
      <c r="Z44" s="2">
        <v>2</v>
      </c>
      <c r="AA44" s="2">
        <f t="shared" si="4"/>
        <v>-1</v>
      </c>
      <c r="AB44" s="4">
        <v>45898</v>
      </c>
      <c r="AC44" s="3">
        <v>63414</v>
      </c>
      <c r="AD44" s="3"/>
      <c r="AE44" s="2"/>
      <c r="AF44" s="2">
        <v>1</v>
      </c>
    </row>
    <row r="45" spans="1:32" ht="37.9" customHeight="1" x14ac:dyDescent="0.25">
      <c r="A45" s="2"/>
      <c r="B45" s="2" t="s">
        <v>8</v>
      </c>
      <c r="C45" s="2" t="s">
        <v>15</v>
      </c>
      <c r="D45" s="6" t="s">
        <v>21</v>
      </c>
      <c r="E45" s="7">
        <v>45757</v>
      </c>
      <c r="F45" s="2" t="s">
        <v>6</v>
      </c>
      <c r="G45" s="2">
        <v>2025</v>
      </c>
      <c r="H45" s="2"/>
      <c r="I45" s="2" t="s">
        <v>9</v>
      </c>
      <c r="J45" s="2" t="s">
        <v>20</v>
      </c>
      <c r="K45" s="2" t="s">
        <v>4</v>
      </c>
      <c r="L45" s="6" t="s">
        <v>133</v>
      </c>
      <c r="M45" s="2">
        <v>3</v>
      </c>
      <c r="N45" s="2" t="s">
        <v>3</v>
      </c>
      <c r="O45" s="43">
        <v>170258.86</v>
      </c>
      <c r="P45" s="43">
        <f t="shared" si="2"/>
        <v>510776.57999999996</v>
      </c>
      <c r="Q45" s="2" t="s">
        <v>2</v>
      </c>
      <c r="R45" s="2" t="s">
        <v>19</v>
      </c>
      <c r="S45" s="3">
        <v>100644</v>
      </c>
      <c r="T45" s="5">
        <v>45761</v>
      </c>
      <c r="U45" s="2" t="s">
        <v>12</v>
      </c>
      <c r="V45" s="5">
        <v>45762</v>
      </c>
      <c r="W45" s="3" t="s">
        <v>14</v>
      </c>
      <c r="X45" s="2" t="s">
        <v>13</v>
      </c>
      <c r="Y45" s="2">
        <v>3</v>
      </c>
      <c r="Z45" s="2">
        <v>2</v>
      </c>
      <c r="AA45" s="2">
        <f t="shared" si="4"/>
        <v>-1</v>
      </c>
      <c r="AB45" s="4">
        <v>45898</v>
      </c>
      <c r="AC45" s="3">
        <v>63414</v>
      </c>
      <c r="AD45" s="3"/>
      <c r="AE45" s="2"/>
      <c r="AF45" s="2">
        <v>1</v>
      </c>
    </row>
    <row r="46" spans="1:32" ht="37.9" customHeight="1" x14ac:dyDescent="0.25">
      <c r="A46" s="2"/>
      <c r="B46" s="2" t="s">
        <v>8</v>
      </c>
      <c r="C46" s="2" t="s">
        <v>15</v>
      </c>
      <c r="D46" s="6" t="s">
        <v>21</v>
      </c>
      <c r="E46" s="7">
        <v>45757</v>
      </c>
      <c r="F46" s="2" t="s">
        <v>6</v>
      </c>
      <c r="G46" s="2">
        <v>2025</v>
      </c>
      <c r="H46" s="2"/>
      <c r="I46" s="2" t="s">
        <v>9</v>
      </c>
      <c r="J46" s="2" t="s">
        <v>20</v>
      </c>
      <c r="K46" s="2" t="s">
        <v>4</v>
      </c>
      <c r="L46" s="6" t="s">
        <v>134</v>
      </c>
      <c r="M46" s="2">
        <v>3</v>
      </c>
      <c r="N46" s="2" t="s">
        <v>3</v>
      </c>
      <c r="O46" s="43">
        <v>90884.25</v>
      </c>
      <c r="P46" s="43">
        <f t="shared" si="2"/>
        <v>272652.75</v>
      </c>
      <c r="Q46" s="2" t="s">
        <v>2</v>
      </c>
      <c r="R46" s="2" t="s">
        <v>19</v>
      </c>
      <c r="S46" s="3">
        <v>100644</v>
      </c>
      <c r="T46" s="5">
        <v>45761</v>
      </c>
      <c r="U46" s="2" t="s">
        <v>12</v>
      </c>
      <c r="V46" s="5">
        <v>45762</v>
      </c>
      <c r="W46" s="3" t="s">
        <v>14</v>
      </c>
      <c r="X46" s="2" t="s">
        <v>13</v>
      </c>
      <c r="Y46" s="2">
        <v>3</v>
      </c>
      <c r="Z46" s="2">
        <v>2</v>
      </c>
      <c r="AA46" s="2">
        <f t="shared" si="4"/>
        <v>-1</v>
      </c>
      <c r="AB46" s="4">
        <v>45898</v>
      </c>
      <c r="AC46" s="3">
        <v>63414</v>
      </c>
      <c r="AD46" s="3"/>
      <c r="AE46" s="2"/>
      <c r="AF46" s="2">
        <v>1</v>
      </c>
    </row>
    <row r="47" spans="1:32" ht="37.9" customHeight="1" x14ac:dyDescent="0.25">
      <c r="A47" s="2"/>
      <c r="B47" s="2" t="s">
        <v>8</v>
      </c>
      <c r="C47" s="2" t="s">
        <v>15</v>
      </c>
      <c r="D47" s="6" t="s">
        <v>21</v>
      </c>
      <c r="E47" s="7">
        <v>45757</v>
      </c>
      <c r="F47" s="2" t="s">
        <v>6</v>
      </c>
      <c r="G47" s="2">
        <v>2025</v>
      </c>
      <c r="H47" s="2"/>
      <c r="I47" s="2" t="s">
        <v>9</v>
      </c>
      <c r="J47" s="2" t="s">
        <v>20</v>
      </c>
      <c r="K47" s="2" t="s">
        <v>4</v>
      </c>
      <c r="L47" s="6" t="s">
        <v>128</v>
      </c>
      <c r="M47" s="2">
        <v>3</v>
      </c>
      <c r="N47" s="2" t="s">
        <v>3</v>
      </c>
      <c r="O47" s="43">
        <v>64085.58</v>
      </c>
      <c r="P47" s="43">
        <f t="shared" si="2"/>
        <v>192256.74</v>
      </c>
      <c r="Q47" s="2" t="s">
        <v>2</v>
      </c>
      <c r="R47" s="2" t="s">
        <v>19</v>
      </c>
      <c r="S47" s="3">
        <v>100644</v>
      </c>
      <c r="T47" s="5">
        <v>45761</v>
      </c>
      <c r="U47" s="2" t="s">
        <v>12</v>
      </c>
      <c r="V47" s="5">
        <v>45762</v>
      </c>
      <c r="W47" s="3" t="s">
        <v>14</v>
      </c>
      <c r="X47" s="2" t="s">
        <v>13</v>
      </c>
      <c r="Y47" s="2">
        <v>3</v>
      </c>
      <c r="Z47" s="2">
        <v>2</v>
      </c>
      <c r="AA47" s="2">
        <f t="shared" si="4"/>
        <v>-1</v>
      </c>
      <c r="AB47" s="4">
        <v>45898</v>
      </c>
      <c r="AC47" s="3">
        <v>63414</v>
      </c>
      <c r="AD47" s="3"/>
      <c r="AE47" s="2"/>
      <c r="AF47" s="2">
        <v>1</v>
      </c>
    </row>
    <row r="48" spans="1:32" ht="37.9" customHeight="1" x14ac:dyDescent="0.25">
      <c r="A48" s="2"/>
      <c r="B48" s="2" t="s">
        <v>8</v>
      </c>
      <c r="C48" s="2" t="s">
        <v>15</v>
      </c>
      <c r="D48" s="6" t="s">
        <v>21</v>
      </c>
      <c r="E48" s="7">
        <v>45757</v>
      </c>
      <c r="F48" s="2" t="s">
        <v>6</v>
      </c>
      <c r="G48" s="2">
        <v>2025</v>
      </c>
      <c r="H48" s="2"/>
      <c r="I48" s="2" t="s">
        <v>9</v>
      </c>
      <c r="J48" s="2" t="s">
        <v>20</v>
      </c>
      <c r="K48" s="2" t="s">
        <v>4</v>
      </c>
      <c r="L48" s="6" t="s">
        <v>135</v>
      </c>
      <c r="M48" s="2">
        <v>6</v>
      </c>
      <c r="N48" s="2" t="s">
        <v>3</v>
      </c>
      <c r="O48" s="43">
        <v>4710.8100000000004</v>
      </c>
      <c r="P48" s="43">
        <f t="shared" si="2"/>
        <v>28264.86</v>
      </c>
      <c r="Q48" s="2" t="s">
        <v>2</v>
      </c>
      <c r="R48" s="2" t="s">
        <v>19</v>
      </c>
      <c r="S48" s="3">
        <v>100644</v>
      </c>
      <c r="T48" s="5">
        <v>45761</v>
      </c>
      <c r="U48" s="2" t="s">
        <v>12</v>
      </c>
      <c r="V48" s="5">
        <v>45762</v>
      </c>
      <c r="W48" s="3" t="s">
        <v>14</v>
      </c>
      <c r="X48" s="2" t="s">
        <v>13</v>
      </c>
      <c r="Y48" s="2">
        <v>3</v>
      </c>
      <c r="Z48" s="2">
        <v>2</v>
      </c>
      <c r="AA48" s="2">
        <f t="shared" si="4"/>
        <v>-4</v>
      </c>
      <c r="AB48" s="4">
        <v>45898</v>
      </c>
      <c r="AC48" s="3">
        <v>63414</v>
      </c>
      <c r="AD48" s="3"/>
      <c r="AE48" s="2"/>
      <c r="AF48" s="2">
        <v>1</v>
      </c>
    </row>
    <row r="49" spans="1:32" ht="37.9" customHeight="1" x14ac:dyDescent="0.25">
      <c r="A49" s="2">
        <v>1</v>
      </c>
      <c r="B49" s="2" t="s">
        <v>8</v>
      </c>
      <c r="C49" s="2" t="s">
        <v>15</v>
      </c>
      <c r="D49" s="6" t="s">
        <v>18</v>
      </c>
      <c r="E49" s="7">
        <v>45758</v>
      </c>
      <c r="F49" s="2" t="s">
        <v>6</v>
      </c>
      <c r="G49" s="2">
        <v>2025</v>
      </c>
      <c r="H49" s="2"/>
      <c r="I49" s="2" t="s">
        <v>5</v>
      </c>
      <c r="J49" s="2" t="s">
        <v>17</v>
      </c>
      <c r="K49" s="2" t="s">
        <v>4</v>
      </c>
      <c r="L49" s="6" t="s">
        <v>136</v>
      </c>
      <c r="M49" s="2">
        <v>2</v>
      </c>
      <c r="N49" s="2" t="s">
        <v>3</v>
      </c>
      <c r="O49" s="43">
        <v>56347.1</v>
      </c>
      <c r="P49" s="43">
        <f t="shared" si="2"/>
        <v>112694.2</v>
      </c>
      <c r="Q49" s="2" t="s">
        <v>2</v>
      </c>
      <c r="R49" s="2" t="s">
        <v>47</v>
      </c>
      <c r="S49" s="3">
        <v>101877</v>
      </c>
      <c r="T49" s="5">
        <v>45849</v>
      </c>
      <c r="U49" s="2" t="s">
        <v>12</v>
      </c>
      <c r="V49" s="5">
        <v>45850</v>
      </c>
      <c r="W49" s="3" t="s">
        <v>14</v>
      </c>
      <c r="X49" s="2" t="s">
        <v>13</v>
      </c>
      <c r="Y49" s="2">
        <v>3</v>
      </c>
      <c r="Z49" s="2">
        <v>2</v>
      </c>
      <c r="AA49" s="2">
        <f t="shared" si="1"/>
        <v>0</v>
      </c>
      <c r="AB49" s="4">
        <v>45860</v>
      </c>
      <c r="AC49" s="3">
        <v>40088</v>
      </c>
      <c r="AD49" s="3"/>
      <c r="AE49" s="2">
        <v>1</v>
      </c>
      <c r="AF49" s="2">
        <v>1</v>
      </c>
    </row>
    <row r="50" spans="1:32" ht="37.9" customHeight="1" x14ac:dyDescent="0.25">
      <c r="A50" s="2">
        <v>16</v>
      </c>
      <c r="B50" s="2" t="s">
        <v>8</v>
      </c>
      <c r="C50" s="2" t="s">
        <v>15</v>
      </c>
      <c r="D50" s="6" t="s">
        <v>118</v>
      </c>
      <c r="E50" s="7">
        <v>45763</v>
      </c>
      <c r="F50" s="2" t="s">
        <v>6</v>
      </c>
      <c r="G50" s="2">
        <v>2025</v>
      </c>
      <c r="H50" s="2"/>
      <c r="I50" s="2" t="s">
        <v>9</v>
      </c>
      <c r="J50" s="2" t="s">
        <v>117</v>
      </c>
      <c r="K50" s="2" t="s">
        <v>4</v>
      </c>
      <c r="L50" s="6" t="s">
        <v>152</v>
      </c>
      <c r="M50" s="2">
        <v>1</v>
      </c>
      <c r="N50" s="2" t="s">
        <v>3</v>
      </c>
      <c r="O50" s="43">
        <v>357690.2</v>
      </c>
      <c r="P50" s="43">
        <f t="shared" si="2"/>
        <v>357690.2</v>
      </c>
      <c r="Q50" s="2" t="s">
        <v>2</v>
      </c>
      <c r="R50" s="2" t="s">
        <v>153</v>
      </c>
      <c r="S50" s="3">
        <v>100771</v>
      </c>
      <c r="T50" s="5">
        <v>45772</v>
      </c>
      <c r="U50" s="2" t="s">
        <v>12</v>
      </c>
      <c r="V50" s="5">
        <v>45773</v>
      </c>
      <c r="W50" s="3" t="s">
        <v>14</v>
      </c>
      <c r="X50" s="2" t="s">
        <v>13</v>
      </c>
      <c r="Y50" s="2">
        <v>3</v>
      </c>
      <c r="Z50" s="2">
        <v>1</v>
      </c>
      <c r="AA50" s="2">
        <f t="shared" si="1"/>
        <v>0</v>
      </c>
      <c r="AB50" s="4">
        <v>45807</v>
      </c>
      <c r="AC50" s="3">
        <v>31856</v>
      </c>
      <c r="AD50" s="3"/>
      <c r="AE50" s="2">
        <v>1</v>
      </c>
      <c r="AF50" s="2">
        <v>1</v>
      </c>
    </row>
    <row r="51" spans="1:32" ht="37.9" customHeight="1" x14ac:dyDescent="0.25">
      <c r="A51" s="2"/>
      <c r="B51" s="2" t="s">
        <v>8</v>
      </c>
      <c r="C51" s="2" t="s">
        <v>15</v>
      </c>
      <c r="D51" s="6" t="s">
        <v>118</v>
      </c>
      <c r="E51" s="7">
        <v>45763</v>
      </c>
      <c r="F51" s="2" t="s">
        <v>6</v>
      </c>
      <c r="G51" s="2">
        <v>2025</v>
      </c>
      <c r="H51" s="2"/>
      <c r="I51" s="2" t="s">
        <v>9</v>
      </c>
      <c r="J51" s="2" t="s">
        <v>117</v>
      </c>
      <c r="K51" s="2" t="s">
        <v>4</v>
      </c>
      <c r="L51" s="6" t="s">
        <v>137</v>
      </c>
      <c r="M51" s="2">
        <v>1</v>
      </c>
      <c r="N51" s="2" t="s">
        <v>3</v>
      </c>
      <c r="O51" s="43">
        <v>30309.3</v>
      </c>
      <c r="P51" s="43">
        <f t="shared" si="2"/>
        <v>30309.3</v>
      </c>
      <c r="Q51" s="2" t="s">
        <v>2</v>
      </c>
      <c r="R51" s="2" t="s">
        <v>153</v>
      </c>
      <c r="S51" s="3">
        <v>100771</v>
      </c>
      <c r="T51" s="5">
        <v>45772</v>
      </c>
      <c r="U51" s="2" t="s">
        <v>12</v>
      </c>
      <c r="V51" s="5">
        <v>45773</v>
      </c>
      <c r="W51" s="3" t="s">
        <v>14</v>
      </c>
      <c r="X51" s="2" t="s">
        <v>13</v>
      </c>
      <c r="Y51" s="2">
        <v>3</v>
      </c>
      <c r="Z51" s="2">
        <v>1</v>
      </c>
      <c r="AA51" s="2">
        <f t="shared" si="1"/>
        <v>0</v>
      </c>
      <c r="AB51" s="4">
        <v>45807</v>
      </c>
      <c r="AC51" s="3">
        <v>31856</v>
      </c>
      <c r="AD51" s="3"/>
      <c r="AE51" s="2"/>
      <c r="AF51" s="2">
        <v>1</v>
      </c>
    </row>
    <row r="52" spans="1:32" ht="37.9" customHeight="1" x14ac:dyDescent="0.25">
      <c r="A52" s="2"/>
      <c r="B52" s="2" t="s">
        <v>8</v>
      </c>
      <c r="C52" s="2" t="s">
        <v>15</v>
      </c>
      <c r="D52" s="6" t="s">
        <v>118</v>
      </c>
      <c r="E52" s="7">
        <v>45763</v>
      </c>
      <c r="F52" s="2" t="s">
        <v>6</v>
      </c>
      <c r="G52" s="2">
        <v>2025</v>
      </c>
      <c r="H52" s="2"/>
      <c r="I52" s="2" t="s">
        <v>9</v>
      </c>
      <c r="J52" s="2" t="s">
        <v>117</v>
      </c>
      <c r="K52" s="2" t="s">
        <v>4</v>
      </c>
      <c r="L52" s="6" t="s">
        <v>138</v>
      </c>
      <c r="M52" s="2">
        <v>1</v>
      </c>
      <c r="N52" s="2" t="s">
        <v>3</v>
      </c>
      <c r="O52" s="43">
        <v>87155.6</v>
      </c>
      <c r="P52" s="43">
        <f t="shared" si="2"/>
        <v>87155.6</v>
      </c>
      <c r="Q52" s="2" t="s">
        <v>2</v>
      </c>
      <c r="R52" s="2" t="s">
        <v>153</v>
      </c>
      <c r="S52" s="3">
        <v>100771</v>
      </c>
      <c r="T52" s="5">
        <v>45772</v>
      </c>
      <c r="U52" s="2" t="s">
        <v>12</v>
      </c>
      <c r="V52" s="5">
        <v>45773</v>
      </c>
      <c r="W52" s="3" t="s">
        <v>14</v>
      </c>
      <c r="X52" s="2" t="s">
        <v>13</v>
      </c>
      <c r="Y52" s="2">
        <v>3</v>
      </c>
      <c r="Z52" s="2">
        <v>1</v>
      </c>
      <c r="AA52" s="2">
        <f t="shared" si="1"/>
        <v>0</v>
      </c>
      <c r="AB52" s="4">
        <v>45807</v>
      </c>
      <c r="AC52" s="3">
        <v>31837</v>
      </c>
      <c r="AD52" s="3"/>
      <c r="AE52" s="2"/>
      <c r="AF52" s="2">
        <v>1</v>
      </c>
    </row>
    <row r="53" spans="1:32" ht="37.9" customHeight="1" x14ac:dyDescent="0.25">
      <c r="A53" s="2"/>
      <c r="B53" s="2" t="s">
        <v>8</v>
      </c>
      <c r="C53" s="2" t="s">
        <v>15</v>
      </c>
      <c r="D53" s="6" t="s">
        <v>118</v>
      </c>
      <c r="E53" s="7">
        <v>45763</v>
      </c>
      <c r="F53" s="2" t="s">
        <v>6</v>
      </c>
      <c r="G53" s="2">
        <v>2025</v>
      </c>
      <c r="H53" s="2"/>
      <c r="I53" s="2" t="s">
        <v>9</v>
      </c>
      <c r="J53" s="2" t="s">
        <v>117</v>
      </c>
      <c r="K53" s="2" t="s">
        <v>4</v>
      </c>
      <c r="L53" s="6" t="s">
        <v>139</v>
      </c>
      <c r="M53" s="2">
        <v>1</v>
      </c>
      <c r="N53" s="2" t="s">
        <v>3</v>
      </c>
      <c r="O53" s="43">
        <v>87155.6</v>
      </c>
      <c r="P53" s="43">
        <f t="shared" si="2"/>
        <v>87155.6</v>
      </c>
      <c r="Q53" s="2" t="s">
        <v>2</v>
      </c>
      <c r="R53" s="2" t="s">
        <v>153</v>
      </c>
      <c r="S53" s="3">
        <v>100771</v>
      </c>
      <c r="T53" s="5">
        <v>45772</v>
      </c>
      <c r="U53" s="2" t="s">
        <v>12</v>
      </c>
      <c r="V53" s="5">
        <v>45773</v>
      </c>
      <c r="W53" s="3" t="s">
        <v>14</v>
      </c>
      <c r="X53" s="2" t="s">
        <v>13</v>
      </c>
      <c r="Y53" s="2">
        <v>3</v>
      </c>
      <c r="Z53" s="2">
        <v>1</v>
      </c>
      <c r="AA53" s="2">
        <f t="shared" si="1"/>
        <v>0</v>
      </c>
      <c r="AB53" s="4">
        <v>45807</v>
      </c>
      <c r="AC53" s="3">
        <v>31837</v>
      </c>
      <c r="AD53" s="3"/>
      <c r="AE53" s="2"/>
      <c r="AF53" s="2">
        <v>1</v>
      </c>
    </row>
    <row r="54" spans="1:32" ht="37.9" customHeight="1" x14ac:dyDescent="0.25">
      <c r="A54" s="2"/>
      <c r="B54" s="2" t="s">
        <v>156</v>
      </c>
      <c r="C54" s="2" t="s">
        <v>15</v>
      </c>
      <c r="D54" s="6" t="s">
        <v>118</v>
      </c>
      <c r="E54" s="7">
        <v>45763</v>
      </c>
      <c r="F54" s="2" t="s">
        <v>6</v>
      </c>
      <c r="G54" s="2">
        <v>2025</v>
      </c>
      <c r="H54" s="2"/>
      <c r="I54" s="2" t="s">
        <v>9</v>
      </c>
      <c r="J54" s="2" t="s">
        <v>117</v>
      </c>
      <c r="K54" s="2" t="s">
        <v>4</v>
      </c>
      <c r="L54" s="6" t="s">
        <v>140</v>
      </c>
      <c r="M54" s="2">
        <v>1</v>
      </c>
      <c r="N54" s="2" t="s">
        <v>3</v>
      </c>
      <c r="O54" s="43">
        <v>105279.3</v>
      </c>
      <c r="P54" s="43">
        <f t="shared" si="2"/>
        <v>105279.3</v>
      </c>
      <c r="Q54" s="2" t="s">
        <v>2</v>
      </c>
      <c r="R54" s="2" t="s">
        <v>153</v>
      </c>
      <c r="S54" s="3">
        <v>100771</v>
      </c>
      <c r="T54" s="5">
        <v>45772</v>
      </c>
      <c r="U54" s="2" t="s">
        <v>12</v>
      </c>
      <c r="V54" s="5">
        <v>45773</v>
      </c>
      <c r="W54" s="3" t="s">
        <v>14</v>
      </c>
      <c r="X54" s="2" t="s">
        <v>13</v>
      </c>
      <c r="Y54" s="2">
        <v>3</v>
      </c>
      <c r="Z54" s="2">
        <v>1</v>
      </c>
      <c r="AA54" s="2">
        <f t="shared" si="1"/>
        <v>0</v>
      </c>
      <c r="AB54" s="4">
        <v>45807</v>
      </c>
      <c r="AC54" s="3">
        <v>31856</v>
      </c>
      <c r="AD54" s="3"/>
      <c r="AE54" s="2"/>
      <c r="AF54" s="2">
        <v>1</v>
      </c>
    </row>
    <row r="55" spans="1:32" ht="37.9" customHeight="1" x14ac:dyDescent="0.25">
      <c r="A55" s="2"/>
      <c r="B55" s="2" t="s">
        <v>156</v>
      </c>
      <c r="C55" s="2" t="s">
        <v>15</v>
      </c>
      <c r="D55" s="6" t="s">
        <v>118</v>
      </c>
      <c r="E55" s="7">
        <v>45763</v>
      </c>
      <c r="F55" s="2" t="s">
        <v>6</v>
      </c>
      <c r="G55" s="2">
        <v>2025</v>
      </c>
      <c r="H55" s="2"/>
      <c r="I55" s="2" t="s">
        <v>9</v>
      </c>
      <c r="J55" s="2" t="s">
        <v>117</v>
      </c>
      <c r="K55" s="2" t="s">
        <v>4</v>
      </c>
      <c r="L55" s="6" t="s">
        <v>141</v>
      </c>
      <c r="M55" s="2">
        <v>1</v>
      </c>
      <c r="N55" s="2" t="s">
        <v>3</v>
      </c>
      <c r="O55" s="43">
        <v>34950.300000000003</v>
      </c>
      <c r="P55" s="43">
        <f t="shared" si="2"/>
        <v>34950.300000000003</v>
      </c>
      <c r="Q55" s="2" t="s">
        <v>2</v>
      </c>
      <c r="R55" s="2" t="s">
        <v>153</v>
      </c>
      <c r="S55" s="3">
        <v>100771</v>
      </c>
      <c r="T55" s="5">
        <v>45772</v>
      </c>
      <c r="U55" s="2" t="s">
        <v>12</v>
      </c>
      <c r="V55" s="5">
        <v>45773</v>
      </c>
      <c r="W55" s="3" t="s">
        <v>14</v>
      </c>
      <c r="X55" s="2" t="s">
        <v>13</v>
      </c>
      <c r="Y55" s="2">
        <v>3</v>
      </c>
      <c r="Z55" s="2">
        <v>1</v>
      </c>
      <c r="AA55" s="2">
        <f t="shared" si="1"/>
        <v>0</v>
      </c>
      <c r="AB55" s="4">
        <v>45807</v>
      </c>
      <c r="AC55" s="3">
        <v>31856</v>
      </c>
      <c r="AD55" s="3"/>
      <c r="AE55" s="2"/>
      <c r="AF55" s="2">
        <v>1</v>
      </c>
    </row>
    <row r="56" spans="1:32" ht="37.9" customHeight="1" x14ac:dyDescent="0.25">
      <c r="A56" s="2"/>
      <c r="B56" s="2" t="s">
        <v>156</v>
      </c>
      <c r="C56" s="2" t="s">
        <v>15</v>
      </c>
      <c r="D56" s="6" t="s">
        <v>118</v>
      </c>
      <c r="E56" s="7">
        <v>45763</v>
      </c>
      <c r="F56" s="2" t="s">
        <v>6</v>
      </c>
      <c r="G56" s="2">
        <v>2025</v>
      </c>
      <c r="H56" s="2"/>
      <c r="I56" s="2" t="s">
        <v>9</v>
      </c>
      <c r="J56" s="2" t="s">
        <v>117</v>
      </c>
      <c r="K56" s="2" t="s">
        <v>4</v>
      </c>
      <c r="L56" s="6" t="s">
        <v>142</v>
      </c>
      <c r="M56" s="2">
        <v>1</v>
      </c>
      <c r="N56" s="2" t="s">
        <v>3</v>
      </c>
      <c r="O56" s="43">
        <v>49420.7</v>
      </c>
      <c r="P56" s="43">
        <f t="shared" si="2"/>
        <v>49420.7</v>
      </c>
      <c r="Q56" s="2" t="s">
        <v>2</v>
      </c>
      <c r="R56" s="2" t="s">
        <v>153</v>
      </c>
      <c r="S56" s="3">
        <v>100771</v>
      </c>
      <c r="T56" s="5">
        <v>45772</v>
      </c>
      <c r="U56" s="2" t="s">
        <v>12</v>
      </c>
      <c r="V56" s="5">
        <v>45773</v>
      </c>
      <c r="W56" s="3" t="s">
        <v>14</v>
      </c>
      <c r="X56" s="2" t="s">
        <v>13</v>
      </c>
      <c r="Y56" s="2">
        <v>3</v>
      </c>
      <c r="Z56" s="2">
        <v>1</v>
      </c>
      <c r="AA56" s="2">
        <f t="shared" si="1"/>
        <v>0</v>
      </c>
      <c r="AB56" s="4">
        <v>45807</v>
      </c>
      <c r="AC56" s="3">
        <v>31856</v>
      </c>
      <c r="AD56" s="3"/>
      <c r="AE56" s="2"/>
      <c r="AF56" s="2">
        <v>1</v>
      </c>
    </row>
    <row r="57" spans="1:32" ht="37.9" customHeight="1" x14ac:dyDescent="0.25">
      <c r="A57" s="2"/>
      <c r="B57" s="2" t="s">
        <v>156</v>
      </c>
      <c r="C57" s="2" t="s">
        <v>15</v>
      </c>
      <c r="D57" s="6" t="s">
        <v>118</v>
      </c>
      <c r="E57" s="7">
        <v>45763</v>
      </c>
      <c r="F57" s="2" t="s">
        <v>6</v>
      </c>
      <c r="G57" s="2">
        <v>2025</v>
      </c>
      <c r="H57" s="2"/>
      <c r="I57" s="2" t="s">
        <v>9</v>
      </c>
      <c r="J57" s="2" t="s">
        <v>117</v>
      </c>
      <c r="K57" s="2" t="s">
        <v>4</v>
      </c>
      <c r="L57" s="6" t="s">
        <v>143</v>
      </c>
      <c r="M57" s="2">
        <v>1</v>
      </c>
      <c r="N57" s="2" t="s">
        <v>3</v>
      </c>
      <c r="O57" s="43">
        <v>32344.2</v>
      </c>
      <c r="P57" s="43">
        <f t="shared" si="2"/>
        <v>32344.2</v>
      </c>
      <c r="Q57" s="2" t="s">
        <v>2</v>
      </c>
      <c r="R57" s="2" t="s">
        <v>153</v>
      </c>
      <c r="S57" s="3">
        <v>100771</v>
      </c>
      <c r="T57" s="5">
        <v>45772</v>
      </c>
      <c r="U57" s="2" t="s">
        <v>12</v>
      </c>
      <c r="V57" s="5">
        <v>45773</v>
      </c>
      <c r="W57" s="3" t="s">
        <v>14</v>
      </c>
      <c r="X57" s="2" t="s">
        <v>13</v>
      </c>
      <c r="Y57" s="2">
        <v>3</v>
      </c>
      <c r="Z57" s="2">
        <v>1</v>
      </c>
      <c r="AA57" s="2">
        <f t="shared" si="1"/>
        <v>0</v>
      </c>
      <c r="AB57" s="4">
        <v>45807</v>
      </c>
      <c r="AC57" s="3">
        <v>31856</v>
      </c>
      <c r="AD57" s="3"/>
      <c r="AE57" s="2"/>
      <c r="AF57" s="2">
        <v>1</v>
      </c>
    </row>
    <row r="58" spans="1:32" ht="37.9" customHeight="1" x14ac:dyDescent="0.25">
      <c r="A58" s="2"/>
      <c r="B58" s="2" t="s">
        <v>156</v>
      </c>
      <c r="C58" s="2" t="s">
        <v>15</v>
      </c>
      <c r="D58" s="6" t="s">
        <v>118</v>
      </c>
      <c r="E58" s="7">
        <v>45763</v>
      </c>
      <c r="F58" s="2" t="s">
        <v>6</v>
      </c>
      <c r="G58" s="2">
        <v>2025</v>
      </c>
      <c r="H58" s="2"/>
      <c r="I58" s="2" t="s">
        <v>9</v>
      </c>
      <c r="J58" s="2" t="s">
        <v>117</v>
      </c>
      <c r="K58" s="2" t="s">
        <v>4</v>
      </c>
      <c r="L58" s="6" t="s">
        <v>144</v>
      </c>
      <c r="M58" s="2">
        <v>1</v>
      </c>
      <c r="N58" s="2" t="s">
        <v>3</v>
      </c>
      <c r="O58" s="43">
        <v>247317.7</v>
      </c>
      <c r="P58" s="43">
        <f t="shared" si="2"/>
        <v>247317.7</v>
      </c>
      <c r="Q58" s="2" t="s">
        <v>2</v>
      </c>
      <c r="R58" s="2" t="s">
        <v>153</v>
      </c>
      <c r="S58" s="3">
        <v>100771</v>
      </c>
      <c r="T58" s="5">
        <v>45772</v>
      </c>
      <c r="U58" s="2" t="s">
        <v>12</v>
      </c>
      <c r="V58" s="5">
        <v>45773</v>
      </c>
      <c r="W58" s="3" t="s">
        <v>14</v>
      </c>
      <c r="X58" s="2" t="s">
        <v>13</v>
      </c>
      <c r="Y58" s="2">
        <v>3</v>
      </c>
      <c r="Z58" s="2">
        <v>1</v>
      </c>
      <c r="AA58" s="2">
        <f t="shared" si="1"/>
        <v>0</v>
      </c>
      <c r="AB58" s="4">
        <v>45807</v>
      </c>
      <c r="AC58" s="3">
        <v>31856</v>
      </c>
      <c r="AD58" s="3"/>
      <c r="AE58" s="2"/>
      <c r="AF58" s="2">
        <v>1</v>
      </c>
    </row>
    <row r="59" spans="1:32" ht="37.9" customHeight="1" x14ac:dyDescent="0.25">
      <c r="A59" s="2"/>
      <c r="B59" s="2" t="s">
        <v>156</v>
      </c>
      <c r="C59" s="2" t="s">
        <v>15</v>
      </c>
      <c r="D59" s="6" t="s">
        <v>118</v>
      </c>
      <c r="E59" s="7">
        <v>45763</v>
      </c>
      <c r="F59" s="2" t="s">
        <v>6</v>
      </c>
      <c r="G59" s="2">
        <v>2025</v>
      </c>
      <c r="H59" s="2"/>
      <c r="I59" s="2" t="s">
        <v>9</v>
      </c>
      <c r="J59" s="2" t="s">
        <v>117</v>
      </c>
      <c r="K59" s="2" t="s">
        <v>4</v>
      </c>
      <c r="L59" s="6" t="s">
        <v>145</v>
      </c>
      <c r="M59" s="2">
        <v>2</v>
      </c>
      <c r="N59" s="2" t="s">
        <v>3</v>
      </c>
      <c r="O59" s="43">
        <v>31332.7</v>
      </c>
      <c r="P59" s="43">
        <f t="shared" si="2"/>
        <v>62665.4</v>
      </c>
      <c r="Q59" s="2" t="s">
        <v>2</v>
      </c>
      <c r="R59" s="2" t="s">
        <v>153</v>
      </c>
      <c r="S59" s="3">
        <v>100771</v>
      </c>
      <c r="T59" s="5">
        <v>45772</v>
      </c>
      <c r="U59" s="2" t="s">
        <v>12</v>
      </c>
      <c r="V59" s="5">
        <v>45773</v>
      </c>
      <c r="W59" s="3" t="s">
        <v>14</v>
      </c>
      <c r="X59" s="2" t="s">
        <v>13</v>
      </c>
      <c r="Y59" s="2">
        <v>3</v>
      </c>
      <c r="Z59" s="2">
        <v>2</v>
      </c>
      <c r="AA59" s="2">
        <f t="shared" si="1"/>
        <v>0</v>
      </c>
      <c r="AB59" s="4">
        <v>45807</v>
      </c>
      <c r="AC59" s="3">
        <v>31856</v>
      </c>
      <c r="AD59" s="3"/>
      <c r="AE59" s="2"/>
      <c r="AF59" s="2">
        <v>1</v>
      </c>
    </row>
    <row r="60" spans="1:32" ht="37.9" customHeight="1" x14ac:dyDescent="0.25">
      <c r="A60" s="2"/>
      <c r="B60" s="2" t="s">
        <v>156</v>
      </c>
      <c r="C60" s="2" t="s">
        <v>15</v>
      </c>
      <c r="D60" s="6" t="s">
        <v>118</v>
      </c>
      <c r="E60" s="7">
        <v>45763</v>
      </c>
      <c r="F60" s="2" t="s">
        <v>6</v>
      </c>
      <c r="G60" s="2">
        <v>2025</v>
      </c>
      <c r="H60" s="2"/>
      <c r="I60" s="2" t="s">
        <v>9</v>
      </c>
      <c r="J60" s="2" t="s">
        <v>117</v>
      </c>
      <c r="K60" s="2" t="s">
        <v>4</v>
      </c>
      <c r="L60" s="6" t="s">
        <v>146</v>
      </c>
      <c r="M60" s="2">
        <v>1</v>
      </c>
      <c r="N60" s="2" t="s">
        <v>3</v>
      </c>
      <c r="O60" s="43">
        <v>40091.1</v>
      </c>
      <c r="P60" s="43">
        <f t="shared" si="2"/>
        <v>40091.1</v>
      </c>
      <c r="Q60" s="2" t="s">
        <v>2</v>
      </c>
      <c r="R60" s="2" t="s">
        <v>153</v>
      </c>
      <c r="S60" s="3">
        <v>100771</v>
      </c>
      <c r="T60" s="5">
        <v>45772</v>
      </c>
      <c r="U60" s="2" t="s">
        <v>12</v>
      </c>
      <c r="V60" s="5">
        <v>45773</v>
      </c>
      <c r="W60" s="3" t="s">
        <v>14</v>
      </c>
      <c r="X60" s="2" t="s">
        <v>13</v>
      </c>
      <c r="Y60" s="2">
        <v>3</v>
      </c>
      <c r="Z60" s="2">
        <v>1</v>
      </c>
      <c r="AA60" s="2">
        <f t="shared" si="1"/>
        <v>0</v>
      </c>
      <c r="AB60" s="4">
        <v>45807</v>
      </c>
      <c r="AC60" s="3">
        <v>31856</v>
      </c>
      <c r="AD60" s="3"/>
      <c r="AE60" s="2"/>
      <c r="AF60" s="2">
        <v>1</v>
      </c>
    </row>
    <row r="61" spans="1:32" ht="37.9" customHeight="1" x14ac:dyDescent="0.25">
      <c r="A61" s="2"/>
      <c r="B61" s="2" t="s">
        <v>156</v>
      </c>
      <c r="C61" s="2" t="s">
        <v>15</v>
      </c>
      <c r="D61" s="6" t="s">
        <v>118</v>
      </c>
      <c r="E61" s="7">
        <v>45763</v>
      </c>
      <c r="F61" s="2" t="s">
        <v>6</v>
      </c>
      <c r="G61" s="2">
        <v>2025</v>
      </c>
      <c r="H61" s="2"/>
      <c r="I61" s="2" t="s">
        <v>9</v>
      </c>
      <c r="J61" s="2" t="s">
        <v>117</v>
      </c>
      <c r="K61" s="2" t="s">
        <v>4</v>
      </c>
      <c r="L61" s="6" t="s">
        <v>147</v>
      </c>
      <c r="M61" s="2">
        <v>1</v>
      </c>
      <c r="N61" s="2" t="s">
        <v>3</v>
      </c>
      <c r="O61" s="43">
        <v>7151.9</v>
      </c>
      <c r="P61" s="43">
        <f t="shared" si="2"/>
        <v>7151.9</v>
      </c>
      <c r="Q61" s="2" t="s">
        <v>2</v>
      </c>
      <c r="R61" s="2" t="s">
        <v>153</v>
      </c>
      <c r="S61" s="3">
        <v>100771</v>
      </c>
      <c r="T61" s="5">
        <v>45772</v>
      </c>
      <c r="U61" s="2" t="s">
        <v>12</v>
      </c>
      <c r="V61" s="5">
        <v>45773</v>
      </c>
      <c r="W61" s="3" t="s">
        <v>14</v>
      </c>
      <c r="X61" s="2" t="s">
        <v>13</v>
      </c>
      <c r="Y61" s="2">
        <v>3</v>
      </c>
      <c r="Z61" s="2">
        <v>1</v>
      </c>
      <c r="AA61" s="2">
        <f t="shared" si="1"/>
        <v>0</v>
      </c>
      <c r="AB61" s="4">
        <v>45807</v>
      </c>
      <c r="AC61" s="3">
        <v>31856</v>
      </c>
      <c r="AD61" s="3"/>
      <c r="AE61" s="2"/>
      <c r="AF61" s="2">
        <v>1</v>
      </c>
    </row>
    <row r="62" spans="1:32" ht="37.9" customHeight="1" x14ac:dyDescent="0.25">
      <c r="A62" s="2"/>
      <c r="B62" s="2" t="s">
        <v>156</v>
      </c>
      <c r="C62" s="2" t="s">
        <v>15</v>
      </c>
      <c r="D62" s="6" t="s">
        <v>118</v>
      </c>
      <c r="E62" s="7">
        <v>45763</v>
      </c>
      <c r="F62" s="2" t="s">
        <v>6</v>
      </c>
      <c r="G62" s="2">
        <v>2025</v>
      </c>
      <c r="H62" s="2"/>
      <c r="I62" s="2" t="s">
        <v>9</v>
      </c>
      <c r="J62" s="2" t="s">
        <v>117</v>
      </c>
      <c r="K62" s="2" t="s">
        <v>4</v>
      </c>
      <c r="L62" s="6" t="s">
        <v>148</v>
      </c>
      <c r="M62" s="2">
        <v>1</v>
      </c>
      <c r="N62" s="2" t="s">
        <v>3</v>
      </c>
      <c r="O62" s="43">
        <v>4688.6000000000004</v>
      </c>
      <c r="P62" s="43">
        <f t="shared" si="2"/>
        <v>4688.6000000000004</v>
      </c>
      <c r="Q62" s="2" t="s">
        <v>2</v>
      </c>
      <c r="R62" s="2" t="s">
        <v>153</v>
      </c>
      <c r="S62" s="3">
        <v>100771</v>
      </c>
      <c r="T62" s="5">
        <v>45772</v>
      </c>
      <c r="U62" s="2" t="s">
        <v>12</v>
      </c>
      <c r="V62" s="5">
        <v>45773</v>
      </c>
      <c r="W62" s="3" t="s">
        <v>14</v>
      </c>
      <c r="X62" s="2" t="s">
        <v>13</v>
      </c>
      <c r="Y62" s="2">
        <v>3</v>
      </c>
      <c r="Z62" s="2">
        <v>1</v>
      </c>
      <c r="AA62" s="2">
        <f t="shared" si="1"/>
        <v>0</v>
      </c>
      <c r="AB62" s="4">
        <v>45807</v>
      </c>
      <c r="AC62" s="3">
        <v>31856</v>
      </c>
      <c r="AD62" s="3"/>
      <c r="AE62" s="2"/>
      <c r="AF62" s="2">
        <v>1</v>
      </c>
    </row>
    <row r="63" spans="1:32" ht="37.9" customHeight="1" x14ac:dyDescent="0.25">
      <c r="A63" s="2"/>
      <c r="B63" s="2" t="s">
        <v>156</v>
      </c>
      <c r="C63" s="2" t="s">
        <v>15</v>
      </c>
      <c r="D63" s="6" t="s">
        <v>118</v>
      </c>
      <c r="E63" s="7">
        <v>45763</v>
      </c>
      <c r="F63" s="2" t="s">
        <v>6</v>
      </c>
      <c r="G63" s="2">
        <v>2025</v>
      </c>
      <c r="H63" s="2"/>
      <c r="I63" s="2" t="s">
        <v>9</v>
      </c>
      <c r="J63" s="2" t="s">
        <v>117</v>
      </c>
      <c r="K63" s="2" t="s">
        <v>4</v>
      </c>
      <c r="L63" s="6" t="s">
        <v>149</v>
      </c>
      <c r="M63" s="2">
        <v>4</v>
      </c>
      <c r="N63" s="2" t="s">
        <v>3</v>
      </c>
      <c r="O63" s="43">
        <v>5128.8999999999996</v>
      </c>
      <c r="P63" s="43">
        <f t="shared" ref="P63:P69" si="5">O63*M63</f>
        <v>20515.599999999999</v>
      </c>
      <c r="Q63" s="2" t="s">
        <v>2</v>
      </c>
      <c r="R63" s="2" t="s">
        <v>153</v>
      </c>
      <c r="S63" s="3">
        <v>100771</v>
      </c>
      <c r="T63" s="5">
        <v>45772</v>
      </c>
      <c r="U63" s="2" t="s">
        <v>12</v>
      </c>
      <c r="V63" s="5">
        <v>45773</v>
      </c>
      <c r="W63" s="3" t="s">
        <v>14</v>
      </c>
      <c r="X63" s="2" t="s">
        <v>13</v>
      </c>
      <c r="Y63" s="2">
        <v>3</v>
      </c>
      <c r="Z63" s="2">
        <v>4</v>
      </c>
      <c r="AA63" s="2">
        <f t="shared" ref="AA63:AA69" si="6">Z63-M63</f>
        <v>0</v>
      </c>
      <c r="AB63" s="4">
        <v>45807</v>
      </c>
      <c r="AC63" s="3">
        <v>31856</v>
      </c>
      <c r="AD63" s="3"/>
      <c r="AE63" s="2"/>
      <c r="AF63" s="2">
        <v>1</v>
      </c>
    </row>
    <row r="64" spans="1:32" ht="37.9" customHeight="1" x14ac:dyDescent="0.25">
      <c r="A64" s="2"/>
      <c r="B64" s="2" t="s">
        <v>156</v>
      </c>
      <c r="C64" s="2" t="s">
        <v>15</v>
      </c>
      <c r="D64" s="6" t="s">
        <v>118</v>
      </c>
      <c r="E64" s="7">
        <v>45763</v>
      </c>
      <c r="F64" s="2" t="s">
        <v>6</v>
      </c>
      <c r="G64" s="2">
        <v>2025</v>
      </c>
      <c r="H64" s="2"/>
      <c r="I64" s="2" t="s">
        <v>9</v>
      </c>
      <c r="J64" s="2" t="s">
        <v>117</v>
      </c>
      <c r="K64" s="2" t="s">
        <v>4</v>
      </c>
      <c r="L64" s="6" t="s">
        <v>150</v>
      </c>
      <c r="M64" s="2">
        <v>1</v>
      </c>
      <c r="N64" s="2" t="s">
        <v>3</v>
      </c>
      <c r="O64" s="43">
        <v>28536.2</v>
      </c>
      <c r="P64" s="43">
        <f t="shared" si="5"/>
        <v>28536.2</v>
      </c>
      <c r="Q64" s="2" t="s">
        <v>2</v>
      </c>
      <c r="R64" s="2" t="s">
        <v>153</v>
      </c>
      <c r="S64" s="3">
        <v>100771</v>
      </c>
      <c r="T64" s="5">
        <v>45772</v>
      </c>
      <c r="U64" s="2" t="s">
        <v>12</v>
      </c>
      <c r="V64" s="5">
        <v>45773</v>
      </c>
      <c r="W64" s="3" t="s">
        <v>14</v>
      </c>
      <c r="X64" s="2" t="s">
        <v>13</v>
      </c>
      <c r="Y64" s="2">
        <v>3</v>
      </c>
      <c r="Z64" s="2">
        <v>1</v>
      </c>
      <c r="AA64" s="2">
        <f t="shared" si="6"/>
        <v>0</v>
      </c>
      <c r="AB64" s="4">
        <v>45807</v>
      </c>
      <c r="AC64" s="3">
        <v>31856</v>
      </c>
      <c r="AD64" s="3"/>
      <c r="AE64" s="2"/>
      <c r="AF64" s="2">
        <v>1</v>
      </c>
    </row>
    <row r="65" spans="1:32" ht="37.9" customHeight="1" x14ac:dyDescent="0.25">
      <c r="A65" s="2"/>
      <c r="B65" s="2" t="s">
        <v>156</v>
      </c>
      <c r="C65" s="2" t="s">
        <v>15</v>
      </c>
      <c r="D65" s="6" t="s">
        <v>118</v>
      </c>
      <c r="E65" s="7">
        <v>45763</v>
      </c>
      <c r="F65" s="2" t="s">
        <v>6</v>
      </c>
      <c r="G65" s="2">
        <v>2025</v>
      </c>
      <c r="H65" s="2"/>
      <c r="I65" s="2" t="s">
        <v>9</v>
      </c>
      <c r="J65" s="2" t="s">
        <v>117</v>
      </c>
      <c r="K65" s="2" t="s">
        <v>4</v>
      </c>
      <c r="L65" s="6" t="s">
        <v>151</v>
      </c>
      <c r="M65" s="2">
        <v>2</v>
      </c>
      <c r="N65" s="2" t="s">
        <v>3</v>
      </c>
      <c r="O65" s="43">
        <v>12733</v>
      </c>
      <c r="P65" s="43">
        <f t="shared" si="5"/>
        <v>25466</v>
      </c>
      <c r="Q65" s="2" t="s">
        <v>2</v>
      </c>
      <c r="R65" s="2" t="s">
        <v>153</v>
      </c>
      <c r="S65" s="3">
        <v>100771</v>
      </c>
      <c r="T65" s="5">
        <v>45772</v>
      </c>
      <c r="U65" s="2" t="s">
        <v>12</v>
      </c>
      <c r="V65" s="5">
        <v>45773</v>
      </c>
      <c r="W65" s="3" t="s">
        <v>14</v>
      </c>
      <c r="X65" s="2" t="s">
        <v>13</v>
      </c>
      <c r="Y65" s="2">
        <v>3</v>
      </c>
      <c r="Z65" s="2">
        <v>2</v>
      </c>
      <c r="AA65" s="2">
        <f t="shared" si="6"/>
        <v>0</v>
      </c>
      <c r="AB65" s="4">
        <v>45807</v>
      </c>
      <c r="AC65" s="3">
        <v>31856</v>
      </c>
      <c r="AD65" s="3"/>
      <c r="AE65" s="2"/>
      <c r="AF65" s="2">
        <v>1</v>
      </c>
    </row>
    <row r="66" spans="1:32" ht="37.9" customHeight="1" x14ac:dyDescent="0.25">
      <c r="A66" s="2">
        <v>1</v>
      </c>
      <c r="B66" s="2" t="s">
        <v>156</v>
      </c>
      <c r="C66" s="2" t="s">
        <v>15</v>
      </c>
      <c r="D66" s="6" t="s">
        <v>157</v>
      </c>
      <c r="E66" s="7">
        <v>45772</v>
      </c>
      <c r="F66" s="2" t="s">
        <v>6</v>
      </c>
      <c r="G66" s="2">
        <v>2025</v>
      </c>
      <c r="H66" s="2"/>
      <c r="I66" s="2" t="s">
        <v>5</v>
      </c>
      <c r="J66" s="2" t="s">
        <v>158</v>
      </c>
      <c r="K66" s="2" t="s">
        <v>4</v>
      </c>
      <c r="L66" s="6" t="s">
        <v>159</v>
      </c>
      <c r="M66" s="2">
        <v>1</v>
      </c>
      <c r="N66" s="2" t="s">
        <v>3</v>
      </c>
      <c r="O66" s="43">
        <v>728820.7</v>
      </c>
      <c r="P66" s="43">
        <f t="shared" si="5"/>
        <v>728820.7</v>
      </c>
      <c r="Q66" s="2" t="s">
        <v>2</v>
      </c>
      <c r="R66" s="2" t="s">
        <v>63</v>
      </c>
      <c r="S66" s="3">
        <v>100791</v>
      </c>
      <c r="T66" s="5">
        <v>45775</v>
      </c>
      <c r="U66" s="2" t="s">
        <v>12</v>
      </c>
      <c r="V66" s="5">
        <v>45777</v>
      </c>
      <c r="W66" s="3" t="s">
        <v>14</v>
      </c>
      <c r="X66" s="2" t="s">
        <v>13</v>
      </c>
      <c r="Y66" s="2">
        <v>3</v>
      </c>
      <c r="Z66" s="2">
        <v>1</v>
      </c>
      <c r="AA66" s="2">
        <f t="shared" si="6"/>
        <v>0</v>
      </c>
      <c r="AB66" s="4">
        <v>45790</v>
      </c>
      <c r="AC66" s="3">
        <v>197078</v>
      </c>
      <c r="AD66" s="3"/>
      <c r="AE66" s="2">
        <v>1</v>
      </c>
      <c r="AF66" s="2">
        <v>1</v>
      </c>
    </row>
    <row r="67" spans="1:32" ht="37.9" customHeight="1" x14ac:dyDescent="0.25">
      <c r="A67" s="2">
        <v>3</v>
      </c>
      <c r="B67" s="2" t="s">
        <v>156</v>
      </c>
      <c r="C67" s="2" t="s">
        <v>15</v>
      </c>
      <c r="D67" s="6" t="s">
        <v>161</v>
      </c>
      <c r="E67" s="7">
        <v>45775</v>
      </c>
      <c r="F67" s="2" t="s">
        <v>6</v>
      </c>
      <c r="G67" s="2">
        <v>2025</v>
      </c>
      <c r="H67" s="2"/>
      <c r="I67" s="2" t="s">
        <v>5</v>
      </c>
      <c r="J67" s="2" t="s">
        <v>160</v>
      </c>
      <c r="K67" s="2" t="s">
        <v>4</v>
      </c>
      <c r="L67" s="6" t="s">
        <v>2493</v>
      </c>
      <c r="M67" s="2">
        <v>1</v>
      </c>
      <c r="N67" s="2" t="s">
        <v>3</v>
      </c>
      <c r="O67" s="43">
        <v>100830</v>
      </c>
      <c r="P67" s="43">
        <f t="shared" si="5"/>
        <v>100830</v>
      </c>
      <c r="Q67" s="2" t="s">
        <v>2</v>
      </c>
      <c r="R67" s="2" t="s">
        <v>76</v>
      </c>
      <c r="S67" s="3">
        <v>101001</v>
      </c>
      <c r="T67" s="5">
        <v>45785</v>
      </c>
      <c r="U67" s="2" t="s">
        <v>12</v>
      </c>
      <c r="V67" s="5">
        <v>45786</v>
      </c>
      <c r="W67" s="3" t="s">
        <v>14</v>
      </c>
      <c r="X67" s="2" t="s">
        <v>13</v>
      </c>
      <c r="Y67" s="2">
        <v>3</v>
      </c>
      <c r="Z67" s="2">
        <v>1</v>
      </c>
      <c r="AA67" s="2">
        <f t="shared" ref="AA67:AA68" si="7">Z67-M67</f>
        <v>0</v>
      </c>
      <c r="AB67" s="4">
        <v>45790</v>
      </c>
      <c r="AC67" s="3">
        <v>455</v>
      </c>
      <c r="AD67" s="3"/>
      <c r="AE67" s="2">
        <v>1</v>
      </c>
      <c r="AF67" s="2">
        <v>1</v>
      </c>
    </row>
    <row r="68" spans="1:32" ht="37.9" customHeight="1" x14ac:dyDescent="0.25">
      <c r="A68" s="2"/>
      <c r="B68" s="2" t="s">
        <v>156</v>
      </c>
      <c r="C68" s="2" t="s">
        <v>15</v>
      </c>
      <c r="D68" s="6" t="s">
        <v>161</v>
      </c>
      <c r="E68" s="7">
        <v>45775</v>
      </c>
      <c r="F68" s="2" t="s">
        <v>6</v>
      </c>
      <c r="G68" s="2">
        <v>2025</v>
      </c>
      <c r="H68" s="2"/>
      <c r="I68" s="2" t="s">
        <v>5</v>
      </c>
      <c r="J68" s="2" t="s">
        <v>160</v>
      </c>
      <c r="K68" s="2" t="s">
        <v>4</v>
      </c>
      <c r="L68" s="6" t="s">
        <v>2494</v>
      </c>
      <c r="M68" s="2">
        <v>1</v>
      </c>
      <c r="N68" s="2" t="s">
        <v>3</v>
      </c>
      <c r="O68" s="43">
        <v>40910</v>
      </c>
      <c r="P68" s="43">
        <f t="shared" si="5"/>
        <v>40910</v>
      </c>
      <c r="Q68" s="2" t="s">
        <v>2</v>
      </c>
      <c r="R68" s="2" t="s">
        <v>76</v>
      </c>
      <c r="S68" s="3" t="s">
        <v>503</v>
      </c>
      <c r="T68" s="5">
        <v>45785</v>
      </c>
      <c r="U68" s="2" t="s">
        <v>12</v>
      </c>
      <c r="V68" s="5">
        <v>45786</v>
      </c>
      <c r="W68" s="3" t="s">
        <v>14</v>
      </c>
      <c r="X68" s="2" t="s">
        <v>13</v>
      </c>
      <c r="Y68" s="2">
        <v>3</v>
      </c>
      <c r="Z68" s="2">
        <v>1</v>
      </c>
      <c r="AA68" s="2">
        <f t="shared" si="7"/>
        <v>0</v>
      </c>
      <c r="AB68" s="4">
        <v>45839</v>
      </c>
      <c r="AC68" s="3">
        <v>677</v>
      </c>
      <c r="AD68" s="3"/>
      <c r="AE68" s="2"/>
      <c r="AF68" s="2">
        <v>1</v>
      </c>
    </row>
    <row r="69" spans="1:32" ht="37.9" customHeight="1" x14ac:dyDescent="0.25">
      <c r="A69" s="2"/>
      <c r="B69" s="2" t="s">
        <v>156</v>
      </c>
      <c r="C69" s="2" t="s">
        <v>15</v>
      </c>
      <c r="D69" s="6" t="s">
        <v>161</v>
      </c>
      <c r="E69" s="7">
        <v>45775</v>
      </c>
      <c r="F69" s="2" t="s">
        <v>6</v>
      </c>
      <c r="G69" s="2">
        <v>2025</v>
      </c>
      <c r="H69" s="2"/>
      <c r="I69" s="2" t="s">
        <v>5</v>
      </c>
      <c r="J69" s="2" t="s">
        <v>160</v>
      </c>
      <c r="K69" s="2" t="s">
        <v>4</v>
      </c>
      <c r="L69" s="6" t="s">
        <v>2495</v>
      </c>
      <c r="M69" s="2">
        <v>1</v>
      </c>
      <c r="N69" s="2" t="s">
        <v>3</v>
      </c>
      <c r="O69" s="43"/>
      <c r="P69" s="43">
        <f t="shared" si="5"/>
        <v>0</v>
      </c>
      <c r="Q69" s="2" t="s">
        <v>2</v>
      </c>
      <c r="R69" s="2"/>
      <c r="S69" s="3"/>
      <c r="T69" s="5"/>
      <c r="U69" s="2"/>
      <c r="V69" s="5"/>
      <c r="W69" s="3" t="s">
        <v>1</v>
      </c>
      <c r="X69" s="2" t="s">
        <v>0</v>
      </c>
      <c r="Y69" s="2">
        <v>3</v>
      </c>
      <c r="Z69" s="2"/>
      <c r="AA69" s="2">
        <f t="shared" si="6"/>
        <v>-1</v>
      </c>
      <c r="AB69" s="4"/>
      <c r="AC69" s="3"/>
      <c r="AD69" s="3"/>
      <c r="AE69" s="2"/>
      <c r="AF69" s="2">
        <v>1</v>
      </c>
    </row>
    <row r="70" spans="1:32" ht="37.9" customHeight="1" x14ac:dyDescent="0.25">
      <c r="A70" s="2">
        <v>1</v>
      </c>
      <c r="B70" s="2" t="s">
        <v>156</v>
      </c>
      <c r="C70" s="2" t="s">
        <v>15</v>
      </c>
      <c r="D70" s="6" t="s">
        <v>161</v>
      </c>
      <c r="E70" s="7">
        <v>45791</v>
      </c>
      <c r="F70" s="2" t="s">
        <v>369</v>
      </c>
      <c r="G70" s="2">
        <v>2025</v>
      </c>
      <c r="H70" s="2"/>
      <c r="I70" s="2" t="s">
        <v>5</v>
      </c>
      <c r="J70" s="2" t="s">
        <v>407</v>
      </c>
      <c r="K70" s="2" t="s">
        <v>4</v>
      </c>
      <c r="L70" s="117" t="s">
        <v>2495</v>
      </c>
      <c r="M70" s="2">
        <v>1</v>
      </c>
      <c r="N70" s="2" t="s">
        <v>3</v>
      </c>
      <c r="O70" s="43"/>
      <c r="P70" s="43">
        <f t="shared" ref="P70" si="8">O70*M70</f>
        <v>0</v>
      </c>
      <c r="Q70" s="2" t="s">
        <v>2</v>
      </c>
      <c r="R70" s="2"/>
      <c r="S70" s="3"/>
      <c r="T70" s="5"/>
      <c r="U70" s="2"/>
      <c r="V70" s="5"/>
      <c r="W70" s="3" t="s">
        <v>1</v>
      </c>
      <c r="X70" s="2" t="s">
        <v>0</v>
      </c>
      <c r="Y70" s="2">
        <v>3</v>
      </c>
      <c r="Z70" s="2"/>
      <c r="AA70" s="2">
        <f t="shared" ref="AA70" si="9">Z70-M70</f>
        <v>-1</v>
      </c>
      <c r="AB70" s="4"/>
      <c r="AC70" s="3"/>
      <c r="AD70" s="3"/>
      <c r="AE70" s="2">
        <v>1</v>
      </c>
      <c r="AF70" s="2">
        <v>1</v>
      </c>
    </row>
    <row r="71" spans="1:32" ht="37.9" customHeight="1" x14ac:dyDescent="0.25">
      <c r="A71" s="2">
        <v>1</v>
      </c>
      <c r="B71" s="2" t="s">
        <v>156</v>
      </c>
      <c r="C71" s="2" t="s">
        <v>15</v>
      </c>
      <c r="D71" s="6" t="s">
        <v>410</v>
      </c>
      <c r="E71" s="7">
        <v>45792</v>
      </c>
      <c r="F71" s="2" t="s">
        <v>369</v>
      </c>
      <c r="G71" s="2">
        <v>2025</v>
      </c>
      <c r="H71" s="2"/>
      <c r="I71" s="2" t="s">
        <v>9</v>
      </c>
      <c r="J71" s="2" t="s">
        <v>409</v>
      </c>
      <c r="K71" s="2" t="s">
        <v>4</v>
      </c>
      <c r="L71" s="6" t="s">
        <v>411</v>
      </c>
      <c r="M71" s="2">
        <v>16</v>
      </c>
      <c r="N71" s="2" t="s">
        <v>3</v>
      </c>
      <c r="O71" s="43">
        <v>8789.5499999999993</v>
      </c>
      <c r="P71" s="43">
        <f t="shared" ref="P71:P72" si="10">O71*M71</f>
        <v>140632.79999999999</v>
      </c>
      <c r="Q71" s="2" t="s">
        <v>2</v>
      </c>
      <c r="R71" s="2" t="s">
        <v>153</v>
      </c>
      <c r="S71" s="3">
        <v>101160</v>
      </c>
      <c r="T71" s="5">
        <v>45797</v>
      </c>
      <c r="U71" s="2" t="s">
        <v>12</v>
      </c>
      <c r="V71" s="5">
        <v>45797</v>
      </c>
      <c r="W71" s="3" t="s">
        <v>14</v>
      </c>
      <c r="X71" s="2" t="s">
        <v>13</v>
      </c>
      <c r="Y71" s="2">
        <v>3</v>
      </c>
      <c r="Z71" s="2">
        <v>16</v>
      </c>
      <c r="AA71" s="2">
        <f t="shared" ref="AA71:AA72" si="11">Z71-M71</f>
        <v>0</v>
      </c>
      <c r="AB71" s="4">
        <v>45855</v>
      </c>
      <c r="AC71" s="3">
        <v>31989</v>
      </c>
      <c r="AD71" s="3"/>
      <c r="AE71" s="2">
        <v>1</v>
      </c>
      <c r="AF71" s="2">
        <v>1</v>
      </c>
    </row>
    <row r="72" spans="1:32" ht="37.9" customHeight="1" x14ac:dyDescent="0.25">
      <c r="A72" s="2">
        <v>1</v>
      </c>
      <c r="B72" s="2" t="s">
        <v>156</v>
      </c>
      <c r="C72" s="2" t="s">
        <v>15</v>
      </c>
      <c r="D72" s="6" t="s">
        <v>501</v>
      </c>
      <c r="E72" s="7">
        <v>45812</v>
      </c>
      <c r="F72" s="2" t="s">
        <v>433</v>
      </c>
      <c r="G72" s="2">
        <v>2025</v>
      </c>
      <c r="H72" s="2"/>
      <c r="I72" s="2" t="s">
        <v>5</v>
      </c>
      <c r="J72" s="2" t="s">
        <v>500</v>
      </c>
      <c r="K72" s="2" t="s">
        <v>4</v>
      </c>
      <c r="L72" s="6" t="s">
        <v>2496</v>
      </c>
      <c r="M72" s="2">
        <v>1</v>
      </c>
      <c r="N72" s="2" t="s">
        <v>3</v>
      </c>
      <c r="O72" s="43">
        <v>680400</v>
      </c>
      <c r="P72" s="43">
        <f t="shared" si="10"/>
        <v>680400</v>
      </c>
      <c r="Q72" s="2" t="s">
        <v>2</v>
      </c>
      <c r="R72" s="2" t="s">
        <v>502</v>
      </c>
      <c r="S72" s="3">
        <v>101539</v>
      </c>
      <c r="T72" s="5">
        <v>45825</v>
      </c>
      <c r="U72" s="2" t="s">
        <v>12</v>
      </c>
      <c r="V72" s="5">
        <v>45827</v>
      </c>
      <c r="W72" s="3" t="s">
        <v>14</v>
      </c>
      <c r="X72" s="2" t="s">
        <v>13</v>
      </c>
      <c r="Y72" s="2">
        <v>3</v>
      </c>
      <c r="Z72" s="2">
        <v>1</v>
      </c>
      <c r="AA72" s="2">
        <f t="shared" si="11"/>
        <v>0</v>
      </c>
      <c r="AB72" s="4">
        <v>45840</v>
      </c>
      <c r="AC72" s="3">
        <v>135463</v>
      </c>
      <c r="AD72" s="3"/>
      <c r="AE72" s="2">
        <v>1</v>
      </c>
      <c r="AF72" s="2">
        <v>1</v>
      </c>
    </row>
    <row r="73" spans="1:32" ht="38.25" x14ac:dyDescent="0.25">
      <c r="A73" s="2">
        <v>7</v>
      </c>
      <c r="B73" s="2" t="s">
        <v>156</v>
      </c>
      <c r="C73" s="2" t="s">
        <v>15</v>
      </c>
      <c r="D73" s="6" t="s">
        <v>432</v>
      </c>
      <c r="E73" s="7">
        <v>45811</v>
      </c>
      <c r="F73" s="2" t="s">
        <v>433</v>
      </c>
      <c r="G73" s="2">
        <v>2025</v>
      </c>
      <c r="H73" s="2"/>
      <c r="I73" s="2" t="s">
        <v>5</v>
      </c>
      <c r="J73" s="2" t="s">
        <v>425</v>
      </c>
      <c r="K73" s="2" t="s">
        <v>4</v>
      </c>
      <c r="L73" s="6" t="s">
        <v>511</v>
      </c>
      <c r="M73" s="2">
        <v>1</v>
      </c>
      <c r="N73" s="2" t="s">
        <v>3</v>
      </c>
      <c r="O73" s="43">
        <v>210000</v>
      </c>
      <c r="P73" s="43">
        <f t="shared" ref="P73:P94" si="12">O73*M73</f>
        <v>210000</v>
      </c>
      <c r="Q73" s="2" t="s">
        <v>2</v>
      </c>
      <c r="R73" s="2" t="s">
        <v>510</v>
      </c>
      <c r="S73" s="3">
        <v>101640</v>
      </c>
      <c r="T73" s="5">
        <v>45833</v>
      </c>
      <c r="U73" s="2" t="s">
        <v>12</v>
      </c>
      <c r="V73" s="5">
        <v>45834</v>
      </c>
      <c r="W73" s="3" t="s">
        <v>14</v>
      </c>
      <c r="X73" s="2" t="s">
        <v>13</v>
      </c>
      <c r="Y73" s="2">
        <v>3</v>
      </c>
      <c r="Z73" s="2">
        <v>1</v>
      </c>
      <c r="AA73" s="2">
        <f t="shared" ref="AA73:AA94" si="13">Z73-M73</f>
        <v>0</v>
      </c>
      <c r="AB73" s="4">
        <v>45915</v>
      </c>
      <c r="AC73" s="3" t="s">
        <v>643</v>
      </c>
      <c r="AD73" s="3"/>
      <c r="AE73" s="2">
        <v>1</v>
      </c>
      <c r="AF73" s="2">
        <v>1</v>
      </c>
    </row>
    <row r="74" spans="1:32" ht="37.9" customHeight="1" x14ac:dyDescent="0.25">
      <c r="A74" s="2"/>
      <c r="B74" s="2" t="s">
        <v>156</v>
      </c>
      <c r="C74" s="2" t="s">
        <v>15</v>
      </c>
      <c r="D74" s="6" t="s">
        <v>432</v>
      </c>
      <c r="E74" s="7">
        <v>45811</v>
      </c>
      <c r="F74" s="2" t="s">
        <v>433</v>
      </c>
      <c r="G74" s="2">
        <v>2025</v>
      </c>
      <c r="H74" s="2"/>
      <c r="I74" s="2" t="s">
        <v>5</v>
      </c>
      <c r="J74" s="2" t="s">
        <v>425</v>
      </c>
      <c r="K74" s="2" t="s">
        <v>4</v>
      </c>
      <c r="L74" s="6" t="s">
        <v>426</v>
      </c>
      <c r="M74" s="2">
        <v>1</v>
      </c>
      <c r="N74" s="2" t="s">
        <v>3</v>
      </c>
      <c r="O74" s="43"/>
      <c r="P74" s="43">
        <f t="shared" si="12"/>
        <v>0</v>
      </c>
      <c r="Q74" s="2" t="s">
        <v>2</v>
      </c>
      <c r="R74" s="2" t="s">
        <v>510</v>
      </c>
      <c r="S74" s="3">
        <v>101640</v>
      </c>
      <c r="T74" s="5">
        <v>45833</v>
      </c>
      <c r="U74" s="2" t="s">
        <v>12</v>
      </c>
      <c r="V74" s="5">
        <v>45834</v>
      </c>
      <c r="W74" s="3" t="s">
        <v>14</v>
      </c>
      <c r="X74" s="2" t="s">
        <v>13</v>
      </c>
      <c r="Y74" s="2">
        <v>3</v>
      </c>
      <c r="Z74" s="2">
        <v>1</v>
      </c>
      <c r="AA74" s="2">
        <f t="shared" ref="AA74:AA79" si="14">Z74-M74</f>
        <v>0</v>
      </c>
      <c r="AB74" s="4">
        <v>45915</v>
      </c>
      <c r="AC74" s="3" t="s">
        <v>643</v>
      </c>
      <c r="AD74" s="3"/>
      <c r="AE74" s="2"/>
      <c r="AF74" s="2">
        <v>1</v>
      </c>
    </row>
    <row r="75" spans="1:32" ht="37.9" customHeight="1" x14ac:dyDescent="0.25">
      <c r="A75" s="2"/>
      <c r="B75" s="2" t="s">
        <v>156</v>
      </c>
      <c r="C75" s="2" t="s">
        <v>15</v>
      </c>
      <c r="D75" s="6" t="s">
        <v>432</v>
      </c>
      <c r="E75" s="7">
        <v>45811</v>
      </c>
      <c r="F75" s="2" t="s">
        <v>433</v>
      </c>
      <c r="G75" s="2">
        <v>2025</v>
      </c>
      <c r="H75" s="2"/>
      <c r="I75" s="2" t="s">
        <v>5</v>
      </c>
      <c r="J75" s="2" t="s">
        <v>425</v>
      </c>
      <c r="K75" s="2" t="s">
        <v>4</v>
      </c>
      <c r="L75" s="6" t="s">
        <v>427</v>
      </c>
      <c r="M75" s="2">
        <v>1</v>
      </c>
      <c r="N75" s="2" t="s">
        <v>3</v>
      </c>
      <c r="O75" s="43"/>
      <c r="P75" s="43">
        <f t="shared" si="12"/>
        <v>0</v>
      </c>
      <c r="Q75" s="2" t="s">
        <v>2</v>
      </c>
      <c r="R75" s="2" t="s">
        <v>510</v>
      </c>
      <c r="S75" s="3">
        <v>101640</v>
      </c>
      <c r="T75" s="5">
        <v>45833</v>
      </c>
      <c r="U75" s="2" t="s">
        <v>12</v>
      </c>
      <c r="V75" s="5">
        <v>45834</v>
      </c>
      <c r="W75" s="3" t="s">
        <v>14</v>
      </c>
      <c r="X75" s="2" t="s">
        <v>13</v>
      </c>
      <c r="Y75" s="2">
        <v>3</v>
      </c>
      <c r="Z75" s="2">
        <v>1</v>
      </c>
      <c r="AA75" s="2">
        <f t="shared" si="14"/>
        <v>0</v>
      </c>
      <c r="AB75" s="4">
        <v>45915</v>
      </c>
      <c r="AC75" s="3" t="s">
        <v>643</v>
      </c>
      <c r="AD75" s="3"/>
      <c r="AE75" s="2"/>
      <c r="AF75" s="2">
        <v>1</v>
      </c>
    </row>
    <row r="76" spans="1:32" ht="37.9" customHeight="1" x14ac:dyDescent="0.25">
      <c r="A76" s="2"/>
      <c r="B76" s="2" t="s">
        <v>156</v>
      </c>
      <c r="C76" s="2" t="s">
        <v>15</v>
      </c>
      <c r="D76" s="6" t="s">
        <v>432</v>
      </c>
      <c r="E76" s="7">
        <v>45811</v>
      </c>
      <c r="F76" s="2" t="s">
        <v>433</v>
      </c>
      <c r="G76" s="2">
        <v>2025</v>
      </c>
      <c r="H76" s="2"/>
      <c r="I76" s="2" t="s">
        <v>5</v>
      </c>
      <c r="J76" s="2" t="s">
        <v>425</v>
      </c>
      <c r="K76" s="2" t="s">
        <v>4</v>
      </c>
      <c r="L76" s="6" t="s">
        <v>428</v>
      </c>
      <c r="M76" s="2">
        <v>1</v>
      </c>
      <c r="N76" s="2" t="s">
        <v>3</v>
      </c>
      <c r="O76" s="43"/>
      <c r="P76" s="43">
        <f t="shared" si="12"/>
        <v>0</v>
      </c>
      <c r="Q76" s="2" t="s">
        <v>2</v>
      </c>
      <c r="R76" s="2" t="s">
        <v>510</v>
      </c>
      <c r="S76" s="3">
        <v>101640</v>
      </c>
      <c r="T76" s="5">
        <v>45833</v>
      </c>
      <c r="U76" s="2" t="s">
        <v>12</v>
      </c>
      <c r="V76" s="5">
        <v>45834</v>
      </c>
      <c r="W76" s="3" t="s">
        <v>14</v>
      </c>
      <c r="X76" s="2" t="s">
        <v>13</v>
      </c>
      <c r="Y76" s="2">
        <v>3</v>
      </c>
      <c r="Z76" s="2">
        <v>1</v>
      </c>
      <c r="AA76" s="2">
        <f t="shared" si="14"/>
        <v>0</v>
      </c>
      <c r="AB76" s="4">
        <v>45915</v>
      </c>
      <c r="AC76" s="3" t="s">
        <v>643</v>
      </c>
      <c r="AD76" s="3"/>
      <c r="AE76" s="2"/>
      <c r="AF76" s="2">
        <v>1</v>
      </c>
    </row>
    <row r="77" spans="1:32" ht="37.9" customHeight="1" x14ac:dyDescent="0.25">
      <c r="A77" s="2"/>
      <c r="B77" s="2" t="s">
        <v>156</v>
      </c>
      <c r="C77" s="2" t="s">
        <v>15</v>
      </c>
      <c r="D77" s="6" t="s">
        <v>432</v>
      </c>
      <c r="E77" s="7">
        <v>45811</v>
      </c>
      <c r="F77" s="2" t="s">
        <v>433</v>
      </c>
      <c r="G77" s="2">
        <v>2025</v>
      </c>
      <c r="H77" s="2"/>
      <c r="I77" s="2" t="s">
        <v>5</v>
      </c>
      <c r="J77" s="2" t="s">
        <v>425</v>
      </c>
      <c r="K77" s="2" t="s">
        <v>4</v>
      </c>
      <c r="L77" s="6" t="s">
        <v>429</v>
      </c>
      <c r="M77" s="2">
        <v>1</v>
      </c>
      <c r="N77" s="2" t="s">
        <v>3</v>
      </c>
      <c r="O77" s="43"/>
      <c r="P77" s="43">
        <f t="shared" si="12"/>
        <v>0</v>
      </c>
      <c r="Q77" s="2" t="s">
        <v>2</v>
      </c>
      <c r="R77" s="2" t="s">
        <v>510</v>
      </c>
      <c r="S77" s="3">
        <v>101640</v>
      </c>
      <c r="T77" s="5">
        <v>45833</v>
      </c>
      <c r="U77" s="2" t="s">
        <v>12</v>
      </c>
      <c r="V77" s="5">
        <v>45834</v>
      </c>
      <c r="W77" s="3" t="s">
        <v>14</v>
      </c>
      <c r="X77" s="2" t="s">
        <v>13</v>
      </c>
      <c r="Y77" s="2">
        <v>3</v>
      </c>
      <c r="Z77" s="2">
        <v>1</v>
      </c>
      <c r="AA77" s="2">
        <f t="shared" si="14"/>
        <v>0</v>
      </c>
      <c r="AB77" s="4">
        <v>45915</v>
      </c>
      <c r="AC77" s="3" t="s">
        <v>643</v>
      </c>
      <c r="AD77" s="3"/>
      <c r="AE77" s="2"/>
      <c r="AF77" s="2">
        <v>1</v>
      </c>
    </row>
    <row r="78" spans="1:32" ht="37.9" customHeight="1" x14ac:dyDescent="0.25">
      <c r="A78" s="2"/>
      <c r="B78" s="2" t="s">
        <v>156</v>
      </c>
      <c r="C78" s="2" t="s">
        <v>15</v>
      </c>
      <c r="D78" s="6" t="s">
        <v>432</v>
      </c>
      <c r="E78" s="7">
        <v>45811</v>
      </c>
      <c r="F78" s="2" t="s">
        <v>433</v>
      </c>
      <c r="G78" s="2">
        <v>2025</v>
      </c>
      <c r="H78" s="2"/>
      <c r="I78" s="2" t="s">
        <v>5</v>
      </c>
      <c r="J78" s="2" t="s">
        <v>425</v>
      </c>
      <c r="K78" s="2" t="s">
        <v>4</v>
      </c>
      <c r="L78" s="6" t="s">
        <v>430</v>
      </c>
      <c r="M78" s="2">
        <v>2</v>
      </c>
      <c r="N78" s="2" t="s">
        <v>3</v>
      </c>
      <c r="O78" s="43"/>
      <c r="P78" s="43">
        <f t="shared" si="12"/>
        <v>0</v>
      </c>
      <c r="Q78" s="2" t="s">
        <v>2</v>
      </c>
      <c r="R78" s="2" t="s">
        <v>510</v>
      </c>
      <c r="S78" s="3">
        <v>101640</v>
      </c>
      <c r="T78" s="5">
        <v>45833</v>
      </c>
      <c r="U78" s="2" t="s">
        <v>12</v>
      </c>
      <c r="V78" s="5">
        <v>45834</v>
      </c>
      <c r="W78" s="3" t="s">
        <v>14</v>
      </c>
      <c r="X78" s="2" t="s">
        <v>13</v>
      </c>
      <c r="Y78" s="2">
        <v>3</v>
      </c>
      <c r="Z78" s="2">
        <v>1</v>
      </c>
      <c r="AA78" s="2">
        <f t="shared" si="14"/>
        <v>-1</v>
      </c>
      <c r="AB78" s="4">
        <v>45915</v>
      </c>
      <c r="AC78" s="3" t="s">
        <v>643</v>
      </c>
      <c r="AD78" s="3"/>
      <c r="AE78" s="2"/>
      <c r="AF78" s="2">
        <v>1</v>
      </c>
    </row>
    <row r="79" spans="1:32" ht="37.9" customHeight="1" x14ac:dyDescent="0.25">
      <c r="A79" s="2"/>
      <c r="B79" s="2" t="s">
        <v>156</v>
      </c>
      <c r="C79" s="2" t="s">
        <v>15</v>
      </c>
      <c r="D79" s="6" t="s">
        <v>432</v>
      </c>
      <c r="E79" s="7">
        <v>45811</v>
      </c>
      <c r="F79" s="2" t="s">
        <v>433</v>
      </c>
      <c r="G79" s="2">
        <v>2025</v>
      </c>
      <c r="H79" s="2"/>
      <c r="I79" s="2" t="s">
        <v>5</v>
      </c>
      <c r="J79" s="2" t="s">
        <v>425</v>
      </c>
      <c r="K79" s="2" t="s">
        <v>4</v>
      </c>
      <c r="L79" s="6" t="s">
        <v>431</v>
      </c>
      <c r="M79" s="2">
        <v>4</v>
      </c>
      <c r="N79" s="2" t="s">
        <v>3</v>
      </c>
      <c r="O79" s="43"/>
      <c r="P79" s="43">
        <f t="shared" si="12"/>
        <v>0</v>
      </c>
      <c r="Q79" s="2" t="s">
        <v>2</v>
      </c>
      <c r="R79" s="2" t="s">
        <v>510</v>
      </c>
      <c r="S79" s="3">
        <v>101640</v>
      </c>
      <c r="T79" s="5">
        <v>45833</v>
      </c>
      <c r="U79" s="2" t="s">
        <v>12</v>
      </c>
      <c r="V79" s="5">
        <v>45834</v>
      </c>
      <c r="W79" s="3" t="s">
        <v>14</v>
      </c>
      <c r="X79" s="2" t="s">
        <v>13</v>
      </c>
      <c r="Y79" s="2">
        <v>3</v>
      </c>
      <c r="Z79" s="2">
        <v>1</v>
      </c>
      <c r="AA79" s="2">
        <f t="shared" si="14"/>
        <v>-3</v>
      </c>
      <c r="AB79" s="4">
        <v>45915</v>
      </c>
      <c r="AC79" s="3" t="s">
        <v>643</v>
      </c>
      <c r="AD79" s="3"/>
      <c r="AE79" s="2"/>
      <c r="AF79" s="2">
        <v>1</v>
      </c>
    </row>
    <row r="80" spans="1:32" ht="37.9" customHeight="1" x14ac:dyDescent="0.25">
      <c r="A80" s="2">
        <v>15</v>
      </c>
      <c r="B80" s="2" t="s">
        <v>156</v>
      </c>
      <c r="C80" s="2" t="s">
        <v>15</v>
      </c>
      <c r="D80" s="6" t="s">
        <v>552</v>
      </c>
      <c r="E80" s="7">
        <v>45846</v>
      </c>
      <c r="F80" s="2" t="s">
        <v>535</v>
      </c>
      <c r="G80" s="2">
        <v>2025</v>
      </c>
      <c r="H80" s="2" t="s">
        <v>2354</v>
      </c>
      <c r="I80" s="2" t="s">
        <v>9</v>
      </c>
      <c r="J80" s="2" t="s">
        <v>536</v>
      </c>
      <c r="K80" s="2" t="s">
        <v>4</v>
      </c>
      <c r="L80" s="6" t="s">
        <v>537</v>
      </c>
      <c r="M80" s="2">
        <v>1</v>
      </c>
      <c r="N80" s="2" t="s">
        <v>3</v>
      </c>
      <c r="O80" s="43">
        <v>291200</v>
      </c>
      <c r="P80" s="43">
        <f t="shared" si="12"/>
        <v>291200</v>
      </c>
      <c r="Q80" s="2" t="s">
        <v>2</v>
      </c>
      <c r="R80" s="2" t="s">
        <v>19</v>
      </c>
      <c r="S80" s="3">
        <v>101938</v>
      </c>
      <c r="T80" s="5">
        <v>45853</v>
      </c>
      <c r="U80" s="2" t="s">
        <v>12</v>
      </c>
      <c r="V80" s="5">
        <v>45854</v>
      </c>
      <c r="W80" s="3" t="s">
        <v>11</v>
      </c>
      <c r="X80" s="2" t="s">
        <v>0</v>
      </c>
      <c r="Y80" s="2">
        <v>1</v>
      </c>
      <c r="Z80" s="2"/>
      <c r="AA80" s="2">
        <f t="shared" si="13"/>
        <v>-1</v>
      </c>
      <c r="AB80" s="4"/>
      <c r="AC80" s="3"/>
      <c r="AD80" s="3"/>
      <c r="AE80" s="2">
        <v>1</v>
      </c>
      <c r="AF80" s="2">
        <v>1</v>
      </c>
    </row>
    <row r="81" spans="1:32" ht="37.9" customHeight="1" x14ac:dyDescent="0.25">
      <c r="A81" s="2"/>
      <c r="B81" s="2" t="s">
        <v>156</v>
      </c>
      <c r="C81" s="2" t="s">
        <v>15</v>
      </c>
      <c r="D81" s="6" t="s">
        <v>552</v>
      </c>
      <c r="E81" s="7">
        <v>45846</v>
      </c>
      <c r="F81" s="2" t="s">
        <v>535</v>
      </c>
      <c r="G81" s="2">
        <v>2025</v>
      </c>
      <c r="H81" s="2"/>
      <c r="I81" s="2" t="s">
        <v>9</v>
      </c>
      <c r="J81" s="2" t="s">
        <v>536</v>
      </c>
      <c r="K81" s="2" t="s">
        <v>4</v>
      </c>
      <c r="L81" s="6" t="s">
        <v>538</v>
      </c>
      <c r="M81" s="2">
        <v>3</v>
      </c>
      <c r="N81" s="2" t="s">
        <v>3</v>
      </c>
      <c r="O81" s="43">
        <v>32052.22</v>
      </c>
      <c r="P81" s="43">
        <f t="shared" si="12"/>
        <v>96156.66</v>
      </c>
      <c r="Q81" s="2" t="s">
        <v>2</v>
      </c>
      <c r="R81" s="2" t="s">
        <v>19</v>
      </c>
      <c r="S81" s="3">
        <v>101938</v>
      </c>
      <c r="T81" s="5">
        <v>45853</v>
      </c>
      <c r="U81" s="2" t="s">
        <v>12</v>
      </c>
      <c r="V81" s="5">
        <v>45854</v>
      </c>
      <c r="W81" s="3" t="s">
        <v>11</v>
      </c>
      <c r="X81" s="2" t="s">
        <v>0</v>
      </c>
      <c r="Y81" s="2">
        <v>1</v>
      </c>
      <c r="Z81" s="2"/>
      <c r="AA81" s="2">
        <f t="shared" si="13"/>
        <v>-3</v>
      </c>
      <c r="AB81" s="4"/>
      <c r="AC81" s="3"/>
      <c r="AD81" s="3"/>
      <c r="AE81" s="2"/>
      <c r="AF81" s="2">
        <v>1</v>
      </c>
    </row>
    <row r="82" spans="1:32" ht="37.9" customHeight="1" x14ac:dyDescent="0.25">
      <c r="A82" s="2"/>
      <c r="B82" s="2" t="s">
        <v>156</v>
      </c>
      <c r="C82" s="2" t="s">
        <v>15</v>
      </c>
      <c r="D82" s="6" t="s">
        <v>552</v>
      </c>
      <c r="E82" s="7">
        <v>45846</v>
      </c>
      <c r="F82" s="2" t="s">
        <v>535</v>
      </c>
      <c r="G82" s="2">
        <v>2025</v>
      </c>
      <c r="H82" s="2"/>
      <c r="I82" s="2" t="s">
        <v>9</v>
      </c>
      <c r="J82" s="2" t="s">
        <v>536</v>
      </c>
      <c r="K82" s="2" t="s">
        <v>4</v>
      </c>
      <c r="L82" s="6" t="s">
        <v>539</v>
      </c>
      <c r="M82" s="2">
        <v>2</v>
      </c>
      <c r="N82" s="2" t="s">
        <v>3</v>
      </c>
      <c r="O82" s="43">
        <v>1466.91</v>
      </c>
      <c r="P82" s="43">
        <f t="shared" si="12"/>
        <v>2933.82</v>
      </c>
      <c r="Q82" s="2" t="s">
        <v>2</v>
      </c>
      <c r="R82" s="2" t="s">
        <v>19</v>
      </c>
      <c r="S82" s="3">
        <v>101938</v>
      </c>
      <c r="T82" s="5">
        <v>45853</v>
      </c>
      <c r="U82" s="2" t="s">
        <v>12</v>
      </c>
      <c r="V82" s="5">
        <v>45854</v>
      </c>
      <c r="W82" s="3" t="s">
        <v>11</v>
      </c>
      <c r="X82" s="2" t="s">
        <v>0</v>
      </c>
      <c r="Y82" s="2">
        <v>1</v>
      </c>
      <c r="Z82" s="2"/>
      <c r="AA82" s="2">
        <f t="shared" si="13"/>
        <v>-2</v>
      </c>
      <c r="AB82" s="4"/>
      <c r="AC82" s="3"/>
      <c r="AD82" s="3"/>
      <c r="AE82" s="2"/>
      <c r="AF82" s="2">
        <v>1</v>
      </c>
    </row>
    <row r="83" spans="1:32" ht="37.9" customHeight="1" x14ac:dyDescent="0.25">
      <c r="A83" s="2"/>
      <c r="B83" s="2" t="s">
        <v>156</v>
      </c>
      <c r="C83" s="2" t="s">
        <v>15</v>
      </c>
      <c r="D83" s="6" t="s">
        <v>552</v>
      </c>
      <c r="E83" s="7">
        <v>45846</v>
      </c>
      <c r="F83" s="2" t="s">
        <v>535</v>
      </c>
      <c r="G83" s="2">
        <v>2025</v>
      </c>
      <c r="H83" s="2"/>
      <c r="I83" s="2" t="s">
        <v>9</v>
      </c>
      <c r="J83" s="2" t="s">
        <v>536</v>
      </c>
      <c r="K83" s="2" t="s">
        <v>4</v>
      </c>
      <c r="L83" s="6" t="s">
        <v>540</v>
      </c>
      <c r="M83" s="2">
        <v>4</v>
      </c>
      <c r="N83" s="2" t="s">
        <v>3</v>
      </c>
      <c r="O83" s="43">
        <v>21105.82</v>
      </c>
      <c r="P83" s="43">
        <f t="shared" si="12"/>
        <v>84423.28</v>
      </c>
      <c r="Q83" s="2" t="s">
        <v>2</v>
      </c>
      <c r="R83" s="2" t="s">
        <v>19</v>
      </c>
      <c r="S83" s="3">
        <v>101938</v>
      </c>
      <c r="T83" s="5">
        <v>45853</v>
      </c>
      <c r="U83" s="2" t="s">
        <v>12</v>
      </c>
      <c r="V83" s="5">
        <v>45854</v>
      </c>
      <c r="W83" s="3" t="s">
        <v>11</v>
      </c>
      <c r="X83" s="2" t="s">
        <v>0</v>
      </c>
      <c r="Y83" s="2">
        <v>1</v>
      </c>
      <c r="Z83" s="2"/>
      <c r="AA83" s="2">
        <f t="shared" si="13"/>
        <v>-4</v>
      </c>
      <c r="AB83" s="4"/>
      <c r="AC83" s="3"/>
      <c r="AD83" s="3"/>
      <c r="AE83" s="2"/>
      <c r="AF83" s="2">
        <v>1</v>
      </c>
    </row>
    <row r="84" spans="1:32" ht="37.9" customHeight="1" x14ac:dyDescent="0.25">
      <c r="A84" s="2"/>
      <c r="B84" s="2" t="s">
        <v>156</v>
      </c>
      <c r="C84" s="2" t="s">
        <v>15</v>
      </c>
      <c r="D84" s="6" t="s">
        <v>552</v>
      </c>
      <c r="E84" s="7">
        <v>45846</v>
      </c>
      <c r="F84" s="2" t="s">
        <v>535</v>
      </c>
      <c r="G84" s="2">
        <v>2025</v>
      </c>
      <c r="H84" s="2"/>
      <c r="I84" s="2" t="s">
        <v>9</v>
      </c>
      <c r="J84" s="2" t="s">
        <v>536</v>
      </c>
      <c r="K84" s="2" t="s">
        <v>4</v>
      </c>
      <c r="L84" s="6" t="s">
        <v>541</v>
      </c>
      <c r="M84" s="2">
        <v>2</v>
      </c>
      <c r="N84" s="2" t="s">
        <v>3</v>
      </c>
      <c r="O84" s="43">
        <v>3027.29</v>
      </c>
      <c r="P84" s="43">
        <f t="shared" si="12"/>
        <v>6054.58</v>
      </c>
      <c r="Q84" s="2" t="s">
        <v>2</v>
      </c>
      <c r="R84" s="2" t="s">
        <v>19</v>
      </c>
      <c r="S84" s="3">
        <v>101938</v>
      </c>
      <c r="T84" s="5">
        <v>45853</v>
      </c>
      <c r="U84" s="2" t="s">
        <v>12</v>
      </c>
      <c r="V84" s="5">
        <v>45854</v>
      </c>
      <c r="W84" s="3" t="s">
        <v>11</v>
      </c>
      <c r="X84" s="2" t="s">
        <v>0</v>
      </c>
      <c r="Y84" s="2">
        <v>1</v>
      </c>
      <c r="Z84" s="2"/>
      <c r="AA84" s="2">
        <f t="shared" si="13"/>
        <v>-2</v>
      </c>
      <c r="AB84" s="4"/>
      <c r="AC84" s="3"/>
      <c r="AD84" s="3"/>
      <c r="AE84" s="2"/>
      <c r="AF84" s="2">
        <v>1</v>
      </c>
    </row>
    <row r="85" spans="1:32" ht="37.9" customHeight="1" x14ac:dyDescent="0.25">
      <c r="A85" s="2"/>
      <c r="B85" s="2" t="s">
        <v>156</v>
      </c>
      <c r="C85" s="2" t="s">
        <v>15</v>
      </c>
      <c r="D85" s="6" t="s">
        <v>552</v>
      </c>
      <c r="E85" s="7">
        <v>45846</v>
      </c>
      <c r="F85" s="2" t="s">
        <v>535</v>
      </c>
      <c r="G85" s="2">
        <v>2025</v>
      </c>
      <c r="H85" s="2"/>
      <c r="I85" s="2" t="s">
        <v>9</v>
      </c>
      <c r="J85" s="2" t="s">
        <v>536</v>
      </c>
      <c r="K85" s="2" t="s">
        <v>4</v>
      </c>
      <c r="L85" s="6" t="s">
        <v>542</v>
      </c>
      <c r="M85" s="2">
        <v>2</v>
      </c>
      <c r="N85" s="2" t="s">
        <v>3</v>
      </c>
      <c r="O85" s="43">
        <v>15349.48</v>
      </c>
      <c r="P85" s="43">
        <f t="shared" si="12"/>
        <v>30698.959999999999</v>
      </c>
      <c r="Q85" s="2" t="s">
        <v>2</v>
      </c>
      <c r="R85" s="2" t="s">
        <v>19</v>
      </c>
      <c r="S85" s="3">
        <v>101938</v>
      </c>
      <c r="T85" s="5">
        <v>45853</v>
      </c>
      <c r="U85" s="2" t="s">
        <v>12</v>
      </c>
      <c r="V85" s="5">
        <v>45854</v>
      </c>
      <c r="W85" s="3" t="s">
        <v>11</v>
      </c>
      <c r="X85" s="2" t="s">
        <v>0</v>
      </c>
      <c r="Y85" s="2">
        <v>1</v>
      </c>
      <c r="Z85" s="2"/>
      <c r="AA85" s="2">
        <f t="shared" si="13"/>
        <v>-2</v>
      </c>
      <c r="AB85" s="4"/>
      <c r="AC85" s="3"/>
      <c r="AD85" s="3"/>
      <c r="AE85" s="2"/>
      <c r="AF85" s="2">
        <v>1</v>
      </c>
    </row>
    <row r="86" spans="1:32" ht="37.9" customHeight="1" x14ac:dyDescent="0.25">
      <c r="A86" s="2"/>
      <c r="B86" s="2" t="s">
        <v>156</v>
      </c>
      <c r="C86" s="2" t="s">
        <v>15</v>
      </c>
      <c r="D86" s="6" t="s">
        <v>552</v>
      </c>
      <c r="E86" s="7">
        <v>45846</v>
      </c>
      <c r="F86" s="2" t="s">
        <v>535</v>
      </c>
      <c r="G86" s="2">
        <v>2025</v>
      </c>
      <c r="H86" s="2"/>
      <c r="I86" s="2" t="s">
        <v>9</v>
      </c>
      <c r="J86" s="2" t="s">
        <v>536</v>
      </c>
      <c r="K86" s="2" t="s">
        <v>4</v>
      </c>
      <c r="L86" s="6" t="s">
        <v>543</v>
      </c>
      <c r="M86" s="2">
        <v>2</v>
      </c>
      <c r="N86" s="2" t="s">
        <v>3</v>
      </c>
      <c r="O86" s="43">
        <v>11435.94</v>
      </c>
      <c r="P86" s="43">
        <f t="shared" si="12"/>
        <v>22871.88</v>
      </c>
      <c r="Q86" s="2" t="s">
        <v>2</v>
      </c>
      <c r="R86" s="2" t="s">
        <v>19</v>
      </c>
      <c r="S86" s="3">
        <v>101938</v>
      </c>
      <c r="T86" s="5">
        <v>45853</v>
      </c>
      <c r="U86" s="2" t="s">
        <v>12</v>
      </c>
      <c r="V86" s="5">
        <v>45854</v>
      </c>
      <c r="W86" s="3" t="s">
        <v>11</v>
      </c>
      <c r="X86" s="2" t="s">
        <v>0</v>
      </c>
      <c r="Y86" s="2">
        <v>1</v>
      </c>
      <c r="Z86" s="2"/>
      <c r="AA86" s="2">
        <f t="shared" si="13"/>
        <v>-2</v>
      </c>
      <c r="AB86" s="4"/>
      <c r="AC86" s="3"/>
      <c r="AD86" s="3"/>
      <c r="AE86" s="2"/>
      <c r="AF86" s="2">
        <v>1</v>
      </c>
    </row>
    <row r="87" spans="1:32" ht="37.9" customHeight="1" x14ac:dyDescent="0.25">
      <c r="A87" s="2"/>
      <c r="B87" s="2" t="s">
        <v>156</v>
      </c>
      <c r="C87" s="2" t="s">
        <v>15</v>
      </c>
      <c r="D87" s="6" t="s">
        <v>552</v>
      </c>
      <c r="E87" s="7">
        <v>45846</v>
      </c>
      <c r="F87" s="2" t="s">
        <v>535</v>
      </c>
      <c r="G87" s="2">
        <v>2025</v>
      </c>
      <c r="H87" s="2"/>
      <c r="I87" s="2" t="s">
        <v>9</v>
      </c>
      <c r="J87" s="2" t="s">
        <v>536</v>
      </c>
      <c r="K87" s="2" t="s">
        <v>4</v>
      </c>
      <c r="L87" s="6" t="s">
        <v>544</v>
      </c>
      <c r="M87" s="2">
        <v>1</v>
      </c>
      <c r="N87" s="2" t="s">
        <v>3</v>
      </c>
      <c r="O87" s="43">
        <v>57999.74</v>
      </c>
      <c r="P87" s="43">
        <f t="shared" si="12"/>
        <v>57999.74</v>
      </c>
      <c r="Q87" s="2" t="s">
        <v>2</v>
      </c>
      <c r="R87" s="2" t="s">
        <v>19</v>
      </c>
      <c r="S87" s="3">
        <v>101938</v>
      </c>
      <c r="T87" s="5">
        <v>45853</v>
      </c>
      <c r="U87" s="2" t="s">
        <v>12</v>
      </c>
      <c r="V87" s="5">
        <v>45854</v>
      </c>
      <c r="W87" s="3" t="s">
        <v>11</v>
      </c>
      <c r="X87" s="2" t="s">
        <v>0</v>
      </c>
      <c r="Y87" s="2">
        <v>1</v>
      </c>
      <c r="Z87" s="2"/>
      <c r="AA87" s="2">
        <f t="shared" si="13"/>
        <v>-1</v>
      </c>
      <c r="AB87" s="4"/>
      <c r="AC87" s="3"/>
      <c r="AD87" s="3"/>
      <c r="AE87" s="2"/>
      <c r="AF87" s="2">
        <v>1</v>
      </c>
    </row>
    <row r="88" spans="1:32" ht="37.9" customHeight="1" x14ac:dyDescent="0.25">
      <c r="A88" s="2"/>
      <c r="B88" s="2" t="s">
        <v>156</v>
      </c>
      <c r="C88" s="2" t="s">
        <v>15</v>
      </c>
      <c r="D88" s="6" t="s">
        <v>552</v>
      </c>
      <c r="E88" s="7">
        <v>45846</v>
      </c>
      <c r="F88" s="2" t="s">
        <v>535</v>
      </c>
      <c r="G88" s="2">
        <v>2025</v>
      </c>
      <c r="H88" s="2"/>
      <c r="I88" s="2" t="s">
        <v>9</v>
      </c>
      <c r="J88" s="2" t="s">
        <v>536</v>
      </c>
      <c r="K88" s="2" t="s">
        <v>4</v>
      </c>
      <c r="L88" s="6" t="s">
        <v>545</v>
      </c>
      <c r="M88" s="2">
        <v>2</v>
      </c>
      <c r="N88" s="2" t="s">
        <v>3</v>
      </c>
      <c r="O88" s="43">
        <v>42657.18</v>
      </c>
      <c r="P88" s="43">
        <f t="shared" si="12"/>
        <v>85314.36</v>
      </c>
      <c r="Q88" s="2" t="s">
        <v>2</v>
      </c>
      <c r="R88" s="2" t="s">
        <v>19</v>
      </c>
      <c r="S88" s="3">
        <v>101938</v>
      </c>
      <c r="T88" s="5">
        <v>45853</v>
      </c>
      <c r="U88" s="2" t="s">
        <v>12</v>
      </c>
      <c r="V88" s="5">
        <v>45854</v>
      </c>
      <c r="W88" s="3" t="s">
        <v>11</v>
      </c>
      <c r="X88" s="2" t="s">
        <v>0</v>
      </c>
      <c r="Y88" s="2">
        <v>1</v>
      </c>
      <c r="Z88" s="2"/>
      <c r="AA88" s="2">
        <f t="shared" si="13"/>
        <v>-2</v>
      </c>
      <c r="AB88" s="4"/>
      <c r="AC88" s="3"/>
      <c r="AD88" s="3"/>
      <c r="AE88" s="2"/>
      <c r="AF88" s="2">
        <v>1</v>
      </c>
    </row>
    <row r="89" spans="1:32" ht="37.9" customHeight="1" x14ac:dyDescent="0.25">
      <c r="A89" s="2"/>
      <c r="B89" s="2" t="s">
        <v>156</v>
      </c>
      <c r="C89" s="2" t="s">
        <v>15</v>
      </c>
      <c r="D89" s="6" t="s">
        <v>552</v>
      </c>
      <c r="E89" s="7">
        <v>45846</v>
      </c>
      <c r="F89" s="2" t="s">
        <v>535</v>
      </c>
      <c r="G89" s="2">
        <v>2025</v>
      </c>
      <c r="H89" s="2"/>
      <c r="I89" s="2" t="s">
        <v>9</v>
      </c>
      <c r="J89" s="2" t="s">
        <v>536</v>
      </c>
      <c r="K89" s="2" t="s">
        <v>4</v>
      </c>
      <c r="L89" s="6" t="s">
        <v>546</v>
      </c>
      <c r="M89" s="2">
        <v>1</v>
      </c>
      <c r="N89" s="2" t="s">
        <v>3</v>
      </c>
      <c r="O89" s="43">
        <v>27378.84</v>
      </c>
      <c r="P89" s="43">
        <f t="shared" si="12"/>
        <v>27378.84</v>
      </c>
      <c r="Q89" s="2" t="s">
        <v>2</v>
      </c>
      <c r="R89" s="2" t="s">
        <v>19</v>
      </c>
      <c r="S89" s="3">
        <v>101938</v>
      </c>
      <c r="T89" s="5">
        <v>45853</v>
      </c>
      <c r="U89" s="2" t="s">
        <v>12</v>
      </c>
      <c r="V89" s="5">
        <v>45854</v>
      </c>
      <c r="W89" s="3" t="s">
        <v>11</v>
      </c>
      <c r="X89" s="2" t="s">
        <v>0</v>
      </c>
      <c r="Y89" s="2">
        <v>1</v>
      </c>
      <c r="Z89" s="2"/>
      <c r="AA89" s="2">
        <f t="shared" si="13"/>
        <v>-1</v>
      </c>
      <c r="AB89" s="4"/>
      <c r="AC89" s="3"/>
      <c r="AD89" s="3"/>
      <c r="AE89" s="2"/>
      <c r="AF89" s="2">
        <v>1</v>
      </c>
    </row>
    <row r="90" spans="1:32" ht="37.9" customHeight="1" x14ac:dyDescent="0.25">
      <c r="A90" s="2"/>
      <c r="B90" s="2" t="s">
        <v>156</v>
      </c>
      <c r="C90" s="2" t="s">
        <v>15</v>
      </c>
      <c r="D90" s="6" t="s">
        <v>552</v>
      </c>
      <c r="E90" s="7">
        <v>45846</v>
      </c>
      <c r="F90" s="2" t="s">
        <v>535</v>
      </c>
      <c r="G90" s="2">
        <v>2025</v>
      </c>
      <c r="H90" s="2"/>
      <c r="I90" s="2" t="s">
        <v>9</v>
      </c>
      <c r="J90" s="2" t="s">
        <v>536</v>
      </c>
      <c r="K90" s="2" t="s">
        <v>4</v>
      </c>
      <c r="L90" s="6" t="s">
        <v>547</v>
      </c>
      <c r="M90" s="2">
        <v>2</v>
      </c>
      <c r="N90" s="2" t="s">
        <v>3</v>
      </c>
      <c r="O90" s="43">
        <v>11425</v>
      </c>
      <c r="P90" s="43">
        <f t="shared" si="12"/>
        <v>22850</v>
      </c>
      <c r="Q90" s="2" t="s">
        <v>2</v>
      </c>
      <c r="R90" s="2" t="s">
        <v>19</v>
      </c>
      <c r="S90" s="3">
        <v>101938</v>
      </c>
      <c r="T90" s="5">
        <v>45853</v>
      </c>
      <c r="U90" s="2" t="s">
        <v>12</v>
      </c>
      <c r="V90" s="5">
        <v>45854</v>
      </c>
      <c r="W90" s="3" t="s">
        <v>11</v>
      </c>
      <c r="X90" s="2" t="s">
        <v>0</v>
      </c>
      <c r="Y90" s="2">
        <v>1</v>
      </c>
      <c r="Z90" s="2"/>
      <c r="AA90" s="2">
        <f t="shared" si="13"/>
        <v>-2</v>
      </c>
      <c r="AB90" s="4"/>
      <c r="AC90" s="3"/>
      <c r="AD90" s="3"/>
      <c r="AE90" s="2"/>
      <c r="AF90" s="2">
        <v>1</v>
      </c>
    </row>
    <row r="91" spans="1:32" ht="37.9" customHeight="1" x14ac:dyDescent="0.25">
      <c r="A91" s="2"/>
      <c r="B91" s="2" t="s">
        <v>156</v>
      </c>
      <c r="C91" s="2" t="s">
        <v>15</v>
      </c>
      <c r="D91" s="6" t="s">
        <v>552</v>
      </c>
      <c r="E91" s="7">
        <v>45846</v>
      </c>
      <c r="F91" s="2" t="s">
        <v>535</v>
      </c>
      <c r="G91" s="2">
        <v>2025</v>
      </c>
      <c r="H91" s="2"/>
      <c r="I91" s="2" t="s">
        <v>9</v>
      </c>
      <c r="J91" s="2" t="s">
        <v>536</v>
      </c>
      <c r="K91" s="2" t="s">
        <v>4</v>
      </c>
      <c r="L91" s="6" t="s">
        <v>548</v>
      </c>
      <c r="M91" s="2">
        <v>1</v>
      </c>
      <c r="N91" s="2" t="s">
        <v>3</v>
      </c>
      <c r="O91" s="43">
        <v>22184</v>
      </c>
      <c r="P91" s="43">
        <f t="shared" si="12"/>
        <v>22184</v>
      </c>
      <c r="Q91" s="2" t="s">
        <v>2</v>
      </c>
      <c r="R91" s="2" t="s">
        <v>19</v>
      </c>
      <c r="S91" s="3">
        <v>101938</v>
      </c>
      <c r="T91" s="5">
        <v>45853</v>
      </c>
      <c r="U91" s="2" t="s">
        <v>12</v>
      </c>
      <c r="V91" s="5">
        <v>45854</v>
      </c>
      <c r="W91" s="3" t="s">
        <v>11</v>
      </c>
      <c r="X91" s="2" t="s">
        <v>0</v>
      </c>
      <c r="Y91" s="2">
        <v>1</v>
      </c>
      <c r="Z91" s="2"/>
      <c r="AA91" s="2">
        <f t="shared" si="13"/>
        <v>-1</v>
      </c>
      <c r="AB91" s="4"/>
      <c r="AC91" s="3"/>
      <c r="AD91" s="3"/>
      <c r="AE91" s="2"/>
      <c r="AF91" s="2">
        <v>1</v>
      </c>
    </row>
    <row r="92" spans="1:32" ht="37.9" customHeight="1" x14ac:dyDescent="0.25">
      <c r="A92" s="2"/>
      <c r="B92" s="2" t="s">
        <v>156</v>
      </c>
      <c r="C92" s="2" t="s">
        <v>15</v>
      </c>
      <c r="D92" s="6" t="s">
        <v>552</v>
      </c>
      <c r="E92" s="7">
        <v>45846</v>
      </c>
      <c r="F92" s="2" t="s">
        <v>535</v>
      </c>
      <c r="G92" s="2">
        <v>2025</v>
      </c>
      <c r="H92" s="2"/>
      <c r="I92" s="2" t="s">
        <v>9</v>
      </c>
      <c r="J92" s="2" t="s">
        <v>536</v>
      </c>
      <c r="K92" s="2" t="s">
        <v>4</v>
      </c>
      <c r="L92" s="6" t="s">
        <v>549</v>
      </c>
      <c r="M92" s="2">
        <v>1</v>
      </c>
      <c r="N92" s="2" t="s">
        <v>3</v>
      </c>
      <c r="O92" s="43">
        <v>7609.53</v>
      </c>
      <c r="P92" s="43">
        <f t="shared" si="12"/>
        <v>7609.53</v>
      </c>
      <c r="Q92" s="2" t="s">
        <v>2</v>
      </c>
      <c r="R92" s="2" t="s">
        <v>19</v>
      </c>
      <c r="S92" s="3">
        <v>101938</v>
      </c>
      <c r="T92" s="5">
        <v>45853</v>
      </c>
      <c r="U92" s="2" t="s">
        <v>12</v>
      </c>
      <c r="V92" s="5">
        <v>45854</v>
      </c>
      <c r="W92" s="3" t="s">
        <v>11</v>
      </c>
      <c r="X92" s="2" t="s">
        <v>0</v>
      </c>
      <c r="Y92" s="2">
        <v>1</v>
      </c>
      <c r="Z92" s="2"/>
      <c r="AA92" s="2">
        <f t="shared" si="13"/>
        <v>-1</v>
      </c>
      <c r="AB92" s="4"/>
      <c r="AC92" s="3"/>
      <c r="AD92" s="3"/>
      <c r="AE92" s="2"/>
      <c r="AF92" s="2">
        <v>1</v>
      </c>
    </row>
    <row r="93" spans="1:32" ht="37.9" customHeight="1" x14ac:dyDescent="0.25">
      <c r="A93" s="2"/>
      <c r="B93" s="2" t="s">
        <v>156</v>
      </c>
      <c r="C93" s="2" t="s">
        <v>15</v>
      </c>
      <c r="D93" s="6" t="s">
        <v>552</v>
      </c>
      <c r="E93" s="7">
        <v>45846</v>
      </c>
      <c r="F93" s="2" t="s">
        <v>535</v>
      </c>
      <c r="G93" s="2">
        <v>2025</v>
      </c>
      <c r="H93" s="2"/>
      <c r="I93" s="2" t="s">
        <v>9</v>
      </c>
      <c r="J93" s="2" t="s">
        <v>536</v>
      </c>
      <c r="K93" s="2" t="s">
        <v>4</v>
      </c>
      <c r="L93" s="6" t="s">
        <v>550</v>
      </c>
      <c r="M93" s="2">
        <v>1</v>
      </c>
      <c r="N93" s="2" t="s">
        <v>3</v>
      </c>
      <c r="O93" s="43">
        <v>125454</v>
      </c>
      <c r="P93" s="43">
        <f t="shared" si="12"/>
        <v>125454</v>
      </c>
      <c r="Q93" s="2" t="s">
        <v>2</v>
      </c>
      <c r="R93" s="2" t="s">
        <v>19</v>
      </c>
      <c r="S93" s="3">
        <v>101938</v>
      </c>
      <c r="T93" s="5">
        <v>45853</v>
      </c>
      <c r="U93" s="2" t="s">
        <v>12</v>
      </c>
      <c r="V93" s="5">
        <v>45854</v>
      </c>
      <c r="W93" s="3" t="s">
        <v>11</v>
      </c>
      <c r="X93" s="2" t="s">
        <v>0</v>
      </c>
      <c r="Y93" s="2">
        <v>1</v>
      </c>
      <c r="Z93" s="2"/>
      <c r="AA93" s="2">
        <f t="shared" si="13"/>
        <v>-1</v>
      </c>
      <c r="AB93" s="4"/>
      <c r="AC93" s="3"/>
      <c r="AD93" s="3"/>
      <c r="AE93" s="2"/>
      <c r="AF93" s="2">
        <v>1</v>
      </c>
    </row>
    <row r="94" spans="1:32" ht="37.9" customHeight="1" x14ac:dyDescent="0.25">
      <c r="A94" s="2"/>
      <c r="B94" s="2" t="s">
        <v>156</v>
      </c>
      <c r="C94" s="2" t="s">
        <v>15</v>
      </c>
      <c r="D94" s="6" t="s">
        <v>552</v>
      </c>
      <c r="E94" s="7">
        <v>45846</v>
      </c>
      <c r="F94" s="2" t="s">
        <v>535</v>
      </c>
      <c r="G94" s="2">
        <v>2025</v>
      </c>
      <c r="H94" s="2"/>
      <c r="I94" s="2" t="s">
        <v>9</v>
      </c>
      <c r="J94" s="2" t="s">
        <v>536</v>
      </c>
      <c r="K94" s="2" t="s">
        <v>4</v>
      </c>
      <c r="L94" s="6" t="s">
        <v>551</v>
      </c>
      <c r="M94" s="2">
        <v>1</v>
      </c>
      <c r="N94" s="2" t="s">
        <v>3</v>
      </c>
      <c r="O94" s="43"/>
      <c r="P94" s="43">
        <f t="shared" si="12"/>
        <v>0</v>
      </c>
      <c r="Q94" s="2" t="s">
        <v>2</v>
      </c>
      <c r="R94" s="2"/>
      <c r="S94" s="3"/>
      <c r="T94" s="5"/>
      <c r="U94" s="2"/>
      <c r="V94" s="5"/>
      <c r="W94" s="3" t="s">
        <v>1</v>
      </c>
      <c r="X94" s="2" t="s">
        <v>0</v>
      </c>
      <c r="Y94" s="2"/>
      <c r="Z94" s="2"/>
      <c r="AA94" s="2">
        <f t="shared" si="13"/>
        <v>-1</v>
      </c>
      <c r="AB94" s="4"/>
      <c r="AC94" s="3"/>
      <c r="AD94" s="3"/>
      <c r="AE94" s="2"/>
      <c r="AF94" s="2">
        <v>1</v>
      </c>
    </row>
    <row r="95" spans="1:32" ht="37.9" customHeight="1" x14ac:dyDescent="0.25">
      <c r="A95" s="2">
        <v>1</v>
      </c>
      <c r="B95" s="2" t="s">
        <v>156</v>
      </c>
      <c r="C95" s="2" t="s">
        <v>15</v>
      </c>
      <c r="D95" s="6" t="s">
        <v>795</v>
      </c>
      <c r="E95" s="7">
        <v>45981</v>
      </c>
      <c r="F95" s="2" t="s">
        <v>744</v>
      </c>
      <c r="G95" s="2">
        <v>2025</v>
      </c>
      <c r="H95" s="2">
        <v>771073</v>
      </c>
      <c r="I95" s="2" t="s">
        <v>9</v>
      </c>
      <c r="J95" s="2" t="s">
        <v>794</v>
      </c>
      <c r="K95" s="2" t="s">
        <v>4</v>
      </c>
      <c r="L95" s="6" t="s">
        <v>821</v>
      </c>
      <c r="M95" s="2">
        <v>2</v>
      </c>
      <c r="N95" s="2" t="s">
        <v>3</v>
      </c>
      <c r="O95" s="43">
        <v>95000</v>
      </c>
      <c r="P95" s="43">
        <f t="shared" ref="P95:P96" si="15">O95*M95</f>
        <v>190000</v>
      </c>
      <c r="Q95" s="2" t="s">
        <v>2</v>
      </c>
      <c r="R95" s="2" t="s">
        <v>797</v>
      </c>
      <c r="S95" s="3">
        <v>103798</v>
      </c>
      <c r="T95" s="5">
        <v>45986</v>
      </c>
      <c r="U95" s="2" t="s">
        <v>12</v>
      </c>
      <c r="V95" s="5">
        <v>45987</v>
      </c>
      <c r="W95" s="3" t="s">
        <v>14</v>
      </c>
      <c r="X95" s="2" t="s">
        <v>13</v>
      </c>
      <c r="Y95" s="2">
        <v>3</v>
      </c>
      <c r="Z95" s="2">
        <v>2</v>
      </c>
      <c r="AA95" s="2">
        <f t="shared" ref="AA95:AA96" si="16">Z95-M95</f>
        <v>0</v>
      </c>
      <c r="AB95" s="4" t="s">
        <v>777</v>
      </c>
      <c r="AC95" s="3"/>
      <c r="AD95" s="3"/>
      <c r="AE95" s="2">
        <v>1</v>
      </c>
      <c r="AF95" s="2">
        <v>1</v>
      </c>
    </row>
    <row r="96" spans="1:32" ht="37.9" customHeight="1" x14ac:dyDescent="0.25">
      <c r="A96" s="2">
        <v>5</v>
      </c>
      <c r="B96" s="2" t="s">
        <v>156</v>
      </c>
      <c r="C96" s="2" t="s">
        <v>15</v>
      </c>
      <c r="D96" s="6" t="s">
        <v>798</v>
      </c>
      <c r="E96" s="7">
        <v>45981</v>
      </c>
      <c r="F96" s="2" t="s">
        <v>744</v>
      </c>
      <c r="G96" s="2">
        <v>2025</v>
      </c>
      <c r="H96" s="2">
        <v>476607</v>
      </c>
      <c r="I96" s="2" t="s">
        <v>9</v>
      </c>
      <c r="J96" s="2" t="s">
        <v>796</v>
      </c>
      <c r="K96" s="2" t="s">
        <v>4</v>
      </c>
      <c r="L96" s="6" t="s">
        <v>826</v>
      </c>
      <c r="M96" s="2">
        <v>75</v>
      </c>
      <c r="N96" s="2" t="s">
        <v>3</v>
      </c>
      <c r="O96" s="43">
        <v>37715.980000000003</v>
      </c>
      <c r="P96" s="43">
        <f t="shared" si="15"/>
        <v>2828698.5000000005</v>
      </c>
      <c r="Q96" s="2" t="s">
        <v>2</v>
      </c>
      <c r="R96" s="2" t="s">
        <v>63</v>
      </c>
      <c r="S96" s="3">
        <v>103816</v>
      </c>
      <c r="T96" s="5">
        <v>45987</v>
      </c>
      <c r="U96" s="2" t="s">
        <v>12</v>
      </c>
      <c r="V96" s="5">
        <v>45989</v>
      </c>
      <c r="W96" s="3" t="s">
        <v>14</v>
      </c>
      <c r="X96" s="2" t="s">
        <v>13</v>
      </c>
      <c r="Y96" s="2">
        <v>3</v>
      </c>
      <c r="Z96" s="2">
        <v>75</v>
      </c>
      <c r="AA96" s="2">
        <f t="shared" si="16"/>
        <v>0</v>
      </c>
      <c r="AB96" s="4">
        <v>46017</v>
      </c>
      <c r="AC96" s="3">
        <v>3306</v>
      </c>
      <c r="AD96" s="3"/>
      <c r="AE96" s="2">
        <v>1</v>
      </c>
      <c r="AF96" s="2">
        <v>1</v>
      </c>
    </row>
    <row r="97" spans="1:32" ht="37.9" customHeight="1" x14ac:dyDescent="0.25">
      <c r="A97" s="2"/>
      <c r="B97" s="2" t="s">
        <v>156</v>
      </c>
      <c r="C97" s="2" t="s">
        <v>15</v>
      </c>
      <c r="D97" s="6" t="s">
        <v>798</v>
      </c>
      <c r="E97" s="7">
        <v>45981</v>
      </c>
      <c r="F97" s="2" t="s">
        <v>744</v>
      </c>
      <c r="G97" s="2">
        <v>2025</v>
      </c>
      <c r="H97" s="2">
        <v>476607</v>
      </c>
      <c r="I97" s="2" t="s">
        <v>9</v>
      </c>
      <c r="J97" s="2" t="s">
        <v>796</v>
      </c>
      <c r="K97" s="2" t="s">
        <v>4</v>
      </c>
      <c r="L97" s="6" t="s">
        <v>827</v>
      </c>
      <c r="M97" s="2">
        <v>104</v>
      </c>
      <c r="N97" s="2" t="s">
        <v>3</v>
      </c>
      <c r="O97" s="43">
        <v>60818.91</v>
      </c>
      <c r="P97" s="43">
        <f t="shared" ref="P97:P99" si="17">O97*M97</f>
        <v>6325166.6400000006</v>
      </c>
      <c r="Q97" s="2" t="s">
        <v>2</v>
      </c>
      <c r="R97" s="2" t="s">
        <v>63</v>
      </c>
      <c r="S97" s="3">
        <v>103816</v>
      </c>
      <c r="T97" s="5">
        <v>45987</v>
      </c>
      <c r="U97" s="2" t="s">
        <v>12</v>
      </c>
      <c r="V97" s="5">
        <v>45989</v>
      </c>
      <c r="W97" s="3" t="s">
        <v>14</v>
      </c>
      <c r="X97" s="2" t="s">
        <v>13</v>
      </c>
      <c r="Y97" s="2">
        <v>3</v>
      </c>
      <c r="Z97" s="2">
        <v>104</v>
      </c>
      <c r="AA97" s="2">
        <f t="shared" ref="AA97:AA99" si="18">Z97-M97</f>
        <v>0</v>
      </c>
      <c r="AB97" s="4">
        <v>46017</v>
      </c>
      <c r="AC97" s="3">
        <v>3306</v>
      </c>
      <c r="AD97" s="3"/>
      <c r="AE97" s="2"/>
      <c r="AF97" s="2">
        <v>1</v>
      </c>
    </row>
    <row r="98" spans="1:32" ht="37.9" customHeight="1" x14ac:dyDescent="0.25">
      <c r="A98" s="2"/>
      <c r="B98" s="2" t="s">
        <v>156</v>
      </c>
      <c r="C98" s="2" t="s">
        <v>15</v>
      </c>
      <c r="D98" s="6" t="s">
        <v>798</v>
      </c>
      <c r="E98" s="7">
        <v>45981</v>
      </c>
      <c r="F98" s="2" t="s">
        <v>744</v>
      </c>
      <c r="G98" s="2">
        <v>2025</v>
      </c>
      <c r="H98" s="2">
        <v>476607</v>
      </c>
      <c r="I98" s="2" t="s">
        <v>9</v>
      </c>
      <c r="J98" s="2" t="s">
        <v>796</v>
      </c>
      <c r="K98" s="2" t="s">
        <v>4</v>
      </c>
      <c r="L98" s="6" t="s">
        <v>828</v>
      </c>
      <c r="M98" s="2">
        <v>9</v>
      </c>
      <c r="N98" s="2" t="s">
        <v>3</v>
      </c>
      <c r="O98" s="43">
        <v>7746.84</v>
      </c>
      <c r="P98" s="43">
        <f t="shared" si="17"/>
        <v>69721.56</v>
      </c>
      <c r="Q98" s="2" t="s">
        <v>2</v>
      </c>
      <c r="R98" s="2" t="s">
        <v>63</v>
      </c>
      <c r="S98" s="3">
        <v>103816</v>
      </c>
      <c r="T98" s="5">
        <v>45987</v>
      </c>
      <c r="U98" s="2" t="s">
        <v>12</v>
      </c>
      <c r="V98" s="5">
        <v>45989</v>
      </c>
      <c r="W98" s="3" t="s">
        <v>14</v>
      </c>
      <c r="X98" s="2" t="s">
        <v>13</v>
      </c>
      <c r="Y98" s="2">
        <v>3</v>
      </c>
      <c r="Z98" s="2">
        <v>9</v>
      </c>
      <c r="AA98" s="2">
        <f t="shared" si="18"/>
        <v>0</v>
      </c>
      <c r="AB98" s="4" t="s">
        <v>946</v>
      </c>
      <c r="AC98" s="3">
        <v>3306</v>
      </c>
      <c r="AD98" s="3"/>
      <c r="AE98" s="2"/>
      <c r="AF98" s="2">
        <v>1</v>
      </c>
    </row>
    <row r="99" spans="1:32" ht="37.9" customHeight="1" x14ac:dyDescent="0.25">
      <c r="A99" s="2"/>
      <c r="B99" s="2" t="s">
        <v>156</v>
      </c>
      <c r="C99" s="2" t="s">
        <v>15</v>
      </c>
      <c r="D99" s="6" t="s">
        <v>798</v>
      </c>
      <c r="E99" s="7">
        <v>45981</v>
      </c>
      <c r="F99" s="2" t="s">
        <v>744</v>
      </c>
      <c r="G99" s="2">
        <v>2025</v>
      </c>
      <c r="H99" s="2">
        <v>476607</v>
      </c>
      <c r="I99" s="2" t="s">
        <v>9</v>
      </c>
      <c r="J99" s="2" t="s">
        <v>796</v>
      </c>
      <c r="K99" s="2" t="s">
        <v>4</v>
      </c>
      <c r="L99" s="6" t="s">
        <v>829</v>
      </c>
      <c r="M99" s="2">
        <v>9</v>
      </c>
      <c r="N99" s="2" t="s">
        <v>3</v>
      </c>
      <c r="O99" s="43">
        <v>14585.53</v>
      </c>
      <c r="P99" s="43">
        <f t="shared" si="17"/>
        <v>131269.77000000002</v>
      </c>
      <c r="Q99" s="2" t="s">
        <v>2</v>
      </c>
      <c r="R99" s="2" t="s">
        <v>63</v>
      </c>
      <c r="S99" s="3">
        <v>103816</v>
      </c>
      <c r="T99" s="5">
        <v>45987</v>
      </c>
      <c r="U99" s="2" t="s">
        <v>12</v>
      </c>
      <c r="V99" s="5">
        <v>45989</v>
      </c>
      <c r="W99" s="3" t="s">
        <v>14</v>
      </c>
      <c r="X99" s="2" t="s">
        <v>13</v>
      </c>
      <c r="Y99" s="2">
        <v>3</v>
      </c>
      <c r="Z99" s="2">
        <v>9</v>
      </c>
      <c r="AA99" s="2">
        <f t="shared" si="18"/>
        <v>0</v>
      </c>
      <c r="AB99" s="4">
        <v>45996</v>
      </c>
      <c r="AC99" s="3"/>
      <c r="AD99" s="3"/>
      <c r="AE99" s="2"/>
      <c r="AF99" s="2">
        <v>1</v>
      </c>
    </row>
    <row r="100" spans="1:32" ht="37.9" customHeight="1" x14ac:dyDescent="0.25">
      <c r="A100" s="2">
        <v>1</v>
      </c>
      <c r="B100" s="2" t="s">
        <v>156</v>
      </c>
      <c r="C100" s="2" t="s">
        <v>15</v>
      </c>
      <c r="D100" s="6" t="s">
        <v>1768</v>
      </c>
      <c r="E100" s="7">
        <v>45981</v>
      </c>
      <c r="F100" s="2" t="s">
        <v>744</v>
      </c>
      <c r="G100" s="2">
        <v>2025</v>
      </c>
      <c r="H100" s="2"/>
      <c r="I100" s="2" t="s">
        <v>9</v>
      </c>
      <c r="J100" s="2" t="s">
        <v>799</v>
      </c>
      <c r="K100" s="2" t="s">
        <v>4</v>
      </c>
      <c r="L100" s="6" t="s">
        <v>2494</v>
      </c>
      <c r="M100" s="2">
        <v>1</v>
      </c>
      <c r="N100" s="2" t="s">
        <v>3</v>
      </c>
      <c r="O100" s="43">
        <v>46729.760000000002</v>
      </c>
      <c r="P100" s="43">
        <f t="shared" ref="P100" si="19">O100*M100</f>
        <v>46729.760000000002</v>
      </c>
      <c r="Q100" s="2" t="s">
        <v>2</v>
      </c>
      <c r="R100" s="2" t="s">
        <v>76</v>
      </c>
      <c r="S100" s="3">
        <v>104091</v>
      </c>
      <c r="T100" s="5">
        <v>46001</v>
      </c>
      <c r="U100" s="2" t="s">
        <v>45</v>
      </c>
      <c r="V100" s="5">
        <v>46001</v>
      </c>
      <c r="W100" s="3" t="s">
        <v>14</v>
      </c>
      <c r="X100" s="2" t="s">
        <v>13</v>
      </c>
      <c r="Y100" s="2">
        <v>3</v>
      </c>
      <c r="Z100" s="2">
        <v>1</v>
      </c>
      <c r="AA100" s="2">
        <f t="shared" ref="AA100" si="20">Z100-M100</f>
        <v>0</v>
      </c>
      <c r="AB100" s="4">
        <v>46001</v>
      </c>
      <c r="AC100" s="3">
        <v>1309</v>
      </c>
      <c r="AD100" s="3"/>
      <c r="AE100" s="2">
        <v>1</v>
      </c>
      <c r="AF100" s="2">
        <v>1</v>
      </c>
    </row>
    <row r="101" spans="1:32" ht="37.9" customHeight="1" x14ac:dyDescent="0.25">
      <c r="A101" s="2">
        <v>1</v>
      </c>
      <c r="B101" s="2" t="s">
        <v>156</v>
      </c>
      <c r="C101" s="2" t="s">
        <v>15</v>
      </c>
      <c r="D101" s="6" t="s">
        <v>795</v>
      </c>
      <c r="E101" s="7">
        <v>45986</v>
      </c>
      <c r="F101" s="2" t="s">
        <v>744</v>
      </c>
      <c r="G101" s="2">
        <v>2025</v>
      </c>
      <c r="H101" s="2">
        <v>960715</v>
      </c>
      <c r="I101" s="2" t="s">
        <v>5</v>
      </c>
      <c r="J101" s="2" t="s">
        <v>800</v>
      </c>
      <c r="K101" s="2" t="s">
        <v>4</v>
      </c>
      <c r="L101" s="6" t="s">
        <v>821</v>
      </c>
      <c r="M101" s="2">
        <v>4</v>
      </c>
      <c r="N101" s="2" t="s">
        <v>3</v>
      </c>
      <c r="O101" s="43">
        <v>95000</v>
      </c>
      <c r="P101" s="43">
        <f t="shared" ref="P101:P102" si="21">O101*M101</f>
        <v>380000</v>
      </c>
      <c r="Q101" s="2" t="s">
        <v>2</v>
      </c>
      <c r="R101" s="2" t="s">
        <v>797</v>
      </c>
      <c r="S101" s="3">
        <v>103983</v>
      </c>
      <c r="T101" s="5">
        <v>45995</v>
      </c>
      <c r="U101" s="2" t="s">
        <v>12</v>
      </c>
      <c r="V101" s="5">
        <v>45997</v>
      </c>
      <c r="W101" s="3" t="s">
        <v>14</v>
      </c>
      <c r="X101" s="2" t="s">
        <v>13</v>
      </c>
      <c r="Y101" s="2">
        <v>3</v>
      </c>
      <c r="Z101" s="2">
        <f>2+1+1</f>
        <v>4</v>
      </c>
      <c r="AA101" s="2">
        <f t="shared" ref="AA101:AA102" si="22">Z101-M101</f>
        <v>0</v>
      </c>
      <c r="AB101" s="4" t="s">
        <v>1403</v>
      </c>
      <c r="AC101" s="3" t="s">
        <v>1404</v>
      </c>
      <c r="AD101" s="3"/>
      <c r="AE101" s="2">
        <v>1</v>
      </c>
      <c r="AF101" s="2">
        <v>1</v>
      </c>
    </row>
    <row r="102" spans="1:32" ht="37.9" customHeight="1" x14ac:dyDescent="0.25">
      <c r="A102" s="2">
        <v>2</v>
      </c>
      <c r="B102" s="2" t="s">
        <v>156</v>
      </c>
      <c r="C102" s="2" t="s">
        <v>15</v>
      </c>
      <c r="D102" s="6" t="s">
        <v>802</v>
      </c>
      <c r="E102" s="7">
        <v>45988</v>
      </c>
      <c r="F102" s="2" t="s">
        <v>744</v>
      </c>
      <c r="G102" s="2">
        <v>2025</v>
      </c>
      <c r="H102" s="2">
        <v>132829</v>
      </c>
      <c r="I102" s="2" t="s">
        <v>9</v>
      </c>
      <c r="J102" s="2" t="s">
        <v>801</v>
      </c>
      <c r="K102" s="2" t="s">
        <v>4</v>
      </c>
      <c r="L102" s="6" t="s">
        <v>822</v>
      </c>
      <c r="M102" s="2">
        <v>1</v>
      </c>
      <c r="N102" s="2" t="s">
        <v>3</v>
      </c>
      <c r="O102" s="43">
        <v>93559.25</v>
      </c>
      <c r="P102" s="43">
        <f t="shared" si="21"/>
        <v>93559.25</v>
      </c>
      <c r="Q102" s="2" t="s">
        <v>2</v>
      </c>
      <c r="R102" s="2" t="s">
        <v>153</v>
      </c>
      <c r="S102" s="3">
        <v>103884</v>
      </c>
      <c r="T102" s="5">
        <v>45992</v>
      </c>
      <c r="U102" s="2" t="s">
        <v>12</v>
      </c>
      <c r="V102" s="5">
        <v>45995</v>
      </c>
      <c r="W102" s="3" t="s">
        <v>14</v>
      </c>
      <c r="X102" s="2" t="s">
        <v>13</v>
      </c>
      <c r="Y102" s="2">
        <v>3</v>
      </c>
      <c r="Z102" s="2">
        <v>1</v>
      </c>
      <c r="AA102" s="2">
        <f t="shared" si="22"/>
        <v>0</v>
      </c>
      <c r="AB102" s="4">
        <v>46029</v>
      </c>
      <c r="AC102" s="3">
        <v>33077</v>
      </c>
      <c r="AD102" s="3"/>
      <c r="AE102" s="2">
        <v>1</v>
      </c>
      <c r="AF102" s="2">
        <v>1</v>
      </c>
    </row>
    <row r="103" spans="1:32" ht="37.9" customHeight="1" x14ac:dyDescent="0.25">
      <c r="A103" s="2"/>
      <c r="B103" s="2" t="s">
        <v>156</v>
      </c>
      <c r="C103" s="2" t="s">
        <v>15</v>
      </c>
      <c r="D103" s="6" t="s">
        <v>802</v>
      </c>
      <c r="E103" s="7">
        <v>45988</v>
      </c>
      <c r="F103" s="2" t="s">
        <v>744</v>
      </c>
      <c r="G103" s="2">
        <v>2025</v>
      </c>
      <c r="H103" s="2">
        <v>132829</v>
      </c>
      <c r="I103" s="2" t="s">
        <v>9</v>
      </c>
      <c r="J103" s="2" t="s">
        <v>801</v>
      </c>
      <c r="K103" s="2" t="s">
        <v>4</v>
      </c>
      <c r="L103" s="6" t="s">
        <v>823</v>
      </c>
      <c r="M103" s="2">
        <v>8</v>
      </c>
      <c r="N103" s="2" t="s">
        <v>3</v>
      </c>
      <c r="O103" s="43">
        <v>135346</v>
      </c>
      <c r="P103" s="43">
        <f t="shared" ref="P103:P106" si="23">O103*M103</f>
        <v>1082768</v>
      </c>
      <c r="Q103" s="2" t="s">
        <v>2</v>
      </c>
      <c r="R103" s="2" t="s">
        <v>153</v>
      </c>
      <c r="S103" s="3">
        <v>103884</v>
      </c>
      <c r="T103" s="5">
        <v>45992</v>
      </c>
      <c r="U103" s="2" t="s">
        <v>12</v>
      </c>
      <c r="V103" s="5">
        <v>45995</v>
      </c>
      <c r="W103" s="3" t="s">
        <v>14</v>
      </c>
      <c r="X103" s="2" t="s">
        <v>13</v>
      </c>
      <c r="Y103" s="2">
        <v>3</v>
      </c>
      <c r="Z103" s="2">
        <v>8</v>
      </c>
      <c r="AA103" s="2">
        <f t="shared" ref="AA103" si="24">Z103-M103</f>
        <v>0</v>
      </c>
      <c r="AB103" s="4">
        <v>46029</v>
      </c>
      <c r="AC103" s="3">
        <v>33077</v>
      </c>
      <c r="AD103" s="3"/>
      <c r="AE103" s="2"/>
      <c r="AF103" s="2">
        <v>1</v>
      </c>
    </row>
    <row r="104" spans="1:32" ht="37.9" customHeight="1" x14ac:dyDescent="0.25">
      <c r="A104" s="2">
        <v>1</v>
      </c>
      <c r="B104" s="2" t="s">
        <v>156</v>
      </c>
      <c r="C104" s="2" t="s">
        <v>15</v>
      </c>
      <c r="D104" s="6" t="s">
        <v>804</v>
      </c>
      <c r="E104" s="7">
        <v>45988</v>
      </c>
      <c r="F104" s="2" t="s">
        <v>744</v>
      </c>
      <c r="G104" s="2">
        <v>2025</v>
      </c>
      <c r="H104" s="2">
        <v>748108</v>
      </c>
      <c r="I104" s="2" t="s">
        <v>9</v>
      </c>
      <c r="J104" s="2" t="s">
        <v>803</v>
      </c>
      <c r="K104" s="2" t="s">
        <v>4</v>
      </c>
      <c r="L104" s="6" t="s">
        <v>824</v>
      </c>
      <c r="M104" s="2">
        <v>5</v>
      </c>
      <c r="N104" s="2" t="s">
        <v>3</v>
      </c>
      <c r="O104" s="43">
        <v>1768767.75</v>
      </c>
      <c r="P104" s="43">
        <f t="shared" si="23"/>
        <v>8843838.75</v>
      </c>
      <c r="Q104" s="2" t="s">
        <v>2</v>
      </c>
      <c r="R104" s="2" t="s">
        <v>54</v>
      </c>
      <c r="S104" s="3">
        <v>104082</v>
      </c>
      <c r="T104" s="5">
        <v>46001</v>
      </c>
      <c r="U104" s="2" t="s">
        <v>12</v>
      </c>
      <c r="V104" s="5">
        <v>46004</v>
      </c>
      <c r="W104" s="3" t="s">
        <v>14</v>
      </c>
      <c r="X104" s="2" t="s">
        <v>13</v>
      </c>
      <c r="Y104" s="2">
        <v>3</v>
      </c>
      <c r="Z104" s="2">
        <v>5</v>
      </c>
      <c r="AA104" s="2">
        <f t="shared" ref="AA104:AA106" si="25">Z104-M104</f>
        <v>0</v>
      </c>
      <c r="AB104" s="4">
        <v>46014</v>
      </c>
      <c r="AC104" s="3">
        <v>181624</v>
      </c>
      <c r="AD104" s="3"/>
      <c r="AE104" s="2">
        <v>1</v>
      </c>
      <c r="AF104" s="2">
        <v>1</v>
      </c>
    </row>
    <row r="105" spans="1:32" ht="37.9" customHeight="1" x14ac:dyDescent="0.25">
      <c r="A105" s="2">
        <v>2</v>
      </c>
      <c r="B105" s="2" t="s">
        <v>156</v>
      </c>
      <c r="C105" s="2" t="s">
        <v>15</v>
      </c>
      <c r="D105" s="6" t="s">
        <v>1768</v>
      </c>
      <c r="E105" s="7">
        <v>45995</v>
      </c>
      <c r="F105" s="2" t="s">
        <v>793</v>
      </c>
      <c r="G105" s="2">
        <v>2025</v>
      </c>
      <c r="H105" s="2">
        <v>496592</v>
      </c>
      <c r="I105" s="2" t="s">
        <v>9</v>
      </c>
      <c r="J105" s="2" t="s">
        <v>805</v>
      </c>
      <c r="K105" s="2" t="s">
        <v>4</v>
      </c>
      <c r="L105" s="6" t="s">
        <v>825</v>
      </c>
      <c r="M105" s="2">
        <v>1</v>
      </c>
      <c r="N105" s="2" t="s">
        <v>3</v>
      </c>
      <c r="O105" s="43">
        <v>580000</v>
      </c>
      <c r="P105" s="43">
        <f t="shared" si="23"/>
        <v>580000</v>
      </c>
      <c r="Q105" s="2" t="s">
        <v>2</v>
      </c>
      <c r="R105" s="2" t="s">
        <v>76</v>
      </c>
      <c r="S105" s="3">
        <v>103988</v>
      </c>
      <c r="T105" s="5">
        <v>45995</v>
      </c>
      <c r="U105" s="2" t="s">
        <v>12</v>
      </c>
      <c r="V105" s="5">
        <v>46000</v>
      </c>
      <c r="W105" s="3" t="s">
        <v>14</v>
      </c>
      <c r="X105" s="2" t="s">
        <v>13</v>
      </c>
      <c r="Y105" s="2">
        <v>3</v>
      </c>
      <c r="Z105" s="2">
        <v>1</v>
      </c>
      <c r="AA105" s="2">
        <f t="shared" si="25"/>
        <v>0</v>
      </c>
      <c r="AB105" s="4">
        <v>46038</v>
      </c>
      <c r="AC105" s="3">
        <v>1415</v>
      </c>
      <c r="AD105" s="3"/>
      <c r="AE105" s="2">
        <v>1</v>
      </c>
      <c r="AF105" s="2">
        <v>1</v>
      </c>
    </row>
    <row r="106" spans="1:32" ht="37.9" customHeight="1" x14ac:dyDescent="0.25">
      <c r="A106" s="2"/>
      <c r="B106" s="2" t="s">
        <v>156</v>
      </c>
      <c r="C106" s="2" t="s">
        <v>15</v>
      </c>
      <c r="D106" s="6" t="s">
        <v>1768</v>
      </c>
      <c r="E106" s="7">
        <v>45995</v>
      </c>
      <c r="F106" s="2" t="s">
        <v>793</v>
      </c>
      <c r="G106" s="2">
        <v>2025</v>
      </c>
      <c r="H106" s="2">
        <v>496592</v>
      </c>
      <c r="I106" s="2" t="s">
        <v>9</v>
      </c>
      <c r="J106" s="2" t="s">
        <v>805</v>
      </c>
      <c r="K106" s="2" t="s">
        <v>4</v>
      </c>
      <c r="L106" s="6" t="s">
        <v>2493</v>
      </c>
      <c r="M106" s="2">
        <v>1</v>
      </c>
      <c r="N106" s="2" t="s">
        <v>3</v>
      </c>
      <c r="O106" s="43">
        <v>99303</v>
      </c>
      <c r="P106" s="43">
        <f t="shared" si="23"/>
        <v>99303</v>
      </c>
      <c r="Q106" s="2" t="s">
        <v>2</v>
      </c>
      <c r="R106" s="2" t="s">
        <v>76</v>
      </c>
      <c r="S106" s="3">
        <v>103988</v>
      </c>
      <c r="T106" s="5">
        <v>45995</v>
      </c>
      <c r="U106" s="2" t="s">
        <v>12</v>
      </c>
      <c r="V106" s="5">
        <v>46000</v>
      </c>
      <c r="W106" s="3" t="s">
        <v>14</v>
      </c>
      <c r="X106" s="2" t="s">
        <v>13</v>
      </c>
      <c r="Y106" s="2">
        <v>3</v>
      </c>
      <c r="Z106" s="2">
        <v>1</v>
      </c>
      <c r="AA106" s="2">
        <f t="shared" si="25"/>
        <v>0</v>
      </c>
      <c r="AB106" s="4">
        <v>46001</v>
      </c>
      <c r="AC106" s="3">
        <v>1309</v>
      </c>
      <c r="AD106" s="3"/>
      <c r="AE106" s="2"/>
      <c r="AF106" s="2">
        <v>1</v>
      </c>
    </row>
    <row r="107" spans="1:32" ht="37.9" customHeight="1" x14ac:dyDescent="0.25">
      <c r="A107" s="2">
        <v>1</v>
      </c>
      <c r="B107" s="2" t="s">
        <v>156</v>
      </c>
      <c r="C107" s="2" t="s">
        <v>15</v>
      </c>
      <c r="D107" s="6" t="s">
        <v>807</v>
      </c>
      <c r="E107" s="7">
        <v>46000</v>
      </c>
      <c r="F107" s="2" t="s">
        <v>793</v>
      </c>
      <c r="G107" s="2">
        <v>2025</v>
      </c>
      <c r="H107" s="2" t="s">
        <v>810</v>
      </c>
      <c r="I107" s="2" t="s">
        <v>9</v>
      </c>
      <c r="J107" s="2" t="s">
        <v>806</v>
      </c>
      <c r="K107" s="2" t="s">
        <v>4</v>
      </c>
      <c r="L107" s="6" t="s">
        <v>808</v>
      </c>
      <c r="M107" s="2">
        <v>3</v>
      </c>
      <c r="N107" s="2" t="s">
        <v>3</v>
      </c>
      <c r="O107" s="43">
        <v>1485000</v>
      </c>
      <c r="P107" s="43">
        <f t="shared" ref="P107:P108" si="26">O107*M107</f>
        <v>4455000</v>
      </c>
      <c r="Q107" s="2" t="s">
        <v>2</v>
      </c>
      <c r="R107" s="2" t="s">
        <v>811</v>
      </c>
      <c r="S107" s="3" t="s">
        <v>812</v>
      </c>
      <c r="T107" s="5">
        <v>46000</v>
      </c>
      <c r="U107" s="2" t="s">
        <v>12</v>
      </c>
      <c r="V107" s="5">
        <v>46001</v>
      </c>
      <c r="W107" s="3" t="s">
        <v>14</v>
      </c>
      <c r="X107" s="2" t="s">
        <v>13</v>
      </c>
      <c r="Y107" s="2">
        <v>3</v>
      </c>
      <c r="Z107" s="2">
        <v>3</v>
      </c>
      <c r="AA107" s="2">
        <f t="shared" ref="AA107:AA108" si="27">Z107-M107</f>
        <v>0</v>
      </c>
      <c r="AB107" s="4">
        <v>46021</v>
      </c>
      <c r="AC107" s="3">
        <v>580</v>
      </c>
      <c r="AD107" s="3"/>
      <c r="AE107" s="2">
        <v>1</v>
      </c>
      <c r="AF107" s="2">
        <v>1</v>
      </c>
    </row>
    <row r="108" spans="1:32" ht="37.9" customHeight="1" x14ac:dyDescent="0.25">
      <c r="A108" s="2">
        <v>1</v>
      </c>
      <c r="B108" s="2" t="s">
        <v>156</v>
      </c>
      <c r="C108" s="2" t="s">
        <v>15</v>
      </c>
      <c r="D108" s="6" t="s">
        <v>831</v>
      </c>
      <c r="E108" s="7">
        <v>46004</v>
      </c>
      <c r="F108" s="2" t="s">
        <v>793</v>
      </c>
      <c r="G108" s="2">
        <v>2025</v>
      </c>
      <c r="H108" s="2" t="s">
        <v>832</v>
      </c>
      <c r="I108" s="2" t="s">
        <v>9</v>
      </c>
      <c r="J108" s="2" t="s">
        <v>830</v>
      </c>
      <c r="K108" s="2" t="s">
        <v>4</v>
      </c>
      <c r="L108" s="6" t="s">
        <v>833</v>
      </c>
      <c r="M108" s="2">
        <v>3</v>
      </c>
      <c r="N108" s="2" t="s">
        <v>3</v>
      </c>
      <c r="O108" s="43">
        <v>164565.75</v>
      </c>
      <c r="P108" s="43">
        <f t="shared" si="26"/>
        <v>493697.25</v>
      </c>
      <c r="Q108" s="2" t="s">
        <v>2</v>
      </c>
      <c r="R108" s="2" t="s">
        <v>153</v>
      </c>
      <c r="S108" s="3" t="s">
        <v>948</v>
      </c>
      <c r="T108" s="5">
        <v>46023</v>
      </c>
      <c r="U108" s="2" t="s">
        <v>12</v>
      </c>
      <c r="V108" s="5">
        <v>46023</v>
      </c>
      <c r="W108" s="3" t="s">
        <v>14</v>
      </c>
      <c r="X108" s="2" t="s">
        <v>13</v>
      </c>
      <c r="Y108" s="2">
        <v>3</v>
      </c>
      <c r="Z108" s="2">
        <v>3</v>
      </c>
      <c r="AA108" s="2">
        <f t="shared" si="27"/>
        <v>0</v>
      </c>
      <c r="AB108" s="4">
        <v>46045</v>
      </c>
      <c r="AC108" s="3">
        <v>33167</v>
      </c>
      <c r="AD108" s="3"/>
      <c r="AE108" s="2">
        <v>1</v>
      </c>
      <c r="AF108" s="2">
        <v>1</v>
      </c>
    </row>
    <row r="109" spans="1:32" ht="37.9" customHeight="1" x14ac:dyDescent="0.25">
      <c r="A109" s="2">
        <v>2</v>
      </c>
      <c r="B109" s="2" t="s">
        <v>156</v>
      </c>
      <c r="C109" s="2" t="s">
        <v>15</v>
      </c>
      <c r="D109" s="6" t="s">
        <v>879</v>
      </c>
      <c r="E109" s="7">
        <v>46015</v>
      </c>
      <c r="F109" s="2" t="s">
        <v>793</v>
      </c>
      <c r="G109" s="2">
        <v>2025</v>
      </c>
      <c r="H109" s="2" t="s">
        <v>880</v>
      </c>
      <c r="I109" s="2" t="s">
        <v>9</v>
      </c>
      <c r="J109" s="2" t="s">
        <v>877</v>
      </c>
      <c r="K109" s="2" t="s">
        <v>4</v>
      </c>
      <c r="L109" s="6" t="s">
        <v>31</v>
      </c>
      <c r="M109" s="2">
        <v>10</v>
      </c>
      <c r="N109" s="2" t="s">
        <v>3</v>
      </c>
      <c r="O109" s="43">
        <v>235243.75</v>
      </c>
      <c r="P109" s="43">
        <f t="shared" ref="P109:P110" si="28">O109*M109</f>
        <v>2352437.5</v>
      </c>
      <c r="Q109" s="2" t="s">
        <v>2</v>
      </c>
      <c r="R109" s="2" t="s">
        <v>373</v>
      </c>
      <c r="S109" s="3" t="s">
        <v>1919</v>
      </c>
      <c r="T109" s="5">
        <v>46065</v>
      </c>
      <c r="U109" s="2" t="s">
        <v>12</v>
      </c>
      <c r="V109" s="5">
        <v>46067</v>
      </c>
      <c r="W109" s="3" t="s">
        <v>14</v>
      </c>
      <c r="X109" s="2" t="s">
        <v>13</v>
      </c>
      <c r="Y109" s="2">
        <v>3</v>
      </c>
      <c r="Z109" s="2">
        <v>10</v>
      </c>
      <c r="AA109" s="2">
        <f t="shared" ref="AA109" si="29">Z109-M109</f>
        <v>0</v>
      </c>
      <c r="AB109" s="4">
        <v>46087</v>
      </c>
      <c r="AC109" s="3">
        <v>7173</v>
      </c>
      <c r="AD109" s="3"/>
      <c r="AE109" s="2">
        <v>1</v>
      </c>
      <c r="AF109" s="2">
        <v>1</v>
      </c>
    </row>
    <row r="110" spans="1:32" ht="37.9" customHeight="1" x14ac:dyDescent="0.25">
      <c r="A110" s="2"/>
      <c r="B110" s="2" t="s">
        <v>156</v>
      </c>
      <c r="C110" s="2" t="s">
        <v>15</v>
      </c>
      <c r="D110" s="6" t="s">
        <v>879</v>
      </c>
      <c r="E110" s="7">
        <v>46015</v>
      </c>
      <c r="F110" s="2" t="s">
        <v>793</v>
      </c>
      <c r="G110" s="2">
        <v>2025</v>
      </c>
      <c r="H110" s="2" t="s">
        <v>880</v>
      </c>
      <c r="I110" s="2" t="s">
        <v>9</v>
      </c>
      <c r="J110" s="2" t="s">
        <v>877</v>
      </c>
      <c r="K110" s="2" t="s">
        <v>4</v>
      </c>
      <c r="L110" s="6" t="s">
        <v>27</v>
      </c>
      <c r="M110" s="2">
        <v>10</v>
      </c>
      <c r="N110" s="2" t="s">
        <v>3</v>
      </c>
      <c r="O110" s="43">
        <v>108884.25</v>
      </c>
      <c r="P110" s="43">
        <f t="shared" si="28"/>
        <v>1088842.5</v>
      </c>
      <c r="Q110" s="2" t="s">
        <v>2</v>
      </c>
      <c r="R110" s="2" t="s">
        <v>373</v>
      </c>
      <c r="S110" s="3" t="s">
        <v>1919</v>
      </c>
      <c r="T110" s="5">
        <v>46065</v>
      </c>
      <c r="U110" s="2" t="s">
        <v>12</v>
      </c>
      <c r="V110" s="5">
        <v>46067</v>
      </c>
      <c r="W110" s="3" t="s">
        <v>14</v>
      </c>
      <c r="X110" s="2" t="s">
        <v>13</v>
      </c>
      <c r="Y110" s="2">
        <v>3</v>
      </c>
      <c r="Z110" s="2">
        <v>10</v>
      </c>
      <c r="AA110" s="2">
        <f t="shared" ref="AA110" si="30">Z110-M110</f>
        <v>0</v>
      </c>
      <c r="AB110" s="4">
        <v>46087</v>
      </c>
      <c r="AC110" s="3">
        <v>7173</v>
      </c>
      <c r="AD110" s="3"/>
      <c r="AE110" s="2"/>
      <c r="AF110" s="2">
        <v>1</v>
      </c>
    </row>
    <row r="111" spans="1:32" ht="37.9" customHeight="1" x14ac:dyDescent="0.25">
      <c r="A111" s="2">
        <v>10</v>
      </c>
      <c r="B111" s="2" t="s">
        <v>156</v>
      </c>
      <c r="C111" s="2" t="s">
        <v>15</v>
      </c>
      <c r="D111" s="6" t="s">
        <v>891</v>
      </c>
      <c r="E111" s="7">
        <v>46015</v>
      </c>
      <c r="F111" s="2" t="s">
        <v>793</v>
      </c>
      <c r="G111" s="2">
        <v>2025</v>
      </c>
      <c r="H111" s="2" t="s">
        <v>892</v>
      </c>
      <c r="I111" s="2" t="s">
        <v>9</v>
      </c>
      <c r="J111" s="2" t="s">
        <v>878</v>
      </c>
      <c r="K111" s="2" t="s">
        <v>4</v>
      </c>
      <c r="L111" s="6" t="s">
        <v>890</v>
      </c>
      <c r="M111" s="2">
        <v>100</v>
      </c>
      <c r="N111" s="2" t="s">
        <v>3</v>
      </c>
      <c r="O111" s="43">
        <v>126.88</v>
      </c>
      <c r="P111" s="43">
        <f t="shared" ref="P111:P120" si="31">O111*M111</f>
        <v>12688</v>
      </c>
      <c r="Q111" s="2" t="s">
        <v>2</v>
      </c>
      <c r="R111" s="2" t="s">
        <v>59</v>
      </c>
      <c r="S111" s="3" t="s">
        <v>1056</v>
      </c>
      <c r="T111" s="5">
        <v>46024</v>
      </c>
      <c r="U111" s="2" t="s">
        <v>12</v>
      </c>
      <c r="V111" s="5">
        <v>46024</v>
      </c>
      <c r="W111" s="3" t="s">
        <v>14</v>
      </c>
      <c r="X111" s="2" t="s">
        <v>13</v>
      </c>
      <c r="Y111" s="2">
        <v>3</v>
      </c>
      <c r="Z111" s="2">
        <v>100</v>
      </c>
      <c r="AA111" s="2">
        <f t="shared" ref="AA111:AA120" si="32">Z111-M111</f>
        <v>0</v>
      </c>
      <c r="AB111" s="4">
        <v>46121</v>
      </c>
      <c r="AC111" s="3">
        <v>41757</v>
      </c>
      <c r="AD111" s="3"/>
      <c r="AE111" s="2">
        <v>1</v>
      </c>
      <c r="AF111" s="2">
        <v>1</v>
      </c>
    </row>
    <row r="112" spans="1:32" ht="37.9" customHeight="1" x14ac:dyDescent="0.25">
      <c r="A112" s="2"/>
      <c r="B112" s="2" t="s">
        <v>156</v>
      </c>
      <c r="C112" s="2" t="s">
        <v>15</v>
      </c>
      <c r="D112" s="6" t="s">
        <v>891</v>
      </c>
      <c r="E112" s="7">
        <v>46015</v>
      </c>
      <c r="F112" s="2" t="s">
        <v>793</v>
      </c>
      <c r="G112" s="2">
        <v>2025</v>
      </c>
      <c r="H112" s="2" t="s">
        <v>892</v>
      </c>
      <c r="I112" s="2" t="s">
        <v>9</v>
      </c>
      <c r="J112" s="2" t="s">
        <v>878</v>
      </c>
      <c r="K112" s="2" t="s">
        <v>4</v>
      </c>
      <c r="L112" s="6" t="s">
        <v>888</v>
      </c>
      <c r="M112" s="2">
        <v>100</v>
      </c>
      <c r="N112" s="2" t="s">
        <v>3</v>
      </c>
      <c r="O112" s="43">
        <v>64.8</v>
      </c>
      <c r="P112" s="43">
        <f t="shared" si="31"/>
        <v>6480</v>
      </c>
      <c r="Q112" s="2" t="s">
        <v>2</v>
      </c>
      <c r="R112" s="2" t="s">
        <v>59</v>
      </c>
      <c r="S112" s="3" t="s">
        <v>1056</v>
      </c>
      <c r="T112" s="5">
        <v>46024</v>
      </c>
      <c r="U112" s="2" t="s">
        <v>12</v>
      </c>
      <c r="V112" s="5">
        <v>46024</v>
      </c>
      <c r="W112" s="3" t="s">
        <v>14</v>
      </c>
      <c r="X112" s="2" t="s">
        <v>13</v>
      </c>
      <c r="Y112" s="2">
        <v>3</v>
      </c>
      <c r="Z112" s="2">
        <v>100</v>
      </c>
      <c r="AA112" s="2">
        <f t="shared" si="32"/>
        <v>0</v>
      </c>
      <c r="AB112" s="4">
        <v>46121</v>
      </c>
      <c r="AC112" s="3">
        <v>41757</v>
      </c>
      <c r="AD112" s="3"/>
      <c r="AE112" s="2"/>
      <c r="AF112" s="2">
        <v>1</v>
      </c>
    </row>
    <row r="113" spans="1:32" ht="37.9" customHeight="1" x14ac:dyDescent="0.25">
      <c r="A113" s="2"/>
      <c r="B113" s="2" t="s">
        <v>156</v>
      </c>
      <c r="C113" s="2" t="s">
        <v>15</v>
      </c>
      <c r="D113" s="6" t="s">
        <v>891</v>
      </c>
      <c r="E113" s="7">
        <v>46015</v>
      </c>
      <c r="F113" s="2" t="s">
        <v>793</v>
      </c>
      <c r="G113" s="2">
        <v>2025</v>
      </c>
      <c r="H113" s="2" t="s">
        <v>892</v>
      </c>
      <c r="I113" s="2" t="s">
        <v>9</v>
      </c>
      <c r="J113" s="2" t="s">
        <v>878</v>
      </c>
      <c r="K113" s="2" t="s">
        <v>4</v>
      </c>
      <c r="L113" s="6" t="s">
        <v>889</v>
      </c>
      <c r="M113" s="2">
        <v>100</v>
      </c>
      <c r="N113" s="2" t="s">
        <v>3</v>
      </c>
      <c r="O113" s="43">
        <v>40.35</v>
      </c>
      <c r="P113" s="43">
        <f t="shared" si="31"/>
        <v>4035</v>
      </c>
      <c r="Q113" s="2" t="s">
        <v>2</v>
      </c>
      <c r="R113" s="2" t="s">
        <v>59</v>
      </c>
      <c r="S113" s="3" t="s">
        <v>1056</v>
      </c>
      <c r="T113" s="5">
        <v>46024</v>
      </c>
      <c r="U113" s="2" t="s">
        <v>12</v>
      </c>
      <c r="V113" s="5">
        <v>46024</v>
      </c>
      <c r="W113" s="3" t="s">
        <v>14</v>
      </c>
      <c r="X113" s="2" t="s">
        <v>13</v>
      </c>
      <c r="Y113" s="2">
        <v>3</v>
      </c>
      <c r="Z113" s="2">
        <v>100</v>
      </c>
      <c r="AA113" s="2">
        <f t="shared" si="32"/>
        <v>0</v>
      </c>
      <c r="AB113" s="4">
        <v>46121</v>
      </c>
      <c r="AC113" s="3">
        <v>41757</v>
      </c>
      <c r="AD113" s="3"/>
      <c r="AE113" s="2"/>
      <c r="AF113" s="2">
        <v>1</v>
      </c>
    </row>
    <row r="114" spans="1:32" ht="37.9" customHeight="1" x14ac:dyDescent="0.25">
      <c r="A114" s="2"/>
      <c r="B114" s="2" t="s">
        <v>156</v>
      </c>
      <c r="C114" s="2" t="s">
        <v>15</v>
      </c>
      <c r="D114" s="6" t="s">
        <v>891</v>
      </c>
      <c r="E114" s="7">
        <v>46015</v>
      </c>
      <c r="F114" s="2" t="s">
        <v>793</v>
      </c>
      <c r="G114" s="2">
        <v>2025</v>
      </c>
      <c r="H114" s="2" t="s">
        <v>892</v>
      </c>
      <c r="I114" s="2" t="s">
        <v>9</v>
      </c>
      <c r="J114" s="2" t="s">
        <v>878</v>
      </c>
      <c r="K114" s="2" t="s">
        <v>4</v>
      </c>
      <c r="L114" s="6" t="s">
        <v>887</v>
      </c>
      <c r="M114" s="2">
        <v>100</v>
      </c>
      <c r="N114" s="2" t="s">
        <v>3</v>
      </c>
      <c r="O114" s="43">
        <v>1102.5999999999999</v>
      </c>
      <c r="P114" s="43">
        <f t="shared" si="31"/>
        <v>110259.99999999999</v>
      </c>
      <c r="Q114" s="2" t="s">
        <v>2</v>
      </c>
      <c r="R114" s="2" t="s">
        <v>59</v>
      </c>
      <c r="S114" s="3" t="s">
        <v>1056</v>
      </c>
      <c r="T114" s="5">
        <v>46024</v>
      </c>
      <c r="U114" s="2" t="s">
        <v>12</v>
      </c>
      <c r="V114" s="5">
        <v>46024</v>
      </c>
      <c r="W114" s="3" t="s">
        <v>14</v>
      </c>
      <c r="X114" s="2" t="s">
        <v>13</v>
      </c>
      <c r="Y114" s="2">
        <v>3</v>
      </c>
      <c r="Z114" s="2">
        <v>100</v>
      </c>
      <c r="AA114" s="2">
        <f t="shared" si="32"/>
        <v>0</v>
      </c>
      <c r="AB114" s="4">
        <v>46121</v>
      </c>
      <c r="AC114" s="3">
        <v>41757</v>
      </c>
      <c r="AD114" s="3"/>
      <c r="AE114" s="2"/>
      <c r="AF114" s="2">
        <v>1</v>
      </c>
    </row>
    <row r="115" spans="1:32" ht="37.9" customHeight="1" x14ac:dyDescent="0.25">
      <c r="A115" s="2"/>
      <c r="B115" s="2" t="s">
        <v>156</v>
      </c>
      <c r="C115" s="2" t="s">
        <v>15</v>
      </c>
      <c r="D115" s="6" t="s">
        <v>891</v>
      </c>
      <c r="E115" s="7">
        <v>46015</v>
      </c>
      <c r="F115" s="2" t="s">
        <v>793</v>
      </c>
      <c r="G115" s="2">
        <v>2025</v>
      </c>
      <c r="H115" s="2" t="s">
        <v>892</v>
      </c>
      <c r="I115" s="2" t="s">
        <v>9</v>
      </c>
      <c r="J115" s="2" t="s">
        <v>878</v>
      </c>
      <c r="K115" s="2" t="s">
        <v>4</v>
      </c>
      <c r="L115" s="6" t="s">
        <v>885</v>
      </c>
      <c r="M115" s="2">
        <v>100</v>
      </c>
      <c r="N115" s="2" t="s">
        <v>3</v>
      </c>
      <c r="O115" s="43">
        <v>634.25</v>
      </c>
      <c r="P115" s="43">
        <f t="shared" si="31"/>
        <v>63425</v>
      </c>
      <c r="Q115" s="2" t="s">
        <v>2</v>
      </c>
      <c r="R115" s="2" t="s">
        <v>59</v>
      </c>
      <c r="S115" s="3" t="s">
        <v>1056</v>
      </c>
      <c r="T115" s="5">
        <v>46024</v>
      </c>
      <c r="U115" s="2" t="s">
        <v>12</v>
      </c>
      <c r="V115" s="5">
        <v>46024</v>
      </c>
      <c r="W115" s="3" t="s">
        <v>14</v>
      </c>
      <c r="X115" s="2" t="s">
        <v>13</v>
      </c>
      <c r="Y115" s="2">
        <v>3</v>
      </c>
      <c r="Z115" s="2">
        <v>100</v>
      </c>
      <c r="AA115" s="2">
        <f t="shared" si="32"/>
        <v>0</v>
      </c>
      <c r="AB115" s="4">
        <v>46121</v>
      </c>
      <c r="AC115" s="3">
        <v>41757</v>
      </c>
      <c r="AD115" s="3"/>
      <c r="AE115" s="2"/>
      <c r="AF115" s="2">
        <v>1</v>
      </c>
    </row>
    <row r="116" spans="1:32" ht="37.9" customHeight="1" x14ac:dyDescent="0.25">
      <c r="A116" s="2"/>
      <c r="B116" s="2" t="s">
        <v>156</v>
      </c>
      <c r="C116" s="2" t="s">
        <v>15</v>
      </c>
      <c r="D116" s="6" t="s">
        <v>891</v>
      </c>
      <c r="E116" s="7">
        <v>46015</v>
      </c>
      <c r="F116" s="2" t="s">
        <v>793</v>
      </c>
      <c r="G116" s="2">
        <v>2025</v>
      </c>
      <c r="H116" s="2" t="s">
        <v>892</v>
      </c>
      <c r="I116" s="2" t="s">
        <v>9</v>
      </c>
      <c r="J116" s="2" t="s">
        <v>878</v>
      </c>
      <c r="K116" s="2" t="s">
        <v>4</v>
      </c>
      <c r="L116" s="6" t="s">
        <v>886</v>
      </c>
      <c r="M116" s="2">
        <v>100</v>
      </c>
      <c r="N116" s="2" t="s">
        <v>3</v>
      </c>
      <c r="O116" s="43">
        <v>354.75</v>
      </c>
      <c r="P116" s="43">
        <f t="shared" si="31"/>
        <v>35475</v>
      </c>
      <c r="Q116" s="2" t="s">
        <v>2</v>
      </c>
      <c r="R116" s="2" t="s">
        <v>59</v>
      </c>
      <c r="S116" s="3" t="s">
        <v>1056</v>
      </c>
      <c r="T116" s="5">
        <v>46024</v>
      </c>
      <c r="U116" s="2" t="s">
        <v>12</v>
      </c>
      <c r="V116" s="5">
        <v>46024</v>
      </c>
      <c r="W116" s="3" t="s">
        <v>14</v>
      </c>
      <c r="X116" s="2" t="s">
        <v>13</v>
      </c>
      <c r="Y116" s="2">
        <v>3</v>
      </c>
      <c r="Z116" s="2">
        <v>100</v>
      </c>
      <c r="AA116" s="2">
        <f t="shared" si="32"/>
        <v>0</v>
      </c>
      <c r="AB116" s="4">
        <v>46121</v>
      </c>
      <c r="AC116" s="3">
        <v>41757</v>
      </c>
      <c r="AD116" s="3"/>
      <c r="AE116" s="2"/>
      <c r="AF116" s="2">
        <v>1</v>
      </c>
    </row>
    <row r="117" spans="1:32" ht="37.9" customHeight="1" x14ac:dyDescent="0.25">
      <c r="A117" s="2"/>
      <c r="B117" s="2" t="s">
        <v>156</v>
      </c>
      <c r="C117" s="2" t="s">
        <v>15</v>
      </c>
      <c r="D117" s="6" t="s">
        <v>891</v>
      </c>
      <c r="E117" s="7">
        <v>46015</v>
      </c>
      <c r="F117" s="2" t="s">
        <v>793</v>
      </c>
      <c r="G117" s="2">
        <v>2025</v>
      </c>
      <c r="H117" s="2" t="s">
        <v>892</v>
      </c>
      <c r="I117" s="2" t="s">
        <v>9</v>
      </c>
      <c r="J117" s="2" t="s">
        <v>878</v>
      </c>
      <c r="K117" s="2" t="s">
        <v>4</v>
      </c>
      <c r="L117" s="6" t="s">
        <v>881</v>
      </c>
      <c r="M117" s="2">
        <v>9</v>
      </c>
      <c r="N117" s="2" t="s">
        <v>3</v>
      </c>
      <c r="O117" s="43">
        <v>164334.76999999999</v>
      </c>
      <c r="P117" s="43">
        <f t="shared" si="31"/>
        <v>1479012.93</v>
      </c>
      <c r="Q117" s="2" t="s">
        <v>2</v>
      </c>
      <c r="R117" s="2" t="s">
        <v>64</v>
      </c>
      <c r="S117" s="3" t="s">
        <v>1425</v>
      </c>
      <c r="T117" s="5">
        <v>46029</v>
      </c>
      <c r="U117" s="2" t="s">
        <v>1202</v>
      </c>
      <c r="V117" s="5">
        <v>46030</v>
      </c>
      <c r="W117" s="3" t="s">
        <v>14</v>
      </c>
      <c r="X117" s="2" t="s">
        <v>13</v>
      </c>
      <c r="Y117" s="2">
        <v>3</v>
      </c>
      <c r="Z117" s="2">
        <v>9</v>
      </c>
      <c r="AA117" s="2">
        <f t="shared" si="32"/>
        <v>0</v>
      </c>
      <c r="AB117" s="4">
        <v>46118</v>
      </c>
      <c r="AC117" s="3">
        <v>257495</v>
      </c>
      <c r="AD117" s="3"/>
      <c r="AE117" s="2"/>
      <c r="AF117" s="2">
        <v>1</v>
      </c>
    </row>
    <row r="118" spans="1:32" ht="37.9" customHeight="1" x14ac:dyDescent="0.25">
      <c r="A118" s="2"/>
      <c r="B118" s="2" t="s">
        <v>156</v>
      </c>
      <c r="C118" s="2" t="s">
        <v>15</v>
      </c>
      <c r="D118" s="6" t="s">
        <v>891</v>
      </c>
      <c r="E118" s="7">
        <v>46015</v>
      </c>
      <c r="F118" s="2" t="s">
        <v>793</v>
      </c>
      <c r="G118" s="2">
        <v>2025</v>
      </c>
      <c r="H118" s="2" t="s">
        <v>892</v>
      </c>
      <c r="I118" s="2" t="s">
        <v>9</v>
      </c>
      <c r="J118" s="2" t="s">
        <v>878</v>
      </c>
      <c r="K118" s="2" t="s">
        <v>4</v>
      </c>
      <c r="L118" s="6" t="s">
        <v>884</v>
      </c>
      <c r="M118" s="2">
        <v>100</v>
      </c>
      <c r="N118" s="2" t="s">
        <v>3</v>
      </c>
      <c r="O118" s="43">
        <v>2689.01</v>
      </c>
      <c r="P118" s="43">
        <f t="shared" si="31"/>
        <v>268901</v>
      </c>
      <c r="Q118" s="2" t="s">
        <v>2</v>
      </c>
      <c r="R118" s="2" t="s">
        <v>59</v>
      </c>
      <c r="S118" s="3" t="s">
        <v>1056</v>
      </c>
      <c r="T118" s="5">
        <v>46024</v>
      </c>
      <c r="U118" s="2" t="s">
        <v>12</v>
      </c>
      <c r="V118" s="5">
        <v>46024</v>
      </c>
      <c r="W118" s="3" t="s">
        <v>14</v>
      </c>
      <c r="X118" s="2" t="s">
        <v>13</v>
      </c>
      <c r="Y118" s="2">
        <v>3</v>
      </c>
      <c r="Z118" s="2">
        <f>50+50</f>
        <v>100</v>
      </c>
      <c r="AA118" s="2">
        <f t="shared" si="32"/>
        <v>0</v>
      </c>
      <c r="AB118" s="4" t="s">
        <v>2962</v>
      </c>
      <c r="AC118" s="3" t="s">
        <v>2963</v>
      </c>
      <c r="AD118" s="3"/>
      <c r="AE118" s="2"/>
      <c r="AF118" s="2">
        <v>1</v>
      </c>
    </row>
    <row r="119" spans="1:32" ht="37.9" customHeight="1" x14ac:dyDescent="0.25">
      <c r="A119" s="2"/>
      <c r="B119" s="2" t="s">
        <v>156</v>
      </c>
      <c r="C119" s="2" t="s">
        <v>15</v>
      </c>
      <c r="D119" s="6" t="s">
        <v>891</v>
      </c>
      <c r="E119" s="7">
        <v>46015</v>
      </c>
      <c r="F119" s="2" t="s">
        <v>793</v>
      </c>
      <c r="G119" s="2">
        <v>2025</v>
      </c>
      <c r="H119" s="2" t="s">
        <v>892</v>
      </c>
      <c r="I119" s="2" t="s">
        <v>9</v>
      </c>
      <c r="J119" s="2" t="s">
        <v>878</v>
      </c>
      <c r="K119" s="2" t="s">
        <v>4</v>
      </c>
      <c r="L119" s="6" t="s">
        <v>882</v>
      </c>
      <c r="M119" s="2">
        <v>100</v>
      </c>
      <c r="N119" s="2" t="s">
        <v>3</v>
      </c>
      <c r="O119" s="43">
        <v>1342.75</v>
      </c>
      <c r="P119" s="43">
        <f t="shared" si="31"/>
        <v>134275</v>
      </c>
      <c r="Q119" s="2" t="s">
        <v>2</v>
      </c>
      <c r="R119" s="2" t="s">
        <v>59</v>
      </c>
      <c r="S119" s="3" t="s">
        <v>1056</v>
      </c>
      <c r="T119" s="5">
        <v>46024</v>
      </c>
      <c r="U119" s="2" t="s">
        <v>12</v>
      </c>
      <c r="V119" s="5">
        <v>46024</v>
      </c>
      <c r="W119" s="3" t="s">
        <v>14</v>
      </c>
      <c r="X119" s="2" t="s">
        <v>13</v>
      </c>
      <c r="Y119" s="2">
        <v>3</v>
      </c>
      <c r="Z119" s="2">
        <v>100</v>
      </c>
      <c r="AA119" s="2">
        <f t="shared" si="32"/>
        <v>0</v>
      </c>
      <c r="AB119" s="4">
        <v>46121</v>
      </c>
      <c r="AC119" s="3">
        <v>41757</v>
      </c>
      <c r="AD119" s="3"/>
      <c r="AE119" s="2"/>
      <c r="AF119" s="2">
        <v>1</v>
      </c>
    </row>
    <row r="120" spans="1:32" ht="37.9" customHeight="1" x14ac:dyDescent="0.25">
      <c r="A120" s="2"/>
      <c r="B120" s="2" t="s">
        <v>156</v>
      </c>
      <c r="C120" s="2" t="s">
        <v>15</v>
      </c>
      <c r="D120" s="6" t="s">
        <v>891</v>
      </c>
      <c r="E120" s="7">
        <v>46015</v>
      </c>
      <c r="F120" s="2" t="s">
        <v>793</v>
      </c>
      <c r="G120" s="2">
        <v>2025</v>
      </c>
      <c r="H120" s="2" t="s">
        <v>892</v>
      </c>
      <c r="I120" s="2" t="s">
        <v>9</v>
      </c>
      <c r="J120" s="2" t="s">
        <v>878</v>
      </c>
      <c r="K120" s="2" t="s">
        <v>4</v>
      </c>
      <c r="L120" s="6" t="s">
        <v>883</v>
      </c>
      <c r="M120" s="2">
        <v>100</v>
      </c>
      <c r="N120" s="2" t="s">
        <v>3</v>
      </c>
      <c r="O120" s="43">
        <v>882.72</v>
      </c>
      <c r="P120" s="43">
        <f t="shared" si="31"/>
        <v>88272</v>
      </c>
      <c r="Q120" s="2" t="s">
        <v>2</v>
      </c>
      <c r="R120" s="2" t="s">
        <v>59</v>
      </c>
      <c r="S120" s="3" t="s">
        <v>1056</v>
      </c>
      <c r="T120" s="5">
        <v>46024</v>
      </c>
      <c r="U120" s="2" t="s">
        <v>12</v>
      </c>
      <c r="V120" s="5">
        <v>46024</v>
      </c>
      <c r="W120" s="3" t="s">
        <v>14</v>
      </c>
      <c r="X120" s="2" t="s">
        <v>13</v>
      </c>
      <c r="Y120" s="2">
        <v>3</v>
      </c>
      <c r="Z120" s="2">
        <v>100</v>
      </c>
      <c r="AA120" s="2">
        <f t="shared" si="32"/>
        <v>0</v>
      </c>
      <c r="AB120" s="4">
        <v>46121</v>
      </c>
      <c r="AC120" s="3">
        <v>41757</v>
      </c>
      <c r="AD120" s="3"/>
      <c r="AE120" s="2"/>
      <c r="AF120" s="2">
        <v>1</v>
      </c>
    </row>
    <row r="121" spans="1:32" ht="37.9" customHeight="1" x14ac:dyDescent="0.25">
      <c r="A121" s="2">
        <v>22</v>
      </c>
      <c r="B121" s="2" t="s">
        <v>156</v>
      </c>
      <c r="C121" s="2" t="s">
        <v>15</v>
      </c>
      <c r="D121" s="6" t="s">
        <v>902</v>
      </c>
      <c r="E121" s="7">
        <v>46017</v>
      </c>
      <c r="F121" s="2" t="s">
        <v>793</v>
      </c>
      <c r="G121" s="2">
        <v>2025</v>
      </c>
      <c r="H121" s="2" t="s">
        <v>914</v>
      </c>
      <c r="I121" s="2" t="s">
        <v>9</v>
      </c>
      <c r="J121" s="2" t="s">
        <v>896</v>
      </c>
      <c r="K121" s="2" t="s">
        <v>4</v>
      </c>
      <c r="L121" s="6" t="s">
        <v>913</v>
      </c>
      <c r="M121" s="2">
        <v>1</v>
      </c>
      <c r="N121" s="2" t="s">
        <v>3</v>
      </c>
      <c r="O121" s="43">
        <v>81671.850000000006</v>
      </c>
      <c r="P121" s="43">
        <f t="shared" ref="P121:P122" si="33">O121*M121</f>
        <v>81671.850000000006</v>
      </c>
      <c r="Q121" s="2" t="s">
        <v>2</v>
      </c>
      <c r="R121" s="2" t="s">
        <v>153</v>
      </c>
      <c r="S121" s="3" t="s">
        <v>1419</v>
      </c>
      <c r="T121" s="5">
        <v>46027</v>
      </c>
      <c r="U121" s="2" t="s">
        <v>12</v>
      </c>
      <c r="V121" s="5">
        <v>46027</v>
      </c>
      <c r="W121" s="3" t="s">
        <v>1410</v>
      </c>
      <c r="X121" s="2" t="s">
        <v>0</v>
      </c>
      <c r="Y121" s="2">
        <v>1</v>
      </c>
      <c r="Z121" s="2"/>
      <c r="AA121" s="2">
        <f t="shared" ref="AA121:AA122" si="34">Z121-M121</f>
        <v>-1</v>
      </c>
      <c r="AB121" s="4"/>
      <c r="AC121" s="3"/>
      <c r="AD121" s="3"/>
      <c r="AE121" s="2">
        <v>1</v>
      </c>
      <c r="AF121" s="2">
        <v>1</v>
      </c>
    </row>
    <row r="122" spans="1:32" ht="37.9" customHeight="1" x14ac:dyDescent="0.25">
      <c r="A122" s="2"/>
      <c r="B122" s="2" t="s">
        <v>156</v>
      </c>
      <c r="C122" s="2" t="s">
        <v>15</v>
      </c>
      <c r="D122" s="6" t="s">
        <v>902</v>
      </c>
      <c r="E122" s="7">
        <v>46017</v>
      </c>
      <c r="F122" s="2" t="s">
        <v>793</v>
      </c>
      <c r="G122" s="2">
        <v>2025</v>
      </c>
      <c r="H122" s="2" t="s">
        <v>914</v>
      </c>
      <c r="I122" s="2" t="s">
        <v>9</v>
      </c>
      <c r="J122" s="2" t="s">
        <v>896</v>
      </c>
      <c r="K122" s="2" t="s">
        <v>4</v>
      </c>
      <c r="L122" s="6" t="s">
        <v>897</v>
      </c>
      <c r="M122" s="2">
        <v>1</v>
      </c>
      <c r="N122" s="2" t="s">
        <v>3</v>
      </c>
      <c r="O122" s="43">
        <v>117551.85</v>
      </c>
      <c r="P122" s="43">
        <f t="shared" si="33"/>
        <v>117551.85</v>
      </c>
      <c r="Q122" s="2" t="s">
        <v>2</v>
      </c>
      <c r="R122" s="2" t="s">
        <v>153</v>
      </c>
      <c r="S122" s="3" t="s">
        <v>1419</v>
      </c>
      <c r="T122" s="5">
        <v>46027</v>
      </c>
      <c r="U122" s="2" t="s">
        <v>12</v>
      </c>
      <c r="V122" s="5">
        <v>46027</v>
      </c>
      <c r="W122" s="3" t="s">
        <v>1410</v>
      </c>
      <c r="X122" s="2" t="s">
        <v>0</v>
      </c>
      <c r="Y122" s="2">
        <v>1</v>
      </c>
      <c r="Z122" s="2"/>
      <c r="AA122" s="2">
        <f t="shared" si="34"/>
        <v>-1</v>
      </c>
      <c r="AB122" s="4"/>
      <c r="AC122" s="3"/>
      <c r="AD122" s="3"/>
      <c r="AE122" s="2"/>
      <c r="AF122" s="2">
        <v>1</v>
      </c>
    </row>
    <row r="123" spans="1:32" ht="37.9" customHeight="1" x14ac:dyDescent="0.25">
      <c r="A123" s="2"/>
      <c r="B123" s="2" t="s">
        <v>156</v>
      </c>
      <c r="C123" s="2" t="s">
        <v>15</v>
      </c>
      <c r="D123" s="6" t="s">
        <v>902</v>
      </c>
      <c r="E123" s="7">
        <v>46017</v>
      </c>
      <c r="F123" s="2" t="s">
        <v>793</v>
      </c>
      <c r="G123" s="2">
        <v>2025</v>
      </c>
      <c r="H123" s="2" t="s">
        <v>914</v>
      </c>
      <c r="I123" s="2" t="s">
        <v>9</v>
      </c>
      <c r="J123" s="2" t="s">
        <v>896</v>
      </c>
      <c r="K123" s="2" t="s">
        <v>4</v>
      </c>
      <c r="L123" s="6" t="s">
        <v>898</v>
      </c>
      <c r="M123" s="2">
        <v>1</v>
      </c>
      <c r="N123" s="2" t="s">
        <v>3</v>
      </c>
      <c r="O123" s="43">
        <v>26685.75</v>
      </c>
      <c r="P123" s="43">
        <f t="shared" ref="P123:P142" si="35">O123*M123</f>
        <v>26685.75</v>
      </c>
      <c r="Q123" s="2" t="s">
        <v>2</v>
      </c>
      <c r="R123" s="2" t="s">
        <v>153</v>
      </c>
      <c r="S123" s="3" t="s">
        <v>1419</v>
      </c>
      <c r="T123" s="5">
        <v>46027</v>
      </c>
      <c r="U123" s="2" t="s">
        <v>12</v>
      </c>
      <c r="V123" s="5">
        <v>46027</v>
      </c>
      <c r="W123" s="3" t="s">
        <v>1410</v>
      </c>
      <c r="X123" s="2" t="s">
        <v>0</v>
      </c>
      <c r="Y123" s="2">
        <v>1</v>
      </c>
      <c r="Z123" s="2"/>
      <c r="AA123" s="2">
        <f t="shared" ref="AA123:AA142" si="36">Z123-M123</f>
        <v>-1</v>
      </c>
      <c r="AB123" s="4"/>
      <c r="AC123" s="3"/>
      <c r="AD123" s="3"/>
      <c r="AE123" s="2"/>
      <c r="AF123" s="2">
        <v>1</v>
      </c>
    </row>
    <row r="124" spans="1:32" ht="37.9" customHeight="1" x14ac:dyDescent="0.25">
      <c r="A124" s="2"/>
      <c r="B124" s="2" t="s">
        <v>156</v>
      </c>
      <c r="C124" s="2" t="s">
        <v>15</v>
      </c>
      <c r="D124" s="6" t="s">
        <v>902</v>
      </c>
      <c r="E124" s="7">
        <v>46017</v>
      </c>
      <c r="F124" s="2" t="s">
        <v>793</v>
      </c>
      <c r="G124" s="2">
        <v>2025</v>
      </c>
      <c r="H124" s="2" t="s">
        <v>914</v>
      </c>
      <c r="I124" s="2" t="s">
        <v>9</v>
      </c>
      <c r="J124" s="2" t="s">
        <v>896</v>
      </c>
      <c r="K124" s="2" t="s">
        <v>4</v>
      </c>
      <c r="L124" s="6" t="s">
        <v>899</v>
      </c>
      <c r="M124" s="2">
        <v>1</v>
      </c>
      <c r="N124" s="2" t="s">
        <v>3</v>
      </c>
      <c r="O124" s="43">
        <v>91239.85</v>
      </c>
      <c r="P124" s="43">
        <f t="shared" si="35"/>
        <v>91239.85</v>
      </c>
      <c r="Q124" s="2" t="s">
        <v>2</v>
      </c>
      <c r="R124" s="2" t="s">
        <v>153</v>
      </c>
      <c r="S124" s="3" t="s">
        <v>1419</v>
      </c>
      <c r="T124" s="5">
        <v>46027</v>
      </c>
      <c r="U124" s="2" t="s">
        <v>12</v>
      </c>
      <c r="V124" s="5">
        <v>46027</v>
      </c>
      <c r="W124" s="3" t="s">
        <v>1410</v>
      </c>
      <c r="X124" s="2" t="s">
        <v>0</v>
      </c>
      <c r="Y124" s="2">
        <v>1</v>
      </c>
      <c r="Z124" s="2"/>
      <c r="AA124" s="2">
        <f t="shared" si="36"/>
        <v>-1</v>
      </c>
      <c r="AB124" s="4"/>
      <c r="AC124" s="3"/>
      <c r="AD124" s="3"/>
      <c r="AE124" s="2"/>
      <c r="AF124" s="2">
        <v>1</v>
      </c>
    </row>
    <row r="125" spans="1:32" ht="37.9" customHeight="1" x14ac:dyDescent="0.25">
      <c r="A125" s="2"/>
      <c r="B125" s="2" t="s">
        <v>156</v>
      </c>
      <c r="C125" s="2" t="s">
        <v>15</v>
      </c>
      <c r="D125" s="6" t="s">
        <v>902</v>
      </c>
      <c r="E125" s="7">
        <v>46017</v>
      </c>
      <c r="F125" s="2" t="s">
        <v>793</v>
      </c>
      <c r="G125" s="2">
        <v>2025</v>
      </c>
      <c r="H125" s="2" t="s">
        <v>914</v>
      </c>
      <c r="I125" s="2" t="s">
        <v>9</v>
      </c>
      <c r="J125" s="2" t="s">
        <v>896</v>
      </c>
      <c r="K125" s="2" t="s">
        <v>4</v>
      </c>
      <c r="L125" s="6" t="s">
        <v>900</v>
      </c>
      <c r="M125" s="2">
        <v>1</v>
      </c>
      <c r="N125" s="2" t="s">
        <v>3</v>
      </c>
      <c r="O125" s="43">
        <v>32232.2</v>
      </c>
      <c r="P125" s="43">
        <f t="shared" si="35"/>
        <v>32232.2</v>
      </c>
      <c r="Q125" s="2" t="s">
        <v>2</v>
      </c>
      <c r="R125" s="2" t="s">
        <v>153</v>
      </c>
      <c r="S125" s="3" t="s">
        <v>1419</v>
      </c>
      <c r="T125" s="5">
        <v>46027</v>
      </c>
      <c r="U125" s="2" t="s">
        <v>12</v>
      </c>
      <c r="V125" s="5">
        <v>46027</v>
      </c>
      <c r="W125" s="3" t="s">
        <v>1410</v>
      </c>
      <c r="X125" s="2" t="s">
        <v>0</v>
      </c>
      <c r="Y125" s="2">
        <v>1</v>
      </c>
      <c r="Z125" s="2"/>
      <c r="AA125" s="2">
        <f t="shared" si="36"/>
        <v>-1</v>
      </c>
      <c r="AB125" s="4"/>
      <c r="AC125" s="3"/>
      <c r="AD125" s="3"/>
      <c r="AE125" s="2"/>
      <c r="AF125" s="2">
        <v>1</v>
      </c>
    </row>
    <row r="126" spans="1:32" ht="37.9" customHeight="1" x14ac:dyDescent="0.25">
      <c r="A126" s="2"/>
      <c r="B126" s="2" t="s">
        <v>156</v>
      </c>
      <c r="C126" s="2" t="s">
        <v>15</v>
      </c>
      <c r="D126" s="6" t="s">
        <v>904</v>
      </c>
      <c r="E126" s="7">
        <v>46017</v>
      </c>
      <c r="F126" s="2" t="s">
        <v>793</v>
      </c>
      <c r="G126" s="2">
        <v>2025</v>
      </c>
      <c r="H126" s="2" t="s">
        <v>916</v>
      </c>
      <c r="I126" s="2" t="s">
        <v>9</v>
      </c>
      <c r="J126" s="2" t="s">
        <v>896</v>
      </c>
      <c r="K126" s="2" t="s">
        <v>4</v>
      </c>
      <c r="L126" s="6" t="s">
        <v>913</v>
      </c>
      <c r="M126" s="2">
        <v>2</v>
      </c>
      <c r="N126" s="2" t="s">
        <v>3</v>
      </c>
      <c r="O126" s="43">
        <v>108432.85</v>
      </c>
      <c r="P126" s="43">
        <f t="shared" si="35"/>
        <v>216865.7</v>
      </c>
      <c r="Q126" s="2" t="s">
        <v>2</v>
      </c>
      <c r="R126" s="2" t="s">
        <v>153</v>
      </c>
      <c r="S126" s="3" t="s">
        <v>1664</v>
      </c>
      <c r="T126" s="5">
        <v>46027</v>
      </c>
      <c r="U126" s="2" t="s">
        <v>12</v>
      </c>
      <c r="V126" s="5">
        <v>46027</v>
      </c>
      <c r="W126" s="3" t="s">
        <v>1410</v>
      </c>
      <c r="X126" s="2" t="s">
        <v>0</v>
      </c>
      <c r="Y126" s="2">
        <v>1</v>
      </c>
      <c r="Z126" s="2"/>
      <c r="AA126" s="2">
        <f t="shared" si="36"/>
        <v>-2</v>
      </c>
      <c r="AB126" s="4"/>
      <c r="AC126" s="3"/>
      <c r="AD126" s="3"/>
      <c r="AE126" s="2"/>
      <c r="AF126" s="2">
        <v>1</v>
      </c>
    </row>
    <row r="127" spans="1:32" ht="37.9" customHeight="1" x14ac:dyDescent="0.25">
      <c r="A127" s="2"/>
      <c r="B127" s="2" t="s">
        <v>156</v>
      </c>
      <c r="C127" s="2" t="s">
        <v>15</v>
      </c>
      <c r="D127" s="6" t="s">
        <v>904</v>
      </c>
      <c r="E127" s="7">
        <v>46017</v>
      </c>
      <c r="F127" s="2" t="s">
        <v>793</v>
      </c>
      <c r="G127" s="2">
        <v>2025</v>
      </c>
      <c r="H127" s="2" t="s">
        <v>916</v>
      </c>
      <c r="I127" s="2" t="s">
        <v>9</v>
      </c>
      <c r="J127" s="2" t="s">
        <v>896</v>
      </c>
      <c r="K127" s="2" t="s">
        <v>4</v>
      </c>
      <c r="L127" s="6" t="s">
        <v>903</v>
      </c>
      <c r="M127" s="2">
        <v>1</v>
      </c>
      <c r="N127" s="2" t="s">
        <v>3</v>
      </c>
      <c r="O127" s="43">
        <v>21154.25</v>
      </c>
      <c r="P127" s="43">
        <f t="shared" si="35"/>
        <v>21154.25</v>
      </c>
      <c r="Q127" s="2" t="s">
        <v>2</v>
      </c>
      <c r="R127" s="2" t="s">
        <v>153</v>
      </c>
      <c r="S127" s="3" t="s">
        <v>1664</v>
      </c>
      <c r="T127" s="5">
        <v>46027</v>
      </c>
      <c r="U127" s="2" t="s">
        <v>12</v>
      </c>
      <c r="V127" s="5">
        <v>46027</v>
      </c>
      <c r="W127" s="3" t="s">
        <v>1410</v>
      </c>
      <c r="X127" s="2" t="s">
        <v>0</v>
      </c>
      <c r="Y127" s="2">
        <v>1</v>
      </c>
      <c r="Z127" s="2"/>
      <c r="AA127" s="2">
        <f t="shared" si="36"/>
        <v>-1</v>
      </c>
      <c r="AB127" s="4"/>
      <c r="AC127" s="3"/>
      <c r="AD127" s="3"/>
      <c r="AE127" s="2"/>
      <c r="AF127" s="2">
        <v>1</v>
      </c>
    </row>
    <row r="128" spans="1:32" ht="37.9" customHeight="1" x14ac:dyDescent="0.25">
      <c r="A128" s="2"/>
      <c r="B128" s="2" t="s">
        <v>156</v>
      </c>
      <c r="C128" s="2" t="s">
        <v>15</v>
      </c>
      <c r="D128" s="6" t="s">
        <v>904</v>
      </c>
      <c r="E128" s="7">
        <v>46017</v>
      </c>
      <c r="F128" s="2" t="s">
        <v>793</v>
      </c>
      <c r="G128" s="2">
        <v>2025</v>
      </c>
      <c r="H128" s="2" t="s">
        <v>916</v>
      </c>
      <c r="I128" s="2" t="s">
        <v>9</v>
      </c>
      <c r="J128" s="2" t="s">
        <v>896</v>
      </c>
      <c r="K128" s="2" t="s">
        <v>4</v>
      </c>
      <c r="L128" s="6" t="s">
        <v>894</v>
      </c>
      <c r="M128" s="2">
        <v>1</v>
      </c>
      <c r="N128" s="2" t="s">
        <v>3</v>
      </c>
      <c r="O128" s="43">
        <v>25669.15</v>
      </c>
      <c r="P128" s="43">
        <f t="shared" si="35"/>
        <v>25669.15</v>
      </c>
      <c r="Q128" s="2" t="s">
        <v>2</v>
      </c>
      <c r="R128" s="2" t="s">
        <v>153</v>
      </c>
      <c r="S128" s="3" t="s">
        <v>1664</v>
      </c>
      <c r="T128" s="5">
        <v>46027</v>
      </c>
      <c r="U128" s="2" t="s">
        <v>12</v>
      </c>
      <c r="V128" s="5">
        <v>46027</v>
      </c>
      <c r="W128" s="3" t="s">
        <v>1410</v>
      </c>
      <c r="X128" s="2" t="s">
        <v>0</v>
      </c>
      <c r="Y128" s="2">
        <v>1</v>
      </c>
      <c r="Z128" s="2"/>
      <c r="AA128" s="2">
        <f t="shared" si="36"/>
        <v>-1</v>
      </c>
      <c r="AB128" s="4"/>
      <c r="AC128" s="3"/>
      <c r="AD128" s="3"/>
      <c r="AE128" s="2"/>
      <c r="AF128" s="2">
        <v>1</v>
      </c>
    </row>
    <row r="129" spans="1:32" ht="37.9" customHeight="1" x14ac:dyDescent="0.25">
      <c r="A129" s="2"/>
      <c r="B129" s="2" t="s">
        <v>156</v>
      </c>
      <c r="C129" s="2" t="s">
        <v>15</v>
      </c>
      <c r="D129" s="6" t="s">
        <v>904</v>
      </c>
      <c r="E129" s="7">
        <v>46017</v>
      </c>
      <c r="F129" s="2" t="s">
        <v>793</v>
      </c>
      <c r="G129" s="2">
        <v>2025</v>
      </c>
      <c r="H129" s="2" t="s">
        <v>916</v>
      </c>
      <c r="I129" s="2" t="s">
        <v>9</v>
      </c>
      <c r="J129" s="2" t="s">
        <v>896</v>
      </c>
      <c r="K129" s="2" t="s">
        <v>4</v>
      </c>
      <c r="L129" s="6" t="s">
        <v>895</v>
      </c>
      <c r="M129" s="2">
        <v>1</v>
      </c>
      <c r="N129" s="2" t="s">
        <v>3</v>
      </c>
      <c r="O129" s="43">
        <v>51129</v>
      </c>
      <c r="P129" s="43">
        <f t="shared" si="35"/>
        <v>51129</v>
      </c>
      <c r="Q129" s="2" t="s">
        <v>2</v>
      </c>
      <c r="R129" s="2" t="s">
        <v>153</v>
      </c>
      <c r="S129" s="3" t="s">
        <v>1664</v>
      </c>
      <c r="T129" s="5">
        <v>46027</v>
      </c>
      <c r="U129" s="2" t="s">
        <v>12</v>
      </c>
      <c r="V129" s="5">
        <v>46027</v>
      </c>
      <c r="W129" s="3" t="s">
        <v>1410</v>
      </c>
      <c r="X129" s="2" t="s">
        <v>0</v>
      </c>
      <c r="Y129" s="2">
        <v>1</v>
      </c>
      <c r="Z129" s="2"/>
      <c r="AA129" s="2">
        <f t="shared" si="36"/>
        <v>-1</v>
      </c>
      <c r="AB129" s="4"/>
      <c r="AC129" s="3"/>
      <c r="AD129" s="3"/>
      <c r="AE129" s="2"/>
      <c r="AF129" s="2">
        <v>1</v>
      </c>
    </row>
    <row r="130" spans="1:32" ht="37.9" customHeight="1" x14ac:dyDescent="0.25">
      <c r="A130" s="2"/>
      <c r="B130" s="2" t="s">
        <v>156</v>
      </c>
      <c r="C130" s="2" t="s">
        <v>15</v>
      </c>
      <c r="D130" s="6" t="s">
        <v>912</v>
      </c>
      <c r="E130" s="7">
        <v>46017</v>
      </c>
      <c r="F130" s="2" t="s">
        <v>793</v>
      </c>
      <c r="G130" s="2">
        <v>2025</v>
      </c>
      <c r="H130" s="2" t="s">
        <v>914</v>
      </c>
      <c r="I130" s="2" t="s">
        <v>9</v>
      </c>
      <c r="J130" s="2" t="s">
        <v>896</v>
      </c>
      <c r="K130" s="2" t="s">
        <v>4</v>
      </c>
      <c r="L130" s="6" t="s">
        <v>928</v>
      </c>
      <c r="M130" s="2">
        <v>1</v>
      </c>
      <c r="N130" s="2" t="s">
        <v>3</v>
      </c>
      <c r="O130" s="43">
        <v>16101.15</v>
      </c>
      <c r="P130" s="43">
        <f t="shared" si="35"/>
        <v>16101.15</v>
      </c>
      <c r="Q130" s="2" t="s">
        <v>2</v>
      </c>
      <c r="R130" s="2" t="s">
        <v>153</v>
      </c>
      <c r="S130" s="3" t="s">
        <v>1418</v>
      </c>
      <c r="T130" s="5">
        <v>46027</v>
      </c>
      <c r="U130" s="2" t="s">
        <v>12</v>
      </c>
      <c r="V130" s="5">
        <v>46027</v>
      </c>
      <c r="W130" s="3" t="s">
        <v>1410</v>
      </c>
      <c r="X130" s="2" t="s">
        <v>0</v>
      </c>
      <c r="Y130" s="2">
        <v>1</v>
      </c>
      <c r="Z130" s="2"/>
      <c r="AA130" s="2">
        <f t="shared" si="36"/>
        <v>-1</v>
      </c>
      <c r="AB130" s="4"/>
      <c r="AC130" s="3"/>
      <c r="AD130" s="3"/>
      <c r="AE130" s="2"/>
      <c r="AF130" s="2">
        <v>1</v>
      </c>
    </row>
    <row r="131" spans="1:32" ht="37.9" customHeight="1" x14ac:dyDescent="0.25">
      <c r="A131" s="2"/>
      <c r="B131" s="2" t="s">
        <v>156</v>
      </c>
      <c r="C131" s="2" t="s">
        <v>15</v>
      </c>
      <c r="D131" s="6" t="s">
        <v>912</v>
      </c>
      <c r="E131" s="7">
        <v>46017</v>
      </c>
      <c r="F131" s="2" t="s">
        <v>793</v>
      </c>
      <c r="G131" s="2">
        <v>2025</v>
      </c>
      <c r="H131" s="2" t="s">
        <v>914</v>
      </c>
      <c r="I131" s="2" t="s">
        <v>9</v>
      </c>
      <c r="J131" s="2" t="s">
        <v>896</v>
      </c>
      <c r="K131" s="2" t="s">
        <v>4</v>
      </c>
      <c r="L131" s="6" t="s">
        <v>893</v>
      </c>
      <c r="M131" s="2">
        <v>2</v>
      </c>
      <c r="N131" s="2" t="s">
        <v>3</v>
      </c>
      <c r="O131" s="43">
        <v>14008.15</v>
      </c>
      <c r="P131" s="43">
        <f t="shared" si="35"/>
        <v>28016.3</v>
      </c>
      <c r="Q131" s="2" t="s">
        <v>2</v>
      </c>
      <c r="R131" s="2" t="s">
        <v>153</v>
      </c>
      <c r="S131" s="3" t="s">
        <v>1418</v>
      </c>
      <c r="T131" s="5">
        <v>46027</v>
      </c>
      <c r="U131" s="2" t="s">
        <v>12</v>
      </c>
      <c r="V131" s="5">
        <v>46027</v>
      </c>
      <c r="W131" s="3" t="s">
        <v>1410</v>
      </c>
      <c r="X131" s="2" t="s">
        <v>0</v>
      </c>
      <c r="Y131" s="2">
        <v>1</v>
      </c>
      <c r="Z131" s="2"/>
      <c r="AA131" s="2">
        <f t="shared" si="36"/>
        <v>-2</v>
      </c>
      <c r="AB131" s="4"/>
      <c r="AC131" s="3"/>
      <c r="AD131" s="3"/>
      <c r="AE131" s="2"/>
      <c r="AF131" s="2">
        <v>1</v>
      </c>
    </row>
    <row r="132" spans="1:32" ht="37.9" customHeight="1" x14ac:dyDescent="0.25">
      <c r="A132" s="2"/>
      <c r="B132" s="2" t="s">
        <v>156</v>
      </c>
      <c r="C132" s="2" t="s">
        <v>15</v>
      </c>
      <c r="D132" s="6" t="s">
        <v>912</v>
      </c>
      <c r="E132" s="7">
        <v>46017</v>
      </c>
      <c r="F132" s="2" t="s">
        <v>793</v>
      </c>
      <c r="G132" s="2">
        <v>2025</v>
      </c>
      <c r="H132" s="2" t="s">
        <v>914</v>
      </c>
      <c r="I132" s="2" t="s">
        <v>9</v>
      </c>
      <c r="J132" s="2" t="s">
        <v>896</v>
      </c>
      <c r="K132" s="2" t="s">
        <v>4</v>
      </c>
      <c r="L132" s="6" t="s">
        <v>905</v>
      </c>
      <c r="M132" s="2">
        <v>1</v>
      </c>
      <c r="N132" s="2" t="s">
        <v>3</v>
      </c>
      <c r="O132" s="43">
        <v>9418.5</v>
      </c>
      <c r="P132" s="43">
        <f t="shared" si="35"/>
        <v>9418.5</v>
      </c>
      <c r="Q132" s="2" t="s">
        <v>2</v>
      </c>
      <c r="R132" s="2" t="s">
        <v>153</v>
      </c>
      <c r="S132" s="3" t="s">
        <v>1418</v>
      </c>
      <c r="T132" s="5">
        <v>46027</v>
      </c>
      <c r="U132" s="2" t="s">
        <v>12</v>
      </c>
      <c r="V132" s="5">
        <v>46027</v>
      </c>
      <c r="W132" s="3" t="s">
        <v>1410</v>
      </c>
      <c r="X132" s="2" t="s">
        <v>0</v>
      </c>
      <c r="Y132" s="2">
        <v>1</v>
      </c>
      <c r="Z132" s="2"/>
      <c r="AA132" s="2">
        <f t="shared" si="36"/>
        <v>-1</v>
      </c>
      <c r="AB132" s="4"/>
      <c r="AC132" s="3"/>
      <c r="AD132" s="3"/>
      <c r="AE132" s="2"/>
      <c r="AF132" s="2">
        <v>1</v>
      </c>
    </row>
    <row r="133" spans="1:32" ht="37.9" customHeight="1" x14ac:dyDescent="0.25">
      <c r="A133" s="2"/>
      <c r="B133" s="2" t="s">
        <v>156</v>
      </c>
      <c r="C133" s="2" t="s">
        <v>15</v>
      </c>
      <c r="D133" s="6" t="s">
        <v>912</v>
      </c>
      <c r="E133" s="7">
        <v>46017</v>
      </c>
      <c r="F133" s="2" t="s">
        <v>793</v>
      </c>
      <c r="G133" s="2">
        <v>2025</v>
      </c>
      <c r="H133" s="2" t="s">
        <v>914</v>
      </c>
      <c r="I133" s="2" t="s">
        <v>9</v>
      </c>
      <c r="J133" s="2" t="s">
        <v>896</v>
      </c>
      <c r="K133" s="2" t="s">
        <v>4</v>
      </c>
      <c r="L133" s="6" t="s">
        <v>906</v>
      </c>
      <c r="M133" s="2">
        <v>10</v>
      </c>
      <c r="N133" s="2" t="s">
        <v>3</v>
      </c>
      <c r="O133" s="43">
        <v>18981.650000000001</v>
      </c>
      <c r="P133" s="43">
        <f t="shared" si="35"/>
        <v>189816.5</v>
      </c>
      <c r="Q133" s="2" t="s">
        <v>2</v>
      </c>
      <c r="R133" s="2" t="s">
        <v>153</v>
      </c>
      <c r="S133" s="3" t="s">
        <v>1418</v>
      </c>
      <c r="T133" s="5">
        <v>46027</v>
      </c>
      <c r="U133" s="2" t="s">
        <v>12</v>
      </c>
      <c r="V133" s="5">
        <v>46027</v>
      </c>
      <c r="W133" s="3" t="s">
        <v>1410</v>
      </c>
      <c r="X133" s="2" t="s">
        <v>0</v>
      </c>
      <c r="Y133" s="2">
        <v>1</v>
      </c>
      <c r="Z133" s="2"/>
      <c r="AA133" s="2">
        <f t="shared" si="36"/>
        <v>-10</v>
      </c>
      <c r="AB133" s="4"/>
      <c r="AC133" s="3"/>
      <c r="AD133" s="3"/>
      <c r="AE133" s="2"/>
      <c r="AF133" s="2">
        <v>1</v>
      </c>
    </row>
    <row r="134" spans="1:32" ht="37.9" customHeight="1" x14ac:dyDescent="0.25">
      <c r="A134" s="2"/>
      <c r="B134" s="2" t="s">
        <v>156</v>
      </c>
      <c r="C134" s="2" t="s">
        <v>15</v>
      </c>
      <c r="D134" s="6" t="s">
        <v>912</v>
      </c>
      <c r="E134" s="7">
        <v>46017</v>
      </c>
      <c r="F134" s="2" t="s">
        <v>793</v>
      </c>
      <c r="G134" s="2">
        <v>2025</v>
      </c>
      <c r="H134" s="2" t="s">
        <v>914</v>
      </c>
      <c r="I134" s="2" t="s">
        <v>9</v>
      </c>
      <c r="J134" s="2" t="s">
        <v>896</v>
      </c>
      <c r="K134" s="2" t="s">
        <v>4</v>
      </c>
      <c r="L134" s="6" t="s">
        <v>907</v>
      </c>
      <c r="M134" s="2">
        <v>4</v>
      </c>
      <c r="N134" s="2" t="s">
        <v>3</v>
      </c>
      <c r="O134" s="43">
        <v>13365.3</v>
      </c>
      <c r="P134" s="43">
        <f t="shared" si="35"/>
        <v>53461.2</v>
      </c>
      <c r="Q134" s="2" t="s">
        <v>2</v>
      </c>
      <c r="R134" s="2" t="s">
        <v>153</v>
      </c>
      <c r="S134" s="3" t="s">
        <v>1418</v>
      </c>
      <c r="T134" s="5">
        <v>46027</v>
      </c>
      <c r="U134" s="2" t="s">
        <v>12</v>
      </c>
      <c r="V134" s="5">
        <v>46027</v>
      </c>
      <c r="W134" s="3" t="s">
        <v>1410</v>
      </c>
      <c r="X134" s="2" t="s">
        <v>0</v>
      </c>
      <c r="Y134" s="2">
        <v>1</v>
      </c>
      <c r="Z134" s="2"/>
      <c r="AA134" s="2">
        <f t="shared" si="36"/>
        <v>-4</v>
      </c>
      <c r="AB134" s="4"/>
      <c r="AC134" s="3"/>
      <c r="AD134" s="3"/>
      <c r="AE134" s="2"/>
      <c r="AF134" s="2">
        <v>1</v>
      </c>
    </row>
    <row r="135" spans="1:32" ht="37.9" customHeight="1" x14ac:dyDescent="0.25">
      <c r="A135" s="2"/>
      <c r="B135" s="2" t="s">
        <v>156</v>
      </c>
      <c r="C135" s="2" t="s">
        <v>15</v>
      </c>
      <c r="D135" s="6" t="s">
        <v>912</v>
      </c>
      <c r="E135" s="7">
        <v>46017</v>
      </c>
      <c r="F135" s="2" t="s">
        <v>793</v>
      </c>
      <c r="G135" s="2">
        <v>2025</v>
      </c>
      <c r="H135" s="2" t="s">
        <v>914</v>
      </c>
      <c r="I135" s="2" t="s">
        <v>9</v>
      </c>
      <c r="J135" s="2" t="s">
        <v>896</v>
      </c>
      <c r="K135" s="2" t="s">
        <v>4</v>
      </c>
      <c r="L135" s="6" t="s">
        <v>908</v>
      </c>
      <c r="M135" s="2">
        <v>2</v>
      </c>
      <c r="N135" s="2" t="s">
        <v>3</v>
      </c>
      <c r="O135" s="43">
        <v>9971.65</v>
      </c>
      <c r="P135" s="43">
        <f t="shared" si="35"/>
        <v>19943.3</v>
      </c>
      <c r="Q135" s="2" t="s">
        <v>2</v>
      </c>
      <c r="R135" s="2" t="s">
        <v>153</v>
      </c>
      <c r="S135" s="3" t="s">
        <v>1418</v>
      </c>
      <c r="T135" s="5">
        <v>46027</v>
      </c>
      <c r="U135" s="2" t="s">
        <v>12</v>
      </c>
      <c r="V135" s="5">
        <v>46027</v>
      </c>
      <c r="W135" s="3" t="s">
        <v>1410</v>
      </c>
      <c r="X135" s="2" t="s">
        <v>0</v>
      </c>
      <c r="Y135" s="2">
        <v>1</v>
      </c>
      <c r="Z135" s="2"/>
      <c r="AA135" s="2">
        <f t="shared" si="36"/>
        <v>-2</v>
      </c>
      <c r="AB135" s="4"/>
      <c r="AC135" s="3"/>
      <c r="AD135" s="3"/>
      <c r="AE135" s="2"/>
      <c r="AF135" s="2">
        <v>1</v>
      </c>
    </row>
    <row r="136" spans="1:32" ht="37.9" customHeight="1" x14ac:dyDescent="0.25">
      <c r="A136" s="2"/>
      <c r="B136" s="2" t="s">
        <v>156</v>
      </c>
      <c r="C136" s="2" t="s">
        <v>15</v>
      </c>
      <c r="D136" s="6" t="s">
        <v>912</v>
      </c>
      <c r="E136" s="7">
        <v>46017</v>
      </c>
      <c r="F136" s="2" t="s">
        <v>793</v>
      </c>
      <c r="G136" s="2">
        <v>2025</v>
      </c>
      <c r="H136" s="2" t="s">
        <v>914</v>
      </c>
      <c r="I136" s="2" t="s">
        <v>9</v>
      </c>
      <c r="J136" s="2" t="s">
        <v>896</v>
      </c>
      <c r="K136" s="2" t="s">
        <v>4</v>
      </c>
      <c r="L136" s="6" t="s">
        <v>909</v>
      </c>
      <c r="M136" s="2">
        <v>1</v>
      </c>
      <c r="N136" s="2" t="s">
        <v>3</v>
      </c>
      <c r="O136" s="43">
        <v>13873.6</v>
      </c>
      <c r="P136" s="43">
        <f t="shared" si="35"/>
        <v>13873.6</v>
      </c>
      <c r="Q136" s="2" t="s">
        <v>2</v>
      </c>
      <c r="R136" s="2" t="s">
        <v>153</v>
      </c>
      <c r="S136" s="3" t="s">
        <v>1418</v>
      </c>
      <c r="T136" s="5">
        <v>46027</v>
      </c>
      <c r="U136" s="2" t="s">
        <v>12</v>
      </c>
      <c r="V136" s="5">
        <v>46027</v>
      </c>
      <c r="W136" s="3" t="s">
        <v>1410</v>
      </c>
      <c r="X136" s="2" t="s">
        <v>0</v>
      </c>
      <c r="Y136" s="2">
        <v>1</v>
      </c>
      <c r="Z136" s="2"/>
      <c r="AA136" s="2">
        <f t="shared" si="36"/>
        <v>-1</v>
      </c>
      <c r="AB136" s="4"/>
      <c r="AC136" s="3"/>
      <c r="AD136" s="3"/>
      <c r="AE136" s="2"/>
      <c r="AF136" s="2">
        <v>1</v>
      </c>
    </row>
    <row r="137" spans="1:32" ht="37.9" customHeight="1" x14ac:dyDescent="0.25">
      <c r="A137" s="2"/>
      <c r="B137" s="2" t="s">
        <v>156</v>
      </c>
      <c r="C137" s="2" t="s">
        <v>15</v>
      </c>
      <c r="D137" s="6" t="s">
        <v>912</v>
      </c>
      <c r="E137" s="7">
        <v>46017</v>
      </c>
      <c r="F137" s="2" t="s">
        <v>793</v>
      </c>
      <c r="G137" s="2">
        <v>2025</v>
      </c>
      <c r="H137" s="2" t="s">
        <v>914</v>
      </c>
      <c r="I137" s="2" t="s">
        <v>9</v>
      </c>
      <c r="J137" s="2" t="s">
        <v>896</v>
      </c>
      <c r="K137" s="2" t="s">
        <v>4</v>
      </c>
      <c r="L137" s="6" t="s">
        <v>910</v>
      </c>
      <c r="M137" s="2">
        <v>1</v>
      </c>
      <c r="N137" s="2" t="s">
        <v>3</v>
      </c>
      <c r="O137" s="43">
        <v>19315.400000000001</v>
      </c>
      <c r="P137" s="43">
        <f t="shared" si="35"/>
        <v>19315.400000000001</v>
      </c>
      <c r="Q137" s="2" t="s">
        <v>2</v>
      </c>
      <c r="R137" s="2" t="s">
        <v>153</v>
      </c>
      <c r="S137" s="3" t="s">
        <v>1418</v>
      </c>
      <c r="T137" s="5">
        <v>46027</v>
      </c>
      <c r="U137" s="2" t="s">
        <v>12</v>
      </c>
      <c r="V137" s="5">
        <v>46027</v>
      </c>
      <c r="W137" s="3" t="s">
        <v>1410</v>
      </c>
      <c r="X137" s="2" t="s">
        <v>0</v>
      </c>
      <c r="Y137" s="2">
        <v>1</v>
      </c>
      <c r="Z137" s="2"/>
      <c r="AA137" s="2">
        <f t="shared" si="36"/>
        <v>-1</v>
      </c>
      <c r="AB137" s="4"/>
      <c r="AC137" s="3"/>
      <c r="AD137" s="3"/>
      <c r="AE137" s="2"/>
      <c r="AF137" s="2">
        <v>1</v>
      </c>
    </row>
    <row r="138" spans="1:32" ht="37.9" customHeight="1" x14ac:dyDescent="0.25">
      <c r="A138" s="2"/>
      <c r="B138" s="2" t="s">
        <v>156</v>
      </c>
      <c r="C138" s="2" t="s">
        <v>15</v>
      </c>
      <c r="D138" s="6" t="s">
        <v>912</v>
      </c>
      <c r="E138" s="7">
        <v>46017</v>
      </c>
      <c r="F138" s="2" t="s">
        <v>793</v>
      </c>
      <c r="G138" s="2">
        <v>2025</v>
      </c>
      <c r="H138" s="2" t="s">
        <v>914</v>
      </c>
      <c r="I138" s="2" t="s">
        <v>9</v>
      </c>
      <c r="J138" s="2" t="s">
        <v>896</v>
      </c>
      <c r="K138" s="2" t="s">
        <v>4</v>
      </c>
      <c r="L138" s="6" t="s">
        <v>911</v>
      </c>
      <c r="M138" s="2">
        <v>1</v>
      </c>
      <c r="N138" s="2" t="s">
        <v>3</v>
      </c>
      <c r="O138" s="43">
        <v>15144.35</v>
      </c>
      <c r="P138" s="43">
        <f t="shared" si="35"/>
        <v>15144.35</v>
      </c>
      <c r="Q138" s="2" t="s">
        <v>2</v>
      </c>
      <c r="R138" s="2" t="s">
        <v>153</v>
      </c>
      <c r="S138" s="3" t="s">
        <v>1418</v>
      </c>
      <c r="T138" s="5">
        <v>46027</v>
      </c>
      <c r="U138" s="2" t="s">
        <v>12</v>
      </c>
      <c r="V138" s="5">
        <v>46027</v>
      </c>
      <c r="W138" s="3" t="s">
        <v>1410</v>
      </c>
      <c r="X138" s="2" t="s">
        <v>0</v>
      </c>
      <c r="Y138" s="2">
        <v>1</v>
      </c>
      <c r="Z138" s="2"/>
      <c r="AA138" s="2">
        <f t="shared" si="36"/>
        <v>-1</v>
      </c>
      <c r="AB138" s="4"/>
      <c r="AC138" s="3"/>
      <c r="AD138" s="3"/>
      <c r="AE138" s="2"/>
      <c r="AF138" s="2">
        <v>1</v>
      </c>
    </row>
    <row r="139" spans="1:32" ht="37.9" customHeight="1" x14ac:dyDescent="0.25">
      <c r="A139" s="2"/>
      <c r="B139" s="2" t="s">
        <v>156</v>
      </c>
      <c r="C139" s="2" t="s">
        <v>15</v>
      </c>
      <c r="D139" s="6" t="s">
        <v>901</v>
      </c>
      <c r="E139" s="7">
        <v>46017</v>
      </c>
      <c r="F139" s="2" t="s">
        <v>793</v>
      </c>
      <c r="G139" s="2">
        <v>2025</v>
      </c>
      <c r="H139" s="2" t="s">
        <v>914</v>
      </c>
      <c r="I139" s="2" t="s">
        <v>9</v>
      </c>
      <c r="J139" s="2" t="s">
        <v>896</v>
      </c>
      <c r="K139" s="2" t="s">
        <v>4</v>
      </c>
      <c r="L139" s="6" t="s">
        <v>913</v>
      </c>
      <c r="M139" s="2">
        <v>1</v>
      </c>
      <c r="N139" s="2" t="s">
        <v>3</v>
      </c>
      <c r="O139" s="43">
        <v>103831.05</v>
      </c>
      <c r="P139" s="43">
        <f t="shared" si="35"/>
        <v>103831.05</v>
      </c>
      <c r="Q139" s="2" t="s">
        <v>2</v>
      </c>
      <c r="R139" s="2" t="s">
        <v>153</v>
      </c>
      <c r="S139" s="3" t="s">
        <v>1417</v>
      </c>
      <c r="T139" s="5">
        <v>46027</v>
      </c>
      <c r="U139" s="2" t="s">
        <v>12</v>
      </c>
      <c r="V139" s="5">
        <v>46027</v>
      </c>
      <c r="W139" s="3" t="s">
        <v>1410</v>
      </c>
      <c r="X139" s="2" t="s">
        <v>0</v>
      </c>
      <c r="Y139" s="2">
        <v>1</v>
      </c>
      <c r="Z139" s="2"/>
      <c r="AA139" s="2">
        <f t="shared" si="36"/>
        <v>-1</v>
      </c>
      <c r="AB139" s="4"/>
      <c r="AC139" s="3"/>
      <c r="AD139" s="3"/>
      <c r="AE139" s="2"/>
      <c r="AF139" s="2">
        <v>1</v>
      </c>
    </row>
    <row r="140" spans="1:32" ht="37.9" customHeight="1" x14ac:dyDescent="0.25">
      <c r="A140" s="2"/>
      <c r="B140" s="2" t="s">
        <v>156</v>
      </c>
      <c r="C140" s="2" t="s">
        <v>15</v>
      </c>
      <c r="D140" s="6" t="s">
        <v>901</v>
      </c>
      <c r="E140" s="7">
        <v>46017</v>
      </c>
      <c r="F140" s="2" t="s">
        <v>793</v>
      </c>
      <c r="G140" s="2">
        <v>2025</v>
      </c>
      <c r="H140" s="2" t="s">
        <v>914</v>
      </c>
      <c r="I140" s="2" t="s">
        <v>9</v>
      </c>
      <c r="J140" s="2" t="s">
        <v>896</v>
      </c>
      <c r="K140" s="2" t="s">
        <v>4</v>
      </c>
      <c r="L140" s="6" t="s">
        <v>893</v>
      </c>
      <c r="M140" s="2">
        <v>1</v>
      </c>
      <c r="N140" s="2" t="s">
        <v>3</v>
      </c>
      <c r="O140" s="43">
        <v>103902.5</v>
      </c>
      <c r="P140" s="43">
        <f t="shared" si="35"/>
        <v>103902.5</v>
      </c>
      <c r="Q140" s="2" t="s">
        <v>2</v>
      </c>
      <c r="R140" s="2" t="s">
        <v>153</v>
      </c>
      <c r="S140" s="3" t="s">
        <v>1417</v>
      </c>
      <c r="T140" s="5">
        <v>46027</v>
      </c>
      <c r="U140" s="2" t="s">
        <v>12</v>
      </c>
      <c r="V140" s="5">
        <v>46027</v>
      </c>
      <c r="W140" s="3" t="s">
        <v>1410</v>
      </c>
      <c r="X140" s="2" t="s">
        <v>0</v>
      </c>
      <c r="Y140" s="2">
        <v>1</v>
      </c>
      <c r="Z140" s="2"/>
      <c r="AA140" s="2">
        <f t="shared" si="36"/>
        <v>-1</v>
      </c>
      <c r="AB140" s="4"/>
      <c r="AC140" s="3"/>
      <c r="AD140" s="3"/>
      <c r="AE140" s="2"/>
      <c r="AF140" s="2">
        <v>1</v>
      </c>
    </row>
    <row r="141" spans="1:32" ht="37.9" customHeight="1" x14ac:dyDescent="0.25">
      <c r="A141" s="2"/>
      <c r="B141" s="2" t="s">
        <v>156</v>
      </c>
      <c r="C141" s="2" t="s">
        <v>15</v>
      </c>
      <c r="D141" s="6" t="s">
        <v>901</v>
      </c>
      <c r="E141" s="7">
        <v>46017</v>
      </c>
      <c r="F141" s="2" t="s">
        <v>793</v>
      </c>
      <c r="G141" s="2">
        <v>2025</v>
      </c>
      <c r="H141" s="2" t="s">
        <v>914</v>
      </c>
      <c r="I141" s="2" t="s">
        <v>9</v>
      </c>
      <c r="J141" s="2" t="s">
        <v>896</v>
      </c>
      <c r="K141" s="2" t="s">
        <v>4</v>
      </c>
      <c r="L141" s="6" t="s">
        <v>894</v>
      </c>
      <c r="M141" s="2">
        <v>1</v>
      </c>
      <c r="N141" s="2" t="s">
        <v>3</v>
      </c>
      <c r="O141" s="43">
        <v>60726.9</v>
      </c>
      <c r="P141" s="43">
        <f t="shared" si="35"/>
        <v>60726.9</v>
      </c>
      <c r="Q141" s="2" t="s">
        <v>2</v>
      </c>
      <c r="R141" s="2" t="s">
        <v>153</v>
      </c>
      <c r="S141" s="3" t="s">
        <v>1417</v>
      </c>
      <c r="T141" s="5">
        <v>46027</v>
      </c>
      <c r="U141" s="2" t="s">
        <v>12</v>
      </c>
      <c r="V141" s="5">
        <v>46027</v>
      </c>
      <c r="W141" s="3" t="s">
        <v>1410</v>
      </c>
      <c r="X141" s="2" t="s">
        <v>0</v>
      </c>
      <c r="Y141" s="2">
        <v>1</v>
      </c>
      <c r="Z141" s="2"/>
      <c r="AA141" s="2">
        <f t="shared" si="36"/>
        <v>-1</v>
      </c>
      <c r="AB141" s="4"/>
      <c r="AC141" s="3"/>
      <c r="AD141" s="3"/>
      <c r="AE141" s="2"/>
      <c r="AF141" s="2">
        <v>1</v>
      </c>
    </row>
    <row r="142" spans="1:32" ht="37.9" customHeight="1" x14ac:dyDescent="0.25">
      <c r="A142" s="2"/>
      <c r="B142" s="2" t="s">
        <v>156</v>
      </c>
      <c r="C142" s="2" t="s">
        <v>15</v>
      </c>
      <c r="D142" s="6" t="s">
        <v>901</v>
      </c>
      <c r="E142" s="7">
        <v>46017</v>
      </c>
      <c r="F142" s="2" t="s">
        <v>793</v>
      </c>
      <c r="G142" s="2">
        <v>2025</v>
      </c>
      <c r="H142" s="2" t="s">
        <v>914</v>
      </c>
      <c r="I142" s="2" t="s">
        <v>9</v>
      </c>
      <c r="J142" s="2" t="s">
        <v>896</v>
      </c>
      <c r="K142" s="2" t="s">
        <v>4</v>
      </c>
      <c r="L142" s="6" t="s">
        <v>895</v>
      </c>
      <c r="M142" s="2">
        <v>1</v>
      </c>
      <c r="N142" s="2" t="s">
        <v>3</v>
      </c>
      <c r="O142" s="43">
        <v>19255.599999999999</v>
      </c>
      <c r="P142" s="43">
        <f t="shared" si="35"/>
        <v>19255.599999999999</v>
      </c>
      <c r="Q142" s="2" t="s">
        <v>2</v>
      </c>
      <c r="R142" s="2" t="s">
        <v>153</v>
      </c>
      <c r="S142" s="3" t="s">
        <v>1417</v>
      </c>
      <c r="T142" s="5">
        <v>46027</v>
      </c>
      <c r="U142" s="2" t="s">
        <v>12</v>
      </c>
      <c r="V142" s="5">
        <v>46027</v>
      </c>
      <c r="W142" s="3" t="s">
        <v>1410</v>
      </c>
      <c r="X142" s="2" t="s">
        <v>0</v>
      </c>
      <c r="Y142" s="2">
        <v>1</v>
      </c>
      <c r="Z142" s="2"/>
      <c r="AA142" s="2">
        <f t="shared" si="36"/>
        <v>-1</v>
      </c>
      <c r="AB142" s="4"/>
      <c r="AC142" s="3"/>
      <c r="AD142" s="3"/>
      <c r="AE142" s="2"/>
      <c r="AF142" s="2">
        <v>1</v>
      </c>
    </row>
    <row r="143" spans="1:32" ht="37.9" customHeight="1" x14ac:dyDescent="0.25">
      <c r="A143" s="2">
        <v>1</v>
      </c>
      <c r="B143" s="2" t="s">
        <v>156</v>
      </c>
      <c r="C143" s="2" t="s">
        <v>15</v>
      </c>
      <c r="D143" s="6" t="s">
        <v>921</v>
      </c>
      <c r="E143" s="7">
        <v>46017</v>
      </c>
      <c r="F143" s="2" t="s">
        <v>793</v>
      </c>
      <c r="G143" s="2">
        <v>2025</v>
      </c>
      <c r="H143" s="2" t="s">
        <v>918</v>
      </c>
      <c r="I143" s="2" t="s">
        <v>9</v>
      </c>
      <c r="J143" s="2" t="s">
        <v>915</v>
      </c>
      <c r="K143" s="2" t="s">
        <v>4</v>
      </c>
      <c r="L143" s="6" t="s">
        <v>922</v>
      </c>
      <c r="M143" s="2">
        <v>1</v>
      </c>
      <c r="N143" s="2" t="s">
        <v>3</v>
      </c>
      <c r="O143" s="43">
        <v>4212000</v>
      </c>
      <c r="P143" s="43">
        <f t="shared" ref="P143" si="37">O143*M143</f>
        <v>4212000</v>
      </c>
      <c r="Q143" s="2" t="s">
        <v>2</v>
      </c>
      <c r="R143" s="2" t="s">
        <v>811</v>
      </c>
      <c r="S143" s="3" t="s">
        <v>1663</v>
      </c>
      <c r="T143" s="5">
        <v>46043</v>
      </c>
      <c r="U143" s="2" t="s">
        <v>12</v>
      </c>
      <c r="V143" s="5">
        <v>46048</v>
      </c>
      <c r="W143" s="3" t="s">
        <v>14</v>
      </c>
      <c r="X143" s="2" t="s">
        <v>13</v>
      </c>
      <c r="Y143" s="2">
        <v>3</v>
      </c>
      <c r="Z143" s="2">
        <v>1</v>
      </c>
      <c r="AA143" s="2">
        <f t="shared" ref="AA143" si="38">Z143-M143</f>
        <v>0</v>
      </c>
      <c r="AB143" s="4">
        <v>46157</v>
      </c>
      <c r="AC143" s="3">
        <v>633</v>
      </c>
      <c r="AD143" s="3"/>
      <c r="AE143" s="2">
        <v>1</v>
      </c>
      <c r="AF143" s="2">
        <v>1</v>
      </c>
    </row>
    <row r="144" spans="1:32" ht="37.9" customHeight="1" x14ac:dyDescent="0.25">
      <c r="A144" s="2">
        <v>1</v>
      </c>
      <c r="B144" s="2" t="s">
        <v>156</v>
      </c>
      <c r="C144" s="2" t="s">
        <v>15</v>
      </c>
      <c r="D144" s="6" t="s">
        <v>920</v>
      </c>
      <c r="E144" s="7">
        <v>46017</v>
      </c>
      <c r="F144" s="2" t="s">
        <v>793</v>
      </c>
      <c r="G144" s="2">
        <v>2025</v>
      </c>
      <c r="H144" s="2" t="s">
        <v>919</v>
      </c>
      <c r="I144" s="2" t="s">
        <v>9</v>
      </c>
      <c r="J144" s="2" t="s">
        <v>917</v>
      </c>
      <c r="K144" s="2" t="s">
        <v>4</v>
      </c>
      <c r="L144" s="6" t="s">
        <v>923</v>
      </c>
      <c r="M144" s="2">
        <v>1</v>
      </c>
      <c r="N144" s="2" t="s">
        <v>3</v>
      </c>
      <c r="O144" s="43">
        <v>1710000</v>
      </c>
      <c r="P144" s="43">
        <f t="shared" ref="P144" si="39">O144*M144</f>
        <v>1710000</v>
      </c>
      <c r="Q144" s="2" t="s">
        <v>2</v>
      </c>
      <c r="R144" s="2" t="s">
        <v>811</v>
      </c>
      <c r="S144" s="3" t="s">
        <v>1662</v>
      </c>
      <c r="T144" s="5">
        <v>46043</v>
      </c>
      <c r="U144" s="2" t="s">
        <v>12</v>
      </c>
      <c r="V144" s="5">
        <v>46045</v>
      </c>
      <c r="W144" s="3" t="s">
        <v>14</v>
      </c>
      <c r="X144" s="2" t="s">
        <v>13</v>
      </c>
      <c r="Y144" s="2">
        <v>3</v>
      </c>
      <c r="Z144" s="2">
        <v>1</v>
      </c>
      <c r="AA144" s="2">
        <f t="shared" ref="AA144" si="40">Z144-M144</f>
        <v>0</v>
      </c>
      <c r="AB144" s="4">
        <v>46147</v>
      </c>
      <c r="AC144" s="3">
        <v>637</v>
      </c>
      <c r="AD144" s="3"/>
      <c r="AE144" s="2">
        <v>1</v>
      </c>
      <c r="AF144" s="2">
        <v>1</v>
      </c>
    </row>
    <row r="145" spans="1:32" ht="37.9" customHeight="1" x14ac:dyDescent="0.25">
      <c r="A145" s="2">
        <v>1</v>
      </c>
      <c r="B145" s="2" t="s">
        <v>156</v>
      </c>
      <c r="C145" s="2" t="s">
        <v>15</v>
      </c>
      <c r="D145" s="6" t="s">
        <v>924</v>
      </c>
      <c r="E145" s="7">
        <v>46017</v>
      </c>
      <c r="F145" s="2" t="s">
        <v>793</v>
      </c>
      <c r="G145" s="2">
        <v>2025</v>
      </c>
      <c r="H145" s="2" t="s">
        <v>925</v>
      </c>
      <c r="I145" s="2" t="s">
        <v>9</v>
      </c>
      <c r="J145" s="2" t="s">
        <v>926</v>
      </c>
      <c r="K145" s="2" t="s">
        <v>4</v>
      </c>
      <c r="L145" s="6" t="s">
        <v>927</v>
      </c>
      <c r="M145" s="2">
        <v>1</v>
      </c>
      <c r="N145" s="2" t="s">
        <v>3</v>
      </c>
      <c r="O145" s="43">
        <v>1710000</v>
      </c>
      <c r="P145" s="43">
        <f t="shared" ref="P145:P149" si="41">O145*M145</f>
        <v>1710000</v>
      </c>
      <c r="Q145" s="2" t="s">
        <v>2</v>
      </c>
      <c r="R145" s="2" t="s">
        <v>811</v>
      </c>
      <c r="S145" s="3" t="s">
        <v>1661</v>
      </c>
      <c r="T145" s="5">
        <v>46043</v>
      </c>
      <c r="U145" s="2" t="s">
        <v>12</v>
      </c>
      <c r="V145" s="5">
        <v>46043</v>
      </c>
      <c r="W145" s="3" t="s">
        <v>14</v>
      </c>
      <c r="X145" s="2" t="s">
        <v>13</v>
      </c>
      <c r="Y145" s="2">
        <v>3</v>
      </c>
      <c r="Z145" s="2">
        <v>1</v>
      </c>
      <c r="AA145" s="2">
        <f t="shared" ref="AA145:AA149" si="42">Z145-M145</f>
        <v>0</v>
      </c>
      <c r="AB145" s="4">
        <v>46147</v>
      </c>
      <c r="AC145" s="3">
        <v>638</v>
      </c>
      <c r="AD145" s="3"/>
      <c r="AE145" s="2">
        <v>1</v>
      </c>
      <c r="AF145" s="2">
        <v>1</v>
      </c>
    </row>
    <row r="146" spans="1:32" ht="37.9" customHeight="1" x14ac:dyDescent="0.25">
      <c r="A146" s="2">
        <v>4</v>
      </c>
      <c r="B146" s="2" t="s">
        <v>156</v>
      </c>
      <c r="C146" s="2" t="s">
        <v>15</v>
      </c>
      <c r="D146" s="6" t="s">
        <v>954</v>
      </c>
      <c r="E146" s="7">
        <v>46024</v>
      </c>
      <c r="F146" s="2" t="s">
        <v>1004</v>
      </c>
      <c r="G146" s="2">
        <v>2026</v>
      </c>
      <c r="H146" s="2" t="s">
        <v>947</v>
      </c>
      <c r="I146" s="2" t="s">
        <v>9</v>
      </c>
      <c r="J146" s="2" t="s">
        <v>953</v>
      </c>
      <c r="K146" s="2" t="s">
        <v>4</v>
      </c>
      <c r="L146" s="6" t="s">
        <v>949</v>
      </c>
      <c r="M146" s="2">
        <v>16</v>
      </c>
      <c r="N146" s="2" t="s">
        <v>3</v>
      </c>
      <c r="O146" s="43">
        <v>2720.85</v>
      </c>
      <c r="P146" s="43">
        <f t="shared" si="41"/>
        <v>43533.599999999999</v>
      </c>
      <c r="Q146" s="2" t="s">
        <v>2</v>
      </c>
      <c r="R146" s="2" t="s">
        <v>153</v>
      </c>
      <c r="S146" s="3" t="s">
        <v>1665</v>
      </c>
      <c r="T146" s="5">
        <v>46043</v>
      </c>
      <c r="U146" s="2" t="s">
        <v>12</v>
      </c>
      <c r="V146" s="5">
        <v>46043</v>
      </c>
      <c r="W146" s="3" t="s">
        <v>1410</v>
      </c>
      <c r="X146" s="2" t="s">
        <v>0</v>
      </c>
      <c r="Y146" s="2">
        <v>1</v>
      </c>
      <c r="Z146" s="2"/>
      <c r="AA146" s="2">
        <f t="shared" si="42"/>
        <v>-16</v>
      </c>
      <c r="AB146" s="4"/>
      <c r="AC146" s="3"/>
      <c r="AD146" s="3"/>
      <c r="AE146" s="2">
        <v>1</v>
      </c>
      <c r="AF146" s="2">
        <v>1</v>
      </c>
    </row>
    <row r="147" spans="1:32" ht="37.9" customHeight="1" x14ac:dyDescent="0.25">
      <c r="A147" s="2"/>
      <c r="B147" s="2" t="s">
        <v>156</v>
      </c>
      <c r="C147" s="2" t="s">
        <v>15</v>
      </c>
      <c r="D147" s="6" t="s">
        <v>954</v>
      </c>
      <c r="E147" s="7">
        <v>46024</v>
      </c>
      <c r="F147" s="2" t="s">
        <v>1004</v>
      </c>
      <c r="G147" s="2">
        <v>2026</v>
      </c>
      <c r="H147" s="2" t="s">
        <v>947</v>
      </c>
      <c r="I147" s="2" t="s">
        <v>9</v>
      </c>
      <c r="J147" s="2" t="s">
        <v>953</v>
      </c>
      <c r="K147" s="2" t="s">
        <v>4</v>
      </c>
      <c r="L147" s="6" t="s">
        <v>950</v>
      </c>
      <c r="M147" s="2">
        <v>8</v>
      </c>
      <c r="N147" s="2" t="s">
        <v>3</v>
      </c>
      <c r="O147" s="43">
        <v>2546.25</v>
      </c>
      <c r="P147" s="43">
        <f t="shared" si="41"/>
        <v>20370</v>
      </c>
      <c r="Q147" s="2" t="s">
        <v>2</v>
      </c>
      <c r="R147" s="2" t="s">
        <v>153</v>
      </c>
      <c r="S147" s="3" t="s">
        <v>1665</v>
      </c>
      <c r="T147" s="5">
        <v>46043</v>
      </c>
      <c r="U147" s="2" t="s">
        <v>12</v>
      </c>
      <c r="V147" s="5">
        <v>46043</v>
      </c>
      <c r="W147" s="3" t="s">
        <v>1410</v>
      </c>
      <c r="X147" s="2" t="s">
        <v>0</v>
      </c>
      <c r="Y147" s="2">
        <v>1</v>
      </c>
      <c r="Z147" s="2"/>
      <c r="AA147" s="2">
        <f t="shared" si="42"/>
        <v>-8</v>
      </c>
      <c r="AB147" s="4"/>
      <c r="AC147" s="3"/>
      <c r="AD147" s="3"/>
      <c r="AE147" s="2"/>
      <c r="AF147" s="2">
        <v>1</v>
      </c>
    </row>
    <row r="148" spans="1:32" ht="37.9" customHeight="1" x14ac:dyDescent="0.25">
      <c r="A148" s="2"/>
      <c r="B148" s="2" t="s">
        <v>156</v>
      </c>
      <c r="C148" s="2" t="s">
        <v>15</v>
      </c>
      <c r="D148" s="6" t="s">
        <v>954</v>
      </c>
      <c r="E148" s="7">
        <v>46024</v>
      </c>
      <c r="F148" s="2" t="s">
        <v>1004</v>
      </c>
      <c r="G148" s="2">
        <v>2026</v>
      </c>
      <c r="H148" s="2" t="s">
        <v>947</v>
      </c>
      <c r="I148" s="2" t="s">
        <v>9</v>
      </c>
      <c r="J148" s="2" t="s">
        <v>953</v>
      </c>
      <c r="K148" s="2" t="s">
        <v>4</v>
      </c>
      <c r="L148" s="6" t="s">
        <v>951</v>
      </c>
      <c r="M148" s="2">
        <v>8</v>
      </c>
      <c r="N148" s="2" t="s">
        <v>3</v>
      </c>
      <c r="O148" s="43">
        <v>2473.5</v>
      </c>
      <c r="P148" s="43">
        <f t="shared" si="41"/>
        <v>19788</v>
      </c>
      <c r="Q148" s="2" t="s">
        <v>2</v>
      </c>
      <c r="R148" s="2" t="s">
        <v>153</v>
      </c>
      <c r="S148" s="3" t="s">
        <v>1665</v>
      </c>
      <c r="T148" s="5">
        <v>46043</v>
      </c>
      <c r="U148" s="2" t="s">
        <v>12</v>
      </c>
      <c r="V148" s="5">
        <v>46043</v>
      </c>
      <c r="W148" s="3" t="s">
        <v>1410</v>
      </c>
      <c r="X148" s="2" t="s">
        <v>0</v>
      </c>
      <c r="Y148" s="2">
        <v>1</v>
      </c>
      <c r="Z148" s="2"/>
      <c r="AA148" s="2">
        <f t="shared" si="42"/>
        <v>-8</v>
      </c>
      <c r="AB148" s="4"/>
      <c r="AC148" s="3"/>
      <c r="AD148" s="3"/>
      <c r="AE148" s="2"/>
      <c r="AF148" s="2">
        <v>1</v>
      </c>
    </row>
    <row r="149" spans="1:32" ht="37.9" customHeight="1" x14ac:dyDescent="0.25">
      <c r="A149" s="2"/>
      <c r="B149" s="2" t="s">
        <v>156</v>
      </c>
      <c r="C149" s="2" t="s">
        <v>15</v>
      </c>
      <c r="D149" s="6" t="s">
        <v>954</v>
      </c>
      <c r="E149" s="7">
        <v>46024</v>
      </c>
      <c r="F149" s="2" t="s">
        <v>1004</v>
      </c>
      <c r="G149" s="2">
        <v>2026</v>
      </c>
      <c r="H149" s="2" t="s">
        <v>947</v>
      </c>
      <c r="I149" s="2" t="s">
        <v>9</v>
      </c>
      <c r="J149" s="2" t="s">
        <v>953</v>
      </c>
      <c r="K149" s="2" t="s">
        <v>4</v>
      </c>
      <c r="L149" s="6" t="s">
        <v>952</v>
      </c>
      <c r="M149" s="2">
        <v>32</v>
      </c>
      <c r="N149" s="2" t="s">
        <v>3</v>
      </c>
      <c r="O149" s="43">
        <v>1018.5</v>
      </c>
      <c r="P149" s="43">
        <f t="shared" si="41"/>
        <v>32592</v>
      </c>
      <c r="Q149" s="2" t="s">
        <v>2</v>
      </c>
      <c r="R149" s="2" t="s">
        <v>153</v>
      </c>
      <c r="S149" s="3" t="s">
        <v>1665</v>
      </c>
      <c r="T149" s="5">
        <v>46043</v>
      </c>
      <c r="U149" s="2" t="s">
        <v>12</v>
      </c>
      <c r="V149" s="5">
        <v>46043</v>
      </c>
      <c r="W149" s="3" t="s">
        <v>1410</v>
      </c>
      <c r="X149" s="2" t="s">
        <v>0</v>
      </c>
      <c r="Y149" s="2">
        <v>1</v>
      </c>
      <c r="Z149" s="2"/>
      <c r="AA149" s="2">
        <f t="shared" si="42"/>
        <v>-32</v>
      </c>
      <c r="AB149" s="4"/>
      <c r="AC149" s="3"/>
      <c r="AD149" s="3"/>
      <c r="AE149" s="2"/>
      <c r="AF149" s="2">
        <v>1</v>
      </c>
    </row>
    <row r="150" spans="1:32" ht="37.9" customHeight="1" x14ac:dyDescent="0.25">
      <c r="A150" s="2">
        <v>7</v>
      </c>
      <c r="B150" s="2" t="s">
        <v>156</v>
      </c>
      <c r="C150" s="2" t="s">
        <v>15</v>
      </c>
      <c r="D150" s="6" t="s">
        <v>964</v>
      </c>
      <c r="E150" s="7">
        <v>46024</v>
      </c>
      <c r="F150" s="2" t="s">
        <v>1004</v>
      </c>
      <c r="G150" s="2">
        <v>2026</v>
      </c>
      <c r="H150" s="2" t="s">
        <v>963</v>
      </c>
      <c r="I150" s="2" t="s">
        <v>9</v>
      </c>
      <c r="J150" s="2" t="s">
        <v>962</v>
      </c>
      <c r="K150" s="2" t="s">
        <v>4</v>
      </c>
      <c r="L150" s="6" t="s">
        <v>955</v>
      </c>
      <c r="M150" s="2">
        <v>8</v>
      </c>
      <c r="N150" s="2" t="s">
        <v>3</v>
      </c>
      <c r="O150" s="43">
        <v>15737.3</v>
      </c>
      <c r="P150" s="43">
        <f t="shared" ref="P150:P151" si="43">O150*M150</f>
        <v>125898.4</v>
      </c>
      <c r="Q150" s="2" t="s">
        <v>2</v>
      </c>
      <c r="R150" s="2" t="s">
        <v>153</v>
      </c>
      <c r="S150" s="3" t="s">
        <v>1424</v>
      </c>
      <c r="T150" s="5">
        <v>46029</v>
      </c>
      <c r="U150" s="2" t="s">
        <v>12</v>
      </c>
      <c r="V150" s="5">
        <v>46029</v>
      </c>
      <c r="W150" s="3" t="s">
        <v>14</v>
      </c>
      <c r="X150" s="2" t="s">
        <v>13</v>
      </c>
      <c r="Y150" s="2">
        <v>3</v>
      </c>
      <c r="Z150" s="2">
        <v>8</v>
      </c>
      <c r="AA150" s="2">
        <f t="shared" ref="AA150:AA151" si="44">Z150-M150</f>
        <v>0</v>
      </c>
      <c r="AB150" s="4">
        <v>46058</v>
      </c>
      <c r="AC150" s="3">
        <v>33200</v>
      </c>
      <c r="AD150" s="3"/>
      <c r="AE150" s="2">
        <v>1</v>
      </c>
      <c r="AF150" s="2">
        <v>1</v>
      </c>
    </row>
    <row r="151" spans="1:32" ht="37.9" customHeight="1" x14ac:dyDescent="0.25">
      <c r="A151" s="2"/>
      <c r="B151" s="2" t="s">
        <v>156</v>
      </c>
      <c r="C151" s="2" t="s">
        <v>15</v>
      </c>
      <c r="D151" s="6" t="s">
        <v>964</v>
      </c>
      <c r="E151" s="7">
        <v>46024</v>
      </c>
      <c r="F151" s="2" t="s">
        <v>1004</v>
      </c>
      <c r="G151" s="2">
        <v>2026</v>
      </c>
      <c r="H151" s="2" t="s">
        <v>963</v>
      </c>
      <c r="I151" s="2" t="s">
        <v>9</v>
      </c>
      <c r="J151" s="2" t="s">
        <v>962</v>
      </c>
      <c r="K151" s="2" t="s">
        <v>4</v>
      </c>
      <c r="L151" s="6" t="s">
        <v>956</v>
      </c>
      <c r="M151" s="2">
        <v>20</v>
      </c>
      <c r="N151" s="2" t="s">
        <v>3</v>
      </c>
      <c r="O151" s="43">
        <v>6891.95</v>
      </c>
      <c r="P151" s="43">
        <f t="shared" si="43"/>
        <v>137839</v>
      </c>
      <c r="Q151" s="2" t="s">
        <v>2</v>
      </c>
      <c r="R151" s="2" t="s">
        <v>153</v>
      </c>
      <c r="S151" s="3" t="s">
        <v>1424</v>
      </c>
      <c r="T151" s="5">
        <v>46029</v>
      </c>
      <c r="U151" s="2" t="s">
        <v>12</v>
      </c>
      <c r="V151" s="5">
        <v>46029</v>
      </c>
      <c r="W151" s="3" t="s">
        <v>14</v>
      </c>
      <c r="X151" s="2" t="s">
        <v>13</v>
      </c>
      <c r="Y151" s="2">
        <v>3</v>
      </c>
      <c r="Z151" s="2">
        <v>20</v>
      </c>
      <c r="AA151" s="2">
        <f t="shared" si="44"/>
        <v>0</v>
      </c>
      <c r="AB151" s="4">
        <v>46058</v>
      </c>
      <c r="AC151" s="3">
        <v>33200</v>
      </c>
      <c r="AD151" s="3"/>
      <c r="AE151" s="2"/>
      <c r="AF151" s="2">
        <v>1</v>
      </c>
    </row>
    <row r="152" spans="1:32" ht="37.9" customHeight="1" x14ac:dyDescent="0.25">
      <c r="A152" s="2"/>
      <c r="B152" s="2" t="s">
        <v>156</v>
      </c>
      <c r="C152" s="2" t="s">
        <v>15</v>
      </c>
      <c r="D152" s="6" t="s">
        <v>964</v>
      </c>
      <c r="E152" s="7">
        <v>46024</v>
      </c>
      <c r="F152" s="2" t="s">
        <v>1004</v>
      </c>
      <c r="G152" s="2">
        <v>2026</v>
      </c>
      <c r="H152" s="2" t="s">
        <v>963</v>
      </c>
      <c r="I152" s="2" t="s">
        <v>9</v>
      </c>
      <c r="J152" s="2" t="s">
        <v>962</v>
      </c>
      <c r="K152" s="2" t="s">
        <v>4</v>
      </c>
      <c r="L152" s="6" t="s">
        <v>957</v>
      </c>
      <c r="M152" s="2">
        <v>16</v>
      </c>
      <c r="N152" s="2" t="s">
        <v>3</v>
      </c>
      <c r="O152" s="43">
        <v>3199.3</v>
      </c>
      <c r="P152" s="43">
        <f t="shared" ref="P152:P157" si="45">O152*M152</f>
        <v>51188.800000000003</v>
      </c>
      <c r="Q152" s="2" t="s">
        <v>2</v>
      </c>
      <c r="R152" s="2" t="s">
        <v>153</v>
      </c>
      <c r="S152" s="3" t="s">
        <v>1424</v>
      </c>
      <c r="T152" s="5">
        <v>46029</v>
      </c>
      <c r="U152" s="2" t="s">
        <v>12</v>
      </c>
      <c r="V152" s="5">
        <v>46029</v>
      </c>
      <c r="W152" s="3" t="s">
        <v>14</v>
      </c>
      <c r="X152" s="2" t="s">
        <v>13</v>
      </c>
      <c r="Y152" s="2">
        <v>3</v>
      </c>
      <c r="Z152" s="2">
        <v>16</v>
      </c>
      <c r="AA152" s="2">
        <f t="shared" ref="AA152:AA157" si="46">Z152-M152</f>
        <v>0</v>
      </c>
      <c r="AB152" s="4">
        <v>46058</v>
      </c>
      <c r="AC152" s="3">
        <v>33200</v>
      </c>
      <c r="AD152" s="3"/>
      <c r="AE152" s="2"/>
      <c r="AF152" s="2">
        <v>1</v>
      </c>
    </row>
    <row r="153" spans="1:32" ht="37.9" customHeight="1" x14ac:dyDescent="0.25">
      <c r="A153" s="2"/>
      <c r="B153" s="2" t="s">
        <v>156</v>
      </c>
      <c r="C153" s="2" t="s">
        <v>15</v>
      </c>
      <c r="D153" s="6" t="s">
        <v>964</v>
      </c>
      <c r="E153" s="7">
        <v>46024</v>
      </c>
      <c r="F153" s="2" t="s">
        <v>1004</v>
      </c>
      <c r="G153" s="2">
        <v>2026</v>
      </c>
      <c r="H153" s="2" t="s">
        <v>963</v>
      </c>
      <c r="I153" s="2" t="s">
        <v>9</v>
      </c>
      <c r="J153" s="2" t="s">
        <v>962</v>
      </c>
      <c r="K153" s="2" t="s">
        <v>4</v>
      </c>
      <c r="L153" s="6" t="s">
        <v>958</v>
      </c>
      <c r="M153" s="2">
        <v>16</v>
      </c>
      <c r="N153" s="2" t="s">
        <v>3</v>
      </c>
      <c r="O153" s="43">
        <v>3274.05</v>
      </c>
      <c r="P153" s="43">
        <f t="shared" si="45"/>
        <v>52384.800000000003</v>
      </c>
      <c r="Q153" s="2" t="s">
        <v>2</v>
      </c>
      <c r="R153" s="2" t="s">
        <v>153</v>
      </c>
      <c r="S153" s="3" t="s">
        <v>1424</v>
      </c>
      <c r="T153" s="5">
        <v>46029</v>
      </c>
      <c r="U153" s="2" t="s">
        <v>12</v>
      </c>
      <c r="V153" s="5">
        <v>46029</v>
      </c>
      <c r="W153" s="3" t="s">
        <v>14</v>
      </c>
      <c r="X153" s="2" t="s">
        <v>13</v>
      </c>
      <c r="Y153" s="2">
        <v>3</v>
      </c>
      <c r="Z153" s="2">
        <v>16</v>
      </c>
      <c r="AA153" s="2">
        <f t="shared" si="46"/>
        <v>0</v>
      </c>
      <c r="AB153" s="4">
        <v>46058</v>
      </c>
      <c r="AC153" s="3">
        <v>33200</v>
      </c>
      <c r="AD153" s="3"/>
      <c r="AE153" s="2"/>
      <c r="AF153" s="2">
        <v>1</v>
      </c>
    </row>
    <row r="154" spans="1:32" ht="37.9" customHeight="1" x14ac:dyDescent="0.25">
      <c r="A154" s="2"/>
      <c r="B154" s="2" t="s">
        <v>156</v>
      </c>
      <c r="C154" s="2" t="s">
        <v>15</v>
      </c>
      <c r="D154" s="6" t="s">
        <v>964</v>
      </c>
      <c r="E154" s="7">
        <v>46024</v>
      </c>
      <c r="F154" s="2" t="s">
        <v>1004</v>
      </c>
      <c r="G154" s="2">
        <v>2026</v>
      </c>
      <c r="H154" s="2" t="s">
        <v>963</v>
      </c>
      <c r="I154" s="2" t="s">
        <v>9</v>
      </c>
      <c r="J154" s="2" t="s">
        <v>962</v>
      </c>
      <c r="K154" s="2" t="s">
        <v>4</v>
      </c>
      <c r="L154" s="6" t="s">
        <v>959</v>
      </c>
      <c r="M154" s="2">
        <v>16</v>
      </c>
      <c r="N154" s="2" t="s">
        <v>3</v>
      </c>
      <c r="O154" s="43">
        <v>3109.6</v>
      </c>
      <c r="P154" s="43">
        <f t="shared" si="45"/>
        <v>49753.599999999999</v>
      </c>
      <c r="Q154" s="2" t="s">
        <v>2</v>
      </c>
      <c r="R154" s="2" t="s">
        <v>153</v>
      </c>
      <c r="S154" s="3" t="s">
        <v>1424</v>
      </c>
      <c r="T154" s="5">
        <v>46029</v>
      </c>
      <c r="U154" s="2" t="s">
        <v>12</v>
      </c>
      <c r="V154" s="5">
        <v>46029</v>
      </c>
      <c r="W154" s="3" t="s">
        <v>14</v>
      </c>
      <c r="X154" s="2" t="s">
        <v>13</v>
      </c>
      <c r="Y154" s="2">
        <v>3</v>
      </c>
      <c r="Z154" s="2">
        <v>16</v>
      </c>
      <c r="AA154" s="2">
        <f t="shared" si="46"/>
        <v>0</v>
      </c>
      <c r="AB154" s="4">
        <v>46058</v>
      </c>
      <c r="AC154" s="3">
        <v>33200</v>
      </c>
      <c r="AD154" s="3"/>
      <c r="AE154" s="2"/>
      <c r="AF154" s="2">
        <v>1</v>
      </c>
    </row>
    <row r="155" spans="1:32" ht="37.9" customHeight="1" x14ac:dyDescent="0.25">
      <c r="A155" s="2"/>
      <c r="B155" s="2" t="s">
        <v>156</v>
      </c>
      <c r="C155" s="2" t="s">
        <v>15</v>
      </c>
      <c r="D155" s="6" t="s">
        <v>964</v>
      </c>
      <c r="E155" s="7">
        <v>46024</v>
      </c>
      <c r="F155" s="2" t="s">
        <v>1004</v>
      </c>
      <c r="G155" s="2">
        <v>2026</v>
      </c>
      <c r="H155" s="2" t="s">
        <v>963</v>
      </c>
      <c r="I155" s="2" t="s">
        <v>9</v>
      </c>
      <c r="J155" s="2" t="s">
        <v>962</v>
      </c>
      <c r="K155" s="2" t="s">
        <v>4</v>
      </c>
      <c r="L155" s="6" t="s">
        <v>960</v>
      </c>
      <c r="M155" s="2">
        <v>10</v>
      </c>
      <c r="N155" s="2" t="s">
        <v>3</v>
      </c>
      <c r="O155" s="43">
        <v>10853.7</v>
      </c>
      <c r="P155" s="43">
        <f t="shared" si="45"/>
        <v>108537</v>
      </c>
      <c r="Q155" s="2" t="s">
        <v>2</v>
      </c>
      <c r="R155" s="2" t="s">
        <v>153</v>
      </c>
      <c r="S155" s="3" t="s">
        <v>1424</v>
      </c>
      <c r="T155" s="5">
        <v>46029</v>
      </c>
      <c r="U155" s="2" t="s">
        <v>12</v>
      </c>
      <c r="V155" s="5">
        <v>46029</v>
      </c>
      <c r="W155" s="3" t="s">
        <v>14</v>
      </c>
      <c r="X155" s="2" t="s">
        <v>13</v>
      </c>
      <c r="Y155" s="2">
        <v>3</v>
      </c>
      <c r="Z155" s="2">
        <v>10</v>
      </c>
      <c r="AA155" s="2">
        <f t="shared" si="46"/>
        <v>0</v>
      </c>
      <c r="AB155" s="4">
        <v>46058</v>
      </c>
      <c r="AC155" s="3">
        <v>33200</v>
      </c>
      <c r="AD155" s="3"/>
      <c r="AE155" s="2"/>
      <c r="AF155" s="2">
        <v>1</v>
      </c>
    </row>
    <row r="156" spans="1:32" ht="37.9" customHeight="1" x14ac:dyDescent="0.25">
      <c r="A156" s="2"/>
      <c r="B156" s="2" t="s">
        <v>156</v>
      </c>
      <c r="C156" s="2" t="s">
        <v>15</v>
      </c>
      <c r="D156" s="6" t="s">
        <v>964</v>
      </c>
      <c r="E156" s="7">
        <v>46024</v>
      </c>
      <c r="F156" s="2" t="s">
        <v>1004</v>
      </c>
      <c r="G156" s="2">
        <v>2026</v>
      </c>
      <c r="H156" s="2" t="s">
        <v>963</v>
      </c>
      <c r="I156" s="2" t="s">
        <v>9</v>
      </c>
      <c r="J156" s="2" t="s">
        <v>962</v>
      </c>
      <c r="K156" s="2" t="s">
        <v>4</v>
      </c>
      <c r="L156" s="6" t="s">
        <v>961</v>
      </c>
      <c r="M156" s="2">
        <v>30</v>
      </c>
      <c r="N156" s="2" t="s">
        <v>3</v>
      </c>
      <c r="O156" s="43">
        <v>1315.6</v>
      </c>
      <c r="P156" s="43">
        <f t="shared" si="45"/>
        <v>39468</v>
      </c>
      <c r="Q156" s="2" t="s">
        <v>2</v>
      </c>
      <c r="R156" s="2" t="s">
        <v>153</v>
      </c>
      <c r="S156" s="3" t="s">
        <v>1424</v>
      </c>
      <c r="T156" s="5">
        <v>46029</v>
      </c>
      <c r="U156" s="2" t="s">
        <v>12</v>
      </c>
      <c r="V156" s="5">
        <v>46029</v>
      </c>
      <c r="W156" s="3" t="s">
        <v>14</v>
      </c>
      <c r="X156" s="2" t="s">
        <v>13</v>
      </c>
      <c r="Y156" s="2">
        <v>3</v>
      </c>
      <c r="Z156" s="2">
        <v>30</v>
      </c>
      <c r="AA156" s="2">
        <f t="shared" si="46"/>
        <v>0</v>
      </c>
      <c r="AB156" s="4">
        <v>46058</v>
      </c>
      <c r="AC156" s="3">
        <v>33200</v>
      </c>
      <c r="AD156" s="3"/>
      <c r="AE156" s="2"/>
      <c r="AF156" s="2">
        <v>1</v>
      </c>
    </row>
    <row r="157" spans="1:32" ht="37.9" customHeight="1" x14ac:dyDescent="0.25">
      <c r="A157" s="2">
        <v>3</v>
      </c>
      <c r="B157" s="2" t="s">
        <v>156</v>
      </c>
      <c r="C157" s="2" t="s">
        <v>15</v>
      </c>
      <c r="D157" s="6" t="s">
        <v>967</v>
      </c>
      <c r="E157" s="7">
        <v>46024</v>
      </c>
      <c r="F157" s="2" t="s">
        <v>1004</v>
      </c>
      <c r="G157" s="2">
        <v>2026</v>
      </c>
      <c r="H157" s="2" t="s">
        <v>966</v>
      </c>
      <c r="I157" s="2" t="s">
        <v>9</v>
      </c>
      <c r="J157" s="2" t="s">
        <v>965</v>
      </c>
      <c r="K157" s="2" t="s">
        <v>4</v>
      </c>
      <c r="L157" s="6" t="s">
        <v>2123</v>
      </c>
      <c r="M157" s="2">
        <v>17</v>
      </c>
      <c r="N157" s="2" t="s">
        <v>3</v>
      </c>
      <c r="O157" s="43">
        <v>144922.5</v>
      </c>
      <c r="P157" s="43">
        <f t="shared" si="45"/>
        <v>2463682.5</v>
      </c>
      <c r="Q157" s="2" t="s">
        <v>2</v>
      </c>
      <c r="R157" s="2" t="s">
        <v>23</v>
      </c>
      <c r="S157" s="3" t="s">
        <v>2124</v>
      </c>
      <c r="T157" s="5">
        <v>46092</v>
      </c>
      <c r="U157" s="2" t="s">
        <v>12</v>
      </c>
      <c r="V157" s="5">
        <v>46092</v>
      </c>
      <c r="W157" s="3" t="s">
        <v>14</v>
      </c>
      <c r="X157" s="2" t="s">
        <v>13</v>
      </c>
      <c r="Y157" s="2">
        <v>3</v>
      </c>
      <c r="Z157" s="2">
        <v>17</v>
      </c>
      <c r="AA157" s="2">
        <f t="shared" si="46"/>
        <v>0</v>
      </c>
      <c r="AB157" s="4">
        <v>46094</v>
      </c>
      <c r="AC157" s="3" t="s">
        <v>2125</v>
      </c>
      <c r="AD157" s="3"/>
      <c r="AE157" s="2">
        <v>1</v>
      </c>
      <c r="AF157" s="2">
        <v>1</v>
      </c>
    </row>
    <row r="158" spans="1:32" ht="37.9" customHeight="1" x14ac:dyDescent="0.25">
      <c r="A158" s="2"/>
      <c r="B158" s="2" t="s">
        <v>156</v>
      </c>
      <c r="C158" s="2" t="s">
        <v>15</v>
      </c>
      <c r="D158" s="6" t="s">
        <v>967</v>
      </c>
      <c r="E158" s="7">
        <v>46024</v>
      </c>
      <c r="F158" s="2" t="s">
        <v>1004</v>
      </c>
      <c r="G158" s="2">
        <v>2026</v>
      </c>
      <c r="H158" s="2" t="s">
        <v>966</v>
      </c>
      <c r="I158" s="2" t="s">
        <v>9</v>
      </c>
      <c r="J158" s="2" t="s">
        <v>965</v>
      </c>
      <c r="K158" s="2" t="s">
        <v>4</v>
      </c>
      <c r="L158" s="6" t="s">
        <v>1659</v>
      </c>
      <c r="M158" s="2">
        <v>40</v>
      </c>
      <c r="N158" s="2" t="s">
        <v>3</v>
      </c>
      <c r="O158" s="43">
        <v>20000</v>
      </c>
      <c r="P158" s="43">
        <f t="shared" ref="P158:P168" si="47">O158*M158</f>
        <v>800000</v>
      </c>
      <c r="Q158" s="2" t="s">
        <v>2</v>
      </c>
      <c r="R158" s="2" t="s">
        <v>2072</v>
      </c>
      <c r="S158" s="3" t="s">
        <v>2073</v>
      </c>
      <c r="T158" s="5">
        <v>46083</v>
      </c>
      <c r="U158" s="2" t="s">
        <v>12</v>
      </c>
      <c r="V158" s="5">
        <v>46084</v>
      </c>
      <c r="W158" s="3" t="s">
        <v>14</v>
      </c>
      <c r="X158" s="2" t="s">
        <v>13</v>
      </c>
      <c r="Y158" s="2">
        <v>3</v>
      </c>
      <c r="Z158" s="2">
        <v>40</v>
      </c>
      <c r="AA158" s="2">
        <f t="shared" ref="AA158:AA163" si="48">Z158-M158</f>
        <v>0</v>
      </c>
      <c r="AB158" s="4">
        <v>46094</v>
      </c>
      <c r="AC158" s="3">
        <v>8609</v>
      </c>
      <c r="AD158" s="3"/>
      <c r="AE158" s="2"/>
      <c r="AF158" s="2">
        <v>1</v>
      </c>
    </row>
    <row r="159" spans="1:32" ht="37.9" customHeight="1" x14ac:dyDescent="0.25">
      <c r="A159" s="2"/>
      <c r="B159" s="2" t="s">
        <v>156</v>
      </c>
      <c r="C159" s="2" t="s">
        <v>15</v>
      </c>
      <c r="D159" s="6" t="s">
        <v>967</v>
      </c>
      <c r="E159" s="7">
        <v>46024</v>
      </c>
      <c r="F159" s="2" t="s">
        <v>1004</v>
      </c>
      <c r="G159" s="2">
        <v>2026</v>
      </c>
      <c r="H159" s="2" t="s">
        <v>966</v>
      </c>
      <c r="I159" s="2" t="s">
        <v>9</v>
      </c>
      <c r="J159" s="2" t="s">
        <v>965</v>
      </c>
      <c r="K159" s="2" t="s">
        <v>4</v>
      </c>
      <c r="L159" s="6" t="s">
        <v>1660</v>
      </c>
      <c r="M159" s="2">
        <v>20</v>
      </c>
      <c r="N159" s="2" t="s">
        <v>3</v>
      </c>
      <c r="O159" s="43">
        <v>15000</v>
      </c>
      <c r="P159" s="43">
        <f t="shared" si="47"/>
        <v>300000</v>
      </c>
      <c r="Q159" s="2" t="s">
        <v>2</v>
      </c>
      <c r="R159" s="2" t="s">
        <v>2072</v>
      </c>
      <c r="S159" s="3" t="s">
        <v>2073</v>
      </c>
      <c r="T159" s="5">
        <v>46083</v>
      </c>
      <c r="U159" s="2" t="s">
        <v>12</v>
      </c>
      <c r="V159" s="5">
        <v>46084</v>
      </c>
      <c r="W159" s="3" t="s">
        <v>14</v>
      </c>
      <c r="X159" s="2" t="s">
        <v>13</v>
      </c>
      <c r="Y159" s="2">
        <v>3</v>
      </c>
      <c r="Z159" s="2">
        <v>20</v>
      </c>
      <c r="AA159" s="2">
        <f t="shared" si="48"/>
        <v>0</v>
      </c>
      <c r="AB159" s="4">
        <v>46094</v>
      </c>
      <c r="AC159" s="3">
        <v>8609</v>
      </c>
      <c r="AD159" s="3"/>
      <c r="AE159" s="2"/>
      <c r="AF159" s="2">
        <v>1</v>
      </c>
    </row>
    <row r="160" spans="1:32" ht="37.9" customHeight="1" x14ac:dyDescent="0.25">
      <c r="A160" s="2">
        <v>11</v>
      </c>
      <c r="B160" s="2" t="s">
        <v>156</v>
      </c>
      <c r="C160" s="2" t="s">
        <v>15</v>
      </c>
      <c r="D160" s="6" t="s">
        <v>977</v>
      </c>
      <c r="E160" s="7">
        <v>46024</v>
      </c>
      <c r="F160" s="2" t="s">
        <v>1004</v>
      </c>
      <c r="G160" s="2">
        <v>2026</v>
      </c>
      <c r="H160" s="2" t="s">
        <v>976</v>
      </c>
      <c r="I160" s="2" t="s">
        <v>9</v>
      </c>
      <c r="J160" s="2" t="s">
        <v>970</v>
      </c>
      <c r="K160" s="2" t="s">
        <v>4</v>
      </c>
      <c r="L160" s="6" t="s">
        <v>124</v>
      </c>
      <c r="M160" s="2">
        <v>30</v>
      </c>
      <c r="N160" s="2" t="s">
        <v>3</v>
      </c>
      <c r="O160" s="43">
        <v>148972.92000000001</v>
      </c>
      <c r="P160" s="43">
        <f t="shared" si="47"/>
        <v>4469187.6000000006</v>
      </c>
      <c r="Q160" s="2" t="s">
        <v>2</v>
      </c>
      <c r="R160" s="2" t="s">
        <v>23</v>
      </c>
      <c r="S160" s="3" t="s">
        <v>1908</v>
      </c>
      <c r="T160" s="5">
        <v>46052</v>
      </c>
      <c r="U160" s="2" t="s">
        <v>12</v>
      </c>
      <c r="V160" s="5">
        <v>46063</v>
      </c>
      <c r="W160" s="3" t="s">
        <v>14</v>
      </c>
      <c r="X160" s="2" t="s">
        <v>13</v>
      </c>
      <c r="Y160" s="2">
        <v>3</v>
      </c>
      <c r="Z160" s="2">
        <v>30</v>
      </c>
      <c r="AA160" s="2">
        <f t="shared" si="48"/>
        <v>0</v>
      </c>
      <c r="AB160" s="4">
        <v>46079</v>
      </c>
      <c r="AC160" s="3">
        <v>1544815</v>
      </c>
      <c r="AD160" s="3"/>
      <c r="AE160" s="2">
        <v>1</v>
      </c>
      <c r="AF160" s="2">
        <v>1</v>
      </c>
    </row>
    <row r="161" spans="1:32" ht="37.9" customHeight="1" x14ac:dyDescent="0.25">
      <c r="A161" s="2"/>
      <c r="B161" s="2" t="s">
        <v>156</v>
      </c>
      <c r="C161" s="2" t="s">
        <v>15</v>
      </c>
      <c r="D161" s="6" t="s">
        <v>977</v>
      </c>
      <c r="E161" s="7">
        <v>46024</v>
      </c>
      <c r="F161" s="2" t="s">
        <v>1004</v>
      </c>
      <c r="G161" s="2">
        <v>2026</v>
      </c>
      <c r="H161" s="2" t="s">
        <v>976</v>
      </c>
      <c r="I161" s="2" t="s">
        <v>9</v>
      </c>
      <c r="J161" s="2" t="s">
        <v>970</v>
      </c>
      <c r="K161" s="2" t="s">
        <v>4</v>
      </c>
      <c r="L161" s="6" t="s">
        <v>968</v>
      </c>
      <c r="M161" s="2">
        <v>10</v>
      </c>
      <c r="N161" s="2" t="s">
        <v>3</v>
      </c>
      <c r="O161" s="43">
        <v>16224.87</v>
      </c>
      <c r="P161" s="43">
        <f t="shared" si="47"/>
        <v>162248.70000000001</v>
      </c>
      <c r="Q161" s="2" t="s">
        <v>2</v>
      </c>
      <c r="R161" s="2" t="s">
        <v>23</v>
      </c>
      <c r="S161" s="3" t="s">
        <v>1908</v>
      </c>
      <c r="T161" s="5">
        <v>46052</v>
      </c>
      <c r="U161" s="2" t="s">
        <v>12</v>
      </c>
      <c r="V161" s="5">
        <v>46063</v>
      </c>
      <c r="W161" s="3" t="s">
        <v>14</v>
      </c>
      <c r="X161" s="2" t="s">
        <v>13</v>
      </c>
      <c r="Y161" s="2">
        <v>3</v>
      </c>
      <c r="Z161" s="2">
        <v>10</v>
      </c>
      <c r="AA161" s="2">
        <f t="shared" ref="AA161:AA162" si="49">Z161-M161</f>
        <v>0</v>
      </c>
      <c r="AB161" s="4">
        <v>46079</v>
      </c>
      <c r="AC161" s="3">
        <v>1544815</v>
      </c>
      <c r="AD161" s="3"/>
      <c r="AE161" s="2"/>
      <c r="AF161" s="2">
        <v>1</v>
      </c>
    </row>
    <row r="162" spans="1:32" ht="37.9" customHeight="1" x14ac:dyDescent="0.25">
      <c r="A162" s="2"/>
      <c r="B162" s="2" t="s">
        <v>156</v>
      </c>
      <c r="C162" s="2" t="s">
        <v>15</v>
      </c>
      <c r="D162" s="6" t="s">
        <v>977</v>
      </c>
      <c r="E162" s="7">
        <v>46024</v>
      </c>
      <c r="F162" s="2" t="s">
        <v>1004</v>
      </c>
      <c r="G162" s="2">
        <v>2026</v>
      </c>
      <c r="H162" s="2" t="s">
        <v>976</v>
      </c>
      <c r="I162" s="2" t="s">
        <v>9</v>
      </c>
      <c r="J162" s="2" t="s">
        <v>970</v>
      </c>
      <c r="K162" s="2" t="s">
        <v>4</v>
      </c>
      <c r="L162" s="6" t="s">
        <v>969</v>
      </c>
      <c r="M162" s="2">
        <v>24</v>
      </c>
      <c r="N162" s="2" t="s">
        <v>3</v>
      </c>
      <c r="O162" s="43">
        <v>11646.75</v>
      </c>
      <c r="P162" s="43">
        <f t="shared" si="47"/>
        <v>279522</v>
      </c>
      <c r="Q162" s="2" t="s">
        <v>2</v>
      </c>
      <c r="R162" s="2" t="s">
        <v>23</v>
      </c>
      <c r="S162" s="3" t="s">
        <v>1908</v>
      </c>
      <c r="T162" s="5">
        <v>46052</v>
      </c>
      <c r="U162" s="2" t="s">
        <v>12</v>
      </c>
      <c r="V162" s="5">
        <v>46063</v>
      </c>
      <c r="W162" s="3" t="s">
        <v>14</v>
      </c>
      <c r="X162" s="2" t="s">
        <v>13</v>
      </c>
      <c r="Y162" s="2">
        <v>3</v>
      </c>
      <c r="Z162" s="2">
        <v>24</v>
      </c>
      <c r="AA162" s="2">
        <f t="shared" si="49"/>
        <v>0</v>
      </c>
      <c r="AB162" s="4">
        <v>46079</v>
      </c>
      <c r="AC162" s="3">
        <v>1544815</v>
      </c>
      <c r="AD162" s="3"/>
      <c r="AE162" s="2"/>
      <c r="AF162" s="2">
        <v>1</v>
      </c>
    </row>
    <row r="163" spans="1:32" ht="37.9" customHeight="1" x14ac:dyDescent="0.25">
      <c r="A163" s="2"/>
      <c r="B163" s="2" t="s">
        <v>156</v>
      </c>
      <c r="C163" s="2" t="s">
        <v>15</v>
      </c>
      <c r="D163" s="6" t="s">
        <v>977</v>
      </c>
      <c r="E163" s="7">
        <v>46024</v>
      </c>
      <c r="F163" s="2" t="s">
        <v>1004</v>
      </c>
      <c r="G163" s="2">
        <v>2026</v>
      </c>
      <c r="H163" s="2" t="s">
        <v>976</v>
      </c>
      <c r="I163" s="2" t="s">
        <v>9</v>
      </c>
      <c r="J163" s="2" t="s">
        <v>970</v>
      </c>
      <c r="K163" s="2" t="s">
        <v>4</v>
      </c>
      <c r="L163" s="6" t="s">
        <v>971</v>
      </c>
      <c r="M163" s="2">
        <v>4</v>
      </c>
      <c r="N163" s="2" t="s">
        <v>3</v>
      </c>
      <c r="O163" s="43">
        <v>55823.82</v>
      </c>
      <c r="P163" s="43">
        <f t="shared" si="47"/>
        <v>223295.28</v>
      </c>
      <c r="Q163" s="2" t="s">
        <v>2</v>
      </c>
      <c r="R163" s="2" t="s">
        <v>23</v>
      </c>
      <c r="S163" s="3" t="s">
        <v>1908</v>
      </c>
      <c r="T163" s="5">
        <v>46052</v>
      </c>
      <c r="U163" s="2" t="s">
        <v>12</v>
      </c>
      <c r="V163" s="5">
        <v>46063</v>
      </c>
      <c r="W163" s="3" t="s">
        <v>14</v>
      </c>
      <c r="X163" s="2" t="s">
        <v>13</v>
      </c>
      <c r="Y163" s="2">
        <v>3</v>
      </c>
      <c r="Z163" s="2">
        <v>4</v>
      </c>
      <c r="AA163" s="2">
        <f t="shared" si="48"/>
        <v>0</v>
      </c>
      <c r="AB163" s="4">
        <v>46079</v>
      </c>
      <c r="AC163" s="3">
        <v>1363147</v>
      </c>
      <c r="AD163" s="3"/>
      <c r="AE163" s="2"/>
      <c r="AF163" s="2">
        <v>1</v>
      </c>
    </row>
    <row r="164" spans="1:32" ht="37.9" customHeight="1" x14ac:dyDescent="0.25">
      <c r="A164" s="2"/>
      <c r="B164" s="2" t="s">
        <v>156</v>
      </c>
      <c r="C164" s="2" t="s">
        <v>15</v>
      </c>
      <c r="D164" s="6" t="s">
        <v>977</v>
      </c>
      <c r="E164" s="7">
        <v>46024</v>
      </c>
      <c r="F164" s="2" t="s">
        <v>1004</v>
      </c>
      <c r="G164" s="2">
        <v>2026</v>
      </c>
      <c r="H164" s="2" t="s">
        <v>976</v>
      </c>
      <c r="I164" s="2" t="s">
        <v>9</v>
      </c>
      <c r="J164" s="2" t="s">
        <v>970</v>
      </c>
      <c r="K164" s="2" t="s">
        <v>4</v>
      </c>
      <c r="L164" s="6" t="s">
        <v>972</v>
      </c>
      <c r="M164" s="2">
        <v>60</v>
      </c>
      <c r="N164" s="2" t="s">
        <v>3</v>
      </c>
      <c r="O164" s="43">
        <v>46732.03</v>
      </c>
      <c r="P164" s="43">
        <f t="shared" si="47"/>
        <v>2803921.8</v>
      </c>
      <c r="Q164" s="2" t="s">
        <v>2</v>
      </c>
      <c r="R164" s="2" t="s">
        <v>23</v>
      </c>
      <c r="S164" s="3" t="s">
        <v>1908</v>
      </c>
      <c r="T164" s="5">
        <v>46052</v>
      </c>
      <c r="U164" s="2" t="s">
        <v>12</v>
      </c>
      <c r="V164" s="5">
        <v>46063</v>
      </c>
      <c r="W164" s="3" t="s">
        <v>14</v>
      </c>
      <c r="X164" s="2" t="s">
        <v>13</v>
      </c>
      <c r="Y164" s="2">
        <v>3</v>
      </c>
      <c r="Z164" s="2">
        <v>60</v>
      </c>
      <c r="AA164" s="2">
        <f t="shared" ref="AA164:AA166" si="50">Z164-M164</f>
        <v>0</v>
      </c>
      <c r="AB164" s="4">
        <v>46079</v>
      </c>
      <c r="AC164" s="3">
        <v>1544815</v>
      </c>
      <c r="AD164" s="3"/>
      <c r="AE164" s="2"/>
      <c r="AF164" s="2">
        <v>1</v>
      </c>
    </row>
    <row r="165" spans="1:32" ht="37.9" customHeight="1" x14ac:dyDescent="0.25">
      <c r="A165" s="2"/>
      <c r="B165" s="2" t="s">
        <v>156</v>
      </c>
      <c r="C165" s="2" t="s">
        <v>15</v>
      </c>
      <c r="D165" s="6" t="s">
        <v>977</v>
      </c>
      <c r="E165" s="7">
        <v>46024</v>
      </c>
      <c r="F165" s="2" t="s">
        <v>1004</v>
      </c>
      <c r="G165" s="2">
        <v>2026</v>
      </c>
      <c r="H165" s="2" t="s">
        <v>976</v>
      </c>
      <c r="I165" s="2" t="s">
        <v>9</v>
      </c>
      <c r="J165" s="2" t="s">
        <v>970</v>
      </c>
      <c r="K165" s="2" t="s">
        <v>4</v>
      </c>
      <c r="L165" s="6" t="s">
        <v>120</v>
      </c>
      <c r="M165" s="2">
        <v>60</v>
      </c>
      <c r="N165" s="2" t="s">
        <v>3</v>
      </c>
      <c r="O165" s="43">
        <v>1983.61</v>
      </c>
      <c r="P165" s="43">
        <f t="shared" si="47"/>
        <v>119016.59999999999</v>
      </c>
      <c r="Q165" s="2" t="s">
        <v>2</v>
      </c>
      <c r="R165" s="2" t="s">
        <v>23</v>
      </c>
      <c r="S165" s="3" t="s">
        <v>1908</v>
      </c>
      <c r="T165" s="5">
        <v>46052</v>
      </c>
      <c r="U165" s="2" t="s">
        <v>12</v>
      </c>
      <c r="V165" s="5">
        <v>46063</v>
      </c>
      <c r="W165" s="3" t="s">
        <v>14</v>
      </c>
      <c r="X165" s="2" t="s">
        <v>13</v>
      </c>
      <c r="Y165" s="2">
        <v>3</v>
      </c>
      <c r="Z165" s="2">
        <v>60</v>
      </c>
      <c r="AA165" s="2">
        <f t="shared" si="50"/>
        <v>0</v>
      </c>
      <c r="AB165" s="4">
        <v>46079</v>
      </c>
      <c r="AC165" s="3">
        <v>1544815</v>
      </c>
      <c r="AD165" s="3"/>
      <c r="AE165" s="2"/>
      <c r="AF165" s="2">
        <v>1</v>
      </c>
    </row>
    <row r="166" spans="1:32" ht="37.9" customHeight="1" x14ac:dyDescent="0.25">
      <c r="A166" s="2"/>
      <c r="B166" s="2" t="s">
        <v>156</v>
      </c>
      <c r="C166" s="2" t="s">
        <v>15</v>
      </c>
      <c r="D166" s="6" t="s">
        <v>977</v>
      </c>
      <c r="E166" s="7">
        <v>46024</v>
      </c>
      <c r="F166" s="2" t="s">
        <v>1004</v>
      </c>
      <c r="G166" s="2">
        <v>2026</v>
      </c>
      <c r="H166" s="2" t="s">
        <v>976</v>
      </c>
      <c r="I166" s="2" t="s">
        <v>9</v>
      </c>
      <c r="J166" s="2" t="s">
        <v>970</v>
      </c>
      <c r="K166" s="2" t="s">
        <v>4</v>
      </c>
      <c r="L166" s="6" t="s">
        <v>121</v>
      </c>
      <c r="M166" s="2">
        <v>2</v>
      </c>
      <c r="N166" s="2" t="s">
        <v>3</v>
      </c>
      <c r="O166" s="43">
        <v>21117.97</v>
      </c>
      <c r="P166" s="43">
        <f t="shared" si="47"/>
        <v>42235.94</v>
      </c>
      <c r="Q166" s="2" t="s">
        <v>2</v>
      </c>
      <c r="R166" s="2" t="s">
        <v>23</v>
      </c>
      <c r="S166" s="3" t="s">
        <v>1908</v>
      </c>
      <c r="T166" s="5">
        <v>46052</v>
      </c>
      <c r="U166" s="2" t="s">
        <v>12</v>
      </c>
      <c r="V166" s="5">
        <v>46063</v>
      </c>
      <c r="W166" s="3" t="s">
        <v>14</v>
      </c>
      <c r="X166" s="2" t="s">
        <v>13</v>
      </c>
      <c r="Y166" s="2">
        <v>3</v>
      </c>
      <c r="Z166" s="2">
        <v>2</v>
      </c>
      <c r="AA166" s="2">
        <f t="shared" si="50"/>
        <v>0</v>
      </c>
      <c r="AB166" s="4">
        <v>46079</v>
      </c>
      <c r="AC166" s="3">
        <v>1544815</v>
      </c>
      <c r="AD166" s="3"/>
      <c r="AE166" s="2"/>
      <c r="AF166" s="2">
        <v>1</v>
      </c>
    </row>
    <row r="167" spans="1:32" ht="37.9" customHeight="1" x14ac:dyDescent="0.25">
      <c r="A167" s="2"/>
      <c r="B167" s="2" t="s">
        <v>156</v>
      </c>
      <c r="C167" s="2" t="s">
        <v>15</v>
      </c>
      <c r="D167" s="6" t="s">
        <v>977</v>
      </c>
      <c r="E167" s="7">
        <v>46024</v>
      </c>
      <c r="F167" s="2" t="s">
        <v>1004</v>
      </c>
      <c r="G167" s="2">
        <v>2026</v>
      </c>
      <c r="H167" s="2" t="s">
        <v>976</v>
      </c>
      <c r="I167" s="2" t="s">
        <v>9</v>
      </c>
      <c r="J167" s="2" t="s">
        <v>970</v>
      </c>
      <c r="K167" s="2" t="s">
        <v>4</v>
      </c>
      <c r="L167" s="6" t="s">
        <v>122</v>
      </c>
      <c r="M167" s="2">
        <v>2</v>
      </c>
      <c r="N167" s="2" t="s">
        <v>3</v>
      </c>
      <c r="O167" s="43">
        <v>34251.699999999997</v>
      </c>
      <c r="P167" s="43">
        <f t="shared" si="47"/>
        <v>68503.399999999994</v>
      </c>
      <c r="Q167" s="2" t="s">
        <v>2</v>
      </c>
      <c r="R167" s="2" t="s">
        <v>23</v>
      </c>
      <c r="S167" s="3" t="s">
        <v>1908</v>
      </c>
      <c r="T167" s="5">
        <v>46052</v>
      </c>
      <c r="U167" s="2" t="s">
        <v>12</v>
      </c>
      <c r="V167" s="5">
        <v>46063</v>
      </c>
      <c r="W167" s="3" t="s">
        <v>14</v>
      </c>
      <c r="X167" s="2" t="s">
        <v>13</v>
      </c>
      <c r="Y167" s="2">
        <v>3</v>
      </c>
      <c r="Z167" s="2">
        <v>2</v>
      </c>
      <c r="AA167" s="2">
        <f t="shared" ref="AA167:AA170" si="51">Z167-M167</f>
        <v>0</v>
      </c>
      <c r="AB167" s="4">
        <v>46079</v>
      </c>
      <c r="AC167" s="3">
        <v>1363147</v>
      </c>
      <c r="AD167" s="3"/>
      <c r="AE167" s="2"/>
      <c r="AF167" s="2">
        <v>1</v>
      </c>
    </row>
    <row r="168" spans="1:32" ht="37.9" customHeight="1" x14ac:dyDescent="0.25">
      <c r="A168" s="2"/>
      <c r="B168" s="2" t="s">
        <v>156</v>
      </c>
      <c r="C168" s="2" t="s">
        <v>15</v>
      </c>
      <c r="D168" s="6" t="s">
        <v>977</v>
      </c>
      <c r="E168" s="7">
        <v>46024</v>
      </c>
      <c r="F168" s="2" t="s">
        <v>1004</v>
      </c>
      <c r="G168" s="2">
        <v>2026</v>
      </c>
      <c r="H168" s="2" t="s">
        <v>976</v>
      </c>
      <c r="I168" s="2" t="s">
        <v>9</v>
      </c>
      <c r="J168" s="2" t="s">
        <v>970</v>
      </c>
      <c r="K168" s="2" t="s">
        <v>4</v>
      </c>
      <c r="L168" s="6" t="s">
        <v>973</v>
      </c>
      <c r="M168" s="2">
        <v>8</v>
      </c>
      <c r="N168" s="2" t="s">
        <v>3</v>
      </c>
      <c r="O168" s="43">
        <v>14522.54</v>
      </c>
      <c r="P168" s="43">
        <f t="shared" si="47"/>
        <v>116180.32</v>
      </c>
      <c r="Q168" s="2" t="s">
        <v>2</v>
      </c>
      <c r="R168" s="2" t="s">
        <v>23</v>
      </c>
      <c r="S168" s="3" t="s">
        <v>1908</v>
      </c>
      <c r="T168" s="5">
        <v>46052</v>
      </c>
      <c r="U168" s="2" t="s">
        <v>12</v>
      </c>
      <c r="V168" s="5">
        <v>46063</v>
      </c>
      <c r="W168" s="3" t="s">
        <v>14</v>
      </c>
      <c r="X168" s="2" t="s">
        <v>13</v>
      </c>
      <c r="Y168" s="2">
        <v>3</v>
      </c>
      <c r="Z168" s="2">
        <v>8</v>
      </c>
      <c r="AA168" s="2">
        <f t="shared" si="51"/>
        <v>0</v>
      </c>
      <c r="AB168" s="4">
        <v>46079</v>
      </c>
      <c r="AC168" s="3">
        <v>1544815</v>
      </c>
      <c r="AD168" s="3"/>
      <c r="AE168" s="2"/>
      <c r="AF168" s="2">
        <v>1</v>
      </c>
    </row>
    <row r="169" spans="1:32" ht="37.9" customHeight="1" x14ac:dyDescent="0.25">
      <c r="A169" s="2"/>
      <c r="B169" s="2" t="s">
        <v>156</v>
      </c>
      <c r="C169" s="2" t="s">
        <v>15</v>
      </c>
      <c r="D169" s="6" t="s">
        <v>977</v>
      </c>
      <c r="E169" s="7">
        <v>46024</v>
      </c>
      <c r="F169" s="2" t="s">
        <v>1004</v>
      </c>
      <c r="G169" s="2">
        <v>2026</v>
      </c>
      <c r="H169" s="2" t="s">
        <v>976</v>
      </c>
      <c r="I169" s="2" t="s">
        <v>9</v>
      </c>
      <c r="J169" s="2" t="s">
        <v>970</v>
      </c>
      <c r="K169" s="2" t="s">
        <v>4</v>
      </c>
      <c r="L169" s="6" t="s">
        <v>974</v>
      </c>
      <c r="M169" s="2">
        <v>8</v>
      </c>
      <c r="N169" s="2" t="s">
        <v>3</v>
      </c>
      <c r="O169" s="43">
        <v>5332.6</v>
      </c>
      <c r="P169" s="43">
        <f t="shared" ref="P169:P232" si="52">O169*M169</f>
        <v>42660.800000000003</v>
      </c>
      <c r="Q169" s="2" t="s">
        <v>2</v>
      </c>
      <c r="R169" s="2" t="s">
        <v>23</v>
      </c>
      <c r="S169" s="3" t="s">
        <v>1908</v>
      </c>
      <c r="T169" s="5">
        <v>46052</v>
      </c>
      <c r="U169" s="2" t="s">
        <v>12</v>
      </c>
      <c r="V169" s="5">
        <v>46063</v>
      </c>
      <c r="W169" s="3" t="s">
        <v>14</v>
      </c>
      <c r="X169" s="2" t="s">
        <v>13</v>
      </c>
      <c r="Y169" s="2">
        <v>3</v>
      </c>
      <c r="Z169" s="2">
        <v>8</v>
      </c>
      <c r="AA169" s="2">
        <f t="shared" si="51"/>
        <v>0</v>
      </c>
      <c r="AB169" s="4">
        <v>46079</v>
      </c>
      <c r="AC169" s="3">
        <v>1544815</v>
      </c>
      <c r="AD169" s="3"/>
      <c r="AE169" s="2"/>
      <c r="AF169" s="2">
        <v>1</v>
      </c>
    </row>
    <row r="170" spans="1:32" ht="37.9" customHeight="1" x14ac:dyDescent="0.25">
      <c r="A170" s="2"/>
      <c r="B170" s="2" t="s">
        <v>156</v>
      </c>
      <c r="C170" s="2" t="s">
        <v>15</v>
      </c>
      <c r="D170" s="6" t="s">
        <v>977</v>
      </c>
      <c r="E170" s="7">
        <v>46024</v>
      </c>
      <c r="F170" s="2" t="s">
        <v>1004</v>
      </c>
      <c r="G170" s="2">
        <v>2026</v>
      </c>
      <c r="H170" s="2" t="s">
        <v>976</v>
      </c>
      <c r="I170" s="2" t="s">
        <v>9</v>
      </c>
      <c r="J170" s="2" t="s">
        <v>970</v>
      </c>
      <c r="K170" s="2" t="s">
        <v>4</v>
      </c>
      <c r="L170" s="6" t="s">
        <v>975</v>
      </c>
      <c r="M170" s="2">
        <v>15</v>
      </c>
      <c r="N170" s="2" t="s">
        <v>3</v>
      </c>
      <c r="O170" s="43">
        <v>327960.76</v>
      </c>
      <c r="P170" s="43">
        <f t="shared" si="52"/>
        <v>4919411.4000000004</v>
      </c>
      <c r="Q170" s="2" t="s">
        <v>2</v>
      </c>
      <c r="R170" s="2" t="s">
        <v>23</v>
      </c>
      <c r="S170" s="3" t="s">
        <v>1908</v>
      </c>
      <c r="T170" s="5">
        <v>46052</v>
      </c>
      <c r="U170" s="2" t="s">
        <v>12</v>
      </c>
      <c r="V170" s="5">
        <v>46063</v>
      </c>
      <c r="W170" s="3" t="s">
        <v>14</v>
      </c>
      <c r="X170" s="2" t="s">
        <v>13</v>
      </c>
      <c r="Y170" s="2">
        <v>3</v>
      </c>
      <c r="Z170" s="2">
        <v>15</v>
      </c>
      <c r="AA170" s="2">
        <f t="shared" si="51"/>
        <v>0</v>
      </c>
      <c r="AB170" s="4">
        <v>46079</v>
      </c>
      <c r="AC170" s="3">
        <v>1544815</v>
      </c>
      <c r="AD170" s="3"/>
      <c r="AE170" s="2"/>
      <c r="AF170" s="2">
        <v>1</v>
      </c>
    </row>
    <row r="171" spans="1:32" ht="37.9" customHeight="1" x14ac:dyDescent="0.25">
      <c r="A171" s="2">
        <v>1</v>
      </c>
      <c r="B171" s="2" t="s">
        <v>156</v>
      </c>
      <c r="C171" s="2" t="s">
        <v>15</v>
      </c>
      <c r="D171" s="6" t="s">
        <v>980</v>
      </c>
      <c r="E171" s="7">
        <v>46024</v>
      </c>
      <c r="F171" s="2" t="s">
        <v>1004</v>
      </c>
      <c r="G171" s="2">
        <v>2026</v>
      </c>
      <c r="H171" s="2" t="s">
        <v>979</v>
      </c>
      <c r="I171" s="2" t="s">
        <v>9</v>
      </c>
      <c r="J171" s="2" t="s">
        <v>978</v>
      </c>
      <c r="K171" s="2" t="s">
        <v>4</v>
      </c>
      <c r="L171" s="117" t="s">
        <v>981</v>
      </c>
      <c r="M171" s="2">
        <v>3</v>
      </c>
      <c r="N171" s="2" t="s">
        <v>3</v>
      </c>
      <c r="O171" s="43"/>
      <c r="P171" s="43">
        <f t="shared" si="52"/>
        <v>0</v>
      </c>
      <c r="Q171" s="2" t="s">
        <v>2</v>
      </c>
      <c r="R171" s="2"/>
      <c r="S171" s="3"/>
      <c r="T171" s="5"/>
      <c r="U171" s="2"/>
      <c r="V171" s="5"/>
      <c r="W171" s="3" t="s">
        <v>1</v>
      </c>
      <c r="X171" s="2" t="s">
        <v>0</v>
      </c>
      <c r="Y171" s="2"/>
      <c r="Z171" s="2"/>
      <c r="AA171" s="2">
        <f t="shared" ref="AA171:AA231" si="53">Z171-M171</f>
        <v>-3</v>
      </c>
      <c r="AB171" s="4"/>
      <c r="AC171" s="3"/>
      <c r="AD171" s="3"/>
      <c r="AE171" s="2">
        <v>1</v>
      </c>
      <c r="AF171" s="2">
        <v>1</v>
      </c>
    </row>
    <row r="172" spans="1:32" ht="37.9" customHeight="1" x14ac:dyDescent="0.25">
      <c r="A172" s="2">
        <v>1</v>
      </c>
      <c r="B172" s="2" t="s">
        <v>156</v>
      </c>
      <c r="C172" s="2" t="s">
        <v>15</v>
      </c>
      <c r="D172" s="6" t="s">
        <v>982</v>
      </c>
      <c r="E172" s="7">
        <v>46024</v>
      </c>
      <c r="F172" s="2" t="s">
        <v>1004</v>
      </c>
      <c r="G172" s="2">
        <v>2026</v>
      </c>
      <c r="H172" s="2" t="s">
        <v>985</v>
      </c>
      <c r="I172" s="2" t="s">
        <v>9</v>
      </c>
      <c r="J172" s="2" t="s">
        <v>983</v>
      </c>
      <c r="K172" s="2" t="s">
        <v>4</v>
      </c>
      <c r="L172" s="117" t="s">
        <v>984</v>
      </c>
      <c r="M172" s="2">
        <v>3</v>
      </c>
      <c r="N172" s="2" t="s">
        <v>3</v>
      </c>
      <c r="O172" s="43"/>
      <c r="P172" s="43">
        <f t="shared" si="52"/>
        <v>0</v>
      </c>
      <c r="Q172" s="2" t="s">
        <v>2</v>
      </c>
      <c r="R172" s="2"/>
      <c r="S172" s="3"/>
      <c r="T172" s="5"/>
      <c r="U172" s="2"/>
      <c r="V172" s="5"/>
      <c r="W172" s="3" t="s">
        <v>1</v>
      </c>
      <c r="X172" s="2" t="s">
        <v>0</v>
      </c>
      <c r="Y172" s="2"/>
      <c r="Z172" s="2"/>
      <c r="AA172" s="2">
        <f t="shared" si="53"/>
        <v>-3</v>
      </c>
      <c r="AB172" s="4"/>
      <c r="AC172" s="3"/>
      <c r="AD172" s="3"/>
      <c r="AE172" s="2">
        <v>1</v>
      </c>
      <c r="AF172" s="2">
        <v>1</v>
      </c>
    </row>
    <row r="173" spans="1:32" ht="37.9" customHeight="1" x14ac:dyDescent="0.25">
      <c r="A173" s="2">
        <v>3</v>
      </c>
      <c r="B173" s="2" t="s">
        <v>156</v>
      </c>
      <c r="C173" s="2" t="s">
        <v>15</v>
      </c>
      <c r="D173" s="6" t="s">
        <v>988</v>
      </c>
      <c r="E173" s="7">
        <v>46024</v>
      </c>
      <c r="F173" s="2" t="s">
        <v>1004</v>
      </c>
      <c r="G173" s="2">
        <v>2026</v>
      </c>
      <c r="H173" s="2" t="s">
        <v>987</v>
      </c>
      <c r="I173" s="2" t="s">
        <v>9</v>
      </c>
      <c r="J173" s="2" t="s">
        <v>986</v>
      </c>
      <c r="K173" s="2" t="s">
        <v>4</v>
      </c>
      <c r="L173" s="6" t="s">
        <v>30</v>
      </c>
      <c r="M173" s="2">
        <v>4</v>
      </c>
      <c r="N173" s="2" t="s">
        <v>3</v>
      </c>
      <c r="O173" s="43">
        <v>543077</v>
      </c>
      <c r="P173" s="43">
        <f t="shared" si="52"/>
        <v>2172308</v>
      </c>
      <c r="Q173" s="2" t="s">
        <v>2</v>
      </c>
      <c r="R173" s="2" t="s">
        <v>373</v>
      </c>
      <c r="S173" s="3" t="s">
        <v>1935</v>
      </c>
      <c r="T173" s="5">
        <v>46065</v>
      </c>
      <c r="U173" s="2" t="s">
        <v>12</v>
      </c>
      <c r="V173" s="5">
        <v>46085</v>
      </c>
      <c r="W173" s="3" t="s">
        <v>14</v>
      </c>
      <c r="X173" s="2" t="s">
        <v>13</v>
      </c>
      <c r="Y173" s="2">
        <v>3</v>
      </c>
      <c r="Z173" s="2">
        <v>4</v>
      </c>
      <c r="AA173" s="2">
        <f t="shared" si="53"/>
        <v>0</v>
      </c>
      <c r="AB173" s="4">
        <v>46087</v>
      </c>
      <c r="AC173" s="3">
        <v>7174</v>
      </c>
      <c r="AD173" s="3"/>
      <c r="AE173" s="2">
        <v>1</v>
      </c>
      <c r="AF173" s="2">
        <v>1</v>
      </c>
    </row>
    <row r="174" spans="1:32" ht="37.9" customHeight="1" x14ac:dyDescent="0.25">
      <c r="A174" s="2"/>
      <c r="B174" s="2" t="s">
        <v>156</v>
      </c>
      <c r="C174" s="2" t="s">
        <v>15</v>
      </c>
      <c r="D174" s="6" t="s">
        <v>988</v>
      </c>
      <c r="E174" s="7">
        <v>46024</v>
      </c>
      <c r="F174" s="2" t="s">
        <v>1004</v>
      </c>
      <c r="G174" s="2">
        <v>2026</v>
      </c>
      <c r="H174" s="2" t="s">
        <v>987</v>
      </c>
      <c r="I174" s="2" t="s">
        <v>9</v>
      </c>
      <c r="J174" s="2" t="s">
        <v>986</v>
      </c>
      <c r="K174" s="2" t="s">
        <v>4</v>
      </c>
      <c r="L174" s="6" t="s">
        <v>989</v>
      </c>
      <c r="M174" s="2">
        <v>4</v>
      </c>
      <c r="N174" s="2" t="s">
        <v>3</v>
      </c>
      <c r="O174" s="43">
        <v>1033728.25</v>
      </c>
      <c r="P174" s="43">
        <f t="shared" si="52"/>
        <v>4134913</v>
      </c>
      <c r="Q174" s="2" t="s">
        <v>2</v>
      </c>
      <c r="R174" s="2" t="s">
        <v>373</v>
      </c>
      <c r="S174" s="3" t="s">
        <v>1935</v>
      </c>
      <c r="T174" s="5">
        <v>46065</v>
      </c>
      <c r="U174" s="2" t="s">
        <v>12</v>
      </c>
      <c r="V174" s="5">
        <v>46085</v>
      </c>
      <c r="W174" s="3" t="s">
        <v>14</v>
      </c>
      <c r="X174" s="2" t="s">
        <v>13</v>
      </c>
      <c r="Y174" s="2">
        <v>3</v>
      </c>
      <c r="Z174" s="2">
        <v>4</v>
      </c>
      <c r="AA174" s="2">
        <f t="shared" ref="AA174:AA175" si="54">Z174-M174</f>
        <v>0</v>
      </c>
      <c r="AB174" s="4">
        <v>46087</v>
      </c>
      <c r="AC174" s="3">
        <v>7174</v>
      </c>
      <c r="AD174" s="3"/>
      <c r="AE174" s="2"/>
      <c r="AF174" s="2">
        <v>1</v>
      </c>
    </row>
    <row r="175" spans="1:32" ht="37.9" customHeight="1" x14ac:dyDescent="0.25">
      <c r="A175" s="2"/>
      <c r="B175" s="2" t="s">
        <v>156</v>
      </c>
      <c r="C175" s="2" t="s">
        <v>15</v>
      </c>
      <c r="D175" s="6" t="s">
        <v>988</v>
      </c>
      <c r="E175" s="7">
        <v>46024</v>
      </c>
      <c r="F175" s="2" t="s">
        <v>1004</v>
      </c>
      <c r="G175" s="2">
        <v>2026</v>
      </c>
      <c r="H175" s="2" t="s">
        <v>987</v>
      </c>
      <c r="I175" s="2" t="s">
        <v>9</v>
      </c>
      <c r="J175" s="2" t="s">
        <v>986</v>
      </c>
      <c r="K175" s="2" t="s">
        <v>4</v>
      </c>
      <c r="L175" s="6" t="s">
        <v>32</v>
      </c>
      <c r="M175" s="2">
        <v>4</v>
      </c>
      <c r="N175" s="2" t="s">
        <v>3</v>
      </c>
      <c r="O175" s="43">
        <v>68556.75</v>
      </c>
      <c r="P175" s="43">
        <f t="shared" si="52"/>
        <v>274227</v>
      </c>
      <c r="Q175" s="2" t="s">
        <v>2</v>
      </c>
      <c r="R175" s="2" t="s">
        <v>373</v>
      </c>
      <c r="S175" s="3" t="s">
        <v>1935</v>
      </c>
      <c r="T175" s="5">
        <v>46065</v>
      </c>
      <c r="U175" s="2" t="s">
        <v>12</v>
      </c>
      <c r="V175" s="5">
        <v>46085</v>
      </c>
      <c r="W175" s="3" t="s">
        <v>14</v>
      </c>
      <c r="X175" s="2" t="s">
        <v>13</v>
      </c>
      <c r="Y175" s="2">
        <v>3</v>
      </c>
      <c r="Z175" s="2">
        <v>4</v>
      </c>
      <c r="AA175" s="2">
        <f t="shared" si="54"/>
        <v>0</v>
      </c>
      <c r="AB175" s="4">
        <v>46087</v>
      </c>
      <c r="AC175" s="3">
        <v>7174</v>
      </c>
      <c r="AD175" s="3"/>
      <c r="AE175" s="2"/>
      <c r="AF175" s="2">
        <v>1</v>
      </c>
    </row>
    <row r="176" spans="1:32" ht="37.9" customHeight="1" x14ac:dyDescent="0.25">
      <c r="A176" s="2">
        <v>1</v>
      </c>
      <c r="B176" s="2" t="s">
        <v>156</v>
      </c>
      <c r="C176" s="2" t="s">
        <v>15</v>
      </c>
      <c r="D176" s="6" t="s">
        <v>993</v>
      </c>
      <c r="E176" s="7">
        <v>46024</v>
      </c>
      <c r="F176" s="2" t="s">
        <v>1004</v>
      </c>
      <c r="G176" s="2">
        <v>2026</v>
      </c>
      <c r="H176" s="2" t="s">
        <v>992</v>
      </c>
      <c r="I176" s="2" t="s">
        <v>9</v>
      </c>
      <c r="J176" s="2" t="s">
        <v>991</v>
      </c>
      <c r="K176" s="2" t="s">
        <v>4</v>
      </c>
      <c r="L176" s="6" t="s">
        <v>990</v>
      </c>
      <c r="M176" s="2">
        <v>3</v>
      </c>
      <c r="N176" s="2" t="s">
        <v>3</v>
      </c>
      <c r="O176" s="43">
        <v>64150</v>
      </c>
      <c r="P176" s="43">
        <f t="shared" si="52"/>
        <v>192450</v>
      </c>
      <c r="Q176" s="2" t="s">
        <v>2</v>
      </c>
      <c r="R176" s="2" t="s">
        <v>1179</v>
      </c>
      <c r="S176" s="3" t="s">
        <v>1907</v>
      </c>
      <c r="T176" s="5">
        <v>46065</v>
      </c>
      <c r="U176" s="2" t="s">
        <v>12</v>
      </c>
      <c r="V176" s="5">
        <v>46065</v>
      </c>
      <c r="W176" s="3" t="s">
        <v>14</v>
      </c>
      <c r="X176" s="2" t="s">
        <v>13</v>
      </c>
      <c r="Y176" s="2">
        <v>3</v>
      </c>
      <c r="Z176" s="2">
        <v>3</v>
      </c>
      <c r="AA176" s="2">
        <f t="shared" si="53"/>
        <v>0</v>
      </c>
      <c r="AB176" s="4">
        <v>46084</v>
      </c>
      <c r="AC176" s="3" t="s">
        <v>1636</v>
      </c>
      <c r="AD176" s="3"/>
      <c r="AE176" s="2">
        <v>1</v>
      </c>
      <c r="AF176" s="2">
        <v>1</v>
      </c>
    </row>
    <row r="177" spans="1:32" ht="37.9" customHeight="1" x14ac:dyDescent="0.25">
      <c r="A177" s="2">
        <v>2</v>
      </c>
      <c r="B177" s="2" t="s">
        <v>156</v>
      </c>
      <c r="C177" s="2" t="s">
        <v>15</v>
      </c>
      <c r="D177" s="6" t="s">
        <v>998</v>
      </c>
      <c r="E177" s="7">
        <v>46024</v>
      </c>
      <c r="F177" s="2" t="s">
        <v>1004</v>
      </c>
      <c r="G177" s="2">
        <v>2026</v>
      </c>
      <c r="H177" s="2" t="s">
        <v>997</v>
      </c>
      <c r="I177" s="2" t="s">
        <v>9</v>
      </c>
      <c r="J177" s="2" t="s">
        <v>996</v>
      </c>
      <c r="K177" s="2" t="s">
        <v>4</v>
      </c>
      <c r="L177" s="6" t="s">
        <v>994</v>
      </c>
      <c r="M177" s="2">
        <v>100</v>
      </c>
      <c r="N177" s="2" t="s">
        <v>26</v>
      </c>
      <c r="O177" s="43">
        <v>10360</v>
      </c>
      <c r="P177" s="43">
        <f t="shared" si="52"/>
        <v>1036000</v>
      </c>
      <c r="Q177" s="2" t="s">
        <v>2</v>
      </c>
      <c r="R177" s="2" t="s">
        <v>1057</v>
      </c>
      <c r="S177" s="3" t="s">
        <v>1058</v>
      </c>
      <c r="T177" s="5">
        <v>46024</v>
      </c>
      <c r="U177" s="2" t="s">
        <v>12</v>
      </c>
      <c r="V177" s="5">
        <v>46027</v>
      </c>
      <c r="W177" s="3" t="s">
        <v>14</v>
      </c>
      <c r="X177" s="2" t="s">
        <v>13</v>
      </c>
      <c r="Y177" s="2">
        <v>3</v>
      </c>
      <c r="Z177" s="2">
        <v>100</v>
      </c>
      <c r="AA177" s="2">
        <f t="shared" si="53"/>
        <v>0</v>
      </c>
      <c r="AB177" s="4">
        <v>46043</v>
      </c>
      <c r="AC177" s="3">
        <v>9466</v>
      </c>
      <c r="AD177" s="3"/>
      <c r="AE177" s="2">
        <v>1</v>
      </c>
      <c r="AF177" s="2">
        <v>1</v>
      </c>
    </row>
    <row r="178" spans="1:32" ht="37.9" customHeight="1" x14ac:dyDescent="0.25">
      <c r="A178" s="2"/>
      <c r="B178" s="2" t="s">
        <v>156</v>
      </c>
      <c r="C178" s="2" t="s">
        <v>15</v>
      </c>
      <c r="D178" s="6" t="s">
        <v>998</v>
      </c>
      <c r="E178" s="7">
        <v>46024</v>
      </c>
      <c r="F178" s="2" t="s">
        <v>1004</v>
      </c>
      <c r="G178" s="2">
        <v>2026</v>
      </c>
      <c r="H178" s="2" t="s">
        <v>997</v>
      </c>
      <c r="I178" s="2" t="s">
        <v>9</v>
      </c>
      <c r="J178" s="2" t="s">
        <v>996</v>
      </c>
      <c r="K178" s="2" t="s">
        <v>4</v>
      </c>
      <c r="L178" s="6" t="s">
        <v>995</v>
      </c>
      <c r="M178" s="2">
        <v>4</v>
      </c>
      <c r="N178" s="2" t="s">
        <v>3</v>
      </c>
      <c r="O178" s="43">
        <v>303400</v>
      </c>
      <c r="P178" s="43">
        <f t="shared" si="52"/>
        <v>1213600</v>
      </c>
      <c r="Q178" s="2" t="s">
        <v>2</v>
      </c>
      <c r="R178" s="2" t="s">
        <v>1057</v>
      </c>
      <c r="S178" s="3" t="s">
        <v>1058</v>
      </c>
      <c r="T178" s="5">
        <v>46024</v>
      </c>
      <c r="U178" s="2" t="s">
        <v>12</v>
      </c>
      <c r="V178" s="5">
        <v>46027</v>
      </c>
      <c r="W178" s="3" t="s">
        <v>14</v>
      </c>
      <c r="X178" s="2" t="s">
        <v>13</v>
      </c>
      <c r="Y178" s="2">
        <v>3</v>
      </c>
      <c r="Z178" s="2">
        <v>4</v>
      </c>
      <c r="AA178" s="2">
        <f t="shared" ref="AA178" si="55">Z178-M178</f>
        <v>0</v>
      </c>
      <c r="AB178" s="4">
        <v>46043</v>
      </c>
      <c r="AC178" s="3">
        <v>9466</v>
      </c>
      <c r="AD178" s="3"/>
      <c r="AE178" s="2"/>
      <c r="AF178" s="2">
        <v>1</v>
      </c>
    </row>
    <row r="179" spans="1:32" ht="37.9" customHeight="1" x14ac:dyDescent="0.25">
      <c r="A179" s="2">
        <v>1</v>
      </c>
      <c r="B179" s="2" t="s">
        <v>156</v>
      </c>
      <c r="C179" s="2" t="s">
        <v>15</v>
      </c>
      <c r="D179" s="6" t="s">
        <v>1002</v>
      </c>
      <c r="E179" s="7">
        <v>46024</v>
      </c>
      <c r="F179" s="2" t="s">
        <v>1004</v>
      </c>
      <c r="G179" s="2">
        <v>2026</v>
      </c>
      <c r="H179" s="2" t="s">
        <v>1000</v>
      </c>
      <c r="I179" s="2" t="s">
        <v>9</v>
      </c>
      <c r="J179" s="2" t="s">
        <v>999</v>
      </c>
      <c r="K179" s="2" t="s">
        <v>4</v>
      </c>
      <c r="L179" s="6" t="s">
        <v>1001</v>
      </c>
      <c r="M179" s="2">
        <v>200</v>
      </c>
      <c r="N179" s="2" t="s">
        <v>26</v>
      </c>
      <c r="O179" s="43">
        <v>2656.12</v>
      </c>
      <c r="P179" s="43">
        <f t="shared" si="52"/>
        <v>531224</v>
      </c>
      <c r="Q179" s="2" t="s">
        <v>2</v>
      </c>
      <c r="R179" s="2" t="s">
        <v>1420</v>
      </c>
      <c r="S179" s="3" t="s">
        <v>1421</v>
      </c>
      <c r="T179" s="5">
        <v>46028</v>
      </c>
      <c r="U179" s="2" t="s">
        <v>12</v>
      </c>
      <c r="V179" s="5">
        <v>46028</v>
      </c>
      <c r="W179" s="3" t="s">
        <v>14</v>
      </c>
      <c r="X179" s="2" t="s">
        <v>13</v>
      </c>
      <c r="Y179" s="2">
        <v>3</v>
      </c>
      <c r="Z179" s="2">
        <v>300</v>
      </c>
      <c r="AA179" s="2">
        <f t="shared" si="53"/>
        <v>100</v>
      </c>
      <c r="AB179" s="4">
        <v>46119</v>
      </c>
      <c r="AC179" s="3">
        <v>96619</v>
      </c>
      <c r="AD179" s="3">
        <v>77265</v>
      </c>
      <c r="AE179" s="2">
        <v>1</v>
      </c>
      <c r="AF179" s="2">
        <v>1</v>
      </c>
    </row>
    <row r="180" spans="1:32" ht="37.9" customHeight="1" x14ac:dyDescent="0.25">
      <c r="A180" s="2">
        <v>38</v>
      </c>
      <c r="B180" s="2" t="s">
        <v>156</v>
      </c>
      <c r="C180" s="2" t="s">
        <v>15</v>
      </c>
      <c r="D180" s="6" t="s">
        <v>1027</v>
      </c>
      <c r="E180" s="7">
        <v>46032</v>
      </c>
      <c r="F180" s="2" t="s">
        <v>1004</v>
      </c>
      <c r="G180" s="2">
        <v>2026</v>
      </c>
      <c r="H180" s="2" t="s">
        <v>1428</v>
      </c>
      <c r="I180" s="2" t="s">
        <v>9</v>
      </c>
      <c r="J180" s="2" t="s">
        <v>1026</v>
      </c>
      <c r="K180" s="2" t="s">
        <v>4</v>
      </c>
      <c r="L180" s="6" t="s">
        <v>1041</v>
      </c>
      <c r="M180" s="2">
        <v>30</v>
      </c>
      <c r="N180" s="2" t="s">
        <v>3</v>
      </c>
      <c r="O180" s="43">
        <v>1389.6</v>
      </c>
      <c r="P180" s="43">
        <f t="shared" si="52"/>
        <v>41688</v>
      </c>
      <c r="Q180" s="2" t="s">
        <v>2</v>
      </c>
      <c r="R180" s="2" t="s">
        <v>63</v>
      </c>
      <c r="S180" s="3" t="s">
        <v>1909</v>
      </c>
      <c r="T180" s="5">
        <v>46058</v>
      </c>
      <c r="U180" s="2" t="s">
        <v>12</v>
      </c>
      <c r="V180" s="5">
        <v>46063</v>
      </c>
      <c r="W180" s="3" t="s">
        <v>14</v>
      </c>
      <c r="X180" s="2" t="s">
        <v>13</v>
      </c>
      <c r="Y180" s="2">
        <v>3</v>
      </c>
      <c r="Z180" s="2">
        <v>30</v>
      </c>
      <c r="AA180" s="2">
        <f t="shared" si="53"/>
        <v>0</v>
      </c>
      <c r="AB180" s="4">
        <v>46076</v>
      </c>
      <c r="AC180" s="3">
        <v>5143</v>
      </c>
      <c r="AD180" s="3"/>
      <c r="AE180" s="2">
        <v>1</v>
      </c>
      <c r="AF180" s="2">
        <v>1</v>
      </c>
    </row>
    <row r="181" spans="1:32" ht="37.9" customHeight="1" x14ac:dyDescent="0.25">
      <c r="A181" s="2"/>
      <c r="B181" s="2" t="s">
        <v>156</v>
      </c>
      <c r="C181" s="2" t="s">
        <v>15</v>
      </c>
      <c r="D181" s="6" t="s">
        <v>1027</v>
      </c>
      <c r="E181" s="7">
        <v>46032</v>
      </c>
      <c r="F181" s="2" t="s">
        <v>1004</v>
      </c>
      <c r="G181" s="2">
        <v>2026</v>
      </c>
      <c r="H181" s="2" t="s">
        <v>1428</v>
      </c>
      <c r="I181" s="2" t="s">
        <v>9</v>
      </c>
      <c r="J181" s="2" t="s">
        <v>1026</v>
      </c>
      <c r="K181" s="2" t="s">
        <v>4</v>
      </c>
      <c r="L181" s="6" t="s">
        <v>1052</v>
      </c>
      <c r="M181" s="2">
        <v>20</v>
      </c>
      <c r="N181" s="2" t="s">
        <v>3</v>
      </c>
      <c r="O181" s="43">
        <v>4971.2299999999996</v>
      </c>
      <c r="P181" s="43">
        <f t="shared" si="52"/>
        <v>99424.599999999991</v>
      </c>
      <c r="Q181" s="2" t="s">
        <v>2</v>
      </c>
      <c r="R181" s="2" t="s">
        <v>63</v>
      </c>
      <c r="S181" s="3" t="s">
        <v>1909</v>
      </c>
      <c r="T181" s="5">
        <v>46058</v>
      </c>
      <c r="U181" s="2" t="s">
        <v>12</v>
      </c>
      <c r="V181" s="5">
        <v>46063</v>
      </c>
      <c r="W181" s="3" t="s">
        <v>14</v>
      </c>
      <c r="X181" s="2" t="s">
        <v>13</v>
      </c>
      <c r="Y181" s="2">
        <v>3</v>
      </c>
      <c r="Z181" s="2">
        <v>20</v>
      </c>
      <c r="AA181" s="2">
        <f t="shared" si="53"/>
        <v>0</v>
      </c>
      <c r="AB181" s="4">
        <v>46076</v>
      </c>
      <c r="AC181" s="3">
        <v>5043</v>
      </c>
      <c r="AD181" s="3"/>
      <c r="AE181" s="2"/>
      <c r="AF181" s="2">
        <v>1</v>
      </c>
    </row>
    <row r="182" spans="1:32" ht="37.9" customHeight="1" x14ac:dyDescent="0.25">
      <c r="A182" s="2"/>
      <c r="B182" s="2" t="s">
        <v>156</v>
      </c>
      <c r="C182" s="2" t="s">
        <v>15</v>
      </c>
      <c r="D182" s="6" t="s">
        <v>1027</v>
      </c>
      <c r="E182" s="7">
        <v>46032</v>
      </c>
      <c r="F182" s="2" t="s">
        <v>1004</v>
      </c>
      <c r="G182" s="2">
        <v>2026</v>
      </c>
      <c r="H182" s="2" t="s">
        <v>1428</v>
      </c>
      <c r="I182" s="2" t="s">
        <v>9</v>
      </c>
      <c r="J182" s="2" t="s">
        <v>1026</v>
      </c>
      <c r="K182" s="2" t="s">
        <v>4</v>
      </c>
      <c r="L182" s="6" t="s">
        <v>1019</v>
      </c>
      <c r="M182" s="2">
        <v>100</v>
      </c>
      <c r="N182" s="2" t="s">
        <v>3</v>
      </c>
      <c r="O182" s="43">
        <v>1852.8</v>
      </c>
      <c r="P182" s="43">
        <f t="shared" si="52"/>
        <v>185280</v>
      </c>
      <c r="Q182" s="2" t="s">
        <v>2</v>
      </c>
      <c r="R182" s="2" t="s">
        <v>63</v>
      </c>
      <c r="S182" s="3" t="s">
        <v>1909</v>
      </c>
      <c r="T182" s="5">
        <v>46058</v>
      </c>
      <c r="U182" s="2" t="s">
        <v>12</v>
      </c>
      <c r="V182" s="5">
        <v>46063</v>
      </c>
      <c r="W182" s="3" t="s">
        <v>14</v>
      </c>
      <c r="X182" s="2" t="s">
        <v>13</v>
      </c>
      <c r="Y182" s="2">
        <v>3</v>
      </c>
      <c r="Z182" s="2">
        <v>100</v>
      </c>
      <c r="AA182" s="2">
        <f t="shared" si="53"/>
        <v>0</v>
      </c>
      <c r="AB182" s="4">
        <v>46076</v>
      </c>
      <c r="AC182" s="3">
        <v>5143</v>
      </c>
      <c r="AD182" s="3"/>
      <c r="AE182" s="2"/>
      <c r="AF182" s="2">
        <v>1</v>
      </c>
    </row>
    <row r="183" spans="1:32" ht="37.9" customHeight="1" x14ac:dyDescent="0.25">
      <c r="A183" s="2"/>
      <c r="B183" s="2" t="s">
        <v>156</v>
      </c>
      <c r="C183" s="2" t="s">
        <v>15</v>
      </c>
      <c r="D183" s="6" t="s">
        <v>1027</v>
      </c>
      <c r="E183" s="7">
        <v>46032</v>
      </c>
      <c r="F183" s="2" t="s">
        <v>1004</v>
      </c>
      <c r="G183" s="2">
        <v>2026</v>
      </c>
      <c r="H183" s="2" t="s">
        <v>1428</v>
      </c>
      <c r="I183" s="2" t="s">
        <v>9</v>
      </c>
      <c r="J183" s="2" t="s">
        <v>1026</v>
      </c>
      <c r="K183" s="2" t="s">
        <v>4</v>
      </c>
      <c r="L183" s="6" t="s">
        <v>1033</v>
      </c>
      <c r="M183" s="2">
        <v>200</v>
      </c>
      <c r="N183" s="2" t="s">
        <v>26</v>
      </c>
      <c r="O183" s="43">
        <v>1129.05</v>
      </c>
      <c r="P183" s="43">
        <f t="shared" si="52"/>
        <v>225810</v>
      </c>
      <c r="Q183" s="2" t="s">
        <v>2</v>
      </c>
      <c r="R183" s="2" t="s">
        <v>63</v>
      </c>
      <c r="S183" s="3" t="s">
        <v>1909</v>
      </c>
      <c r="T183" s="5">
        <v>46058</v>
      </c>
      <c r="U183" s="2" t="s">
        <v>12</v>
      </c>
      <c r="V183" s="5">
        <v>46063</v>
      </c>
      <c r="W183" s="3" t="s">
        <v>14</v>
      </c>
      <c r="X183" s="2" t="s">
        <v>13</v>
      </c>
      <c r="Y183" s="2">
        <v>3</v>
      </c>
      <c r="Z183" s="2">
        <v>200</v>
      </c>
      <c r="AA183" s="2">
        <f t="shared" si="53"/>
        <v>0</v>
      </c>
      <c r="AB183" s="4">
        <v>46076</v>
      </c>
      <c r="AC183" s="3">
        <v>5043</v>
      </c>
      <c r="AD183" s="3"/>
      <c r="AE183" s="2"/>
      <c r="AF183" s="2">
        <v>1</v>
      </c>
    </row>
    <row r="184" spans="1:32" ht="37.9" customHeight="1" x14ac:dyDescent="0.25">
      <c r="A184" s="2"/>
      <c r="B184" s="2" t="s">
        <v>156</v>
      </c>
      <c r="C184" s="2" t="s">
        <v>15</v>
      </c>
      <c r="D184" s="6" t="s">
        <v>1027</v>
      </c>
      <c r="E184" s="7">
        <v>46032</v>
      </c>
      <c r="F184" s="2" t="s">
        <v>1004</v>
      </c>
      <c r="G184" s="2">
        <v>2026</v>
      </c>
      <c r="H184" s="2" t="s">
        <v>1428</v>
      </c>
      <c r="I184" s="2" t="s">
        <v>9</v>
      </c>
      <c r="J184" s="2" t="s">
        <v>1026</v>
      </c>
      <c r="K184" s="2" t="s">
        <v>4</v>
      </c>
      <c r="L184" s="6" t="s">
        <v>1015</v>
      </c>
      <c r="M184" s="2">
        <v>200</v>
      </c>
      <c r="N184" s="2" t="s">
        <v>26</v>
      </c>
      <c r="O184" s="43"/>
      <c r="P184" s="43">
        <f t="shared" si="52"/>
        <v>0</v>
      </c>
      <c r="Q184" s="2" t="s">
        <v>2</v>
      </c>
      <c r="R184" s="2"/>
      <c r="S184" s="3"/>
      <c r="T184" s="5"/>
      <c r="U184" s="2"/>
      <c r="V184" s="5"/>
      <c r="W184" s="3" t="s">
        <v>1</v>
      </c>
      <c r="X184" s="2" t="s">
        <v>0</v>
      </c>
      <c r="Y184" s="2"/>
      <c r="Z184" s="2"/>
      <c r="AA184" s="2">
        <f t="shared" si="53"/>
        <v>-200</v>
      </c>
      <c r="AB184" s="4"/>
      <c r="AC184" s="3"/>
      <c r="AD184" s="3"/>
      <c r="AE184" s="2"/>
      <c r="AF184" s="2">
        <v>1</v>
      </c>
    </row>
    <row r="185" spans="1:32" ht="37.9" customHeight="1" x14ac:dyDescent="0.25">
      <c r="A185" s="2"/>
      <c r="B185" s="2" t="s">
        <v>156</v>
      </c>
      <c r="C185" s="2" t="s">
        <v>15</v>
      </c>
      <c r="D185" s="6" t="s">
        <v>1027</v>
      </c>
      <c r="E185" s="7">
        <v>46032</v>
      </c>
      <c r="F185" s="2" t="s">
        <v>1004</v>
      </c>
      <c r="G185" s="2">
        <v>2026</v>
      </c>
      <c r="H185" s="2" t="s">
        <v>1428</v>
      </c>
      <c r="I185" s="2" t="s">
        <v>9</v>
      </c>
      <c r="J185" s="2" t="s">
        <v>1026</v>
      </c>
      <c r="K185" s="2" t="s">
        <v>4</v>
      </c>
      <c r="L185" s="6" t="s">
        <v>1028</v>
      </c>
      <c r="M185" s="2">
        <v>6</v>
      </c>
      <c r="N185" s="2" t="s">
        <v>3</v>
      </c>
      <c r="O185" s="43">
        <v>7700.7</v>
      </c>
      <c r="P185" s="43">
        <f t="shared" si="52"/>
        <v>46204.2</v>
      </c>
      <c r="Q185" s="2" t="s">
        <v>2</v>
      </c>
      <c r="R185" s="2" t="s">
        <v>63</v>
      </c>
      <c r="S185" s="3" t="s">
        <v>1909</v>
      </c>
      <c r="T185" s="5">
        <v>46058</v>
      </c>
      <c r="U185" s="2" t="s">
        <v>12</v>
      </c>
      <c r="V185" s="5">
        <v>46063</v>
      </c>
      <c r="W185" s="3" t="s">
        <v>14</v>
      </c>
      <c r="X185" s="2" t="s">
        <v>13</v>
      </c>
      <c r="Y185" s="2">
        <v>3</v>
      </c>
      <c r="Z185" s="2">
        <v>6</v>
      </c>
      <c r="AA185" s="2">
        <f t="shared" si="53"/>
        <v>0</v>
      </c>
      <c r="AB185" s="4">
        <v>46076</v>
      </c>
      <c r="AC185" s="3">
        <v>5043</v>
      </c>
      <c r="AD185" s="3"/>
      <c r="AE185" s="2"/>
      <c r="AF185" s="2">
        <v>1</v>
      </c>
    </row>
    <row r="186" spans="1:32" ht="37.9" customHeight="1" x14ac:dyDescent="0.25">
      <c r="A186" s="2"/>
      <c r="B186" s="2" t="s">
        <v>156</v>
      </c>
      <c r="C186" s="2" t="s">
        <v>15</v>
      </c>
      <c r="D186" s="6" t="s">
        <v>1027</v>
      </c>
      <c r="E186" s="7">
        <v>46032</v>
      </c>
      <c r="F186" s="2" t="s">
        <v>1004</v>
      </c>
      <c r="G186" s="2">
        <v>2026</v>
      </c>
      <c r="H186" s="2" t="s">
        <v>1428</v>
      </c>
      <c r="I186" s="2" t="s">
        <v>9</v>
      </c>
      <c r="J186" s="2" t="s">
        <v>1026</v>
      </c>
      <c r="K186" s="2" t="s">
        <v>4</v>
      </c>
      <c r="L186" s="6" t="s">
        <v>1047</v>
      </c>
      <c r="M186" s="2">
        <v>4</v>
      </c>
      <c r="N186" s="2" t="s">
        <v>3</v>
      </c>
      <c r="O186" s="43">
        <v>138467.85</v>
      </c>
      <c r="P186" s="43">
        <f t="shared" si="52"/>
        <v>553871.4</v>
      </c>
      <c r="Q186" s="2" t="s">
        <v>2</v>
      </c>
      <c r="R186" s="2" t="s">
        <v>63</v>
      </c>
      <c r="S186" s="3" t="s">
        <v>1909</v>
      </c>
      <c r="T186" s="5">
        <v>46058</v>
      </c>
      <c r="U186" s="2" t="s">
        <v>12</v>
      </c>
      <c r="V186" s="5">
        <v>46063</v>
      </c>
      <c r="W186" s="3" t="s">
        <v>14</v>
      </c>
      <c r="X186" s="2" t="s">
        <v>13</v>
      </c>
      <c r="Y186" s="2">
        <v>3</v>
      </c>
      <c r="Z186" s="2">
        <v>4</v>
      </c>
      <c r="AA186" s="2">
        <f t="shared" si="53"/>
        <v>0</v>
      </c>
      <c r="AB186" s="4">
        <v>46076</v>
      </c>
      <c r="AC186" s="3">
        <v>5043</v>
      </c>
      <c r="AD186" s="3"/>
      <c r="AE186" s="2"/>
      <c r="AF186" s="2">
        <v>1</v>
      </c>
    </row>
    <row r="187" spans="1:32" ht="37.9" customHeight="1" x14ac:dyDescent="0.25">
      <c r="A187" s="2"/>
      <c r="B187" s="2" t="s">
        <v>156</v>
      </c>
      <c r="C187" s="2" t="s">
        <v>15</v>
      </c>
      <c r="D187" s="6" t="s">
        <v>1027</v>
      </c>
      <c r="E187" s="7">
        <v>46032</v>
      </c>
      <c r="F187" s="2" t="s">
        <v>1004</v>
      </c>
      <c r="G187" s="2">
        <v>2026</v>
      </c>
      <c r="H187" s="2" t="s">
        <v>1428</v>
      </c>
      <c r="I187" s="2" t="s">
        <v>9</v>
      </c>
      <c r="J187" s="2" t="s">
        <v>1026</v>
      </c>
      <c r="K187" s="2" t="s">
        <v>4</v>
      </c>
      <c r="L187" s="6" t="s">
        <v>1053</v>
      </c>
      <c r="M187" s="2">
        <v>1</v>
      </c>
      <c r="N187" s="2" t="s">
        <v>1055</v>
      </c>
      <c r="O187" s="43">
        <v>120886.25</v>
      </c>
      <c r="P187" s="43">
        <f t="shared" si="52"/>
        <v>120886.25</v>
      </c>
      <c r="Q187" s="2" t="s">
        <v>2</v>
      </c>
      <c r="R187" s="2" t="s">
        <v>63</v>
      </c>
      <c r="S187" s="3" t="s">
        <v>1909</v>
      </c>
      <c r="T187" s="5">
        <v>46058</v>
      </c>
      <c r="U187" s="2" t="s">
        <v>12</v>
      </c>
      <c r="V187" s="5">
        <v>46063</v>
      </c>
      <c r="W187" s="3" t="s">
        <v>14</v>
      </c>
      <c r="X187" s="2" t="s">
        <v>13</v>
      </c>
      <c r="Y187" s="2">
        <v>3</v>
      </c>
      <c r="Z187" s="2">
        <v>1</v>
      </c>
      <c r="AA187" s="2">
        <f t="shared" si="53"/>
        <v>0</v>
      </c>
      <c r="AB187" s="4">
        <v>46076</v>
      </c>
      <c r="AC187" s="3">
        <v>5143</v>
      </c>
      <c r="AD187" s="3"/>
      <c r="AE187" s="2"/>
      <c r="AF187" s="2">
        <v>1</v>
      </c>
    </row>
    <row r="188" spans="1:32" ht="37.9" customHeight="1" x14ac:dyDescent="0.25">
      <c r="A188" s="2"/>
      <c r="B188" s="2" t="s">
        <v>156</v>
      </c>
      <c r="C188" s="2" t="s">
        <v>15</v>
      </c>
      <c r="D188" s="6" t="s">
        <v>1027</v>
      </c>
      <c r="E188" s="7">
        <v>46032</v>
      </c>
      <c r="F188" s="2" t="s">
        <v>1004</v>
      </c>
      <c r="G188" s="2">
        <v>2026</v>
      </c>
      <c r="H188" s="2" t="s">
        <v>1428</v>
      </c>
      <c r="I188" s="2" t="s">
        <v>9</v>
      </c>
      <c r="J188" s="2" t="s">
        <v>1026</v>
      </c>
      <c r="K188" s="2" t="s">
        <v>4</v>
      </c>
      <c r="L188" s="6" t="s">
        <v>1054</v>
      </c>
      <c r="M188" s="2">
        <v>1</v>
      </c>
      <c r="N188" s="2" t="s">
        <v>1055</v>
      </c>
      <c r="O188" s="43">
        <v>169719.38</v>
      </c>
      <c r="P188" s="43">
        <f t="shared" si="52"/>
        <v>169719.38</v>
      </c>
      <c r="Q188" s="2" t="s">
        <v>2</v>
      </c>
      <c r="R188" s="2" t="s">
        <v>63</v>
      </c>
      <c r="S188" s="3" t="s">
        <v>1909</v>
      </c>
      <c r="T188" s="5">
        <v>46058</v>
      </c>
      <c r="U188" s="2" t="s">
        <v>12</v>
      </c>
      <c r="V188" s="5">
        <v>46063</v>
      </c>
      <c r="W188" s="3" t="s">
        <v>14</v>
      </c>
      <c r="X188" s="2" t="s">
        <v>13</v>
      </c>
      <c r="Y188" s="2">
        <v>3</v>
      </c>
      <c r="Z188" s="2">
        <v>1</v>
      </c>
      <c r="AA188" s="2">
        <f t="shared" si="53"/>
        <v>0</v>
      </c>
      <c r="AB188" s="4">
        <v>46076</v>
      </c>
      <c r="AC188" s="3">
        <v>5043</v>
      </c>
      <c r="AD188" s="3"/>
      <c r="AE188" s="2"/>
      <c r="AF188" s="2">
        <v>1</v>
      </c>
    </row>
    <row r="189" spans="1:32" ht="37.9" customHeight="1" x14ac:dyDescent="0.25">
      <c r="A189" s="2"/>
      <c r="B189" s="2" t="s">
        <v>156</v>
      </c>
      <c r="C189" s="2" t="s">
        <v>15</v>
      </c>
      <c r="D189" s="6" t="s">
        <v>1027</v>
      </c>
      <c r="E189" s="7">
        <v>46032</v>
      </c>
      <c r="F189" s="2" t="s">
        <v>1004</v>
      </c>
      <c r="G189" s="2">
        <v>2026</v>
      </c>
      <c r="H189" s="2" t="s">
        <v>1428</v>
      </c>
      <c r="I189" s="2" t="s">
        <v>9</v>
      </c>
      <c r="J189" s="2" t="s">
        <v>1026</v>
      </c>
      <c r="K189" s="2" t="s">
        <v>4</v>
      </c>
      <c r="L189" s="6" t="s">
        <v>1037</v>
      </c>
      <c r="M189" s="2">
        <v>16</v>
      </c>
      <c r="N189" s="2" t="s">
        <v>3</v>
      </c>
      <c r="O189" s="43">
        <v>16298.85</v>
      </c>
      <c r="P189" s="43">
        <f t="shared" si="52"/>
        <v>260781.6</v>
      </c>
      <c r="Q189" s="2" t="s">
        <v>2</v>
      </c>
      <c r="R189" s="2" t="s">
        <v>63</v>
      </c>
      <c r="S189" s="3" t="s">
        <v>1909</v>
      </c>
      <c r="T189" s="5">
        <v>46058</v>
      </c>
      <c r="U189" s="2" t="s">
        <v>12</v>
      </c>
      <c r="V189" s="5">
        <v>46063</v>
      </c>
      <c r="W189" s="3" t="s">
        <v>14</v>
      </c>
      <c r="X189" s="2" t="s">
        <v>13</v>
      </c>
      <c r="Y189" s="2">
        <v>3</v>
      </c>
      <c r="Z189" s="2">
        <v>16</v>
      </c>
      <c r="AA189" s="2">
        <f t="shared" si="53"/>
        <v>0</v>
      </c>
      <c r="AB189" s="4">
        <v>46076</v>
      </c>
      <c r="AC189" s="3">
        <v>5043</v>
      </c>
      <c r="AD189" s="3"/>
      <c r="AE189" s="2"/>
      <c r="AF189" s="2">
        <v>1</v>
      </c>
    </row>
    <row r="190" spans="1:32" ht="37.9" customHeight="1" x14ac:dyDescent="0.25">
      <c r="A190" s="2"/>
      <c r="B190" s="2" t="s">
        <v>156</v>
      </c>
      <c r="C190" s="2" t="s">
        <v>15</v>
      </c>
      <c r="D190" s="6" t="s">
        <v>1027</v>
      </c>
      <c r="E190" s="7">
        <v>46032</v>
      </c>
      <c r="F190" s="2" t="s">
        <v>1004</v>
      </c>
      <c r="G190" s="2">
        <v>2026</v>
      </c>
      <c r="H190" s="2" t="s">
        <v>1428</v>
      </c>
      <c r="I190" s="2" t="s">
        <v>9</v>
      </c>
      <c r="J190" s="2" t="s">
        <v>1026</v>
      </c>
      <c r="K190" s="2" t="s">
        <v>4</v>
      </c>
      <c r="L190" s="6" t="s">
        <v>1042</v>
      </c>
      <c r="M190" s="2">
        <v>30</v>
      </c>
      <c r="N190" s="2" t="s">
        <v>3</v>
      </c>
      <c r="O190" s="43">
        <v>2185.73</v>
      </c>
      <c r="P190" s="43">
        <f t="shared" si="52"/>
        <v>65571.899999999994</v>
      </c>
      <c r="Q190" s="2" t="s">
        <v>2</v>
      </c>
      <c r="R190" s="2" t="s">
        <v>63</v>
      </c>
      <c r="S190" s="3" t="s">
        <v>1909</v>
      </c>
      <c r="T190" s="5">
        <v>46058</v>
      </c>
      <c r="U190" s="2" t="s">
        <v>12</v>
      </c>
      <c r="V190" s="5">
        <v>46063</v>
      </c>
      <c r="W190" s="3" t="s">
        <v>14</v>
      </c>
      <c r="X190" s="2" t="s">
        <v>13</v>
      </c>
      <c r="Y190" s="2">
        <v>3</v>
      </c>
      <c r="Z190" s="2">
        <v>30</v>
      </c>
      <c r="AA190" s="2">
        <f t="shared" si="53"/>
        <v>0</v>
      </c>
      <c r="AB190" s="4">
        <v>46076</v>
      </c>
      <c r="AC190" s="3">
        <v>5043</v>
      </c>
      <c r="AD190" s="3"/>
      <c r="AE190" s="2"/>
      <c r="AF190" s="2">
        <v>1</v>
      </c>
    </row>
    <row r="191" spans="1:32" ht="37.9" customHeight="1" x14ac:dyDescent="0.25">
      <c r="A191" s="2"/>
      <c r="B191" s="2" t="s">
        <v>156</v>
      </c>
      <c r="C191" s="2" t="s">
        <v>15</v>
      </c>
      <c r="D191" s="6" t="s">
        <v>1027</v>
      </c>
      <c r="E191" s="7">
        <v>46032</v>
      </c>
      <c r="F191" s="2" t="s">
        <v>1004</v>
      </c>
      <c r="G191" s="2">
        <v>2026</v>
      </c>
      <c r="H191" s="2" t="s">
        <v>1428</v>
      </c>
      <c r="I191" s="2" t="s">
        <v>9</v>
      </c>
      <c r="J191" s="2" t="s">
        <v>1026</v>
      </c>
      <c r="K191" s="2" t="s">
        <v>4</v>
      </c>
      <c r="L191" s="6" t="s">
        <v>1025</v>
      </c>
      <c r="M191" s="2">
        <v>30</v>
      </c>
      <c r="N191" s="2" t="s">
        <v>3</v>
      </c>
      <c r="O191" s="43">
        <v>14778.98</v>
      </c>
      <c r="P191" s="43">
        <f t="shared" si="52"/>
        <v>443369.39999999997</v>
      </c>
      <c r="Q191" s="2" t="s">
        <v>2</v>
      </c>
      <c r="R191" s="2" t="s">
        <v>63</v>
      </c>
      <c r="S191" s="3" t="s">
        <v>1909</v>
      </c>
      <c r="T191" s="5">
        <v>46058</v>
      </c>
      <c r="U191" s="2" t="s">
        <v>12</v>
      </c>
      <c r="V191" s="5">
        <v>46063</v>
      </c>
      <c r="W191" s="3" t="s">
        <v>14</v>
      </c>
      <c r="X191" s="2" t="s">
        <v>13</v>
      </c>
      <c r="Y191" s="2">
        <v>3</v>
      </c>
      <c r="Z191" s="2">
        <f>25+5</f>
        <v>30</v>
      </c>
      <c r="AA191" s="2">
        <f t="shared" si="53"/>
        <v>0</v>
      </c>
      <c r="AB191" s="4">
        <v>46076</v>
      </c>
      <c r="AC191" s="3" t="s">
        <v>1934</v>
      </c>
      <c r="AD191" s="3"/>
      <c r="AE191" s="2"/>
      <c r="AF191" s="2">
        <v>1</v>
      </c>
    </row>
    <row r="192" spans="1:32" ht="37.9" customHeight="1" x14ac:dyDescent="0.25">
      <c r="A192" s="2"/>
      <c r="B192" s="2" t="s">
        <v>156</v>
      </c>
      <c r="C192" s="2" t="s">
        <v>15</v>
      </c>
      <c r="D192" s="6" t="s">
        <v>1027</v>
      </c>
      <c r="E192" s="7">
        <v>46032</v>
      </c>
      <c r="F192" s="2" t="s">
        <v>1004</v>
      </c>
      <c r="G192" s="2">
        <v>2026</v>
      </c>
      <c r="H192" s="2" t="s">
        <v>1428</v>
      </c>
      <c r="I192" s="2" t="s">
        <v>9</v>
      </c>
      <c r="J192" s="2" t="s">
        <v>1026</v>
      </c>
      <c r="K192" s="2" t="s">
        <v>4</v>
      </c>
      <c r="L192" s="6" t="s">
        <v>1024</v>
      </c>
      <c r="M192" s="2">
        <v>30</v>
      </c>
      <c r="N192" s="2" t="s">
        <v>3</v>
      </c>
      <c r="O192" s="43">
        <v>3893.7809999999999</v>
      </c>
      <c r="P192" s="43">
        <f t="shared" si="52"/>
        <v>116813.43</v>
      </c>
      <c r="Q192" s="2" t="s">
        <v>2</v>
      </c>
      <c r="R192" s="2" t="s">
        <v>63</v>
      </c>
      <c r="S192" s="3" t="s">
        <v>1909</v>
      </c>
      <c r="T192" s="5">
        <v>46058</v>
      </c>
      <c r="U192" s="2" t="s">
        <v>12</v>
      </c>
      <c r="V192" s="5">
        <v>46063</v>
      </c>
      <c r="W192" s="3" t="s">
        <v>14</v>
      </c>
      <c r="X192" s="2" t="s">
        <v>13</v>
      </c>
      <c r="Y192" s="2">
        <v>3</v>
      </c>
      <c r="Z192" s="2">
        <f>14+16</f>
        <v>30</v>
      </c>
      <c r="AA192" s="2">
        <f t="shared" si="53"/>
        <v>0</v>
      </c>
      <c r="AB192" s="4">
        <v>46076</v>
      </c>
      <c r="AC192" s="3" t="s">
        <v>1934</v>
      </c>
      <c r="AD192" s="3"/>
      <c r="AE192" s="2"/>
      <c r="AF192" s="2">
        <v>1</v>
      </c>
    </row>
    <row r="193" spans="1:32" ht="37.9" customHeight="1" x14ac:dyDescent="0.25">
      <c r="A193" s="2"/>
      <c r="B193" s="2" t="s">
        <v>156</v>
      </c>
      <c r="C193" s="2" t="s">
        <v>15</v>
      </c>
      <c r="D193" s="6" t="s">
        <v>1027</v>
      </c>
      <c r="E193" s="7">
        <v>46032</v>
      </c>
      <c r="F193" s="2" t="s">
        <v>1004</v>
      </c>
      <c r="G193" s="2">
        <v>2026</v>
      </c>
      <c r="H193" s="2" t="s">
        <v>1428</v>
      </c>
      <c r="I193" s="2" t="s">
        <v>9</v>
      </c>
      <c r="J193" s="2" t="s">
        <v>1026</v>
      </c>
      <c r="K193" s="2" t="s">
        <v>4</v>
      </c>
      <c r="L193" s="6" t="s">
        <v>1048</v>
      </c>
      <c r="M193" s="2">
        <v>30</v>
      </c>
      <c r="N193" s="2" t="s">
        <v>3</v>
      </c>
      <c r="O193" s="43">
        <v>5426.9</v>
      </c>
      <c r="P193" s="43">
        <f t="shared" si="52"/>
        <v>162807</v>
      </c>
      <c r="Q193" s="2" t="s">
        <v>2</v>
      </c>
      <c r="R193" s="2" t="s">
        <v>63</v>
      </c>
      <c r="S193" s="3" t="s">
        <v>1909</v>
      </c>
      <c r="T193" s="5">
        <v>46058</v>
      </c>
      <c r="U193" s="2" t="s">
        <v>12</v>
      </c>
      <c r="V193" s="5">
        <v>46063</v>
      </c>
      <c r="W193" s="3" t="s">
        <v>14</v>
      </c>
      <c r="X193" s="2" t="s">
        <v>13</v>
      </c>
      <c r="Y193" s="2">
        <v>3</v>
      </c>
      <c r="Z193" s="2">
        <f>12+18</f>
        <v>30</v>
      </c>
      <c r="AA193" s="2">
        <f t="shared" si="53"/>
        <v>0</v>
      </c>
      <c r="AB193" s="4">
        <v>46076</v>
      </c>
      <c r="AC193" s="3" t="s">
        <v>1934</v>
      </c>
      <c r="AD193" s="3"/>
      <c r="AE193" s="2"/>
      <c r="AF193" s="2">
        <v>1</v>
      </c>
    </row>
    <row r="194" spans="1:32" ht="37.9" customHeight="1" x14ac:dyDescent="0.25">
      <c r="A194" s="2"/>
      <c r="B194" s="2" t="s">
        <v>156</v>
      </c>
      <c r="C194" s="2" t="s">
        <v>15</v>
      </c>
      <c r="D194" s="6" t="s">
        <v>1027</v>
      </c>
      <c r="E194" s="7">
        <v>46032</v>
      </c>
      <c r="F194" s="2" t="s">
        <v>1004</v>
      </c>
      <c r="G194" s="2">
        <v>2026</v>
      </c>
      <c r="H194" s="2" t="s">
        <v>1428</v>
      </c>
      <c r="I194" s="2" t="s">
        <v>9</v>
      </c>
      <c r="J194" s="2" t="s">
        <v>1026</v>
      </c>
      <c r="K194" s="2" t="s">
        <v>4</v>
      </c>
      <c r="L194" s="6" t="s">
        <v>1049</v>
      </c>
      <c r="M194" s="2">
        <v>30</v>
      </c>
      <c r="N194" s="2" t="s">
        <v>3</v>
      </c>
      <c r="O194" s="43">
        <v>8134.95</v>
      </c>
      <c r="P194" s="43">
        <f t="shared" si="52"/>
        <v>244048.5</v>
      </c>
      <c r="Q194" s="2" t="s">
        <v>2</v>
      </c>
      <c r="R194" s="2" t="s">
        <v>63</v>
      </c>
      <c r="S194" s="3" t="s">
        <v>1909</v>
      </c>
      <c r="T194" s="5">
        <v>46058</v>
      </c>
      <c r="U194" s="2" t="s">
        <v>12</v>
      </c>
      <c r="V194" s="5">
        <v>46063</v>
      </c>
      <c r="W194" s="3" t="s">
        <v>14</v>
      </c>
      <c r="X194" s="2" t="s">
        <v>13</v>
      </c>
      <c r="Y194" s="2">
        <v>3</v>
      </c>
      <c r="Z194" s="2">
        <f>11+19</f>
        <v>30</v>
      </c>
      <c r="AA194" s="2">
        <f t="shared" si="53"/>
        <v>0</v>
      </c>
      <c r="AB194" s="4">
        <v>46076</v>
      </c>
      <c r="AC194" s="3" t="s">
        <v>1934</v>
      </c>
      <c r="AD194" s="3"/>
      <c r="AE194" s="2"/>
      <c r="AF194" s="2">
        <v>1</v>
      </c>
    </row>
    <row r="195" spans="1:32" ht="37.9" customHeight="1" x14ac:dyDescent="0.25">
      <c r="A195" s="2"/>
      <c r="B195" s="2" t="s">
        <v>156</v>
      </c>
      <c r="C195" s="2" t="s">
        <v>15</v>
      </c>
      <c r="D195" s="6" t="s">
        <v>1027</v>
      </c>
      <c r="E195" s="7">
        <v>46032</v>
      </c>
      <c r="F195" s="2" t="s">
        <v>1004</v>
      </c>
      <c r="G195" s="2">
        <v>2026</v>
      </c>
      <c r="H195" s="2" t="s">
        <v>1428</v>
      </c>
      <c r="I195" s="2" t="s">
        <v>9</v>
      </c>
      <c r="J195" s="2" t="s">
        <v>1026</v>
      </c>
      <c r="K195" s="2" t="s">
        <v>4</v>
      </c>
      <c r="L195" s="6" t="s">
        <v>1038</v>
      </c>
      <c r="M195" s="2">
        <v>10</v>
      </c>
      <c r="N195" s="2" t="s">
        <v>3</v>
      </c>
      <c r="O195" s="43">
        <v>2677.88</v>
      </c>
      <c r="P195" s="43">
        <f t="shared" si="52"/>
        <v>26778.800000000003</v>
      </c>
      <c r="Q195" s="2" t="s">
        <v>2</v>
      </c>
      <c r="R195" s="2" t="s">
        <v>63</v>
      </c>
      <c r="S195" s="3" t="s">
        <v>1909</v>
      </c>
      <c r="T195" s="5">
        <v>46058</v>
      </c>
      <c r="U195" s="2" t="s">
        <v>12</v>
      </c>
      <c r="V195" s="5">
        <v>46063</v>
      </c>
      <c r="W195" s="3" t="s">
        <v>14</v>
      </c>
      <c r="X195" s="2" t="s">
        <v>13</v>
      </c>
      <c r="Y195" s="2">
        <v>3</v>
      </c>
      <c r="Z195" s="2">
        <v>10</v>
      </c>
      <c r="AA195" s="2">
        <f t="shared" si="53"/>
        <v>0</v>
      </c>
      <c r="AB195" s="4">
        <v>46076</v>
      </c>
      <c r="AC195" s="3">
        <v>5043</v>
      </c>
      <c r="AD195" s="3"/>
      <c r="AE195" s="2"/>
      <c r="AF195" s="2">
        <v>1</v>
      </c>
    </row>
    <row r="196" spans="1:32" ht="37.9" customHeight="1" x14ac:dyDescent="0.25">
      <c r="A196" s="2"/>
      <c r="B196" s="2" t="s">
        <v>156</v>
      </c>
      <c r="C196" s="2" t="s">
        <v>15</v>
      </c>
      <c r="D196" s="6" t="s">
        <v>1027</v>
      </c>
      <c r="E196" s="7">
        <v>46032</v>
      </c>
      <c r="F196" s="2" t="s">
        <v>1004</v>
      </c>
      <c r="G196" s="2">
        <v>2026</v>
      </c>
      <c r="H196" s="2" t="s">
        <v>1428</v>
      </c>
      <c r="I196" s="2" t="s">
        <v>9</v>
      </c>
      <c r="J196" s="2" t="s">
        <v>1026</v>
      </c>
      <c r="K196" s="2" t="s">
        <v>4</v>
      </c>
      <c r="L196" s="6" t="s">
        <v>1040</v>
      </c>
      <c r="M196" s="2">
        <v>6</v>
      </c>
      <c r="N196" s="2" t="s">
        <v>3</v>
      </c>
      <c r="O196" s="43">
        <v>2576.5500000000002</v>
      </c>
      <c r="P196" s="43">
        <f t="shared" si="52"/>
        <v>15459.300000000001</v>
      </c>
      <c r="Q196" s="2" t="s">
        <v>2</v>
      </c>
      <c r="R196" s="2" t="s">
        <v>63</v>
      </c>
      <c r="S196" s="3" t="s">
        <v>1909</v>
      </c>
      <c r="T196" s="5">
        <v>46058</v>
      </c>
      <c r="U196" s="2" t="s">
        <v>12</v>
      </c>
      <c r="V196" s="5">
        <v>46063</v>
      </c>
      <c r="W196" s="3" t="s">
        <v>14</v>
      </c>
      <c r="X196" s="2" t="s">
        <v>13</v>
      </c>
      <c r="Y196" s="2">
        <v>3</v>
      </c>
      <c r="Z196" s="2">
        <v>6</v>
      </c>
      <c r="AA196" s="2">
        <f t="shared" si="53"/>
        <v>0</v>
      </c>
      <c r="AB196" s="4">
        <v>46076</v>
      </c>
      <c r="AC196" s="3">
        <v>5043</v>
      </c>
      <c r="AD196" s="3"/>
      <c r="AE196" s="2"/>
      <c r="AF196" s="2">
        <v>1</v>
      </c>
    </row>
    <row r="197" spans="1:32" ht="37.9" customHeight="1" x14ac:dyDescent="0.25">
      <c r="A197" s="2"/>
      <c r="B197" s="2" t="s">
        <v>156</v>
      </c>
      <c r="C197" s="2" t="s">
        <v>15</v>
      </c>
      <c r="D197" s="6" t="s">
        <v>1027</v>
      </c>
      <c r="E197" s="7">
        <v>46032</v>
      </c>
      <c r="F197" s="2" t="s">
        <v>1004</v>
      </c>
      <c r="G197" s="2">
        <v>2026</v>
      </c>
      <c r="H197" s="2" t="s">
        <v>1428</v>
      </c>
      <c r="I197" s="2" t="s">
        <v>9</v>
      </c>
      <c r="J197" s="2" t="s">
        <v>1026</v>
      </c>
      <c r="K197" s="2" t="s">
        <v>4</v>
      </c>
      <c r="L197" s="6" t="s">
        <v>1039</v>
      </c>
      <c r="M197" s="2">
        <v>10</v>
      </c>
      <c r="N197" s="2" t="s">
        <v>3</v>
      </c>
      <c r="O197" s="43">
        <v>2576.5500000000002</v>
      </c>
      <c r="P197" s="43">
        <f t="shared" si="52"/>
        <v>25765.5</v>
      </c>
      <c r="Q197" s="2" t="s">
        <v>2</v>
      </c>
      <c r="R197" s="2" t="s">
        <v>63</v>
      </c>
      <c r="S197" s="3" t="s">
        <v>1909</v>
      </c>
      <c r="T197" s="5">
        <v>46058</v>
      </c>
      <c r="U197" s="2" t="s">
        <v>12</v>
      </c>
      <c r="V197" s="5">
        <v>46063</v>
      </c>
      <c r="W197" s="3" t="s">
        <v>14</v>
      </c>
      <c r="X197" s="2" t="s">
        <v>13</v>
      </c>
      <c r="Y197" s="2">
        <v>3</v>
      </c>
      <c r="Z197" s="2">
        <v>10</v>
      </c>
      <c r="AA197" s="2">
        <f t="shared" si="53"/>
        <v>0</v>
      </c>
      <c r="AB197" s="4">
        <v>46076</v>
      </c>
      <c r="AC197" s="3">
        <v>5043</v>
      </c>
      <c r="AD197" s="3"/>
      <c r="AE197" s="2"/>
      <c r="AF197" s="2">
        <v>1</v>
      </c>
    </row>
    <row r="198" spans="1:32" ht="37.9" customHeight="1" x14ac:dyDescent="0.25">
      <c r="A198" s="2"/>
      <c r="B198" s="2" t="s">
        <v>156</v>
      </c>
      <c r="C198" s="2" t="s">
        <v>15</v>
      </c>
      <c r="D198" s="6" t="s">
        <v>1027</v>
      </c>
      <c r="E198" s="7">
        <v>46032</v>
      </c>
      <c r="F198" s="2" t="s">
        <v>1004</v>
      </c>
      <c r="G198" s="2">
        <v>2026</v>
      </c>
      <c r="H198" s="2" t="s">
        <v>1428</v>
      </c>
      <c r="I198" s="2" t="s">
        <v>9</v>
      </c>
      <c r="J198" s="2" t="s">
        <v>1026</v>
      </c>
      <c r="K198" s="2" t="s">
        <v>4</v>
      </c>
      <c r="L198" s="6" t="s">
        <v>1021</v>
      </c>
      <c r="M198" s="2">
        <v>50</v>
      </c>
      <c r="N198" s="2" t="s">
        <v>3</v>
      </c>
      <c r="O198" s="43">
        <v>1071.1500000000001</v>
      </c>
      <c r="P198" s="43">
        <f t="shared" si="52"/>
        <v>53557.500000000007</v>
      </c>
      <c r="Q198" s="2" t="s">
        <v>2</v>
      </c>
      <c r="R198" s="2" t="s">
        <v>63</v>
      </c>
      <c r="S198" s="3" t="s">
        <v>1909</v>
      </c>
      <c r="T198" s="5">
        <v>46058</v>
      </c>
      <c r="U198" s="2" t="s">
        <v>12</v>
      </c>
      <c r="V198" s="5">
        <v>46063</v>
      </c>
      <c r="W198" s="3" t="s">
        <v>14</v>
      </c>
      <c r="X198" s="2" t="s">
        <v>13</v>
      </c>
      <c r="Y198" s="2">
        <v>3</v>
      </c>
      <c r="Z198" s="2">
        <v>50</v>
      </c>
      <c r="AA198" s="2">
        <f t="shared" si="53"/>
        <v>0</v>
      </c>
      <c r="AB198" s="4">
        <v>46076</v>
      </c>
      <c r="AC198" s="3">
        <v>5043</v>
      </c>
      <c r="AD198" s="3"/>
      <c r="AE198" s="2"/>
      <c r="AF198" s="2">
        <v>1</v>
      </c>
    </row>
    <row r="199" spans="1:32" ht="37.9" customHeight="1" x14ac:dyDescent="0.25">
      <c r="A199" s="2"/>
      <c r="B199" s="2" t="s">
        <v>156</v>
      </c>
      <c r="C199" s="2" t="s">
        <v>15</v>
      </c>
      <c r="D199" s="6" t="s">
        <v>1027</v>
      </c>
      <c r="E199" s="7">
        <v>46032</v>
      </c>
      <c r="F199" s="2" t="s">
        <v>1004</v>
      </c>
      <c r="G199" s="2">
        <v>2026</v>
      </c>
      <c r="H199" s="2" t="s">
        <v>1428</v>
      </c>
      <c r="I199" s="2" t="s">
        <v>9</v>
      </c>
      <c r="J199" s="2" t="s">
        <v>1026</v>
      </c>
      <c r="K199" s="2" t="s">
        <v>4</v>
      </c>
      <c r="L199" s="6" t="s">
        <v>1046</v>
      </c>
      <c r="M199" s="2">
        <v>2</v>
      </c>
      <c r="N199" s="2" t="s">
        <v>3</v>
      </c>
      <c r="O199" s="43">
        <v>70276.13</v>
      </c>
      <c r="P199" s="43">
        <f t="shared" si="52"/>
        <v>140552.26</v>
      </c>
      <c r="Q199" s="2" t="s">
        <v>2</v>
      </c>
      <c r="R199" s="2" t="s">
        <v>63</v>
      </c>
      <c r="S199" s="3" t="s">
        <v>1909</v>
      </c>
      <c r="T199" s="5">
        <v>46058</v>
      </c>
      <c r="U199" s="2" t="s">
        <v>12</v>
      </c>
      <c r="V199" s="5">
        <v>46063</v>
      </c>
      <c r="W199" s="3" t="s">
        <v>14</v>
      </c>
      <c r="X199" s="2" t="s">
        <v>13</v>
      </c>
      <c r="Y199" s="2">
        <v>3</v>
      </c>
      <c r="Z199" s="2">
        <v>2</v>
      </c>
      <c r="AA199" s="2">
        <f t="shared" si="53"/>
        <v>0</v>
      </c>
      <c r="AB199" s="4">
        <v>46076</v>
      </c>
      <c r="AC199" s="3">
        <v>5043</v>
      </c>
      <c r="AD199" s="3"/>
      <c r="AE199" s="2"/>
      <c r="AF199" s="2">
        <v>1</v>
      </c>
    </row>
    <row r="200" spans="1:32" ht="37.9" customHeight="1" x14ac:dyDescent="0.25">
      <c r="A200" s="2"/>
      <c r="B200" s="2" t="s">
        <v>156</v>
      </c>
      <c r="C200" s="2" t="s">
        <v>15</v>
      </c>
      <c r="D200" s="6" t="s">
        <v>1027</v>
      </c>
      <c r="E200" s="7">
        <v>46032</v>
      </c>
      <c r="F200" s="2" t="s">
        <v>1004</v>
      </c>
      <c r="G200" s="2">
        <v>2026</v>
      </c>
      <c r="H200" s="2" t="s">
        <v>1428</v>
      </c>
      <c r="I200" s="2" t="s">
        <v>9</v>
      </c>
      <c r="J200" s="2" t="s">
        <v>1026</v>
      </c>
      <c r="K200" s="2" t="s">
        <v>4</v>
      </c>
      <c r="L200" s="6" t="s">
        <v>1016</v>
      </c>
      <c r="M200" s="2">
        <v>50</v>
      </c>
      <c r="N200" s="2" t="s">
        <v>3</v>
      </c>
      <c r="O200" s="43">
        <v>448.73</v>
      </c>
      <c r="P200" s="43">
        <f t="shared" si="52"/>
        <v>22436.5</v>
      </c>
      <c r="Q200" s="2" t="s">
        <v>2</v>
      </c>
      <c r="R200" s="2" t="s">
        <v>63</v>
      </c>
      <c r="S200" s="3" t="s">
        <v>1909</v>
      </c>
      <c r="T200" s="5">
        <v>46058</v>
      </c>
      <c r="U200" s="2" t="s">
        <v>12</v>
      </c>
      <c r="V200" s="5">
        <v>46063</v>
      </c>
      <c r="W200" s="3" t="s">
        <v>14</v>
      </c>
      <c r="X200" s="2" t="s">
        <v>13</v>
      </c>
      <c r="Y200" s="2">
        <v>3</v>
      </c>
      <c r="Z200" s="2">
        <v>50</v>
      </c>
      <c r="AA200" s="2">
        <f t="shared" si="53"/>
        <v>0</v>
      </c>
      <c r="AB200" s="4">
        <v>46076</v>
      </c>
      <c r="AC200" s="3">
        <v>5043</v>
      </c>
      <c r="AD200" s="3"/>
      <c r="AE200" s="2"/>
      <c r="AF200" s="2">
        <v>1</v>
      </c>
    </row>
    <row r="201" spans="1:32" ht="37.9" customHeight="1" x14ac:dyDescent="0.25">
      <c r="A201" s="2"/>
      <c r="B201" s="2" t="s">
        <v>156</v>
      </c>
      <c r="C201" s="2" t="s">
        <v>15</v>
      </c>
      <c r="D201" s="6" t="s">
        <v>1027</v>
      </c>
      <c r="E201" s="7">
        <v>46032</v>
      </c>
      <c r="F201" s="2" t="s">
        <v>1004</v>
      </c>
      <c r="G201" s="2">
        <v>2026</v>
      </c>
      <c r="H201" s="2" t="s">
        <v>1428</v>
      </c>
      <c r="I201" s="2" t="s">
        <v>9</v>
      </c>
      <c r="J201" s="2" t="s">
        <v>1026</v>
      </c>
      <c r="K201" s="2" t="s">
        <v>4</v>
      </c>
      <c r="L201" s="6" t="s">
        <v>1017</v>
      </c>
      <c r="M201" s="2">
        <v>30</v>
      </c>
      <c r="N201" s="2" t="s">
        <v>3</v>
      </c>
      <c r="O201" s="43">
        <v>550.04999999999995</v>
      </c>
      <c r="P201" s="43">
        <f t="shared" si="52"/>
        <v>16501.5</v>
      </c>
      <c r="Q201" s="2" t="s">
        <v>2</v>
      </c>
      <c r="R201" s="2" t="s">
        <v>63</v>
      </c>
      <c r="S201" s="3" t="s">
        <v>1909</v>
      </c>
      <c r="T201" s="5">
        <v>46058</v>
      </c>
      <c r="U201" s="2" t="s">
        <v>12</v>
      </c>
      <c r="V201" s="5">
        <v>46063</v>
      </c>
      <c r="W201" s="3" t="s">
        <v>14</v>
      </c>
      <c r="X201" s="2" t="s">
        <v>13</v>
      </c>
      <c r="Y201" s="2">
        <v>3</v>
      </c>
      <c r="Z201" s="2">
        <v>30</v>
      </c>
      <c r="AA201" s="2">
        <f t="shared" si="53"/>
        <v>0</v>
      </c>
      <c r="AB201" s="4">
        <v>46076</v>
      </c>
      <c r="AC201" s="3">
        <v>5043</v>
      </c>
      <c r="AD201" s="3"/>
      <c r="AE201" s="2"/>
      <c r="AF201" s="2">
        <v>1</v>
      </c>
    </row>
    <row r="202" spans="1:32" ht="37.9" customHeight="1" x14ac:dyDescent="0.25">
      <c r="A202" s="2"/>
      <c r="B202" s="2" t="s">
        <v>156</v>
      </c>
      <c r="C202" s="2" t="s">
        <v>15</v>
      </c>
      <c r="D202" s="6" t="s">
        <v>1027</v>
      </c>
      <c r="E202" s="7">
        <v>46032</v>
      </c>
      <c r="F202" s="2" t="s">
        <v>1004</v>
      </c>
      <c r="G202" s="2">
        <v>2026</v>
      </c>
      <c r="H202" s="2" t="s">
        <v>1428</v>
      </c>
      <c r="I202" s="2" t="s">
        <v>9</v>
      </c>
      <c r="J202" s="2" t="s">
        <v>1026</v>
      </c>
      <c r="K202" s="2" t="s">
        <v>4</v>
      </c>
      <c r="L202" s="6" t="s">
        <v>1031</v>
      </c>
      <c r="M202" s="2">
        <v>5</v>
      </c>
      <c r="N202" s="2" t="s">
        <v>3</v>
      </c>
      <c r="O202" s="43">
        <v>1389.6</v>
      </c>
      <c r="P202" s="43">
        <f t="shared" si="52"/>
        <v>6948</v>
      </c>
      <c r="Q202" s="2" t="s">
        <v>2</v>
      </c>
      <c r="R202" s="2" t="s">
        <v>63</v>
      </c>
      <c r="S202" s="3" t="s">
        <v>1909</v>
      </c>
      <c r="T202" s="5">
        <v>46058</v>
      </c>
      <c r="U202" s="2" t="s">
        <v>12</v>
      </c>
      <c r="V202" s="5">
        <v>46063</v>
      </c>
      <c r="W202" s="3" t="s">
        <v>14</v>
      </c>
      <c r="X202" s="2" t="s">
        <v>13</v>
      </c>
      <c r="Y202" s="2">
        <v>3</v>
      </c>
      <c r="Z202" s="2">
        <v>5</v>
      </c>
      <c r="AA202" s="2">
        <f t="shared" si="53"/>
        <v>0</v>
      </c>
      <c r="AB202" s="4">
        <v>46076</v>
      </c>
      <c r="AC202" s="3">
        <v>5043</v>
      </c>
      <c r="AD202" s="3"/>
      <c r="AE202" s="2"/>
      <c r="AF202" s="2">
        <v>1</v>
      </c>
    </row>
    <row r="203" spans="1:32" ht="37.9" customHeight="1" x14ac:dyDescent="0.25">
      <c r="A203" s="2"/>
      <c r="B203" s="2" t="s">
        <v>156</v>
      </c>
      <c r="C203" s="2" t="s">
        <v>15</v>
      </c>
      <c r="D203" s="6" t="s">
        <v>1027</v>
      </c>
      <c r="E203" s="7">
        <v>46032</v>
      </c>
      <c r="F203" s="2" t="s">
        <v>1004</v>
      </c>
      <c r="G203" s="2">
        <v>2026</v>
      </c>
      <c r="H203" s="2" t="s">
        <v>1428</v>
      </c>
      <c r="I203" s="2" t="s">
        <v>9</v>
      </c>
      <c r="J203" s="2" t="s">
        <v>1026</v>
      </c>
      <c r="K203" s="2" t="s">
        <v>4</v>
      </c>
      <c r="L203" s="6" t="s">
        <v>1032</v>
      </c>
      <c r="M203" s="2">
        <v>5</v>
      </c>
      <c r="N203" s="2" t="s">
        <v>3</v>
      </c>
      <c r="O203" s="43">
        <v>4168.8</v>
      </c>
      <c r="P203" s="43">
        <f t="shared" si="52"/>
        <v>20844</v>
      </c>
      <c r="Q203" s="2" t="s">
        <v>2</v>
      </c>
      <c r="R203" s="2" t="s">
        <v>63</v>
      </c>
      <c r="S203" s="3" t="s">
        <v>1909</v>
      </c>
      <c r="T203" s="5">
        <v>46058</v>
      </c>
      <c r="U203" s="2" t="s">
        <v>12</v>
      </c>
      <c r="V203" s="5">
        <v>46063</v>
      </c>
      <c r="W203" s="3" t="s">
        <v>14</v>
      </c>
      <c r="X203" s="2" t="s">
        <v>13</v>
      </c>
      <c r="Y203" s="2">
        <v>3</v>
      </c>
      <c r="Z203" s="2">
        <v>5</v>
      </c>
      <c r="AA203" s="2">
        <f t="shared" si="53"/>
        <v>0</v>
      </c>
      <c r="AB203" s="4">
        <v>46083</v>
      </c>
      <c r="AC203" s="3">
        <v>5239</v>
      </c>
      <c r="AD203" s="3"/>
      <c r="AE203" s="2"/>
      <c r="AF203" s="2">
        <v>1</v>
      </c>
    </row>
    <row r="204" spans="1:32" ht="37.9" customHeight="1" x14ac:dyDescent="0.25">
      <c r="A204" s="2"/>
      <c r="B204" s="2" t="s">
        <v>156</v>
      </c>
      <c r="C204" s="2" t="s">
        <v>15</v>
      </c>
      <c r="D204" s="6" t="s">
        <v>1027</v>
      </c>
      <c r="E204" s="7">
        <v>46032</v>
      </c>
      <c r="F204" s="2" t="s">
        <v>1004</v>
      </c>
      <c r="G204" s="2">
        <v>2026</v>
      </c>
      <c r="H204" s="2" t="s">
        <v>1428</v>
      </c>
      <c r="I204" s="2" t="s">
        <v>9</v>
      </c>
      <c r="J204" s="2" t="s">
        <v>1026</v>
      </c>
      <c r="K204" s="2" t="s">
        <v>4</v>
      </c>
      <c r="L204" s="6" t="s">
        <v>1018</v>
      </c>
      <c r="M204" s="2">
        <v>4</v>
      </c>
      <c r="N204" s="2" t="s">
        <v>3</v>
      </c>
      <c r="O204" s="43">
        <v>11102.33</v>
      </c>
      <c r="P204" s="43">
        <f t="shared" si="52"/>
        <v>44409.32</v>
      </c>
      <c r="Q204" s="2" t="s">
        <v>2</v>
      </c>
      <c r="R204" s="2" t="s">
        <v>63</v>
      </c>
      <c r="S204" s="3" t="s">
        <v>1909</v>
      </c>
      <c r="T204" s="5">
        <v>46058</v>
      </c>
      <c r="U204" s="2" t="s">
        <v>12</v>
      </c>
      <c r="V204" s="5">
        <v>46063</v>
      </c>
      <c r="W204" s="3" t="s">
        <v>14</v>
      </c>
      <c r="X204" s="2" t="s">
        <v>13</v>
      </c>
      <c r="Y204" s="2">
        <v>3</v>
      </c>
      <c r="Z204" s="2">
        <v>4</v>
      </c>
      <c r="AA204" s="2">
        <f t="shared" si="53"/>
        <v>0</v>
      </c>
      <c r="AB204" s="4">
        <v>46076</v>
      </c>
      <c r="AC204" s="3">
        <v>5043</v>
      </c>
      <c r="AD204" s="3"/>
      <c r="AE204" s="2"/>
      <c r="AF204" s="2">
        <v>1</v>
      </c>
    </row>
    <row r="205" spans="1:32" ht="37.9" customHeight="1" x14ac:dyDescent="0.25">
      <c r="A205" s="2"/>
      <c r="B205" s="2" t="s">
        <v>156</v>
      </c>
      <c r="C205" s="2" t="s">
        <v>15</v>
      </c>
      <c r="D205" s="6" t="s">
        <v>1027</v>
      </c>
      <c r="E205" s="7">
        <v>46032</v>
      </c>
      <c r="F205" s="2" t="s">
        <v>1004</v>
      </c>
      <c r="G205" s="2">
        <v>2026</v>
      </c>
      <c r="H205" s="2" t="s">
        <v>1428</v>
      </c>
      <c r="I205" s="2" t="s">
        <v>9</v>
      </c>
      <c r="J205" s="2" t="s">
        <v>1026</v>
      </c>
      <c r="K205" s="2" t="s">
        <v>4</v>
      </c>
      <c r="L205" s="6" t="s">
        <v>1044</v>
      </c>
      <c r="M205" s="2">
        <v>20</v>
      </c>
      <c r="N205" s="2" t="s">
        <v>3</v>
      </c>
      <c r="O205" s="43">
        <v>3474</v>
      </c>
      <c r="P205" s="43">
        <f t="shared" si="52"/>
        <v>69480</v>
      </c>
      <c r="Q205" s="2" t="s">
        <v>2</v>
      </c>
      <c r="R205" s="2" t="s">
        <v>63</v>
      </c>
      <c r="S205" s="3" t="s">
        <v>1909</v>
      </c>
      <c r="T205" s="5">
        <v>46058</v>
      </c>
      <c r="U205" s="2" t="s">
        <v>12</v>
      </c>
      <c r="V205" s="5">
        <v>46063</v>
      </c>
      <c r="W205" s="3" t="s">
        <v>14</v>
      </c>
      <c r="X205" s="2" t="s">
        <v>13</v>
      </c>
      <c r="Y205" s="2">
        <v>3</v>
      </c>
      <c r="Z205" s="2">
        <v>20</v>
      </c>
      <c r="AA205" s="2">
        <f t="shared" si="53"/>
        <v>0</v>
      </c>
      <c r="AB205" s="4">
        <v>46076</v>
      </c>
      <c r="AC205" s="3">
        <v>5043</v>
      </c>
      <c r="AD205" s="3"/>
      <c r="AE205" s="2"/>
      <c r="AF205" s="2">
        <v>1</v>
      </c>
    </row>
    <row r="206" spans="1:32" ht="37.9" customHeight="1" x14ac:dyDescent="0.25">
      <c r="A206" s="2"/>
      <c r="B206" s="2" t="s">
        <v>156</v>
      </c>
      <c r="C206" s="2" t="s">
        <v>15</v>
      </c>
      <c r="D206" s="6" t="s">
        <v>1027</v>
      </c>
      <c r="E206" s="7">
        <v>46032</v>
      </c>
      <c r="F206" s="2" t="s">
        <v>1004</v>
      </c>
      <c r="G206" s="2">
        <v>2026</v>
      </c>
      <c r="H206" s="2" t="s">
        <v>1428</v>
      </c>
      <c r="I206" s="2" t="s">
        <v>9</v>
      </c>
      <c r="J206" s="2" t="s">
        <v>1026</v>
      </c>
      <c r="K206" s="2" t="s">
        <v>4</v>
      </c>
      <c r="L206" s="6" t="s">
        <v>1045</v>
      </c>
      <c r="M206" s="2">
        <v>20</v>
      </c>
      <c r="N206" s="2" t="s">
        <v>3</v>
      </c>
      <c r="O206" s="43">
        <v>29239.5</v>
      </c>
      <c r="P206" s="43">
        <f t="shared" si="52"/>
        <v>584790</v>
      </c>
      <c r="Q206" s="2" t="s">
        <v>2</v>
      </c>
      <c r="R206" s="2" t="s">
        <v>63</v>
      </c>
      <c r="S206" s="3" t="s">
        <v>1909</v>
      </c>
      <c r="T206" s="5">
        <v>46058</v>
      </c>
      <c r="U206" s="2" t="s">
        <v>12</v>
      </c>
      <c r="V206" s="5">
        <v>46063</v>
      </c>
      <c r="W206" s="3" t="s">
        <v>77</v>
      </c>
      <c r="X206" s="2" t="s">
        <v>0</v>
      </c>
      <c r="Y206" s="2">
        <v>2</v>
      </c>
      <c r="Z206" s="2">
        <v>2</v>
      </c>
      <c r="AA206" s="2">
        <f t="shared" si="53"/>
        <v>-18</v>
      </c>
      <c r="AB206" s="4">
        <v>46076</v>
      </c>
      <c r="AC206" s="3">
        <v>5043</v>
      </c>
      <c r="AD206" s="3"/>
      <c r="AE206" s="2"/>
      <c r="AF206" s="2">
        <v>1</v>
      </c>
    </row>
    <row r="207" spans="1:32" ht="37.9" customHeight="1" x14ac:dyDescent="0.25">
      <c r="A207" s="2"/>
      <c r="B207" s="2" t="s">
        <v>156</v>
      </c>
      <c r="C207" s="2" t="s">
        <v>15</v>
      </c>
      <c r="D207" s="6" t="s">
        <v>1027</v>
      </c>
      <c r="E207" s="7">
        <v>46032</v>
      </c>
      <c r="F207" s="2" t="s">
        <v>1004</v>
      </c>
      <c r="G207" s="2">
        <v>2026</v>
      </c>
      <c r="H207" s="2" t="s">
        <v>1428</v>
      </c>
      <c r="I207" s="2" t="s">
        <v>9</v>
      </c>
      <c r="J207" s="2" t="s">
        <v>1026</v>
      </c>
      <c r="K207" s="2" t="s">
        <v>4</v>
      </c>
      <c r="L207" s="6" t="s">
        <v>1020</v>
      </c>
      <c r="M207" s="2">
        <v>50</v>
      </c>
      <c r="N207" s="2" t="s">
        <v>3</v>
      </c>
      <c r="O207" s="43">
        <v>390.83</v>
      </c>
      <c r="P207" s="43">
        <f t="shared" si="52"/>
        <v>19541.5</v>
      </c>
      <c r="Q207" s="2" t="s">
        <v>2</v>
      </c>
      <c r="R207" s="2" t="s">
        <v>63</v>
      </c>
      <c r="S207" s="3" t="s">
        <v>1909</v>
      </c>
      <c r="T207" s="5">
        <v>46058</v>
      </c>
      <c r="U207" s="2" t="s">
        <v>12</v>
      </c>
      <c r="V207" s="5">
        <v>46063</v>
      </c>
      <c r="W207" s="3" t="s">
        <v>14</v>
      </c>
      <c r="X207" s="2" t="s">
        <v>13</v>
      </c>
      <c r="Y207" s="2">
        <v>3</v>
      </c>
      <c r="Z207" s="2">
        <v>50</v>
      </c>
      <c r="AA207" s="2">
        <f t="shared" si="53"/>
        <v>0</v>
      </c>
      <c r="AB207" s="4">
        <v>46076</v>
      </c>
      <c r="AC207" s="3">
        <v>5143</v>
      </c>
      <c r="AD207" s="3"/>
      <c r="AE207" s="2"/>
      <c r="AF207" s="2">
        <v>1</v>
      </c>
    </row>
    <row r="208" spans="1:32" ht="37.9" customHeight="1" x14ac:dyDescent="0.25">
      <c r="A208" s="2"/>
      <c r="B208" s="2" t="s">
        <v>156</v>
      </c>
      <c r="C208" s="2" t="s">
        <v>15</v>
      </c>
      <c r="D208" s="6" t="s">
        <v>1027</v>
      </c>
      <c r="E208" s="7">
        <v>46032</v>
      </c>
      <c r="F208" s="2" t="s">
        <v>1004</v>
      </c>
      <c r="G208" s="2">
        <v>2026</v>
      </c>
      <c r="H208" s="2" t="s">
        <v>1428</v>
      </c>
      <c r="I208" s="2" t="s">
        <v>9</v>
      </c>
      <c r="J208" s="2" t="s">
        <v>1026</v>
      </c>
      <c r="K208" s="2" t="s">
        <v>4</v>
      </c>
      <c r="L208" s="6" t="s">
        <v>1034</v>
      </c>
      <c r="M208" s="2">
        <v>500</v>
      </c>
      <c r="N208" s="2" t="s">
        <v>3</v>
      </c>
      <c r="O208" s="43"/>
      <c r="P208" s="43">
        <f t="shared" si="52"/>
        <v>0</v>
      </c>
      <c r="Q208" s="2" t="s">
        <v>2</v>
      </c>
      <c r="R208" s="2"/>
      <c r="S208" s="3"/>
      <c r="T208" s="5"/>
      <c r="U208" s="2"/>
      <c r="V208" s="5"/>
      <c r="W208" s="3" t="s">
        <v>1</v>
      </c>
      <c r="X208" s="2" t="s">
        <v>0</v>
      </c>
      <c r="Y208" s="2"/>
      <c r="Z208" s="2"/>
      <c r="AA208" s="2">
        <f t="shared" si="53"/>
        <v>-500</v>
      </c>
      <c r="AB208" s="4"/>
      <c r="AC208" s="3"/>
      <c r="AD208" s="3"/>
      <c r="AE208" s="2"/>
      <c r="AF208" s="2">
        <v>1</v>
      </c>
    </row>
    <row r="209" spans="1:32" ht="37.9" customHeight="1" x14ac:dyDescent="0.25">
      <c r="A209" s="2"/>
      <c r="B209" s="2" t="s">
        <v>156</v>
      </c>
      <c r="C209" s="2" t="s">
        <v>15</v>
      </c>
      <c r="D209" s="6" t="s">
        <v>1027</v>
      </c>
      <c r="E209" s="7">
        <v>46032</v>
      </c>
      <c r="F209" s="2" t="s">
        <v>1004</v>
      </c>
      <c r="G209" s="2">
        <v>2026</v>
      </c>
      <c r="H209" s="2" t="s">
        <v>1428</v>
      </c>
      <c r="I209" s="2" t="s">
        <v>9</v>
      </c>
      <c r="J209" s="2" t="s">
        <v>1026</v>
      </c>
      <c r="K209" s="2" t="s">
        <v>4</v>
      </c>
      <c r="L209" s="6" t="s">
        <v>1035</v>
      </c>
      <c r="M209" s="2">
        <v>500</v>
      </c>
      <c r="N209" s="2" t="s">
        <v>3</v>
      </c>
      <c r="O209" s="43"/>
      <c r="P209" s="43">
        <f t="shared" si="52"/>
        <v>0</v>
      </c>
      <c r="Q209" s="2" t="s">
        <v>2</v>
      </c>
      <c r="R209" s="2"/>
      <c r="S209" s="3"/>
      <c r="T209" s="5"/>
      <c r="U209" s="2"/>
      <c r="V209" s="5"/>
      <c r="W209" s="3" t="s">
        <v>1</v>
      </c>
      <c r="X209" s="2" t="s">
        <v>0</v>
      </c>
      <c r="Y209" s="2"/>
      <c r="Z209" s="2"/>
      <c r="AA209" s="2">
        <f t="shared" si="53"/>
        <v>-500</v>
      </c>
      <c r="AB209" s="4"/>
      <c r="AC209" s="3"/>
      <c r="AD209" s="3"/>
      <c r="AE209" s="2"/>
      <c r="AF209" s="2">
        <v>1</v>
      </c>
    </row>
    <row r="210" spans="1:32" ht="37.9" customHeight="1" x14ac:dyDescent="0.25">
      <c r="A210" s="2"/>
      <c r="B210" s="2" t="s">
        <v>156</v>
      </c>
      <c r="C210" s="2" t="s">
        <v>15</v>
      </c>
      <c r="D210" s="6" t="s">
        <v>1027</v>
      </c>
      <c r="E210" s="7">
        <v>46032</v>
      </c>
      <c r="F210" s="2" t="s">
        <v>1004</v>
      </c>
      <c r="G210" s="2">
        <v>2026</v>
      </c>
      <c r="H210" s="2" t="s">
        <v>1428</v>
      </c>
      <c r="I210" s="2" t="s">
        <v>9</v>
      </c>
      <c r="J210" s="2" t="s">
        <v>1026</v>
      </c>
      <c r="K210" s="2" t="s">
        <v>4</v>
      </c>
      <c r="L210" s="6" t="s">
        <v>1036</v>
      </c>
      <c r="M210" s="2">
        <v>500</v>
      </c>
      <c r="N210" s="2" t="s">
        <v>3</v>
      </c>
      <c r="O210" s="43"/>
      <c r="P210" s="43">
        <f t="shared" si="52"/>
        <v>0</v>
      </c>
      <c r="Q210" s="2" t="s">
        <v>2</v>
      </c>
      <c r="R210" s="2"/>
      <c r="S210" s="3"/>
      <c r="T210" s="5"/>
      <c r="U210" s="2"/>
      <c r="V210" s="5"/>
      <c r="W210" s="3" t="s">
        <v>1</v>
      </c>
      <c r="X210" s="2" t="s">
        <v>0</v>
      </c>
      <c r="Y210" s="2"/>
      <c r="Z210" s="2"/>
      <c r="AA210" s="2">
        <f t="shared" si="53"/>
        <v>-500</v>
      </c>
      <c r="AB210" s="4"/>
      <c r="AC210" s="3"/>
      <c r="AD210" s="3"/>
      <c r="AE210" s="2"/>
      <c r="AF210" s="2">
        <v>1</v>
      </c>
    </row>
    <row r="211" spans="1:32" ht="37.9" customHeight="1" x14ac:dyDescent="0.25">
      <c r="A211" s="2"/>
      <c r="B211" s="2" t="s">
        <v>156</v>
      </c>
      <c r="C211" s="2" t="s">
        <v>15</v>
      </c>
      <c r="D211" s="6" t="s">
        <v>1027</v>
      </c>
      <c r="E211" s="7">
        <v>46032</v>
      </c>
      <c r="F211" s="2" t="s">
        <v>1004</v>
      </c>
      <c r="G211" s="2">
        <v>2026</v>
      </c>
      <c r="H211" s="2" t="s">
        <v>1428</v>
      </c>
      <c r="I211" s="2" t="s">
        <v>9</v>
      </c>
      <c r="J211" s="2" t="s">
        <v>1026</v>
      </c>
      <c r="K211" s="2" t="s">
        <v>4</v>
      </c>
      <c r="L211" s="6" t="s">
        <v>1029</v>
      </c>
      <c r="M211" s="2">
        <v>50</v>
      </c>
      <c r="N211" s="2" t="s">
        <v>3</v>
      </c>
      <c r="O211" s="43"/>
      <c r="P211" s="43">
        <f t="shared" si="52"/>
        <v>0</v>
      </c>
      <c r="Q211" s="2" t="s">
        <v>2</v>
      </c>
      <c r="R211" s="2"/>
      <c r="S211" s="3"/>
      <c r="T211" s="5"/>
      <c r="U211" s="2"/>
      <c r="V211" s="5"/>
      <c r="W211" s="3" t="s">
        <v>1</v>
      </c>
      <c r="X211" s="2" t="s">
        <v>0</v>
      </c>
      <c r="Y211" s="2"/>
      <c r="Z211" s="2"/>
      <c r="AA211" s="2">
        <f t="shared" si="53"/>
        <v>-50</v>
      </c>
      <c r="AB211" s="4"/>
      <c r="AC211" s="3"/>
      <c r="AD211" s="3"/>
      <c r="AE211" s="2"/>
      <c r="AF211" s="2">
        <v>1</v>
      </c>
    </row>
    <row r="212" spans="1:32" ht="37.9" customHeight="1" x14ac:dyDescent="0.25">
      <c r="A212" s="2"/>
      <c r="B212" s="2" t="s">
        <v>156</v>
      </c>
      <c r="C212" s="2" t="s">
        <v>15</v>
      </c>
      <c r="D212" s="6" t="s">
        <v>1027</v>
      </c>
      <c r="E212" s="7">
        <v>46032</v>
      </c>
      <c r="F212" s="2" t="s">
        <v>1004</v>
      </c>
      <c r="G212" s="2">
        <v>2026</v>
      </c>
      <c r="H212" s="2" t="s">
        <v>1428</v>
      </c>
      <c r="I212" s="2" t="s">
        <v>9</v>
      </c>
      <c r="J212" s="2" t="s">
        <v>1026</v>
      </c>
      <c r="K212" s="2" t="s">
        <v>4</v>
      </c>
      <c r="L212" s="6" t="s">
        <v>1030</v>
      </c>
      <c r="M212" s="2">
        <v>50</v>
      </c>
      <c r="N212" s="2" t="s">
        <v>3</v>
      </c>
      <c r="O212" s="43"/>
      <c r="P212" s="43">
        <f t="shared" si="52"/>
        <v>0</v>
      </c>
      <c r="Q212" s="2" t="s">
        <v>2</v>
      </c>
      <c r="R212" s="2"/>
      <c r="S212" s="3"/>
      <c r="T212" s="5"/>
      <c r="U212" s="2"/>
      <c r="V212" s="5"/>
      <c r="W212" s="3" t="s">
        <v>1</v>
      </c>
      <c r="X212" s="2" t="s">
        <v>0</v>
      </c>
      <c r="Y212" s="2"/>
      <c r="Z212" s="2"/>
      <c r="AA212" s="2">
        <f t="shared" si="53"/>
        <v>-50</v>
      </c>
      <c r="AB212" s="4"/>
      <c r="AC212" s="3"/>
      <c r="AD212" s="3"/>
      <c r="AE212" s="2"/>
      <c r="AF212" s="2">
        <v>1</v>
      </c>
    </row>
    <row r="213" spans="1:32" ht="37.9" customHeight="1" x14ac:dyDescent="0.25">
      <c r="A213" s="2"/>
      <c r="B213" s="2" t="s">
        <v>156</v>
      </c>
      <c r="C213" s="2" t="s">
        <v>15</v>
      </c>
      <c r="D213" s="6" t="s">
        <v>1027</v>
      </c>
      <c r="E213" s="7">
        <v>46032</v>
      </c>
      <c r="F213" s="2" t="s">
        <v>1004</v>
      </c>
      <c r="G213" s="2">
        <v>2026</v>
      </c>
      <c r="H213" s="2" t="s">
        <v>1428</v>
      </c>
      <c r="I213" s="2" t="s">
        <v>9</v>
      </c>
      <c r="J213" s="2" t="s">
        <v>1026</v>
      </c>
      <c r="K213" s="2" t="s">
        <v>4</v>
      </c>
      <c r="L213" s="6" t="s">
        <v>1023</v>
      </c>
      <c r="M213" s="2">
        <v>60</v>
      </c>
      <c r="N213" s="2" t="s">
        <v>3</v>
      </c>
      <c r="O213" s="43">
        <v>1158</v>
      </c>
      <c r="P213" s="43">
        <f t="shared" si="52"/>
        <v>69480</v>
      </c>
      <c r="Q213" s="2" t="s">
        <v>2</v>
      </c>
      <c r="R213" s="2" t="s">
        <v>63</v>
      </c>
      <c r="S213" s="3" t="s">
        <v>1909</v>
      </c>
      <c r="T213" s="5">
        <v>46058</v>
      </c>
      <c r="U213" s="2" t="s">
        <v>12</v>
      </c>
      <c r="V213" s="5">
        <v>46063</v>
      </c>
      <c r="W213" s="3" t="s">
        <v>14</v>
      </c>
      <c r="X213" s="2" t="s">
        <v>13</v>
      </c>
      <c r="Y213" s="2">
        <v>3</v>
      </c>
      <c r="Z213" s="2">
        <f>59+1</f>
        <v>60</v>
      </c>
      <c r="AA213" s="2">
        <f t="shared" si="53"/>
        <v>0</v>
      </c>
      <c r="AB213" s="4">
        <v>46076</v>
      </c>
      <c r="AC213" s="3" t="s">
        <v>1933</v>
      </c>
      <c r="AD213" s="3"/>
      <c r="AE213" s="2"/>
      <c r="AF213" s="2">
        <v>1</v>
      </c>
    </row>
    <row r="214" spans="1:32" ht="37.9" customHeight="1" x14ac:dyDescent="0.25">
      <c r="A214" s="2"/>
      <c r="B214" s="2" t="s">
        <v>156</v>
      </c>
      <c r="C214" s="2" t="s">
        <v>15</v>
      </c>
      <c r="D214" s="6" t="s">
        <v>1027</v>
      </c>
      <c r="E214" s="7">
        <v>46032</v>
      </c>
      <c r="F214" s="2" t="s">
        <v>1004</v>
      </c>
      <c r="G214" s="2">
        <v>2026</v>
      </c>
      <c r="H214" s="2" t="s">
        <v>1428</v>
      </c>
      <c r="I214" s="2" t="s">
        <v>9</v>
      </c>
      <c r="J214" s="2" t="s">
        <v>1026</v>
      </c>
      <c r="K214" s="2" t="s">
        <v>4</v>
      </c>
      <c r="L214" s="6" t="s">
        <v>1022</v>
      </c>
      <c r="M214" s="2">
        <v>30</v>
      </c>
      <c r="N214" s="2" t="s">
        <v>3</v>
      </c>
      <c r="O214" s="43">
        <v>1925.18</v>
      </c>
      <c r="P214" s="43">
        <f t="shared" si="52"/>
        <v>57755.4</v>
      </c>
      <c r="Q214" s="2" t="s">
        <v>2</v>
      </c>
      <c r="R214" s="2" t="s">
        <v>63</v>
      </c>
      <c r="S214" s="3" t="s">
        <v>1909</v>
      </c>
      <c r="T214" s="5">
        <v>46058</v>
      </c>
      <c r="U214" s="2" t="s">
        <v>12</v>
      </c>
      <c r="V214" s="5">
        <v>46063</v>
      </c>
      <c r="W214" s="3" t="s">
        <v>14</v>
      </c>
      <c r="X214" s="2" t="s">
        <v>13</v>
      </c>
      <c r="Y214" s="2">
        <v>3</v>
      </c>
      <c r="Z214" s="2">
        <f>59+1</f>
        <v>60</v>
      </c>
      <c r="AA214" s="2">
        <f t="shared" ref="AA214" si="56">Z214-M214</f>
        <v>30</v>
      </c>
      <c r="AB214" s="4">
        <v>46076</v>
      </c>
      <c r="AC214" s="3">
        <v>5199</v>
      </c>
      <c r="AD214" s="3"/>
      <c r="AE214" s="2"/>
      <c r="AF214" s="2">
        <v>1</v>
      </c>
    </row>
    <row r="215" spans="1:32" ht="37.9" customHeight="1" x14ac:dyDescent="0.25">
      <c r="A215" s="2"/>
      <c r="B215" s="2" t="s">
        <v>156</v>
      </c>
      <c r="C215" s="2" t="s">
        <v>15</v>
      </c>
      <c r="D215" s="6" t="s">
        <v>1027</v>
      </c>
      <c r="E215" s="7">
        <v>46032</v>
      </c>
      <c r="F215" s="2" t="s">
        <v>1004</v>
      </c>
      <c r="G215" s="2">
        <v>2026</v>
      </c>
      <c r="H215" s="2" t="s">
        <v>1428</v>
      </c>
      <c r="I215" s="2" t="s">
        <v>9</v>
      </c>
      <c r="J215" s="2" t="s">
        <v>1026</v>
      </c>
      <c r="K215" s="2" t="s">
        <v>4</v>
      </c>
      <c r="L215" s="6" t="s">
        <v>1043</v>
      </c>
      <c r="M215" s="2">
        <v>30</v>
      </c>
      <c r="N215" s="2" t="s">
        <v>3</v>
      </c>
      <c r="O215" s="43">
        <v>1071.1500000000001</v>
      </c>
      <c r="P215" s="43">
        <f t="shared" si="52"/>
        <v>32134.500000000004</v>
      </c>
      <c r="Q215" s="2" t="s">
        <v>2</v>
      </c>
      <c r="R215" s="2" t="s">
        <v>63</v>
      </c>
      <c r="S215" s="3" t="s">
        <v>1909</v>
      </c>
      <c r="T215" s="5">
        <v>46058</v>
      </c>
      <c r="U215" s="2" t="s">
        <v>12</v>
      </c>
      <c r="V215" s="5">
        <v>46063</v>
      </c>
      <c r="W215" s="3" t="s">
        <v>14</v>
      </c>
      <c r="X215" s="2" t="s">
        <v>13</v>
      </c>
      <c r="Y215" s="2">
        <v>3</v>
      </c>
      <c r="Z215" s="2">
        <v>30</v>
      </c>
      <c r="AA215" s="2">
        <f t="shared" si="53"/>
        <v>0</v>
      </c>
      <c r="AB215" s="4">
        <v>46076</v>
      </c>
      <c r="AC215" s="3">
        <v>5043</v>
      </c>
      <c r="AD215" s="3"/>
      <c r="AE215" s="2"/>
      <c r="AF215" s="2">
        <v>1</v>
      </c>
    </row>
    <row r="216" spans="1:32" ht="37.9" customHeight="1" x14ac:dyDescent="0.25">
      <c r="A216" s="2"/>
      <c r="B216" s="2" t="s">
        <v>156</v>
      </c>
      <c r="C216" s="2" t="s">
        <v>15</v>
      </c>
      <c r="D216" s="6" t="s">
        <v>1027</v>
      </c>
      <c r="E216" s="7">
        <v>46032</v>
      </c>
      <c r="F216" s="2" t="s">
        <v>1004</v>
      </c>
      <c r="G216" s="2">
        <v>2026</v>
      </c>
      <c r="H216" s="2" t="s">
        <v>1428</v>
      </c>
      <c r="I216" s="2" t="s">
        <v>9</v>
      </c>
      <c r="J216" s="2" t="s">
        <v>1026</v>
      </c>
      <c r="K216" s="2" t="s">
        <v>4</v>
      </c>
      <c r="L216" s="6" t="s">
        <v>1050</v>
      </c>
      <c r="M216" s="2">
        <v>30</v>
      </c>
      <c r="N216" s="2" t="s">
        <v>3</v>
      </c>
      <c r="O216" s="43">
        <v>665.85</v>
      </c>
      <c r="P216" s="43">
        <f t="shared" si="52"/>
        <v>19975.5</v>
      </c>
      <c r="Q216" s="2" t="s">
        <v>2</v>
      </c>
      <c r="R216" s="2" t="s">
        <v>63</v>
      </c>
      <c r="S216" s="3" t="s">
        <v>1909</v>
      </c>
      <c r="T216" s="5">
        <v>46058</v>
      </c>
      <c r="U216" s="2" t="s">
        <v>12</v>
      </c>
      <c r="V216" s="5">
        <v>46063</v>
      </c>
      <c r="W216" s="3" t="s">
        <v>14</v>
      </c>
      <c r="X216" s="2" t="s">
        <v>13</v>
      </c>
      <c r="Y216" s="2">
        <v>3</v>
      </c>
      <c r="Z216" s="2">
        <v>30</v>
      </c>
      <c r="AA216" s="2">
        <f t="shared" si="53"/>
        <v>0</v>
      </c>
      <c r="AB216" s="4">
        <v>46076</v>
      </c>
      <c r="AC216" s="3">
        <v>5043</v>
      </c>
      <c r="AD216" s="3"/>
      <c r="AE216" s="2"/>
      <c r="AF216" s="2">
        <v>1</v>
      </c>
    </row>
    <row r="217" spans="1:32" ht="37.9" customHeight="1" x14ac:dyDescent="0.25">
      <c r="A217" s="2"/>
      <c r="B217" s="2" t="s">
        <v>156</v>
      </c>
      <c r="C217" s="2" t="s">
        <v>15</v>
      </c>
      <c r="D217" s="6" t="s">
        <v>1027</v>
      </c>
      <c r="E217" s="7">
        <v>46032</v>
      </c>
      <c r="F217" s="2" t="s">
        <v>1004</v>
      </c>
      <c r="G217" s="2">
        <v>2026</v>
      </c>
      <c r="H217" s="2" t="s">
        <v>1428</v>
      </c>
      <c r="I217" s="2" t="s">
        <v>9</v>
      </c>
      <c r="J217" s="2" t="s">
        <v>1026</v>
      </c>
      <c r="K217" s="2" t="s">
        <v>4</v>
      </c>
      <c r="L217" s="6" t="s">
        <v>1051</v>
      </c>
      <c r="M217" s="2">
        <v>30</v>
      </c>
      <c r="N217" s="2" t="s">
        <v>3</v>
      </c>
      <c r="O217" s="43">
        <v>1042.2</v>
      </c>
      <c r="P217" s="43">
        <f t="shared" si="52"/>
        <v>31266</v>
      </c>
      <c r="Q217" s="2" t="s">
        <v>2</v>
      </c>
      <c r="R217" s="2" t="s">
        <v>63</v>
      </c>
      <c r="S217" s="3" t="s">
        <v>1909</v>
      </c>
      <c r="T217" s="5">
        <v>46058</v>
      </c>
      <c r="U217" s="2" t="s">
        <v>12</v>
      </c>
      <c r="V217" s="5">
        <v>46063</v>
      </c>
      <c r="W217" s="3" t="s">
        <v>14</v>
      </c>
      <c r="X217" s="2" t="s">
        <v>13</v>
      </c>
      <c r="Y217" s="2">
        <v>3</v>
      </c>
      <c r="Z217" s="2">
        <v>30</v>
      </c>
      <c r="AA217" s="2">
        <f t="shared" si="53"/>
        <v>0</v>
      </c>
      <c r="AB217" s="4">
        <v>46076</v>
      </c>
      <c r="AC217" s="3">
        <v>5043</v>
      </c>
      <c r="AD217" s="3"/>
      <c r="AE217" s="2"/>
      <c r="AF217" s="2">
        <v>1</v>
      </c>
    </row>
    <row r="218" spans="1:32" ht="37.9" customHeight="1" x14ac:dyDescent="0.25">
      <c r="A218" s="2">
        <v>1</v>
      </c>
      <c r="B218" s="2" t="s">
        <v>156</v>
      </c>
      <c r="C218" s="2" t="s">
        <v>15</v>
      </c>
      <c r="D218" s="6" t="s">
        <v>1432</v>
      </c>
      <c r="E218" s="7">
        <v>46032</v>
      </c>
      <c r="F218" s="2" t="s">
        <v>1004</v>
      </c>
      <c r="G218" s="2">
        <v>2026</v>
      </c>
      <c r="H218" s="2" t="s">
        <v>1431</v>
      </c>
      <c r="I218" s="2" t="s">
        <v>9</v>
      </c>
      <c r="J218" s="2" t="s">
        <v>1430</v>
      </c>
      <c r="K218" s="2" t="s">
        <v>4</v>
      </c>
      <c r="L218" s="6" t="s">
        <v>1429</v>
      </c>
      <c r="M218" s="2">
        <v>18</v>
      </c>
      <c r="N218" s="2" t="s">
        <v>26</v>
      </c>
      <c r="O218" s="43"/>
      <c r="P218" s="43">
        <f t="shared" si="52"/>
        <v>0</v>
      </c>
      <c r="Q218" s="2" t="s">
        <v>2</v>
      </c>
      <c r="R218" s="2"/>
      <c r="S218" s="3"/>
      <c r="T218" s="5"/>
      <c r="U218" s="2"/>
      <c r="V218" s="5"/>
      <c r="W218" s="3" t="s">
        <v>1</v>
      </c>
      <c r="X218" s="2" t="s">
        <v>0</v>
      </c>
      <c r="Y218" s="2">
        <v>4</v>
      </c>
      <c r="Z218" s="2"/>
      <c r="AA218" s="2">
        <f t="shared" si="53"/>
        <v>-18</v>
      </c>
      <c r="AB218" s="4"/>
      <c r="AC218" s="3"/>
      <c r="AD218" s="3"/>
      <c r="AE218" s="2">
        <v>1</v>
      </c>
      <c r="AF218" s="2">
        <v>1</v>
      </c>
    </row>
    <row r="219" spans="1:32" ht="37.9" customHeight="1" x14ac:dyDescent="0.25">
      <c r="A219" s="2">
        <v>9</v>
      </c>
      <c r="B219" s="2" t="s">
        <v>156</v>
      </c>
      <c r="C219" s="2" t="s">
        <v>15</v>
      </c>
      <c r="D219" s="6" t="s">
        <v>1444</v>
      </c>
      <c r="E219" s="7">
        <v>46032</v>
      </c>
      <c r="F219" s="2" t="s">
        <v>1004</v>
      </c>
      <c r="G219" s="2">
        <v>2026</v>
      </c>
      <c r="H219" s="2" t="s">
        <v>1443</v>
      </c>
      <c r="I219" s="2" t="s">
        <v>9</v>
      </c>
      <c r="J219" s="2" t="s">
        <v>1442</v>
      </c>
      <c r="K219" s="2" t="s">
        <v>4</v>
      </c>
      <c r="L219" s="6" t="s">
        <v>1433</v>
      </c>
      <c r="M219" s="2">
        <v>150</v>
      </c>
      <c r="N219" s="2" t="s">
        <v>26</v>
      </c>
      <c r="O219" s="43">
        <v>7331.25</v>
      </c>
      <c r="P219" s="43">
        <f t="shared" si="52"/>
        <v>1099687.5</v>
      </c>
      <c r="Q219" s="2" t="s">
        <v>2</v>
      </c>
      <c r="R219" s="2" t="s">
        <v>63</v>
      </c>
      <c r="S219" s="3" t="s">
        <v>1932</v>
      </c>
      <c r="T219" s="5">
        <v>46052</v>
      </c>
      <c r="U219" s="2" t="s">
        <v>12</v>
      </c>
      <c r="V219" s="5">
        <v>46079</v>
      </c>
      <c r="W219" s="3" t="s">
        <v>14</v>
      </c>
      <c r="X219" s="2" t="s">
        <v>13</v>
      </c>
      <c r="Y219" s="2">
        <v>3</v>
      </c>
      <c r="Z219" s="2">
        <v>150</v>
      </c>
      <c r="AA219" s="2">
        <f t="shared" si="53"/>
        <v>0</v>
      </c>
      <c r="AB219" s="4">
        <v>46084</v>
      </c>
      <c r="AC219" s="3">
        <v>5483</v>
      </c>
      <c r="AD219" s="3"/>
      <c r="AE219" s="2">
        <v>1</v>
      </c>
      <c r="AF219" s="2">
        <v>1</v>
      </c>
    </row>
    <row r="220" spans="1:32" ht="37.9" customHeight="1" x14ac:dyDescent="0.25">
      <c r="A220" s="2"/>
      <c r="B220" s="2" t="s">
        <v>156</v>
      </c>
      <c r="C220" s="2" t="s">
        <v>15</v>
      </c>
      <c r="D220" s="6" t="s">
        <v>1444</v>
      </c>
      <c r="E220" s="7">
        <v>46032</v>
      </c>
      <c r="F220" s="2" t="s">
        <v>1004</v>
      </c>
      <c r="G220" s="2">
        <v>2026</v>
      </c>
      <c r="H220" s="2" t="s">
        <v>1443</v>
      </c>
      <c r="I220" s="2" t="s">
        <v>9</v>
      </c>
      <c r="J220" s="2" t="s">
        <v>1442</v>
      </c>
      <c r="K220" s="2" t="s">
        <v>4</v>
      </c>
      <c r="L220" s="6" t="s">
        <v>1441</v>
      </c>
      <c r="M220" s="2">
        <v>8</v>
      </c>
      <c r="N220" s="2" t="s">
        <v>3</v>
      </c>
      <c r="O220" s="43">
        <v>62861.87</v>
      </c>
      <c r="P220" s="43">
        <f t="shared" si="52"/>
        <v>502894.96</v>
      </c>
      <c r="Q220" s="2" t="s">
        <v>2</v>
      </c>
      <c r="R220" s="2" t="s">
        <v>63</v>
      </c>
      <c r="S220" s="3" t="s">
        <v>1932</v>
      </c>
      <c r="T220" s="5">
        <v>46052</v>
      </c>
      <c r="U220" s="2" t="s">
        <v>12</v>
      </c>
      <c r="V220" s="5">
        <v>46079</v>
      </c>
      <c r="W220" s="3" t="s">
        <v>14</v>
      </c>
      <c r="X220" s="2" t="s">
        <v>13</v>
      </c>
      <c r="Y220" s="2">
        <v>3</v>
      </c>
      <c r="Z220" s="2">
        <v>8</v>
      </c>
      <c r="AA220" s="2">
        <f t="shared" si="53"/>
        <v>0</v>
      </c>
      <c r="AB220" s="4">
        <v>46084</v>
      </c>
      <c r="AC220" s="3">
        <v>5483</v>
      </c>
      <c r="AD220" s="3"/>
      <c r="AE220" s="2"/>
      <c r="AF220" s="2">
        <v>1</v>
      </c>
    </row>
    <row r="221" spans="1:32" ht="37.9" customHeight="1" x14ac:dyDescent="0.25">
      <c r="A221" s="2"/>
      <c r="B221" s="2" t="s">
        <v>156</v>
      </c>
      <c r="C221" s="2" t="s">
        <v>15</v>
      </c>
      <c r="D221" s="6" t="s">
        <v>1444</v>
      </c>
      <c r="E221" s="7">
        <v>46032</v>
      </c>
      <c r="F221" s="2" t="s">
        <v>1004</v>
      </c>
      <c r="G221" s="2">
        <v>2026</v>
      </c>
      <c r="H221" s="2" t="s">
        <v>1443</v>
      </c>
      <c r="I221" s="2" t="s">
        <v>9</v>
      </c>
      <c r="J221" s="2" t="s">
        <v>1442</v>
      </c>
      <c r="K221" s="2" t="s">
        <v>4</v>
      </c>
      <c r="L221" s="6" t="s">
        <v>1440</v>
      </c>
      <c r="M221" s="2">
        <v>1</v>
      </c>
      <c r="N221" s="2" t="s">
        <v>3</v>
      </c>
      <c r="O221" s="43">
        <v>568416.25</v>
      </c>
      <c r="P221" s="43">
        <f t="shared" si="52"/>
        <v>568416.25</v>
      </c>
      <c r="Q221" s="2" t="s">
        <v>2</v>
      </c>
      <c r="R221" s="2" t="s">
        <v>63</v>
      </c>
      <c r="S221" s="3" t="s">
        <v>1932</v>
      </c>
      <c r="T221" s="5">
        <v>46052</v>
      </c>
      <c r="U221" s="2" t="s">
        <v>12</v>
      </c>
      <c r="V221" s="5">
        <v>46079</v>
      </c>
      <c r="W221" s="3" t="s">
        <v>14</v>
      </c>
      <c r="X221" s="2" t="s">
        <v>13</v>
      </c>
      <c r="Y221" s="2">
        <v>3</v>
      </c>
      <c r="Z221" s="2">
        <v>1</v>
      </c>
      <c r="AA221" s="2">
        <f t="shared" si="53"/>
        <v>0</v>
      </c>
      <c r="AB221" s="4">
        <v>46084</v>
      </c>
      <c r="AC221" s="3">
        <v>5483</v>
      </c>
      <c r="AD221" s="3"/>
      <c r="AE221" s="2"/>
      <c r="AF221" s="2">
        <v>1</v>
      </c>
    </row>
    <row r="222" spans="1:32" ht="37.9" customHeight="1" x14ac:dyDescent="0.25">
      <c r="A222" s="2"/>
      <c r="B222" s="2" t="s">
        <v>156</v>
      </c>
      <c r="C222" s="2" t="s">
        <v>15</v>
      </c>
      <c r="D222" s="6" t="s">
        <v>1444</v>
      </c>
      <c r="E222" s="7">
        <v>46032</v>
      </c>
      <c r="F222" s="2" t="s">
        <v>1004</v>
      </c>
      <c r="G222" s="2">
        <v>2026</v>
      </c>
      <c r="H222" s="2" t="s">
        <v>1443</v>
      </c>
      <c r="I222" s="2" t="s">
        <v>9</v>
      </c>
      <c r="J222" s="2" t="s">
        <v>1442</v>
      </c>
      <c r="K222" s="2" t="s">
        <v>4</v>
      </c>
      <c r="L222" s="6" t="s">
        <v>1437</v>
      </c>
      <c r="M222" s="2">
        <v>2</v>
      </c>
      <c r="N222" s="2" t="s">
        <v>3</v>
      </c>
      <c r="O222" s="43">
        <v>204470</v>
      </c>
      <c r="P222" s="43">
        <f t="shared" si="52"/>
        <v>408940</v>
      </c>
      <c r="Q222" s="2" t="s">
        <v>2</v>
      </c>
      <c r="R222" s="2" t="s">
        <v>63</v>
      </c>
      <c r="S222" s="3" t="s">
        <v>1932</v>
      </c>
      <c r="T222" s="5">
        <v>46052</v>
      </c>
      <c r="U222" s="2" t="s">
        <v>12</v>
      </c>
      <c r="V222" s="5">
        <v>46079</v>
      </c>
      <c r="W222" s="3" t="s">
        <v>14</v>
      </c>
      <c r="X222" s="2" t="s">
        <v>13</v>
      </c>
      <c r="Y222" s="2">
        <v>3</v>
      </c>
      <c r="Z222" s="2">
        <v>2</v>
      </c>
      <c r="AA222" s="2">
        <f t="shared" si="53"/>
        <v>0</v>
      </c>
      <c r="AB222" s="4">
        <v>46084</v>
      </c>
      <c r="AC222" s="3">
        <v>5483</v>
      </c>
      <c r="AD222" s="3"/>
      <c r="AE222" s="2"/>
      <c r="AF222" s="2">
        <v>1</v>
      </c>
    </row>
    <row r="223" spans="1:32" ht="37.9" customHeight="1" x14ac:dyDescent="0.25">
      <c r="A223" s="2"/>
      <c r="B223" s="2" t="s">
        <v>156</v>
      </c>
      <c r="C223" s="2" t="s">
        <v>15</v>
      </c>
      <c r="D223" s="6" t="s">
        <v>1444</v>
      </c>
      <c r="E223" s="7">
        <v>46032</v>
      </c>
      <c r="F223" s="2" t="s">
        <v>1004</v>
      </c>
      <c r="G223" s="2">
        <v>2026</v>
      </c>
      <c r="H223" s="2" t="s">
        <v>1443</v>
      </c>
      <c r="I223" s="2" t="s">
        <v>9</v>
      </c>
      <c r="J223" s="2" t="s">
        <v>1442</v>
      </c>
      <c r="K223" s="2" t="s">
        <v>4</v>
      </c>
      <c r="L223" s="6" t="s">
        <v>1438</v>
      </c>
      <c r="M223" s="2">
        <v>2</v>
      </c>
      <c r="N223" s="2" t="s">
        <v>3</v>
      </c>
      <c r="O223" s="43">
        <v>245366.87</v>
      </c>
      <c r="P223" s="43">
        <f t="shared" si="52"/>
        <v>490733.74</v>
      </c>
      <c r="Q223" s="2" t="s">
        <v>2</v>
      </c>
      <c r="R223" s="2" t="s">
        <v>63</v>
      </c>
      <c r="S223" s="3" t="s">
        <v>1932</v>
      </c>
      <c r="T223" s="5">
        <v>46052</v>
      </c>
      <c r="U223" s="2" t="s">
        <v>12</v>
      </c>
      <c r="V223" s="5">
        <v>46079</v>
      </c>
      <c r="W223" s="3" t="s">
        <v>14</v>
      </c>
      <c r="X223" s="2" t="s">
        <v>13</v>
      </c>
      <c r="Y223" s="2">
        <v>3</v>
      </c>
      <c r="Z223" s="2">
        <v>2</v>
      </c>
      <c r="AA223" s="2">
        <f t="shared" si="53"/>
        <v>0</v>
      </c>
      <c r="AB223" s="4">
        <v>46084</v>
      </c>
      <c r="AC223" s="3">
        <v>5483</v>
      </c>
      <c r="AD223" s="3"/>
      <c r="AE223" s="2"/>
      <c r="AF223" s="2">
        <v>1</v>
      </c>
    </row>
    <row r="224" spans="1:32" ht="37.9" customHeight="1" x14ac:dyDescent="0.25">
      <c r="A224" s="2"/>
      <c r="B224" s="2" t="s">
        <v>156</v>
      </c>
      <c r="C224" s="2" t="s">
        <v>15</v>
      </c>
      <c r="D224" s="6" t="s">
        <v>1444</v>
      </c>
      <c r="E224" s="7">
        <v>46032</v>
      </c>
      <c r="F224" s="2" t="s">
        <v>1004</v>
      </c>
      <c r="G224" s="2">
        <v>2026</v>
      </c>
      <c r="H224" s="2" t="s">
        <v>1443</v>
      </c>
      <c r="I224" s="2" t="s">
        <v>9</v>
      </c>
      <c r="J224" s="2" t="s">
        <v>1442</v>
      </c>
      <c r="K224" s="2" t="s">
        <v>4</v>
      </c>
      <c r="L224" s="6" t="s">
        <v>1434</v>
      </c>
      <c r="M224" s="2">
        <v>1</v>
      </c>
      <c r="N224" s="2" t="s">
        <v>3</v>
      </c>
      <c r="O224" s="43">
        <v>836668.12</v>
      </c>
      <c r="P224" s="43">
        <f t="shared" si="52"/>
        <v>836668.12</v>
      </c>
      <c r="Q224" s="2" t="s">
        <v>2</v>
      </c>
      <c r="R224" s="2" t="s">
        <v>63</v>
      </c>
      <c r="S224" s="3" t="s">
        <v>1932</v>
      </c>
      <c r="T224" s="5">
        <v>46052</v>
      </c>
      <c r="U224" s="2" t="s">
        <v>12</v>
      </c>
      <c r="V224" s="5">
        <v>46079</v>
      </c>
      <c r="W224" s="3" t="s">
        <v>14</v>
      </c>
      <c r="X224" s="2" t="s">
        <v>13</v>
      </c>
      <c r="Y224" s="2">
        <v>3</v>
      </c>
      <c r="Z224" s="2">
        <v>1</v>
      </c>
      <c r="AA224" s="2">
        <f t="shared" si="53"/>
        <v>0</v>
      </c>
      <c r="AB224" s="4">
        <v>46084</v>
      </c>
      <c r="AC224" s="3">
        <v>5484</v>
      </c>
      <c r="AD224" s="3"/>
      <c r="AE224" s="2"/>
      <c r="AF224" s="2">
        <v>1</v>
      </c>
    </row>
    <row r="225" spans="1:32" ht="37.9" customHeight="1" x14ac:dyDescent="0.25">
      <c r="A225" s="2"/>
      <c r="B225" s="2" t="s">
        <v>156</v>
      </c>
      <c r="C225" s="2" t="s">
        <v>15</v>
      </c>
      <c r="D225" s="6" t="s">
        <v>1444</v>
      </c>
      <c r="E225" s="7">
        <v>46032</v>
      </c>
      <c r="F225" s="2" t="s">
        <v>1004</v>
      </c>
      <c r="G225" s="2">
        <v>2026</v>
      </c>
      <c r="H225" s="2" t="s">
        <v>1443</v>
      </c>
      <c r="I225" s="2" t="s">
        <v>9</v>
      </c>
      <c r="J225" s="2" t="s">
        <v>1442</v>
      </c>
      <c r="K225" s="2" t="s">
        <v>2928</v>
      </c>
      <c r="L225" s="6" t="s">
        <v>1439</v>
      </c>
      <c r="M225" s="2">
        <v>1</v>
      </c>
      <c r="N225" s="2" t="s">
        <v>3</v>
      </c>
      <c r="O225" s="43">
        <v>1417978.75</v>
      </c>
      <c r="P225" s="43">
        <f t="shared" si="52"/>
        <v>1417978.75</v>
      </c>
      <c r="Q225" s="2" t="s">
        <v>2</v>
      </c>
      <c r="R225" s="2" t="s">
        <v>63</v>
      </c>
      <c r="S225" s="3" t="s">
        <v>1932</v>
      </c>
      <c r="T225" s="5">
        <v>46052</v>
      </c>
      <c r="U225" s="2" t="s">
        <v>12</v>
      </c>
      <c r="V225" s="5">
        <v>46079</v>
      </c>
      <c r="W225" s="3" t="s">
        <v>14</v>
      </c>
      <c r="X225" s="2" t="s">
        <v>13</v>
      </c>
      <c r="Y225" s="2">
        <v>3</v>
      </c>
      <c r="Z225" s="2">
        <v>1</v>
      </c>
      <c r="AA225" s="2">
        <f t="shared" si="53"/>
        <v>0</v>
      </c>
      <c r="AB225" s="4">
        <v>46146</v>
      </c>
      <c r="AC225" s="3">
        <v>7242</v>
      </c>
      <c r="AD225" s="3"/>
      <c r="AE225" s="2"/>
      <c r="AF225" s="2">
        <v>1</v>
      </c>
    </row>
    <row r="226" spans="1:32" ht="37.9" customHeight="1" x14ac:dyDescent="0.25">
      <c r="A226" s="2"/>
      <c r="B226" s="2" t="s">
        <v>156</v>
      </c>
      <c r="C226" s="2" t="s">
        <v>15</v>
      </c>
      <c r="D226" s="6" t="s">
        <v>1444</v>
      </c>
      <c r="E226" s="7">
        <v>46032</v>
      </c>
      <c r="F226" s="2" t="s">
        <v>1004</v>
      </c>
      <c r="G226" s="2">
        <v>2026</v>
      </c>
      <c r="H226" s="2" t="s">
        <v>1443</v>
      </c>
      <c r="I226" s="2" t="s">
        <v>9</v>
      </c>
      <c r="J226" s="2" t="s">
        <v>1442</v>
      </c>
      <c r="K226" s="2" t="s">
        <v>4</v>
      </c>
      <c r="L226" s="6" t="s">
        <v>1436</v>
      </c>
      <c r="M226" s="2">
        <v>2</v>
      </c>
      <c r="N226" s="2" t="s">
        <v>3</v>
      </c>
      <c r="O226" s="43">
        <v>35799.370000000003</v>
      </c>
      <c r="P226" s="43">
        <f t="shared" si="52"/>
        <v>71598.740000000005</v>
      </c>
      <c r="Q226" s="2" t="s">
        <v>2</v>
      </c>
      <c r="R226" s="2" t="s">
        <v>63</v>
      </c>
      <c r="S226" s="3" t="s">
        <v>1932</v>
      </c>
      <c r="T226" s="5">
        <v>46052</v>
      </c>
      <c r="U226" s="2" t="s">
        <v>12</v>
      </c>
      <c r="V226" s="5">
        <v>46079</v>
      </c>
      <c r="W226" s="3" t="s">
        <v>14</v>
      </c>
      <c r="X226" s="2" t="s">
        <v>13</v>
      </c>
      <c r="Y226" s="2">
        <v>3</v>
      </c>
      <c r="Z226" s="2">
        <v>2</v>
      </c>
      <c r="AA226" s="2">
        <f t="shared" si="53"/>
        <v>0</v>
      </c>
      <c r="AB226" s="4">
        <v>46084</v>
      </c>
      <c r="AC226" s="3">
        <v>5483</v>
      </c>
      <c r="AD226" s="3"/>
      <c r="AE226" s="2"/>
      <c r="AF226" s="2">
        <v>1</v>
      </c>
    </row>
    <row r="227" spans="1:32" ht="37.9" customHeight="1" x14ac:dyDescent="0.25">
      <c r="A227" s="2"/>
      <c r="B227" s="2" t="s">
        <v>156</v>
      </c>
      <c r="C227" s="2" t="s">
        <v>15</v>
      </c>
      <c r="D227" s="6" t="s">
        <v>1444</v>
      </c>
      <c r="E227" s="7">
        <v>46032</v>
      </c>
      <c r="F227" s="2" t="s">
        <v>1004</v>
      </c>
      <c r="G227" s="2">
        <v>2026</v>
      </c>
      <c r="H227" s="2" t="s">
        <v>1443</v>
      </c>
      <c r="I227" s="2" t="s">
        <v>9</v>
      </c>
      <c r="J227" s="2" t="s">
        <v>1442</v>
      </c>
      <c r="K227" s="2" t="s">
        <v>4</v>
      </c>
      <c r="L227" s="6" t="s">
        <v>1435</v>
      </c>
      <c r="M227" s="2">
        <v>2</v>
      </c>
      <c r="N227" s="2" t="s">
        <v>3</v>
      </c>
      <c r="O227" s="43">
        <v>66455.62</v>
      </c>
      <c r="P227" s="43">
        <f t="shared" si="52"/>
        <v>132911.24</v>
      </c>
      <c r="Q227" s="2" t="s">
        <v>2</v>
      </c>
      <c r="R227" s="2" t="s">
        <v>63</v>
      </c>
      <c r="S227" s="3" t="s">
        <v>1932</v>
      </c>
      <c r="T227" s="5">
        <v>46052</v>
      </c>
      <c r="U227" s="2" t="s">
        <v>12</v>
      </c>
      <c r="V227" s="5">
        <v>46079</v>
      </c>
      <c r="W227" s="3" t="s">
        <v>14</v>
      </c>
      <c r="X227" s="2" t="s">
        <v>13</v>
      </c>
      <c r="Y227" s="2">
        <v>3</v>
      </c>
      <c r="Z227" s="2">
        <v>2</v>
      </c>
      <c r="AA227" s="2">
        <f t="shared" si="53"/>
        <v>0</v>
      </c>
      <c r="AB227" s="4">
        <v>46084</v>
      </c>
      <c r="AC227" s="3">
        <v>5483</v>
      </c>
      <c r="AD227" s="3"/>
      <c r="AE227" s="2"/>
      <c r="AF227" s="2">
        <v>1</v>
      </c>
    </row>
    <row r="228" spans="1:32" ht="37.9" customHeight="1" x14ac:dyDescent="0.25">
      <c r="A228" s="2">
        <v>2</v>
      </c>
      <c r="B228" s="2" t="s">
        <v>156</v>
      </c>
      <c r="C228" s="2" t="s">
        <v>15</v>
      </c>
      <c r="D228" s="6" t="s">
        <v>1447</v>
      </c>
      <c r="E228" s="7">
        <v>46032</v>
      </c>
      <c r="F228" s="2" t="s">
        <v>1004</v>
      </c>
      <c r="G228" s="2">
        <v>2026</v>
      </c>
      <c r="H228" s="2" t="s">
        <v>1446</v>
      </c>
      <c r="I228" s="2" t="s">
        <v>9</v>
      </c>
      <c r="J228" s="2" t="s">
        <v>1445</v>
      </c>
      <c r="K228" s="2" t="s">
        <v>4</v>
      </c>
      <c r="L228" s="6" t="s">
        <v>1448</v>
      </c>
      <c r="M228" s="2">
        <v>1</v>
      </c>
      <c r="N228" s="2" t="s">
        <v>3</v>
      </c>
      <c r="O228" s="43">
        <v>255407.5</v>
      </c>
      <c r="P228" s="43">
        <f t="shared" si="52"/>
        <v>255407.5</v>
      </c>
      <c r="Q228" s="2" t="s">
        <v>2</v>
      </c>
      <c r="R228" s="2" t="s">
        <v>373</v>
      </c>
      <c r="S228" s="3" t="s">
        <v>1906</v>
      </c>
      <c r="T228" s="5">
        <v>46065</v>
      </c>
      <c r="U228" s="2" t="s">
        <v>12</v>
      </c>
      <c r="V228" s="5">
        <v>46065</v>
      </c>
      <c r="W228" s="3" t="s">
        <v>14</v>
      </c>
      <c r="X228" s="2" t="s">
        <v>13</v>
      </c>
      <c r="Y228" s="2">
        <v>3</v>
      </c>
      <c r="Z228" s="2">
        <v>1</v>
      </c>
      <c r="AA228" s="2">
        <f t="shared" si="53"/>
        <v>0</v>
      </c>
      <c r="AB228" s="4">
        <v>46087</v>
      </c>
      <c r="AC228" s="3">
        <v>7172</v>
      </c>
      <c r="AD228" s="3"/>
      <c r="AE228" s="2">
        <v>1</v>
      </c>
      <c r="AF228" s="2">
        <v>1</v>
      </c>
    </row>
    <row r="229" spans="1:32" ht="37.9" customHeight="1" x14ac:dyDescent="0.25">
      <c r="A229" s="2"/>
      <c r="B229" s="2" t="s">
        <v>156</v>
      </c>
      <c r="C229" s="2" t="s">
        <v>15</v>
      </c>
      <c r="D229" s="6" t="s">
        <v>1447</v>
      </c>
      <c r="E229" s="7">
        <v>46032</v>
      </c>
      <c r="F229" s="2" t="s">
        <v>1004</v>
      </c>
      <c r="G229" s="2">
        <v>2026</v>
      </c>
      <c r="H229" s="2" t="s">
        <v>1446</v>
      </c>
      <c r="I229" s="2" t="s">
        <v>9</v>
      </c>
      <c r="J229" s="2" t="s">
        <v>1445</v>
      </c>
      <c r="K229" s="2" t="s">
        <v>4</v>
      </c>
      <c r="L229" s="6" t="s">
        <v>1449</v>
      </c>
      <c r="M229" s="2">
        <v>1</v>
      </c>
      <c r="N229" s="2" t="s">
        <v>3</v>
      </c>
      <c r="O229" s="43">
        <v>419406</v>
      </c>
      <c r="P229" s="43">
        <f t="shared" si="52"/>
        <v>419406</v>
      </c>
      <c r="Q229" s="2" t="s">
        <v>2</v>
      </c>
      <c r="R229" s="2" t="s">
        <v>373</v>
      </c>
      <c r="S229" s="3" t="s">
        <v>1906</v>
      </c>
      <c r="T229" s="5">
        <v>46065</v>
      </c>
      <c r="U229" s="2" t="s">
        <v>12</v>
      </c>
      <c r="V229" s="5">
        <v>46065</v>
      </c>
      <c r="W229" s="3" t="s">
        <v>14</v>
      </c>
      <c r="X229" s="2" t="s">
        <v>13</v>
      </c>
      <c r="Y229" s="2">
        <v>3</v>
      </c>
      <c r="Z229" s="2">
        <v>1</v>
      </c>
      <c r="AA229" s="2">
        <f t="shared" ref="AA229" si="57">Z229-M229</f>
        <v>0</v>
      </c>
      <c r="AB229" s="4">
        <v>46087</v>
      </c>
      <c r="AC229" s="3">
        <v>7172</v>
      </c>
      <c r="AD229" s="3"/>
      <c r="AE229" s="2"/>
      <c r="AF229" s="2">
        <v>1</v>
      </c>
    </row>
    <row r="230" spans="1:32" ht="37.9" customHeight="1" x14ac:dyDescent="0.25">
      <c r="A230" s="2">
        <v>1</v>
      </c>
      <c r="B230" s="2" t="s">
        <v>156</v>
      </c>
      <c r="C230" s="2" t="s">
        <v>15</v>
      </c>
      <c r="D230" s="6" t="s">
        <v>807</v>
      </c>
      <c r="E230" s="7">
        <v>46034</v>
      </c>
      <c r="F230" s="2" t="s">
        <v>1004</v>
      </c>
      <c r="G230" s="2">
        <v>2026</v>
      </c>
      <c r="H230" s="2" t="s">
        <v>1332</v>
      </c>
      <c r="I230" s="2" t="s">
        <v>9</v>
      </c>
      <c r="J230" s="2" t="s">
        <v>1484</v>
      </c>
      <c r="K230" s="2" t="s">
        <v>4</v>
      </c>
      <c r="L230" s="6" t="s">
        <v>1488</v>
      </c>
      <c r="M230" s="2">
        <v>100</v>
      </c>
      <c r="N230" s="2" t="s">
        <v>3</v>
      </c>
      <c r="O230" s="43">
        <v>1682.42</v>
      </c>
      <c r="P230" s="43">
        <f t="shared" si="52"/>
        <v>168242</v>
      </c>
      <c r="Q230" s="2" t="s">
        <v>2</v>
      </c>
      <c r="R230" s="2" t="s">
        <v>1423</v>
      </c>
      <c r="S230" s="3" t="s">
        <v>1387</v>
      </c>
      <c r="T230" s="5">
        <v>46030</v>
      </c>
      <c r="U230" s="2" t="s">
        <v>45</v>
      </c>
      <c r="V230" s="5">
        <v>46030</v>
      </c>
      <c r="W230" s="3" t="s">
        <v>14</v>
      </c>
      <c r="X230" s="2" t="s">
        <v>13</v>
      </c>
      <c r="Y230" s="2">
        <v>3</v>
      </c>
      <c r="Z230" s="2">
        <v>100</v>
      </c>
      <c r="AA230" s="2">
        <f t="shared" si="53"/>
        <v>0</v>
      </c>
      <c r="AB230" s="4">
        <v>46030</v>
      </c>
      <c r="AC230" s="3">
        <v>1556</v>
      </c>
      <c r="AD230" s="3"/>
      <c r="AE230" s="2">
        <v>1</v>
      </c>
      <c r="AF230" s="2">
        <v>1</v>
      </c>
    </row>
    <row r="231" spans="1:32" ht="37.9" customHeight="1" x14ac:dyDescent="0.25">
      <c r="A231" s="2">
        <v>2</v>
      </c>
      <c r="B231" s="2" t="s">
        <v>156</v>
      </c>
      <c r="C231" s="2" t="s">
        <v>15</v>
      </c>
      <c r="D231" s="6" t="s">
        <v>1768</v>
      </c>
      <c r="E231" s="7">
        <v>46034</v>
      </c>
      <c r="F231" s="2" t="s">
        <v>1004</v>
      </c>
      <c r="G231" s="2">
        <v>2026</v>
      </c>
      <c r="H231" s="2" t="s">
        <v>1483</v>
      </c>
      <c r="I231" s="2" t="s">
        <v>9</v>
      </c>
      <c r="J231" s="2" t="s">
        <v>1489</v>
      </c>
      <c r="K231" s="2" t="s">
        <v>4</v>
      </c>
      <c r="L231" s="6" t="s">
        <v>2493</v>
      </c>
      <c r="M231" s="2">
        <v>1</v>
      </c>
      <c r="N231" s="2" t="s">
        <v>3</v>
      </c>
      <c r="O231" s="43">
        <v>109090.91</v>
      </c>
      <c r="P231" s="43">
        <f t="shared" si="52"/>
        <v>109090.91</v>
      </c>
      <c r="Q231" s="2" t="s">
        <v>2</v>
      </c>
      <c r="R231" s="2" t="s">
        <v>76</v>
      </c>
      <c r="S231" s="3" t="s">
        <v>1693</v>
      </c>
      <c r="T231" s="5">
        <v>46048</v>
      </c>
      <c r="U231" s="2" t="s">
        <v>45</v>
      </c>
      <c r="V231" s="5">
        <v>46050</v>
      </c>
      <c r="W231" s="3" t="s">
        <v>14</v>
      </c>
      <c r="X231" s="2" t="s">
        <v>13</v>
      </c>
      <c r="Y231" s="2">
        <v>3</v>
      </c>
      <c r="Z231" s="2">
        <v>1</v>
      </c>
      <c r="AA231" s="2">
        <f t="shared" si="53"/>
        <v>0</v>
      </c>
      <c r="AB231" s="4">
        <v>46048</v>
      </c>
      <c r="AC231" s="3">
        <v>1446</v>
      </c>
      <c r="AD231" s="3"/>
      <c r="AE231" s="2">
        <v>1</v>
      </c>
      <c r="AF231" s="2">
        <v>1</v>
      </c>
    </row>
    <row r="232" spans="1:32" ht="37.9" customHeight="1" x14ac:dyDescent="0.25">
      <c r="A232" s="2"/>
      <c r="B232" s="2" t="s">
        <v>156</v>
      </c>
      <c r="C232" s="2" t="s">
        <v>15</v>
      </c>
      <c r="D232" s="6" t="s">
        <v>1768</v>
      </c>
      <c r="E232" s="7">
        <v>46034</v>
      </c>
      <c r="F232" s="2" t="s">
        <v>1004</v>
      </c>
      <c r="G232" s="2">
        <v>2026</v>
      </c>
      <c r="H232" s="2" t="s">
        <v>1483</v>
      </c>
      <c r="I232" s="2" t="s">
        <v>9</v>
      </c>
      <c r="J232" s="2" t="s">
        <v>1489</v>
      </c>
      <c r="K232" s="2" t="s">
        <v>4</v>
      </c>
      <c r="L232" s="6" t="s">
        <v>1485</v>
      </c>
      <c r="M232" s="2">
        <v>1</v>
      </c>
      <c r="N232" s="2" t="s">
        <v>3</v>
      </c>
      <c r="O232" s="43">
        <v>30999.38</v>
      </c>
      <c r="P232" s="43">
        <f t="shared" si="52"/>
        <v>30999.38</v>
      </c>
      <c r="Q232" s="2" t="s">
        <v>2</v>
      </c>
      <c r="R232" s="2" t="s">
        <v>1694</v>
      </c>
      <c r="S232" s="3" t="s">
        <v>1722</v>
      </c>
      <c r="T232" s="5">
        <v>46048</v>
      </c>
      <c r="U232" s="2" t="s">
        <v>45</v>
      </c>
      <c r="V232" s="5">
        <v>46048</v>
      </c>
      <c r="W232" s="3" t="s">
        <v>14</v>
      </c>
      <c r="X232" s="2" t="s">
        <v>13</v>
      </c>
      <c r="Y232" s="2">
        <v>3</v>
      </c>
      <c r="Z232" s="2">
        <v>1</v>
      </c>
      <c r="AA232" s="2">
        <f t="shared" ref="AA232:AA233" si="58">Z232-M232</f>
        <v>0</v>
      </c>
      <c r="AB232" s="4">
        <v>46048</v>
      </c>
      <c r="AC232" s="3">
        <v>53590</v>
      </c>
      <c r="AD232" s="3"/>
      <c r="AE232" s="2"/>
      <c r="AF232" s="2">
        <v>1</v>
      </c>
    </row>
    <row r="233" spans="1:32" ht="37.9" customHeight="1" x14ac:dyDescent="0.25">
      <c r="A233" s="2">
        <v>6</v>
      </c>
      <c r="B233" s="2" t="s">
        <v>156</v>
      </c>
      <c r="C233" s="2" t="s">
        <v>15</v>
      </c>
      <c r="D233" s="6" t="s">
        <v>1713</v>
      </c>
      <c r="E233" s="7">
        <v>46050</v>
      </c>
      <c r="F233" s="2" t="s">
        <v>1004</v>
      </c>
      <c r="G233" s="2">
        <v>2026</v>
      </c>
      <c r="H233" s="2" t="s">
        <v>1717</v>
      </c>
      <c r="I233" s="2" t="s">
        <v>9</v>
      </c>
      <c r="J233" s="2" t="s">
        <v>1706</v>
      </c>
      <c r="K233" s="2" t="s">
        <v>4</v>
      </c>
      <c r="L233" s="6" t="s">
        <v>1707</v>
      </c>
      <c r="M233" s="2">
        <v>30</v>
      </c>
      <c r="N233" s="2" t="s">
        <v>3</v>
      </c>
      <c r="O233" s="43">
        <v>13000</v>
      </c>
      <c r="P233" s="43">
        <f>O233*M233</f>
        <v>390000</v>
      </c>
      <c r="Q233" s="2" t="s">
        <v>2</v>
      </c>
      <c r="R233" s="2" t="s">
        <v>2084</v>
      </c>
      <c r="S233" s="3">
        <v>104935</v>
      </c>
      <c r="T233" s="5">
        <v>46091</v>
      </c>
      <c r="U233" s="2" t="s">
        <v>12</v>
      </c>
      <c r="V233" s="5">
        <v>46093</v>
      </c>
      <c r="W233" s="3" t="s">
        <v>14</v>
      </c>
      <c r="X233" s="2" t="s">
        <v>13</v>
      </c>
      <c r="Y233" s="2">
        <v>3</v>
      </c>
      <c r="Z233" s="2">
        <v>30</v>
      </c>
      <c r="AA233" s="2">
        <f t="shared" si="58"/>
        <v>0</v>
      </c>
      <c r="AB233" s="4">
        <v>46100</v>
      </c>
      <c r="AC233" s="3" t="s">
        <v>1636</v>
      </c>
      <c r="AD233" s="3"/>
      <c r="AE233" s="2">
        <v>1</v>
      </c>
      <c r="AF233" s="2">
        <v>1</v>
      </c>
    </row>
    <row r="234" spans="1:32" ht="37.9" customHeight="1" x14ac:dyDescent="0.25">
      <c r="A234" s="2"/>
      <c r="B234" s="2" t="s">
        <v>156</v>
      </c>
      <c r="C234" s="2" t="s">
        <v>15</v>
      </c>
      <c r="D234" s="6" t="s">
        <v>1713</v>
      </c>
      <c r="E234" s="7">
        <v>46050</v>
      </c>
      <c r="F234" s="2" t="s">
        <v>1004</v>
      </c>
      <c r="G234" s="2">
        <v>2026</v>
      </c>
      <c r="H234" s="2" t="s">
        <v>1717</v>
      </c>
      <c r="I234" s="2" t="s">
        <v>9</v>
      </c>
      <c r="J234" s="2" t="s">
        <v>1706</v>
      </c>
      <c r="K234" s="2" t="s">
        <v>4</v>
      </c>
      <c r="L234" s="6" t="s">
        <v>1708</v>
      </c>
      <c r="M234" s="2">
        <v>15</v>
      </c>
      <c r="N234" s="2" t="s">
        <v>3</v>
      </c>
      <c r="O234" s="43">
        <f>6000+6433.33</f>
        <v>12433.33</v>
      </c>
      <c r="P234" s="43">
        <f t="shared" ref="P234" si="59">O234*M234</f>
        <v>186499.95</v>
      </c>
      <c r="Q234" s="2" t="s">
        <v>2</v>
      </c>
      <c r="R234" s="2" t="s">
        <v>2084</v>
      </c>
      <c r="S234" s="3" t="s">
        <v>2118</v>
      </c>
      <c r="T234" s="5">
        <v>46091</v>
      </c>
      <c r="U234" s="2" t="s">
        <v>12</v>
      </c>
      <c r="V234" s="5">
        <v>46093</v>
      </c>
      <c r="W234" s="3" t="s">
        <v>14</v>
      </c>
      <c r="X234" s="2" t="s">
        <v>13</v>
      </c>
      <c r="Y234" s="2">
        <v>3</v>
      </c>
      <c r="Z234" s="2">
        <v>15</v>
      </c>
      <c r="AA234" s="2">
        <f t="shared" ref="AA234:AA238" si="60">Z234-M234</f>
        <v>0</v>
      </c>
      <c r="AB234" s="4">
        <v>46100</v>
      </c>
      <c r="AC234" s="3" t="s">
        <v>1636</v>
      </c>
      <c r="AD234" s="3"/>
      <c r="AE234" s="2"/>
      <c r="AF234" s="2">
        <v>1</v>
      </c>
    </row>
    <row r="235" spans="1:32" ht="37.9" customHeight="1" x14ac:dyDescent="0.25">
      <c r="A235" s="2"/>
      <c r="B235" s="2" t="s">
        <v>156</v>
      </c>
      <c r="C235" s="2" t="s">
        <v>15</v>
      </c>
      <c r="D235" s="6" t="s">
        <v>1713</v>
      </c>
      <c r="E235" s="7">
        <v>46050</v>
      </c>
      <c r="F235" s="2" t="s">
        <v>1004</v>
      </c>
      <c r="G235" s="2">
        <v>2026</v>
      </c>
      <c r="H235" s="2" t="s">
        <v>1717</v>
      </c>
      <c r="I235" s="2" t="s">
        <v>9</v>
      </c>
      <c r="J235" s="2" t="s">
        <v>1706</v>
      </c>
      <c r="K235" s="2" t="s">
        <v>4</v>
      </c>
      <c r="L235" s="6" t="s">
        <v>1709</v>
      </c>
      <c r="M235" s="2">
        <v>7</v>
      </c>
      <c r="N235" s="2" t="s">
        <v>3</v>
      </c>
      <c r="O235" s="43">
        <v>13500</v>
      </c>
      <c r="P235" s="43">
        <f t="shared" ref="P235:P238" si="61">O235*M235</f>
        <v>94500</v>
      </c>
      <c r="Q235" s="2" t="s">
        <v>2</v>
      </c>
      <c r="R235" s="2" t="s">
        <v>2084</v>
      </c>
      <c r="S235" s="3">
        <v>104935</v>
      </c>
      <c r="T235" s="5">
        <v>46091</v>
      </c>
      <c r="U235" s="2" t="s">
        <v>12</v>
      </c>
      <c r="V235" s="5">
        <v>46093</v>
      </c>
      <c r="W235" s="3" t="s">
        <v>14</v>
      </c>
      <c r="X235" s="2" t="s">
        <v>13</v>
      </c>
      <c r="Y235" s="2">
        <v>3</v>
      </c>
      <c r="Z235" s="2">
        <v>7</v>
      </c>
      <c r="AA235" s="2">
        <f t="shared" si="60"/>
        <v>0</v>
      </c>
      <c r="AB235" s="4">
        <v>46100</v>
      </c>
      <c r="AC235" s="3" t="s">
        <v>1636</v>
      </c>
      <c r="AD235" s="3"/>
      <c r="AE235" s="2"/>
      <c r="AF235" s="2">
        <v>1</v>
      </c>
    </row>
    <row r="236" spans="1:32" ht="37.9" customHeight="1" x14ac:dyDescent="0.25">
      <c r="A236" s="2"/>
      <c r="B236" s="2" t="s">
        <v>156</v>
      </c>
      <c r="C236" s="2" t="s">
        <v>15</v>
      </c>
      <c r="D236" s="6" t="s">
        <v>1713</v>
      </c>
      <c r="E236" s="7">
        <v>46050</v>
      </c>
      <c r="F236" s="2" t="s">
        <v>1004</v>
      </c>
      <c r="G236" s="2">
        <v>2026</v>
      </c>
      <c r="H236" s="2" t="s">
        <v>1717</v>
      </c>
      <c r="I236" s="2" t="s">
        <v>9</v>
      </c>
      <c r="J236" s="2" t="s">
        <v>1706</v>
      </c>
      <c r="K236" s="2" t="s">
        <v>4</v>
      </c>
      <c r="L236" s="6" t="s">
        <v>1710</v>
      </c>
      <c r="M236" s="2">
        <v>7</v>
      </c>
      <c r="N236" s="2" t="s">
        <v>3</v>
      </c>
      <c r="O236" s="43">
        <v>14000</v>
      </c>
      <c r="P236" s="43">
        <f t="shared" si="61"/>
        <v>98000</v>
      </c>
      <c r="Q236" s="2" t="s">
        <v>2</v>
      </c>
      <c r="R236" s="2" t="s">
        <v>2084</v>
      </c>
      <c r="S236" s="3">
        <v>104935</v>
      </c>
      <c r="T236" s="5">
        <v>46091</v>
      </c>
      <c r="U236" s="2" t="s">
        <v>12</v>
      </c>
      <c r="V236" s="5">
        <v>46093</v>
      </c>
      <c r="W236" s="3" t="s">
        <v>14</v>
      </c>
      <c r="X236" s="2" t="s">
        <v>13</v>
      </c>
      <c r="Y236" s="2">
        <v>3</v>
      </c>
      <c r="Z236" s="2">
        <v>7</v>
      </c>
      <c r="AA236" s="2">
        <f t="shared" si="60"/>
        <v>0</v>
      </c>
      <c r="AB236" s="4">
        <v>46100</v>
      </c>
      <c r="AC236" s="3" t="s">
        <v>1636</v>
      </c>
      <c r="AD236" s="3"/>
      <c r="AE236" s="2"/>
      <c r="AF236" s="2">
        <v>1</v>
      </c>
    </row>
    <row r="237" spans="1:32" ht="37.9" customHeight="1" x14ac:dyDescent="0.25">
      <c r="A237" s="2"/>
      <c r="B237" s="2" t="s">
        <v>156</v>
      </c>
      <c r="C237" s="2" t="s">
        <v>15</v>
      </c>
      <c r="D237" s="6" t="s">
        <v>1713</v>
      </c>
      <c r="E237" s="7">
        <v>46050</v>
      </c>
      <c r="F237" s="2" t="s">
        <v>1004</v>
      </c>
      <c r="G237" s="2">
        <v>2026</v>
      </c>
      <c r="H237" s="2" t="s">
        <v>1717</v>
      </c>
      <c r="I237" s="2" t="s">
        <v>9</v>
      </c>
      <c r="J237" s="2" t="s">
        <v>1706</v>
      </c>
      <c r="K237" s="2" t="s">
        <v>4</v>
      </c>
      <c r="L237" s="6" t="s">
        <v>1711</v>
      </c>
      <c r="M237" s="2">
        <v>4</v>
      </c>
      <c r="N237" s="2" t="s">
        <v>3</v>
      </c>
      <c r="O237" s="43">
        <v>13500</v>
      </c>
      <c r="P237" s="43">
        <f t="shared" si="61"/>
        <v>54000</v>
      </c>
      <c r="Q237" s="2" t="s">
        <v>2</v>
      </c>
      <c r="R237" s="2" t="s">
        <v>2084</v>
      </c>
      <c r="S237" s="3">
        <v>104935</v>
      </c>
      <c r="T237" s="5">
        <v>46091</v>
      </c>
      <c r="U237" s="2" t="s">
        <v>12</v>
      </c>
      <c r="V237" s="5">
        <v>46093</v>
      </c>
      <c r="W237" s="3" t="s">
        <v>14</v>
      </c>
      <c r="X237" s="2" t="s">
        <v>13</v>
      </c>
      <c r="Y237" s="2">
        <v>3</v>
      </c>
      <c r="Z237" s="2">
        <v>4</v>
      </c>
      <c r="AA237" s="2">
        <f t="shared" si="60"/>
        <v>0</v>
      </c>
      <c r="AB237" s="4">
        <v>46100</v>
      </c>
      <c r="AC237" s="3" t="s">
        <v>1636</v>
      </c>
      <c r="AD237" s="3"/>
      <c r="AE237" s="2"/>
      <c r="AF237" s="2">
        <v>1</v>
      </c>
    </row>
    <row r="238" spans="1:32" ht="37.9" customHeight="1" x14ac:dyDescent="0.25">
      <c r="A238" s="2"/>
      <c r="B238" s="2" t="s">
        <v>156</v>
      </c>
      <c r="C238" s="2" t="s">
        <v>15</v>
      </c>
      <c r="D238" s="6" t="s">
        <v>1713</v>
      </c>
      <c r="E238" s="7">
        <v>46050</v>
      </c>
      <c r="F238" s="2" t="s">
        <v>1004</v>
      </c>
      <c r="G238" s="2">
        <v>2026</v>
      </c>
      <c r="H238" s="2" t="s">
        <v>1717</v>
      </c>
      <c r="I238" s="2" t="s">
        <v>9</v>
      </c>
      <c r="J238" s="2" t="s">
        <v>1706</v>
      </c>
      <c r="K238" s="2" t="s">
        <v>4</v>
      </c>
      <c r="L238" s="6" t="s">
        <v>1712</v>
      </c>
      <c r="M238" s="2">
        <v>4</v>
      </c>
      <c r="N238" s="2" t="s">
        <v>3</v>
      </c>
      <c r="O238" s="43">
        <v>10000</v>
      </c>
      <c r="P238" s="43">
        <f t="shared" si="61"/>
        <v>40000</v>
      </c>
      <c r="Q238" s="2" t="s">
        <v>2</v>
      </c>
      <c r="R238" s="2" t="s">
        <v>2084</v>
      </c>
      <c r="S238" s="3">
        <v>104935</v>
      </c>
      <c r="T238" s="5">
        <v>46091</v>
      </c>
      <c r="U238" s="2" t="s">
        <v>12</v>
      </c>
      <c r="V238" s="5">
        <v>46093</v>
      </c>
      <c r="W238" s="3" t="s">
        <v>14</v>
      </c>
      <c r="X238" s="2" t="s">
        <v>13</v>
      </c>
      <c r="Y238" s="2">
        <v>3</v>
      </c>
      <c r="Z238" s="2">
        <v>4</v>
      </c>
      <c r="AA238" s="2">
        <f t="shared" si="60"/>
        <v>0</v>
      </c>
      <c r="AB238" s="4">
        <v>46100</v>
      </c>
      <c r="AC238" s="3" t="s">
        <v>1636</v>
      </c>
      <c r="AD238" s="3"/>
      <c r="AE238" s="2"/>
      <c r="AF238" s="2">
        <v>1</v>
      </c>
    </row>
    <row r="239" spans="1:32" ht="37.9" customHeight="1" x14ac:dyDescent="0.25">
      <c r="A239" s="2">
        <v>3</v>
      </c>
      <c r="B239" s="2" t="s">
        <v>156</v>
      </c>
      <c r="C239" s="2" t="s">
        <v>15</v>
      </c>
      <c r="D239" s="6" t="s">
        <v>1768</v>
      </c>
      <c r="E239" s="7">
        <v>46057</v>
      </c>
      <c r="F239" s="2" t="s">
        <v>1753</v>
      </c>
      <c r="G239" s="2">
        <v>2026</v>
      </c>
      <c r="H239" s="2" t="s">
        <v>1717</v>
      </c>
      <c r="I239" s="2" t="s">
        <v>9</v>
      </c>
      <c r="J239" s="2" t="s">
        <v>1767</v>
      </c>
      <c r="K239" s="2" t="s">
        <v>4</v>
      </c>
      <c r="L239" s="6" t="s">
        <v>2497</v>
      </c>
      <c r="M239" s="2">
        <v>2</v>
      </c>
      <c r="N239" s="2" t="s">
        <v>3</v>
      </c>
      <c r="O239" s="43">
        <v>16100</v>
      </c>
      <c r="P239" s="43">
        <f>O239*M239</f>
        <v>32200</v>
      </c>
      <c r="Q239" s="2" t="s">
        <v>2</v>
      </c>
      <c r="R239" s="2" t="s">
        <v>1694</v>
      </c>
      <c r="S239" s="3" t="s">
        <v>1929</v>
      </c>
      <c r="T239" s="5">
        <v>46058</v>
      </c>
      <c r="U239" s="2" t="s">
        <v>45</v>
      </c>
      <c r="V239" s="5">
        <v>46058</v>
      </c>
      <c r="W239" s="3" t="s">
        <v>14</v>
      </c>
      <c r="X239" s="2" t="s">
        <v>13</v>
      </c>
      <c r="Y239" s="2">
        <v>3</v>
      </c>
      <c r="Z239" s="2">
        <f>1+1</f>
        <v>2</v>
      </c>
      <c r="AA239" s="2">
        <f t="shared" ref="AA239:AA240" si="62">Z239-M239</f>
        <v>0</v>
      </c>
      <c r="AB239" s="4" t="s">
        <v>1930</v>
      </c>
      <c r="AC239" s="3" t="s">
        <v>1931</v>
      </c>
      <c r="AD239" s="3"/>
      <c r="AE239" s="2">
        <v>1</v>
      </c>
      <c r="AF239" s="2">
        <v>1</v>
      </c>
    </row>
    <row r="240" spans="1:32" ht="37.9" customHeight="1" x14ac:dyDescent="0.25">
      <c r="A240" s="2"/>
      <c r="B240" s="2" t="s">
        <v>156</v>
      </c>
      <c r="C240" s="2" t="s">
        <v>15</v>
      </c>
      <c r="D240" s="6" t="s">
        <v>1768</v>
      </c>
      <c r="E240" s="7">
        <v>46057</v>
      </c>
      <c r="F240" s="2" t="s">
        <v>1753</v>
      </c>
      <c r="G240" s="2">
        <v>2026</v>
      </c>
      <c r="H240" s="2" t="s">
        <v>1717</v>
      </c>
      <c r="I240" s="2" t="s">
        <v>9</v>
      </c>
      <c r="J240" s="2" t="s">
        <v>1767</v>
      </c>
      <c r="K240" s="2" t="s">
        <v>4</v>
      </c>
      <c r="L240" s="6" t="s">
        <v>2498</v>
      </c>
      <c r="M240" s="2">
        <v>1</v>
      </c>
      <c r="N240" s="2" t="s">
        <v>3</v>
      </c>
      <c r="O240" s="43">
        <f>16100*3</f>
        <v>48300</v>
      </c>
      <c r="P240" s="43">
        <f>O240*M240</f>
        <v>48300</v>
      </c>
      <c r="Q240" s="2" t="s">
        <v>2</v>
      </c>
      <c r="R240" s="2" t="s">
        <v>1694</v>
      </c>
      <c r="S240" s="3">
        <v>104631</v>
      </c>
      <c r="T240" s="5">
        <v>46058</v>
      </c>
      <c r="U240" s="2" t="s">
        <v>45</v>
      </c>
      <c r="V240" s="5">
        <v>46058</v>
      </c>
      <c r="W240" s="3" t="s">
        <v>14</v>
      </c>
      <c r="X240" s="2" t="s">
        <v>13</v>
      </c>
      <c r="Y240" s="2">
        <v>3</v>
      </c>
      <c r="Z240" s="2">
        <v>1</v>
      </c>
      <c r="AA240" s="2">
        <f t="shared" si="62"/>
        <v>0</v>
      </c>
      <c r="AB240" s="4">
        <v>46059</v>
      </c>
      <c r="AC240" s="3">
        <v>53887</v>
      </c>
      <c r="AD240" s="3"/>
      <c r="AE240" s="2"/>
      <c r="AF240" s="2">
        <v>1</v>
      </c>
    </row>
    <row r="241" spans="1:32" ht="37.9" customHeight="1" x14ac:dyDescent="0.25">
      <c r="A241" s="2"/>
      <c r="B241" s="2" t="s">
        <v>156</v>
      </c>
      <c r="C241" s="2" t="s">
        <v>15</v>
      </c>
      <c r="D241" s="6" t="s">
        <v>1768</v>
      </c>
      <c r="E241" s="7">
        <v>46057</v>
      </c>
      <c r="F241" s="2" t="s">
        <v>1753</v>
      </c>
      <c r="G241" s="2">
        <v>2026</v>
      </c>
      <c r="H241" s="2" t="s">
        <v>1717</v>
      </c>
      <c r="I241" s="2" t="s">
        <v>9</v>
      </c>
      <c r="J241" s="2" t="s">
        <v>1767</v>
      </c>
      <c r="K241" s="2" t="s">
        <v>4</v>
      </c>
      <c r="L241" s="117" t="s">
        <v>2495</v>
      </c>
      <c r="M241" s="2">
        <v>2</v>
      </c>
      <c r="N241" s="2" t="s">
        <v>3</v>
      </c>
      <c r="O241" s="43">
        <v>4133.25</v>
      </c>
      <c r="P241" s="43">
        <f t="shared" ref="P241:P242" si="63">O241*M241</f>
        <v>8266.5</v>
      </c>
      <c r="Q241" s="2" t="s">
        <v>2</v>
      </c>
      <c r="R241" s="2" t="s">
        <v>1694</v>
      </c>
      <c r="S241" s="3">
        <v>104619</v>
      </c>
      <c r="T241" s="5">
        <v>46058</v>
      </c>
      <c r="U241" s="2" t="s">
        <v>45</v>
      </c>
      <c r="V241" s="5">
        <v>46063</v>
      </c>
      <c r="W241" s="3" t="s">
        <v>14</v>
      </c>
      <c r="X241" s="2" t="s">
        <v>13</v>
      </c>
      <c r="Y241" s="2">
        <v>3</v>
      </c>
      <c r="Z241" s="2">
        <v>2</v>
      </c>
      <c r="AA241" s="2">
        <f t="shared" ref="AA241:AA242" si="64">Z241-M241</f>
        <v>0</v>
      </c>
      <c r="AB241" s="4">
        <v>46058</v>
      </c>
      <c r="AC241" s="3">
        <v>53847</v>
      </c>
      <c r="AD241" s="3"/>
      <c r="AE241" s="2"/>
      <c r="AF241" s="2">
        <v>1</v>
      </c>
    </row>
    <row r="242" spans="1:32" ht="37.15" customHeight="1" x14ac:dyDescent="0.25">
      <c r="A242" s="2">
        <v>1</v>
      </c>
      <c r="B242" s="2" t="s">
        <v>156</v>
      </c>
      <c r="C242" s="2" t="s">
        <v>15</v>
      </c>
      <c r="D242" s="6" t="s">
        <v>1846</v>
      </c>
      <c r="E242" s="7">
        <v>46064</v>
      </c>
      <c r="F242" s="2" t="s">
        <v>1753</v>
      </c>
      <c r="G242" s="2">
        <v>2026</v>
      </c>
      <c r="H242" s="2" t="s">
        <v>1847</v>
      </c>
      <c r="I242" s="2" t="s">
        <v>9</v>
      </c>
      <c r="J242" s="2" t="s">
        <v>1845</v>
      </c>
      <c r="K242" s="2" t="s">
        <v>4</v>
      </c>
      <c r="L242" s="6" t="s">
        <v>1844</v>
      </c>
      <c r="M242" s="2">
        <v>1</v>
      </c>
      <c r="N242" s="2" t="s">
        <v>3</v>
      </c>
      <c r="O242" s="43">
        <v>10000000</v>
      </c>
      <c r="P242" s="43">
        <f t="shared" si="63"/>
        <v>10000000</v>
      </c>
      <c r="Q242" s="2" t="s">
        <v>2</v>
      </c>
      <c r="R242" s="2" t="s">
        <v>2187</v>
      </c>
      <c r="S242" s="3">
        <v>104873</v>
      </c>
      <c r="T242" s="5">
        <v>46085</v>
      </c>
      <c r="U242" s="2" t="s">
        <v>12</v>
      </c>
      <c r="V242" s="5">
        <v>46086</v>
      </c>
      <c r="W242" s="3" t="s">
        <v>14</v>
      </c>
      <c r="X242" s="2" t="s">
        <v>13</v>
      </c>
      <c r="Y242" s="2">
        <v>3</v>
      </c>
      <c r="Z242" s="2">
        <v>1</v>
      </c>
      <c r="AA242" s="2">
        <f t="shared" si="64"/>
        <v>0</v>
      </c>
      <c r="AB242" s="4">
        <v>46086</v>
      </c>
      <c r="AC242" s="3" t="s">
        <v>1636</v>
      </c>
      <c r="AD242" s="3"/>
      <c r="AE242" s="2">
        <v>1</v>
      </c>
      <c r="AF242" s="2">
        <v>1</v>
      </c>
    </row>
    <row r="243" spans="1:32" ht="37.15" customHeight="1" x14ac:dyDescent="0.25">
      <c r="A243" s="2">
        <v>13</v>
      </c>
      <c r="B243" s="2" t="s">
        <v>156</v>
      </c>
      <c r="C243" s="2" t="s">
        <v>15</v>
      </c>
      <c r="D243" s="6" t="s">
        <v>1950</v>
      </c>
      <c r="E243" s="7">
        <v>46089</v>
      </c>
      <c r="F243" s="2" t="s">
        <v>1923</v>
      </c>
      <c r="G243" s="2">
        <v>2026</v>
      </c>
      <c r="H243" s="2" t="s">
        <v>1951</v>
      </c>
      <c r="I243" s="2" t="s">
        <v>9</v>
      </c>
      <c r="J243" s="2" t="s">
        <v>1936</v>
      </c>
      <c r="K243" s="2" t="s">
        <v>4</v>
      </c>
      <c r="L243" s="6" t="s">
        <v>1937</v>
      </c>
      <c r="M243" s="2">
        <v>1</v>
      </c>
      <c r="N243" s="2" t="s">
        <v>3</v>
      </c>
      <c r="O243" s="43">
        <v>9353.15</v>
      </c>
      <c r="P243" s="43">
        <f t="shared" ref="P243:P244" si="65">O243*M243</f>
        <v>9353.15</v>
      </c>
      <c r="Q243" s="2" t="s">
        <v>2</v>
      </c>
      <c r="R243" s="2" t="s">
        <v>153</v>
      </c>
      <c r="S243" s="3" t="s">
        <v>2121</v>
      </c>
      <c r="T243" s="5">
        <v>46093</v>
      </c>
      <c r="U243" s="2" t="s">
        <v>12</v>
      </c>
      <c r="V243" s="5">
        <v>46093</v>
      </c>
      <c r="W243" s="3" t="s">
        <v>14</v>
      </c>
      <c r="X243" s="2" t="s">
        <v>13</v>
      </c>
      <c r="Y243" s="2">
        <v>3</v>
      </c>
      <c r="Z243" s="2">
        <v>1</v>
      </c>
      <c r="AA243" s="2">
        <f t="shared" ref="AA243:AA244" si="66">Z243-M243</f>
        <v>0</v>
      </c>
      <c r="AB243" s="4">
        <v>46113</v>
      </c>
      <c r="AC243" s="3">
        <v>33442</v>
      </c>
      <c r="AD243" s="3"/>
      <c r="AE243" s="2">
        <v>1</v>
      </c>
      <c r="AF243" s="2">
        <v>1</v>
      </c>
    </row>
    <row r="244" spans="1:32" ht="37.15" customHeight="1" x14ac:dyDescent="0.25">
      <c r="A244" s="2"/>
      <c r="B244" s="2" t="s">
        <v>156</v>
      </c>
      <c r="C244" s="2" t="s">
        <v>15</v>
      </c>
      <c r="D244" s="6" t="s">
        <v>1950</v>
      </c>
      <c r="E244" s="7">
        <v>46089</v>
      </c>
      <c r="F244" s="2" t="s">
        <v>1923</v>
      </c>
      <c r="G244" s="2">
        <v>2026</v>
      </c>
      <c r="H244" s="2" t="s">
        <v>1951</v>
      </c>
      <c r="I244" s="2" t="s">
        <v>9</v>
      </c>
      <c r="J244" s="2" t="s">
        <v>1936</v>
      </c>
      <c r="K244" s="2" t="s">
        <v>4</v>
      </c>
      <c r="L244" s="6" t="s">
        <v>1938</v>
      </c>
      <c r="M244" s="2">
        <v>1</v>
      </c>
      <c r="N244" s="2" t="s">
        <v>3</v>
      </c>
      <c r="O244" s="43">
        <v>20404.3</v>
      </c>
      <c r="P244" s="43">
        <f t="shared" si="65"/>
        <v>20404.3</v>
      </c>
      <c r="Q244" s="2" t="s">
        <v>2</v>
      </c>
      <c r="R244" s="2" t="s">
        <v>153</v>
      </c>
      <c r="S244" s="3" t="s">
        <v>2121</v>
      </c>
      <c r="T244" s="5">
        <v>46093</v>
      </c>
      <c r="U244" s="2" t="s">
        <v>12</v>
      </c>
      <c r="V244" s="5">
        <v>46093</v>
      </c>
      <c r="W244" s="3" t="s">
        <v>14</v>
      </c>
      <c r="X244" s="2" t="s">
        <v>13</v>
      </c>
      <c r="Y244" s="2">
        <v>3</v>
      </c>
      <c r="Z244" s="2">
        <v>1</v>
      </c>
      <c r="AA244" s="2">
        <f t="shared" si="66"/>
        <v>0</v>
      </c>
      <c r="AB244" s="4">
        <v>46113</v>
      </c>
      <c r="AC244" s="3">
        <v>33442</v>
      </c>
      <c r="AD244" s="3"/>
      <c r="AE244" s="2"/>
      <c r="AF244" s="2">
        <v>1</v>
      </c>
    </row>
    <row r="245" spans="1:32" ht="37.15" customHeight="1" x14ac:dyDescent="0.25">
      <c r="A245" s="2"/>
      <c r="B245" s="2" t="s">
        <v>156</v>
      </c>
      <c r="C245" s="2" t="s">
        <v>15</v>
      </c>
      <c r="D245" s="6" t="s">
        <v>1950</v>
      </c>
      <c r="E245" s="7">
        <v>46089</v>
      </c>
      <c r="F245" s="2" t="s">
        <v>1923</v>
      </c>
      <c r="G245" s="2">
        <v>2026</v>
      </c>
      <c r="H245" s="2" t="s">
        <v>1951</v>
      </c>
      <c r="I245" s="2" t="s">
        <v>9</v>
      </c>
      <c r="J245" s="2" t="s">
        <v>1936</v>
      </c>
      <c r="K245" s="2" t="s">
        <v>4</v>
      </c>
      <c r="L245" s="6" t="s">
        <v>1939</v>
      </c>
      <c r="M245" s="2">
        <v>1</v>
      </c>
      <c r="N245" s="2" t="s">
        <v>3</v>
      </c>
      <c r="O245" s="43">
        <v>94309.75</v>
      </c>
      <c r="P245" s="43">
        <f t="shared" ref="P245:P255" si="67">O245*M245</f>
        <v>94309.75</v>
      </c>
      <c r="Q245" s="2" t="s">
        <v>2</v>
      </c>
      <c r="R245" s="2" t="s">
        <v>153</v>
      </c>
      <c r="S245" s="3" t="s">
        <v>2121</v>
      </c>
      <c r="T245" s="5">
        <v>46093</v>
      </c>
      <c r="U245" s="2" t="s">
        <v>12</v>
      </c>
      <c r="V245" s="5">
        <v>46093</v>
      </c>
      <c r="W245" s="3" t="s">
        <v>14</v>
      </c>
      <c r="X245" s="2" t="s">
        <v>13</v>
      </c>
      <c r="Y245" s="2">
        <v>3</v>
      </c>
      <c r="Z245" s="2">
        <v>1</v>
      </c>
      <c r="AA245" s="2">
        <f t="shared" ref="AA245:AA255" si="68">Z245-M245</f>
        <v>0</v>
      </c>
      <c r="AB245" s="4">
        <v>46113</v>
      </c>
      <c r="AC245" s="3">
        <v>33442</v>
      </c>
      <c r="AD245" s="3"/>
      <c r="AE245" s="2"/>
      <c r="AF245" s="2">
        <v>1</v>
      </c>
    </row>
    <row r="246" spans="1:32" ht="37.15" customHeight="1" x14ac:dyDescent="0.25">
      <c r="A246" s="2"/>
      <c r="B246" s="2" t="s">
        <v>156</v>
      </c>
      <c r="C246" s="2" t="s">
        <v>15</v>
      </c>
      <c r="D246" s="6" t="s">
        <v>1950</v>
      </c>
      <c r="E246" s="7">
        <v>46089</v>
      </c>
      <c r="F246" s="2" t="s">
        <v>1923</v>
      </c>
      <c r="G246" s="2">
        <v>2026</v>
      </c>
      <c r="H246" s="2" t="s">
        <v>1951</v>
      </c>
      <c r="I246" s="2" t="s">
        <v>9</v>
      </c>
      <c r="J246" s="2" t="s">
        <v>1936</v>
      </c>
      <c r="K246" s="2" t="s">
        <v>4</v>
      </c>
      <c r="L246" s="6" t="s">
        <v>1940</v>
      </c>
      <c r="M246" s="2">
        <v>1</v>
      </c>
      <c r="N246" s="2" t="s">
        <v>3</v>
      </c>
      <c r="O246" s="43">
        <v>43638.6</v>
      </c>
      <c r="P246" s="43">
        <f t="shared" si="67"/>
        <v>43638.6</v>
      </c>
      <c r="Q246" s="2" t="s">
        <v>2</v>
      </c>
      <c r="R246" s="2" t="s">
        <v>153</v>
      </c>
      <c r="S246" s="3" t="s">
        <v>2121</v>
      </c>
      <c r="T246" s="5">
        <v>46093</v>
      </c>
      <c r="U246" s="2" t="s">
        <v>12</v>
      </c>
      <c r="V246" s="5">
        <v>46093</v>
      </c>
      <c r="W246" s="3" t="s">
        <v>14</v>
      </c>
      <c r="X246" s="2" t="s">
        <v>13</v>
      </c>
      <c r="Y246" s="2">
        <v>3</v>
      </c>
      <c r="Z246" s="2">
        <v>1</v>
      </c>
      <c r="AA246" s="2">
        <f t="shared" si="68"/>
        <v>0</v>
      </c>
      <c r="AB246" s="4">
        <v>46113</v>
      </c>
      <c r="AC246" s="3">
        <v>33442</v>
      </c>
      <c r="AD246" s="3"/>
      <c r="AE246" s="2"/>
      <c r="AF246" s="2">
        <v>1</v>
      </c>
    </row>
    <row r="247" spans="1:32" ht="37.15" customHeight="1" x14ac:dyDescent="0.25">
      <c r="A247" s="2"/>
      <c r="B247" s="2" t="s">
        <v>156</v>
      </c>
      <c r="C247" s="2" t="s">
        <v>15</v>
      </c>
      <c r="D247" s="6" t="s">
        <v>1950</v>
      </c>
      <c r="E247" s="7">
        <v>46089</v>
      </c>
      <c r="F247" s="2" t="s">
        <v>1923</v>
      </c>
      <c r="G247" s="2">
        <v>2026</v>
      </c>
      <c r="H247" s="2" t="s">
        <v>1951</v>
      </c>
      <c r="I247" s="2" t="s">
        <v>9</v>
      </c>
      <c r="J247" s="2" t="s">
        <v>1936</v>
      </c>
      <c r="K247" s="2" t="s">
        <v>4</v>
      </c>
      <c r="L247" s="6" t="s">
        <v>1941</v>
      </c>
      <c r="M247" s="2">
        <v>3</v>
      </c>
      <c r="N247" s="2" t="s">
        <v>3</v>
      </c>
      <c r="O247" s="43">
        <v>3636.55</v>
      </c>
      <c r="P247" s="43">
        <f t="shared" si="67"/>
        <v>10909.650000000001</v>
      </c>
      <c r="Q247" s="2" t="s">
        <v>2</v>
      </c>
      <c r="R247" s="2" t="s">
        <v>153</v>
      </c>
      <c r="S247" s="3" t="s">
        <v>2121</v>
      </c>
      <c r="T247" s="5">
        <v>46093</v>
      </c>
      <c r="U247" s="2" t="s">
        <v>12</v>
      </c>
      <c r="V247" s="5">
        <v>46093</v>
      </c>
      <c r="W247" s="3" t="s">
        <v>14</v>
      </c>
      <c r="X247" s="2" t="s">
        <v>13</v>
      </c>
      <c r="Y247" s="2">
        <v>3</v>
      </c>
      <c r="Z247" s="2">
        <v>3</v>
      </c>
      <c r="AA247" s="2">
        <f t="shared" si="68"/>
        <v>0</v>
      </c>
      <c r="AB247" s="4">
        <v>46113</v>
      </c>
      <c r="AC247" s="3">
        <v>33442</v>
      </c>
      <c r="AD247" s="3"/>
      <c r="AE247" s="2"/>
      <c r="AF247" s="2">
        <v>1</v>
      </c>
    </row>
    <row r="248" spans="1:32" ht="37.15" customHeight="1" x14ac:dyDescent="0.25">
      <c r="A248" s="2"/>
      <c r="B248" s="2" t="s">
        <v>156</v>
      </c>
      <c r="C248" s="2" t="s">
        <v>15</v>
      </c>
      <c r="D248" s="6" t="s">
        <v>1950</v>
      </c>
      <c r="E248" s="7">
        <v>46089</v>
      </c>
      <c r="F248" s="2" t="s">
        <v>1923</v>
      </c>
      <c r="G248" s="2">
        <v>2026</v>
      </c>
      <c r="H248" s="2" t="s">
        <v>1951</v>
      </c>
      <c r="I248" s="2" t="s">
        <v>9</v>
      </c>
      <c r="J248" s="2" t="s">
        <v>1936</v>
      </c>
      <c r="K248" s="2" t="s">
        <v>4</v>
      </c>
      <c r="L248" s="6" t="s">
        <v>1942</v>
      </c>
      <c r="M248" s="2">
        <v>1</v>
      </c>
      <c r="N248" s="2" t="s">
        <v>3</v>
      </c>
      <c r="O248" s="43">
        <v>31299.8</v>
      </c>
      <c r="P248" s="43">
        <f t="shared" si="67"/>
        <v>31299.8</v>
      </c>
      <c r="Q248" s="2" t="s">
        <v>2</v>
      </c>
      <c r="R248" s="2" t="s">
        <v>153</v>
      </c>
      <c r="S248" s="3" t="s">
        <v>2121</v>
      </c>
      <c r="T248" s="5">
        <v>46093</v>
      </c>
      <c r="U248" s="2" t="s">
        <v>12</v>
      </c>
      <c r="V248" s="5">
        <v>46093</v>
      </c>
      <c r="W248" s="3" t="s">
        <v>14</v>
      </c>
      <c r="X248" s="2" t="s">
        <v>13</v>
      </c>
      <c r="Y248" s="2">
        <v>3</v>
      </c>
      <c r="Z248" s="2">
        <v>1</v>
      </c>
      <c r="AA248" s="2">
        <f t="shared" si="68"/>
        <v>0</v>
      </c>
      <c r="AB248" s="4">
        <v>46113</v>
      </c>
      <c r="AC248" s="3">
        <v>33442</v>
      </c>
      <c r="AD248" s="3"/>
      <c r="AE248" s="2"/>
      <c r="AF248" s="2">
        <v>1</v>
      </c>
    </row>
    <row r="249" spans="1:32" ht="37.15" customHeight="1" x14ac:dyDescent="0.25">
      <c r="A249" s="2"/>
      <c r="B249" s="2" t="s">
        <v>156</v>
      </c>
      <c r="C249" s="2" t="s">
        <v>15</v>
      </c>
      <c r="D249" s="6" t="s">
        <v>1950</v>
      </c>
      <c r="E249" s="7">
        <v>46089</v>
      </c>
      <c r="F249" s="2" t="s">
        <v>1923</v>
      </c>
      <c r="G249" s="2">
        <v>2026</v>
      </c>
      <c r="H249" s="2" t="s">
        <v>1951</v>
      </c>
      <c r="I249" s="2" t="s">
        <v>9</v>
      </c>
      <c r="J249" s="2" t="s">
        <v>1936</v>
      </c>
      <c r="K249" s="2" t="s">
        <v>4</v>
      </c>
      <c r="L249" s="6" t="s">
        <v>1943</v>
      </c>
      <c r="M249" s="2">
        <v>8</v>
      </c>
      <c r="N249" s="2" t="s">
        <v>3</v>
      </c>
      <c r="O249" s="43">
        <v>14857.5</v>
      </c>
      <c r="P249" s="43">
        <f t="shared" si="67"/>
        <v>118860</v>
      </c>
      <c r="Q249" s="2" t="s">
        <v>2</v>
      </c>
      <c r="R249" s="2" t="s">
        <v>153</v>
      </c>
      <c r="S249" s="3" t="s">
        <v>2121</v>
      </c>
      <c r="T249" s="5">
        <v>46093</v>
      </c>
      <c r="U249" s="2" t="s">
        <v>12</v>
      </c>
      <c r="V249" s="5">
        <v>46093</v>
      </c>
      <c r="W249" s="3" t="s">
        <v>14</v>
      </c>
      <c r="X249" s="2" t="s">
        <v>13</v>
      </c>
      <c r="Y249" s="2">
        <v>3</v>
      </c>
      <c r="Z249" s="2">
        <v>8</v>
      </c>
      <c r="AA249" s="2">
        <f t="shared" si="68"/>
        <v>0</v>
      </c>
      <c r="AB249" s="4">
        <v>46113</v>
      </c>
      <c r="AC249" s="3">
        <v>33442</v>
      </c>
      <c r="AD249" s="3"/>
      <c r="AE249" s="2"/>
      <c r="AF249" s="2">
        <v>1</v>
      </c>
    </row>
    <row r="250" spans="1:32" ht="37.15" customHeight="1" x14ac:dyDescent="0.25">
      <c r="A250" s="2"/>
      <c r="B250" s="2" t="s">
        <v>156</v>
      </c>
      <c r="C250" s="2" t="s">
        <v>15</v>
      </c>
      <c r="D250" s="6" t="s">
        <v>1950</v>
      </c>
      <c r="E250" s="7">
        <v>46089</v>
      </c>
      <c r="F250" s="2" t="s">
        <v>1923</v>
      </c>
      <c r="G250" s="2">
        <v>2026</v>
      </c>
      <c r="H250" s="2" t="s">
        <v>1951</v>
      </c>
      <c r="I250" s="2" t="s">
        <v>9</v>
      </c>
      <c r="J250" s="2" t="s">
        <v>1936</v>
      </c>
      <c r="K250" s="2" t="s">
        <v>4</v>
      </c>
      <c r="L250" s="6" t="s">
        <v>1944</v>
      </c>
      <c r="M250" s="2">
        <v>1</v>
      </c>
      <c r="N250" s="2" t="s">
        <v>3</v>
      </c>
      <c r="O250" s="43">
        <v>15423.5</v>
      </c>
      <c r="P250" s="43">
        <f t="shared" si="67"/>
        <v>15423.5</v>
      </c>
      <c r="Q250" s="2" t="s">
        <v>2</v>
      </c>
      <c r="R250" s="2" t="s">
        <v>153</v>
      </c>
      <c r="S250" s="3" t="s">
        <v>2121</v>
      </c>
      <c r="T250" s="5">
        <v>46093</v>
      </c>
      <c r="U250" s="2" t="s">
        <v>12</v>
      </c>
      <c r="V250" s="5">
        <v>46093</v>
      </c>
      <c r="W250" s="3" t="s">
        <v>14</v>
      </c>
      <c r="X250" s="2" t="s">
        <v>13</v>
      </c>
      <c r="Y250" s="2">
        <v>3</v>
      </c>
      <c r="Z250" s="2">
        <v>1</v>
      </c>
      <c r="AA250" s="2">
        <f t="shared" si="68"/>
        <v>0</v>
      </c>
      <c r="AB250" s="4">
        <v>46113</v>
      </c>
      <c r="AC250" s="3">
        <v>33442</v>
      </c>
      <c r="AD250" s="3"/>
      <c r="AE250" s="2"/>
      <c r="AF250" s="2">
        <v>1</v>
      </c>
    </row>
    <row r="251" spans="1:32" ht="37.15" customHeight="1" x14ac:dyDescent="0.25">
      <c r="A251" s="2"/>
      <c r="B251" s="2" t="s">
        <v>156</v>
      </c>
      <c r="C251" s="2" t="s">
        <v>15</v>
      </c>
      <c r="D251" s="6" t="s">
        <v>1950</v>
      </c>
      <c r="E251" s="7">
        <v>46089</v>
      </c>
      <c r="F251" s="2" t="s">
        <v>1923</v>
      </c>
      <c r="G251" s="2">
        <v>2026</v>
      </c>
      <c r="H251" s="2" t="s">
        <v>1951</v>
      </c>
      <c r="I251" s="2" t="s">
        <v>9</v>
      </c>
      <c r="J251" s="2" t="s">
        <v>1936</v>
      </c>
      <c r="K251" s="2" t="s">
        <v>4</v>
      </c>
      <c r="L251" s="6" t="s">
        <v>1945</v>
      </c>
      <c r="M251" s="2">
        <v>1</v>
      </c>
      <c r="N251" s="2" t="s">
        <v>3</v>
      </c>
      <c r="O251" s="43">
        <v>10159.700000000001</v>
      </c>
      <c r="P251" s="43">
        <f t="shared" si="67"/>
        <v>10159.700000000001</v>
      </c>
      <c r="Q251" s="2" t="s">
        <v>2</v>
      </c>
      <c r="R251" s="2" t="s">
        <v>153</v>
      </c>
      <c r="S251" s="3" t="s">
        <v>2121</v>
      </c>
      <c r="T251" s="5">
        <v>46093</v>
      </c>
      <c r="U251" s="2" t="s">
        <v>12</v>
      </c>
      <c r="V251" s="5">
        <v>46093</v>
      </c>
      <c r="W251" s="3" t="s">
        <v>14</v>
      </c>
      <c r="X251" s="2" t="s">
        <v>13</v>
      </c>
      <c r="Y251" s="2">
        <v>3</v>
      </c>
      <c r="Z251" s="2">
        <v>1</v>
      </c>
      <c r="AA251" s="2">
        <f t="shared" si="68"/>
        <v>0</v>
      </c>
      <c r="AB251" s="4">
        <v>46113</v>
      </c>
      <c r="AC251" s="3">
        <v>33442</v>
      </c>
      <c r="AD251" s="3"/>
      <c r="AE251" s="2"/>
      <c r="AF251" s="2">
        <v>1</v>
      </c>
    </row>
    <row r="252" spans="1:32" ht="37.15" customHeight="1" x14ac:dyDescent="0.25">
      <c r="A252" s="2"/>
      <c r="B252" s="2" t="s">
        <v>156</v>
      </c>
      <c r="C252" s="2" t="s">
        <v>15</v>
      </c>
      <c r="D252" s="6" t="s">
        <v>1950</v>
      </c>
      <c r="E252" s="7">
        <v>46089</v>
      </c>
      <c r="F252" s="2" t="s">
        <v>1923</v>
      </c>
      <c r="G252" s="2">
        <v>2026</v>
      </c>
      <c r="H252" s="2" t="s">
        <v>1951</v>
      </c>
      <c r="I252" s="2" t="s">
        <v>9</v>
      </c>
      <c r="J252" s="2" t="s">
        <v>1936</v>
      </c>
      <c r="K252" s="2" t="s">
        <v>4</v>
      </c>
      <c r="L252" s="6" t="s">
        <v>1946</v>
      </c>
      <c r="M252" s="2">
        <v>1</v>
      </c>
      <c r="N252" s="2" t="s">
        <v>3</v>
      </c>
      <c r="O252" s="43">
        <v>10258.75</v>
      </c>
      <c r="P252" s="43">
        <f t="shared" si="67"/>
        <v>10258.75</v>
      </c>
      <c r="Q252" s="2" t="s">
        <v>2</v>
      </c>
      <c r="R252" s="2" t="s">
        <v>153</v>
      </c>
      <c r="S252" s="3" t="s">
        <v>2121</v>
      </c>
      <c r="T252" s="5">
        <v>46093</v>
      </c>
      <c r="U252" s="2" t="s">
        <v>12</v>
      </c>
      <c r="V252" s="5">
        <v>46093</v>
      </c>
      <c r="W252" s="3" t="s">
        <v>14</v>
      </c>
      <c r="X252" s="2" t="s">
        <v>13</v>
      </c>
      <c r="Y252" s="2">
        <v>3</v>
      </c>
      <c r="Z252" s="2">
        <v>1</v>
      </c>
      <c r="AA252" s="2">
        <f t="shared" si="68"/>
        <v>0</v>
      </c>
      <c r="AB252" s="4">
        <v>46113</v>
      </c>
      <c r="AC252" s="3">
        <v>33442</v>
      </c>
      <c r="AD252" s="3"/>
      <c r="AE252" s="2"/>
      <c r="AF252" s="2">
        <v>1</v>
      </c>
    </row>
    <row r="253" spans="1:32" ht="37.15" customHeight="1" x14ac:dyDescent="0.25">
      <c r="A253" s="2"/>
      <c r="B253" s="2" t="s">
        <v>156</v>
      </c>
      <c r="C253" s="2" t="s">
        <v>15</v>
      </c>
      <c r="D253" s="6" t="s">
        <v>1950</v>
      </c>
      <c r="E253" s="7">
        <v>46089</v>
      </c>
      <c r="F253" s="2" t="s">
        <v>1923</v>
      </c>
      <c r="G253" s="2">
        <v>2026</v>
      </c>
      <c r="H253" s="2" t="s">
        <v>1951</v>
      </c>
      <c r="I253" s="2" t="s">
        <v>9</v>
      </c>
      <c r="J253" s="2" t="s">
        <v>1936</v>
      </c>
      <c r="K253" s="2" t="s">
        <v>4</v>
      </c>
      <c r="L253" s="6" t="s">
        <v>1947</v>
      </c>
      <c r="M253" s="2">
        <v>1</v>
      </c>
      <c r="N253" s="2" t="s">
        <v>3</v>
      </c>
      <c r="O253" s="43">
        <v>89654.399999999994</v>
      </c>
      <c r="P253" s="43">
        <f t="shared" si="67"/>
        <v>89654.399999999994</v>
      </c>
      <c r="Q253" s="2" t="s">
        <v>2</v>
      </c>
      <c r="R253" s="2" t="s">
        <v>153</v>
      </c>
      <c r="S253" s="3" t="s">
        <v>2121</v>
      </c>
      <c r="T253" s="5">
        <v>46093</v>
      </c>
      <c r="U253" s="2" t="s">
        <v>12</v>
      </c>
      <c r="V253" s="5">
        <v>46093</v>
      </c>
      <c r="W253" s="3" t="s">
        <v>14</v>
      </c>
      <c r="X253" s="2" t="s">
        <v>13</v>
      </c>
      <c r="Y253" s="2">
        <v>3</v>
      </c>
      <c r="Z253" s="2">
        <v>1</v>
      </c>
      <c r="AA253" s="2">
        <f t="shared" si="68"/>
        <v>0</v>
      </c>
      <c r="AB253" s="4">
        <v>46113</v>
      </c>
      <c r="AC253" s="3">
        <v>33442</v>
      </c>
      <c r="AD253" s="3"/>
      <c r="AE253" s="2"/>
      <c r="AF253" s="2">
        <v>1</v>
      </c>
    </row>
    <row r="254" spans="1:32" ht="37.15" customHeight="1" x14ac:dyDescent="0.25">
      <c r="A254" s="2"/>
      <c r="B254" s="2" t="s">
        <v>156</v>
      </c>
      <c r="C254" s="2" t="s">
        <v>15</v>
      </c>
      <c r="D254" s="6" t="s">
        <v>1950</v>
      </c>
      <c r="E254" s="7">
        <v>46089</v>
      </c>
      <c r="F254" s="2" t="s">
        <v>1923</v>
      </c>
      <c r="G254" s="2">
        <v>2026</v>
      </c>
      <c r="H254" s="2" t="s">
        <v>1951</v>
      </c>
      <c r="I254" s="2" t="s">
        <v>9</v>
      </c>
      <c r="J254" s="2" t="s">
        <v>1936</v>
      </c>
      <c r="K254" s="2" t="s">
        <v>4</v>
      </c>
      <c r="L254" s="6" t="s">
        <v>1948</v>
      </c>
      <c r="M254" s="2">
        <v>1</v>
      </c>
      <c r="N254" s="2" t="s">
        <v>3</v>
      </c>
      <c r="O254" s="43">
        <v>22654.15</v>
      </c>
      <c r="P254" s="43">
        <f t="shared" si="67"/>
        <v>22654.15</v>
      </c>
      <c r="Q254" s="2" t="s">
        <v>2</v>
      </c>
      <c r="R254" s="2" t="s">
        <v>153</v>
      </c>
      <c r="S254" s="3" t="s">
        <v>2121</v>
      </c>
      <c r="T254" s="5">
        <v>46093</v>
      </c>
      <c r="U254" s="2" t="s">
        <v>12</v>
      </c>
      <c r="V254" s="5">
        <v>46093</v>
      </c>
      <c r="W254" s="3" t="s">
        <v>14</v>
      </c>
      <c r="X254" s="2" t="s">
        <v>13</v>
      </c>
      <c r="Y254" s="2">
        <v>3</v>
      </c>
      <c r="Z254" s="2">
        <v>1</v>
      </c>
      <c r="AA254" s="2">
        <f t="shared" si="68"/>
        <v>0</v>
      </c>
      <c r="AB254" s="4">
        <v>46113</v>
      </c>
      <c r="AC254" s="3">
        <v>33442</v>
      </c>
      <c r="AD254" s="3"/>
      <c r="AE254" s="2"/>
      <c r="AF254" s="2">
        <v>1</v>
      </c>
    </row>
    <row r="255" spans="1:32" ht="37.15" customHeight="1" x14ac:dyDescent="0.25">
      <c r="A255" s="2"/>
      <c r="B255" s="2" t="s">
        <v>156</v>
      </c>
      <c r="C255" s="2" t="s">
        <v>15</v>
      </c>
      <c r="D255" s="6" t="s">
        <v>1950</v>
      </c>
      <c r="E255" s="7">
        <v>46089</v>
      </c>
      <c r="F255" s="2" t="s">
        <v>1923</v>
      </c>
      <c r="G255" s="2">
        <v>2026</v>
      </c>
      <c r="H255" s="2" t="s">
        <v>1951</v>
      </c>
      <c r="I255" s="2" t="s">
        <v>9</v>
      </c>
      <c r="J255" s="2" t="s">
        <v>1936</v>
      </c>
      <c r="K255" s="2" t="s">
        <v>4</v>
      </c>
      <c r="L255" s="6" t="s">
        <v>1949</v>
      </c>
      <c r="M255" s="2">
        <v>2</v>
      </c>
      <c r="N255" s="2" t="s">
        <v>3</v>
      </c>
      <c r="O255" s="43">
        <v>2900.75</v>
      </c>
      <c r="P255" s="43">
        <f t="shared" si="67"/>
        <v>5801.5</v>
      </c>
      <c r="Q255" s="2" t="s">
        <v>2</v>
      </c>
      <c r="R255" s="2" t="s">
        <v>153</v>
      </c>
      <c r="S255" s="3" t="s">
        <v>2121</v>
      </c>
      <c r="T255" s="5">
        <v>46093</v>
      </c>
      <c r="U255" s="2" t="s">
        <v>12</v>
      </c>
      <c r="V255" s="5">
        <v>46093</v>
      </c>
      <c r="W255" s="3" t="s">
        <v>14</v>
      </c>
      <c r="X255" s="2" t="s">
        <v>13</v>
      </c>
      <c r="Y255" s="2">
        <v>3</v>
      </c>
      <c r="Z255" s="2">
        <v>2</v>
      </c>
      <c r="AA255" s="2">
        <f t="shared" si="68"/>
        <v>0</v>
      </c>
      <c r="AB255" s="4">
        <v>46113</v>
      </c>
      <c r="AC255" s="3">
        <v>33442</v>
      </c>
      <c r="AD255" s="3"/>
      <c r="AE255" s="2"/>
      <c r="AF255" s="2">
        <v>1</v>
      </c>
    </row>
    <row r="256" spans="1:32" ht="37.15" customHeight="1" x14ac:dyDescent="0.25">
      <c r="A256" s="2">
        <v>1</v>
      </c>
      <c r="B256" s="2" t="s">
        <v>156</v>
      </c>
      <c r="C256" s="2" t="s">
        <v>15</v>
      </c>
      <c r="D256" s="6" t="s">
        <v>1768</v>
      </c>
      <c r="E256" s="7">
        <v>46089</v>
      </c>
      <c r="F256" s="2" t="s">
        <v>1923</v>
      </c>
      <c r="G256" s="2">
        <v>2026</v>
      </c>
      <c r="H256" s="2" t="s">
        <v>1952</v>
      </c>
      <c r="I256" s="2" t="s">
        <v>9</v>
      </c>
      <c r="J256" s="2" t="s">
        <v>1953</v>
      </c>
      <c r="K256" s="2" t="s">
        <v>4</v>
      </c>
      <c r="L256" s="6" t="s">
        <v>2493</v>
      </c>
      <c r="M256" s="2">
        <v>1</v>
      </c>
      <c r="N256" s="2" t="s">
        <v>3</v>
      </c>
      <c r="O256" s="43">
        <v>109090.91</v>
      </c>
      <c r="P256" s="43">
        <f t="shared" ref="P256:P262" si="69">O256*M256</f>
        <v>109090.91</v>
      </c>
      <c r="Q256" s="2" t="s">
        <v>2</v>
      </c>
      <c r="R256" s="2" t="s">
        <v>76</v>
      </c>
      <c r="S256" s="3" t="s">
        <v>2188</v>
      </c>
      <c r="T256" s="5">
        <v>46097</v>
      </c>
      <c r="U256" s="2" t="s">
        <v>12</v>
      </c>
      <c r="V256" s="5">
        <v>46097</v>
      </c>
      <c r="W256" s="3" t="s">
        <v>14</v>
      </c>
      <c r="X256" s="2" t="s">
        <v>13</v>
      </c>
      <c r="Y256" s="2">
        <v>3</v>
      </c>
      <c r="Z256" s="2">
        <v>1</v>
      </c>
      <c r="AA256" s="2">
        <f t="shared" ref="AA256:AA262" si="70">Z256-M256</f>
        <v>0</v>
      </c>
      <c r="AB256" s="4">
        <v>46097</v>
      </c>
      <c r="AC256" s="3">
        <v>1578</v>
      </c>
      <c r="AD256" s="3"/>
      <c r="AE256" s="2">
        <v>1</v>
      </c>
      <c r="AF256" s="2">
        <v>1</v>
      </c>
    </row>
    <row r="257" spans="1:32" ht="37.15" customHeight="1" x14ac:dyDescent="0.25">
      <c r="A257" s="2">
        <v>5</v>
      </c>
      <c r="B257" s="2" t="s">
        <v>156</v>
      </c>
      <c r="C257" s="2" t="s">
        <v>15</v>
      </c>
      <c r="D257" s="6" t="s">
        <v>1961</v>
      </c>
      <c r="E257" s="7">
        <v>46089</v>
      </c>
      <c r="F257" s="2" t="s">
        <v>1923</v>
      </c>
      <c r="G257" s="2">
        <v>2026</v>
      </c>
      <c r="H257" s="2" t="s">
        <v>1960</v>
      </c>
      <c r="I257" s="2" t="s">
        <v>9</v>
      </c>
      <c r="J257" s="2" t="s">
        <v>1959</v>
      </c>
      <c r="K257" s="2" t="s">
        <v>4</v>
      </c>
      <c r="L257" s="6" t="s">
        <v>1954</v>
      </c>
      <c r="M257" s="2">
        <v>10</v>
      </c>
      <c r="N257" s="2" t="s">
        <v>3</v>
      </c>
      <c r="O257" s="43">
        <v>4768.55</v>
      </c>
      <c r="P257" s="43">
        <f t="shared" si="69"/>
        <v>47685.5</v>
      </c>
      <c r="Q257" s="2" t="s">
        <v>2</v>
      </c>
      <c r="R257" s="2" t="s">
        <v>153</v>
      </c>
      <c r="S257" s="3" t="s">
        <v>2120</v>
      </c>
      <c r="T257" s="5">
        <v>46093</v>
      </c>
      <c r="U257" s="2" t="s">
        <v>12</v>
      </c>
      <c r="V257" s="5">
        <v>46093</v>
      </c>
      <c r="W257" s="3" t="s">
        <v>14</v>
      </c>
      <c r="X257" s="2" t="s">
        <v>13</v>
      </c>
      <c r="Y257" s="2">
        <v>3</v>
      </c>
      <c r="Z257" s="2">
        <v>10</v>
      </c>
      <c r="AA257" s="2">
        <f t="shared" si="70"/>
        <v>0</v>
      </c>
      <c r="AB257" s="4">
        <v>46113</v>
      </c>
      <c r="AC257" s="3">
        <v>33443</v>
      </c>
      <c r="AD257" s="3"/>
      <c r="AE257" s="2">
        <v>1</v>
      </c>
      <c r="AF257" s="2">
        <v>1</v>
      </c>
    </row>
    <row r="258" spans="1:32" ht="37.15" customHeight="1" x14ac:dyDescent="0.25">
      <c r="A258" s="2"/>
      <c r="B258" s="2" t="s">
        <v>156</v>
      </c>
      <c r="C258" s="2" t="s">
        <v>15</v>
      </c>
      <c r="D258" s="6" t="s">
        <v>1961</v>
      </c>
      <c r="E258" s="7">
        <v>46089</v>
      </c>
      <c r="F258" s="2" t="s">
        <v>1923</v>
      </c>
      <c r="G258" s="2">
        <v>2026</v>
      </c>
      <c r="H258" s="2" t="s">
        <v>1960</v>
      </c>
      <c r="I258" s="2" t="s">
        <v>9</v>
      </c>
      <c r="J258" s="2" t="s">
        <v>1959</v>
      </c>
      <c r="K258" s="2" t="s">
        <v>4</v>
      </c>
      <c r="L258" s="6" t="s">
        <v>1955</v>
      </c>
      <c r="M258" s="2">
        <v>5</v>
      </c>
      <c r="N258" s="2" t="s">
        <v>3</v>
      </c>
      <c r="O258" s="43">
        <v>10188</v>
      </c>
      <c r="P258" s="43">
        <f t="shared" si="69"/>
        <v>50940</v>
      </c>
      <c r="Q258" s="2" t="s">
        <v>2</v>
      </c>
      <c r="R258" s="2" t="s">
        <v>153</v>
      </c>
      <c r="S258" s="3" t="s">
        <v>2120</v>
      </c>
      <c r="T258" s="5">
        <v>46093</v>
      </c>
      <c r="U258" s="2" t="s">
        <v>12</v>
      </c>
      <c r="V258" s="5">
        <v>46093</v>
      </c>
      <c r="W258" s="3" t="s">
        <v>14</v>
      </c>
      <c r="X258" s="2" t="s">
        <v>13</v>
      </c>
      <c r="Y258" s="2">
        <v>3</v>
      </c>
      <c r="Z258" s="2">
        <v>5</v>
      </c>
      <c r="AA258" s="2">
        <f t="shared" si="70"/>
        <v>0</v>
      </c>
      <c r="AB258" s="4">
        <v>46113</v>
      </c>
      <c r="AC258" s="3">
        <v>33443</v>
      </c>
      <c r="AD258" s="3"/>
      <c r="AE258" s="2"/>
      <c r="AF258" s="2">
        <v>1</v>
      </c>
    </row>
    <row r="259" spans="1:32" ht="37.15" customHeight="1" x14ac:dyDescent="0.25">
      <c r="A259" s="2"/>
      <c r="B259" s="2" t="s">
        <v>156</v>
      </c>
      <c r="C259" s="2" t="s">
        <v>15</v>
      </c>
      <c r="D259" s="6" t="s">
        <v>1961</v>
      </c>
      <c r="E259" s="7">
        <v>46089</v>
      </c>
      <c r="F259" s="2" t="s">
        <v>1923</v>
      </c>
      <c r="G259" s="2">
        <v>2026</v>
      </c>
      <c r="H259" s="2" t="s">
        <v>1960</v>
      </c>
      <c r="I259" s="2" t="s">
        <v>9</v>
      </c>
      <c r="J259" s="2" t="s">
        <v>1959</v>
      </c>
      <c r="K259" s="2" t="s">
        <v>4</v>
      </c>
      <c r="L259" s="6" t="s">
        <v>1956</v>
      </c>
      <c r="M259" s="2">
        <v>5</v>
      </c>
      <c r="N259" s="2" t="s">
        <v>3</v>
      </c>
      <c r="O259" s="43">
        <v>10371.950000000001</v>
      </c>
      <c r="P259" s="43">
        <f t="shared" si="69"/>
        <v>51859.75</v>
      </c>
      <c r="Q259" s="2" t="s">
        <v>2</v>
      </c>
      <c r="R259" s="2" t="s">
        <v>153</v>
      </c>
      <c r="S259" s="3" t="s">
        <v>2120</v>
      </c>
      <c r="T259" s="5">
        <v>46093</v>
      </c>
      <c r="U259" s="2" t="s">
        <v>12</v>
      </c>
      <c r="V259" s="5">
        <v>46093</v>
      </c>
      <c r="W259" s="3" t="s">
        <v>14</v>
      </c>
      <c r="X259" s="2" t="s">
        <v>13</v>
      </c>
      <c r="Y259" s="2">
        <v>3</v>
      </c>
      <c r="Z259" s="2">
        <v>5</v>
      </c>
      <c r="AA259" s="2">
        <f t="shared" si="70"/>
        <v>0</v>
      </c>
      <c r="AB259" s="4">
        <v>46113</v>
      </c>
      <c r="AC259" s="3">
        <v>33443</v>
      </c>
      <c r="AD259" s="3"/>
      <c r="AE259" s="2"/>
      <c r="AF259" s="2">
        <v>1</v>
      </c>
    </row>
    <row r="260" spans="1:32" ht="37.15" customHeight="1" x14ac:dyDescent="0.25">
      <c r="A260" s="2"/>
      <c r="B260" s="2" t="s">
        <v>156</v>
      </c>
      <c r="C260" s="2" t="s">
        <v>15</v>
      </c>
      <c r="D260" s="6" t="s">
        <v>1961</v>
      </c>
      <c r="E260" s="7">
        <v>46089</v>
      </c>
      <c r="F260" s="2" t="s">
        <v>1923</v>
      </c>
      <c r="G260" s="2">
        <v>2026</v>
      </c>
      <c r="H260" s="2" t="s">
        <v>1960</v>
      </c>
      <c r="I260" s="2" t="s">
        <v>9</v>
      </c>
      <c r="J260" s="2" t="s">
        <v>1959</v>
      </c>
      <c r="K260" s="2" t="s">
        <v>4</v>
      </c>
      <c r="L260" s="6" t="s">
        <v>1957</v>
      </c>
      <c r="M260" s="2">
        <v>5</v>
      </c>
      <c r="N260" s="2" t="s">
        <v>3</v>
      </c>
      <c r="O260" s="43">
        <v>18847.8</v>
      </c>
      <c r="P260" s="43">
        <f t="shared" si="69"/>
        <v>94239</v>
      </c>
      <c r="Q260" s="2" t="s">
        <v>2</v>
      </c>
      <c r="R260" s="2" t="s">
        <v>153</v>
      </c>
      <c r="S260" s="3" t="s">
        <v>2120</v>
      </c>
      <c r="T260" s="5">
        <v>46093</v>
      </c>
      <c r="U260" s="2" t="s">
        <v>12</v>
      </c>
      <c r="V260" s="5">
        <v>46093</v>
      </c>
      <c r="W260" s="3" t="s">
        <v>14</v>
      </c>
      <c r="X260" s="2" t="s">
        <v>13</v>
      </c>
      <c r="Y260" s="2">
        <v>3</v>
      </c>
      <c r="Z260" s="2">
        <v>5</v>
      </c>
      <c r="AA260" s="2">
        <f t="shared" si="70"/>
        <v>0</v>
      </c>
      <c r="AB260" s="4">
        <v>46113</v>
      </c>
      <c r="AC260" s="3">
        <v>33443</v>
      </c>
      <c r="AD260" s="3"/>
      <c r="AE260" s="2"/>
      <c r="AF260" s="2">
        <v>1</v>
      </c>
    </row>
    <row r="261" spans="1:32" ht="37.15" customHeight="1" x14ac:dyDescent="0.25">
      <c r="A261" s="2"/>
      <c r="B261" s="2" t="s">
        <v>156</v>
      </c>
      <c r="C261" s="2" t="s">
        <v>15</v>
      </c>
      <c r="D261" s="6" t="s">
        <v>1961</v>
      </c>
      <c r="E261" s="7">
        <v>46089</v>
      </c>
      <c r="F261" s="2" t="s">
        <v>1923</v>
      </c>
      <c r="G261" s="2">
        <v>2026</v>
      </c>
      <c r="H261" s="2" t="s">
        <v>1960</v>
      </c>
      <c r="I261" s="2" t="s">
        <v>9</v>
      </c>
      <c r="J261" s="2" t="s">
        <v>1959</v>
      </c>
      <c r="K261" s="2" t="s">
        <v>4</v>
      </c>
      <c r="L261" s="6" t="s">
        <v>1958</v>
      </c>
      <c r="M261" s="2">
        <v>20</v>
      </c>
      <c r="N261" s="2" t="s">
        <v>3</v>
      </c>
      <c r="O261" s="43">
        <v>6480.7</v>
      </c>
      <c r="P261" s="43">
        <f t="shared" si="69"/>
        <v>129614</v>
      </c>
      <c r="Q261" s="2" t="s">
        <v>2</v>
      </c>
      <c r="R261" s="2" t="s">
        <v>153</v>
      </c>
      <c r="S261" s="3" t="s">
        <v>2120</v>
      </c>
      <c r="T261" s="5">
        <v>46093</v>
      </c>
      <c r="U261" s="2" t="s">
        <v>12</v>
      </c>
      <c r="V261" s="5">
        <v>46093</v>
      </c>
      <c r="W261" s="3" t="s">
        <v>14</v>
      </c>
      <c r="X261" s="2" t="s">
        <v>13</v>
      </c>
      <c r="Y261" s="2">
        <v>3</v>
      </c>
      <c r="Z261" s="2">
        <v>20</v>
      </c>
      <c r="AA261" s="2">
        <f t="shared" si="70"/>
        <v>0</v>
      </c>
      <c r="AB261" s="4">
        <v>46113</v>
      </c>
      <c r="AC261" s="3">
        <v>33443</v>
      </c>
      <c r="AD261" s="3"/>
      <c r="AE261" s="2"/>
      <c r="AF261" s="2">
        <v>1</v>
      </c>
    </row>
    <row r="262" spans="1:32" ht="37.15" customHeight="1" x14ac:dyDescent="0.25">
      <c r="A262" s="2">
        <v>1</v>
      </c>
      <c r="B262" s="2" t="s">
        <v>156</v>
      </c>
      <c r="C262" s="2" t="s">
        <v>15</v>
      </c>
      <c r="D262" s="6" t="s">
        <v>2097</v>
      </c>
      <c r="E262" s="7">
        <v>46093</v>
      </c>
      <c r="F262" s="2" t="s">
        <v>1923</v>
      </c>
      <c r="G262" s="2">
        <v>2026</v>
      </c>
      <c r="H262" s="2" t="s">
        <v>2100</v>
      </c>
      <c r="I262" s="2" t="s">
        <v>2082</v>
      </c>
      <c r="J262" s="2" t="s">
        <v>2098</v>
      </c>
      <c r="K262" s="2" t="s">
        <v>4</v>
      </c>
      <c r="L262" s="6" t="s">
        <v>2099</v>
      </c>
      <c r="M262" s="2">
        <v>3</v>
      </c>
      <c r="N262" s="2" t="s">
        <v>3</v>
      </c>
      <c r="O262" s="43">
        <v>54664.28</v>
      </c>
      <c r="P262" s="43">
        <f t="shared" si="69"/>
        <v>163992.84</v>
      </c>
      <c r="Q262" s="2" t="s">
        <v>2</v>
      </c>
      <c r="R262" s="2" t="s">
        <v>64</v>
      </c>
      <c r="S262" s="3" t="s">
        <v>2318</v>
      </c>
      <c r="T262" s="5">
        <v>46100</v>
      </c>
      <c r="U262" s="2" t="s">
        <v>12</v>
      </c>
      <c r="V262" s="5">
        <v>46100</v>
      </c>
      <c r="W262" s="3" t="s">
        <v>14</v>
      </c>
      <c r="X262" s="2" t="s">
        <v>13</v>
      </c>
      <c r="Y262" s="2">
        <v>3</v>
      </c>
      <c r="Z262" s="2">
        <v>3</v>
      </c>
      <c r="AA262" s="2">
        <f t="shared" si="70"/>
        <v>0</v>
      </c>
      <c r="AB262" s="4">
        <v>46113</v>
      </c>
      <c r="AC262" s="3">
        <v>257495</v>
      </c>
      <c r="AD262" s="3"/>
      <c r="AE262" s="2">
        <v>1</v>
      </c>
      <c r="AF262" s="2">
        <v>1</v>
      </c>
    </row>
    <row r="263" spans="1:32" ht="37.15" customHeight="1" x14ac:dyDescent="0.25">
      <c r="A263" s="2">
        <v>1</v>
      </c>
      <c r="B263" s="2" t="s">
        <v>156</v>
      </c>
      <c r="C263" s="2" t="s">
        <v>7</v>
      </c>
      <c r="D263" s="6" t="s">
        <v>2133</v>
      </c>
      <c r="E263" s="7">
        <v>46097</v>
      </c>
      <c r="F263" s="2" t="s">
        <v>1923</v>
      </c>
      <c r="G263" s="2">
        <v>2026</v>
      </c>
      <c r="H263" s="2" t="s">
        <v>2132</v>
      </c>
      <c r="I263" s="2" t="s">
        <v>2082</v>
      </c>
      <c r="J263" s="2" t="s">
        <v>2131</v>
      </c>
      <c r="K263" s="2" t="s">
        <v>2205</v>
      </c>
      <c r="L263" s="6" t="s">
        <v>2130</v>
      </c>
      <c r="M263" s="2">
        <v>20</v>
      </c>
      <c r="N263" s="2" t="s">
        <v>3</v>
      </c>
      <c r="O263" s="43">
        <v>82720.899999999994</v>
      </c>
      <c r="P263" s="43">
        <f t="shared" ref="P263:P283" si="71">O263*M263</f>
        <v>1654418</v>
      </c>
      <c r="Q263" s="2" t="s">
        <v>2</v>
      </c>
      <c r="R263" s="2" t="s">
        <v>1423</v>
      </c>
      <c r="S263" s="3" t="s">
        <v>2275</v>
      </c>
      <c r="T263" s="5">
        <v>46101</v>
      </c>
      <c r="U263" s="2" t="s">
        <v>12</v>
      </c>
      <c r="V263" s="5">
        <v>46101</v>
      </c>
      <c r="W263" s="3" t="s">
        <v>14</v>
      </c>
      <c r="X263" s="2" t="s">
        <v>13</v>
      </c>
      <c r="Y263" s="2">
        <v>3</v>
      </c>
      <c r="Z263" s="2">
        <f>18+2</f>
        <v>20</v>
      </c>
      <c r="AA263" s="2">
        <f t="shared" ref="AA263:AA285" si="72">Z263-M263</f>
        <v>0</v>
      </c>
      <c r="AB263" s="4" t="s">
        <v>2508</v>
      </c>
      <c r="AC263" s="3" t="s">
        <v>2509</v>
      </c>
      <c r="AD263" s="3" t="s">
        <v>2510</v>
      </c>
      <c r="AE263" s="2">
        <v>1</v>
      </c>
      <c r="AF263" s="2">
        <v>1</v>
      </c>
    </row>
    <row r="264" spans="1:32" ht="37.15" customHeight="1" x14ac:dyDescent="0.25">
      <c r="A264" s="2">
        <v>8</v>
      </c>
      <c r="B264" s="2" t="s">
        <v>156</v>
      </c>
      <c r="C264" s="2" t="s">
        <v>15</v>
      </c>
      <c r="D264" s="6" t="s">
        <v>2217</v>
      </c>
      <c r="E264" s="7">
        <v>46098</v>
      </c>
      <c r="F264" s="2" t="s">
        <v>1923</v>
      </c>
      <c r="G264" s="2">
        <v>2026</v>
      </c>
      <c r="H264" s="2" t="s">
        <v>2218</v>
      </c>
      <c r="I264" s="2" t="s">
        <v>2082</v>
      </c>
      <c r="J264" s="2" t="s">
        <v>2213</v>
      </c>
      <c r="K264" s="2" t="s">
        <v>4</v>
      </c>
      <c r="L264" s="6" t="s">
        <v>2206</v>
      </c>
      <c r="M264" s="2">
        <v>1</v>
      </c>
      <c r="N264" s="2" t="s">
        <v>3</v>
      </c>
      <c r="O264" s="43">
        <v>125585.46</v>
      </c>
      <c r="P264" s="43">
        <f t="shared" si="71"/>
        <v>125585.46</v>
      </c>
      <c r="Q264" s="2" t="s">
        <v>2</v>
      </c>
      <c r="R264" s="2" t="s">
        <v>2262</v>
      </c>
      <c r="S264" s="3" t="s">
        <v>2261</v>
      </c>
      <c r="T264" s="5">
        <v>46100</v>
      </c>
      <c r="U264" s="2" t="s">
        <v>12</v>
      </c>
      <c r="V264" s="5">
        <v>46100</v>
      </c>
      <c r="W264" s="3" t="s">
        <v>14</v>
      </c>
      <c r="X264" s="2" t="s">
        <v>13</v>
      </c>
      <c r="Y264" s="2">
        <v>3</v>
      </c>
      <c r="Z264" s="2">
        <v>1</v>
      </c>
      <c r="AA264" s="2">
        <f t="shared" si="72"/>
        <v>0</v>
      </c>
      <c r="AB264" s="4">
        <v>46104</v>
      </c>
      <c r="AC264" s="3">
        <v>6117</v>
      </c>
      <c r="AD264" s="3"/>
      <c r="AE264" s="2">
        <v>1</v>
      </c>
      <c r="AF264" s="2">
        <v>1</v>
      </c>
    </row>
    <row r="265" spans="1:32" ht="37.15" customHeight="1" x14ac:dyDescent="0.25">
      <c r="A265" s="2"/>
      <c r="B265" s="2" t="s">
        <v>156</v>
      </c>
      <c r="C265" s="2" t="s">
        <v>15</v>
      </c>
      <c r="D265" s="6" t="s">
        <v>2217</v>
      </c>
      <c r="E265" s="7">
        <v>46098</v>
      </c>
      <c r="F265" s="2" t="s">
        <v>1923</v>
      </c>
      <c r="G265" s="2">
        <v>2026</v>
      </c>
      <c r="H265" s="2" t="s">
        <v>2218</v>
      </c>
      <c r="I265" s="2" t="s">
        <v>2082</v>
      </c>
      <c r="J265" s="2" t="s">
        <v>2213</v>
      </c>
      <c r="K265" s="2" t="s">
        <v>4</v>
      </c>
      <c r="L265" s="6" t="s">
        <v>2207</v>
      </c>
      <c r="M265" s="2">
        <v>250</v>
      </c>
      <c r="N265" s="2" t="s">
        <v>26</v>
      </c>
      <c r="O265" s="43">
        <v>3303.78</v>
      </c>
      <c r="P265" s="43">
        <f t="shared" si="71"/>
        <v>825945</v>
      </c>
      <c r="Q265" s="2" t="s">
        <v>2</v>
      </c>
      <c r="R265" s="2" t="s">
        <v>2262</v>
      </c>
      <c r="S265" s="3" t="s">
        <v>2261</v>
      </c>
      <c r="T265" s="5">
        <v>46100</v>
      </c>
      <c r="U265" s="2" t="s">
        <v>12</v>
      </c>
      <c r="V265" s="5">
        <v>46100</v>
      </c>
      <c r="W265" s="3" t="s">
        <v>14</v>
      </c>
      <c r="X265" s="2" t="s">
        <v>13</v>
      </c>
      <c r="Y265" s="2">
        <v>3</v>
      </c>
      <c r="Z265" s="2">
        <v>267</v>
      </c>
      <c r="AA265" s="2">
        <f t="shared" ref="AA265:AA266" si="73">Z265-M265</f>
        <v>17</v>
      </c>
      <c r="AB265" s="4">
        <v>46104</v>
      </c>
      <c r="AC265" s="3">
        <v>6117</v>
      </c>
      <c r="AD265" s="3"/>
      <c r="AE265" s="2"/>
      <c r="AF265" s="2">
        <v>1</v>
      </c>
    </row>
    <row r="266" spans="1:32" ht="37.15" customHeight="1" x14ac:dyDescent="0.25">
      <c r="A266" s="2"/>
      <c r="B266" s="2" t="s">
        <v>156</v>
      </c>
      <c r="C266" s="2" t="s">
        <v>15</v>
      </c>
      <c r="D266" s="6" t="s">
        <v>2217</v>
      </c>
      <c r="E266" s="7">
        <v>46098</v>
      </c>
      <c r="F266" s="2" t="s">
        <v>1923</v>
      </c>
      <c r="G266" s="2">
        <v>2026</v>
      </c>
      <c r="H266" s="2" t="s">
        <v>2218</v>
      </c>
      <c r="I266" s="2" t="s">
        <v>2082</v>
      </c>
      <c r="J266" s="2" t="s">
        <v>2213</v>
      </c>
      <c r="K266" s="2" t="s">
        <v>4</v>
      </c>
      <c r="L266" s="6" t="s">
        <v>2208</v>
      </c>
      <c r="M266" s="2">
        <v>300</v>
      </c>
      <c r="N266" s="2" t="s">
        <v>26</v>
      </c>
      <c r="O266" s="43">
        <v>6844.54</v>
      </c>
      <c r="P266" s="43">
        <f t="shared" si="71"/>
        <v>2053362</v>
      </c>
      <c r="Q266" s="2" t="s">
        <v>2</v>
      </c>
      <c r="R266" s="2" t="s">
        <v>2262</v>
      </c>
      <c r="S266" s="3" t="s">
        <v>2261</v>
      </c>
      <c r="T266" s="5">
        <v>46100</v>
      </c>
      <c r="U266" s="2" t="s">
        <v>12</v>
      </c>
      <c r="V266" s="5">
        <v>46100</v>
      </c>
      <c r="W266" s="3" t="s">
        <v>14</v>
      </c>
      <c r="X266" s="2" t="s">
        <v>13</v>
      </c>
      <c r="Y266" s="2">
        <v>3</v>
      </c>
      <c r="Z266" s="2">
        <v>300</v>
      </c>
      <c r="AA266" s="2">
        <f t="shared" si="73"/>
        <v>0</v>
      </c>
      <c r="AB266" s="4">
        <v>46104</v>
      </c>
      <c r="AC266" s="3">
        <v>6117</v>
      </c>
      <c r="AD266" s="3"/>
      <c r="AE266" s="2"/>
      <c r="AF266" s="2">
        <v>1</v>
      </c>
    </row>
    <row r="267" spans="1:32" ht="37.15" customHeight="1" x14ac:dyDescent="0.25">
      <c r="A267" s="2"/>
      <c r="B267" s="2" t="s">
        <v>156</v>
      </c>
      <c r="C267" s="2" t="s">
        <v>15</v>
      </c>
      <c r="D267" s="6" t="s">
        <v>2217</v>
      </c>
      <c r="E267" s="7">
        <v>46098</v>
      </c>
      <c r="F267" s="2" t="s">
        <v>1923</v>
      </c>
      <c r="G267" s="2">
        <v>2026</v>
      </c>
      <c r="H267" s="2" t="s">
        <v>2218</v>
      </c>
      <c r="I267" s="2" t="s">
        <v>2082</v>
      </c>
      <c r="J267" s="2" t="s">
        <v>2213</v>
      </c>
      <c r="K267" s="2" t="s">
        <v>2214</v>
      </c>
      <c r="L267" s="6" t="s">
        <v>2209</v>
      </c>
      <c r="M267" s="2">
        <v>300</v>
      </c>
      <c r="N267" s="2" t="s">
        <v>26</v>
      </c>
      <c r="O267" s="43">
        <v>3429.24</v>
      </c>
      <c r="P267" s="43">
        <f t="shared" si="71"/>
        <v>1028771.9999999999</v>
      </c>
      <c r="Q267" s="2" t="s">
        <v>2</v>
      </c>
      <c r="R267" s="2" t="s">
        <v>2262</v>
      </c>
      <c r="S267" s="3" t="s">
        <v>2261</v>
      </c>
      <c r="T267" s="5">
        <v>46100</v>
      </c>
      <c r="U267" s="2" t="s">
        <v>12</v>
      </c>
      <c r="V267" s="5">
        <v>46100</v>
      </c>
      <c r="W267" s="3" t="s">
        <v>14</v>
      </c>
      <c r="X267" s="2" t="s">
        <v>13</v>
      </c>
      <c r="Y267" s="2">
        <v>3</v>
      </c>
      <c r="Z267" s="2">
        <v>300</v>
      </c>
      <c r="AA267" s="2">
        <f t="shared" si="72"/>
        <v>0</v>
      </c>
      <c r="AB267" s="4">
        <v>46113</v>
      </c>
      <c r="AC267" s="3">
        <v>6414</v>
      </c>
      <c r="AD267" s="3"/>
      <c r="AE267" s="2"/>
      <c r="AF267" s="2">
        <v>1</v>
      </c>
    </row>
    <row r="268" spans="1:32" ht="37.15" customHeight="1" x14ac:dyDescent="0.25">
      <c r="A268" s="2"/>
      <c r="B268" s="2" t="s">
        <v>156</v>
      </c>
      <c r="C268" s="2" t="s">
        <v>15</v>
      </c>
      <c r="D268" s="6" t="s">
        <v>2217</v>
      </c>
      <c r="E268" s="7">
        <v>46098</v>
      </c>
      <c r="F268" s="2" t="s">
        <v>1923</v>
      </c>
      <c r="G268" s="2">
        <v>2026</v>
      </c>
      <c r="H268" s="2" t="s">
        <v>2218</v>
      </c>
      <c r="I268" s="2" t="s">
        <v>2082</v>
      </c>
      <c r="J268" s="2" t="s">
        <v>2213</v>
      </c>
      <c r="K268" s="2" t="s">
        <v>4</v>
      </c>
      <c r="L268" s="6" t="s">
        <v>2210</v>
      </c>
      <c r="M268" s="2">
        <v>2</v>
      </c>
      <c r="N268" s="2" t="s">
        <v>3</v>
      </c>
      <c r="O268" s="43"/>
      <c r="P268" s="43">
        <f t="shared" si="71"/>
        <v>0</v>
      </c>
      <c r="Q268" s="2" t="s">
        <v>2</v>
      </c>
      <c r="R268" s="2"/>
      <c r="S268" s="3"/>
      <c r="T268" s="5"/>
      <c r="U268" s="2"/>
      <c r="V268" s="5"/>
      <c r="W268" s="3" t="s">
        <v>1</v>
      </c>
      <c r="X268" s="2" t="s">
        <v>0</v>
      </c>
      <c r="Y268" s="2"/>
      <c r="Z268" s="2"/>
      <c r="AA268" s="2">
        <f t="shared" si="72"/>
        <v>-2</v>
      </c>
      <c r="AB268" s="4"/>
      <c r="AC268" s="3"/>
      <c r="AD268" s="3"/>
      <c r="AE268" s="2"/>
      <c r="AF268" s="2">
        <v>1</v>
      </c>
    </row>
    <row r="269" spans="1:32" ht="37.15" customHeight="1" x14ac:dyDescent="0.25">
      <c r="A269" s="2"/>
      <c r="B269" s="2" t="s">
        <v>156</v>
      </c>
      <c r="C269" s="2" t="s">
        <v>15</v>
      </c>
      <c r="D269" s="6" t="s">
        <v>2217</v>
      </c>
      <c r="E269" s="7">
        <v>46098</v>
      </c>
      <c r="F269" s="2" t="s">
        <v>1923</v>
      </c>
      <c r="G269" s="2">
        <v>2026</v>
      </c>
      <c r="H269" s="2" t="s">
        <v>2218</v>
      </c>
      <c r="I269" s="2" t="s">
        <v>2082</v>
      </c>
      <c r="J269" s="2" t="s">
        <v>2213</v>
      </c>
      <c r="K269" s="2" t="s">
        <v>2215</v>
      </c>
      <c r="L269" s="6" t="s">
        <v>2216</v>
      </c>
      <c r="M269" s="2">
        <v>100</v>
      </c>
      <c r="N269" s="2" t="s">
        <v>3</v>
      </c>
      <c r="O269" s="43">
        <v>125.46</v>
      </c>
      <c r="P269" s="43">
        <f t="shared" si="71"/>
        <v>12546</v>
      </c>
      <c r="Q269" s="2" t="s">
        <v>2</v>
      </c>
      <c r="R269" s="2" t="s">
        <v>2262</v>
      </c>
      <c r="S269" s="3" t="s">
        <v>2261</v>
      </c>
      <c r="T269" s="5">
        <v>46100</v>
      </c>
      <c r="U269" s="2" t="s">
        <v>12</v>
      </c>
      <c r="V269" s="5">
        <v>46100</v>
      </c>
      <c r="W269" s="3" t="s">
        <v>14</v>
      </c>
      <c r="X269" s="2" t="s">
        <v>13</v>
      </c>
      <c r="Y269" s="2">
        <v>3</v>
      </c>
      <c r="Z269" s="2">
        <v>100</v>
      </c>
      <c r="AA269" s="2">
        <f t="shared" ref="AA269:AA270" si="74">Z269-M269</f>
        <v>0</v>
      </c>
      <c r="AB269" s="4">
        <v>46104</v>
      </c>
      <c r="AC269" s="3">
        <v>6117</v>
      </c>
      <c r="AD269" s="3"/>
      <c r="AE269" s="2"/>
      <c r="AF269" s="2">
        <v>1</v>
      </c>
    </row>
    <row r="270" spans="1:32" ht="37.15" customHeight="1" x14ac:dyDescent="0.25">
      <c r="A270" s="2"/>
      <c r="B270" s="2" t="s">
        <v>156</v>
      </c>
      <c r="C270" s="2" t="s">
        <v>15</v>
      </c>
      <c r="D270" s="6" t="s">
        <v>2217</v>
      </c>
      <c r="E270" s="7">
        <v>46098</v>
      </c>
      <c r="F270" s="2" t="s">
        <v>1923</v>
      </c>
      <c r="G270" s="2">
        <v>2026</v>
      </c>
      <c r="H270" s="2" t="s">
        <v>2218</v>
      </c>
      <c r="I270" s="2" t="s">
        <v>2082</v>
      </c>
      <c r="J270" s="2" t="s">
        <v>2213</v>
      </c>
      <c r="K270" s="2" t="s">
        <v>4</v>
      </c>
      <c r="L270" s="6" t="s">
        <v>2211</v>
      </c>
      <c r="M270" s="2">
        <v>30</v>
      </c>
      <c r="N270" s="2" t="s">
        <v>3</v>
      </c>
      <c r="O270" s="43">
        <v>2885.58</v>
      </c>
      <c r="P270" s="43">
        <f t="shared" si="71"/>
        <v>86567.4</v>
      </c>
      <c r="Q270" s="2" t="s">
        <v>2</v>
      </c>
      <c r="R270" s="2" t="s">
        <v>2262</v>
      </c>
      <c r="S270" s="3" t="s">
        <v>2261</v>
      </c>
      <c r="T270" s="5">
        <v>46100</v>
      </c>
      <c r="U270" s="2" t="s">
        <v>12</v>
      </c>
      <c r="V270" s="5">
        <v>46100</v>
      </c>
      <c r="W270" s="3" t="s">
        <v>14</v>
      </c>
      <c r="X270" s="2" t="s">
        <v>13</v>
      </c>
      <c r="Y270" s="2">
        <v>3</v>
      </c>
      <c r="Z270" s="2">
        <v>30</v>
      </c>
      <c r="AA270" s="2">
        <f t="shared" si="74"/>
        <v>0</v>
      </c>
      <c r="AB270" s="4">
        <v>46104</v>
      </c>
      <c r="AC270" s="3">
        <v>6117</v>
      </c>
      <c r="AD270" s="3"/>
      <c r="AE270" s="2"/>
      <c r="AF270" s="2">
        <v>1</v>
      </c>
    </row>
    <row r="271" spans="1:32" ht="37.15" customHeight="1" x14ac:dyDescent="0.25">
      <c r="A271" s="2"/>
      <c r="B271" s="2" t="s">
        <v>156</v>
      </c>
      <c r="C271" s="2" t="s">
        <v>15</v>
      </c>
      <c r="D271" s="6" t="s">
        <v>2217</v>
      </c>
      <c r="E271" s="7">
        <v>46098</v>
      </c>
      <c r="F271" s="2" t="s">
        <v>1923</v>
      </c>
      <c r="G271" s="2">
        <v>2026</v>
      </c>
      <c r="H271" s="2" t="s">
        <v>2218</v>
      </c>
      <c r="I271" s="2" t="s">
        <v>2082</v>
      </c>
      <c r="J271" s="2" t="s">
        <v>2213</v>
      </c>
      <c r="K271" s="2" t="s">
        <v>4</v>
      </c>
      <c r="L271" s="6" t="s">
        <v>2212</v>
      </c>
      <c r="M271" s="2">
        <v>30</v>
      </c>
      <c r="N271" s="2" t="s">
        <v>3</v>
      </c>
      <c r="O271" s="43">
        <v>1031.56</v>
      </c>
      <c r="P271" s="43">
        <f t="shared" si="71"/>
        <v>30946.799999999999</v>
      </c>
      <c r="Q271" s="2" t="s">
        <v>2</v>
      </c>
      <c r="R271" s="2" t="s">
        <v>2262</v>
      </c>
      <c r="S271" s="3" t="s">
        <v>2261</v>
      </c>
      <c r="T271" s="5">
        <v>46100</v>
      </c>
      <c r="U271" s="2" t="s">
        <v>12</v>
      </c>
      <c r="V271" s="5">
        <v>46100</v>
      </c>
      <c r="W271" s="3" t="s">
        <v>14</v>
      </c>
      <c r="X271" s="2" t="s">
        <v>13</v>
      </c>
      <c r="Y271" s="2">
        <v>3</v>
      </c>
      <c r="Z271" s="2">
        <v>30</v>
      </c>
      <c r="AA271" s="2">
        <f t="shared" si="72"/>
        <v>0</v>
      </c>
      <c r="AB271" s="4">
        <v>46113</v>
      </c>
      <c r="AC271" s="3">
        <v>6264</v>
      </c>
      <c r="AD271" s="3"/>
      <c r="AE271" s="2"/>
      <c r="AF271" s="2">
        <v>1</v>
      </c>
    </row>
    <row r="272" spans="1:32" ht="37.15" customHeight="1" x14ac:dyDescent="0.25">
      <c r="A272" s="2">
        <v>7</v>
      </c>
      <c r="B272" s="2" t="s">
        <v>156</v>
      </c>
      <c r="C272" s="2" t="s">
        <v>15</v>
      </c>
      <c r="D272" s="6" t="s">
        <v>2220</v>
      </c>
      <c r="E272" s="7">
        <v>46098</v>
      </c>
      <c r="F272" s="2" t="s">
        <v>1923</v>
      </c>
      <c r="G272" s="2">
        <v>2026</v>
      </c>
      <c r="H272" s="2" t="s">
        <v>2221</v>
      </c>
      <c r="I272" s="2" t="s">
        <v>2082</v>
      </c>
      <c r="J272" s="2" t="s">
        <v>2219</v>
      </c>
      <c r="K272" s="2" t="s">
        <v>4</v>
      </c>
      <c r="L272" s="6" t="s">
        <v>2276</v>
      </c>
      <c r="M272" s="2">
        <v>12</v>
      </c>
      <c r="N272" s="2" t="s">
        <v>3</v>
      </c>
      <c r="O272" s="43">
        <v>32411.99</v>
      </c>
      <c r="P272" s="43">
        <f t="shared" si="71"/>
        <v>388943.88</v>
      </c>
      <c r="Q272" s="2" t="s">
        <v>2</v>
      </c>
      <c r="R272" s="2" t="s">
        <v>23</v>
      </c>
      <c r="S272" s="3" t="s">
        <v>2235</v>
      </c>
      <c r="T272" s="5">
        <v>46098</v>
      </c>
      <c r="U272" s="2" t="s">
        <v>12</v>
      </c>
      <c r="V272" s="5">
        <v>46099</v>
      </c>
      <c r="W272" s="3" t="s">
        <v>14</v>
      </c>
      <c r="X272" s="2" t="s">
        <v>13</v>
      </c>
      <c r="Y272" s="2">
        <v>3</v>
      </c>
      <c r="Z272" s="2">
        <v>12</v>
      </c>
      <c r="AA272" s="2">
        <f t="shared" si="72"/>
        <v>0</v>
      </c>
      <c r="AB272" s="4">
        <v>46104</v>
      </c>
      <c r="AC272" s="3">
        <v>1549116</v>
      </c>
      <c r="AD272" s="3"/>
      <c r="AE272" s="2">
        <v>1</v>
      </c>
      <c r="AF272" s="2">
        <v>1</v>
      </c>
    </row>
    <row r="273" spans="1:32" ht="37.15" customHeight="1" x14ac:dyDescent="0.25">
      <c r="A273" s="2"/>
      <c r="B273" s="2" t="s">
        <v>156</v>
      </c>
      <c r="C273" s="2" t="s">
        <v>15</v>
      </c>
      <c r="D273" s="6" t="s">
        <v>2220</v>
      </c>
      <c r="E273" s="7">
        <v>46098</v>
      </c>
      <c r="F273" s="2" t="s">
        <v>1923</v>
      </c>
      <c r="G273" s="2">
        <v>2026</v>
      </c>
      <c r="H273" s="2" t="s">
        <v>2221</v>
      </c>
      <c r="I273" s="2" t="s">
        <v>2082</v>
      </c>
      <c r="J273" s="2" t="s">
        <v>2219</v>
      </c>
      <c r="K273" s="2" t="s">
        <v>4</v>
      </c>
      <c r="L273" s="6" t="s">
        <v>1211</v>
      </c>
      <c r="M273" s="2">
        <v>1</v>
      </c>
      <c r="N273" s="2" t="s">
        <v>3</v>
      </c>
      <c r="O273" s="43">
        <v>65415.45</v>
      </c>
      <c r="P273" s="43">
        <f t="shared" si="71"/>
        <v>65415.45</v>
      </c>
      <c r="Q273" s="2" t="s">
        <v>2</v>
      </c>
      <c r="R273" s="2" t="s">
        <v>23</v>
      </c>
      <c r="S273" s="3" t="s">
        <v>2235</v>
      </c>
      <c r="T273" s="5">
        <v>46098</v>
      </c>
      <c r="U273" s="2" t="s">
        <v>12</v>
      </c>
      <c r="V273" s="5">
        <v>46099</v>
      </c>
      <c r="W273" s="3" t="s">
        <v>14</v>
      </c>
      <c r="X273" s="2" t="s">
        <v>13</v>
      </c>
      <c r="Y273" s="2">
        <v>3</v>
      </c>
      <c r="Z273" s="2">
        <v>1</v>
      </c>
      <c r="AA273" s="2">
        <f t="shared" ref="AA273:AA276" si="75">Z273-M273</f>
        <v>0</v>
      </c>
      <c r="AB273" s="4">
        <v>46104</v>
      </c>
      <c r="AC273" s="3">
        <v>1549116</v>
      </c>
      <c r="AD273" s="3"/>
      <c r="AE273" s="2"/>
      <c r="AF273" s="2">
        <v>1</v>
      </c>
    </row>
    <row r="274" spans="1:32" ht="37.15" customHeight="1" x14ac:dyDescent="0.25">
      <c r="A274" s="2"/>
      <c r="B274" s="2" t="s">
        <v>156</v>
      </c>
      <c r="C274" s="2" t="s">
        <v>15</v>
      </c>
      <c r="D274" s="6" t="s">
        <v>2220</v>
      </c>
      <c r="E274" s="7">
        <v>46098</v>
      </c>
      <c r="F274" s="2" t="s">
        <v>1923</v>
      </c>
      <c r="G274" s="2">
        <v>2026</v>
      </c>
      <c r="H274" s="2" t="s">
        <v>2221</v>
      </c>
      <c r="I274" s="2" t="s">
        <v>2082</v>
      </c>
      <c r="J274" s="2" t="s">
        <v>2219</v>
      </c>
      <c r="K274" s="2" t="s">
        <v>4</v>
      </c>
      <c r="L274" s="6" t="s">
        <v>2277</v>
      </c>
      <c r="M274" s="2">
        <v>5</v>
      </c>
      <c r="N274" s="2" t="s">
        <v>3</v>
      </c>
      <c r="O274" s="43">
        <v>13258.55</v>
      </c>
      <c r="P274" s="43">
        <f t="shared" si="71"/>
        <v>66292.75</v>
      </c>
      <c r="Q274" s="2" t="s">
        <v>2</v>
      </c>
      <c r="R274" s="2" t="s">
        <v>23</v>
      </c>
      <c r="S274" s="3" t="s">
        <v>2235</v>
      </c>
      <c r="T274" s="5">
        <v>46098</v>
      </c>
      <c r="U274" s="2" t="s">
        <v>12</v>
      </c>
      <c r="V274" s="5">
        <v>46099</v>
      </c>
      <c r="W274" s="3" t="s">
        <v>14</v>
      </c>
      <c r="X274" s="2" t="s">
        <v>13</v>
      </c>
      <c r="Y274" s="2">
        <v>3</v>
      </c>
      <c r="Z274" s="2">
        <v>5</v>
      </c>
      <c r="AA274" s="2">
        <f t="shared" si="75"/>
        <v>0</v>
      </c>
      <c r="AB274" s="4">
        <v>46104</v>
      </c>
      <c r="AC274" s="3">
        <v>1549116</v>
      </c>
      <c r="AD274" s="3"/>
      <c r="AE274" s="2"/>
      <c r="AF274" s="2">
        <v>1</v>
      </c>
    </row>
    <row r="275" spans="1:32" ht="37.15" customHeight="1" x14ac:dyDescent="0.25">
      <c r="A275" s="2"/>
      <c r="B275" s="2" t="s">
        <v>156</v>
      </c>
      <c r="C275" s="2" t="s">
        <v>15</v>
      </c>
      <c r="D275" s="6" t="s">
        <v>2220</v>
      </c>
      <c r="E275" s="7">
        <v>46098</v>
      </c>
      <c r="F275" s="2" t="s">
        <v>1923</v>
      </c>
      <c r="G275" s="2">
        <v>2026</v>
      </c>
      <c r="H275" s="2" t="s">
        <v>2221</v>
      </c>
      <c r="I275" s="2" t="s">
        <v>2082</v>
      </c>
      <c r="J275" s="2" t="s">
        <v>2219</v>
      </c>
      <c r="K275" s="2" t="s">
        <v>4</v>
      </c>
      <c r="L275" s="6" t="s">
        <v>2278</v>
      </c>
      <c r="M275" s="2">
        <v>2</v>
      </c>
      <c r="N275" s="2" t="s">
        <v>3</v>
      </c>
      <c r="O275" s="43">
        <v>11751.57</v>
      </c>
      <c r="P275" s="43">
        <f t="shared" si="71"/>
        <v>23503.14</v>
      </c>
      <c r="Q275" s="2" t="s">
        <v>2</v>
      </c>
      <c r="R275" s="2" t="s">
        <v>23</v>
      </c>
      <c r="S275" s="3" t="s">
        <v>2235</v>
      </c>
      <c r="T275" s="5">
        <v>46098</v>
      </c>
      <c r="U275" s="2" t="s">
        <v>12</v>
      </c>
      <c r="V275" s="5">
        <v>46099</v>
      </c>
      <c r="W275" s="3" t="s">
        <v>14</v>
      </c>
      <c r="X275" s="2" t="s">
        <v>13</v>
      </c>
      <c r="Y275" s="2">
        <v>3</v>
      </c>
      <c r="Z275" s="2">
        <v>2</v>
      </c>
      <c r="AA275" s="2">
        <f t="shared" si="75"/>
        <v>0</v>
      </c>
      <c r="AB275" s="4">
        <v>46104</v>
      </c>
      <c r="AC275" s="3">
        <v>1549116</v>
      </c>
      <c r="AD275" s="3"/>
      <c r="AE275" s="2"/>
      <c r="AF275" s="2">
        <v>1</v>
      </c>
    </row>
    <row r="276" spans="1:32" ht="37.15" customHeight="1" x14ac:dyDescent="0.25">
      <c r="A276" s="2"/>
      <c r="B276" s="2" t="s">
        <v>156</v>
      </c>
      <c r="C276" s="2" t="s">
        <v>15</v>
      </c>
      <c r="D276" s="6" t="s">
        <v>2220</v>
      </c>
      <c r="E276" s="7">
        <v>46098</v>
      </c>
      <c r="F276" s="2" t="s">
        <v>1923</v>
      </c>
      <c r="G276" s="2">
        <v>2026</v>
      </c>
      <c r="H276" s="2" t="s">
        <v>2221</v>
      </c>
      <c r="I276" s="2" t="s">
        <v>2082</v>
      </c>
      <c r="J276" s="2" t="s">
        <v>2219</v>
      </c>
      <c r="K276" s="2" t="s">
        <v>4</v>
      </c>
      <c r="L276" s="6" t="s">
        <v>2279</v>
      </c>
      <c r="M276" s="2">
        <v>5</v>
      </c>
      <c r="N276" s="2" t="s">
        <v>3</v>
      </c>
      <c r="O276" s="43">
        <v>12497.28</v>
      </c>
      <c r="P276" s="43">
        <f t="shared" si="71"/>
        <v>62486.400000000001</v>
      </c>
      <c r="Q276" s="2" t="s">
        <v>2</v>
      </c>
      <c r="R276" s="2" t="s">
        <v>23</v>
      </c>
      <c r="S276" s="3" t="s">
        <v>2235</v>
      </c>
      <c r="T276" s="5">
        <v>46098</v>
      </c>
      <c r="U276" s="2" t="s">
        <v>12</v>
      </c>
      <c r="V276" s="5">
        <v>46099</v>
      </c>
      <c r="W276" s="3" t="s">
        <v>14</v>
      </c>
      <c r="X276" s="2" t="s">
        <v>13</v>
      </c>
      <c r="Y276" s="2">
        <v>3</v>
      </c>
      <c r="Z276" s="2">
        <v>5</v>
      </c>
      <c r="AA276" s="2">
        <f t="shared" si="75"/>
        <v>0</v>
      </c>
      <c r="AB276" s="4">
        <v>46104</v>
      </c>
      <c r="AC276" s="3">
        <v>1549116</v>
      </c>
      <c r="AD276" s="3"/>
      <c r="AE276" s="2"/>
      <c r="AF276" s="2">
        <v>1</v>
      </c>
    </row>
    <row r="277" spans="1:32" ht="37.15" customHeight="1" x14ac:dyDescent="0.25">
      <c r="A277" s="2"/>
      <c r="B277" s="2" t="s">
        <v>156</v>
      </c>
      <c r="C277" s="2" t="s">
        <v>15</v>
      </c>
      <c r="D277" s="6" t="s">
        <v>2220</v>
      </c>
      <c r="E277" s="7">
        <v>46098</v>
      </c>
      <c r="F277" s="2" t="s">
        <v>1923</v>
      </c>
      <c r="G277" s="2">
        <v>2026</v>
      </c>
      <c r="H277" s="2" t="s">
        <v>2221</v>
      </c>
      <c r="I277" s="2" t="s">
        <v>2082</v>
      </c>
      <c r="J277" s="2" t="s">
        <v>2219</v>
      </c>
      <c r="K277" s="2" t="s">
        <v>4</v>
      </c>
      <c r="L277" s="6" t="s">
        <v>2280</v>
      </c>
      <c r="M277" s="2">
        <v>2</v>
      </c>
      <c r="N277" s="2" t="s">
        <v>3</v>
      </c>
      <c r="O277" s="43"/>
      <c r="P277" s="43">
        <f t="shared" si="71"/>
        <v>0</v>
      </c>
      <c r="Q277" s="2" t="s">
        <v>2</v>
      </c>
      <c r="R277" s="2"/>
      <c r="S277" s="3"/>
      <c r="T277" s="5"/>
      <c r="U277" s="2"/>
      <c r="V277" s="5"/>
      <c r="W277" s="3" t="s">
        <v>1</v>
      </c>
      <c r="X277" s="2" t="s">
        <v>0</v>
      </c>
      <c r="Y277" s="2"/>
      <c r="Z277" s="2"/>
      <c r="AA277" s="2">
        <f t="shared" si="72"/>
        <v>-2</v>
      </c>
      <c r="AB277" s="4"/>
      <c r="AC277" s="3"/>
      <c r="AD277" s="3"/>
      <c r="AE277" s="2"/>
      <c r="AF277" s="2">
        <v>1</v>
      </c>
    </row>
    <row r="278" spans="1:32" ht="37.15" customHeight="1" x14ac:dyDescent="0.25">
      <c r="A278" s="2"/>
      <c r="B278" s="2" t="s">
        <v>156</v>
      </c>
      <c r="C278" s="2" t="s">
        <v>15</v>
      </c>
      <c r="D278" s="6" t="s">
        <v>2220</v>
      </c>
      <c r="E278" s="7">
        <v>46098</v>
      </c>
      <c r="F278" s="2" t="s">
        <v>1923</v>
      </c>
      <c r="G278" s="2">
        <v>2026</v>
      </c>
      <c r="H278" s="2" t="s">
        <v>2221</v>
      </c>
      <c r="I278" s="2" t="s">
        <v>2082</v>
      </c>
      <c r="J278" s="2" t="s">
        <v>2219</v>
      </c>
      <c r="K278" s="2" t="s">
        <v>4</v>
      </c>
      <c r="L278" s="6" t="s">
        <v>2281</v>
      </c>
      <c r="M278" s="2">
        <v>3</v>
      </c>
      <c r="N278" s="2" t="s">
        <v>3</v>
      </c>
      <c r="O278" s="43">
        <v>103893.54</v>
      </c>
      <c r="P278" s="43">
        <f t="shared" si="71"/>
        <v>311680.62</v>
      </c>
      <c r="Q278" s="2" t="s">
        <v>2</v>
      </c>
      <c r="R278" s="2" t="s">
        <v>23</v>
      </c>
      <c r="S278" s="3" t="s">
        <v>2235</v>
      </c>
      <c r="T278" s="5">
        <v>46098</v>
      </c>
      <c r="U278" s="2" t="s">
        <v>12</v>
      </c>
      <c r="V278" s="5">
        <v>46099</v>
      </c>
      <c r="W278" s="3" t="s">
        <v>14</v>
      </c>
      <c r="X278" s="2" t="s">
        <v>13</v>
      </c>
      <c r="Y278" s="2">
        <v>3</v>
      </c>
      <c r="Z278" s="2">
        <v>3</v>
      </c>
      <c r="AA278" s="2">
        <f t="shared" ref="AA278" si="76">Z278-M278</f>
        <v>0</v>
      </c>
      <c r="AB278" s="4">
        <v>46104</v>
      </c>
      <c r="AC278" s="3">
        <v>1549116</v>
      </c>
      <c r="AD278" s="3"/>
      <c r="AE278" s="2"/>
      <c r="AF278" s="2">
        <v>1</v>
      </c>
    </row>
    <row r="279" spans="1:32" ht="37.15" customHeight="1" x14ac:dyDescent="0.25">
      <c r="A279" s="2">
        <v>1</v>
      </c>
      <c r="B279" s="2" t="s">
        <v>156</v>
      </c>
      <c r="C279" s="2" t="s">
        <v>15</v>
      </c>
      <c r="D279" s="6" t="s">
        <v>2640</v>
      </c>
      <c r="E279" s="7">
        <v>46098</v>
      </c>
      <c r="F279" s="2" t="s">
        <v>1923</v>
      </c>
      <c r="G279" s="2">
        <v>2026</v>
      </c>
      <c r="H279" s="2" t="s">
        <v>2222</v>
      </c>
      <c r="I279" s="2" t="s">
        <v>2082</v>
      </c>
      <c r="J279" s="2" t="s">
        <v>2223</v>
      </c>
      <c r="K279" s="2" t="s">
        <v>4</v>
      </c>
      <c r="L279" s="6" t="s">
        <v>2224</v>
      </c>
      <c r="M279" s="2">
        <v>4</v>
      </c>
      <c r="N279" s="2" t="s">
        <v>3</v>
      </c>
      <c r="O279" s="43">
        <v>658360</v>
      </c>
      <c r="P279" s="43">
        <f t="shared" si="71"/>
        <v>2633440</v>
      </c>
      <c r="Q279" s="2" t="s">
        <v>2</v>
      </c>
      <c r="R279" s="2" t="s">
        <v>373</v>
      </c>
      <c r="S279" s="3" t="s">
        <v>2951</v>
      </c>
      <c r="T279" s="5">
        <v>46140</v>
      </c>
      <c r="U279" s="2" t="s">
        <v>12</v>
      </c>
      <c r="V279" s="5">
        <v>46146</v>
      </c>
      <c r="W279" s="3" t="s">
        <v>14</v>
      </c>
      <c r="X279" s="2" t="s">
        <v>13</v>
      </c>
      <c r="Y279" s="2">
        <v>3</v>
      </c>
      <c r="Z279" s="2">
        <v>4</v>
      </c>
      <c r="AA279" s="2">
        <f t="shared" si="72"/>
        <v>0</v>
      </c>
      <c r="AB279" s="4">
        <v>46148</v>
      </c>
      <c r="AC279" s="3">
        <v>174</v>
      </c>
      <c r="AD279" s="3"/>
      <c r="AE279" s="2">
        <v>1</v>
      </c>
      <c r="AF279" s="2">
        <v>1</v>
      </c>
    </row>
    <row r="280" spans="1:32" ht="37.15" customHeight="1" x14ac:dyDescent="0.25">
      <c r="A280" s="2">
        <v>2</v>
      </c>
      <c r="B280" s="2" t="s">
        <v>156</v>
      </c>
      <c r="C280" s="2" t="s">
        <v>15</v>
      </c>
      <c r="D280" s="6" t="s">
        <v>1768</v>
      </c>
      <c r="E280" s="7">
        <v>46098</v>
      </c>
      <c r="F280" s="2" t="s">
        <v>1923</v>
      </c>
      <c r="G280" s="2">
        <v>2026</v>
      </c>
      <c r="H280" s="2" t="s">
        <v>2226</v>
      </c>
      <c r="I280" s="2" t="s">
        <v>2082</v>
      </c>
      <c r="J280" s="2" t="s">
        <v>2225</v>
      </c>
      <c r="K280" s="2" t="s">
        <v>4</v>
      </c>
      <c r="L280" s="6" t="s">
        <v>2498</v>
      </c>
      <c r="M280" s="2">
        <v>1</v>
      </c>
      <c r="N280" s="2" t="s">
        <v>3</v>
      </c>
      <c r="O280" s="43">
        <v>44297.5</v>
      </c>
      <c r="P280" s="43">
        <f t="shared" si="71"/>
        <v>44297.5</v>
      </c>
      <c r="Q280" s="2" t="s">
        <v>2</v>
      </c>
      <c r="R280" s="2" t="s">
        <v>76</v>
      </c>
      <c r="S280" s="3" t="s">
        <v>2257</v>
      </c>
      <c r="T280" s="5">
        <v>46100</v>
      </c>
      <c r="U280" s="2" t="s">
        <v>45</v>
      </c>
      <c r="V280" s="5">
        <v>46100</v>
      </c>
      <c r="W280" s="3" t="s">
        <v>14</v>
      </c>
      <c r="X280" s="2" t="s">
        <v>13</v>
      </c>
      <c r="Y280" s="2">
        <v>3</v>
      </c>
      <c r="Z280" s="2">
        <v>1</v>
      </c>
      <c r="AA280" s="2">
        <f t="shared" si="72"/>
        <v>0</v>
      </c>
      <c r="AB280" s="4">
        <v>46099</v>
      </c>
      <c r="AC280" s="3">
        <v>2643</v>
      </c>
      <c r="AD280" s="3"/>
      <c r="AE280" s="2">
        <v>1</v>
      </c>
      <c r="AF280" s="2">
        <v>1</v>
      </c>
    </row>
    <row r="281" spans="1:32" ht="37.15" customHeight="1" x14ac:dyDescent="0.25">
      <c r="A281" s="2"/>
      <c r="B281" s="2" t="s">
        <v>156</v>
      </c>
      <c r="C281" s="2" t="s">
        <v>15</v>
      </c>
      <c r="D281" s="6" t="s">
        <v>1768</v>
      </c>
      <c r="E281" s="7">
        <v>46098</v>
      </c>
      <c r="F281" s="2" t="s">
        <v>1923</v>
      </c>
      <c r="G281" s="2">
        <v>2026</v>
      </c>
      <c r="H281" s="2" t="s">
        <v>2226</v>
      </c>
      <c r="I281" s="2" t="s">
        <v>2082</v>
      </c>
      <c r="J281" s="2" t="s">
        <v>2225</v>
      </c>
      <c r="K281" s="2" t="s">
        <v>4</v>
      </c>
      <c r="L281" s="6" t="s">
        <v>2493</v>
      </c>
      <c r="M281" s="2">
        <v>1</v>
      </c>
      <c r="N281" s="2" t="s">
        <v>3</v>
      </c>
      <c r="O281" s="43">
        <v>109090.91</v>
      </c>
      <c r="P281" s="43">
        <f t="shared" si="71"/>
        <v>109090.91</v>
      </c>
      <c r="Q281" s="2" t="s">
        <v>2</v>
      </c>
      <c r="R281" s="2" t="s">
        <v>76</v>
      </c>
      <c r="S281" s="3" t="s">
        <v>2257</v>
      </c>
      <c r="T281" s="5">
        <v>46100</v>
      </c>
      <c r="U281" s="2" t="s">
        <v>45</v>
      </c>
      <c r="V281" s="5">
        <v>46100</v>
      </c>
      <c r="W281" s="3" t="s">
        <v>14</v>
      </c>
      <c r="X281" s="2" t="s">
        <v>13</v>
      </c>
      <c r="Y281" s="2">
        <v>3</v>
      </c>
      <c r="Z281" s="2">
        <v>1</v>
      </c>
      <c r="AA281" s="2">
        <f t="shared" si="72"/>
        <v>0</v>
      </c>
      <c r="AB281" s="4">
        <v>46099</v>
      </c>
      <c r="AC281" s="3">
        <v>2643</v>
      </c>
      <c r="AD281" s="3"/>
      <c r="AE281" s="2"/>
      <c r="AF281" s="2">
        <v>1</v>
      </c>
    </row>
    <row r="282" spans="1:32" ht="37.15" customHeight="1" x14ac:dyDescent="0.25">
      <c r="A282" s="2">
        <v>2</v>
      </c>
      <c r="B282" s="2" t="s">
        <v>156</v>
      </c>
      <c r="C282" s="2" t="s">
        <v>15</v>
      </c>
      <c r="D282" s="6" t="s">
        <v>2263</v>
      </c>
      <c r="E282" s="7">
        <v>46101</v>
      </c>
      <c r="F282" s="2" t="s">
        <v>1923</v>
      </c>
      <c r="G282" s="2">
        <v>2026</v>
      </c>
      <c r="H282" s="2" t="s">
        <v>2264</v>
      </c>
      <c r="I282" s="2" t="s">
        <v>2082</v>
      </c>
      <c r="J282" s="2" t="s">
        <v>2265</v>
      </c>
      <c r="K282" s="2" t="s">
        <v>4</v>
      </c>
      <c r="L282" s="6" t="s">
        <v>2266</v>
      </c>
      <c r="M282" s="2">
        <v>16</v>
      </c>
      <c r="N282" s="2" t="s">
        <v>3</v>
      </c>
      <c r="O282" s="43">
        <v>79.819999999999993</v>
      </c>
      <c r="P282" s="43">
        <f t="shared" si="71"/>
        <v>1277.1199999999999</v>
      </c>
      <c r="Q282" s="2" t="s">
        <v>2</v>
      </c>
      <c r="R282" s="2" t="s">
        <v>1176</v>
      </c>
      <c r="S282" s="3" t="s">
        <v>2269</v>
      </c>
      <c r="T282" s="5">
        <v>46101</v>
      </c>
      <c r="U282" s="2" t="s">
        <v>45</v>
      </c>
      <c r="V282" s="5">
        <v>46101</v>
      </c>
      <c r="W282" s="3" t="s">
        <v>14</v>
      </c>
      <c r="X282" s="2" t="s">
        <v>13</v>
      </c>
      <c r="Y282" s="2">
        <v>3</v>
      </c>
      <c r="Z282" s="2">
        <v>16</v>
      </c>
      <c r="AA282" s="2">
        <f t="shared" si="72"/>
        <v>0</v>
      </c>
      <c r="AB282" s="4">
        <v>46101</v>
      </c>
      <c r="AC282" s="3">
        <v>263332</v>
      </c>
      <c r="AD282" s="3"/>
      <c r="AE282" s="2">
        <v>1</v>
      </c>
      <c r="AF282" s="2">
        <v>1</v>
      </c>
    </row>
    <row r="283" spans="1:32" ht="37.15" customHeight="1" x14ac:dyDescent="0.25">
      <c r="A283" s="2"/>
      <c r="B283" s="2" t="s">
        <v>156</v>
      </c>
      <c r="C283" s="2" t="s">
        <v>15</v>
      </c>
      <c r="D283" s="6" t="s">
        <v>2263</v>
      </c>
      <c r="E283" s="7">
        <v>46101</v>
      </c>
      <c r="F283" s="2" t="s">
        <v>1923</v>
      </c>
      <c r="G283" s="2">
        <v>2026</v>
      </c>
      <c r="H283" s="2" t="s">
        <v>2264</v>
      </c>
      <c r="I283" s="2" t="s">
        <v>2082</v>
      </c>
      <c r="J283" s="2" t="s">
        <v>2265</v>
      </c>
      <c r="K283" s="2" t="s">
        <v>4</v>
      </c>
      <c r="L283" s="6" t="s">
        <v>2267</v>
      </c>
      <c r="M283" s="2">
        <v>16</v>
      </c>
      <c r="N283" s="2" t="s">
        <v>3</v>
      </c>
      <c r="O283" s="43">
        <v>789.88</v>
      </c>
      <c r="P283" s="43">
        <f t="shared" si="71"/>
        <v>12638.08</v>
      </c>
      <c r="Q283" s="2" t="s">
        <v>2</v>
      </c>
      <c r="R283" s="2" t="s">
        <v>1176</v>
      </c>
      <c r="S283" s="3" t="s">
        <v>2269</v>
      </c>
      <c r="T283" s="5">
        <v>46101</v>
      </c>
      <c r="U283" s="2" t="s">
        <v>45</v>
      </c>
      <c r="V283" s="5">
        <v>46101</v>
      </c>
      <c r="W283" s="3" t="s">
        <v>14</v>
      </c>
      <c r="X283" s="2" t="s">
        <v>13</v>
      </c>
      <c r="Y283" s="2">
        <v>3</v>
      </c>
      <c r="Z283" s="2">
        <v>16</v>
      </c>
      <c r="AA283" s="2">
        <f t="shared" si="72"/>
        <v>0</v>
      </c>
      <c r="AB283" s="4">
        <v>46101</v>
      </c>
      <c r="AC283" s="3">
        <v>263332</v>
      </c>
      <c r="AD283" s="3"/>
      <c r="AE283" s="2"/>
      <c r="AF283" s="2">
        <v>1</v>
      </c>
    </row>
    <row r="284" spans="1:32" ht="37.15" customHeight="1" x14ac:dyDescent="0.25">
      <c r="A284" s="2">
        <v>1</v>
      </c>
      <c r="B284" s="2" t="s">
        <v>156</v>
      </c>
      <c r="C284" s="2" t="s">
        <v>15</v>
      </c>
      <c r="D284" s="6" t="s">
        <v>2321</v>
      </c>
      <c r="E284" s="7">
        <v>46111</v>
      </c>
      <c r="F284" s="2" t="s">
        <v>1923</v>
      </c>
      <c r="G284" s="2">
        <v>2026</v>
      </c>
      <c r="H284" s="2" t="s">
        <v>2346</v>
      </c>
      <c r="I284" s="2" t="s">
        <v>2082</v>
      </c>
      <c r="J284" s="2" t="s">
        <v>2319</v>
      </c>
      <c r="K284" s="2" t="s">
        <v>4</v>
      </c>
      <c r="L284" s="117" t="s">
        <v>2320</v>
      </c>
      <c r="M284" s="2">
        <v>2</v>
      </c>
      <c r="N284" s="2" t="s">
        <v>3</v>
      </c>
      <c r="O284" s="43">
        <v>630000</v>
      </c>
      <c r="P284" s="43">
        <f t="shared" ref="P284" si="77">O284*M284</f>
        <v>1260000</v>
      </c>
      <c r="Q284" s="2" t="s">
        <v>2</v>
      </c>
      <c r="R284" s="2" t="s">
        <v>57</v>
      </c>
      <c r="S284" s="3" t="s">
        <v>2400</v>
      </c>
      <c r="T284" s="5">
        <v>46118</v>
      </c>
      <c r="U284" s="2" t="s">
        <v>12</v>
      </c>
      <c r="V284" s="5">
        <v>46118</v>
      </c>
      <c r="W284" s="3" t="s">
        <v>14</v>
      </c>
      <c r="X284" s="2" t="s">
        <v>13</v>
      </c>
      <c r="Y284" s="2">
        <v>3</v>
      </c>
      <c r="Z284" s="2">
        <v>2</v>
      </c>
      <c r="AA284" s="2">
        <f t="shared" si="72"/>
        <v>0</v>
      </c>
      <c r="AB284" s="4">
        <v>46109</v>
      </c>
      <c r="AC284" s="3">
        <v>416</v>
      </c>
      <c r="AD284" s="3"/>
      <c r="AE284" s="2">
        <v>1</v>
      </c>
      <c r="AF284" s="2">
        <v>1</v>
      </c>
    </row>
    <row r="285" spans="1:32" ht="37.15" customHeight="1" x14ac:dyDescent="0.25">
      <c r="A285" s="2">
        <v>1</v>
      </c>
      <c r="B285" s="2" t="s">
        <v>156</v>
      </c>
      <c r="C285" s="2" t="s">
        <v>15</v>
      </c>
      <c r="D285" s="6" t="s">
        <v>2350</v>
      </c>
      <c r="E285" s="7">
        <v>46111</v>
      </c>
      <c r="F285" s="2" t="s">
        <v>1923</v>
      </c>
      <c r="G285" s="2">
        <v>2026</v>
      </c>
      <c r="H285" s="2" t="s">
        <v>2351</v>
      </c>
      <c r="I285" s="2" t="s">
        <v>2082</v>
      </c>
      <c r="J285" s="2" t="s">
        <v>2345</v>
      </c>
      <c r="K285" s="2" t="s">
        <v>2347</v>
      </c>
      <c r="L285" s="117" t="s">
        <v>2348</v>
      </c>
      <c r="M285" s="2">
        <v>1</v>
      </c>
      <c r="N285" s="2" t="s">
        <v>3</v>
      </c>
      <c r="O285" s="43">
        <v>152537</v>
      </c>
      <c r="P285" s="43">
        <f t="shared" ref="P285" si="78">O285*M285</f>
        <v>152537</v>
      </c>
      <c r="Q285" s="2" t="s">
        <v>2</v>
      </c>
      <c r="R285" s="2" t="s">
        <v>2486</v>
      </c>
      <c r="S285" s="3" t="s">
        <v>2487</v>
      </c>
      <c r="T285" s="5">
        <v>46118</v>
      </c>
      <c r="U285" s="2" t="s">
        <v>12</v>
      </c>
      <c r="V285" s="5">
        <v>46119</v>
      </c>
      <c r="W285" s="3" t="s">
        <v>14</v>
      </c>
      <c r="X285" s="2" t="s">
        <v>13</v>
      </c>
      <c r="Y285" s="2">
        <v>3</v>
      </c>
      <c r="Z285" s="2">
        <v>1</v>
      </c>
      <c r="AA285" s="2">
        <f t="shared" si="72"/>
        <v>0</v>
      </c>
      <c r="AB285" s="4">
        <v>46132</v>
      </c>
      <c r="AC285" s="3">
        <v>7178</v>
      </c>
      <c r="AD285" s="3">
        <v>78016</v>
      </c>
      <c r="AE285" s="2">
        <v>1</v>
      </c>
      <c r="AF285" s="2">
        <v>1</v>
      </c>
    </row>
    <row r="286" spans="1:32" ht="37.15" customHeight="1" x14ac:dyDescent="0.25">
      <c r="A286" s="2">
        <v>1</v>
      </c>
      <c r="B286" s="2" t="s">
        <v>156</v>
      </c>
      <c r="C286" s="2" t="s">
        <v>15</v>
      </c>
      <c r="D286" s="6" t="s">
        <v>2350</v>
      </c>
      <c r="E286" s="7">
        <v>46135</v>
      </c>
      <c r="F286" s="2" t="s">
        <v>2381</v>
      </c>
      <c r="G286" s="2">
        <v>2026</v>
      </c>
      <c r="H286" s="2" t="s">
        <v>2772</v>
      </c>
      <c r="I286" s="2" t="s">
        <v>2082</v>
      </c>
      <c r="J286" s="2" t="s">
        <v>2773</v>
      </c>
      <c r="K286" s="2" t="s">
        <v>4</v>
      </c>
      <c r="L286" s="117" t="s">
        <v>2774</v>
      </c>
      <c r="M286" s="2">
        <v>1</v>
      </c>
      <c r="N286" s="2" t="s">
        <v>3</v>
      </c>
      <c r="O286" s="43">
        <v>765380</v>
      </c>
      <c r="P286" s="43">
        <f t="shared" ref="P286" si="79">O286*M286</f>
        <v>765380</v>
      </c>
      <c r="Q286" s="2" t="s">
        <v>2</v>
      </c>
      <c r="R286" s="2" t="s">
        <v>2486</v>
      </c>
      <c r="S286" s="3" t="s">
        <v>2893</v>
      </c>
      <c r="T286" s="5">
        <v>46136</v>
      </c>
      <c r="U286" s="2" t="s">
        <v>12</v>
      </c>
      <c r="V286" s="5">
        <v>46141</v>
      </c>
      <c r="W286" s="3" t="s">
        <v>14</v>
      </c>
      <c r="X286" s="2" t="s">
        <v>13</v>
      </c>
      <c r="Y286" s="2">
        <v>3</v>
      </c>
      <c r="Z286" s="2">
        <v>1</v>
      </c>
      <c r="AA286" s="2">
        <f t="shared" ref="AA286" si="80">Z286-M286</f>
        <v>0</v>
      </c>
      <c r="AB286" s="4">
        <v>46149</v>
      </c>
      <c r="AC286" s="3">
        <v>7329</v>
      </c>
      <c r="AD286" s="3"/>
      <c r="AE286" s="2">
        <v>1</v>
      </c>
      <c r="AF286" s="2">
        <v>1</v>
      </c>
    </row>
    <row r="287" spans="1:32" ht="37.15" customHeight="1" x14ac:dyDescent="0.25">
      <c r="A287" s="2">
        <v>3</v>
      </c>
      <c r="B287" s="2" t="s">
        <v>156</v>
      </c>
      <c r="C287" s="2" t="s">
        <v>15</v>
      </c>
      <c r="D287" s="6" t="s">
        <v>2352</v>
      </c>
      <c r="E287" s="7">
        <v>46112</v>
      </c>
      <c r="F287" s="2" t="s">
        <v>1923</v>
      </c>
      <c r="G287" s="2">
        <v>2026</v>
      </c>
      <c r="H287" s="2" t="s">
        <v>2353</v>
      </c>
      <c r="I287" s="2" t="s">
        <v>9</v>
      </c>
      <c r="J287" s="2" t="s">
        <v>2349</v>
      </c>
      <c r="K287" s="2" t="s">
        <v>4</v>
      </c>
      <c r="L287" s="117" t="s">
        <v>2387</v>
      </c>
      <c r="M287" s="2">
        <v>4</v>
      </c>
      <c r="N287" s="2" t="s">
        <v>3</v>
      </c>
      <c r="O287" s="43">
        <v>370000</v>
      </c>
      <c r="P287" s="43">
        <f t="shared" ref="P287:P307" si="81">O287*M287</f>
        <v>1480000</v>
      </c>
      <c r="Q287" s="2" t="s">
        <v>2</v>
      </c>
      <c r="R287" s="2" t="s">
        <v>57</v>
      </c>
      <c r="S287" s="3" t="s">
        <v>2766</v>
      </c>
      <c r="T287" s="5">
        <v>46133</v>
      </c>
      <c r="U287" s="2" t="s">
        <v>12</v>
      </c>
      <c r="V287" s="5"/>
      <c r="W287" s="3" t="s">
        <v>809</v>
      </c>
      <c r="X287" s="2" t="s">
        <v>0</v>
      </c>
      <c r="Y287" s="2">
        <v>1</v>
      </c>
      <c r="Z287" s="2"/>
      <c r="AA287" s="2">
        <f t="shared" ref="AA287" si="82">Z287-M287</f>
        <v>-4</v>
      </c>
      <c r="AB287" s="4"/>
      <c r="AC287" s="3"/>
      <c r="AD287" s="3"/>
      <c r="AE287" s="2">
        <v>1</v>
      </c>
      <c r="AF287" s="2">
        <v>1</v>
      </c>
    </row>
    <row r="288" spans="1:32" ht="37.15" customHeight="1" x14ac:dyDescent="0.25">
      <c r="A288" s="2"/>
      <c r="B288" s="2" t="s">
        <v>156</v>
      </c>
      <c r="C288" s="2" t="s">
        <v>15</v>
      </c>
      <c r="D288" s="6" t="s">
        <v>2352</v>
      </c>
      <c r="E288" s="7">
        <v>46112</v>
      </c>
      <c r="F288" s="2" t="s">
        <v>1923</v>
      </c>
      <c r="G288" s="2">
        <v>2026</v>
      </c>
      <c r="H288" s="2" t="s">
        <v>2353</v>
      </c>
      <c r="I288" s="2" t="s">
        <v>9</v>
      </c>
      <c r="J288" s="2" t="s">
        <v>2349</v>
      </c>
      <c r="K288" s="2" t="s">
        <v>4</v>
      </c>
      <c r="L288" s="117" t="s">
        <v>2388</v>
      </c>
      <c r="M288" s="2">
        <v>1</v>
      </c>
      <c r="N288" s="2" t="s">
        <v>3</v>
      </c>
      <c r="O288" s="43">
        <v>370000</v>
      </c>
      <c r="P288" s="43">
        <f t="shared" si="81"/>
        <v>370000</v>
      </c>
      <c r="Q288" s="2" t="s">
        <v>2</v>
      </c>
      <c r="R288" s="2" t="s">
        <v>57</v>
      </c>
      <c r="S288" s="3" t="s">
        <v>2766</v>
      </c>
      <c r="T288" s="5">
        <v>46133</v>
      </c>
      <c r="U288" s="2" t="s">
        <v>12</v>
      </c>
      <c r="V288" s="5"/>
      <c r="W288" s="3" t="s">
        <v>809</v>
      </c>
      <c r="X288" s="2" t="s">
        <v>0</v>
      </c>
      <c r="Y288" s="2">
        <v>1</v>
      </c>
      <c r="Z288" s="2"/>
      <c r="AA288" s="2">
        <f>Z288-M288</f>
        <v>-1</v>
      </c>
      <c r="AB288" s="4"/>
      <c r="AC288" s="3"/>
      <c r="AD288" s="3"/>
      <c r="AE288" s="2"/>
      <c r="AF288" s="2">
        <v>1</v>
      </c>
    </row>
    <row r="289" spans="1:32" ht="37.15" customHeight="1" x14ac:dyDescent="0.25">
      <c r="A289" s="2"/>
      <c r="B289" s="2" t="s">
        <v>156</v>
      </c>
      <c r="C289" s="2" t="s">
        <v>15</v>
      </c>
      <c r="D289" s="6" t="s">
        <v>2352</v>
      </c>
      <c r="E289" s="7">
        <v>46112</v>
      </c>
      <c r="F289" s="2" t="s">
        <v>1923</v>
      </c>
      <c r="G289" s="2">
        <v>2026</v>
      </c>
      <c r="H289" s="2" t="s">
        <v>2353</v>
      </c>
      <c r="I289" s="2" t="s">
        <v>9</v>
      </c>
      <c r="J289" s="2" t="s">
        <v>2349</v>
      </c>
      <c r="K289" s="2" t="s">
        <v>4</v>
      </c>
      <c r="L289" s="117" t="s">
        <v>2389</v>
      </c>
      <c r="M289" s="2">
        <v>1</v>
      </c>
      <c r="N289" s="2" t="s">
        <v>3</v>
      </c>
      <c r="O289" s="43">
        <v>1950000</v>
      </c>
      <c r="P289" s="43">
        <f t="shared" si="81"/>
        <v>1950000</v>
      </c>
      <c r="Q289" s="2" t="s">
        <v>2</v>
      </c>
      <c r="R289" s="2" t="s">
        <v>57</v>
      </c>
      <c r="S289" s="3" t="s">
        <v>2766</v>
      </c>
      <c r="T289" s="5">
        <v>46133</v>
      </c>
      <c r="U289" s="2" t="s">
        <v>12</v>
      </c>
      <c r="V289" s="5"/>
      <c r="W289" s="3" t="s">
        <v>809</v>
      </c>
      <c r="X289" s="2" t="s">
        <v>0</v>
      </c>
      <c r="Y289" s="2">
        <v>1</v>
      </c>
      <c r="Z289" s="2"/>
      <c r="AA289" s="2">
        <f>Z289-M289</f>
        <v>-1</v>
      </c>
      <c r="AB289" s="4"/>
      <c r="AC289" s="3"/>
      <c r="AD289" s="3"/>
      <c r="AE289" s="2"/>
      <c r="AF289" s="2">
        <v>1</v>
      </c>
    </row>
    <row r="290" spans="1:32" ht="37.15" customHeight="1" x14ac:dyDescent="0.25">
      <c r="A290" s="2">
        <v>7</v>
      </c>
      <c r="B290" s="2" t="s">
        <v>156</v>
      </c>
      <c r="C290" s="2" t="s">
        <v>15</v>
      </c>
      <c r="D290" s="6" t="s">
        <v>2386</v>
      </c>
      <c r="E290" s="7">
        <v>46113</v>
      </c>
      <c r="F290" s="2" t="s">
        <v>2381</v>
      </c>
      <c r="G290" s="2">
        <v>2026</v>
      </c>
      <c r="H290" s="2" t="s">
        <v>2382</v>
      </c>
      <c r="I290" s="2" t="s">
        <v>2082</v>
      </c>
      <c r="J290" s="2" t="s">
        <v>2384</v>
      </c>
      <c r="K290" s="2" t="s">
        <v>2523</v>
      </c>
      <c r="L290" s="117" t="s">
        <v>2390</v>
      </c>
      <c r="M290" s="2">
        <v>24</v>
      </c>
      <c r="N290" s="2" t="s">
        <v>26</v>
      </c>
      <c r="O290" s="43">
        <v>18180.7</v>
      </c>
      <c r="P290" s="43">
        <f t="shared" si="81"/>
        <v>436336.80000000005</v>
      </c>
      <c r="Q290" s="2" t="s">
        <v>2</v>
      </c>
      <c r="R290" s="2" t="s">
        <v>23</v>
      </c>
      <c r="S290" s="3" t="s">
        <v>2399</v>
      </c>
      <c r="T290" s="5">
        <v>46113</v>
      </c>
      <c r="U290" s="2" t="s">
        <v>12</v>
      </c>
      <c r="V290" s="5">
        <v>46118</v>
      </c>
      <c r="W290" s="3" t="s">
        <v>14</v>
      </c>
      <c r="X290" s="2" t="s">
        <v>13</v>
      </c>
      <c r="Y290" s="2">
        <v>3</v>
      </c>
      <c r="Z290" s="2">
        <v>24</v>
      </c>
      <c r="AA290" s="2">
        <f>Z290-M290</f>
        <v>0</v>
      </c>
      <c r="AB290" s="4">
        <v>46121</v>
      </c>
      <c r="AC290" s="3">
        <v>1551862</v>
      </c>
      <c r="AD290" s="3">
        <v>77384</v>
      </c>
      <c r="AE290" s="2">
        <v>1</v>
      </c>
      <c r="AF290" s="2">
        <v>1</v>
      </c>
    </row>
    <row r="291" spans="1:32" ht="37.15" customHeight="1" x14ac:dyDescent="0.25">
      <c r="A291" s="2"/>
      <c r="B291" s="2" t="s">
        <v>156</v>
      </c>
      <c r="C291" s="2" t="s">
        <v>15</v>
      </c>
      <c r="D291" s="6" t="s">
        <v>2386</v>
      </c>
      <c r="E291" s="7">
        <v>46113</v>
      </c>
      <c r="F291" s="2" t="s">
        <v>2381</v>
      </c>
      <c r="G291" s="2">
        <v>2026</v>
      </c>
      <c r="H291" s="2" t="s">
        <v>2382</v>
      </c>
      <c r="I291" s="2" t="s">
        <v>2082</v>
      </c>
      <c r="J291" s="2" t="s">
        <v>2384</v>
      </c>
      <c r="K291" s="2" t="s">
        <v>2524</v>
      </c>
      <c r="L291" s="117" t="s">
        <v>2391</v>
      </c>
      <c r="M291" s="2">
        <v>6</v>
      </c>
      <c r="N291" s="2" t="s">
        <v>3</v>
      </c>
      <c r="O291" s="43">
        <v>38985.94</v>
      </c>
      <c r="P291" s="43">
        <f t="shared" si="81"/>
        <v>233915.64</v>
      </c>
      <c r="Q291" s="2" t="s">
        <v>2</v>
      </c>
      <c r="R291" s="2" t="s">
        <v>23</v>
      </c>
      <c r="S291" s="3" t="s">
        <v>2399</v>
      </c>
      <c r="T291" s="5">
        <v>46113</v>
      </c>
      <c r="U291" s="2" t="s">
        <v>12</v>
      </c>
      <c r="V291" s="5">
        <v>46118</v>
      </c>
      <c r="W291" s="3" t="s">
        <v>14</v>
      </c>
      <c r="X291" s="2" t="s">
        <v>13</v>
      </c>
      <c r="Y291" s="2">
        <v>3</v>
      </c>
      <c r="Z291" s="2">
        <v>6</v>
      </c>
      <c r="AA291" s="2">
        <f>Z291-M291</f>
        <v>0</v>
      </c>
      <c r="AB291" s="4">
        <v>46121</v>
      </c>
      <c r="AC291" s="3">
        <v>1551862</v>
      </c>
      <c r="AD291" s="3">
        <v>77384</v>
      </c>
      <c r="AE291" s="2"/>
      <c r="AF291" s="2">
        <v>1</v>
      </c>
    </row>
    <row r="292" spans="1:32" ht="37.15" customHeight="1" x14ac:dyDescent="0.25">
      <c r="A292" s="2"/>
      <c r="B292" s="2" t="s">
        <v>156</v>
      </c>
      <c r="C292" s="2" t="s">
        <v>15</v>
      </c>
      <c r="D292" s="6" t="s">
        <v>2386</v>
      </c>
      <c r="E292" s="7">
        <v>46113</v>
      </c>
      <c r="F292" s="2" t="s">
        <v>2381</v>
      </c>
      <c r="G292" s="2">
        <v>2026</v>
      </c>
      <c r="H292" s="2" t="s">
        <v>2382</v>
      </c>
      <c r="I292" s="2" t="s">
        <v>2082</v>
      </c>
      <c r="J292" s="2" t="s">
        <v>2384</v>
      </c>
      <c r="K292" s="2" t="s">
        <v>2522</v>
      </c>
      <c r="L292" s="117" t="s">
        <v>2392</v>
      </c>
      <c r="M292" s="2">
        <v>6</v>
      </c>
      <c r="N292" s="2" t="s">
        <v>3</v>
      </c>
      <c r="O292" s="43">
        <v>1707.07</v>
      </c>
      <c r="P292" s="43">
        <f t="shared" si="81"/>
        <v>10242.42</v>
      </c>
      <c r="Q292" s="2" t="s">
        <v>2</v>
      </c>
      <c r="R292" s="2" t="s">
        <v>23</v>
      </c>
      <c r="S292" s="3" t="s">
        <v>2399</v>
      </c>
      <c r="T292" s="5">
        <v>46113</v>
      </c>
      <c r="U292" s="2" t="s">
        <v>12</v>
      </c>
      <c r="V292" s="5">
        <v>46118</v>
      </c>
      <c r="W292" s="3" t="s">
        <v>14</v>
      </c>
      <c r="X292" s="2" t="s">
        <v>13</v>
      </c>
      <c r="Y292" s="2">
        <v>3</v>
      </c>
      <c r="Z292" s="2">
        <v>6</v>
      </c>
      <c r="AA292" s="2">
        <f>Z292-M292</f>
        <v>0</v>
      </c>
      <c r="AB292" s="4">
        <v>46121</v>
      </c>
      <c r="AC292" s="3">
        <v>1551862</v>
      </c>
      <c r="AD292" s="3">
        <v>77384</v>
      </c>
      <c r="AE292" s="2"/>
      <c r="AF292" s="2">
        <v>1</v>
      </c>
    </row>
    <row r="293" spans="1:32" ht="37.15" customHeight="1" x14ac:dyDescent="0.25">
      <c r="A293" s="2"/>
      <c r="B293" s="2" t="s">
        <v>156</v>
      </c>
      <c r="C293" s="2" t="s">
        <v>15</v>
      </c>
      <c r="D293" s="6" t="s">
        <v>2386</v>
      </c>
      <c r="E293" s="7">
        <v>46113</v>
      </c>
      <c r="F293" s="2" t="s">
        <v>2381</v>
      </c>
      <c r="G293" s="2">
        <v>2026</v>
      </c>
      <c r="H293" s="2" t="s">
        <v>2382</v>
      </c>
      <c r="I293" s="2" t="s">
        <v>2082</v>
      </c>
      <c r="J293" s="2" t="s">
        <v>2384</v>
      </c>
      <c r="K293" s="2" t="s">
        <v>2525</v>
      </c>
      <c r="L293" s="117" t="s">
        <v>2393</v>
      </c>
      <c r="M293" s="2">
        <v>7</v>
      </c>
      <c r="N293" s="2" t="s">
        <v>3</v>
      </c>
      <c r="O293" s="43">
        <v>11361.74</v>
      </c>
      <c r="P293" s="43">
        <f t="shared" si="81"/>
        <v>79532.179999999993</v>
      </c>
      <c r="Q293" s="2" t="s">
        <v>2</v>
      </c>
      <c r="R293" s="2" t="s">
        <v>23</v>
      </c>
      <c r="S293" s="3" t="s">
        <v>2399</v>
      </c>
      <c r="T293" s="5">
        <v>46113</v>
      </c>
      <c r="U293" s="2" t="s">
        <v>12</v>
      </c>
      <c r="V293" s="5">
        <v>46118</v>
      </c>
      <c r="W293" s="3" t="s">
        <v>14</v>
      </c>
      <c r="X293" s="2" t="s">
        <v>13</v>
      </c>
      <c r="Y293" s="2">
        <v>3</v>
      </c>
      <c r="Z293" s="2">
        <v>7</v>
      </c>
      <c r="AA293" s="2">
        <f t="shared" ref="AA293:AA308" si="83">Z293-M293</f>
        <v>0</v>
      </c>
      <c r="AB293" s="4">
        <v>46121</v>
      </c>
      <c r="AC293" s="3">
        <v>1551862</v>
      </c>
      <c r="AD293" s="3">
        <v>77384</v>
      </c>
      <c r="AE293" s="2"/>
      <c r="AF293" s="2">
        <v>1</v>
      </c>
    </row>
    <row r="294" spans="1:32" ht="37.15" customHeight="1" x14ac:dyDescent="0.25">
      <c r="A294" s="2"/>
      <c r="B294" s="2" t="s">
        <v>156</v>
      </c>
      <c r="C294" s="2" t="s">
        <v>15</v>
      </c>
      <c r="D294" s="6" t="s">
        <v>2386</v>
      </c>
      <c r="E294" s="7">
        <v>46113</v>
      </c>
      <c r="F294" s="2" t="s">
        <v>2381</v>
      </c>
      <c r="G294" s="2">
        <v>2026</v>
      </c>
      <c r="H294" s="2" t="s">
        <v>2382</v>
      </c>
      <c r="I294" s="2" t="s">
        <v>2082</v>
      </c>
      <c r="J294" s="2" t="s">
        <v>2384</v>
      </c>
      <c r="K294" s="2" t="s">
        <v>2526</v>
      </c>
      <c r="L294" s="117" t="s">
        <v>2394</v>
      </c>
      <c r="M294" s="2">
        <v>1</v>
      </c>
      <c r="N294" s="2" t="s">
        <v>3</v>
      </c>
      <c r="O294" s="43">
        <v>50327.1</v>
      </c>
      <c r="P294" s="43">
        <f t="shared" si="81"/>
        <v>50327.1</v>
      </c>
      <c r="Q294" s="2" t="s">
        <v>2</v>
      </c>
      <c r="R294" s="2" t="s">
        <v>23</v>
      </c>
      <c r="S294" s="3" t="s">
        <v>2399</v>
      </c>
      <c r="T294" s="5">
        <v>46113</v>
      </c>
      <c r="U294" s="2" t="s">
        <v>12</v>
      </c>
      <c r="V294" s="5">
        <v>46118</v>
      </c>
      <c r="W294" s="3" t="s">
        <v>14</v>
      </c>
      <c r="X294" s="2" t="s">
        <v>13</v>
      </c>
      <c r="Y294" s="2">
        <v>3</v>
      </c>
      <c r="Z294" s="2">
        <v>1</v>
      </c>
      <c r="AA294" s="2">
        <f t="shared" si="83"/>
        <v>0</v>
      </c>
      <c r="AB294" s="4">
        <v>46121</v>
      </c>
      <c r="AC294" s="3">
        <v>1551862</v>
      </c>
      <c r="AD294" s="3">
        <v>77384</v>
      </c>
      <c r="AE294" s="2"/>
      <c r="AF294" s="2">
        <v>1</v>
      </c>
    </row>
    <row r="295" spans="1:32" ht="37.15" customHeight="1" x14ac:dyDescent="0.25">
      <c r="A295" s="2"/>
      <c r="B295" s="2" t="s">
        <v>156</v>
      </c>
      <c r="C295" s="2" t="s">
        <v>15</v>
      </c>
      <c r="D295" s="6" t="s">
        <v>2386</v>
      </c>
      <c r="E295" s="7">
        <v>46113</v>
      </c>
      <c r="F295" s="2" t="s">
        <v>2381</v>
      </c>
      <c r="G295" s="2">
        <v>2026</v>
      </c>
      <c r="H295" s="2" t="s">
        <v>2382</v>
      </c>
      <c r="I295" s="2" t="s">
        <v>2082</v>
      </c>
      <c r="J295" s="2" t="s">
        <v>2384</v>
      </c>
      <c r="K295" s="2" t="s">
        <v>2527</v>
      </c>
      <c r="L295" s="117" t="s">
        <v>2281</v>
      </c>
      <c r="M295" s="2">
        <v>2</v>
      </c>
      <c r="N295" s="2" t="s">
        <v>3</v>
      </c>
      <c r="O295" s="43">
        <v>102220.77</v>
      </c>
      <c r="P295" s="43">
        <f t="shared" si="81"/>
        <v>204441.54</v>
      </c>
      <c r="Q295" s="2" t="s">
        <v>2</v>
      </c>
      <c r="R295" s="2" t="s">
        <v>23</v>
      </c>
      <c r="S295" s="3" t="s">
        <v>2399</v>
      </c>
      <c r="T295" s="5">
        <v>46113</v>
      </c>
      <c r="U295" s="2" t="s">
        <v>12</v>
      </c>
      <c r="V295" s="5">
        <v>46118</v>
      </c>
      <c r="W295" s="3" t="s">
        <v>14</v>
      </c>
      <c r="X295" s="2" t="s">
        <v>13</v>
      </c>
      <c r="Y295" s="2">
        <v>3</v>
      </c>
      <c r="Z295" s="2">
        <v>2</v>
      </c>
      <c r="AA295" s="2">
        <f t="shared" si="83"/>
        <v>0</v>
      </c>
      <c r="AB295" s="4">
        <v>46121</v>
      </c>
      <c r="AC295" s="3">
        <v>1551862</v>
      </c>
      <c r="AD295" s="3">
        <v>77384</v>
      </c>
      <c r="AE295" s="2"/>
      <c r="AF295" s="2">
        <v>1</v>
      </c>
    </row>
    <row r="296" spans="1:32" ht="37.15" customHeight="1" x14ac:dyDescent="0.25">
      <c r="A296" s="2"/>
      <c r="B296" s="2" t="s">
        <v>156</v>
      </c>
      <c r="C296" s="2" t="s">
        <v>15</v>
      </c>
      <c r="D296" s="6" t="s">
        <v>2386</v>
      </c>
      <c r="E296" s="7">
        <v>46113</v>
      </c>
      <c r="F296" s="2" t="s">
        <v>2381</v>
      </c>
      <c r="G296" s="2">
        <v>2026</v>
      </c>
      <c r="H296" s="2" t="s">
        <v>2382</v>
      </c>
      <c r="I296" s="2" t="s">
        <v>2082</v>
      </c>
      <c r="J296" s="2" t="s">
        <v>2384</v>
      </c>
      <c r="K296" s="2" t="s">
        <v>2528</v>
      </c>
      <c r="L296" s="117" t="s">
        <v>2395</v>
      </c>
      <c r="M296" s="2">
        <v>12</v>
      </c>
      <c r="N296" s="2" t="s">
        <v>26</v>
      </c>
      <c r="O296" s="43">
        <v>21903.95</v>
      </c>
      <c r="P296" s="43">
        <f t="shared" si="81"/>
        <v>262847.40000000002</v>
      </c>
      <c r="Q296" s="2" t="s">
        <v>2</v>
      </c>
      <c r="R296" s="2" t="s">
        <v>23</v>
      </c>
      <c r="S296" s="3" t="s">
        <v>2399</v>
      </c>
      <c r="T296" s="5">
        <v>46113</v>
      </c>
      <c r="U296" s="2" t="s">
        <v>12</v>
      </c>
      <c r="V296" s="5">
        <v>46118</v>
      </c>
      <c r="W296" s="3" t="s">
        <v>14</v>
      </c>
      <c r="X296" s="2" t="s">
        <v>13</v>
      </c>
      <c r="Y296" s="2">
        <v>3</v>
      </c>
      <c r="Z296" s="2">
        <v>12</v>
      </c>
      <c r="AA296" s="2">
        <f t="shared" si="83"/>
        <v>0</v>
      </c>
      <c r="AB296" s="4">
        <v>46121</v>
      </c>
      <c r="AC296" s="3">
        <v>1551862</v>
      </c>
      <c r="AD296" s="3">
        <v>77384</v>
      </c>
      <c r="AE296" s="2"/>
      <c r="AF296" s="2">
        <v>1</v>
      </c>
    </row>
    <row r="297" spans="1:32" ht="37.15" customHeight="1" x14ac:dyDescent="0.25">
      <c r="A297" s="2">
        <v>1</v>
      </c>
      <c r="B297" s="2" t="s">
        <v>156</v>
      </c>
      <c r="C297" s="2" t="s">
        <v>15</v>
      </c>
      <c r="D297" s="6" t="s">
        <v>1768</v>
      </c>
      <c r="E297" s="7">
        <v>46113</v>
      </c>
      <c r="F297" s="2" t="s">
        <v>2381</v>
      </c>
      <c r="G297" s="2">
        <v>2026</v>
      </c>
      <c r="H297" s="2" t="s">
        <v>2383</v>
      </c>
      <c r="I297" s="2" t="s">
        <v>2082</v>
      </c>
      <c r="J297" s="2" t="s">
        <v>2385</v>
      </c>
      <c r="K297" s="2" t="s">
        <v>4</v>
      </c>
      <c r="L297" s="117" t="s">
        <v>2493</v>
      </c>
      <c r="M297" s="2">
        <v>1</v>
      </c>
      <c r="N297" s="2" t="s">
        <v>3</v>
      </c>
      <c r="O297" s="43">
        <v>120000</v>
      </c>
      <c r="P297" s="43">
        <f t="shared" si="81"/>
        <v>120000</v>
      </c>
      <c r="Q297" s="2" t="s">
        <v>2</v>
      </c>
      <c r="R297" s="2" t="s">
        <v>76</v>
      </c>
      <c r="S297" s="3" t="s">
        <v>2398</v>
      </c>
      <c r="T297" s="5">
        <v>46113</v>
      </c>
      <c r="U297" s="2" t="s">
        <v>45</v>
      </c>
      <c r="V297" s="5">
        <v>46117</v>
      </c>
      <c r="W297" s="3" t="s">
        <v>14</v>
      </c>
      <c r="X297" s="2" t="s">
        <v>13</v>
      </c>
      <c r="Y297" s="2">
        <v>3</v>
      </c>
      <c r="Z297" s="2">
        <v>1</v>
      </c>
      <c r="AA297" s="2">
        <f t="shared" si="83"/>
        <v>0</v>
      </c>
      <c r="AB297" s="4">
        <v>46113</v>
      </c>
      <c r="AC297" s="3">
        <v>1647</v>
      </c>
      <c r="AD297" s="3"/>
      <c r="AE297" s="2">
        <v>1</v>
      </c>
      <c r="AF297" s="2">
        <v>1</v>
      </c>
    </row>
    <row r="298" spans="1:32" ht="37.15" customHeight="1" x14ac:dyDescent="0.25">
      <c r="A298" s="2">
        <v>2</v>
      </c>
      <c r="B298" s="2" t="s">
        <v>156</v>
      </c>
      <c r="C298" s="2" t="s">
        <v>15</v>
      </c>
      <c r="D298" s="6" t="s">
        <v>1768</v>
      </c>
      <c r="E298" s="7">
        <v>46120</v>
      </c>
      <c r="F298" s="2" t="s">
        <v>2381</v>
      </c>
      <c r="G298" s="2">
        <v>2026</v>
      </c>
      <c r="H298" s="2" t="s">
        <v>2499</v>
      </c>
      <c r="I298" s="2" t="s">
        <v>9</v>
      </c>
      <c r="J298" s="2" t="s">
        <v>2492</v>
      </c>
      <c r="K298" s="2" t="s">
        <v>4</v>
      </c>
      <c r="L298" s="117" t="s">
        <v>2491</v>
      </c>
      <c r="M298" s="2">
        <v>1</v>
      </c>
      <c r="N298" s="2" t="s">
        <v>3</v>
      </c>
      <c r="O298" s="43">
        <v>114545.45</v>
      </c>
      <c r="P298" s="43">
        <f t="shared" si="81"/>
        <v>114545.45</v>
      </c>
      <c r="Q298" s="2" t="s">
        <v>2</v>
      </c>
      <c r="R298" s="2" t="s">
        <v>76</v>
      </c>
      <c r="S298" s="3" t="s">
        <v>2532</v>
      </c>
      <c r="T298" s="5">
        <v>46121</v>
      </c>
      <c r="U298" s="2" t="s">
        <v>45</v>
      </c>
      <c r="V298" s="5">
        <v>46121</v>
      </c>
      <c r="W298" s="3" t="s">
        <v>14</v>
      </c>
      <c r="X298" s="2" t="s">
        <v>13</v>
      </c>
      <c r="Y298" s="2">
        <v>3</v>
      </c>
      <c r="Z298" s="2">
        <v>1</v>
      </c>
      <c r="AA298" s="2">
        <f t="shared" si="83"/>
        <v>0</v>
      </c>
      <c r="AB298" s="4">
        <v>46121</v>
      </c>
      <c r="AC298" s="3">
        <v>1670</v>
      </c>
      <c r="AD298" s="3"/>
      <c r="AE298" s="2">
        <v>1</v>
      </c>
      <c r="AF298" s="2">
        <v>1</v>
      </c>
    </row>
    <row r="299" spans="1:32" ht="37.15" customHeight="1" x14ac:dyDescent="0.25">
      <c r="A299" s="2"/>
      <c r="B299" s="2" t="s">
        <v>156</v>
      </c>
      <c r="C299" s="2" t="s">
        <v>15</v>
      </c>
      <c r="D299" s="6" t="s">
        <v>1768</v>
      </c>
      <c r="E299" s="7">
        <v>46120</v>
      </c>
      <c r="F299" s="2" t="s">
        <v>2381</v>
      </c>
      <c r="G299" s="2">
        <v>2026</v>
      </c>
      <c r="H299" s="2" t="s">
        <v>2499</v>
      </c>
      <c r="I299" s="2" t="s">
        <v>9</v>
      </c>
      <c r="J299" s="2" t="s">
        <v>2492</v>
      </c>
      <c r="K299" s="2" t="s">
        <v>4</v>
      </c>
      <c r="L299" s="117" t="s">
        <v>2493</v>
      </c>
      <c r="M299" s="2">
        <v>1</v>
      </c>
      <c r="N299" s="2" t="s">
        <v>3</v>
      </c>
      <c r="O299" s="43">
        <v>120000</v>
      </c>
      <c r="P299" s="43">
        <f t="shared" si="81"/>
        <v>120000</v>
      </c>
      <c r="Q299" s="2" t="s">
        <v>2</v>
      </c>
      <c r="R299" s="2" t="s">
        <v>76</v>
      </c>
      <c r="S299" s="3" t="s">
        <v>2532</v>
      </c>
      <c r="T299" s="5">
        <v>46121</v>
      </c>
      <c r="U299" s="2" t="s">
        <v>45</v>
      </c>
      <c r="V299" s="5">
        <v>46121</v>
      </c>
      <c r="W299" s="3" t="s">
        <v>14</v>
      </c>
      <c r="X299" s="2" t="s">
        <v>13</v>
      </c>
      <c r="Y299" s="2">
        <v>3</v>
      </c>
      <c r="Z299" s="2">
        <v>1</v>
      </c>
      <c r="AA299" s="2">
        <f t="shared" si="83"/>
        <v>0</v>
      </c>
      <c r="AB299" s="4">
        <v>46121</v>
      </c>
      <c r="AC299" s="3">
        <v>1670</v>
      </c>
      <c r="AD299" s="3"/>
      <c r="AE299" s="2"/>
      <c r="AF299" s="2">
        <v>1</v>
      </c>
    </row>
    <row r="300" spans="1:32" ht="37.15" customHeight="1" x14ac:dyDescent="0.25">
      <c r="A300" s="2">
        <v>1</v>
      </c>
      <c r="B300" s="2" t="s">
        <v>156</v>
      </c>
      <c r="C300" s="2" t="s">
        <v>15</v>
      </c>
      <c r="D300" s="6" t="s">
        <v>2647</v>
      </c>
      <c r="E300" s="7">
        <v>46122</v>
      </c>
      <c r="F300" s="2" t="s">
        <v>2381</v>
      </c>
      <c r="G300" s="2">
        <v>2026</v>
      </c>
      <c r="H300" s="2"/>
      <c r="I300" s="2" t="s">
        <v>9</v>
      </c>
      <c r="J300" s="2" t="s">
        <v>2535</v>
      </c>
      <c r="K300" s="2" t="s">
        <v>4</v>
      </c>
      <c r="L300" s="117" t="s">
        <v>2646</v>
      </c>
      <c r="M300" s="2">
        <v>1</v>
      </c>
      <c r="N300" s="2" t="s">
        <v>3</v>
      </c>
      <c r="O300" s="43"/>
      <c r="P300" s="43">
        <f t="shared" si="81"/>
        <v>0</v>
      </c>
      <c r="Q300" s="2" t="s">
        <v>2</v>
      </c>
      <c r="R300" s="2" t="s">
        <v>2648</v>
      </c>
      <c r="S300" s="3"/>
      <c r="T300" s="5"/>
      <c r="U300" s="2"/>
      <c r="V300" s="5"/>
      <c r="W300" s="3" t="s">
        <v>1</v>
      </c>
      <c r="X300" s="2" t="s">
        <v>0</v>
      </c>
      <c r="Y300" s="2">
        <v>4</v>
      </c>
      <c r="Z300" s="2"/>
      <c r="AA300" s="2">
        <f t="shared" si="83"/>
        <v>-1</v>
      </c>
      <c r="AB300" s="4"/>
      <c r="AC300" s="3"/>
      <c r="AD300" s="3"/>
      <c r="AE300" s="2">
        <v>1</v>
      </c>
      <c r="AF300" s="2">
        <v>1</v>
      </c>
    </row>
    <row r="301" spans="1:32" ht="37.15" customHeight="1" x14ac:dyDescent="0.25">
      <c r="A301" s="2">
        <v>2</v>
      </c>
      <c r="B301" s="2" t="s">
        <v>156</v>
      </c>
      <c r="C301" s="2" t="s">
        <v>15</v>
      </c>
      <c r="D301" s="6" t="s">
        <v>2539</v>
      </c>
      <c r="E301" s="7">
        <v>46122</v>
      </c>
      <c r="F301" s="2" t="s">
        <v>2381</v>
      </c>
      <c r="G301" s="2">
        <v>2026</v>
      </c>
      <c r="H301" s="2" t="s">
        <v>2540</v>
      </c>
      <c r="I301" s="2" t="s">
        <v>9</v>
      </c>
      <c r="J301" s="2" t="s">
        <v>2536</v>
      </c>
      <c r="K301" s="2" t="s">
        <v>4</v>
      </c>
      <c r="L301" s="117" t="s">
        <v>2537</v>
      </c>
      <c r="M301" s="2">
        <v>2</v>
      </c>
      <c r="N301" s="2" t="s">
        <v>3</v>
      </c>
      <c r="O301" s="43">
        <v>58416.800000000003</v>
      </c>
      <c r="P301" s="43">
        <f t="shared" si="81"/>
        <v>116833.60000000001</v>
      </c>
      <c r="Q301" s="2" t="s">
        <v>2</v>
      </c>
      <c r="R301" s="2" t="s">
        <v>63</v>
      </c>
      <c r="S301" s="3" t="s">
        <v>2587</v>
      </c>
      <c r="T301" s="5">
        <v>46125</v>
      </c>
      <c r="U301" s="2" t="s">
        <v>12</v>
      </c>
      <c r="V301" s="5">
        <v>46125</v>
      </c>
      <c r="W301" s="3" t="s">
        <v>14</v>
      </c>
      <c r="X301" s="2" t="s">
        <v>13</v>
      </c>
      <c r="Y301" s="2">
        <v>3</v>
      </c>
      <c r="Z301" s="2">
        <v>2</v>
      </c>
      <c r="AA301" s="2">
        <f t="shared" si="83"/>
        <v>0</v>
      </c>
      <c r="AB301" s="4">
        <v>46204</v>
      </c>
      <c r="AC301" s="3">
        <v>9096</v>
      </c>
      <c r="AD301" s="3"/>
      <c r="AE301" s="2">
        <v>1</v>
      </c>
      <c r="AF301" s="2">
        <v>1</v>
      </c>
    </row>
    <row r="302" spans="1:32" ht="37.15" customHeight="1" x14ac:dyDescent="0.25">
      <c r="A302" s="2"/>
      <c r="B302" s="2" t="s">
        <v>156</v>
      </c>
      <c r="C302" s="2" t="s">
        <v>15</v>
      </c>
      <c r="D302" s="6" t="s">
        <v>2539</v>
      </c>
      <c r="E302" s="7">
        <v>46122</v>
      </c>
      <c r="F302" s="2" t="s">
        <v>2381</v>
      </c>
      <c r="G302" s="2">
        <v>2026</v>
      </c>
      <c r="H302" s="2" t="s">
        <v>2540</v>
      </c>
      <c r="I302" s="2" t="s">
        <v>9</v>
      </c>
      <c r="J302" s="2" t="s">
        <v>2536</v>
      </c>
      <c r="K302" s="2" t="s">
        <v>4</v>
      </c>
      <c r="L302" s="117" t="s">
        <v>2538</v>
      </c>
      <c r="M302" s="2">
        <v>2</v>
      </c>
      <c r="N302" s="2" t="s">
        <v>3</v>
      </c>
      <c r="O302" s="43">
        <v>66198.399999999994</v>
      </c>
      <c r="P302" s="43">
        <f t="shared" si="81"/>
        <v>132396.79999999999</v>
      </c>
      <c r="Q302" s="2" t="s">
        <v>2</v>
      </c>
      <c r="R302" s="2" t="s">
        <v>63</v>
      </c>
      <c r="S302" s="3" t="s">
        <v>2587</v>
      </c>
      <c r="T302" s="5">
        <v>46125</v>
      </c>
      <c r="U302" s="2" t="s">
        <v>12</v>
      </c>
      <c r="V302" s="5">
        <v>46125</v>
      </c>
      <c r="W302" s="3" t="s">
        <v>1410</v>
      </c>
      <c r="X302" s="2" t="s">
        <v>0</v>
      </c>
      <c r="Y302" s="2">
        <v>1</v>
      </c>
      <c r="Z302" s="2"/>
      <c r="AA302" s="2">
        <f t="shared" si="83"/>
        <v>-2</v>
      </c>
      <c r="AB302" s="4"/>
      <c r="AC302" s="3"/>
      <c r="AD302" s="3"/>
      <c r="AE302" s="2"/>
      <c r="AF302" s="2">
        <v>1</v>
      </c>
    </row>
    <row r="303" spans="1:32" ht="37.15" customHeight="1" x14ac:dyDescent="0.25">
      <c r="A303" s="2">
        <v>1</v>
      </c>
      <c r="B303" s="2" t="s">
        <v>156</v>
      </c>
      <c r="C303" s="2" t="s">
        <v>15</v>
      </c>
      <c r="D303" s="6" t="s">
        <v>2641</v>
      </c>
      <c r="E303" s="7">
        <v>46128</v>
      </c>
      <c r="F303" s="2" t="s">
        <v>2381</v>
      </c>
      <c r="G303" s="2">
        <v>2026</v>
      </c>
      <c r="H303" s="2" t="s">
        <v>2645</v>
      </c>
      <c r="I303" s="2" t="s">
        <v>2082</v>
      </c>
      <c r="J303" s="2" t="s">
        <v>2642</v>
      </c>
      <c r="K303" s="2" t="s">
        <v>2643</v>
      </c>
      <c r="L303" s="117" t="s">
        <v>2644</v>
      </c>
      <c r="M303" s="2">
        <v>1</v>
      </c>
      <c r="N303" s="2" t="s">
        <v>3</v>
      </c>
      <c r="O303" s="43">
        <v>1545000</v>
      </c>
      <c r="P303" s="43">
        <f t="shared" si="81"/>
        <v>1545000</v>
      </c>
      <c r="Q303" s="2" t="s">
        <v>2</v>
      </c>
      <c r="R303" s="2" t="s">
        <v>2954</v>
      </c>
      <c r="S303" s="3" t="s">
        <v>2955</v>
      </c>
      <c r="T303" s="5">
        <v>46148</v>
      </c>
      <c r="U303" s="2" t="s">
        <v>12</v>
      </c>
      <c r="V303" s="5">
        <v>46169</v>
      </c>
      <c r="W303" s="3" t="s">
        <v>14</v>
      </c>
      <c r="X303" s="2" t="s">
        <v>13</v>
      </c>
      <c r="Y303" s="2">
        <v>3</v>
      </c>
      <c r="Z303" s="2">
        <v>1</v>
      </c>
      <c r="AA303" s="2">
        <f t="shared" si="83"/>
        <v>0</v>
      </c>
      <c r="AB303" s="4">
        <v>46199</v>
      </c>
      <c r="AC303" s="3">
        <v>4305</v>
      </c>
      <c r="AD303" s="3">
        <v>81034</v>
      </c>
      <c r="AE303" s="2">
        <v>1</v>
      </c>
      <c r="AF303" s="2">
        <v>1</v>
      </c>
    </row>
    <row r="304" spans="1:32" ht="37.15" customHeight="1" x14ac:dyDescent="0.25">
      <c r="A304" s="2">
        <v>3</v>
      </c>
      <c r="B304" s="2" t="s">
        <v>156</v>
      </c>
      <c r="C304" s="2" t="s">
        <v>15</v>
      </c>
      <c r="D304" s="6" t="s">
        <v>2748</v>
      </c>
      <c r="E304" s="7">
        <v>46134</v>
      </c>
      <c r="F304" s="2" t="s">
        <v>2381</v>
      </c>
      <c r="G304" s="2">
        <v>2026</v>
      </c>
      <c r="H304" s="2" t="s">
        <v>2749</v>
      </c>
      <c r="I304" s="2" t="s">
        <v>2082</v>
      </c>
      <c r="J304" s="2" t="s">
        <v>2752</v>
      </c>
      <c r="K304" s="2" t="s">
        <v>2753</v>
      </c>
      <c r="L304" s="117" t="s">
        <v>2756</v>
      </c>
      <c r="M304" s="2">
        <v>4</v>
      </c>
      <c r="N304" s="2" t="s">
        <v>3</v>
      </c>
      <c r="O304" s="43">
        <v>304808.59999999998</v>
      </c>
      <c r="P304" s="43">
        <f t="shared" si="81"/>
        <v>1219234.3999999999</v>
      </c>
      <c r="Q304" s="2" t="s">
        <v>2</v>
      </c>
      <c r="R304" s="2" t="s">
        <v>19</v>
      </c>
      <c r="S304" s="3" t="s">
        <v>3772</v>
      </c>
      <c r="T304" s="5">
        <v>46206</v>
      </c>
      <c r="U304" s="2" t="s">
        <v>12</v>
      </c>
      <c r="V304" s="5">
        <v>46206</v>
      </c>
      <c r="W304" s="3" t="s">
        <v>14</v>
      </c>
      <c r="X304" s="2" t="s">
        <v>13</v>
      </c>
      <c r="Y304" s="2">
        <v>3</v>
      </c>
      <c r="Z304" s="2">
        <v>4</v>
      </c>
      <c r="AA304" s="2">
        <f t="shared" si="83"/>
        <v>0</v>
      </c>
      <c r="AB304" s="4">
        <v>46217</v>
      </c>
      <c r="AC304" s="3">
        <v>66937</v>
      </c>
      <c r="AD304" s="3"/>
      <c r="AE304" s="2">
        <v>1</v>
      </c>
      <c r="AF304" s="2">
        <v>1</v>
      </c>
    </row>
    <row r="305" spans="1:32" ht="37.15" customHeight="1" x14ac:dyDescent="0.25">
      <c r="A305" s="2"/>
      <c r="B305" s="2" t="s">
        <v>156</v>
      </c>
      <c r="C305" s="2" t="s">
        <v>15</v>
      </c>
      <c r="D305" s="6" t="s">
        <v>2748</v>
      </c>
      <c r="E305" s="7">
        <v>46134</v>
      </c>
      <c r="F305" s="2" t="s">
        <v>2381</v>
      </c>
      <c r="G305" s="2">
        <v>2026</v>
      </c>
      <c r="H305" s="2" t="s">
        <v>2749</v>
      </c>
      <c r="I305" s="2" t="s">
        <v>2082</v>
      </c>
      <c r="J305" s="2" t="s">
        <v>2752</v>
      </c>
      <c r="K305" s="2" t="s">
        <v>2754</v>
      </c>
      <c r="L305" s="117" t="s">
        <v>131</v>
      </c>
      <c r="M305" s="2">
        <v>4</v>
      </c>
      <c r="N305" s="2" t="s">
        <v>3</v>
      </c>
      <c r="O305" s="43"/>
      <c r="P305" s="43">
        <f t="shared" si="81"/>
        <v>0</v>
      </c>
      <c r="Q305" s="2" t="s">
        <v>2</v>
      </c>
      <c r="R305" s="2"/>
      <c r="S305" s="3"/>
      <c r="T305" s="5"/>
      <c r="U305" s="2"/>
      <c r="V305" s="5"/>
      <c r="W305" s="3" t="s">
        <v>1</v>
      </c>
      <c r="X305" s="2" t="s">
        <v>0</v>
      </c>
      <c r="Y305" s="2"/>
      <c r="Z305" s="2"/>
      <c r="AA305" s="2">
        <f t="shared" si="83"/>
        <v>-4</v>
      </c>
      <c r="AB305" s="4"/>
      <c r="AC305" s="3"/>
      <c r="AD305" s="3"/>
      <c r="AE305" s="2"/>
      <c r="AF305" s="2">
        <v>1</v>
      </c>
    </row>
    <row r="306" spans="1:32" ht="37.15" customHeight="1" x14ac:dyDescent="0.25">
      <c r="A306" s="2"/>
      <c r="B306" s="2" t="s">
        <v>156</v>
      </c>
      <c r="C306" s="2" t="s">
        <v>15</v>
      </c>
      <c r="D306" s="6" t="s">
        <v>2748</v>
      </c>
      <c r="E306" s="7">
        <v>46134</v>
      </c>
      <c r="F306" s="2" t="s">
        <v>2381</v>
      </c>
      <c r="G306" s="2">
        <v>2026</v>
      </c>
      <c r="H306" s="2" t="s">
        <v>2749</v>
      </c>
      <c r="I306" s="2" t="s">
        <v>2082</v>
      </c>
      <c r="J306" s="2" t="s">
        <v>2752</v>
      </c>
      <c r="K306" s="2" t="s">
        <v>2755</v>
      </c>
      <c r="L306" s="117" t="s">
        <v>2757</v>
      </c>
      <c r="M306" s="2">
        <v>4</v>
      </c>
      <c r="N306" s="2" t="s">
        <v>3</v>
      </c>
      <c r="O306" s="43"/>
      <c r="P306" s="43">
        <f t="shared" si="81"/>
        <v>0</v>
      </c>
      <c r="Q306" s="2" t="s">
        <v>2</v>
      </c>
      <c r="R306" s="2"/>
      <c r="S306" s="3"/>
      <c r="T306" s="5"/>
      <c r="U306" s="2"/>
      <c r="V306" s="5"/>
      <c r="W306" s="3" t="s">
        <v>1</v>
      </c>
      <c r="X306" s="2" t="s">
        <v>0</v>
      </c>
      <c r="Y306" s="2"/>
      <c r="Z306" s="2"/>
      <c r="AA306" s="2">
        <f t="shared" si="83"/>
        <v>-4</v>
      </c>
      <c r="AB306" s="4"/>
      <c r="AC306" s="3"/>
      <c r="AD306" s="3"/>
      <c r="AE306" s="2"/>
      <c r="AF306" s="2">
        <v>1</v>
      </c>
    </row>
    <row r="307" spans="1:32" ht="37.15" customHeight="1" x14ac:dyDescent="0.25">
      <c r="A307" s="2">
        <v>1</v>
      </c>
      <c r="B307" s="2" t="s">
        <v>156</v>
      </c>
      <c r="C307" s="2" t="s">
        <v>15</v>
      </c>
      <c r="D307" s="6" t="s">
        <v>2862</v>
      </c>
      <c r="E307" s="7">
        <v>46141</v>
      </c>
      <c r="F307" s="2" t="s">
        <v>2381</v>
      </c>
      <c r="G307" s="2">
        <v>2026</v>
      </c>
      <c r="H307" s="2" t="s">
        <v>2859</v>
      </c>
      <c r="I307" s="2" t="s">
        <v>2082</v>
      </c>
      <c r="J307" s="2" t="s">
        <v>2861</v>
      </c>
      <c r="K307" s="2" t="s">
        <v>4</v>
      </c>
      <c r="L307" s="117" t="s">
        <v>2863</v>
      </c>
      <c r="M307" s="2">
        <v>1</v>
      </c>
      <c r="N307" s="2" t="s">
        <v>3</v>
      </c>
      <c r="O307" s="43">
        <v>120000</v>
      </c>
      <c r="P307" s="43">
        <f t="shared" si="81"/>
        <v>120000</v>
      </c>
      <c r="Q307" s="2" t="s">
        <v>2</v>
      </c>
      <c r="R307" s="2" t="s">
        <v>76</v>
      </c>
      <c r="S307" s="3" t="s">
        <v>2937</v>
      </c>
      <c r="T307" s="5">
        <v>46147</v>
      </c>
      <c r="U307" s="2" t="s">
        <v>45</v>
      </c>
      <c r="V307" s="5">
        <v>46147</v>
      </c>
      <c r="W307" s="3" t="s">
        <v>14</v>
      </c>
      <c r="X307" s="2" t="s">
        <v>13</v>
      </c>
      <c r="Y307" s="2">
        <v>3</v>
      </c>
      <c r="Z307" s="2">
        <v>1</v>
      </c>
      <c r="AA307" s="2">
        <f t="shared" si="83"/>
        <v>0</v>
      </c>
      <c r="AB307" s="4">
        <v>46141</v>
      </c>
      <c r="AC307" s="3">
        <v>1751</v>
      </c>
      <c r="AD307" s="3"/>
      <c r="AE307" s="2">
        <v>1</v>
      </c>
      <c r="AF307" s="2">
        <v>1</v>
      </c>
    </row>
    <row r="308" spans="1:32" ht="37.15" customHeight="1" x14ac:dyDescent="0.25">
      <c r="A308" s="2">
        <v>1</v>
      </c>
      <c r="B308" s="2" t="s">
        <v>156</v>
      </c>
      <c r="C308" s="2" t="s">
        <v>15</v>
      </c>
      <c r="D308" s="6" t="s">
        <v>2972</v>
      </c>
      <c r="E308" s="7">
        <v>46154</v>
      </c>
      <c r="F308" s="2" t="s">
        <v>2894</v>
      </c>
      <c r="G308" s="2">
        <v>2026</v>
      </c>
      <c r="H308" s="2" t="s">
        <v>2989</v>
      </c>
      <c r="I308" s="2" t="s">
        <v>2082</v>
      </c>
      <c r="J308" s="2" t="s">
        <v>2973</v>
      </c>
      <c r="K308" s="2" t="s">
        <v>2971</v>
      </c>
      <c r="L308" s="117" t="s">
        <v>2974</v>
      </c>
      <c r="M308" s="2">
        <v>2</v>
      </c>
      <c r="N308" s="2" t="s">
        <v>3</v>
      </c>
      <c r="O308" s="43">
        <v>599120.1</v>
      </c>
      <c r="P308" s="43">
        <f t="shared" ref="P308:P310" si="84">O308*M308</f>
        <v>1198240.2</v>
      </c>
      <c r="Q308" s="2" t="s">
        <v>2</v>
      </c>
      <c r="R308" s="2" t="s">
        <v>63</v>
      </c>
      <c r="S308" s="3" t="s">
        <v>3089</v>
      </c>
      <c r="T308" s="5">
        <v>46155</v>
      </c>
      <c r="U308" s="2" t="s">
        <v>12</v>
      </c>
      <c r="V308" s="5">
        <v>46155</v>
      </c>
      <c r="W308" s="3" t="s">
        <v>14</v>
      </c>
      <c r="X308" s="2" t="s">
        <v>13</v>
      </c>
      <c r="Y308" s="2">
        <v>3</v>
      </c>
      <c r="Z308" s="2">
        <v>2</v>
      </c>
      <c r="AA308" s="2">
        <f t="shared" si="83"/>
        <v>0</v>
      </c>
      <c r="AB308" s="4">
        <v>46160</v>
      </c>
      <c r="AC308" s="3">
        <v>7664</v>
      </c>
      <c r="AD308" s="3">
        <v>79116</v>
      </c>
      <c r="AE308" s="2">
        <v>1</v>
      </c>
      <c r="AF308" s="2">
        <v>1</v>
      </c>
    </row>
    <row r="309" spans="1:32" ht="37.15" customHeight="1" x14ac:dyDescent="0.25">
      <c r="A309" s="2">
        <v>7</v>
      </c>
      <c r="B309" s="2" t="s">
        <v>156</v>
      </c>
      <c r="C309" s="2" t="s">
        <v>15</v>
      </c>
      <c r="D309" s="6" t="s">
        <v>2999</v>
      </c>
      <c r="E309" s="7">
        <v>46154</v>
      </c>
      <c r="F309" s="2" t="s">
        <v>2894</v>
      </c>
      <c r="G309" s="2">
        <v>2026</v>
      </c>
      <c r="H309" s="2" t="s">
        <v>3000</v>
      </c>
      <c r="I309" s="2" t="s">
        <v>9</v>
      </c>
      <c r="J309" s="2" t="s">
        <v>2998</v>
      </c>
      <c r="K309" s="2" t="s">
        <v>4</v>
      </c>
      <c r="L309" s="117" t="s">
        <v>2991</v>
      </c>
      <c r="M309" s="2">
        <v>2</v>
      </c>
      <c r="N309" s="2" t="s">
        <v>3</v>
      </c>
      <c r="O309" s="43">
        <v>9230.85</v>
      </c>
      <c r="P309" s="43">
        <f t="shared" si="84"/>
        <v>18461.7</v>
      </c>
      <c r="Q309" s="2" t="s">
        <v>2</v>
      </c>
      <c r="R309" s="2" t="s">
        <v>153</v>
      </c>
      <c r="S309" s="3" t="s">
        <v>3080</v>
      </c>
      <c r="T309" s="5">
        <v>46155</v>
      </c>
      <c r="U309" s="2" t="s">
        <v>12</v>
      </c>
      <c r="V309" s="5">
        <v>46155</v>
      </c>
      <c r="W309" s="3" t="s">
        <v>14</v>
      </c>
      <c r="X309" s="2" t="s">
        <v>13</v>
      </c>
      <c r="Y309" s="2">
        <v>3</v>
      </c>
      <c r="Z309" s="2">
        <v>2</v>
      </c>
      <c r="AA309" s="2">
        <f t="shared" ref="AA309" si="85">Z309-M309</f>
        <v>0</v>
      </c>
      <c r="AB309" s="4">
        <v>46196</v>
      </c>
      <c r="AC309" s="3">
        <v>33799</v>
      </c>
      <c r="AD309" s="3"/>
      <c r="AE309" s="2">
        <v>1</v>
      </c>
      <c r="AF309" s="2">
        <v>1</v>
      </c>
    </row>
    <row r="310" spans="1:32" ht="37.15" customHeight="1" x14ac:dyDescent="0.25">
      <c r="A310" s="2"/>
      <c r="B310" s="2" t="s">
        <v>156</v>
      </c>
      <c r="C310" s="2" t="s">
        <v>15</v>
      </c>
      <c r="D310" s="6" t="s">
        <v>2999</v>
      </c>
      <c r="E310" s="7">
        <v>46154</v>
      </c>
      <c r="F310" s="2" t="s">
        <v>2894</v>
      </c>
      <c r="G310" s="2">
        <v>2026</v>
      </c>
      <c r="H310" s="2" t="s">
        <v>3000</v>
      </c>
      <c r="I310" s="2" t="s">
        <v>9</v>
      </c>
      <c r="J310" s="2" t="s">
        <v>2998</v>
      </c>
      <c r="K310" s="2" t="s">
        <v>4</v>
      </c>
      <c r="L310" s="117" t="s">
        <v>2992</v>
      </c>
      <c r="M310" s="2">
        <v>4</v>
      </c>
      <c r="N310" s="2" t="s">
        <v>3</v>
      </c>
      <c r="O310" s="43">
        <v>3357.95</v>
      </c>
      <c r="P310" s="43">
        <f t="shared" si="84"/>
        <v>13431.8</v>
      </c>
      <c r="Q310" s="2" t="s">
        <v>2</v>
      </c>
      <c r="R310" s="2" t="s">
        <v>153</v>
      </c>
      <c r="S310" s="3" t="s">
        <v>3080</v>
      </c>
      <c r="T310" s="5">
        <v>46155</v>
      </c>
      <c r="U310" s="2" t="s">
        <v>12</v>
      </c>
      <c r="V310" s="5">
        <v>46155</v>
      </c>
      <c r="W310" s="3" t="s">
        <v>14</v>
      </c>
      <c r="X310" s="2" t="s">
        <v>13</v>
      </c>
      <c r="Y310" s="2">
        <v>3</v>
      </c>
      <c r="Z310" s="2">
        <v>4</v>
      </c>
      <c r="AA310" s="2">
        <f t="shared" ref="AA310:AA315" si="86">Z310-M310</f>
        <v>0</v>
      </c>
      <c r="AB310" s="4">
        <v>46196</v>
      </c>
      <c r="AC310" s="3">
        <v>33799</v>
      </c>
      <c r="AD310" s="3"/>
      <c r="AE310" s="2"/>
      <c r="AF310" s="2">
        <v>1</v>
      </c>
    </row>
    <row r="311" spans="1:32" ht="37.15" customHeight="1" x14ac:dyDescent="0.25">
      <c r="A311" s="2"/>
      <c r="B311" s="2" t="s">
        <v>156</v>
      </c>
      <c r="C311" s="2" t="s">
        <v>15</v>
      </c>
      <c r="D311" s="6" t="s">
        <v>2999</v>
      </c>
      <c r="E311" s="7">
        <v>46154</v>
      </c>
      <c r="F311" s="2" t="s">
        <v>2894</v>
      </c>
      <c r="G311" s="2">
        <v>2026</v>
      </c>
      <c r="H311" s="2" t="s">
        <v>3000</v>
      </c>
      <c r="I311" s="2" t="s">
        <v>9</v>
      </c>
      <c r="J311" s="2" t="s">
        <v>2998</v>
      </c>
      <c r="K311" s="2" t="s">
        <v>4</v>
      </c>
      <c r="L311" s="117" t="s">
        <v>2993</v>
      </c>
      <c r="M311" s="2">
        <v>4</v>
      </c>
      <c r="N311" s="2" t="s">
        <v>3</v>
      </c>
      <c r="O311" s="43">
        <v>3217.45</v>
      </c>
      <c r="P311" s="43">
        <f t="shared" ref="P311:P317" si="87">O311*M311</f>
        <v>12869.8</v>
      </c>
      <c r="Q311" s="2" t="s">
        <v>2</v>
      </c>
      <c r="R311" s="2" t="s">
        <v>153</v>
      </c>
      <c r="S311" s="3" t="s">
        <v>3080</v>
      </c>
      <c r="T311" s="5">
        <v>46155</v>
      </c>
      <c r="U311" s="2" t="s">
        <v>12</v>
      </c>
      <c r="V311" s="5">
        <v>46155</v>
      </c>
      <c r="W311" s="3" t="s">
        <v>14</v>
      </c>
      <c r="X311" s="2" t="s">
        <v>13</v>
      </c>
      <c r="Y311" s="2">
        <v>3</v>
      </c>
      <c r="Z311" s="2">
        <v>4</v>
      </c>
      <c r="AA311" s="2">
        <f t="shared" si="86"/>
        <v>0</v>
      </c>
      <c r="AB311" s="4">
        <v>46196</v>
      </c>
      <c r="AC311" s="3">
        <v>33799</v>
      </c>
      <c r="AD311" s="3"/>
      <c r="AE311" s="2"/>
      <c r="AF311" s="2">
        <v>1</v>
      </c>
    </row>
    <row r="312" spans="1:32" ht="37.15" customHeight="1" x14ac:dyDescent="0.25">
      <c r="A312" s="2"/>
      <c r="B312" s="2" t="s">
        <v>156</v>
      </c>
      <c r="C312" s="2" t="s">
        <v>15</v>
      </c>
      <c r="D312" s="6" t="s">
        <v>2999</v>
      </c>
      <c r="E312" s="7">
        <v>46154</v>
      </c>
      <c r="F312" s="2" t="s">
        <v>2894</v>
      </c>
      <c r="G312" s="2">
        <v>2026</v>
      </c>
      <c r="H312" s="2" t="s">
        <v>3000</v>
      </c>
      <c r="I312" s="2" t="s">
        <v>9</v>
      </c>
      <c r="J312" s="2" t="s">
        <v>2998</v>
      </c>
      <c r="K312" s="2" t="s">
        <v>4</v>
      </c>
      <c r="L312" s="117" t="s">
        <v>2994</v>
      </c>
      <c r="M312" s="2">
        <v>4</v>
      </c>
      <c r="N312" s="2" t="s">
        <v>3</v>
      </c>
      <c r="O312" s="43">
        <v>3723.45</v>
      </c>
      <c r="P312" s="43">
        <f t="shared" si="87"/>
        <v>14893.8</v>
      </c>
      <c r="Q312" s="2" t="s">
        <v>2</v>
      </c>
      <c r="R312" s="2" t="s">
        <v>153</v>
      </c>
      <c r="S312" s="3" t="s">
        <v>3080</v>
      </c>
      <c r="T312" s="5">
        <v>46155</v>
      </c>
      <c r="U312" s="2" t="s">
        <v>12</v>
      </c>
      <c r="V312" s="5">
        <v>46155</v>
      </c>
      <c r="W312" s="3" t="s">
        <v>14</v>
      </c>
      <c r="X312" s="2" t="s">
        <v>13</v>
      </c>
      <c r="Y312" s="2">
        <v>3</v>
      </c>
      <c r="Z312" s="2">
        <v>4</v>
      </c>
      <c r="AA312" s="2">
        <f t="shared" si="86"/>
        <v>0</v>
      </c>
      <c r="AB312" s="4">
        <v>46196</v>
      </c>
      <c r="AC312" s="3">
        <v>33799</v>
      </c>
      <c r="AD312" s="3"/>
      <c r="AE312" s="2"/>
      <c r="AF312" s="2">
        <v>1</v>
      </c>
    </row>
    <row r="313" spans="1:32" ht="37.15" customHeight="1" x14ac:dyDescent="0.25">
      <c r="A313" s="2"/>
      <c r="B313" s="2" t="s">
        <v>156</v>
      </c>
      <c r="C313" s="2" t="s">
        <v>15</v>
      </c>
      <c r="D313" s="6" t="s">
        <v>2999</v>
      </c>
      <c r="E313" s="7">
        <v>46154</v>
      </c>
      <c r="F313" s="2" t="s">
        <v>2894</v>
      </c>
      <c r="G313" s="2">
        <v>2026</v>
      </c>
      <c r="H313" s="2" t="s">
        <v>3000</v>
      </c>
      <c r="I313" s="2" t="s">
        <v>9</v>
      </c>
      <c r="J313" s="2" t="s">
        <v>2998</v>
      </c>
      <c r="K313" s="2" t="s">
        <v>4</v>
      </c>
      <c r="L313" s="117" t="s">
        <v>2995</v>
      </c>
      <c r="M313" s="2">
        <v>4</v>
      </c>
      <c r="N313" s="2" t="s">
        <v>3</v>
      </c>
      <c r="O313" s="43">
        <v>3161.25</v>
      </c>
      <c r="P313" s="43">
        <f t="shared" si="87"/>
        <v>12645</v>
      </c>
      <c r="Q313" s="2" t="s">
        <v>2</v>
      </c>
      <c r="R313" s="2" t="s">
        <v>153</v>
      </c>
      <c r="S313" s="3" t="s">
        <v>3080</v>
      </c>
      <c r="T313" s="5">
        <v>46155</v>
      </c>
      <c r="U313" s="2" t="s">
        <v>12</v>
      </c>
      <c r="V313" s="5">
        <v>46155</v>
      </c>
      <c r="W313" s="3" t="s">
        <v>14</v>
      </c>
      <c r="X313" s="2" t="s">
        <v>13</v>
      </c>
      <c r="Y313" s="2">
        <v>3</v>
      </c>
      <c r="Z313" s="2">
        <v>4</v>
      </c>
      <c r="AA313" s="2">
        <f t="shared" si="86"/>
        <v>0</v>
      </c>
      <c r="AB313" s="4">
        <v>46196</v>
      </c>
      <c r="AC313" s="3">
        <v>33799</v>
      </c>
      <c r="AD313" s="3"/>
      <c r="AE313" s="2"/>
      <c r="AF313" s="2">
        <v>1</v>
      </c>
    </row>
    <row r="314" spans="1:32" ht="37.15" customHeight="1" x14ac:dyDescent="0.25">
      <c r="A314" s="2"/>
      <c r="B314" s="2" t="s">
        <v>156</v>
      </c>
      <c r="C314" s="2" t="s">
        <v>15</v>
      </c>
      <c r="D314" s="6" t="s">
        <v>2999</v>
      </c>
      <c r="E314" s="7">
        <v>46154</v>
      </c>
      <c r="F314" s="2" t="s">
        <v>2894</v>
      </c>
      <c r="G314" s="2">
        <v>2026</v>
      </c>
      <c r="H314" s="2" t="s">
        <v>3000</v>
      </c>
      <c r="I314" s="2" t="s">
        <v>9</v>
      </c>
      <c r="J314" s="2" t="s">
        <v>2998</v>
      </c>
      <c r="K314" s="2" t="s">
        <v>4</v>
      </c>
      <c r="L314" s="117" t="s">
        <v>2996</v>
      </c>
      <c r="M314" s="2">
        <v>2</v>
      </c>
      <c r="N314" s="2" t="s">
        <v>3</v>
      </c>
      <c r="O314" s="43">
        <v>26990.05</v>
      </c>
      <c r="P314" s="43">
        <f t="shared" si="87"/>
        <v>53980.1</v>
      </c>
      <c r="Q314" s="2" t="s">
        <v>2</v>
      </c>
      <c r="R314" s="2" t="s">
        <v>153</v>
      </c>
      <c r="S314" s="3" t="s">
        <v>3080</v>
      </c>
      <c r="T314" s="5">
        <v>46155</v>
      </c>
      <c r="U314" s="2" t="s">
        <v>12</v>
      </c>
      <c r="V314" s="5">
        <v>46155</v>
      </c>
      <c r="W314" s="3" t="s">
        <v>14</v>
      </c>
      <c r="X314" s="2" t="s">
        <v>13</v>
      </c>
      <c r="Y314" s="2">
        <v>3</v>
      </c>
      <c r="Z314" s="2">
        <v>2</v>
      </c>
      <c r="AA314" s="2">
        <f t="shared" si="86"/>
        <v>0</v>
      </c>
      <c r="AB314" s="4">
        <v>46196</v>
      </c>
      <c r="AC314" s="3">
        <v>33799</v>
      </c>
      <c r="AD314" s="3"/>
      <c r="AE314" s="2"/>
      <c r="AF314" s="2">
        <v>1</v>
      </c>
    </row>
    <row r="315" spans="1:32" ht="37.15" customHeight="1" x14ac:dyDescent="0.25">
      <c r="A315" s="2"/>
      <c r="B315" s="2" t="s">
        <v>156</v>
      </c>
      <c r="C315" s="2" t="s">
        <v>15</v>
      </c>
      <c r="D315" s="6" t="s">
        <v>2999</v>
      </c>
      <c r="E315" s="7">
        <v>46154</v>
      </c>
      <c r="F315" s="2" t="s">
        <v>2894</v>
      </c>
      <c r="G315" s="2">
        <v>2026</v>
      </c>
      <c r="H315" s="2" t="s">
        <v>3000</v>
      </c>
      <c r="I315" s="2" t="s">
        <v>9</v>
      </c>
      <c r="J315" s="2" t="s">
        <v>2998</v>
      </c>
      <c r="K315" s="2" t="s">
        <v>4</v>
      </c>
      <c r="L315" s="117" t="s">
        <v>2997</v>
      </c>
      <c r="M315" s="2">
        <v>2</v>
      </c>
      <c r="N315" s="2" t="s">
        <v>3</v>
      </c>
      <c r="O315" s="43">
        <v>4720.8</v>
      </c>
      <c r="P315" s="43">
        <f t="shared" si="87"/>
        <v>9441.6</v>
      </c>
      <c r="Q315" s="2" t="s">
        <v>2</v>
      </c>
      <c r="R315" s="2" t="s">
        <v>153</v>
      </c>
      <c r="S315" s="3" t="s">
        <v>3080</v>
      </c>
      <c r="T315" s="5">
        <v>46155</v>
      </c>
      <c r="U315" s="2" t="s">
        <v>12</v>
      </c>
      <c r="V315" s="5">
        <v>46155</v>
      </c>
      <c r="W315" s="3" t="s">
        <v>14</v>
      </c>
      <c r="X315" s="2" t="s">
        <v>13</v>
      </c>
      <c r="Y315" s="2">
        <v>3</v>
      </c>
      <c r="Z315" s="2">
        <v>2</v>
      </c>
      <c r="AA315" s="2">
        <f t="shared" si="86"/>
        <v>0</v>
      </c>
      <c r="AB315" s="4">
        <v>46196</v>
      </c>
      <c r="AC315" s="3">
        <v>33799</v>
      </c>
      <c r="AD315" s="3"/>
      <c r="AE315" s="2"/>
      <c r="AF315" s="2">
        <v>1</v>
      </c>
    </row>
    <row r="316" spans="1:32" ht="37.15" customHeight="1" x14ac:dyDescent="0.25">
      <c r="A316" s="2">
        <v>3</v>
      </c>
      <c r="B316" s="2" t="s">
        <v>156</v>
      </c>
      <c r="C316" s="2" t="s">
        <v>15</v>
      </c>
      <c r="D316" s="6" t="s">
        <v>3003</v>
      </c>
      <c r="E316" s="7">
        <v>46154</v>
      </c>
      <c r="F316" s="2" t="s">
        <v>2894</v>
      </c>
      <c r="G316" s="2">
        <v>2026</v>
      </c>
      <c r="H316" s="2" t="s">
        <v>3002</v>
      </c>
      <c r="I316" s="2" t="s">
        <v>9</v>
      </c>
      <c r="J316" s="2" t="s">
        <v>3001</v>
      </c>
      <c r="K316" s="2" t="s">
        <v>4</v>
      </c>
      <c r="L316" s="117" t="s">
        <v>3004</v>
      </c>
      <c r="M316" s="2">
        <v>5</v>
      </c>
      <c r="N316" s="2" t="s">
        <v>3</v>
      </c>
      <c r="O316" s="43">
        <v>11268.1</v>
      </c>
      <c r="P316" s="43">
        <f t="shared" si="87"/>
        <v>56340.5</v>
      </c>
      <c r="Q316" s="2" t="s">
        <v>2</v>
      </c>
      <c r="R316" s="2" t="s">
        <v>153</v>
      </c>
      <c r="S316" s="3" t="s">
        <v>3688</v>
      </c>
      <c r="T316" s="5">
        <v>46178</v>
      </c>
      <c r="U316" s="2" t="s">
        <v>12</v>
      </c>
      <c r="V316" s="5">
        <v>46178</v>
      </c>
      <c r="W316" s="3" t="s">
        <v>14</v>
      </c>
      <c r="X316" s="2" t="s">
        <v>13</v>
      </c>
      <c r="Y316" s="2">
        <v>3</v>
      </c>
      <c r="Z316" s="2">
        <v>5</v>
      </c>
      <c r="AA316" s="2">
        <f t="shared" ref="AA316" si="88">Z316-M316</f>
        <v>0</v>
      </c>
      <c r="AB316" s="4">
        <v>46196</v>
      </c>
      <c r="AC316" s="3">
        <v>33818</v>
      </c>
      <c r="AD316" s="3"/>
      <c r="AE316" s="2">
        <v>1</v>
      </c>
      <c r="AF316" s="2">
        <v>1</v>
      </c>
    </row>
    <row r="317" spans="1:32" ht="37.15" customHeight="1" x14ac:dyDescent="0.25">
      <c r="A317" s="2"/>
      <c r="B317" s="2" t="s">
        <v>156</v>
      </c>
      <c r="C317" s="2" t="s">
        <v>15</v>
      </c>
      <c r="D317" s="6" t="s">
        <v>3003</v>
      </c>
      <c r="E317" s="7">
        <v>46154</v>
      </c>
      <c r="F317" s="2" t="s">
        <v>2894</v>
      </c>
      <c r="G317" s="2">
        <v>2026</v>
      </c>
      <c r="H317" s="2" t="s">
        <v>3002</v>
      </c>
      <c r="I317" s="2" t="s">
        <v>9</v>
      </c>
      <c r="J317" s="2" t="s">
        <v>3001</v>
      </c>
      <c r="K317" s="2" t="s">
        <v>4</v>
      </c>
      <c r="L317" s="117" t="s">
        <v>3686</v>
      </c>
      <c r="M317" s="2">
        <v>1</v>
      </c>
      <c r="N317" s="2" t="s">
        <v>3</v>
      </c>
      <c r="O317" s="43">
        <v>205776.3</v>
      </c>
      <c r="P317" s="43">
        <f t="shared" si="87"/>
        <v>205776.3</v>
      </c>
      <c r="Q317" s="2" t="s">
        <v>2</v>
      </c>
      <c r="R317" s="2" t="s">
        <v>153</v>
      </c>
      <c r="S317" s="3" t="s">
        <v>3688</v>
      </c>
      <c r="T317" s="5">
        <v>46178</v>
      </c>
      <c r="U317" s="2" t="s">
        <v>12</v>
      </c>
      <c r="V317" s="5">
        <v>46178</v>
      </c>
      <c r="W317" s="3" t="s">
        <v>14</v>
      </c>
      <c r="X317" s="2" t="s">
        <v>13</v>
      </c>
      <c r="Y317" s="2">
        <v>3</v>
      </c>
      <c r="Z317" s="2">
        <v>1</v>
      </c>
      <c r="AA317" s="2">
        <f t="shared" ref="AA317:AA318" si="89">Z317-M317</f>
        <v>0</v>
      </c>
      <c r="AB317" s="4">
        <v>46196</v>
      </c>
      <c r="AC317" s="3">
        <v>33818</v>
      </c>
      <c r="AD317" s="3"/>
      <c r="AE317" s="2"/>
      <c r="AF317" s="2">
        <v>1</v>
      </c>
    </row>
    <row r="318" spans="1:32" ht="37.15" customHeight="1" x14ac:dyDescent="0.25">
      <c r="A318" s="2"/>
      <c r="B318" s="2" t="s">
        <v>156</v>
      </c>
      <c r="C318" s="2" t="s">
        <v>15</v>
      </c>
      <c r="D318" s="6" t="s">
        <v>3003</v>
      </c>
      <c r="E318" s="7">
        <v>46154</v>
      </c>
      <c r="F318" s="2" t="s">
        <v>2894</v>
      </c>
      <c r="G318" s="2">
        <v>2026</v>
      </c>
      <c r="H318" s="2" t="s">
        <v>3002</v>
      </c>
      <c r="I318" s="2" t="s">
        <v>9</v>
      </c>
      <c r="J318" s="2" t="s">
        <v>3001</v>
      </c>
      <c r="K318" s="2" t="s">
        <v>4</v>
      </c>
      <c r="L318" s="117" t="s">
        <v>3687</v>
      </c>
      <c r="M318" s="2">
        <v>1</v>
      </c>
      <c r="N318" s="2" t="s">
        <v>3</v>
      </c>
      <c r="O318" s="43">
        <v>205902.75</v>
      </c>
      <c r="P318" s="43">
        <f t="shared" ref="P318:P320" si="90">O318*M318</f>
        <v>205902.75</v>
      </c>
      <c r="Q318" s="2" t="s">
        <v>2</v>
      </c>
      <c r="R318" s="2" t="s">
        <v>153</v>
      </c>
      <c r="S318" s="3" t="s">
        <v>3688</v>
      </c>
      <c r="T318" s="5">
        <v>46178</v>
      </c>
      <c r="U318" s="2" t="s">
        <v>12</v>
      </c>
      <c r="V318" s="5">
        <v>46178</v>
      </c>
      <c r="W318" s="3" t="s">
        <v>14</v>
      </c>
      <c r="X318" s="2" t="s">
        <v>13</v>
      </c>
      <c r="Y318" s="2">
        <v>3</v>
      </c>
      <c r="Z318" s="2">
        <v>1</v>
      </c>
      <c r="AA318" s="2">
        <f t="shared" si="89"/>
        <v>0</v>
      </c>
      <c r="AB318" s="4">
        <v>46196</v>
      </c>
      <c r="AC318" s="3">
        <v>33818</v>
      </c>
      <c r="AD318" s="3"/>
      <c r="AE318" s="2"/>
      <c r="AF318" s="2">
        <v>1</v>
      </c>
    </row>
    <row r="319" spans="1:32" ht="37.15" customHeight="1" x14ac:dyDescent="0.25">
      <c r="A319" s="2">
        <v>5</v>
      </c>
      <c r="B319" s="2" t="s">
        <v>156</v>
      </c>
      <c r="C319" s="2" t="s">
        <v>15</v>
      </c>
      <c r="D319" s="6" t="s">
        <v>3073</v>
      </c>
      <c r="E319" s="7">
        <v>46160</v>
      </c>
      <c r="F319" s="2" t="s">
        <v>2894</v>
      </c>
      <c r="G319" s="2">
        <v>2026</v>
      </c>
      <c r="H319" s="2" t="s">
        <v>3055</v>
      </c>
      <c r="I319" s="2" t="s">
        <v>9</v>
      </c>
      <c r="J319" s="2" t="s">
        <v>3079</v>
      </c>
      <c r="K319" s="2" t="s">
        <v>4</v>
      </c>
      <c r="L319" s="117" t="s">
        <v>3076</v>
      </c>
      <c r="M319" s="2">
        <v>1</v>
      </c>
      <c r="N319" s="2" t="s">
        <v>3</v>
      </c>
      <c r="O319" s="43">
        <v>323523.20000000001</v>
      </c>
      <c r="P319" s="43">
        <f t="shared" si="90"/>
        <v>323523.20000000001</v>
      </c>
      <c r="Q319" s="2" t="s">
        <v>2</v>
      </c>
      <c r="R319" s="2" t="s">
        <v>153</v>
      </c>
      <c r="S319" s="3" t="s">
        <v>3264</v>
      </c>
      <c r="T319" s="5">
        <v>46171</v>
      </c>
      <c r="U319" s="2" t="s">
        <v>12</v>
      </c>
      <c r="V319" s="5">
        <v>46172</v>
      </c>
      <c r="W319" s="3" t="s">
        <v>1410</v>
      </c>
      <c r="X319" s="2" t="s">
        <v>0</v>
      </c>
      <c r="Y319" s="2">
        <v>1</v>
      </c>
      <c r="Z319" s="2"/>
      <c r="AA319" s="2">
        <f t="shared" ref="AA319:AA320" si="91">Z319-M319</f>
        <v>-1</v>
      </c>
      <c r="AB319" s="4"/>
      <c r="AC319" s="3"/>
      <c r="AD319" s="3"/>
      <c r="AE319" s="2">
        <v>1</v>
      </c>
      <c r="AF319" s="2">
        <v>1</v>
      </c>
    </row>
    <row r="320" spans="1:32" ht="37.15" customHeight="1" x14ac:dyDescent="0.25">
      <c r="A320" s="2"/>
      <c r="B320" s="2" t="s">
        <v>156</v>
      </c>
      <c r="C320" s="2" t="s">
        <v>15</v>
      </c>
      <c r="D320" s="6" t="s">
        <v>3073</v>
      </c>
      <c r="E320" s="7">
        <v>46160</v>
      </c>
      <c r="F320" s="2" t="s">
        <v>2894</v>
      </c>
      <c r="G320" s="2">
        <v>2026</v>
      </c>
      <c r="H320" s="2" t="s">
        <v>3055</v>
      </c>
      <c r="I320" s="2" t="s">
        <v>9</v>
      </c>
      <c r="J320" s="2" t="s">
        <v>3079</v>
      </c>
      <c r="K320" s="2" t="s">
        <v>4</v>
      </c>
      <c r="L320" s="117" t="s">
        <v>3077</v>
      </c>
      <c r="M320" s="2">
        <v>1</v>
      </c>
      <c r="N320" s="2" t="s">
        <v>3</v>
      </c>
      <c r="O320" s="43">
        <v>103975.3</v>
      </c>
      <c r="P320" s="43">
        <f t="shared" si="90"/>
        <v>103975.3</v>
      </c>
      <c r="Q320" s="2" t="s">
        <v>2</v>
      </c>
      <c r="R320" s="2" t="s">
        <v>153</v>
      </c>
      <c r="S320" s="3" t="s">
        <v>3264</v>
      </c>
      <c r="T320" s="5">
        <v>46171</v>
      </c>
      <c r="U320" s="2" t="s">
        <v>12</v>
      </c>
      <c r="V320" s="5">
        <v>46172</v>
      </c>
      <c r="W320" s="3" t="s">
        <v>1410</v>
      </c>
      <c r="X320" s="2" t="s">
        <v>0</v>
      </c>
      <c r="Y320" s="2">
        <v>1</v>
      </c>
      <c r="Z320" s="2"/>
      <c r="AA320" s="2">
        <f t="shared" si="91"/>
        <v>-1</v>
      </c>
      <c r="AB320" s="4"/>
      <c r="AC320" s="3"/>
      <c r="AD320" s="3"/>
      <c r="AE320" s="2"/>
      <c r="AF320" s="2">
        <v>1</v>
      </c>
    </row>
    <row r="321" spans="1:32" ht="37.15" customHeight="1" x14ac:dyDescent="0.25">
      <c r="A321" s="2"/>
      <c r="B321" s="2" t="s">
        <v>156</v>
      </c>
      <c r="C321" s="2" t="s">
        <v>15</v>
      </c>
      <c r="D321" s="6" t="s">
        <v>3073</v>
      </c>
      <c r="E321" s="7">
        <v>46160</v>
      </c>
      <c r="F321" s="2" t="s">
        <v>2894</v>
      </c>
      <c r="G321" s="2">
        <v>2026</v>
      </c>
      <c r="H321" s="2" t="s">
        <v>3055</v>
      </c>
      <c r="I321" s="2" t="s">
        <v>9</v>
      </c>
      <c r="J321" s="2" t="s">
        <v>3079</v>
      </c>
      <c r="K321" s="2" t="s">
        <v>4</v>
      </c>
      <c r="L321" s="117" t="s">
        <v>3078</v>
      </c>
      <c r="M321" s="2">
        <v>1</v>
      </c>
      <c r="N321" s="2" t="s">
        <v>3</v>
      </c>
      <c r="O321" s="43">
        <v>17017</v>
      </c>
      <c r="P321" s="43">
        <f t="shared" ref="P321" si="92">O321*M321</f>
        <v>17017</v>
      </c>
      <c r="Q321" s="2" t="s">
        <v>2</v>
      </c>
      <c r="R321" s="2" t="s">
        <v>153</v>
      </c>
      <c r="S321" s="3" t="s">
        <v>3264</v>
      </c>
      <c r="T321" s="5">
        <v>46171</v>
      </c>
      <c r="U321" s="2" t="s">
        <v>12</v>
      </c>
      <c r="V321" s="5">
        <v>46172</v>
      </c>
      <c r="W321" s="3" t="s">
        <v>1410</v>
      </c>
      <c r="X321" s="2" t="s">
        <v>0</v>
      </c>
      <c r="Y321" s="2">
        <v>1</v>
      </c>
      <c r="Z321" s="2"/>
      <c r="AA321" s="2">
        <f t="shared" ref="AA321" si="93">Z321-M321</f>
        <v>-1</v>
      </c>
      <c r="AB321" s="4"/>
      <c r="AC321" s="3"/>
      <c r="AD321" s="3"/>
      <c r="AE321" s="2"/>
      <c r="AF321" s="2">
        <v>1</v>
      </c>
    </row>
    <row r="322" spans="1:32" ht="37.15" customHeight="1" x14ac:dyDescent="0.25">
      <c r="A322" s="2"/>
      <c r="B322" s="2" t="s">
        <v>156</v>
      </c>
      <c r="C322" s="2" t="s">
        <v>15</v>
      </c>
      <c r="D322" s="6" t="s">
        <v>3073</v>
      </c>
      <c r="E322" s="7">
        <v>46160</v>
      </c>
      <c r="F322" s="2" t="s">
        <v>2894</v>
      </c>
      <c r="G322" s="2">
        <v>2026</v>
      </c>
      <c r="H322" s="2" t="s">
        <v>3055</v>
      </c>
      <c r="I322" s="2" t="s">
        <v>9</v>
      </c>
      <c r="J322" s="2" t="s">
        <v>3079</v>
      </c>
      <c r="K322" s="2" t="s">
        <v>4</v>
      </c>
      <c r="L322" s="117" t="s">
        <v>3074</v>
      </c>
      <c r="M322" s="2">
        <v>1</v>
      </c>
      <c r="N322" s="2" t="s">
        <v>3</v>
      </c>
      <c r="O322" s="43">
        <v>86000.2</v>
      </c>
      <c r="P322" s="43">
        <f t="shared" ref="P322:P323" si="94">O322*M322</f>
        <v>86000.2</v>
      </c>
      <c r="Q322" s="2" t="s">
        <v>2</v>
      </c>
      <c r="R322" s="2" t="s">
        <v>153</v>
      </c>
      <c r="S322" s="3" t="s">
        <v>3264</v>
      </c>
      <c r="T322" s="5">
        <v>46171</v>
      </c>
      <c r="U322" s="2" t="s">
        <v>12</v>
      </c>
      <c r="V322" s="5">
        <v>46172</v>
      </c>
      <c r="W322" s="3" t="s">
        <v>1410</v>
      </c>
      <c r="X322" s="2" t="s">
        <v>0</v>
      </c>
      <c r="Y322" s="2">
        <v>1</v>
      </c>
      <c r="Z322" s="2"/>
      <c r="AA322" s="2">
        <f t="shared" ref="AA322:AA335" si="95">Z322-M322</f>
        <v>-1</v>
      </c>
      <c r="AB322" s="4"/>
      <c r="AC322" s="3"/>
      <c r="AD322" s="3"/>
      <c r="AE322" s="2"/>
      <c r="AF322" s="2">
        <v>1</v>
      </c>
    </row>
    <row r="323" spans="1:32" ht="37.15" customHeight="1" x14ac:dyDescent="0.25">
      <c r="A323" s="2"/>
      <c r="B323" s="2" t="s">
        <v>156</v>
      </c>
      <c r="C323" s="2" t="s">
        <v>15</v>
      </c>
      <c r="D323" s="6" t="s">
        <v>3073</v>
      </c>
      <c r="E323" s="7">
        <v>46160</v>
      </c>
      <c r="F323" s="2" t="s">
        <v>2894</v>
      </c>
      <c r="G323" s="2">
        <v>2026</v>
      </c>
      <c r="H323" s="2" t="s">
        <v>3055</v>
      </c>
      <c r="I323" s="2" t="s">
        <v>9</v>
      </c>
      <c r="J323" s="2" t="s">
        <v>3079</v>
      </c>
      <c r="K323" s="2" t="s">
        <v>4</v>
      </c>
      <c r="L323" s="117" t="s">
        <v>3075</v>
      </c>
      <c r="M323" s="2">
        <v>1</v>
      </c>
      <c r="N323" s="2" t="s">
        <v>3</v>
      </c>
      <c r="O323" s="43">
        <v>20020</v>
      </c>
      <c r="P323" s="43">
        <f t="shared" si="94"/>
        <v>20020</v>
      </c>
      <c r="Q323" s="2" t="s">
        <v>2</v>
      </c>
      <c r="R323" s="2" t="s">
        <v>153</v>
      </c>
      <c r="S323" s="3" t="s">
        <v>3264</v>
      </c>
      <c r="T323" s="5">
        <v>46171</v>
      </c>
      <c r="U323" s="2" t="s">
        <v>12</v>
      </c>
      <c r="V323" s="5">
        <v>46172</v>
      </c>
      <c r="W323" s="3" t="s">
        <v>1410</v>
      </c>
      <c r="X323" s="2" t="s">
        <v>0</v>
      </c>
      <c r="Y323" s="2">
        <v>1</v>
      </c>
      <c r="Z323" s="2"/>
      <c r="AA323" s="2">
        <f t="shared" si="95"/>
        <v>-1</v>
      </c>
      <c r="AB323" s="4"/>
      <c r="AC323" s="3"/>
      <c r="AD323" s="3"/>
      <c r="AE323" s="2"/>
      <c r="AF323" s="2">
        <v>1</v>
      </c>
    </row>
    <row r="324" spans="1:32" ht="37.15" customHeight="1" x14ac:dyDescent="0.25">
      <c r="A324" s="2">
        <v>1</v>
      </c>
      <c r="B324" s="2" t="s">
        <v>156</v>
      </c>
      <c r="C324" s="2" t="s">
        <v>15</v>
      </c>
      <c r="D324" s="6" t="s">
        <v>3135</v>
      </c>
      <c r="E324" s="7">
        <v>46162</v>
      </c>
      <c r="F324" s="2" t="s">
        <v>2894</v>
      </c>
      <c r="G324" s="2">
        <v>2026</v>
      </c>
      <c r="H324" s="2" t="s">
        <v>3136</v>
      </c>
      <c r="I324" s="2" t="s">
        <v>2082</v>
      </c>
      <c r="J324" s="2" t="s">
        <v>3137</v>
      </c>
      <c r="K324" s="2" t="s">
        <v>3138</v>
      </c>
      <c r="L324" s="117" t="s">
        <v>3139</v>
      </c>
      <c r="M324" s="2">
        <v>1</v>
      </c>
      <c r="N324" s="2" t="s">
        <v>3</v>
      </c>
      <c r="O324" s="43">
        <v>737085.14</v>
      </c>
      <c r="P324" s="43">
        <f t="shared" ref="P324:P337" si="96">O324*M324</f>
        <v>737085.14</v>
      </c>
      <c r="Q324" s="2" t="s">
        <v>2</v>
      </c>
      <c r="R324" s="2" t="s">
        <v>63</v>
      </c>
      <c r="S324" s="3" t="s">
        <v>3211</v>
      </c>
      <c r="T324" s="5">
        <v>46163</v>
      </c>
      <c r="U324" s="2" t="s">
        <v>12</v>
      </c>
      <c r="V324" s="5">
        <v>46163</v>
      </c>
      <c r="W324" s="3" t="s">
        <v>14</v>
      </c>
      <c r="X324" s="2" t="s">
        <v>13</v>
      </c>
      <c r="Y324" s="2">
        <v>3</v>
      </c>
      <c r="Z324" s="2">
        <v>1</v>
      </c>
      <c r="AA324" s="2">
        <f t="shared" si="95"/>
        <v>0</v>
      </c>
      <c r="AB324" s="4">
        <v>46184</v>
      </c>
      <c r="AC324" s="3">
        <v>8580</v>
      </c>
      <c r="AD324" s="3">
        <v>80288</v>
      </c>
      <c r="AE324" s="2">
        <v>1</v>
      </c>
      <c r="AF324" s="2">
        <v>1</v>
      </c>
    </row>
    <row r="325" spans="1:32" ht="37.15" customHeight="1" x14ac:dyDescent="0.25">
      <c r="A325" s="2">
        <v>1</v>
      </c>
      <c r="B325" s="2" t="s">
        <v>156</v>
      </c>
      <c r="C325" s="2" t="s">
        <v>15</v>
      </c>
      <c r="D325" s="6" t="s">
        <v>3267</v>
      </c>
      <c r="E325" s="7">
        <v>46171</v>
      </c>
      <c r="F325" s="2" t="s">
        <v>2894</v>
      </c>
      <c r="G325" s="2">
        <v>2026</v>
      </c>
      <c r="H325" s="2" t="s">
        <v>3259</v>
      </c>
      <c r="I325" s="2" t="s">
        <v>2082</v>
      </c>
      <c r="J325" s="2" t="s">
        <v>3266</v>
      </c>
      <c r="K325" s="2" t="s">
        <v>4</v>
      </c>
      <c r="L325" s="117" t="s">
        <v>3265</v>
      </c>
      <c r="M325" s="2">
        <v>1</v>
      </c>
      <c r="N325" s="2" t="s">
        <v>3</v>
      </c>
      <c r="O325" s="43">
        <v>120000</v>
      </c>
      <c r="P325" s="43">
        <f t="shared" si="96"/>
        <v>120000</v>
      </c>
      <c r="Q325" s="2" t="s">
        <v>2</v>
      </c>
      <c r="R325" s="2" t="s">
        <v>76</v>
      </c>
      <c r="S325" s="3" t="s">
        <v>3280</v>
      </c>
      <c r="T325" s="5">
        <v>46174</v>
      </c>
      <c r="U325" s="2" t="s">
        <v>45</v>
      </c>
      <c r="V325" s="5">
        <v>46174</v>
      </c>
      <c r="W325" s="3" t="s">
        <v>14</v>
      </c>
      <c r="X325" s="2" t="s">
        <v>13</v>
      </c>
      <c r="Y325" s="2">
        <v>3</v>
      </c>
      <c r="Z325" s="2">
        <v>1</v>
      </c>
      <c r="AA325" s="2">
        <f t="shared" si="95"/>
        <v>0</v>
      </c>
      <c r="AB325" s="4">
        <v>46171</v>
      </c>
      <c r="AC325" s="3">
        <v>3100</v>
      </c>
      <c r="AD325" s="3"/>
      <c r="AE325" s="2">
        <v>1</v>
      </c>
      <c r="AF325" s="2">
        <v>1</v>
      </c>
    </row>
    <row r="326" spans="1:32" ht="37.15" customHeight="1" x14ac:dyDescent="0.25">
      <c r="A326" s="2">
        <v>1</v>
      </c>
      <c r="B326" s="2" t="s">
        <v>156</v>
      </c>
      <c r="C326" s="2" t="s">
        <v>15</v>
      </c>
      <c r="D326" s="6" t="s">
        <v>3284</v>
      </c>
      <c r="E326" s="7">
        <v>46174</v>
      </c>
      <c r="F326" s="2" t="s">
        <v>3275</v>
      </c>
      <c r="G326" s="2">
        <v>2026</v>
      </c>
      <c r="H326" s="2" t="s">
        <v>3285</v>
      </c>
      <c r="I326" s="2" t="s">
        <v>9</v>
      </c>
      <c r="J326" s="2" t="s">
        <v>3282</v>
      </c>
      <c r="K326" s="2" t="s">
        <v>4</v>
      </c>
      <c r="L326" s="117" t="s">
        <v>3283</v>
      </c>
      <c r="M326" s="2">
        <v>1</v>
      </c>
      <c r="N326" s="2" t="s">
        <v>3</v>
      </c>
      <c r="O326" s="43">
        <v>3100000</v>
      </c>
      <c r="P326" s="43">
        <f t="shared" si="96"/>
        <v>3100000</v>
      </c>
      <c r="Q326" s="2" t="s">
        <v>2</v>
      </c>
      <c r="R326" s="2" t="s">
        <v>811</v>
      </c>
      <c r="S326" s="3" t="s">
        <v>3290</v>
      </c>
      <c r="T326" s="5">
        <v>46174</v>
      </c>
      <c r="U326" s="2" t="s">
        <v>12</v>
      </c>
      <c r="V326" s="5">
        <v>46178</v>
      </c>
      <c r="W326" s="3" t="s">
        <v>14</v>
      </c>
      <c r="X326" s="2" t="s">
        <v>13</v>
      </c>
      <c r="Y326" s="2">
        <v>3</v>
      </c>
      <c r="Z326" s="2">
        <v>1</v>
      </c>
      <c r="AA326" s="2">
        <f t="shared" si="95"/>
        <v>0</v>
      </c>
      <c r="AB326" s="4">
        <v>46178</v>
      </c>
      <c r="AC326" s="3">
        <v>640</v>
      </c>
      <c r="AD326" s="3"/>
      <c r="AE326" s="2">
        <v>1</v>
      </c>
      <c r="AF326" s="2">
        <v>1</v>
      </c>
    </row>
    <row r="327" spans="1:32" ht="37.15" customHeight="1" x14ac:dyDescent="0.25">
      <c r="A327" s="2">
        <v>9</v>
      </c>
      <c r="B327" s="2" t="s">
        <v>156</v>
      </c>
      <c r="C327" s="2" t="s">
        <v>15</v>
      </c>
      <c r="D327" s="6" t="s">
        <v>3414</v>
      </c>
      <c r="E327" s="7">
        <v>46181</v>
      </c>
      <c r="F327" s="2" t="s">
        <v>3275</v>
      </c>
      <c r="G327" s="2">
        <v>2026</v>
      </c>
      <c r="H327" s="2" t="s">
        <v>3415</v>
      </c>
      <c r="I327" s="2" t="s">
        <v>2082</v>
      </c>
      <c r="J327" s="2" t="s">
        <v>3416</v>
      </c>
      <c r="K327" s="2" t="s">
        <v>4</v>
      </c>
      <c r="L327" s="117" t="s">
        <v>3417</v>
      </c>
      <c r="M327" s="2">
        <v>5</v>
      </c>
      <c r="N327" s="2" t="s">
        <v>3</v>
      </c>
      <c r="O327" s="43">
        <v>18659.849999999999</v>
      </c>
      <c r="P327" s="43">
        <f t="shared" si="96"/>
        <v>93299.25</v>
      </c>
      <c r="Q327" s="2" t="s">
        <v>2</v>
      </c>
      <c r="R327" s="2" t="s">
        <v>63</v>
      </c>
      <c r="S327" s="3" t="s">
        <v>3454</v>
      </c>
      <c r="T327" s="5">
        <v>46182</v>
      </c>
      <c r="U327" s="2" t="s">
        <v>12</v>
      </c>
      <c r="V327" s="5">
        <v>46182</v>
      </c>
      <c r="W327" s="3" t="s">
        <v>14</v>
      </c>
      <c r="X327" s="2" t="s">
        <v>13</v>
      </c>
      <c r="Y327" s="2">
        <v>3</v>
      </c>
      <c r="Z327" s="2">
        <v>5</v>
      </c>
      <c r="AA327" s="2">
        <f t="shared" si="95"/>
        <v>0</v>
      </c>
      <c r="AB327" s="4">
        <v>46190</v>
      </c>
      <c r="AC327" s="3">
        <v>8583</v>
      </c>
      <c r="AD327" s="3"/>
      <c r="AE327" s="2">
        <v>1</v>
      </c>
      <c r="AF327" s="2">
        <v>1</v>
      </c>
    </row>
    <row r="328" spans="1:32" ht="37.15" customHeight="1" x14ac:dyDescent="0.25">
      <c r="A328" s="2"/>
      <c r="B328" s="2" t="s">
        <v>156</v>
      </c>
      <c r="C328" s="2" t="s">
        <v>15</v>
      </c>
      <c r="D328" s="6" t="s">
        <v>3414</v>
      </c>
      <c r="E328" s="7">
        <v>46181</v>
      </c>
      <c r="F328" s="2" t="s">
        <v>3275</v>
      </c>
      <c r="G328" s="2">
        <v>2026</v>
      </c>
      <c r="H328" s="2" t="s">
        <v>3415</v>
      </c>
      <c r="I328" s="2" t="s">
        <v>2082</v>
      </c>
      <c r="J328" s="2" t="s">
        <v>3416</v>
      </c>
      <c r="K328" s="2" t="s">
        <v>4</v>
      </c>
      <c r="L328" s="117" t="s">
        <v>3418</v>
      </c>
      <c r="M328" s="2">
        <v>15</v>
      </c>
      <c r="N328" s="2" t="s">
        <v>3</v>
      </c>
      <c r="O328" s="43">
        <v>18659.849999999999</v>
      </c>
      <c r="P328" s="43">
        <f t="shared" si="96"/>
        <v>279897.75</v>
      </c>
      <c r="Q328" s="2" t="s">
        <v>2</v>
      </c>
      <c r="R328" s="2" t="s">
        <v>63</v>
      </c>
      <c r="S328" s="3" t="s">
        <v>3454</v>
      </c>
      <c r="T328" s="5">
        <v>46182</v>
      </c>
      <c r="U328" s="2" t="s">
        <v>12</v>
      </c>
      <c r="V328" s="5">
        <v>46182</v>
      </c>
      <c r="W328" s="3" t="s">
        <v>77</v>
      </c>
      <c r="X328" s="2" t="s">
        <v>0</v>
      </c>
      <c r="Y328" s="2">
        <v>2</v>
      </c>
      <c r="Z328" s="2">
        <v>12</v>
      </c>
      <c r="AA328" s="2">
        <f t="shared" si="95"/>
        <v>-3</v>
      </c>
      <c r="AB328" s="4">
        <v>46190</v>
      </c>
      <c r="AC328" s="3">
        <v>8583</v>
      </c>
      <c r="AD328" s="3"/>
      <c r="AE328" s="2"/>
      <c r="AF328" s="2">
        <v>1</v>
      </c>
    </row>
    <row r="329" spans="1:32" ht="37.15" customHeight="1" x14ac:dyDescent="0.25">
      <c r="A329" s="2"/>
      <c r="B329" s="2" t="s">
        <v>156</v>
      </c>
      <c r="C329" s="2" t="s">
        <v>15</v>
      </c>
      <c r="D329" s="6" t="s">
        <v>3414</v>
      </c>
      <c r="E329" s="7">
        <v>46181</v>
      </c>
      <c r="F329" s="2" t="s">
        <v>3275</v>
      </c>
      <c r="G329" s="2">
        <v>2026</v>
      </c>
      <c r="H329" s="2" t="s">
        <v>3415</v>
      </c>
      <c r="I329" s="2" t="s">
        <v>2082</v>
      </c>
      <c r="J329" s="2" t="s">
        <v>3416</v>
      </c>
      <c r="K329" s="2" t="s">
        <v>4</v>
      </c>
      <c r="L329" s="117" t="s">
        <v>3419</v>
      </c>
      <c r="M329" s="2">
        <v>1</v>
      </c>
      <c r="N329" s="2" t="s">
        <v>3</v>
      </c>
      <c r="O329" s="43">
        <v>18659.849999999999</v>
      </c>
      <c r="P329" s="43">
        <f t="shared" si="96"/>
        <v>18659.849999999999</v>
      </c>
      <c r="Q329" s="2" t="s">
        <v>2</v>
      </c>
      <c r="R329" s="2" t="s">
        <v>63</v>
      </c>
      <c r="S329" s="3" t="s">
        <v>3454</v>
      </c>
      <c r="T329" s="5">
        <v>46182</v>
      </c>
      <c r="U329" s="2" t="s">
        <v>12</v>
      </c>
      <c r="V329" s="5">
        <v>46182</v>
      </c>
      <c r="W329" s="3" t="s">
        <v>1410</v>
      </c>
      <c r="X329" s="2" t="s">
        <v>0</v>
      </c>
      <c r="Y329" s="2">
        <v>1</v>
      </c>
      <c r="Z329" s="2"/>
      <c r="AA329" s="2">
        <f t="shared" si="95"/>
        <v>-1</v>
      </c>
      <c r="AB329" s="4"/>
      <c r="AC329" s="3"/>
      <c r="AD329" s="3"/>
      <c r="AE329" s="2"/>
      <c r="AF329" s="2">
        <v>1</v>
      </c>
    </row>
    <row r="330" spans="1:32" ht="37.15" customHeight="1" x14ac:dyDescent="0.25">
      <c r="A330" s="2"/>
      <c r="B330" s="2" t="s">
        <v>156</v>
      </c>
      <c r="C330" s="2" t="s">
        <v>15</v>
      </c>
      <c r="D330" s="6" t="s">
        <v>3414</v>
      </c>
      <c r="E330" s="7">
        <v>46181</v>
      </c>
      <c r="F330" s="2" t="s">
        <v>3275</v>
      </c>
      <c r="G330" s="2">
        <v>2026</v>
      </c>
      <c r="H330" s="2" t="s">
        <v>3415</v>
      </c>
      <c r="I330" s="2" t="s">
        <v>2082</v>
      </c>
      <c r="J330" s="2" t="s">
        <v>3416</v>
      </c>
      <c r="K330" s="2" t="s">
        <v>4</v>
      </c>
      <c r="L330" s="117" t="s">
        <v>3420</v>
      </c>
      <c r="M330" s="2">
        <v>1</v>
      </c>
      <c r="N330" s="2" t="s">
        <v>3</v>
      </c>
      <c r="O330" s="43">
        <v>23982.97</v>
      </c>
      <c r="P330" s="43">
        <f t="shared" si="96"/>
        <v>23982.97</v>
      </c>
      <c r="Q330" s="2" t="s">
        <v>2</v>
      </c>
      <c r="R330" s="2" t="s">
        <v>63</v>
      </c>
      <c r="S330" s="3" t="s">
        <v>3454</v>
      </c>
      <c r="T330" s="5">
        <v>46182</v>
      </c>
      <c r="U330" s="2" t="s">
        <v>12</v>
      </c>
      <c r="V330" s="5">
        <v>46182</v>
      </c>
      <c r="W330" s="3" t="s">
        <v>14</v>
      </c>
      <c r="X330" s="2" t="s">
        <v>13</v>
      </c>
      <c r="Y330" s="2">
        <v>3</v>
      </c>
      <c r="Z330" s="2">
        <v>1</v>
      </c>
      <c r="AA330" s="2">
        <f t="shared" si="95"/>
        <v>0</v>
      </c>
      <c r="AB330" s="4">
        <v>46213</v>
      </c>
      <c r="AC330" s="3">
        <v>9338</v>
      </c>
      <c r="AD330" s="3"/>
      <c r="AE330" s="2"/>
      <c r="AF330" s="2">
        <v>1</v>
      </c>
    </row>
    <row r="331" spans="1:32" ht="37.15" customHeight="1" x14ac:dyDescent="0.25">
      <c r="A331" s="2"/>
      <c r="B331" s="2" t="s">
        <v>156</v>
      </c>
      <c r="C331" s="2" t="s">
        <v>15</v>
      </c>
      <c r="D331" s="6" t="s">
        <v>3414</v>
      </c>
      <c r="E331" s="7">
        <v>46181</v>
      </c>
      <c r="F331" s="2" t="s">
        <v>3275</v>
      </c>
      <c r="G331" s="2">
        <v>2026</v>
      </c>
      <c r="H331" s="2" t="s">
        <v>3415</v>
      </c>
      <c r="I331" s="2" t="s">
        <v>2082</v>
      </c>
      <c r="J331" s="2" t="s">
        <v>3416</v>
      </c>
      <c r="K331" s="2" t="s">
        <v>4</v>
      </c>
      <c r="L331" s="117" t="s">
        <v>3421</v>
      </c>
      <c r="M331" s="2">
        <v>22</v>
      </c>
      <c r="N331" s="2" t="s">
        <v>3</v>
      </c>
      <c r="O331" s="43">
        <v>59986.36</v>
      </c>
      <c r="P331" s="43">
        <f t="shared" si="96"/>
        <v>1319699.92</v>
      </c>
      <c r="Q331" s="2" t="s">
        <v>2</v>
      </c>
      <c r="R331" s="2" t="s">
        <v>63</v>
      </c>
      <c r="S331" s="3" t="s">
        <v>3454</v>
      </c>
      <c r="T331" s="5">
        <v>46182</v>
      </c>
      <c r="U331" s="2" t="s">
        <v>12</v>
      </c>
      <c r="V331" s="5">
        <v>46182</v>
      </c>
      <c r="W331" s="3" t="s">
        <v>14</v>
      </c>
      <c r="X331" s="2" t="s">
        <v>13</v>
      </c>
      <c r="Y331" s="2">
        <v>3</v>
      </c>
      <c r="Z331" s="2">
        <v>22</v>
      </c>
      <c r="AA331" s="2">
        <f t="shared" si="95"/>
        <v>0</v>
      </c>
      <c r="AB331" s="4">
        <v>46190</v>
      </c>
      <c r="AC331" s="3">
        <v>8583</v>
      </c>
      <c r="AD331" s="3"/>
      <c r="AE331" s="2"/>
      <c r="AF331" s="2">
        <v>1</v>
      </c>
    </row>
    <row r="332" spans="1:32" ht="37.15" customHeight="1" x14ac:dyDescent="0.25">
      <c r="A332" s="2"/>
      <c r="B332" s="2" t="s">
        <v>156</v>
      </c>
      <c r="C332" s="2" t="s">
        <v>15</v>
      </c>
      <c r="D332" s="6" t="s">
        <v>3414</v>
      </c>
      <c r="E332" s="7">
        <v>46181</v>
      </c>
      <c r="F332" s="2" t="s">
        <v>3275</v>
      </c>
      <c r="G332" s="2">
        <v>2026</v>
      </c>
      <c r="H332" s="2" t="s">
        <v>3415</v>
      </c>
      <c r="I332" s="2" t="s">
        <v>2082</v>
      </c>
      <c r="J332" s="2" t="s">
        <v>3416</v>
      </c>
      <c r="K332" s="2" t="s">
        <v>4</v>
      </c>
      <c r="L332" s="117" t="s">
        <v>3422</v>
      </c>
      <c r="M332" s="2">
        <v>1</v>
      </c>
      <c r="N332" s="2" t="s">
        <v>3</v>
      </c>
      <c r="O332" s="43">
        <v>23534.560000000001</v>
      </c>
      <c r="P332" s="43">
        <f t="shared" si="96"/>
        <v>23534.560000000001</v>
      </c>
      <c r="Q332" s="2" t="s">
        <v>2</v>
      </c>
      <c r="R332" s="2" t="s">
        <v>63</v>
      </c>
      <c r="S332" s="3" t="s">
        <v>3454</v>
      </c>
      <c r="T332" s="5">
        <v>46182</v>
      </c>
      <c r="U332" s="2" t="s">
        <v>12</v>
      </c>
      <c r="V332" s="5">
        <v>46182</v>
      </c>
      <c r="W332" s="3" t="s">
        <v>14</v>
      </c>
      <c r="X332" s="2" t="s">
        <v>13</v>
      </c>
      <c r="Y332" s="2">
        <v>3</v>
      </c>
      <c r="Z332" s="2">
        <v>1</v>
      </c>
      <c r="AA332" s="2">
        <f t="shared" si="95"/>
        <v>0</v>
      </c>
      <c r="AB332" s="4">
        <v>46190</v>
      </c>
      <c r="AC332" s="3">
        <v>8583</v>
      </c>
      <c r="AD332" s="3"/>
      <c r="AE332" s="2"/>
      <c r="AF332" s="2">
        <v>1</v>
      </c>
    </row>
    <row r="333" spans="1:32" ht="37.15" customHeight="1" x14ac:dyDescent="0.25">
      <c r="A333" s="2"/>
      <c r="B333" s="2" t="s">
        <v>156</v>
      </c>
      <c r="C333" s="2" t="s">
        <v>15</v>
      </c>
      <c r="D333" s="6" t="s">
        <v>3414</v>
      </c>
      <c r="E333" s="7">
        <v>46181</v>
      </c>
      <c r="F333" s="2" t="s">
        <v>3275</v>
      </c>
      <c r="G333" s="2">
        <v>2026</v>
      </c>
      <c r="H333" s="2" t="s">
        <v>3415</v>
      </c>
      <c r="I333" s="2" t="s">
        <v>2082</v>
      </c>
      <c r="J333" s="2" t="s">
        <v>3416</v>
      </c>
      <c r="K333" s="2" t="s">
        <v>4</v>
      </c>
      <c r="L333" s="117" t="s">
        <v>3423</v>
      </c>
      <c r="M333" s="2">
        <v>1</v>
      </c>
      <c r="N333" s="2" t="s">
        <v>3</v>
      </c>
      <c r="O333" s="43">
        <v>1526462.52</v>
      </c>
      <c r="P333" s="43">
        <f t="shared" si="96"/>
        <v>1526462.52</v>
      </c>
      <c r="Q333" s="2" t="s">
        <v>2</v>
      </c>
      <c r="R333" s="2" t="s">
        <v>63</v>
      </c>
      <c r="S333" s="3" t="s">
        <v>3454</v>
      </c>
      <c r="T333" s="5">
        <v>46182</v>
      </c>
      <c r="U333" s="2" t="s">
        <v>12</v>
      </c>
      <c r="V333" s="5">
        <v>46182</v>
      </c>
      <c r="W333" s="3" t="s">
        <v>14</v>
      </c>
      <c r="X333" s="2" t="s">
        <v>13</v>
      </c>
      <c r="Y333" s="2">
        <v>3</v>
      </c>
      <c r="Z333" s="2">
        <v>1</v>
      </c>
      <c r="AA333" s="2">
        <f t="shared" si="95"/>
        <v>0</v>
      </c>
      <c r="AB333" s="4">
        <v>46190</v>
      </c>
      <c r="AC333" s="3">
        <v>8583</v>
      </c>
      <c r="AD333" s="3"/>
      <c r="AE333" s="2"/>
      <c r="AF333" s="2">
        <v>1</v>
      </c>
    </row>
    <row r="334" spans="1:32" ht="37.15" customHeight="1" x14ac:dyDescent="0.25">
      <c r="A334" s="2"/>
      <c r="B334" s="2" t="s">
        <v>156</v>
      </c>
      <c r="C334" s="2" t="s">
        <v>15</v>
      </c>
      <c r="D334" s="6" t="s">
        <v>3414</v>
      </c>
      <c r="E334" s="7">
        <v>46181</v>
      </c>
      <c r="F334" s="2" t="s">
        <v>3275</v>
      </c>
      <c r="G334" s="2">
        <v>2026</v>
      </c>
      <c r="H334" s="2" t="s">
        <v>3415</v>
      </c>
      <c r="I334" s="2" t="s">
        <v>2082</v>
      </c>
      <c r="J334" s="2" t="s">
        <v>3416</v>
      </c>
      <c r="K334" s="2" t="s">
        <v>4</v>
      </c>
      <c r="L334" s="117" t="s">
        <v>3424</v>
      </c>
      <c r="M334" s="2">
        <v>16</v>
      </c>
      <c r="N334" s="2" t="s">
        <v>3</v>
      </c>
      <c r="O334" s="43">
        <v>63862.98</v>
      </c>
      <c r="P334" s="43">
        <f t="shared" si="96"/>
        <v>1021807.68</v>
      </c>
      <c r="Q334" s="2" t="s">
        <v>2</v>
      </c>
      <c r="R334" s="2" t="s">
        <v>63</v>
      </c>
      <c r="S334" s="3" t="s">
        <v>3454</v>
      </c>
      <c r="T334" s="5">
        <v>46182</v>
      </c>
      <c r="U334" s="2" t="s">
        <v>12</v>
      </c>
      <c r="V334" s="5">
        <v>46182</v>
      </c>
      <c r="W334" s="3" t="s">
        <v>14</v>
      </c>
      <c r="X334" s="2" t="s">
        <v>13</v>
      </c>
      <c r="Y334" s="2">
        <v>3</v>
      </c>
      <c r="Z334" s="2">
        <v>16</v>
      </c>
      <c r="AA334" s="2">
        <f t="shared" si="95"/>
        <v>0</v>
      </c>
      <c r="AB334" s="4">
        <v>46190</v>
      </c>
      <c r="AC334" s="3">
        <v>8583</v>
      </c>
      <c r="AD334" s="3"/>
      <c r="AE334" s="2"/>
      <c r="AF334" s="2">
        <v>1</v>
      </c>
    </row>
    <row r="335" spans="1:32" ht="37.15" customHeight="1" x14ac:dyDescent="0.25">
      <c r="A335" s="2"/>
      <c r="B335" s="2" t="s">
        <v>156</v>
      </c>
      <c r="C335" s="2" t="s">
        <v>15</v>
      </c>
      <c r="D335" s="6" t="s">
        <v>3414</v>
      </c>
      <c r="E335" s="7">
        <v>46181</v>
      </c>
      <c r="F335" s="2" t="s">
        <v>3275</v>
      </c>
      <c r="G335" s="2">
        <v>2026</v>
      </c>
      <c r="H335" s="2" t="s">
        <v>3415</v>
      </c>
      <c r="I335" s="2" t="s">
        <v>2082</v>
      </c>
      <c r="J335" s="2" t="s">
        <v>3416</v>
      </c>
      <c r="K335" s="2" t="s">
        <v>4</v>
      </c>
      <c r="L335" s="117" t="s">
        <v>3425</v>
      </c>
      <c r="M335" s="2">
        <v>10</v>
      </c>
      <c r="N335" s="2" t="s">
        <v>3</v>
      </c>
      <c r="O335" s="43">
        <v>11152.52</v>
      </c>
      <c r="P335" s="43">
        <f t="shared" si="96"/>
        <v>111525.20000000001</v>
      </c>
      <c r="Q335" s="2" t="s">
        <v>2</v>
      </c>
      <c r="R335" s="2" t="s">
        <v>63</v>
      </c>
      <c r="S335" s="3" t="s">
        <v>3454</v>
      </c>
      <c r="T335" s="5">
        <v>46182</v>
      </c>
      <c r="U335" s="2" t="s">
        <v>12</v>
      </c>
      <c r="V335" s="5">
        <v>46182</v>
      </c>
      <c r="W335" s="3" t="s">
        <v>14</v>
      </c>
      <c r="X335" s="2" t="s">
        <v>13</v>
      </c>
      <c r="Y335" s="2">
        <v>3</v>
      </c>
      <c r="Z335" s="2">
        <v>10</v>
      </c>
      <c r="AA335" s="2">
        <f t="shared" si="95"/>
        <v>0</v>
      </c>
      <c r="AB335" s="4">
        <v>46190</v>
      </c>
      <c r="AC335" s="3">
        <v>8583</v>
      </c>
      <c r="AD335" s="3"/>
      <c r="AE335" s="2"/>
      <c r="AF335" s="2">
        <v>1</v>
      </c>
    </row>
    <row r="336" spans="1:32" ht="37.15" customHeight="1" x14ac:dyDescent="0.25">
      <c r="A336" s="2">
        <v>1</v>
      </c>
      <c r="B336" s="2" t="s">
        <v>156</v>
      </c>
      <c r="C336" s="2" t="s">
        <v>15</v>
      </c>
      <c r="D336" s="6" t="s">
        <v>3533</v>
      </c>
      <c r="E336" s="7">
        <v>46181</v>
      </c>
      <c r="F336" s="2" t="s">
        <v>3275</v>
      </c>
      <c r="G336" s="2">
        <v>2026</v>
      </c>
      <c r="H336" s="2" t="s">
        <v>3426</v>
      </c>
      <c r="I336" s="2" t="s">
        <v>2082</v>
      </c>
      <c r="J336" s="2" t="s">
        <v>3427</v>
      </c>
      <c r="K336" s="2" t="s">
        <v>4</v>
      </c>
      <c r="L336" s="117" t="s">
        <v>3428</v>
      </c>
      <c r="M336" s="2">
        <v>2</v>
      </c>
      <c r="N336" s="2" t="s">
        <v>3</v>
      </c>
      <c r="O336" s="43">
        <v>441040</v>
      </c>
      <c r="P336" s="43">
        <f t="shared" si="96"/>
        <v>882080</v>
      </c>
      <c r="Q336" s="2" t="s">
        <v>2</v>
      </c>
      <c r="R336" s="2" t="s">
        <v>373</v>
      </c>
      <c r="S336" s="3" t="s">
        <v>3689</v>
      </c>
      <c r="T336" s="5">
        <v>46196</v>
      </c>
      <c r="U336" s="2" t="s">
        <v>12</v>
      </c>
      <c r="V336" s="5">
        <v>46198</v>
      </c>
      <c r="W336" s="3" t="s">
        <v>1410</v>
      </c>
      <c r="X336" s="2" t="s">
        <v>0</v>
      </c>
      <c r="Y336" s="2">
        <v>1</v>
      </c>
      <c r="Z336" s="2"/>
      <c r="AA336" s="2">
        <f t="shared" ref="AA336:AA337" si="97">Z336-M336</f>
        <v>-2</v>
      </c>
      <c r="AB336" s="4"/>
      <c r="AC336" s="3"/>
      <c r="AD336" s="3"/>
      <c r="AE336" s="2">
        <v>1</v>
      </c>
      <c r="AF336" s="2">
        <v>1</v>
      </c>
    </row>
    <row r="337" spans="1:32" ht="37.15" customHeight="1" x14ac:dyDescent="0.25">
      <c r="A337" s="2">
        <v>1</v>
      </c>
      <c r="B337" s="2" t="s">
        <v>156</v>
      </c>
      <c r="C337" s="2" t="s">
        <v>15</v>
      </c>
      <c r="D337" s="6" t="s">
        <v>3533</v>
      </c>
      <c r="E337" s="7">
        <v>46190</v>
      </c>
      <c r="F337" s="2" t="s">
        <v>3275</v>
      </c>
      <c r="G337" s="2">
        <v>2026</v>
      </c>
      <c r="H337" s="2" t="s">
        <v>3534</v>
      </c>
      <c r="I337" s="2" t="s">
        <v>2082</v>
      </c>
      <c r="J337" s="2" t="s">
        <v>3535</v>
      </c>
      <c r="K337" s="2" t="s">
        <v>4</v>
      </c>
      <c r="L337" s="117" t="s">
        <v>3428</v>
      </c>
      <c r="M337" s="2">
        <v>4</v>
      </c>
      <c r="N337" s="2" t="s">
        <v>3</v>
      </c>
      <c r="O337" s="43">
        <v>441040</v>
      </c>
      <c r="P337" s="43">
        <f t="shared" si="96"/>
        <v>1764160</v>
      </c>
      <c r="Q337" s="2" t="s">
        <v>2</v>
      </c>
      <c r="R337" s="2" t="s">
        <v>373</v>
      </c>
      <c r="S337" s="3" t="s">
        <v>3690</v>
      </c>
      <c r="T337" s="5">
        <v>46196</v>
      </c>
      <c r="U337" s="2" t="s">
        <v>12</v>
      </c>
      <c r="V337" s="5">
        <v>46198</v>
      </c>
      <c r="W337" s="3" t="s">
        <v>1410</v>
      </c>
      <c r="X337" s="2" t="s">
        <v>0</v>
      </c>
      <c r="Y337" s="2">
        <v>1</v>
      </c>
      <c r="Z337" s="2"/>
      <c r="AA337" s="2">
        <f t="shared" si="97"/>
        <v>-4</v>
      </c>
      <c r="AB337" s="4"/>
      <c r="AC337" s="3"/>
      <c r="AD337" s="3"/>
      <c r="AE337" s="2">
        <v>1</v>
      </c>
      <c r="AF337" s="2">
        <v>1</v>
      </c>
    </row>
    <row r="338" spans="1:32" ht="37.15" customHeight="1" x14ac:dyDescent="0.25">
      <c r="A338" s="2">
        <v>3</v>
      </c>
      <c r="B338" s="2" t="s">
        <v>156</v>
      </c>
      <c r="C338" s="2" t="s">
        <v>15</v>
      </c>
      <c r="D338" s="6" t="s">
        <v>2217</v>
      </c>
      <c r="E338" s="7">
        <v>46195</v>
      </c>
      <c r="F338" s="2" t="s">
        <v>3275</v>
      </c>
      <c r="G338" s="2">
        <v>2026</v>
      </c>
      <c r="H338" s="2" t="s">
        <v>3608</v>
      </c>
      <c r="I338" s="2" t="s">
        <v>2082</v>
      </c>
      <c r="J338" s="2" t="s">
        <v>3601</v>
      </c>
      <c r="K338" s="2" t="s">
        <v>3602</v>
      </c>
      <c r="L338" s="117" t="s">
        <v>3603</v>
      </c>
      <c r="M338" s="2">
        <v>250</v>
      </c>
      <c r="N338" s="2" t="s">
        <v>3</v>
      </c>
      <c r="O338" s="43">
        <v>7453.65</v>
      </c>
      <c r="P338" s="43">
        <f t="shared" ref="P338:P340" si="98">O338*M338</f>
        <v>1863412.5</v>
      </c>
      <c r="Q338" s="2" t="s">
        <v>2</v>
      </c>
      <c r="R338" s="2" t="s">
        <v>63</v>
      </c>
      <c r="S338" s="3" t="s">
        <v>3691</v>
      </c>
      <c r="T338" s="5">
        <v>46197</v>
      </c>
      <c r="U338" s="2" t="s">
        <v>12</v>
      </c>
      <c r="V338" s="5">
        <v>46198</v>
      </c>
      <c r="W338" s="3" t="s">
        <v>1410</v>
      </c>
      <c r="X338" s="2" t="s">
        <v>0</v>
      </c>
      <c r="Y338" s="2">
        <v>1</v>
      </c>
      <c r="Z338" s="2"/>
      <c r="AA338" s="2">
        <f t="shared" ref="AA338:AA341" si="99">Z338-M338</f>
        <v>-250</v>
      </c>
      <c r="AB338" s="4"/>
      <c r="AC338" s="3"/>
      <c r="AD338" s="3"/>
      <c r="AE338" s="2">
        <v>1</v>
      </c>
      <c r="AF338" s="2">
        <v>1</v>
      </c>
    </row>
    <row r="339" spans="1:32" ht="37.15" customHeight="1" x14ac:dyDescent="0.25">
      <c r="A339" s="2"/>
      <c r="B339" s="2" t="s">
        <v>156</v>
      </c>
      <c r="C339" s="2" t="s">
        <v>15</v>
      </c>
      <c r="D339" s="6" t="s">
        <v>2217</v>
      </c>
      <c r="E339" s="7">
        <v>46195</v>
      </c>
      <c r="F339" s="2" t="s">
        <v>3275</v>
      </c>
      <c r="G339" s="2">
        <v>2026</v>
      </c>
      <c r="H339" s="2" t="s">
        <v>3608</v>
      </c>
      <c r="I339" s="2" t="s">
        <v>2082</v>
      </c>
      <c r="J339" s="2" t="s">
        <v>3601</v>
      </c>
      <c r="K339" s="2" t="s">
        <v>3604</v>
      </c>
      <c r="L339" s="117" t="s">
        <v>3605</v>
      </c>
      <c r="M339" s="2">
        <v>200</v>
      </c>
      <c r="N339" s="2" t="s">
        <v>3</v>
      </c>
      <c r="O339" s="43">
        <v>2265.3200000000002</v>
      </c>
      <c r="P339" s="43">
        <f t="shared" si="98"/>
        <v>453064.00000000006</v>
      </c>
      <c r="Q339" s="2" t="s">
        <v>2</v>
      </c>
      <c r="R339" s="2" t="s">
        <v>63</v>
      </c>
      <c r="S339" s="3" t="s">
        <v>3691</v>
      </c>
      <c r="T339" s="5">
        <v>46197</v>
      </c>
      <c r="U339" s="2" t="s">
        <v>12</v>
      </c>
      <c r="V339" s="5">
        <v>46198</v>
      </c>
      <c r="W339" s="3" t="s">
        <v>14</v>
      </c>
      <c r="X339" s="2" t="s">
        <v>13</v>
      </c>
      <c r="Y339" s="2">
        <v>3</v>
      </c>
      <c r="Z339" s="2">
        <v>200</v>
      </c>
      <c r="AA339" s="2">
        <f t="shared" si="99"/>
        <v>0</v>
      </c>
      <c r="AB339" s="4">
        <v>46235</v>
      </c>
      <c r="AC339" s="3">
        <v>9847</v>
      </c>
      <c r="AD339" s="3">
        <v>82544</v>
      </c>
      <c r="AE339" s="2"/>
      <c r="AF339" s="2">
        <v>1</v>
      </c>
    </row>
    <row r="340" spans="1:32" ht="37.15" customHeight="1" x14ac:dyDescent="0.25">
      <c r="A340" s="2"/>
      <c r="B340" s="2" t="s">
        <v>156</v>
      </c>
      <c r="C340" s="2" t="s">
        <v>15</v>
      </c>
      <c r="D340" s="6" t="s">
        <v>2217</v>
      </c>
      <c r="E340" s="7">
        <v>46195</v>
      </c>
      <c r="F340" s="2" t="s">
        <v>3275</v>
      </c>
      <c r="G340" s="2">
        <v>2026</v>
      </c>
      <c r="H340" s="2" t="s">
        <v>3608</v>
      </c>
      <c r="I340" s="2" t="s">
        <v>2082</v>
      </c>
      <c r="J340" s="2" t="s">
        <v>3601</v>
      </c>
      <c r="K340" s="2" t="s">
        <v>3606</v>
      </c>
      <c r="L340" s="117" t="s">
        <v>3607</v>
      </c>
      <c r="M340" s="2">
        <v>1</v>
      </c>
      <c r="N340" s="2" t="s">
        <v>3</v>
      </c>
      <c r="O340" s="43">
        <v>491020.15</v>
      </c>
      <c r="P340" s="43">
        <f t="shared" si="98"/>
        <v>491020.15</v>
      </c>
      <c r="Q340" s="2" t="s">
        <v>2</v>
      </c>
      <c r="R340" s="2" t="s">
        <v>63</v>
      </c>
      <c r="S340" s="3" t="s">
        <v>3691</v>
      </c>
      <c r="T340" s="5">
        <v>46197</v>
      </c>
      <c r="U340" s="2" t="s">
        <v>12</v>
      </c>
      <c r="V340" s="5">
        <v>46198</v>
      </c>
      <c r="W340" s="3" t="s">
        <v>14</v>
      </c>
      <c r="X340" s="2" t="s">
        <v>13</v>
      </c>
      <c r="Y340" s="2">
        <v>3</v>
      </c>
      <c r="Z340" s="2">
        <v>1</v>
      </c>
      <c r="AA340" s="2">
        <f t="shared" si="99"/>
        <v>0</v>
      </c>
      <c r="AB340" s="4">
        <v>46235</v>
      </c>
      <c r="AC340" s="3">
        <v>9784</v>
      </c>
      <c r="AD340" s="3">
        <v>82543</v>
      </c>
      <c r="AE340" s="2"/>
      <c r="AF340" s="2">
        <v>1</v>
      </c>
    </row>
    <row r="341" spans="1:32" ht="37.15" customHeight="1" x14ac:dyDescent="0.25">
      <c r="A341" s="2">
        <v>2</v>
      </c>
      <c r="B341" s="2" t="s">
        <v>156</v>
      </c>
      <c r="C341" s="2" t="s">
        <v>15</v>
      </c>
      <c r="D341" s="6" t="s">
        <v>3804</v>
      </c>
      <c r="E341" s="7">
        <v>46209</v>
      </c>
      <c r="F341" s="2" t="s">
        <v>3776</v>
      </c>
      <c r="G341" s="2">
        <v>2026</v>
      </c>
      <c r="H341" s="2" t="s">
        <v>3792</v>
      </c>
      <c r="I341" s="2" t="s">
        <v>2082</v>
      </c>
      <c r="J341" s="2" t="s">
        <v>3800</v>
      </c>
      <c r="K341" s="2" t="s">
        <v>4</v>
      </c>
      <c r="L341" s="117" t="s">
        <v>3801</v>
      </c>
      <c r="M341" s="2">
        <v>1</v>
      </c>
      <c r="N341" s="2" t="s">
        <v>3</v>
      </c>
      <c r="O341" s="43">
        <v>120000</v>
      </c>
      <c r="P341" s="43">
        <f t="shared" ref="P341:P342" si="100">O341*M341</f>
        <v>120000</v>
      </c>
      <c r="Q341" s="2" t="s">
        <v>2</v>
      </c>
      <c r="R341" s="2" t="s">
        <v>76</v>
      </c>
      <c r="S341" s="3" t="s">
        <v>4021</v>
      </c>
      <c r="T341" s="5">
        <v>46219</v>
      </c>
      <c r="U341" s="2" t="s">
        <v>12</v>
      </c>
      <c r="V341" s="5">
        <v>46219</v>
      </c>
      <c r="W341" s="3" t="s">
        <v>14</v>
      </c>
      <c r="X341" s="2" t="s">
        <v>13</v>
      </c>
      <c r="Y341" s="2">
        <v>3</v>
      </c>
      <c r="Z341" s="2">
        <v>1</v>
      </c>
      <c r="AA341" s="2">
        <f t="shared" si="99"/>
        <v>0</v>
      </c>
      <c r="AB341" s="4">
        <v>46220</v>
      </c>
      <c r="AC341" s="3">
        <v>2038</v>
      </c>
      <c r="AD341" s="3"/>
      <c r="AE341" s="2">
        <v>1</v>
      </c>
      <c r="AF341" s="2">
        <v>1</v>
      </c>
    </row>
    <row r="342" spans="1:32" ht="37.15" customHeight="1" x14ac:dyDescent="0.25">
      <c r="A342" s="2"/>
      <c r="B342" s="2" t="s">
        <v>156</v>
      </c>
      <c r="C342" s="2" t="s">
        <v>15</v>
      </c>
      <c r="D342" s="6" t="s">
        <v>3804</v>
      </c>
      <c r="E342" s="7">
        <v>46209</v>
      </c>
      <c r="F342" s="2" t="s">
        <v>3776</v>
      </c>
      <c r="G342" s="2">
        <v>2026</v>
      </c>
      <c r="H342" s="2" t="s">
        <v>3792</v>
      </c>
      <c r="I342" s="2" t="s">
        <v>2082</v>
      </c>
      <c r="J342" s="2" t="s">
        <v>3800</v>
      </c>
      <c r="K342" s="2" t="s">
        <v>3803</v>
      </c>
      <c r="L342" s="117" t="s">
        <v>3802</v>
      </c>
      <c r="M342" s="2">
        <v>20</v>
      </c>
      <c r="N342" s="2" t="s">
        <v>3</v>
      </c>
      <c r="O342" s="43">
        <f>130500/20</f>
        <v>6525</v>
      </c>
      <c r="P342" s="43">
        <f t="shared" si="100"/>
        <v>130500</v>
      </c>
      <c r="Q342" s="2" t="s">
        <v>2</v>
      </c>
      <c r="R342" s="2" t="s">
        <v>76</v>
      </c>
      <c r="S342" s="3" t="s">
        <v>4021</v>
      </c>
      <c r="T342" s="5">
        <v>46219</v>
      </c>
      <c r="U342" s="2" t="s">
        <v>12</v>
      </c>
      <c r="V342" s="5">
        <v>46219</v>
      </c>
      <c r="W342" s="3" t="s">
        <v>14</v>
      </c>
      <c r="X342" s="2" t="s">
        <v>13</v>
      </c>
      <c r="Y342" s="2">
        <v>3</v>
      </c>
      <c r="Z342" s="2">
        <v>20</v>
      </c>
      <c r="AA342" s="2">
        <f t="shared" ref="AA342" si="101">Z342-M342</f>
        <v>0</v>
      </c>
      <c r="AB342" s="4">
        <v>46220</v>
      </c>
      <c r="AC342" s="3">
        <v>2038</v>
      </c>
      <c r="AD342" s="3"/>
      <c r="AE342" s="2"/>
      <c r="AF342" s="2">
        <v>1</v>
      </c>
    </row>
    <row r="343" spans="1:32" ht="38.25" x14ac:dyDescent="0.25">
      <c r="A343" s="2">
        <v>1</v>
      </c>
      <c r="B343" s="2" t="s">
        <v>156</v>
      </c>
      <c r="C343" s="2" t="s">
        <v>15</v>
      </c>
      <c r="D343" s="6" t="s">
        <v>3885</v>
      </c>
      <c r="E343" s="7">
        <v>46212</v>
      </c>
      <c r="F343" s="2" t="s">
        <v>3776</v>
      </c>
      <c r="G343" s="2">
        <v>2026</v>
      </c>
      <c r="H343" s="2" t="s">
        <v>3888</v>
      </c>
      <c r="I343" s="2" t="s">
        <v>9</v>
      </c>
      <c r="J343" s="2" t="s">
        <v>3884</v>
      </c>
      <c r="K343" s="2" t="s">
        <v>3883</v>
      </c>
      <c r="L343" s="117" t="s">
        <v>3887</v>
      </c>
      <c r="M343" s="2">
        <v>3</v>
      </c>
      <c r="N343" s="2" t="s">
        <v>1055</v>
      </c>
      <c r="O343" s="43">
        <v>170000</v>
      </c>
      <c r="P343" s="43">
        <f t="shared" ref="P343:P346" si="102">O343*M343</f>
        <v>510000</v>
      </c>
      <c r="Q343" s="2" t="s">
        <v>2</v>
      </c>
      <c r="R343" s="2" t="s">
        <v>3886</v>
      </c>
      <c r="S343" s="3" t="s">
        <v>3930</v>
      </c>
      <c r="T343" s="5">
        <v>46216</v>
      </c>
      <c r="U343" s="2" t="s">
        <v>12</v>
      </c>
      <c r="V343" s="5">
        <v>46216</v>
      </c>
      <c r="W343" s="3" t="s">
        <v>14</v>
      </c>
      <c r="X343" s="2" t="s">
        <v>13</v>
      </c>
      <c r="Y343" s="2">
        <v>3</v>
      </c>
      <c r="Z343" s="2">
        <v>3</v>
      </c>
      <c r="AA343" s="2">
        <f t="shared" ref="AA343:AA347" si="103">Z343-M343</f>
        <v>0</v>
      </c>
      <c r="AB343" s="4">
        <v>46233</v>
      </c>
      <c r="AC343" s="3">
        <v>13658</v>
      </c>
      <c r="AD343" s="3">
        <v>82477</v>
      </c>
      <c r="AE343" s="2">
        <v>1</v>
      </c>
      <c r="AF343" s="2">
        <v>1</v>
      </c>
    </row>
    <row r="344" spans="1:32" ht="37.15" customHeight="1" x14ac:dyDescent="0.25">
      <c r="A344" s="2">
        <v>3</v>
      </c>
      <c r="B344" s="2" t="s">
        <v>156</v>
      </c>
      <c r="C344" s="2" t="s">
        <v>15</v>
      </c>
      <c r="D344" s="6" t="s">
        <v>4091</v>
      </c>
      <c r="E344" s="7">
        <v>46226</v>
      </c>
      <c r="F344" s="2" t="s">
        <v>3776</v>
      </c>
      <c r="G344" s="2">
        <v>2026</v>
      </c>
      <c r="H344" s="2" t="s">
        <v>4097</v>
      </c>
      <c r="I344" s="2" t="s">
        <v>9</v>
      </c>
      <c r="J344" s="2" t="s">
        <v>4092</v>
      </c>
      <c r="K344" s="2" t="s">
        <v>4214</v>
      </c>
      <c r="L344" s="117" t="s">
        <v>4093</v>
      </c>
      <c r="M344" s="2">
        <v>1</v>
      </c>
      <c r="N344" s="2" t="s">
        <v>3</v>
      </c>
      <c r="O344" s="43">
        <v>1612029.48</v>
      </c>
      <c r="P344" s="43">
        <f t="shared" si="102"/>
        <v>1612029.48</v>
      </c>
      <c r="Q344" s="2" t="s">
        <v>2</v>
      </c>
      <c r="R344" s="2" t="s">
        <v>63</v>
      </c>
      <c r="S344" s="3" t="s">
        <v>4216</v>
      </c>
      <c r="T344" s="5">
        <v>46231</v>
      </c>
      <c r="U344" s="2" t="s">
        <v>12</v>
      </c>
      <c r="V344" s="5">
        <v>46232</v>
      </c>
      <c r="W344" s="3" t="s">
        <v>14</v>
      </c>
      <c r="X344" s="2" t="s">
        <v>13</v>
      </c>
      <c r="Y344" s="2">
        <v>3</v>
      </c>
      <c r="Z344" s="2">
        <v>1</v>
      </c>
      <c r="AA344" s="2">
        <f t="shared" si="103"/>
        <v>0</v>
      </c>
      <c r="AB344" s="4">
        <v>46237</v>
      </c>
      <c r="AC344" s="3">
        <v>10024</v>
      </c>
      <c r="AD344" s="3">
        <v>81729</v>
      </c>
      <c r="AE344" s="2">
        <v>1</v>
      </c>
      <c r="AF344" s="2">
        <v>1</v>
      </c>
    </row>
    <row r="345" spans="1:32" ht="37.15" customHeight="1" x14ac:dyDescent="0.25">
      <c r="A345" s="2"/>
      <c r="B345" s="2" t="s">
        <v>156</v>
      </c>
      <c r="C345" s="2" t="s">
        <v>15</v>
      </c>
      <c r="D345" s="6" t="s">
        <v>4091</v>
      </c>
      <c r="E345" s="7">
        <v>46226</v>
      </c>
      <c r="F345" s="2" t="s">
        <v>3776</v>
      </c>
      <c r="G345" s="2">
        <v>2026</v>
      </c>
      <c r="H345" s="2" t="s">
        <v>4097</v>
      </c>
      <c r="I345" s="2" t="s">
        <v>9</v>
      </c>
      <c r="J345" s="2" t="s">
        <v>4092</v>
      </c>
      <c r="K345" s="2" t="s">
        <v>4096</v>
      </c>
      <c r="L345" s="117" t="s">
        <v>4094</v>
      </c>
      <c r="M345" s="2">
        <v>1</v>
      </c>
      <c r="N345" s="2" t="s">
        <v>3</v>
      </c>
      <c r="O345" s="43">
        <v>37604.639999999999</v>
      </c>
      <c r="P345" s="43">
        <f t="shared" si="102"/>
        <v>37604.639999999999</v>
      </c>
      <c r="Q345" s="2" t="s">
        <v>2</v>
      </c>
      <c r="R345" s="2" t="s">
        <v>63</v>
      </c>
      <c r="S345" s="3" t="s">
        <v>4216</v>
      </c>
      <c r="T345" s="5">
        <v>46231</v>
      </c>
      <c r="U345" s="2" t="s">
        <v>12</v>
      </c>
      <c r="V345" s="5">
        <v>46232</v>
      </c>
      <c r="W345" s="3" t="s">
        <v>14</v>
      </c>
      <c r="X345" s="2" t="s">
        <v>13</v>
      </c>
      <c r="Y345" s="2">
        <v>3</v>
      </c>
      <c r="Z345" s="2">
        <v>1</v>
      </c>
      <c r="AA345" s="2">
        <f t="shared" si="103"/>
        <v>0</v>
      </c>
      <c r="AB345" s="4">
        <v>46237</v>
      </c>
      <c r="AC345" s="3">
        <v>10024</v>
      </c>
      <c r="AD345" s="3">
        <v>81729</v>
      </c>
      <c r="AE345" s="2"/>
      <c r="AF345" s="2">
        <v>1</v>
      </c>
    </row>
    <row r="346" spans="1:32" ht="37.15" customHeight="1" x14ac:dyDescent="0.25">
      <c r="A346" s="2"/>
      <c r="B346" s="2" t="s">
        <v>156</v>
      </c>
      <c r="C346" s="2" t="s">
        <v>15</v>
      </c>
      <c r="D346" s="6" t="s">
        <v>4091</v>
      </c>
      <c r="E346" s="7">
        <v>46226</v>
      </c>
      <c r="F346" s="2" t="s">
        <v>3776</v>
      </c>
      <c r="G346" s="2">
        <v>2026</v>
      </c>
      <c r="H346" s="2" t="s">
        <v>4097</v>
      </c>
      <c r="I346" s="2" t="s">
        <v>9</v>
      </c>
      <c r="J346" s="2" t="s">
        <v>4092</v>
      </c>
      <c r="K346" s="2" t="s">
        <v>4215</v>
      </c>
      <c r="L346" s="117" t="s">
        <v>4095</v>
      </c>
      <c r="M346" s="2">
        <v>12</v>
      </c>
      <c r="N346" s="2" t="s">
        <v>3</v>
      </c>
      <c r="O346" s="43">
        <v>6272.43</v>
      </c>
      <c r="P346" s="43">
        <f t="shared" si="102"/>
        <v>75269.16</v>
      </c>
      <c r="Q346" s="2" t="s">
        <v>2</v>
      </c>
      <c r="R346" s="2" t="s">
        <v>63</v>
      </c>
      <c r="S346" s="3" t="s">
        <v>4216</v>
      </c>
      <c r="T346" s="5">
        <v>46231</v>
      </c>
      <c r="U346" s="2" t="s">
        <v>12</v>
      </c>
      <c r="V346" s="5">
        <v>46232</v>
      </c>
      <c r="W346" s="3" t="s">
        <v>77</v>
      </c>
      <c r="X346" s="2" t="s">
        <v>0</v>
      </c>
      <c r="Y346" s="2">
        <v>2</v>
      </c>
      <c r="Z346" s="2">
        <v>1</v>
      </c>
      <c r="AA346" s="2">
        <f t="shared" si="103"/>
        <v>-11</v>
      </c>
      <c r="AB346" s="4">
        <v>46237</v>
      </c>
      <c r="AC346" s="3">
        <v>10024</v>
      </c>
      <c r="AD346" s="3">
        <v>81729</v>
      </c>
      <c r="AE346" s="2"/>
      <c r="AF346" s="2">
        <v>1</v>
      </c>
    </row>
    <row r="347" spans="1:32" ht="37.15" customHeight="1" x14ac:dyDescent="0.25">
      <c r="A347" s="2">
        <v>1</v>
      </c>
      <c r="B347" s="2" t="s">
        <v>156</v>
      </c>
      <c r="C347" s="2" t="s">
        <v>15</v>
      </c>
      <c r="D347" s="6" t="s">
        <v>4245</v>
      </c>
      <c r="E347" s="7">
        <v>46233</v>
      </c>
      <c r="F347" s="2" t="s">
        <v>3776</v>
      </c>
      <c r="G347" s="2">
        <v>2026</v>
      </c>
      <c r="H347" s="2" t="s">
        <v>4244</v>
      </c>
      <c r="I347" s="2" t="s">
        <v>2082</v>
      </c>
      <c r="J347" s="2" t="s">
        <v>4243</v>
      </c>
      <c r="K347" s="2" t="s">
        <v>4242</v>
      </c>
      <c r="L347" s="117" t="s">
        <v>4241</v>
      </c>
      <c r="M347" s="2">
        <v>2</v>
      </c>
      <c r="N347" s="2" t="s">
        <v>3</v>
      </c>
      <c r="O347" s="43">
        <v>60600</v>
      </c>
      <c r="P347" s="43">
        <f t="shared" ref="P347" si="104">O347*M347</f>
        <v>121200</v>
      </c>
      <c r="Q347" s="2" t="s">
        <v>2</v>
      </c>
      <c r="R347" s="2" t="s">
        <v>4290</v>
      </c>
      <c r="S347" s="3" t="s">
        <v>4291</v>
      </c>
      <c r="T347" s="5">
        <v>46237</v>
      </c>
      <c r="U347" s="2" t="s">
        <v>12</v>
      </c>
      <c r="V347" s="5">
        <v>46237</v>
      </c>
      <c r="W347" s="3" t="s">
        <v>1410</v>
      </c>
      <c r="X347" s="2" t="s">
        <v>0</v>
      </c>
      <c r="Y347" s="2">
        <v>1</v>
      </c>
      <c r="Z347" s="2"/>
      <c r="AA347" s="2">
        <f t="shared" si="103"/>
        <v>-2</v>
      </c>
      <c r="AB347" s="4"/>
      <c r="AC347" s="3"/>
      <c r="AD347" s="3"/>
      <c r="AE347" s="2">
        <v>1</v>
      </c>
      <c r="AF347" s="2">
        <v>1</v>
      </c>
    </row>
    <row r="348" spans="1:32" ht="37.15" customHeight="1" x14ac:dyDescent="0.25">
      <c r="A348" s="2"/>
      <c r="B348" s="2"/>
      <c r="C348" s="2"/>
      <c r="D348" s="6"/>
      <c r="E348" s="7"/>
      <c r="F348" s="2"/>
      <c r="G348" s="2"/>
      <c r="H348" s="2"/>
      <c r="I348" s="2"/>
      <c r="J348" s="2"/>
      <c r="K348" s="2"/>
      <c r="L348" s="117"/>
      <c r="M348" s="2"/>
      <c r="N348" s="2"/>
      <c r="O348" s="43"/>
      <c r="P348" s="43"/>
      <c r="Q348" s="2"/>
      <c r="R348" s="2"/>
      <c r="S348" s="3"/>
      <c r="T348" s="5"/>
      <c r="U348" s="2"/>
      <c r="V348" s="5"/>
      <c r="W348" s="3"/>
      <c r="X348" s="2"/>
      <c r="Y348" s="2"/>
      <c r="Z348" s="2"/>
      <c r="AA348" s="2"/>
      <c r="AB348" s="4"/>
      <c r="AC348" s="3"/>
      <c r="AD348" s="3"/>
      <c r="AE348" s="2"/>
      <c r="AF348" s="2"/>
    </row>
    <row r="349" spans="1:32" ht="37.15" customHeight="1" x14ac:dyDescent="0.25">
      <c r="A349" s="2"/>
      <c r="B349" s="2"/>
      <c r="C349" s="2"/>
      <c r="D349" s="6"/>
      <c r="E349" s="7"/>
      <c r="F349" s="2"/>
      <c r="G349" s="2"/>
      <c r="H349" s="2"/>
      <c r="I349" s="2"/>
      <c r="J349" s="2"/>
      <c r="K349" s="2"/>
      <c r="L349" s="117"/>
      <c r="M349" s="2"/>
      <c r="N349" s="2"/>
      <c r="O349" s="43"/>
      <c r="P349" s="43"/>
      <c r="Q349" s="2"/>
      <c r="R349" s="2"/>
      <c r="S349" s="3"/>
      <c r="T349" s="5"/>
      <c r="U349" s="2"/>
      <c r="V349" s="5"/>
      <c r="W349" s="3"/>
      <c r="X349" s="2"/>
      <c r="Y349" s="2"/>
      <c r="Z349" s="2"/>
      <c r="AA349" s="2"/>
      <c r="AB349" s="4"/>
      <c r="AC349" s="3"/>
      <c r="AD349" s="3"/>
      <c r="AE349" s="2"/>
      <c r="AF349" s="2"/>
    </row>
    <row r="350" spans="1:32" ht="37.15" customHeight="1" x14ac:dyDescent="0.25">
      <c r="A350" s="2"/>
      <c r="B350" s="2"/>
      <c r="C350" s="2"/>
      <c r="D350" s="6"/>
      <c r="E350" s="7"/>
      <c r="F350" s="2"/>
      <c r="G350" s="2"/>
      <c r="H350" s="2"/>
      <c r="I350" s="2"/>
      <c r="J350" s="2"/>
      <c r="K350" s="2"/>
      <c r="L350" s="117"/>
      <c r="M350" s="2"/>
      <c r="N350" s="2"/>
      <c r="O350" s="43"/>
      <c r="P350" s="43"/>
      <c r="Q350" s="2"/>
      <c r="R350" s="2"/>
      <c r="S350" s="3"/>
      <c r="T350" s="5"/>
      <c r="U350" s="2"/>
      <c r="V350" s="5"/>
      <c r="W350" s="3"/>
      <c r="X350" s="2"/>
      <c r="Y350" s="2"/>
      <c r="Z350" s="2"/>
      <c r="AA350" s="2"/>
      <c r="AB350" s="4"/>
      <c r="AC350" s="3"/>
      <c r="AD350" s="3"/>
      <c r="AE350" s="2"/>
      <c r="AF350" s="2"/>
    </row>
    <row r="351" spans="1:32" ht="37.15" customHeight="1" x14ac:dyDescent="0.25">
      <c r="A351" s="2"/>
      <c r="B351" s="2"/>
      <c r="C351" s="2"/>
      <c r="D351" s="6"/>
      <c r="E351" s="7"/>
      <c r="F351" s="2"/>
      <c r="G351" s="2"/>
      <c r="H351" s="2"/>
      <c r="I351" s="2"/>
      <c r="J351" s="2"/>
      <c r="K351" s="2"/>
      <c r="L351" s="117"/>
      <c r="M351" s="2"/>
      <c r="N351" s="2"/>
      <c r="O351" s="43"/>
      <c r="P351" s="43"/>
      <c r="Q351" s="2"/>
      <c r="R351" s="2"/>
      <c r="S351" s="3"/>
      <c r="T351" s="5"/>
      <c r="U351" s="2"/>
      <c r="V351" s="5"/>
      <c r="W351" s="3"/>
      <c r="X351" s="2"/>
      <c r="Y351" s="2"/>
      <c r="Z351" s="2"/>
      <c r="AA351" s="2"/>
      <c r="AB351" s="4"/>
      <c r="AC351" s="3"/>
      <c r="AD351" s="3"/>
      <c r="AE351" s="2"/>
      <c r="AF351" s="2"/>
    </row>
    <row r="352" spans="1:32" ht="37.15" customHeight="1" x14ac:dyDescent="0.25">
      <c r="A352" s="2"/>
      <c r="B352" s="2"/>
      <c r="C352" s="2"/>
      <c r="D352" s="6"/>
      <c r="E352" s="7"/>
      <c r="F352" s="2"/>
      <c r="G352" s="2"/>
      <c r="H352" s="2"/>
      <c r="I352" s="2"/>
      <c r="J352" s="2"/>
      <c r="K352" s="2"/>
      <c r="L352" s="117"/>
      <c r="M352" s="2"/>
      <c r="N352" s="2"/>
      <c r="O352" s="43"/>
      <c r="P352" s="43"/>
      <c r="Q352" s="2"/>
      <c r="R352" s="2"/>
      <c r="S352" s="3"/>
      <c r="T352" s="5"/>
      <c r="U352" s="2"/>
      <c r="V352" s="5"/>
      <c r="W352" s="3"/>
      <c r="X352" s="2"/>
      <c r="Y352" s="2"/>
      <c r="Z352" s="2"/>
      <c r="AA352" s="2"/>
      <c r="AB352" s="4"/>
      <c r="AC352" s="3"/>
      <c r="AD352" s="3"/>
      <c r="AE352" s="2"/>
      <c r="AF352" s="2"/>
    </row>
    <row r="353" spans="1:32" ht="37.15" customHeight="1" x14ac:dyDescent="0.25">
      <c r="A353" s="2"/>
      <c r="B353" s="2"/>
      <c r="C353" s="2"/>
      <c r="D353" s="6"/>
      <c r="E353" s="7"/>
      <c r="F353" s="2"/>
      <c r="G353" s="2"/>
      <c r="H353" s="2"/>
      <c r="I353" s="2"/>
      <c r="J353" s="2"/>
      <c r="K353" s="2"/>
      <c r="L353" s="117"/>
      <c r="M353" s="2"/>
      <c r="N353" s="2"/>
      <c r="O353" s="43"/>
      <c r="P353" s="43"/>
      <c r="Q353" s="2"/>
      <c r="R353" s="2"/>
      <c r="S353" s="3"/>
      <c r="T353" s="5"/>
      <c r="U353" s="2"/>
      <c r="V353" s="5"/>
      <c r="W353" s="3"/>
      <c r="X353" s="2"/>
      <c r="Y353" s="2"/>
      <c r="Z353" s="2"/>
      <c r="AA353" s="2"/>
      <c r="AB353" s="4"/>
      <c r="AC353" s="3"/>
      <c r="AD353" s="3"/>
      <c r="AE353" s="2"/>
      <c r="AF353" s="2"/>
    </row>
    <row r="354" spans="1:32" ht="37.15" customHeight="1" x14ac:dyDescent="0.25">
      <c r="A354" s="2"/>
      <c r="B354" s="2"/>
      <c r="C354" s="2"/>
      <c r="D354" s="6"/>
      <c r="E354" s="7"/>
      <c r="F354" s="2"/>
      <c r="G354" s="2"/>
      <c r="H354" s="2"/>
      <c r="I354" s="2"/>
      <c r="J354" s="2"/>
      <c r="K354" s="2"/>
      <c r="L354" s="117"/>
      <c r="M354" s="2"/>
      <c r="N354" s="2"/>
      <c r="O354" s="43"/>
      <c r="P354" s="43"/>
      <c r="Q354" s="2"/>
      <c r="R354" s="2"/>
      <c r="S354" s="3"/>
      <c r="T354" s="5"/>
      <c r="U354" s="2"/>
      <c r="V354" s="5"/>
      <c r="W354" s="3"/>
      <c r="X354" s="2"/>
      <c r="Y354" s="2"/>
      <c r="Z354" s="2"/>
      <c r="AA354" s="2"/>
      <c r="AB354" s="4"/>
      <c r="AC354" s="3"/>
      <c r="AD354" s="3"/>
      <c r="AE354" s="2"/>
      <c r="AF354" s="2"/>
    </row>
    <row r="355" spans="1:32" ht="37.15" customHeight="1" x14ac:dyDescent="0.25">
      <c r="A355" s="2"/>
      <c r="B355" s="2"/>
      <c r="C355" s="2"/>
      <c r="D355" s="6"/>
      <c r="E355" s="7"/>
      <c r="F355" s="2"/>
      <c r="G355" s="2"/>
      <c r="H355" s="2"/>
      <c r="I355" s="2"/>
      <c r="J355" s="2"/>
      <c r="K355" s="2"/>
      <c r="L355" s="117"/>
      <c r="M355" s="2"/>
      <c r="N355" s="2"/>
      <c r="O355" s="43"/>
      <c r="P355" s="43"/>
      <c r="Q355" s="2"/>
      <c r="R355" s="2"/>
      <c r="S355" s="3"/>
      <c r="T355" s="5"/>
      <c r="U355" s="2"/>
      <c r="V355" s="5"/>
      <c r="W355" s="3"/>
      <c r="X355" s="2"/>
      <c r="Y355" s="2"/>
      <c r="Z355" s="2"/>
      <c r="AA355" s="2"/>
      <c r="AB355" s="4"/>
      <c r="AC355" s="3"/>
      <c r="AD355" s="3"/>
      <c r="AE355" s="2"/>
      <c r="AF355" s="2"/>
    </row>
    <row r="356" spans="1:32" ht="37.15" customHeight="1" x14ac:dyDescent="0.25">
      <c r="A356" s="2"/>
      <c r="B356" s="2"/>
      <c r="C356" s="2"/>
      <c r="D356" s="6"/>
      <c r="E356" s="7"/>
      <c r="F356" s="2"/>
      <c r="G356" s="2"/>
      <c r="H356" s="2"/>
      <c r="I356" s="2"/>
      <c r="J356" s="2"/>
      <c r="K356" s="2"/>
      <c r="L356" s="117"/>
      <c r="M356" s="2"/>
      <c r="N356" s="2"/>
      <c r="O356" s="43"/>
      <c r="P356" s="43"/>
      <c r="Q356" s="2"/>
      <c r="R356" s="2"/>
      <c r="S356" s="3"/>
      <c r="T356" s="5"/>
      <c r="U356" s="2"/>
      <c r="V356" s="5"/>
      <c r="W356" s="3"/>
      <c r="X356" s="2"/>
      <c r="Y356" s="2"/>
      <c r="Z356" s="2"/>
      <c r="AA356" s="2"/>
      <c r="AB356" s="4"/>
      <c r="AC356" s="3"/>
      <c r="AD356" s="3"/>
      <c r="AE356" s="2"/>
      <c r="AF356" s="2"/>
    </row>
    <row r="357" spans="1:32" ht="37.15" customHeight="1" x14ac:dyDescent="0.25">
      <c r="A357" s="2"/>
      <c r="B357" s="2"/>
      <c r="C357" s="2"/>
      <c r="D357" s="6"/>
      <c r="E357" s="7"/>
      <c r="F357" s="2"/>
      <c r="G357" s="2"/>
      <c r="H357" s="2"/>
      <c r="I357" s="2"/>
      <c r="J357" s="2"/>
      <c r="K357" s="2"/>
      <c r="L357" s="117"/>
      <c r="M357" s="2"/>
      <c r="N357" s="2"/>
      <c r="O357" s="43"/>
      <c r="P357" s="43"/>
      <c r="Q357" s="2"/>
      <c r="R357" s="2"/>
      <c r="S357" s="3"/>
      <c r="T357" s="5"/>
      <c r="U357" s="2"/>
      <c r="V357" s="5"/>
      <c r="W357" s="3"/>
      <c r="X357" s="2"/>
      <c r="Y357" s="2"/>
      <c r="Z357" s="2"/>
      <c r="AA357" s="2"/>
      <c r="AB357" s="4"/>
      <c r="AC357" s="3"/>
      <c r="AD357" s="3"/>
      <c r="AE357" s="2"/>
      <c r="AF357" s="2"/>
    </row>
    <row r="358" spans="1:32" ht="37.15" customHeight="1" x14ac:dyDescent="0.25">
      <c r="A358" s="2"/>
      <c r="B358" s="2"/>
      <c r="C358" s="2"/>
      <c r="D358" s="6"/>
      <c r="E358" s="7"/>
      <c r="F358" s="2"/>
      <c r="G358" s="2"/>
      <c r="H358" s="2"/>
      <c r="I358" s="2"/>
      <c r="J358" s="2"/>
      <c r="K358" s="2"/>
      <c r="L358" s="117"/>
      <c r="M358" s="2"/>
      <c r="N358" s="2"/>
      <c r="O358" s="43"/>
      <c r="P358" s="43"/>
      <c r="Q358" s="2"/>
      <c r="R358" s="2"/>
      <c r="S358" s="3"/>
      <c r="T358" s="5"/>
      <c r="U358" s="2"/>
      <c r="V358" s="5"/>
      <c r="W358" s="3"/>
      <c r="X358" s="2"/>
      <c r="Y358" s="2"/>
      <c r="Z358" s="2"/>
      <c r="AA358" s="2"/>
      <c r="AB358" s="4"/>
      <c r="AC358" s="3"/>
      <c r="AD358" s="3"/>
      <c r="AE358" s="2"/>
      <c r="AF358" s="2"/>
    </row>
    <row r="359" spans="1:32" ht="37.15" customHeight="1" x14ac:dyDescent="0.25">
      <c r="A359" s="2"/>
      <c r="B359" s="2"/>
      <c r="C359" s="2"/>
      <c r="D359" s="6"/>
      <c r="E359" s="7"/>
      <c r="F359" s="2"/>
      <c r="G359" s="2"/>
      <c r="H359" s="2"/>
      <c r="I359" s="2"/>
      <c r="J359" s="2"/>
      <c r="K359" s="2"/>
      <c r="L359" s="117"/>
      <c r="M359" s="2"/>
      <c r="N359" s="2"/>
      <c r="O359" s="43"/>
      <c r="P359" s="43"/>
      <c r="Q359" s="2"/>
      <c r="R359" s="2"/>
      <c r="S359" s="3"/>
      <c r="T359" s="5"/>
      <c r="U359" s="2"/>
      <c r="V359" s="5"/>
      <c r="W359" s="3"/>
      <c r="X359" s="2"/>
      <c r="Y359" s="2"/>
      <c r="Z359" s="2"/>
      <c r="AA359" s="2"/>
      <c r="AB359" s="4"/>
      <c r="AC359" s="3"/>
      <c r="AD359" s="3"/>
      <c r="AE359" s="2"/>
      <c r="AF359" s="2"/>
    </row>
    <row r="360" spans="1:32" ht="37.15" customHeight="1" x14ac:dyDescent="0.25">
      <c r="A360" s="2"/>
      <c r="B360" s="2"/>
      <c r="C360" s="2"/>
      <c r="D360" s="6"/>
      <c r="E360" s="7"/>
      <c r="F360" s="2"/>
      <c r="G360" s="2"/>
      <c r="H360" s="2"/>
      <c r="I360" s="2"/>
      <c r="J360" s="2"/>
      <c r="K360" s="2"/>
      <c r="L360" s="117"/>
      <c r="M360" s="2"/>
      <c r="N360" s="2"/>
      <c r="O360" s="43"/>
      <c r="P360" s="43"/>
      <c r="Q360" s="2"/>
      <c r="R360" s="2"/>
      <c r="S360" s="3"/>
      <c r="T360" s="5"/>
      <c r="U360" s="2"/>
      <c r="V360" s="5"/>
      <c r="W360" s="3"/>
      <c r="X360" s="2"/>
      <c r="Y360" s="2"/>
      <c r="Z360" s="2"/>
      <c r="AA360" s="2"/>
      <c r="AB360" s="4"/>
      <c r="AC360" s="3"/>
      <c r="AD360" s="3"/>
      <c r="AE360" s="2"/>
      <c r="AF360" s="2"/>
    </row>
    <row r="361" spans="1:32" ht="37.15" customHeight="1" x14ac:dyDescent="0.25">
      <c r="A361" s="2"/>
      <c r="B361" s="2"/>
      <c r="C361" s="2"/>
      <c r="D361" s="6"/>
      <c r="E361" s="7"/>
      <c r="F361" s="2"/>
      <c r="G361" s="2"/>
      <c r="H361" s="2"/>
      <c r="I361" s="2"/>
      <c r="J361" s="2"/>
      <c r="K361" s="2"/>
      <c r="L361" s="117"/>
      <c r="M361" s="2"/>
      <c r="N361" s="2"/>
      <c r="O361" s="43"/>
      <c r="P361" s="43"/>
      <c r="Q361" s="2"/>
      <c r="R361" s="2"/>
      <c r="S361" s="3"/>
      <c r="T361" s="5"/>
      <c r="U361" s="2"/>
      <c r="V361" s="5"/>
      <c r="W361" s="3"/>
      <c r="X361" s="2"/>
      <c r="Y361" s="2"/>
      <c r="Z361" s="2"/>
      <c r="AA361" s="2"/>
      <c r="AB361" s="4"/>
      <c r="AC361" s="3"/>
      <c r="AD361" s="3"/>
      <c r="AE361" s="2"/>
      <c r="AF361" s="2"/>
    </row>
    <row r="362" spans="1:32" ht="37.15" customHeight="1" x14ac:dyDescent="0.25">
      <c r="A362" s="2"/>
      <c r="B362" s="2"/>
      <c r="C362" s="2"/>
      <c r="D362" s="6"/>
      <c r="E362" s="7"/>
      <c r="F362" s="2"/>
      <c r="G362" s="2"/>
      <c r="H362" s="2"/>
      <c r="I362" s="2"/>
      <c r="J362" s="2"/>
      <c r="K362" s="2"/>
      <c r="L362" s="117"/>
      <c r="M362" s="2"/>
      <c r="N362" s="2"/>
      <c r="O362" s="43"/>
      <c r="P362" s="43"/>
      <c r="Q362" s="2"/>
      <c r="R362" s="2"/>
      <c r="S362" s="3"/>
      <c r="T362" s="5"/>
      <c r="U362" s="2"/>
      <c r="V362" s="5"/>
      <c r="W362" s="3"/>
      <c r="X362" s="2"/>
      <c r="Y362" s="2"/>
      <c r="Z362" s="2"/>
      <c r="AA362" s="2"/>
      <c r="AB362" s="4"/>
      <c r="AC362" s="3"/>
      <c r="AD362" s="3"/>
      <c r="AE362" s="2"/>
      <c r="AF362" s="2"/>
    </row>
    <row r="363" spans="1:32" ht="37.15" customHeight="1" x14ac:dyDescent="0.25">
      <c r="A363" s="2"/>
      <c r="B363" s="2"/>
      <c r="C363" s="2"/>
      <c r="D363" s="6"/>
      <c r="E363" s="7"/>
      <c r="F363" s="2"/>
      <c r="G363" s="2"/>
      <c r="H363" s="2"/>
      <c r="I363" s="2"/>
      <c r="J363" s="2"/>
      <c r="K363" s="2"/>
      <c r="L363" s="117"/>
      <c r="M363" s="2"/>
      <c r="N363" s="2"/>
      <c r="O363" s="43"/>
      <c r="P363" s="43"/>
      <c r="Q363" s="2"/>
      <c r="R363" s="2"/>
      <c r="S363" s="3"/>
      <c r="T363" s="5"/>
      <c r="U363" s="2"/>
      <c r="V363" s="5"/>
      <c r="W363" s="3"/>
      <c r="X363" s="2"/>
      <c r="Y363" s="2"/>
      <c r="Z363" s="2"/>
      <c r="AA363" s="2"/>
      <c r="AB363" s="4"/>
      <c r="AC363" s="3"/>
      <c r="AD363" s="3"/>
      <c r="AE363" s="2"/>
      <c r="AF363" s="2"/>
    </row>
    <row r="364" spans="1:32" ht="37.15" customHeight="1" x14ac:dyDescent="0.25">
      <c r="A364" s="2"/>
      <c r="B364" s="2"/>
      <c r="C364" s="2"/>
      <c r="D364" s="6"/>
      <c r="E364" s="7"/>
      <c r="F364" s="2"/>
      <c r="G364" s="2"/>
      <c r="H364" s="2"/>
      <c r="I364" s="2"/>
      <c r="J364" s="2"/>
      <c r="K364" s="2"/>
      <c r="L364" s="117"/>
      <c r="M364" s="2"/>
      <c r="N364" s="2"/>
      <c r="O364" s="43"/>
      <c r="P364" s="43"/>
      <c r="Q364" s="2"/>
      <c r="R364" s="2"/>
      <c r="S364" s="3"/>
      <c r="T364" s="5"/>
      <c r="U364" s="2"/>
      <c r="V364" s="5"/>
      <c r="W364" s="3"/>
      <c r="X364" s="2"/>
      <c r="Y364" s="2"/>
      <c r="Z364" s="2"/>
      <c r="AA364" s="2"/>
      <c r="AB364" s="4"/>
      <c r="AC364" s="3"/>
      <c r="AD364" s="3"/>
      <c r="AE364" s="2"/>
      <c r="AF364" s="2"/>
    </row>
    <row r="365" spans="1:32" ht="37.15" customHeight="1" x14ac:dyDescent="0.25">
      <c r="A365" s="2"/>
      <c r="B365" s="2"/>
      <c r="C365" s="2"/>
      <c r="D365" s="6"/>
      <c r="E365" s="7"/>
      <c r="F365" s="2"/>
      <c r="G365" s="2"/>
      <c r="H365" s="2"/>
      <c r="I365" s="2"/>
      <c r="J365" s="2"/>
      <c r="K365" s="2"/>
      <c r="L365" s="117"/>
      <c r="M365" s="2"/>
      <c r="N365" s="2"/>
      <c r="O365" s="43"/>
      <c r="P365" s="43"/>
      <c r="Q365" s="2"/>
      <c r="R365" s="2"/>
      <c r="S365" s="3"/>
      <c r="T365" s="5"/>
      <c r="U365" s="2"/>
      <c r="V365" s="5"/>
      <c r="W365" s="3"/>
      <c r="X365" s="2"/>
      <c r="Y365" s="2"/>
      <c r="Z365" s="2"/>
      <c r="AA365" s="2"/>
      <c r="AB365" s="4"/>
      <c r="AC365" s="3"/>
      <c r="AD365" s="3"/>
      <c r="AE365" s="2"/>
      <c r="AF365" s="2"/>
    </row>
    <row r="366" spans="1:32" ht="37.15" customHeight="1" x14ac:dyDescent="0.25">
      <c r="A366" s="2"/>
      <c r="B366" s="2"/>
      <c r="C366" s="2"/>
      <c r="D366" s="6"/>
      <c r="E366" s="7"/>
      <c r="F366" s="2"/>
      <c r="G366" s="2"/>
      <c r="H366" s="2"/>
      <c r="I366" s="2"/>
      <c r="J366" s="2"/>
      <c r="K366" s="2"/>
      <c r="L366" s="117"/>
      <c r="M366" s="2"/>
      <c r="N366" s="2"/>
      <c r="O366" s="43"/>
      <c r="P366" s="43"/>
      <c r="Q366" s="2"/>
      <c r="R366" s="2"/>
      <c r="S366" s="3"/>
      <c r="T366" s="5"/>
      <c r="U366" s="2"/>
      <c r="V366" s="5"/>
      <c r="W366" s="3"/>
      <c r="X366" s="2"/>
      <c r="Y366" s="2"/>
      <c r="Z366" s="2"/>
      <c r="AA366" s="2"/>
      <c r="AB366" s="4"/>
      <c r="AC366" s="3"/>
      <c r="AD366" s="3"/>
      <c r="AE366" s="2"/>
      <c r="AF366" s="2"/>
    </row>
    <row r="367" spans="1:32" ht="37.15" customHeight="1" x14ac:dyDescent="0.25">
      <c r="A367" s="2"/>
      <c r="B367" s="2"/>
      <c r="C367" s="2"/>
      <c r="D367" s="6"/>
      <c r="E367" s="7"/>
      <c r="F367" s="2"/>
      <c r="G367" s="2"/>
      <c r="H367" s="2"/>
      <c r="I367" s="2"/>
      <c r="J367" s="2"/>
      <c r="K367" s="2"/>
      <c r="L367" s="117"/>
      <c r="M367" s="2"/>
      <c r="N367" s="2"/>
      <c r="O367" s="43"/>
      <c r="P367" s="43"/>
      <c r="Q367" s="2"/>
      <c r="R367" s="2"/>
      <c r="S367" s="3"/>
      <c r="T367" s="5"/>
      <c r="U367" s="2"/>
      <c r="V367" s="5"/>
      <c r="W367" s="3"/>
      <c r="X367" s="2"/>
      <c r="Y367" s="2"/>
      <c r="Z367" s="2"/>
      <c r="AA367" s="2"/>
      <c r="AB367" s="4"/>
      <c r="AC367" s="3"/>
      <c r="AD367" s="3"/>
      <c r="AE367" s="2"/>
      <c r="AF367" s="2"/>
    </row>
    <row r="368" spans="1:32" ht="37.15" customHeight="1" x14ac:dyDescent="0.25">
      <c r="A368" s="2"/>
      <c r="B368" s="2"/>
      <c r="C368" s="2"/>
      <c r="D368" s="6"/>
      <c r="E368" s="7"/>
      <c r="F368" s="2"/>
      <c r="G368" s="2"/>
      <c r="H368" s="2"/>
      <c r="I368" s="2"/>
      <c r="J368" s="2"/>
      <c r="K368" s="2"/>
      <c r="L368" s="117"/>
      <c r="M368" s="2"/>
      <c r="N368" s="2"/>
      <c r="O368" s="43"/>
      <c r="P368" s="43"/>
      <c r="Q368" s="2"/>
      <c r="R368" s="2"/>
      <c r="S368" s="3"/>
      <c r="T368" s="5"/>
      <c r="U368" s="2"/>
      <c r="V368" s="5"/>
      <c r="W368" s="3"/>
      <c r="X368" s="2"/>
      <c r="Y368" s="2"/>
      <c r="Z368" s="2"/>
      <c r="AA368" s="2"/>
      <c r="AB368" s="4"/>
      <c r="AC368" s="3"/>
      <c r="AD368" s="3"/>
      <c r="AE368" s="2"/>
      <c r="AF368" s="2"/>
    </row>
    <row r="369" spans="1:32" ht="37.15" customHeight="1" x14ac:dyDescent="0.25">
      <c r="A369" s="2"/>
      <c r="B369" s="2"/>
      <c r="C369" s="2"/>
      <c r="D369" s="6"/>
      <c r="E369" s="7"/>
      <c r="F369" s="2"/>
      <c r="G369" s="2"/>
      <c r="H369" s="2"/>
      <c r="I369" s="2"/>
      <c r="J369" s="2"/>
      <c r="K369" s="2"/>
      <c r="L369" s="117"/>
      <c r="M369" s="2"/>
      <c r="N369" s="2"/>
      <c r="O369" s="43"/>
      <c r="P369" s="43"/>
      <c r="Q369" s="2"/>
      <c r="R369" s="2"/>
      <c r="S369" s="3"/>
      <c r="T369" s="5"/>
      <c r="U369" s="2"/>
      <c r="V369" s="5"/>
      <c r="W369" s="3"/>
      <c r="X369" s="2"/>
      <c r="Y369" s="2"/>
      <c r="Z369" s="2"/>
      <c r="AA369" s="2"/>
      <c r="AB369" s="4"/>
      <c r="AC369" s="3"/>
      <c r="AD369" s="3"/>
      <c r="AE369" s="2"/>
      <c r="AF369" s="2"/>
    </row>
    <row r="370" spans="1:32" ht="37.15" customHeight="1" x14ac:dyDescent="0.25">
      <c r="A370" s="2"/>
      <c r="B370" s="2"/>
      <c r="C370" s="2"/>
      <c r="D370" s="6"/>
      <c r="E370" s="7"/>
      <c r="F370" s="2"/>
      <c r="G370" s="2"/>
      <c r="H370" s="2"/>
      <c r="I370" s="2"/>
      <c r="J370" s="2"/>
      <c r="K370" s="2"/>
      <c r="L370" s="117"/>
      <c r="M370" s="2"/>
      <c r="N370" s="2"/>
      <c r="O370" s="43"/>
      <c r="P370" s="43"/>
      <c r="Q370" s="2"/>
      <c r="R370" s="2"/>
      <c r="S370" s="3"/>
      <c r="T370" s="5"/>
      <c r="U370" s="2"/>
      <c r="V370" s="5"/>
      <c r="W370" s="3"/>
      <c r="X370" s="2"/>
      <c r="Y370" s="2"/>
      <c r="Z370" s="2"/>
      <c r="AA370" s="2"/>
      <c r="AB370" s="4"/>
      <c r="AC370" s="3"/>
      <c r="AD370" s="3"/>
      <c r="AE370" s="2"/>
      <c r="AF370" s="2"/>
    </row>
    <row r="371" spans="1:32" ht="37.15" customHeight="1" x14ac:dyDescent="0.25">
      <c r="A371" s="2"/>
      <c r="B371" s="2"/>
      <c r="C371" s="2"/>
      <c r="D371" s="6"/>
      <c r="E371" s="7"/>
      <c r="F371" s="2"/>
      <c r="G371" s="2"/>
      <c r="H371" s="2"/>
      <c r="I371" s="2"/>
      <c r="J371" s="2"/>
      <c r="K371" s="2"/>
      <c r="L371" s="117"/>
      <c r="M371" s="2"/>
      <c r="N371" s="2"/>
      <c r="O371" s="43"/>
      <c r="P371" s="43"/>
      <c r="Q371" s="2"/>
      <c r="R371" s="2"/>
      <c r="S371" s="3"/>
      <c r="T371" s="5"/>
      <c r="U371" s="2"/>
      <c r="V371" s="5"/>
      <c r="W371" s="3"/>
      <c r="X371" s="2"/>
      <c r="Y371" s="2"/>
      <c r="Z371" s="2"/>
      <c r="AA371" s="2"/>
      <c r="AB371" s="4"/>
      <c r="AC371" s="3"/>
      <c r="AD371" s="3"/>
      <c r="AE371" s="2"/>
      <c r="AF371" s="2"/>
    </row>
    <row r="372" spans="1:32" ht="37.15" customHeight="1" x14ac:dyDescent="0.25">
      <c r="A372" s="2"/>
      <c r="B372" s="2"/>
      <c r="C372" s="2"/>
      <c r="D372" s="6"/>
      <c r="E372" s="7"/>
      <c r="F372" s="2"/>
      <c r="G372" s="2"/>
      <c r="H372" s="2"/>
      <c r="I372" s="2"/>
      <c r="J372" s="2"/>
      <c r="K372" s="2"/>
      <c r="L372" s="117"/>
      <c r="M372" s="2"/>
      <c r="N372" s="2"/>
      <c r="O372" s="43"/>
      <c r="P372" s="43"/>
      <c r="Q372" s="2"/>
      <c r="R372" s="2"/>
      <c r="S372" s="3"/>
      <c r="T372" s="5"/>
      <c r="U372" s="2"/>
      <c r="V372" s="5"/>
      <c r="W372" s="3"/>
      <c r="X372" s="2"/>
      <c r="Y372" s="2"/>
      <c r="Z372" s="2"/>
      <c r="AA372" s="2"/>
      <c r="AB372" s="4"/>
      <c r="AC372" s="3"/>
      <c r="AD372" s="3"/>
      <c r="AE372" s="2"/>
      <c r="AF372" s="2"/>
    </row>
    <row r="373" spans="1:32" ht="37.15" customHeight="1" x14ac:dyDescent="0.25">
      <c r="A373" s="2"/>
      <c r="B373" s="2"/>
      <c r="C373" s="2"/>
      <c r="D373" s="6"/>
      <c r="E373" s="7"/>
      <c r="F373" s="2"/>
      <c r="G373" s="2"/>
      <c r="H373" s="2"/>
      <c r="I373" s="2"/>
      <c r="J373" s="2"/>
      <c r="K373" s="2"/>
      <c r="L373" s="117"/>
      <c r="M373" s="2"/>
      <c r="N373" s="2"/>
      <c r="O373" s="43"/>
      <c r="P373" s="43"/>
      <c r="Q373" s="2"/>
      <c r="R373" s="2"/>
      <c r="S373" s="3"/>
      <c r="T373" s="5"/>
      <c r="U373" s="2"/>
      <c r="V373" s="5"/>
      <c r="W373" s="3"/>
      <c r="X373" s="2"/>
      <c r="Y373" s="2"/>
      <c r="Z373" s="2"/>
      <c r="AA373" s="2"/>
      <c r="AB373" s="4"/>
      <c r="AC373" s="3"/>
      <c r="AD373" s="3"/>
      <c r="AE373" s="2"/>
      <c r="AF373" s="2"/>
    </row>
    <row r="374" spans="1:32" ht="37.15" customHeight="1" x14ac:dyDescent="0.25">
      <c r="A374" s="2"/>
      <c r="B374" s="2"/>
      <c r="C374" s="2"/>
      <c r="D374" s="6"/>
      <c r="E374" s="7"/>
      <c r="F374" s="2"/>
      <c r="G374" s="2"/>
      <c r="H374" s="2"/>
      <c r="I374" s="2"/>
      <c r="J374" s="2"/>
      <c r="K374" s="2"/>
      <c r="L374" s="117"/>
      <c r="M374" s="2"/>
      <c r="N374" s="2"/>
      <c r="O374" s="43"/>
      <c r="P374" s="43"/>
      <c r="Q374" s="2"/>
      <c r="R374" s="2"/>
      <c r="S374" s="3"/>
      <c r="T374" s="5"/>
      <c r="U374" s="2"/>
      <c r="V374" s="5"/>
      <c r="W374" s="3"/>
      <c r="X374" s="2"/>
      <c r="Y374" s="2"/>
      <c r="Z374" s="2"/>
      <c r="AA374" s="2"/>
      <c r="AB374" s="4"/>
      <c r="AC374" s="3"/>
      <c r="AD374" s="3"/>
      <c r="AE374" s="2"/>
      <c r="AF374" s="2"/>
    </row>
    <row r="375" spans="1:32" ht="37.15" customHeight="1" x14ac:dyDescent="0.25">
      <c r="A375" s="2"/>
      <c r="B375" s="2"/>
      <c r="C375" s="2"/>
      <c r="D375" s="6"/>
      <c r="E375" s="7"/>
      <c r="F375" s="2"/>
      <c r="G375" s="2"/>
      <c r="H375" s="2"/>
      <c r="I375" s="2"/>
      <c r="J375" s="2"/>
      <c r="K375" s="2"/>
      <c r="L375" s="117"/>
      <c r="M375" s="2"/>
      <c r="N375" s="2"/>
      <c r="O375" s="43"/>
      <c r="P375" s="43"/>
      <c r="Q375" s="2"/>
      <c r="R375" s="2"/>
      <c r="S375" s="3"/>
      <c r="T375" s="5"/>
      <c r="U375" s="2"/>
      <c r="V375" s="5"/>
      <c r="W375" s="3"/>
      <c r="X375" s="2"/>
      <c r="Y375" s="2"/>
      <c r="Z375" s="2"/>
      <c r="AA375" s="2"/>
      <c r="AB375" s="4"/>
      <c r="AC375" s="3"/>
      <c r="AD375" s="3"/>
      <c r="AE375" s="2"/>
      <c r="AF375" s="2"/>
    </row>
    <row r="376" spans="1:32" ht="37.15" customHeight="1" x14ac:dyDescent="0.25">
      <c r="A376" s="2"/>
      <c r="B376" s="2"/>
      <c r="C376" s="2"/>
      <c r="D376" s="6"/>
      <c r="E376" s="7"/>
      <c r="F376" s="2"/>
      <c r="G376" s="2"/>
      <c r="H376" s="2"/>
      <c r="I376" s="2"/>
      <c r="J376" s="2"/>
      <c r="K376" s="2"/>
      <c r="L376" s="117"/>
      <c r="M376" s="2"/>
      <c r="N376" s="2"/>
      <c r="O376" s="43"/>
      <c r="P376" s="43"/>
      <c r="Q376" s="2"/>
      <c r="R376" s="2"/>
      <c r="S376" s="3"/>
      <c r="T376" s="5"/>
      <c r="U376" s="2"/>
      <c r="V376" s="5"/>
      <c r="W376" s="3"/>
      <c r="X376" s="2"/>
      <c r="Y376" s="2"/>
      <c r="Z376" s="2"/>
      <c r="AA376" s="2"/>
      <c r="AB376" s="4"/>
      <c r="AC376" s="3"/>
      <c r="AD376" s="3"/>
      <c r="AE376" s="2"/>
      <c r="AF376" s="2"/>
    </row>
    <row r="377" spans="1:32" ht="37.15" customHeight="1" x14ac:dyDescent="0.25">
      <c r="A377" s="2"/>
      <c r="B377" s="2"/>
      <c r="C377" s="2"/>
      <c r="D377" s="6"/>
      <c r="E377" s="7"/>
      <c r="F377" s="2"/>
      <c r="G377" s="2"/>
      <c r="H377" s="2"/>
      <c r="I377" s="2"/>
      <c r="J377" s="2"/>
      <c r="K377" s="2"/>
      <c r="L377" s="117"/>
      <c r="M377" s="2"/>
      <c r="N377" s="2"/>
      <c r="O377" s="43"/>
      <c r="P377" s="43"/>
      <c r="Q377" s="2"/>
      <c r="R377" s="2"/>
      <c r="S377" s="3"/>
      <c r="T377" s="5"/>
      <c r="U377" s="2"/>
      <c r="V377" s="5"/>
      <c r="W377" s="3"/>
      <c r="X377" s="2"/>
      <c r="Y377" s="2"/>
      <c r="Z377" s="2"/>
      <c r="AA377" s="2"/>
      <c r="AB377" s="4"/>
      <c r="AC377" s="3"/>
      <c r="AD377" s="3"/>
      <c r="AE377" s="2"/>
      <c r="AF377" s="2"/>
    </row>
    <row r="378" spans="1:32" ht="37.15" customHeight="1" x14ac:dyDescent="0.25">
      <c r="A378" s="2"/>
      <c r="B378" s="2"/>
      <c r="C378" s="2"/>
      <c r="D378" s="6"/>
      <c r="E378" s="7"/>
      <c r="F378" s="2"/>
      <c r="G378" s="2"/>
      <c r="H378" s="2"/>
      <c r="I378" s="2"/>
      <c r="J378" s="2"/>
      <c r="K378" s="2"/>
      <c r="L378" s="117"/>
      <c r="M378" s="2"/>
      <c r="N378" s="2"/>
      <c r="O378" s="43"/>
      <c r="P378" s="43"/>
      <c r="Q378" s="2"/>
      <c r="R378" s="2"/>
      <c r="S378" s="3"/>
      <c r="T378" s="5"/>
      <c r="U378" s="2"/>
      <c r="V378" s="5"/>
      <c r="W378" s="3"/>
      <c r="X378" s="2"/>
      <c r="Y378" s="2"/>
      <c r="Z378" s="2"/>
      <c r="AA378" s="2"/>
      <c r="AB378" s="4"/>
      <c r="AC378" s="3"/>
      <c r="AD378" s="3"/>
      <c r="AE378" s="2"/>
      <c r="AF378" s="2"/>
    </row>
    <row r="379" spans="1:32" ht="37.15" customHeight="1" x14ac:dyDescent="0.25">
      <c r="A379" s="2"/>
      <c r="B379" s="2"/>
      <c r="C379" s="2"/>
      <c r="D379" s="6"/>
      <c r="E379" s="7"/>
      <c r="F379" s="2"/>
      <c r="G379" s="2"/>
      <c r="H379" s="2"/>
      <c r="I379" s="2"/>
      <c r="J379" s="2"/>
      <c r="K379" s="2"/>
      <c r="L379" s="117"/>
      <c r="M379" s="2"/>
      <c r="N379" s="2"/>
      <c r="O379" s="43"/>
      <c r="P379" s="43"/>
      <c r="Q379" s="2"/>
      <c r="R379" s="2"/>
      <c r="S379" s="3"/>
      <c r="T379" s="5"/>
      <c r="U379" s="2"/>
      <c r="V379" s="5"/>
      <c r="W379" s="3"/>
      <c r="X379" s="2"/>
      <c r="Y379" s="2"/>
      <c r="Z379" s="2"/>
      <c r="AA379" s="2"/>
      <c r="AB379" s="4"/>
      <c r="AC379" s="3"/>
      <c r="AD379" s="3"/>
      <c r="AE379" s="2"/>
      <c r="AF379" s="2"/>
    </row>
    <row r="380" spans="1:32" ht="37.15" customHeight="1" x14ac:dyDescent="0.25">
      <c r="A380" s="2"/>
      <c r="B380" s="2"/>
      <c r="C380" s="2"/>
      <c r="D380" s="6"/>
      <c r="E380" s="7"/>
      <c r="F380" s="2"/>
      <c r="G380" s="2"/>
      <c r="H380" s="2"/>
      <c r="I380" s="2"/>
      <c r="J380" s="2"/>
      <c r="K380" s="2"/>
      <c r="L380" s="117"/>
      <c r="M380" s="2"/>
      <c r="N380" s="2"/>
      <c r="O380" s="43"/>
      <c r="P380" s="43"/>
      <c r="Q380" s="2"/>
      <c r="R380" s="2"/>
      <c r="S380" s="3"/>
      <c r="T380" s="5"/>
      <c r="U380" s="2"/>
      <c r="V380" s="5"/>
      <c r="W380" s="3"/>
      <c r="X380" s="2"/>
      <c r="Y380" s="2"/>
      <c r="Z380" s="2"/>
      <c r="AA380" s="2"/>
      <c r="AB380" s="4"/>
      <c r="AC380" s="3"/>
      <c r="AD380" s="3"/>
      <c r="AE380" s="2"/>
      <c r="AF380" s="2"/>
    </row>
    <row r="381" spans="1:32" ht="37.15" customHeight="1" x14ac:dyDescent="0.25">
      <c r="A381" s="2"/>
      <c r="B381" s="2"/>
      <c r="C381" s="2"/>
      <c r="D381" s="6"/>
      <c r="E381" s="7"/>
      <c r="F381" s="2"/>
      <c r="G381" s="2"/>
      <c r="H381" s="2"/>
      <c r="I381" s="2"/>
      <c r="J381" s="2"/>
      <c r="K381" s="2"/>
      <c r="L381" s="117"/>
      <c r="M381" s="2"/>
      <c r="N381" s="2"/>
      <c r="O381" s="43"/>
      <c r="P381" s="43"/>
      <c r="Q381" s="2"/>
      <c r="R381" s="2"/>
      <c r="S381" s="3"/>
      <c r="T381" s="5"/>
      <c r="U381" s="2"/>
      <c r="V381" s="5"/>
      <c r="W381" s="3"/>
      <c r="X381" s="2"/>
      <c r="Y381" s="2"/>
      <c r="Z381" s="2"/>
      <c r="AA381" s="2"/>
      <c r="AB381" s="4"/>
      <c r="AC381" s="3"/>
      <c r="AD381" s="3"/>
      <c r="AE381" s="2"/>
      <c r="AF381" s="2"/>
    </row>
    <row r="382" spans="1:32" ht="37.15" customHeight="1" x14ac:dyDescent="0.25">
      <c r="A382" s="2"/>
      <c r="B382" s="2"/>
      <c r="C382" s="2"/>
      <c r="D382" s="6"/>
      <c r="E382" s="7"/>
      <c r="F382" s="2"/>
      <c r="G382" s="2"/>
      <c r="H382" s="2"/>
      <c r="I382" s="2"/>
      <c r="J382" s="2"/>
      <c r="K382" s="2"/>
      <c r="L382" s="117"/>
      <c r="M382" s="2"/>
      <c r="N382" s="2"/>
      <c r="O382" s="43"/>
      <c r="P382" s="43"/>
      <c r="Q382" s="2"/>
      <c r="R382" s="2"/>
      <c r="S382" s="3"/>
      <c r="T382" s="5"/>
      <c r="U382" s="2"/>
      <c r="V382" s="5"/>
      <c r="W382" s="3"/>
      <c r="X382" s="2"/>
      <c r="Y382" s="2"/>
      <c r="Z382" s="2"/>
      <c r="AA382" s="2"/>
      <c r="AB382" s="4"/>
      <c r="AC382" s="3"/>
      <c r="AD382" s="3"/>
      <c r="AE382" s="2"/>
      <c r="AF382" s="2"/>
    </row>
    <row r="383" spans="1:32" ht="37.15" customHeight="1" x14ac:dyDescent="0.25">
      <c r="A383" s="2"/>
      <c r="B383" s="2"/>
      <c r="C383" s="2"/>
      <c r="D383" s="6"/>
      <c r="E383" s="7"/>
      <c r="F383" s="2"/>
      <c r="G383" s="2"/>
      <c r="H383" s="2"/>
      <c r="I383" s="2"/>
      <c r="J383" s="2"/>
      <c r="K383" s="2"/>
      <c r="L383" s="117"/>
      <c r="M383" s="2"/>
      <c r="N383" s="2"/>
      <c r="O383" s="43"/>
      <c r="P383" s="43"/>
      <c r="Q383" s="2"/>
      <c r="R383" s="2"/>
      <c r="S383" s="3"/>
      <c r="T383" s="5"/>
      <c r="U383" s="2"/>
      <c r="V383" s="5"/>
      <c r="W383" s="3"/>
      <c r="X383" s="2"/>
      <c r="Y383" s="2"/>
      <c r="Z383" s="2"/>
      <c r="AA383" s="2"/>
      <c r="AB383" s="4"/>
      <c r="AC383" s="3"/>
      <c r="AD383" s="3"/>
      <c r="AE383" s="2"/>
      <c r="AF383" s="2"/>
    </row>
    <row r="384" spans="1:32" ht="37.15" customHeight="1" x14ac:dyDescent="0.25">
      <c r="A384" s="2"/>
      <c r="B384" s="2"/>
      <c r="C384" s="2"/>
      <c r="D384" s="6"/>
      <c r="E384" s="7"/>
      <c r="F384" s="2"/>
      <c r="G384" s="2"/>
      <c r="H384" s="2"/>
      <c r="I384" s="2"/>
      <c r="J384" s="2"/>
      <c r="K384" s="2"/>
      <c r="L384" s="117"/>
      <c r="M384" s="2"/>
      <c r="N384" s="2"/>
      <c r="O384" s="43"/>
      <c r="P384" s="43"/>
      <c r="Q384" s="2"/>
      <c r="R384" s="2"/>
      <c r="S384" s="3"/>
      <c r="T384" s="5"/>
      <c r="U384" s="2"/>
      <c r="V384" s="5"/>
      <c r="W384" s="3"/>
      <c r="X384" s="2"/>
      <c r="Y384" s="2"/>
      <c r="Z384" s="2"/>
      <c r="AA384" s="2"/>
      <c r="AB384" s="4"/>
      <c r="AC384" s="3"/>
      <c r="AD384" s="3"/>
      <c r="AE384" s="2"/>
      <c r="AF384" s="2"/>
    </row>
    <row r="385" spans="1:32" ht="37.15" customHeight="1" x14ac:dyDescent="0.25">
      <c r="A385" s="2"/>
      <c r="B385" s="2"/>
      <c r="C385" s="2"/>
      <c r="D385" s="6"/>
      <c r="E385" s="7"/>
      <c r="F385" s="2"/>
      <c r="G385" s="2"/>
      <c r="H385" s="2"/>
      <c r="I385" s="2"/>
      <c r="J385" s="2"/>
      <c r="K385" s="2"/>
      <c r="L385" s="117"/>
      <c r="M385" s="2"/>
      <c r="N385" s="2"/>
      <c r="O385" s="43"/>
      <c r="P385" s="43"/>
      <c r="Q385" s="2"/>
      <c r="R385" s="2"/>
      <c r="S385" s="3"/>
      <c r="T385" s="5"/>
      <c r="U385" s="2"/>
      <c r="V385" s="5"/>
      <c r="W385" s="3"/>
      <c r="X385" s="2"/>
      <c r="Y385" s="2"/>
      <c r="Z385" s="2"/>
      <c r="AA385" s="2"/>
      <c r="AB385" s="4"/>
      <c r="AC385" s="3"/>
      <c r="AD385" s="3"/>
      <c r="AE385" s="2"/>
      <c r="AF385" s="2"/>
    </row>
    <row r="386" spans="1:32" ht="37.15" customHeight="1" x14ac:dyDescent="0.25">
      <c r="A386" s="2"/>
      <c r="B386" s="2"/>
      <c r="C386" s="2"/>
      <c r="D386" s="6"/>
      <c r="E386" s="7"/>
      <c r="F386" s="2"/>
      <c r="G386" s="2"/>
      <c r="H386" s="2"/>
      <c r="I386" s="2"/>
      <c r="J386" s="2"/>
      <c r="K386" s="2"/>
      <c r="L386" s="117"/>
      <c r="M386" s="2"/>
      <c r="N386" s="2"/>
      <c r="O386" s="43"/>
      <c r="P386" s="43"/>
      <c r="Q386" s="2"/>
      <c r="R386" s="2"/>
      <c r="S386" s="3"/>
      <c r="T386" s="5"/>
      <c r="U386" s="2"/>
      <c r="V386" s="5"/>
      <c r="W386" s="3"/>
      <c r="X386" s="2"/>
      <c r="Y386" s="2"/>
      <c r="Z386" s="2"/>
      <c r="AA386" s="2"/>
      <c r="AB386" s="4"/>
      <c r="AC386" s="3"/>
      <c r="AD386" s="3"/>
      <c r="AE386" s="2"/>
      <c r="AF386" s="2"/>
    </row>
    <row r="387" spans="1:32" ht="37.15" customHeight="1" x14ac:dyDescent="0.25">
      <c r="A387" s="2"/>
      <c r="B387" s="2"/>
      <c r="C387" s="2"/>
      <c r="D387" s="6"/>
      <c r="E387" s="7"/>
      <c r="F387" s="2"/>
      <c r="G387" s="2"/>
      <c r="H387" s="2"/>
      <c r="I387" s="2"/>
      <c r="J387" s="2"/>
      <c r="K387" s="2"/>
      <c r="L387" s="117"/>
      <c r="M387" s="2"/>
      <c r="N387" s="2"/>
      <c r="O387" s="43"/>
      <c r="P387" s="43"/>
      <c r="Q387" s="2"/>
      <c r="R387" s="2"/>
      <c r="S387" s="3"/>
      <c r="T387" s="5"/>
      <c r="U387" s="2"/>
      <c r="V387" s="5"/>
      <c r="W387" s="3"/>
      <c r="X387" s="2"/>
      <c r="Y387" s="2"/>
      <c r="Z387" s="2"/>
      <c r="AA387" s="2"/>
      <c r="AB387" s="4"/>
      <c r="AC387" s="3"/>
      <c r="AD387" s="3"/>
      <c r="AE387" s="2"/>
      <c r="AF387" s="2"/>
    </row>
    <row r="388" spans="1:32" ht="37.15" customHeight="1" x14ac:dyDescent="0.25">
      <c r="A388" s="2"/>
      <c r="B388" s="2"/>
      <c r="C388" s="2"/>
      <c r="D388" s="6"/>
      <c r="E388" s="7"/>
      <c r="F388" s="2"/>
      <c r="G388" s="2"/>
      <c r="H388" s="2"/>
      <c r="I388" s="2"/>
      <c r="J388" s="2"/>
      <c r="K388" s="2"/>
      <c r="L388" s="117"/>
      <c r="M388" s="2"/>
      <c r="N388" s="2"/>
      <c r="O388" s="43"/>
      <c r="P388" s="43"/>
      <c r="Q388" s="2"/>
      <c r="R388" s="2"/>
      <c r="S388" s="3"/>
      <c r="T388" s="5"/>
      <c r="U388" s="2"/>
      <c r="V388" s="5"/>
      <c r="W388" s="3"/>
      <c r="X388" s="2"/>
      <c r="Y388" s="2"/>
      <c r="Z388" s="2"/>
      <c r="AA388" s="2"/>
      <c r="AB388" s="4"/>
      <c r="AC388" s="3"/>
      <c r="AD388" s="3"/>
      <c r="AE388" s="2"/>
      <c r="AF388" s="2"/>
    </row>
    <row r="389" spans="1:32" ht="37.15" customHeight="1" x14ac:dyDescent="0.25">
      <c r="A389" s="2"/>
      <c r="B389" s="2"/>
      <c r="C389" s="2"/>
      <c r="D389" s="6"/>
      <c r="E389" s="7"/>
      <c r="F389" s="2"/>
      <c r="G389" s="2"/>
      <c r="H389" s="2"/>
      <c r="I389" s="2"/>
      <c r="J389" s="2"/>
      <c r="K389" s="2"/>
      <c r="L389" s="117"/>
      <c r="M389" s="2"/>
      <c r="N389" s="2"/>
      <c r="O389" s="43"/>
      <c r="P389" s="43"/>
      <c r="Q389" s="2"/>
      <c r="R389" s="2"/>
      <c r="S389" s="3"/>
      <c r="T389" s="5"/>
      <c r="U389" s="2"/>
      <c r="V389" s="5"/>
      <c r="W389" s="3"/>
      <c r="X389" s="2"/>
      <c r="Y389" s="2"/>
      <c r="Z389" s="2"/>
      <c r="AA389" s="2"/>
      <c r="AB389" s="4"/>
      <c r="AC389" s="3"/>
      <c r="AD389" s="3"/>
      <c r="AE389" s="2"/>
      <c r="AF389" s="2"/>
    </row>
    <row r="390" spans="1:32" ht="37.15" customHeight="1" x14ac:dyDescent="0.25">
      <c r="A390" s="2"/>
      <c r="B390" s="2"/>
      <c r="C390" s="2"/>
      <c r="D390" s="6"/>
      <c r="E390" s="7"/>
      <c r="F390" s="2"/>
      <c r="G390" s="2"/>
      <c r="H390" s="2"/>
      <c r="I390" s="2"/>
      <c r="J390" s="2"/>
      <c r="K390" s="2"/>
      <c r="L390" s="117"/>
      <c r="M390" s="2"/>
      <c r="N390" s="2"/>
      <c r="O390" s="43"/>
      <c r="P390" s="43"/>
      <c r="Q390" s="2"/>
      <c r="R390" s="2"/>
      <c r="S390" s="3"/>
      <c r="T390" s="5"/>
      <c r="U390" s="2"/>
      <c r="V390" s="5"/>
      <c r="W390" s="3"/>
      <c r="X390" s="2"/>
      <c r="Y390" s="2"/>
      <c r="Z390" s="2"/>
      <c r="AA390" s="2"/>
      <c r="AB390" s="4"/>
      <c r="AC390" s="3"/>
      <c r="AD390" s="3"/>
      <c r="AE390" s="2"/>
      <c r="AF390" s="2"/>
    </row>
    <row r="391" spans="1:32" ht="37.15" customHeight="1" x14ac:dyDescent="0.25">
      <c r="A391" s="2"/>
      <c r="B391" s="2"/>
      <c r="C391" s="2"/>
      <c r="D391" s="6"/>
      <c r="E391" s="7"/>
      <c r="F391" s="2"/>
      <c r="G391" s="2"/>
      <c r="H391" s="2"/>
      <c r="I391" s="2"/>
      <c r="J391" s="2"/>
      <c r="K391" s="2"/>
      <c r="L391" s="117"/>
      <c r="M391" s="2"/>
      <c r="N391" s="2"/>
      <c r="O391" s="43"/>
      <c r="P391" s="43"/>
      <c r="Q391" s="2"/>
      <c r="R391" s="2"/>
      <c r="S391" s="3"/>
      <c r="T391" s="5"/>
      <c r="U391" s="2"/>
      <c r="V391" s="5"/>
      <c r="W391" s="3"/>
      <c r="X391" s="2"/>
      <c r="Y391" s="2"/>
      <c r="Z391" s="2"/>
      <c r="AA391" s="2"/>
      <c r="AB391" s="4"/>
      <c r="AC391" s="3"/>
      <c r="AD391" s="3"/>
      <c r="AE391" s="2"/>
      <c r="AF391" s="2"/>
    </row>
    <row r="392" spans="1:32" ht="37.15" customHeight="1" x14ac:dyDescent="0.25">
      <c r="A392" s="2"/>
      <c r="B392" s="2"/>
      <c r="C392" s="2"/>
      <c r="D392" s="6"/>
      <c r="E392" s="7"/>
      <c r="F392" s="2"/>
      <c r="G392" s="2"/>
      <c r="H392" s="2"/>
      <c r="I392" s="2"/>
      <c r="J392" s="2"/>
      <c r="K392" s="2"/>
      <c r="L392" s="117"/>
      <c r="M392" s="2"/>
      <c r="N392" s="2"/>
      <c r="O392" s="43"/>
      <c r="P392" s="43"/>
      <c r="Q392" s="2"/>
      <c r="R392" s="2"/>
      <c r="S392" s="3"/>
      <c r="T392" s="5"/>
      <c r="U392" s="2"/>
      <c r="V392" s="5"/>
      <c r="W392" s="3"/>
      <c r="X392" s="2"/>
      <c r="Y392" s="2"/>
      <c r="Z392" s="2"/>
      <c r="AA392" s="2"/>
      <c r="AB392" s="4"/>
      <c r="AC392" s="3"/>
      <c r="AD392" s="3"/>
      <c r="AE392" s="2"/>
      <c r="AF392" s="2"/>
    </row>
    <row r="393" spans="1:32" ht="37.15" customHeight="1" x14ac:dyDescent="0.25">
      <c r="A393" s="2"/>
      <c r="B393" s="2"/>
      <c r="C393" s="2"/>
      <c r="D393" s="6"/>
      <c r="E393" s="7"/>
      <c r="F393" s="2"/>
      <c r="G393" s="2"/>
      <c r="H393" s="2"/>
      <c r="I393" s="2"/>
      <c r="J393" s="2"/>
      <c r="K393" s="2"/>
      <c r="L393" s="117"/>
      <c r="M393" s="2"/>
      <c r="N393" s="2"/>
      <c r="O393" s="43"/>
      <c r="P393" s="43"/>
      <c r="Q393" s="2"/>
      <c r="R393" s="2"/>
      <c r="S393" s="3"/>
      <c r="T393" s="5"/>
      <c r="U393" s="2"/>
      <c r="V393" s="5"/>
      <c r="W393" s="3"/>
      <c r="X393" s="2"/>
      <c r="Y393" s="2"/>
      <c r="Z393" s="2"/>
      <c r="AA393" s="2"/>
      <c r="AB393" s="4"/>
      <c r="AC393" s="3"/>
      <c r="AD393" s="3"/>
      <c r="AE393" s="2"/>
      <c r="AF393" s="2"/>
    </row>
    <row r="394" spans="1:32" ht="37.15" customHeight="1" x14ac:dyDescent="0.25">
      <c r="A394" s="2"/>
      <c r="B394" s="2"/>
      <c r="C394" s="2"/>
      <c r="D394" s="6"/>
      <c r="E394" s="7"/>
      <c r="F394" s="2"/>
      <c r="G394" s="2"/>
      <c r="H394" s="2"/>
      <c r="I394" s="2"/>
      <c r="J394" s="2"/>
      <c r="K394" s="2"/>
      <c r="L394" s="117"/>
      <c r="M394" s="2"/>
      <c r="N394" s="2"/>
      <c r="O394" s="43"/>
      <c r="P394" s="43"/>
      <c r="Q394" s="2"/>
      <c r="R394" s="2"/>
      <c r="S394" s="3"/>
      <c r="T394" s="5"/>
      <c r="U394" s="2"/>
      <c r="V394" s="5"/>
      <c r="W394" s="3"/>
      <c r="X394" s="2"/>
      <c r="Y394" s="2"/>
      <c r="Z394" s="2"/>
      <c r="AA394" s="2"/>
      <c r="AB394" s="4"/>
      <c r="AC394" s="3"/>
      <c r="AD394" s="3"/>
      <c r="AE394" s="2"/>
      <c r="AF394" s="2"/>
    </row>
    <row r="395" spans="1:32" ht="37.15" customHeight="1" x14ac:dyDescent="0.25">
      <c r="A395" s="2"/>
      <c r="B395" s="2"/>
      <c r="C395" s="2"/>
      <c r="D395" s="6"/>
      <c r="E395" s="7"/>
      <c r="F395" s="2"/>
      <c r="G395" s="2"/>
      <c r="H395" s="2"/>
      <c r="I395" s="2"/>
      <c r="J395" s="2"/>
      <c r="K395" s="2"/>
      <c r="L395" s="117"/>
      <c r="M395" s="2"/>
      <c r="N395" s="2"/>
      <c r="O395" s="43"/>
      <c r="P395" s="43"/>
      <c r="Q395" s="2"/>
      <c r="R395" s="2"/>
      <c r="S395" s="3"/>
      <c r="T395" s="5"/>
      <c r="U395" s="2"/>
      <c r="V395" s="5"/>
      <c r="W395" s="3"/>
      <c r="X395" s="2"/>
      <c r="Y395" s="2"/>
      <c r="Z395" s="2"/>
      <c r="AA395" s="2"/>
      <c r="AB395" s="4"/>
      <c r="AC395" s="3"/>
      <c r="AD395" s="3"/>
      <c r="AE395" s="2"/>
      <c r="AF395" s="2"/>
    </row>
    <row r="396" spans="1:32" ht="37.15" customHeight="1" x14ac:dyDescent="0.25">
      <c r="A396" s="2"/>
      <c r="B396" s="2"/>
      <c r="C396" s="2"/>
      <c r="D396" s="6"/>
      <c r="E396" s="7"/>
      <c r="F396" s="2"/>
      <c r="G396" s="2"/>
      <c r="H396" s="2"/>
      <c r="I396" s="2"/>
      <c r="J396" s="2"/>
      <c r="K396" s="2"/>
      <c r="L396" s="117"/>
      <c r="M396" s="2"/>
      <c r="N396" s="2"/>
      <c r="O396" s="43"/>
      <c r="P396" s="43"/>
      <c r="Q396" s="2"/>
      <c r="R396" s="2"/>
      <c r="S396" s="3"/>
      <c r="T396" s="5"/>
      <c r="U396" s="2"/>
      <c r="V396" s="5"/>
      <c r="W396" s="3"/>
      <c r="X396" s="2"/>
      <c r="Y396" s="2"/>
      <c r="Z396" s="2"/>
      <c r="AA396" s="2"/>
      <c r="AB396" s="4"/>
      <c r="AC396" s="3"/>
      <c r="AD396" s="3"/>
      <c r="AE396" s="2"/>
      <c r="AF396" s="2"/>
    </row>
    <row r="397" spans="1:32" ht="37.15" customHeight="1" x14ac:dyDescent="0.25">
      <c r="A397" s="2"/>
      <c r="B397" s="2"/>
      <c r="C397" s="2"/>
      <c r="D397" s="6"/>
      <c r="E397" s="7"/>
      <c r="F397" s="2"/>
      <c r="G397" s="2"/>
      <c r="H397" s="2"/>
      <c r="I397" s="2"/>
      <c r="J397" s="2"/>
      <c r="K397" s="2"/>
      <c r="L397" s="117"/>
      <c r="M397" s="2"/>
      <c r="N397" s="2"/>
      <c r="O397" s="43"/>
      <c r="P397" s="43"/>
      <c r="Q397" s="2"/>
      <c r="R397" s="2"/>
      <c r="S397" s="3"/>
      <c r="T397" s="5"/>
      <c r="U397" s="2"/>
      <c r="V397" s="5"/>
      <c r="W397" s="3"/>
      <c r="X397" s="2"/>
      <c r="Y397" s="2"/>
      <c r="Z397" s="2"/>
      <c r="AA397" s="2"/>
      <c r="AB397" s="4"/>
      <c r="AC397" s="3"/>
      <c r="AD397" s="3"/>
      <c r="AE397" s="2"/>
      <c r="AF397" s="2"/>
    </row>
    <row r="398" spans="1:32" ht="37.15" customHeight="1" x14ac:dyDescent="0.25">
      <c r="A398" s="2"/>
      <c r="B398" s="2"/>
      <c r="C398" s="2"/>
      <c r="D398" s="6"/>
      <c r="E398" s="7"/>
      <c r="F398" s="2"/>
      <c r="G398" s="2"/>
      <c r="H398" s="2"/>
      <c r="I398" s="2"/>
      <c r="J398" s="2"/>
      <c r="K398" s="2"/>
      <c r="L398" s="117"/>
      <c r="M398" s="2"/>
      <c r="N398" s="2"/>
      <c r="O398" s="43"/>
      <c r="P398" s="43"/>
      <c r="Q398" s="2"/>
      <c r="R398" s="2"/>
      <c r="S398" s="3"/>
      <c r="T398" s="5"/>
      <c r="U398" s="2"/>
      <c r="V398" s="5"/>
      <c r="W398" s="3"/>
      <c r="X398" s="2"/>
      <c r="Y398" s="2"/>
      <c r="Z398" s="2"/>
      <c r="AA398" s="2"/>
      <c r="AB398" s="4"/>
      <c r="AC398" s="3"/>
      <c r="AD398" s="3"/>
      <c r="AE398" s="2"/>
      <c r="AF398" s="2"/>
    </row>
    <row r="399" spans="1:32" ht="37.15" customHeight="1" x14ac:dyDescent="0.25">
      <c r="A399" s="2"/>
      <c r="B399" s="2"/>
      <c r="C399" s="2"/>
      <c r="D399" s="6"/>
      <c r="E399" s="7"/>
      <c r="F399" s="2"/>
      <c r="G399" s="2"/>
      <c r="H399" s="2"/>
      <c r="I399" s="2"/>
      <c r="J399" s="2"/>
      <c r="K399" s="2"/>
      <c r="L399" s="117"/>
      <c r="M399" s="2"/>
      <c r="N399" s="2"/>
      <c r="O399" s="43"/>
      <c r="P399" s="43"/>
      <c r="Q399" s="2"/>
      <c r="R399" s="2"/>
      <c r="S399" s="3"/>
      <c r="T399" s="5"/>
      <c r="U399" s="2"/>
      <c r="V399" s="5"/>
      <c r="W399" s="3"/>
      <c r="X399" s="2"/>
      <c r="Y399" s="2"/>
      <c r="Z399" s="2"/>
      <c r="AA399" s="2"/>
      <c r="AB399" s="4"/>
      <c r="AC399" s="3"/>
      <c r="AD399" s="3"/>
      <c r="AE399" s="2"/>
      <c r="AF399" s="2"/>
    </row>
    <row r="400" spans="1:32" ht="37.15" customHeight="1" x14ac:dyDescent="0.25">
      <c r="A400" s="2"/>
      <c r="B400" s="2"/>
      <c r="C400" s="2"/>
      <c r="D400" s="6"/>
      <c r="E400" s="7"/>
      <c r="F400" s="2"/>
      <c r="G400" s="2"/>
      <c r="H400" s="2"/>
      <c r="I400" s="2"/>
      <c r="J400" s="2"/>
      <c r="K400" s="2"/>
      <c r="L400" s="117"/>
      <c r="M400" s="2"/>
      <c r="N400" s="2"/>
      <c r="O400" s="43"/>
      <c r="P400" s="43"/>
      <c r="Q400" s="2"/>
      <c r="R400" s="2"/>
      <c r="S400" s="3"/>
      <c r="T400" s="5"/>
      <c r="U400" s="2"/>
      <c r="V400" s="5"/>
      <c r="W400" s="3"/>
      <c r="X400" s="2"/>
      <c r="Y400" s="2"/>
      <c r="Z400" s="2"/>
      <c r="AA400" s="2"/>
      <c r="AB400" s="4"/>
      <c r="AC400" s="3"/>
      <c r="AD400" s="3"/>
      <c r="AE400" s="2"/>
      <c r="AF400" s="2"/>
    </row>
    <row r="401" spans="1:32" ht="37.15" customHeight="1" x14ac:dyDescent="0.25">
      <c r="A401" s="2"/>
      <c r="B401" s="2"/>
      <c r="C401" s="2"/>
      <c r="D401" s="6"/>
      <c r="E401" s="7"/>
      <c r="F401" s="2"/>
      <c r="G401" s="2"/>
      <c r="H401" s="2"/>
      <c r="I401" s="2"/>
      <c r="J401" s="2"/>
      <c r="K401" s="2"/>
      <c r="L401" s="117"/>
      <c r="M401" s="2"/>
      <c r="N401" s="2"/>
      <c r="O401" s="43"/>
      <c r="P401" s="43"/>
      <c r="Q401" s="2"/>
      <c r="R401" s="2"/>
      <c r="S401" s="3"/>
      <c r="T401" s="5"/>
      <c r="U401" s="2"/>
      <c r="V401" s="5"/>
      <c r="W401" s="3"/>
      <c r="X401" s="2"/>
      <c r="Y401" s="2"/>
      <c r="Z401" s="2"/>
      <c r="AA401" s="2"/>
      <c r="AB401" s="4"/>
      <c r="AC401" s="3"/>
      <c r="AD401" s="3"/>
      <c r="AE401" s="2"/>
      <c r="AF401" s="2"/>
    </row>
    <row r="402" spans="1:32" ht="37.15" customHeight="1" x14ac:dyDescent="0.25">
      <c r="A402" s="2"/>
      <c r="B402" s="2"/>
      <c r="C402" s="2"/>
      <c r="D402" s="6"/>
      <c r="E402" s="7"/>
      <c r="F402" s="2"/>
      <c r="G402" s="2"/>
      <c r="H402" s="2"/>
      <c r="I402" s="2"/>
      <c r="J402" s="2"/>
      <c r="K402" s="2"/>
      <c r="L402" s="117"/>
      <c r="M402" s="2"/>
      <c r="N402" s="2"/>
      <c r="O402" s="43"/>
      <c r="P402" s="43"/>
      <c r="Q402" s="2"/>
      <c r="R402" s="2"/>
      <c r="S402" s="3"/>
      <c r="T402" s="5"/>
      <c r="U402" s="2"/>
      <c r="V402" s="5"/>
      <c r="W402" s="3"/>
      <c r="X402" s="2"/>
      <c r="Y402" s="2"/>
      <c r="Z402" s="2"/>
      <c r="AA402" s="2"/>
      <c r="AB402" s="4"/>
      <c r="AC402" s="3"/>
      <c r="AD402" s="3"/>
      <c r="AE402" s="2"/>
      <c r="AF402" s="2"/>
    </row>
    <row r="403" spans="1:32" ht="37.15" customHeight="1" x14ac:dyDescent="0.25">
      <c r="A403" s="2"/>
      <c r="B403" s="2"/>
      <c r="C403" s="2"/>
      <c r="D403" s="6"/>
      <c r="E403" s="7"/>
      <c r="F403" s="2"/>
      <c r="G403" s="2"/>
      <c r="H403" s="2"/>
      <c r="I403" s="2"/>
      <c r="J403" s="2"/>
      <c r="K403" s="2"/>
      <c r="L403" s="117"/>
      <c r="M403" s="2"/>
      <c r="N403" s="2"/>
      <c r="O403" s="43"/>
      <c r="P403" s="43"/>
      <c r="Q403" s="2"/>
      <c r="R403" s="2"/>
      <c r="S403" s="3"/>
      <c r="T403" s="5"/>
      <c r="U403" s="2"/>
      <c r="V403" s="5"/>
      <c r="W403" s="3"/>
      <c r="X403" s="2"/>
      <c r="Y403" s="2"/>
      <c r="Z403" s="2"/>
      <c r="AA403" s="2"/>
      <c r="AB403" s="4"/>
      <c r="AC403" s="3"/>
      <c r="AD403" s="3"/>
      <c r="AE403" s="2"/>
      <c r="AF403" s="2"/>
    </row>
    <row r="404" spans="1:32" ht="37.15" customHeight="1" x14ac:dyDescent="0.25">
      <c r="A404" s="2"/>
      <c r="B404" s="2"/>
      <c r="C404" s="2"/>
      <c r="D404" s="6"/>
      <c r="E404" s="7"/>
      <c r="F404" s="2"/>
      <c r="G404" s="2"/>
      <c r="H404" s="2"/>
      <c r="I404" s="2"/>
      <c r="J404" s="2"/>
      <c r="K404" s="2"/>
      <c r="L404" s="117"/>
      <c r="M404" s="2"/>
      <c r="N404" s="2"/>
      <c r="O404" s="43"/>
      <c r="P404" s="43"/>
      <c r="Q404" s="2"/>
      <c r="R404" s="2"/>
      <c r="S404" s="3"/>
      <c r="T404" s="5"/>
      <c r="U404" s="2"/>
      <c r="V404" s="5"/>
      <c r="W404" s="3"/>
      <c r="X404" s="2"/>
      <c r="Y404" s="2"/>
      <c r="Z404" s="2"/>
      <c r="AA404" s="2"/>
      <c r="AB404" s="4"/>
      <c r="AC404" s="3"/>
      <c r="AD404" s="3"/>
      <c r="AE404" s="2"/>
      <c r="AF404" s="2"/>
    </row>
    <row r="405" spans="1:32" ht="37.15" customHeight="1" x14ac:dyDescent="0.25">
      <c r="A405" s="2"/>
      <c r="B405" s="2"/>
      <c r="C405" s="2"/>
      <c r="D405" s="6"/>
      <c r="E405" s="7"/>
      <c r="F405" s="2"/>
      <c r="G405" s="2"/>
      <c r="H405" s="2"/>
      <c r="I405" s="2"/>
      <c r="J405" s="2"/>
      <c r="K405" s="2"/>
      <c r="L405" s="117"/>
      <c r="M405" s="2"/>
      <c r="N405" s="2"/>
      <c r="O405" s="43"/>
      <c r="P405" s="43"/>
      <c r="Q405" s="2"/>
      <c r="R405" s="2"/>
      <c r="S405" s="3"/>
      <c r="T405" s="5"/>
      <c r="U405" s="2"/>
      <c r="V405" s="5"/>
      <c r="W405" s="3"/>
      <c r="X405" s="2"/>
      <c r="Y405" s="2"/>
      <c r="Z405" s="2"/>
      <c r="AA405" s="2"/>
      <c r="AB405" s="4"/>
      <c r="AC405" s="3"/>
      <c r="AD405" s="3"/>
      <c r="AE405" s="2"/>
      <c r="AF405" s="2"/>
    </row>
    <row r="406" spans="1:32" ht="37.15" customHeight="1" x14ac:dyDescent="0.25">
      <c r="A406" s="2"/>
      <c r="B406" s="2"/>
      <c r="C406" s="2"/>
      <c r="D406" s="6"/>
      <c r="E406" s="7"/>
      <c r="F406" s="2"/>
      <c r="G406" s="2"/>
      <c r="H406" s="2"/>
      <c r="I406" s="2"/>
      <c r="J406" s="2"/>
      <c r="K406" s="2"/>
      <c r="L406" s="117"/>
      <c r="M406" s="2"/>
      <c r="N406" s="2"/>
      <c r="O406" s="43"/>
      <c r="P406" s="43"/>
      <c r="Q406" s="2"/>
      <c r="R406" s="2"/>
      <c r="S406" s="3"/>
      <c r="T406" s="5"/>
      <c r="U406" s="2"/>
      <c r="V406" s="5"/>
      <c r="W406" s="3"/>
      <c r="X406" s="2"/>
      <c r="Y406" s="2"/>
      <c r="Z406" s="2"/>
      <c r="AA406" s="2"/>
      <c r="AB406" s="4"/>
      <c r="AC406" s="3"/>
      <c r="AD406" s="3"/>
      <c r="AE406" s="2"/>
      <c r="AF406" s="2"/>
    </row>
    <row r="407" spans="1:32" ht="37.15" customHeight="1" x14ac:dyDescent="0.25">
      <c r="A407" s="2"/>
      <c r="B407" s="2"/>
      <c r="C407" s="2"/>
      <c r="D407" s="6"/>
      <c r="E407" s="7"/>
      <c r="F407" s="2"/>
      <c r="G407" s="2"/>
      <c r="H407" s="2"/>
      <c r="I407" s="2"/>
      <c r="J407" s="2"/>
      <c r="K407" s="2"/>
      <c r="L407" s="117"/>
      <c r="M407" s="2"/>
      <c r="N407" s="2"/>
      <c r="O407" s="43"/>
      <c r="P407" s="43"/>
      <c r="Q407" s="2"/>
      <c r="R407" s="2"/>
      <c r="S407" s="3"/>
      <c r="T407" s="5"/>
      <c r="U407" s="2"/>
      <c r="V407" s="5"/>
      <c r="W407" s="3"/>
      <c r="X407" s="2"/>
      <c r="Y407" s="2"/>
      <c r="Z407" s="2"/>
      <c r="AA407" s="2"/>
      <c r="AB407" s="4"/>
      <c r="AC407" s="3"/>
      <c r="AD407" s="3"/>
      <c r="AE407" s="2"/>
      <c r="AF407" s="2"/>
    </row>
    <row r="408" spans="1:32" ht="37.15" customHeight="1" x14ac:dyDescent="0.25">
      <c r="A408" s="2"/>
      <c r="B408" s="2"/>
      <c r="C408" s="2"/>
      <c r="D408" s="6"/>
      <c r="E408" s="7"/>
      <c r="F408" s="2"/>
      <c r="G408" s="2"/>
      <c r="H408" s="2"/>
      <c r="I408" s="2"/>
      <c r="J408" s="2"/>
      <c r="K408" s="2"/>
      <c r="L408" s="117"/>
      <c r="M408" s="2"/>
      <c r="N408" s="2"/>
      <c r="O408" s="43"/>
      <c r="P408" s="43"/>
      <c r="Q408" s="2"/>
      <c r="R408" s="2"/>
      <c r="S408" s="3"/>
      <c r="T408" s="5"/>
      <c r="U408" s="2"/>
      <c r="V408" s="5"/>
      <c r="W408" s="3"/>
      <c r="X408" s="2"/>
      <c r="Y408" s="2"/>
      <c r="Z408" s="2"/>
      <c r="AA408" s="2"/>
      <c r="AB408" s="4"/>
      <c r="AC408" s="3"/>
      <c r="AD408" s="3"/>
      <c r="AE408" s="2"/>
      <c r="AF408" s="2"/>
    </row>
    <row r="409" spans="1:32" ht="37.15" customHeight="1" x14ac:dyDescent="0.25">
      <c r="A409" s="2"/>
      <c r="B409" s="2"/>
      <c r="C409" s="2"/>
      <c r="D409" s="6"/>
      <c r="E409" s="7"/>
      <c r="F409" s="2"/>
      <c r="G409" s="2"/>
      <c r="H409" s="2"/>
      <c r="I409" s="2"/>
      <c r="J409" s="2"/>
      <c r="K409" s="2"/>
      <c r="L409" s="117"/>
      <c r="M409" s="2"/>
      <c r="N409" s="2"/>
      <c r="O409" s="43"/>
      <c r="P409" s="43"/>
      <c r="Q409" s="2"/>
      <c r="R409" s="2"/>
      <c r="S409" s="3"/>
      <c r="T409" s="5"/>
      <c r="U409" s="2"/>
      <c r="V409" s="5"/>
      <c r="W409" s="3"/>
      <c r="X409" s="2"/>
      <c r="Y409" s="2"/>
      <c r="Z409" s="2"/>
      <c r="AA409" s="2"/>
      <c r="AB409" s="4"/>
      <c r="AC409" s="3"/>
      <c r="AD409" s="3"/>
      <c r="AE409" s="2"/>
      <c r="AF409" s="2"/>
    </row>
    <row r="410" spans="1:32" ht="37.15" customHeight="1" x14ac:dyDescent="0.25">
      <c r="A410" s="2"/>
      <c r="B410" s="2"/>
      <c r="C410" s="2"/>
      <c r="D410" s="6"/>
      <c r="E410" s="7"/>
      <c r="F410" s="2"/>
      <c r="G410" s="2"/>
      <c r="H410" s="2"/>
      <c r="I410" s="2"/>
      <c r="J410" s="2"/>
      <c r="K410" s="2"/>
      <c r="L410" s="117"/>
      <c r="M410" s="2"/>
      <c r="N410" s="2"/>
      <c r="O410" s="43"/>
      <c r="P410" s="43"/>
      <c r="Q410" s="2"/>
      <c r="R410" s="2"/>
      <c r="S410" s="3"/>
      <c r="T410" s="5"/>
      <c r="U410" s="2"/>
      <c r="V410" s="5"/>
      <c r="W410" s="3"/>
      <c r="X410" s="2"/>
      <c r="Y410" s="2"/>
      <c r="Z410" s="2"/>
      <c r="AA410" s="2"/>
      <c r="AB410" s="4"/>
      <c r="AC410" s="3"/>
      <c r="AD410" s="3"/>
      <c r="AE410" s="2"/>
      <c r="AF410" s="2"/>
    </row>
    <row r="411" spans="1:32" ht="37.15" customHeight="1" x14ac:dyDescent="0.25">
      <c r="A411" s="2"/>
      <c r="B411" s="2"/>
      <c r="C411" s="2"/>
      <c r="D411" s="6"/>
      <c r="E411" s="7"/>
      <c r="F411" s="2"/>
      <c r="G411" s="2"/>
      <c r="H411" s="2"/>
      <c r="I411" s="2"/>
      <c r="J411" s="2"/>
      <c r="K411" s="2"/>
      <c r="L411" s="117"/>
      <c r="M411" s="2"/>
      <c r="N411" s="2"/>
      <c r="O411" s="43"/>
      <c r="P411" s="43"/>
      <c r="Q411" s="2"/>
      <c r="R411" s="2"/>
      <c r="S411" s="3"/>
      <c r="T411" s="5"/>
      <c r="U411" s="2"/>
      <c r="V411" s="5"/>
      <c r="W411" s="3"/>
      <c r="X411" s="2"/>
      <c r="Y411" s="2"/>
      <c r="Z411" s="2"/>
      <c r="AA411" s="2"/>
      <c r="AB411" s="4"/>
      <c r="AC411" s="3"/>
      <c r="AD411" s="3"/>
      <c r="AE411" s="2"/>
      <c r="AF411" s="2"/>
    </row>
    <row r="412" spans="1:32" ht="37.15" customHeight="1" x14ac:dyDescent="0.25">
      <c r="A412" s="2"/>
      <c r="B412" s="2"/>
      <c r="C412" s="2"/>
      <c r="D412" s="6"/>
      <c r="E412" s="7"/>
      <c r="F412" s="2"/>
      <c r="G412" s="2"/>
      <c r="H412" s="2"/>
      <c r="I412" s="2"/>
      <c r="J412" s="2"/>
      <c r="K412" s="2"/>
      <c r="L412" s="117"/>
      <c r="M412" s="2"/>
      <c r="N412" s="2"/>
      <c r="O412" s="43"/>
      <c r="P412" s="43"/>
      <c r="Q412" s="2"/>
      <c r="R412" s="2"/>
      <c r="S412" s="3"/>
      <c r="T412" s="5"/>
      <c r="U412" s="2"/>
      <c r="V412" s="5"/>
      <c r="W412" s="3"/>
      <c r="X412" s="2"/>
      <c r="Y412" s="2"/>
      <c r="Z412" s="2"/>
      <c r="AA412" s="2"/>
      <c r="AB412" s="4"/>
      <c r="AC412" s="3"/>
      <c r="AD412" s="3"/>
      <c r="AE412" s="2"/>
      <c r="AF412" s="2"/>
    </row>
    <row r="413" spans="1:32" ht="37.15" customHeight="1" x14ac:dyDescent="0.25">
      <c r="A413" s="2"/>
      <c r="B413" s="2"/>
      <c r="C413" s="2"/>
      <c r="D413" s="6"/>
      <c r="E413" s="7"/>
      <c r="F413" s="2"/>
      <c r="G413" s="2"/>
      <c r="H413" s="2"/>
      <c r="I413" s="2"/>
      <c r="J413" s="2"/>
      <c r="K413" s="2"/>
      <c r="L413" s="117"/>
      <c r="M413" s="2"/>
      <c r="N413" s="2"/>
      <c r="O413" s="43"/>
      <c r="P413" s="43"/>
      <c r="Q413" s="2"/>
      <c r="R413" s="2"/>
      <c r="S413" s="3"/>
      <c r="T413" s="5"/>
      <c r="U413" s="2"/>
      <c r="V413" s="5"/>
      <c r="W413" s="3"/>
      <c r="X413" s="2"/>
      <c r="Y413" s="2"/>
      <c r="Z413" s="2"/>
      <c r="AA413" s="2"/>
      <c r="AB413" s="4"/>
      <c r="AC413" s="3"/>
      <c r="AD413" s="3"/>
      <c r="AE413" s="2"/>
      <c r="AF413" s="2"/>
    </row>
    <row r="414" spans="1:32" ht="37.15" customHeight="1" x14ac:dyDescent="0.25">
      <c r="A414" s="2"/>
      <c r="B414" s="2"/>
      <c r="C414" s="2"/>
      <c r="D414" s="6"/>
      <c r="E414" s="7"/>
      <c r="F414" s="2"/>
      <c r="G414" s="2"/>
      <c r="H414" s="2"/>
      <c r="I414" s="2"/>
      <c r="J414" s="2"/>
      <c r="K414" s="2"/>
      <c r="L414" s="117"/>
      <c r="M414" s="2"/>
      <c r="N414" s="2"/>
      <c r="O414" s="43"/>
      <c r="P414" s="43"/>
      <c r="Q414" s="2"/>
      <c r="R414" s="2"/>
      <c r="S414" s="3"/>
      <c r="T414" s="5"/>
      <c r="U414" s="2"/>
      <c r="V414" s="5"/>
      <c r="W414" s="3"/>
      <c r="X414" s="2"/>
      <c r="Y414" s="2"/>
      <c r="Z414" s="2"/>
      <c r="AA414" s="2"/>
      <c r="AB414" s="4"/>
      <c r="AC414" s="3"/>
      <c r="AD414" s="3"/>
      <c r="AE414" s="2"/>
      <c r="AF414" s="2"/>
    </row>
    <row r="415" spans="1:32" ht="37.15" customHeight="1" x14ac:dyDescent="0.25">
      <c r="A415" s="2"/>
      <c r="B415" s="2"/>
      <c r="C415" s="2"/>
      <c r="D415" s="6"/>
      <c r="E415" s="7"/>
      <c r="F415" s="2"/>
      <c r="G415" s="2"/>
      <c r="H415" s="2"/>
      <c r="I415" s="2"/>
      <c r="J415" s="2"/>
      <c r="K415" s="2"/>
      <c r="L415" s="117"/>
      <c r="M415" s="2"/>
      <c r="N415" s="2"/>
      <c r="O415" s="43"/>
      <c r="P415" s="43"/>
      <c r="Q415" s="2"/>
      <c r="R415" s="2"/>
      <c r="S415" s="3"/>
      <c r="T415" s="5"/>
      <c r="U415" s="2"/>
      <c r="V415" s="5"/>
      <c r="W415" s="3"/>
      <c r="X415" s="2"/>
      <c r="Y415" s="2"/>
      <c r="Z415" s="2"/>
      <c r="AA415" s="2"/>
      <c r="AB415" s="4"/>
      <c r="AC415" s="3"/>
      <c r="AD415" s="3"/>
      <c r="AE415" s="2"/>
      <c r="AF415" s="2"/>
    </row>
    <row r="416" spans="1:32" ht="37.15" customHeight="1" x14ac:dyDescent="0.25">
      <c r="A416" s="2"/>
      <c r="B416" s="2"/>
      <c r="C416" s="2"/>
      <c r="D416" s="6"/>
      <c r="E416" s="7"/>
      <c r="F416" s="2"/>
      <c r="G416" s="2"/>
      <c r="H416" s="2"/>
      <c r="I416" s="2"/>
      <c r="J416" s="2"/>
      <c r="K416" s="2"/>
      <c r="L416" s="117"/>
      <c r="M416" s="2"/>
      <c r="N416" s="2"/>
      <c r="O416" s="43"/>
      <c r="P416" s="43"/>
      <c r="Q416" s="2"/>
      <c r="R416" s="2"/>
      <c r="S416" s="3"/>
      <c r="T416" s="5"/>
      <c r="U416" s="2"/>
      <c r="V416" s="5"/>
      <c r="W416" s="3"/>
      <c r="X416" s="2"/>
      <c r="Y416" s="2"/>
      <c r="Z416" s="2"/>
      <c r="AA416" s="2"/>
      <c r="AB416" s="4"/>
      <c r="AC416" s="3"/>
      <c r="AD416" s="3"/>
      <c r="AE416" s="2"/>
      <c r="AF416" s="2"/>
    </row>
    <row r="417" spans="1:32" ht="37.15" customHeight="1" x14ac:dyDescent="0.25">
      <c r="A417" s="2"/>
      <c r="B417" s="2"/>
      <c r="C417" s="2"/>
      <c r="D417" s="6"/>
      <c r="E417" s="7"/>
      <c r="F417" s="2"/>
      <c r="G417" s="2"/>
      <c r="H417" s="2"/>
      <c r="I417" s="2"/>
      <c r="J417" s="2"/>
      <c r="K417" s="2"/>
      <c r="L417" s="117"/>
      <c r="M417" s="2"/>
      <c r="N417" s="2"/>
      <c r="O417" s="43"/>
      <c r="P417" s="43"/>
      <c r="Q417" s="2"/>
      <c r="R417" s="2"/>
      <c r="S417" s="3"/>
      <c r="T417" s="5"/>
      <c r="U417" s="2"/>
      <c r="V417" s="5"/>
      <c r="W417" s="3"/>
      <c r="X417" s="2"/>
      <c r="Y417" s="2"/>
      <c r="Z417" s="2"/>
      <c r="AA417" s="2"/>
      <c r="AB417" s="4"/>
      <c r="AC417" s="3"/>
      <c r="AD417" s="3"/>
      <c r="AE417" s="2"/>
      <c r="AF417" s="2"/>
    </row>
    <row r="418" spans="1:32" ht="37.15" customHeight="1" x14ac:dyDescent="0.25">
      <c r="A418" s="2"/>
      <c r="B418" s="2"/>
      <c r="C418" s="2"/>
      <c r="D418" s="6"/>
      <c r="E418" s="7"/>
      <c r="F418" s="2"/>
      <c r="G418" s="2"/>
      <c r="H418" s="2"/>
      <c r="I418" s="2"/>
      <c r="J418" s="2"/>
      <c r="K418" s="2"/>
      <c r="L418" s="117"/>
      <c r="M418" s="2"/>
      <c r="N418" s="2"/>
      <c r="O418" s="43"/>
      <c r="P418" s="43"/>
      <c r="Q418" s="2"/>
      <c r="R418" s="2"/>
      <c r="S418" s="3"/>
      <c r="T418" s="5"/>
      <c r="U418" s="2"/>
      <c r="V418" s="5"/>
      <c r="W418" s="3"/>
      <c r="X418" s="2"/>
      <c r="Y418" s="2"/>
      <c r="Z418" s="2"/>
      <c r="AA418" s="2"/>
      <c r="AB418" s="4"/>
      <c r="AC418" s="3"/>
      <c r="AD418" s="3"/>
      <c r="AE418" s="2"/>
      <c r="AF418" s="2"/>
    </row>
    <row r="419" spans="1:32" ht="37.15" customHeight="1" x14ac:dyDescent="0.25">
      <c r="A419" s="2"/>
      <c r="B419" s="2"/>
      <c r="C419" s="2"/>
      <c r="D419" s="6"/>
      <c r="E419" s="7"/>
      <c r="F419" s="2"/>
      <c r="G419" s="2"/>
      <c r="H419" s="2"/>
      <c r="I419" s="2"/>
      <c r="J419" s="2"/>
      <c r="K419" s="2"/>
      <c r="L419" s="117"/>
      <c r="M419" s="2"/>
      <c r="N419" s="2"/>
      <c r="O419" s="43"/>
      <c r="P419" s="43"/>
      <c r="Q419" s="2"/>
      <c r="R419" s="2"/>
      <c r="S419" s="3"/>
      <c r="T419" s="5"/>
      <c r="U419" s="2"/>
      <c r="V419" s="5"/>
      <c r="W419" s="3"/>
      <c r="X419" s="2"/>
      <c r="Y419" s="2"/>
      <c r="Z419" s="2"/>
      <c r="AA419" s="2"/>
      <c r="AB419" s="4"/>
      <c r="AC419" s="3"/>
      <c r="AD419" s="3"/>
      <c r="AE419" s="2"/>
      <c r="AF419" s="2"/>
    </row>
    <row r="420" spans="1:32" ht="37.15" customHeight="1" x14ac:dyDescent="0.25">
      <c r="A420" s="2"/>
      <c r="B420" s="2"/>
      <c r="C420" s="2"/>
      <c r="D420" s="6"/>
      <c r="E420" s="7"/>
      <c r="F420" s="2"/>
      <c r="G420" s="2"/>
      <c r="H420" s="2"/>
      <c r="I420" s="2"/>
      <c r="J420" s="2"/>
      <c r="K420" s="2"/>
      <c r="L420" s="117"/>
      <c r="M420" s="2"/>
      <c r="N420" s="2"/>
      <c r="O420" s="43"/>
      <c r="P420" s="43"/>
      <c r="Q420" s="2"/>
      <c r="R420" s="2"/>
      <c r="S420" s="3"/>
      <c r="T420" s="5"/>
      <c r="U420" s="2"/>
      <c r="V420" s="5"/>
      <c r="W420" s="3"/>
      <c r="X420" s="2"/>
      <c r="Y420" s="2"/>
      <c r="Z420" s="2"/>
      <c r="AA420" s="2"/>
      <c r="AB420" s="4"/>
      <c r="AC420" s="3"/>
      <c r="AD420" s="3"/>
      <c r="AE420" s="2"/>
      <c r="AF420" s="2"/>
    </row>
    <row r="421" spans="1:32" ht="37.15" customHeight="1" x14ac:dyDescent="0.25">
      <c r="A421" s="2"/>
      <c r="B421" s="2"/>
      <c r="C421" s="2"/>
      <c r="D421" s="6"/>
      <c r="E421" s="7"/>
      <c r="F421" s="2"/>
      <c r="G421" s="2"/>
      <c r="H421" s="2"/>
      <c r="I421" s="2"/>
      <c r="J421" s="2"/>
      <c r="K421" s="2"/>
      <c r="L421" s="117"/>
      <c r="M421" s="2"/>
      <c r="N421" s="2"/>
      <c r="O421" s="43"/>
      <c r="P421" s="43"/>
      <c r="Q421" s="2"/>
      <c r="R421" s="2"/>
      <c r="S421" s="3"/>
      <c r="T421" s="5"/>
      <c r="U421" s="2"/>
      <c r="V421" s="5"/>
      <c r="W421" s="3"/>
      <c r="X421" s="2"/>
      <c r="Y421" s="2"/>
      <c r="Z421" s="2"/>
      <c r="AA421" s="2"/>
      <c r="AB421" s="4"/>
      <c r="AC421" s="3"/>
      <c r="AD421" s="3"/>
      <c r="AE421" s="2"/>
      <c r="AF421" s="2"/>
    </row>
    <row r="422" spans="1:32" ht="37.15" customHeight="1" x14ac:dyDescent="0.25">
      <c r="A422" s="2"/>
      <c r="B422" s="2"/>
      <c r="C422" s="2"/>
      <c r="D422" s="6"/>
      <c r="E422" s="7"/>
      <c r="F422" s="2"/>
      <c r="G422" s="2"/>
      <c r="H422" s="2"/>
      <c r="I422" s="2"/>
      <c r="J422" s="2"/>
      <c r="K422" s="2"/>
      <c r="L422" s="117"/>
      <c r="M422" s="2"/>
      <c r="N422" s="2"/>
      <c r="O422" s="43"/>
      <c r="P422" s="43"/>
      <c r="Q422" s="2"/>
      <c r="R422" s="2"/>
      <c r="S422" s="3"/>
      <c r="T422" s="5"/>
      <c r="U422" s="2"/>
      <c r="V422" s="5"/>
      <c r="W422" s="3"/>
      <c r="X422" s="2"/>
      <c r="Y422" s="2"/>
      <c r="Z422" s="2"/>
      <c r="AA422" s="2"/>
      <c r="AB422" s="4"/>
      <c r="AC422" s="3"/>
      <c r="AD422" s="3"/>
      <c r="AE422" s="2"/>
      <c r="AF422" s="2"/>
    </row>
    <row r="423" spans="1:32" ht="37.15" customHeight="1" x14ac:dyDescent="0.25">
      <c r="A423" s="2"/>
      <c r="B423" s="2"/>
      <c r="C423" s="2"/>
      <c r="D423" s="6"/>
      <c r="E423" s="7"/>
      <c r="F423" s="2"/>
      <c r="G423" s="2"/>
      <c r="H423" s="2"/>
      <c r="I423" s="2"/>
      <c r="J423" s="2"/>
      <c r="K423" s="2"/>
      <c r="L423" s="117"/>
      <c r="M423" s="2"/>
      <c r="N423" s="2"/>
      <c r="O423" s="43"/>
      <c r="P423" s="43"/>
      <c r="Q423" s="2"/>
      <c r="R423" s="2"/>
      <c r="S423" s="3"/>
      <c r="T423" s="5"/>
      <c r="U423" s="2"/>
      <c r="V423" s="5"/>
      <c r="W423" s="3"/>
      <c r="X423" s="2"/>
      <c r="Y423" s="2"/>
      <c r="Z423" s="2"/>
      <c r="AA423" s="2"/>
      <c r="AB423" s="4"/>
      <c r="AC423" s="3"/>
      <c r="AD423" s="3"/>
      <c r="AE423" s="2"/>
      <c r="AF423" s="2"/>
    </row>
    <row r="424" spans="1:32" ht="37.15" customHeight="1" x14ac:dyDescent="0.25">
      <c r="A424" s="2"/>
      <c r="B424" s="2"/>
      <c r="C424" s="2"/>
      <c r="D424" s="6"/>
      <c r="E424" s="7"/>
      <c r="F424" s="2"/>
      <c r="G424" s="2"/>
      <c r="H424" s="2"/>
      <c r="I424" s="2"/>
      <c r="J424" s="2"/>
      <c r="K424" s="2"/>
      <c r="L424" s="117"/>
      <c r="M424" s="2"/>
      <c r="N424" s="2"/>
      <c r="O424" s="43"/>
      <c r="P424" s="43"/>
      <c r="Q424" s="2"/>
      <c r="R424" s="2"/>
      <c r="S424" s="3"/>
      <c r="T424" s="5"/>
      <c r="U424" s="2"/>
      <c r="V424" s="5"/>
      <c r="W424" s="3"/>
      <c r="X424" s="2"/>
      <c r="Y424" s="2"/>
      <c r="Z424" s="2"/>
      <c r="AA424" s="2"/>
      <c r="AB424" s="4"/>
      <c r="AC424" s="3"/>
      <c r="AD424" s="3"/>
      <c r="AE424" s="2"/>
      <c r="AF424" s="2"/>
    </row>
  </sheetData>
  <autoFilter ref="A1:AF346"/>
  <sortState ref="L239:Z240">
    <sortCondition ref="L239:L240"/>
  </sortState>
  <phoneticPr fontId="7" type="noConversion"/>
  <conditionalFormatting sqref="A68:A70 A71:D73 A73:A79 A79:D80 A81:A95 D95:D96 D101:D102 D107:D109 D111 D121 A109:A142 A146:A229 A2:D66 A100:A107 A97:D99">
    <cfRule type="expression" dxfId="27979" priority="19658">
      <formula>$Y2=4</formula>
    </cfRule>
    <cfRule type="expression" dxfId="27978" priority="19659">
      <formula>$Y2=3</formula>
    </cfRule>
  </conditionalFormatting>
  <conditionalFormatting sqref="A68:A70 A71:D73 A73:A79 A79:D80 A81:A95 D95:D96 D101:D102 D107:D109 D111 D121 A109:A142 A146:A229 A2:D66 A100:A107 A97:D99">
    <cfRule type="expression" dxfId="27977" priority="19660">
      <formula>$Y2=2</formula>
    </cfRule>
    <cfRule type="expression" dxfId="27976" priority="19661">
      <formula>$Y2=1</formula>
    </cfRule>
  </conditionalFormatting>
  <conditionalFormatting sqref="AA3:AA38 O3:P6 E2:I2 AA69 AD3:AF15 Q16:Z38 Q39:V41 Q49:AA66 Q43:V48 I72 L73:M79 K73:M73 K72 M72 E79:M80 L81:M94 K71:O71 N79:P79 K69 J69:J72 Q67:V68 Y3:Z15 Q69:Z70 E72:F72 Q72:Z73 F81:I94 Q80:Z94 E95:M96 H100 E101:E102 H102:I102 E105 K101:M104 K107:M107 K105:K106 K108 I111 K109:M111 E108:E109 H108:I109 L112:M120 E121 I121 K121:M124 L125:M135 O143 J135:J146 K158:M173 F145:F239 J158 H158 K157:AF157 O8:P69 E3:N66 Q42:AA42 AB16:AF94 AB98:AF99 AA97:AA99 E97:P99 K100 M100">
    <cfRule type="expression" dxfId="27975" priority="19650">
      <formula>$Y2=4</formula>
    </cfRule>
    <cfRule type="expression" dxfId="27974" priority="19651">
      <formula>$Y2=3</formula>
    </cfRule>
    <cfRule type="expression" dxfId="27973" priority="19652">
      <formula>$Y2=2</formula>
    </cfRule>
    <cfRule type="expression" dxfId="27972" priority="19653">
      <formula>$Y2=1</formula>
    </cfRule>
  </conditionalFormatting>
  <conditionalFormatting sqref="F72 H100 H102 H108:H109 F145:F239 H158 F2:H66 F95:H99">
    <cfRule type="expression" dxfId="27971" priority="19632">
      <formula>$Y2=4</formula>
    </cfRule>
    <cfRule type="expression" dxfId="27970" priority="19633">
      <formula>$Y2=3</formula>
    </cfRule>
    <cfRule type="expression" dxfId="27969" priority="19634">
      <formula>$Y2=2</formula>
    </cfRule>
    <cfRule type="expression" dxfId="27968" priority="19635">
      <formula>$Y2=1</formula>
    </cfRule>
    <cfRule type="expression" dxfId="27967" priority="19639">
      <formula>$Y2=4</formula>
    </cfRule>
    <cfRule type="expression" dxfId="27966" priority="19640">
      <formula>$Y2=3</formula>
    </cfRule>
    <cfRule type="expression" dxfId="27965" priority="19641">
      <formula>$Y2=2</formula>
    </cfRule>
    <cfRule type="expression" dxfId="27964" priority="19642">
      <formula>$Y2=1</formula>
    </cfRule>
  </conditionalFormatting>
  <conditionalFormatting sqref="J2:M2">
    <cfRule type="expression" dxfId="27963" priority="19654">
      <formula>$Y2=4</formula>
    </cfRule>
    <cfRule type="expression" dxfId="27962" priority="19655">
      <formula>$Y2=3</formula>
    </cfRule>
    <cfRule type="expression" dxfId="27961" priority="19656">
      <formula>$Y2=2</formula>
    </cfRule>
    <cfRule type="expression" dxfId="27960" priority="19657">
      <formula>$Y2=1</formula>
    </cfRule>
  </conditionalFormatting>
  <conditionalFormatting sqref="N2:AF2">
    <cfRule type="expression" dxfId="27959" priority="19662">
      <formula>$Y2=4</formula>
    </cfRule>
    <cfRule type="expression" dxfId="27958" priority="19663">
      <formula>$Y2=3</formula>
    </cfRule>
    <cfRule type="expression" dxfId="27957" priority="19664">
      <formula>$Y2=2</formula>
    </cfRule>
    <cfRule type="expression" dxfId="27956" priority="19665">
      <formula>$Y2=1</formula>
    </cfRule>
  </conditionalFormatting>
  <conditionalFormatting sqref="J67:K67">
    <cfRule type="expression" dxfId="27955" priority="19617">
      <formula>$Y67=4</formula>
    </cfRule>
    <cfRule type="expression" dxfId="27954" priority="19618">
      <formula>$Y67=3</formula>
    </cfRule>
    <cfRule type="expression" dxfId="27953" priority="19619">
      <formula>$Y67=2</formula>
    </cfRule>
    <cfRule type="expression" dxfId="27952" priority="19620">
      <formula>$Y67=1</formula>
    </cfRule>
  </conditionalFormatting>
  <conditionalFormatting sqref="Q3:Q15">
    <cfRule type="expression" dxfId="27951" priority="19625">
      <formula>$Y3=4</formula>
    </cfRule>
    <cfRule type="expression" dxfId="27950" priority="19626">
      <formula>$Y3=3</formula>
    </cfRule>
    <cfRule type="expression" dxfId="27949" priority="19627">
      <formula>$Y3=2</formula>
    </cfRule>
    <cfRule type="expression" dxfId="27948" priority="19628">
      <formula>$Y3=1</formula>
    </cfRule>
  </conditionalFormatting>
  <conditionalFormatting sqref="A67:D67">
    <cfRule type="expression" dxfId="27947" priority="19584">
      <formula>$Y67=4</formula>
    </cfRule>
    <cfRule type="expression" dxfId="27946" priority="19585">
      <formula>$Y67=3</formula>
    </cfRule>
  </conditionalFormatting>
  <conditionalFormatting sqref="A67:D67">
    <cfRule type="expression" dxfId="27945" priority="19586">
      <formula>$Y67=2</formula>
    </cfRule>
    <cfRule type="expression" dxfId="27944" priority="19587">
      <formula>$Y67=1</formula>
    </cfRule>
  </conditionalFormatting>
  <conditionalFormatting sqref="E67">
    <cfRule type="expression" dxfId="27943" priority="19576">
      <formula>$Y67=4</formula>
    </cfRule>
    <cfRule type="expression" dxfId="27942" priority="19577">
      <formula>$Y67=3</formula>
    </cfRule>
    <cfRule type="expression" dxfId="27941" priority="19578">
      <formula>$Y67=2</formula>
    </cfRule>
    <cfRule type="expression" dxfId="27940" priority="19579">
      <formula>$Y67=1</formula>
    </cfRule>
  </conditionalFormatting>
  <conditionalFormatting sqref="F79:H80">
    <cfRule type="expression" dxfId="27939" priority="19558">
      <formula>$Y79=4</formula>
    </cfRule>
    <cfRule type="expression" dxfId="27938" priority="19559">
      <formula>$Y79=3</formula>
    </cfRule>
    <cfRule type="expression" dxfId="27937" priority="19560">
      <formula>$Y79=2</formula>
    </cfRule>
    <cfRule type="expression" dxfId="27936" priority="19561">
      <formula>$Y79=1</formula>
    </cfRule>
    <cfRule type="expression" dxfId="27935" priority="19565">
      <formula>$Y79=4</formula>
    </cfRule>
    <cfRule type="expression" dxfId="27934" priority="19566">
      <formula>$Y79=3</formula>
    </cfRule>
    <cfRule type="expression" dxfId="27933" priority="19567">
      <formula>$Y79=2</formula>
    </cfRule>
    <cfRule type="expression" dxfId="27932" priority="19568">
      <formula>$Y79=1</formula>
    </cfRule>
  </conditionalFormatting>
  <conditionalFormatting sqref="I67">
    <cfRule type="expression" dxfId="27931" priority="19572">
      <formula>$Y67=4</formula>
    </cfRule>
    <cfRule type="expression" dxfId="27930" priority="19573">
      <formula>$Y67=3</formula>
    </cfRule>
    <cfRule type="expression" dxfId="27929" priority="19574">
      <formula>$Y67=2</formula>
    </cfRule>
    <cfRule type="expression" dxfId="27928" priority="19575">
      <formula>$Y67=1</formula>
    </cfRule>
  </conditionalFormatting>
  <conditionalFormatting sqref="L67:M69">
    <cfRule type="expression" dxfId="27927" priority="19580">
      <formula>$Y67=4</formula>
    </cfRule>
    <cfRule type="expression" dxfId="27926" priority="19581">
      <formula>$Y67=3</formula>
    </cfRule>
    <cfRule type="expression" dxfId="27925" priority="19582">
      <formula>$Y67=2</formula>
    </cfRule>
    <cfRule type="expression" dxfId="27924" priority="19583">
      <formula>$Y67=1</formula>
    </cfRule>
  </conditionalFormatting>
  <conditionalFormatting sqref="F67:H67">
    <cfRule type="expression" dxfId="27923" priority="19537">
      <formula>$Y67=4</formula>
    </cfRule>
    <cfRule type="expression" dxfId="27922" priority="19538">
      <formula>$Y67=3</formula>
    </cfRule>
    <cfRule type="expression" dxfId="27921" priority="19539">
      <formula>$Y67=2</formula>
    </cfRule>
    <cfRule type="expression" dxfId="27920" priority="19540">
      <formula>$Y67=1</formula>
    </cfRule>
    <cfRule type="expression" dxfId="27919" priority="19544">
      <formula>$Y67=4</formula>
    </cfRule>
    <cfRule type="expression" dxfId="27918" priority="19545">
      <formula>$Y67=3</formula>
    </cfRule>
    <cfRule type="expression" dxfId="27917" priority="19546">
      <formula>$Y67=2</formula>
    </cfRule>
    <cfRule type="expression" dxfId="27916" priority="19547">
      <formula>$Y67=1</formula>
    </cfRule>
  </conditionalFormatting>
  <conditionalFormatting sqref="F67:H67">
    <cfRule type="expression" dxfId="27915" priority="19551">
      <formula>$Y67=4</formula>
    </cfRule>
    <cfRule type="expression" dxfId="27914" priority="19552">
      <formula>$Y67=3</formula>
    </cfRule>
    <cfRule type="expression" dxfId="27913" priority="19553">
      <formula>$Y67=2</formula>
    </cfRule>
    <cfRule type="expression" dxfId="27912" priority="19554">
      <formula>$Y67=1</formula>
    </cfRule>
  </conditionalFormatting>
  <conditionalFormatting sqref="J68:K68">
    <cfRule type="expression" dxfId="27911" priority="19530">
      <formula>$Y68=4</formula>
    </cfRule>
    <cfRule type="expression" dxfId="27910" priority="19531">
      <formula>$Y68=3</formula>
    </cfRule>
    <cfRule type="expression" dxfId="27909" priority="19532">
      <formula>$Y68=2</formula>
    </cfRule>
    <cfRule type="expression" dxfId="27908" priority="19533">
      <formula>$Y68=1</formula>
    </cfRule>
  </conditionalFormatting>
  <conditionalFormatting sqref="B68:D69">
    <cfRule type="expression" dxfId="27907" priority="19526">
      <formula>$Y68=4</formula>
    </cfRule>
    <cfRule type="expression" dxfId="27906" priority="19527">
      <formula>$Y68=3</formula>
    </cfRule>
  </conditionalFormatting>
  <conditionalFormatting sqref="B68:D69">
    <cfRule type="expression" dxfId="27905" priority="19528">
      <formula>$Y68=2</formula>
    </cfRule>
    <cfRule type="expression" dxfId="27904" priority="19529">
      <formula>$Y68=1</formula>
    </cfRule>
  </conditionalFormatting>
  <conditionalFormatting sqref="E68:E69">
    <cfRule type="expression" dxfId="27903" priority="19522">
      <formula>$Y68=4</formula>
    </cfRule>
    <cfRule type="expression" dxfId="27902" priority="19523">
      <formula>$Y68=3</formula>
    </cfRule>
    <cfRule type="expression" dxfId="27901" priority="19524">
      <formula>$Y68=2</formula>
    </cfRule>
    <cfRule type="expression" dxfId="27900" priority="19525">
      <formula>$Y68=1</formula>
    </cfRule>
  </conditionalFormatting>
  <conditionalFormatting sqref="I68:I69">
    <cfRule type="expression" dxfId="27899" priority="19518">
      <formula>$Y68=4</formula>
    </cfRule>
    <cfRule type="expression" dxfId="27898" priority="19519">
      <formula>$Y68=3</formula>
    </cfRule>
    <cfRule type="expression" dxfId="27897" priority="19520">
      <formula>$Y68=2</formula>
    </cfRule>
    <cfRule type="expression" dxfId="27896" priority="19521">
      <formula>$Y68=1</formula>
    </cfRule>
  </conditionalFormatting>
  <conditionalFormatting sqref="F68:H69">
    <cfRule type="expression" dxfId="27895" priority="19500">
      <formula>$Y68=4</formula>
    </cfRule>
    <cfRule type="expression" dxfId="27894" priority="19501">
      <formula>$Y68=3</formula>
    </cfRule>
    <cfRule type="expression" dxfId="27893" priority="19502">
      <formula>$Y68=2</formula>
    </cfRule>
    <cfRule type="expression" dxfId="27892" priority="19503">
      <formula>$Y68=1</formula>
    </cfRule>
    <cfRule type="expression" dxfId="27891" priority="19507">
      <formula>$Y68=4</formula>
    </cfRule>
    <cfRule type="expression" dxfId="27890" priority="19508">
      <formula>$Y68=3</formula>
    </cfRule>
    <cfRule type="expression" dxfId="27889" priority="19509">
      <formula>$Y68=2</formula>
    </cfRule>
    <cfRule type="expression" dxfId="27888" priority="19510">
      <formula>$Y68=1</formula>
    </cfRule>
  </conditionalFormatting>
  <conditionalFormatting sqref="F68:H69">
    <cfRule type="expression" dxfId="27887" priority="19514">
      <formula>$Y68=4</formula>
    </cfRule>
    <cfRule type="expression" dxfId="27886" priority="19515">
      <formula>$Y68=3</formula>
    </cfRule>
    <cfRule type="expression" dxfId="27885" priority="19516">
      <formula>$Y68=2</formula>
    </cfRule>
    <cfRule type="expression" dxfId="27884" priority="19517">
      <formula>$Y68=1</formula>
    </cfRule>
  </conditionalFormatting>
  <conditionalFormatting sqref="N67:N69">
    <cfRule type="expression" dxfId="27883" priority="19493">
      <formula>$Y67=4</formula>
    </cfRule>
    <cfRule type="expression" dxfId="27882" priority="19494">
      <formula>$Y67=3</formula>
    </cfRule>
    <cfRule type="expression" dxfId="27881" priority="19495">
      <formula>$Y67=2</formula>
    </cfRule>
    <cfRule type="expression" dxfId="27880" priority="19496">
      <formula>$Y67=1</formula>
    </cfRule>
  </conditionalFormatting>
  <conditionalFormatting sqref="P7">
    <cfRule type="expression" dxfId="27879" priority="19489">
      <formula>$Y7=4</formula>
    </cfRule>
    <cfRule type="expression" dxfId="27878" priority="19490">
      <formula>$Y7=3</formula>
    </cfRule>
    <cfRule type="expression" dxfId="27877" priority="19491">
      <formula>$Y7=2</formula>
    </cfRule>
    <cfRule type="expression" dxfId="27876" priority="19492">
      <formula>$Y7=1</formula>
    </cfRule>
  </conditionalFormatting>
  <conditionalFormatting sqref="O7">
    <cfRule type="expression" dxfId="27875" priority="19485">
      <formula>$Y7=4</formula>
    </cfRule>
    <cfRule type="expression" dxfId="27874" priority="19486">
      <formula>$Y7=3</formula>
    </cfRule>
    <cfRule type="expression" dxfId="27873" priority="19487">
      <formula>$Y7=2</formula>
    </cfRule>
    <cfRule type="expression" dxfId="27872" priority="19488">
      <formula>$Y7=1</formula>
    </cfRule>
  </conditionalFormatting>
  <conditionalFormatting sqref="R3:V5">
    <cfRule type="expression" dxfId="27871" priority="19481">
      <formula>$Y3=4</formula>
    </cfRule>
    <cfRule type="expression" dxfId="27870" priority="19482">
      <formula>$Y3=3</formula>
    </cfRule>
    <cfRule type="expression" dxfId="27869" priority="19483">
      <formula>$Y3=2</formula>
    </cfRule>
    <cfRule type="expression" dxfId="27868" priority="19484">
      <formula>$Y3=1</formula>
    </cfRule>
  </conditionalFormatting>
  <conditionalFormatting sqref="R6:V9">
    <cfRule type="expression" dxfId="27867" priority="19477">
      <formula>$Y6=4</formula>
    </cfRule>
    <cfRule type="expression" dxfId="27866" priority="19478">
      <formula>$Y6=3</formula>
    </cfRule>
    <cfRule type="expression" dxfId="27865" priority="19479">
      <formula>$Y6=2</formula>
    </cfRule>
    <cfRule type="expression" dxfId="27864" priority="19480">
      <formula>$Y6=1</formula>
    </cfRule>
  </conditionalFormatting>
  <conditionalFormatting sqref="R10:V11">
    <cfRule type="expression" dxfId="27863" priority="19473">
      <formula>$Y10=4</formula>
    </cfRule>
    <cfRule type="expression" dxfId="27862" priority="19474">
      <formula>$Y10=3</formula>
    </cfRule>
    <cfRule type="expression" dxfId="27861" priority="19475">
      <formula>$Y10=2</formula>
    </cfRule>
    <cfRule type="expression" dxfId="27860" priority="19476">
      <formula>$Y10=1</formula>
    </cfRule>
  </conditionalFormatting>
  <conditionalFormatting sqref="R12:V15">
    <cfRule type="expression" dxfId="27859" priority="19469">
      <formula>$Y12=4</formula>
    </cfRule>
    <cfRule type="expression" dxfId="27858" priority="19470">
      <formula>$Y12=3</formula>
    </cfRule>
    <cfRule type="expression" dxfId="27857" priority="19471">
      <formula>$Y12=2</formula>
    </cfRule>
    <cfRule type="expression" dxfId="27856" priority="19472">
      <formula>$Y12=1</formula>
    </cfRule>
  </conditionalFormatting>
  <conditionalFormatting sqref="AA70">
    <cfRule type="expression" dxfId="27855" priority="19465">
      <formula>$Y70=4</formula>
    </cfRule>
    <cfRule type="expression" dxfId="27854" priority="19466">
      <formula>$Y70=3</formula>
    </cfRule>
    <cfRule type="expression" dxfId="27853" priority="19467">
      <formula>$Y70=2</formula>
    </cfRule>
    <cfRule type="expression" dxfId="27852" priority="19468">
      <formula>$Y70=1</formula>
    </cfRule>
  </conditionalFormatting>
  <conditionalFormatting sqref="M70">
    <cfRule type="expression" dxfId="27851" priority="19461">
      <formula>$Y70=4</formula>
    </cfRule>
    <cfRule type="expression" dxfId="27850" priority="19462">
      <formula>$Y70=3</formula>
    </cfRule>
    <cfRule type="expression" dxfId="27849" priority="19463">
      <formula>$Y70=2</formula>
    </cfRule>
    <cfRule type="expression" dxfId="27848" priority="19464">
      <formula>$Y70=1</formula>
    </cfRule>
  </conditionalFormatting>
  <conditionalFormatting sqref="N70">
    <cfRule type="expression" dxfId="27847" priority="19457">
      <formula>$Y70=4</formula>
    </cfRule>
    <cfRule type="expression" dxfId="27846" priority="19458">
      <formula>$Y70=3</formula>
    </cfRule>
    <cfRule type="expression" dxfId="27845" priority="19459">
      <formula>$Y70=2</formula>
    </cfRule>
    <cfRule type="expression" dxfId="27844" priority="19460">
      <formula>$Y70=1</formula>
    </cfRule>
  </conditionalFormatting>
  <conditionalFormatting sqref="O70:P70">
    <cfRule type="expression" dxfId="27843" priority="19453">
      <formula>$Y70=4</formula>
    </cfRule>
    <cfRule type="expression" dxfId="27842" priority="19454">
      <formula>$Y70=3</formula>
    </cfRule>
    <cfRule type="expression" dxfId="27841" priority="19455">
      <formula>$Y70=2</formula>
    </cfRule>
    <cfRule type="expression" dxfId="27840" priority="19456">
      <formula>$Y70=1</formula>
    </cfRule>
  </conditionalFormatting>
  <conditionalFormatting sqref="B70:D70">
    <cfRule type="expression" dxfId="27839" priority="19449">
      <formula>$Y70=4</formula>
    </cfRule>
    <cfRule type="expression" dxfId="27838" priority="19450">
      <formula>$Y70=3</formula>
    </cfRule>
  </conditionalFormatting>
  <conditionalFormatting sqref="B70:D70">
    <cfRule type="expression" dxfId="27837" priority="19451">
      <formula>$Y70=2</formula>
    </cfRule>
    <cfRule type="expression" dxfId="27836" priority="19452">
      <formula>$Y70=1</formula>
    </cfRule>
  </conditionalFormatting>
  <conditionalFormatting sqref="E70:E71">
    <cfRule type="expression" dxfId="27835" priority="19445">
      <formula>$Y70=4</formula>
    </cfRule>
    <cfRule type="expression" dxfId="27834" priority="19446">
      <formula>$Y70=3</formula>
    </cfRule>
    <cfRule type="expression" dxfId="27833" priority="19447">
      <formula>$Y70=2</formula>
    </cfRule>
    <cfRule type="expression" dxfId="27832" priority="19448">
      <formula>$Y70=1</formula>
    </cfRule>
  </conditionalFormatting>
  <conditionalFormatting sqref="I70">
    <cfRule type="expression" dxfId="27831" priority="19441">
      <formula>$Y70=4</formula>
    </cfRule>
    <cfRule type="expression" dxfId="27830" priority="19442">
      <formula>$Y70=3</formula>
    </cfRule>
    <cfRule type="expression" dxfId="27829" priority="19443">
      <formula>$Y70=2</formula>
    </cfRule>
    <cfRule type="expression" dxfId="27828" priority="19444">
      <formula>$Y70=1</formula>
    </cfRule>
  </conditionalFormatting>
  <conditionalFormatting sqref="F70:H70">
    <cfRule type="expression" dxfId="27827" priority="19423">
      <formula>$Y70=4</formula>
    </cfRule>
    <cfRule type="expression" dxfId="27826" priority="19424">
      <formula>$Y70=3</formula>
    </cfRule>
    <cfRule type="expression" dxfId="27825" priority="19425">
      <formula>$Y70=2</formula>
    </cfRule>
    <cfRule type="expression" dxfId="27824" priority="19426">
      <formula>$Y70=1</formula>
    </cfRule>
    <cfRule type="expression" dxfId="27823" priority="19430">
      <formula>$Y70=4</formula>
    </cfRule>
    <cfRule type="expression" dxfId="27822" priority="19431">
      <formula>$Y70=3</formula>
    </cfRule>
    <cfRule type="expression" dxfId="27821" priority="19432">
      <formula>$Y70=2</formula>
    </cfRule>
    <cfRule type="expression" dxfId="27820" priority="19433">
      <formula>$Y70=1</formula>
    </cfRule>
  </conditionalFormatting>
  <conditionalFormatting sqref="F70:H70">
    <cfRule type="expression" dxfId="27819" priority="19437">
      <formula>$Y70=4</formula>
    </cfRule>
    <cfRule type="expression" dxfId="27818" priority="19438">
      <formula>$Y70=3</formula>
    </cfRule>
    <cfRule type="expression" dxfId="27817" priority="19439">
      <formula>$Y70=2</formula>
    </cfRule>
    <cfRule type="expression" dxfId="27816" priority="19440">
      <formula>$Y70=1</formula>
    </cfRule>
  </conditionalFormatting>
  <conditionalFormatting sqref="L70">
    <cfRule type="expression" dxfId="27815" priority="19416">
      <formula>$Y70=4</formula>
    </cfRule>
    <cfRule type="expression" dxfId="27814" priority="19417">
      <formula>$Y70=3</formula>
    </cfRule>
    <cfRule type="expression" dxfId="27813" priority="19418">
      <formula>$Y70=2</formula>
    </cfRule>
    <cfRule type="expression" dxfId="27812" priority="19419">
      <formula>$Y70=1</formula>
    </cfRule>
  </conditionalFormatting>
  <conditionalFormatting sqref="K70">
    <cfRule type="expression" dxfId="27811" priority="19412">
      <formula>$Y70=4</formula>
    </cfRule>
    <cfRule type="expression" dxfId="27810" priority="19413">
      <formula>$Y70=3</formula>
    </cfRule>
    <cfRule type="expression" dxfId="27809" priority="19414">
      <formula>$Y70=2</formula>
    </cfRule>
    <cfRule type="expression" dxfId="27808" priority="19415">
      <formula>$Y70=1</formula>
    </cfRule>
  </conditionalFormatting>
  <conditionalFormatting sqref="I71">
    <cfRule type="expression" dxfId="27807" priority="19408">
      <formula>$Y71=4</formula>
    </cfRule>
    <cfRule type="expression" dxfId="27806" priority="19409">
      <formula>$Y71=3</formula>
    </cfRule>
    <cfRule type="expression" dxfId="27805" priority="19410">
      <formula>$Y71=2</formula>
    </cfRule>
    <cfRule type="expression" dxfId="27804" priority="19411">
      <formula>$Y71=1</formula>
    </cfRule>
  </conditionalFormatting>
  <conditionalFormatting sqref="F71:H71">
    <cfRule type="expression" dxfId="27803" priority="19390">
      <formula>$Y71=4</formula>
    </cfRule>
    <cfRule type="expression" dxfId="27802" priority="19391">
      <formula>$Y71=3</formula>
    </cfRule>
    <cfRule type="expression" dxfId="27801" priority="19392">
      <formula>$Y71=2</formula>
    </cfRule>
    <cfRule type="expression" dxfId="27800" priority="19393">
      <formula>$Y71=1</formula>
    </cfRule>
    <cfRule type="expression" dxfId="27799" priority="19397">
      <formula>$Y71=4</formula>
    </cfRule>
    <cfRule type="expression" dxfId="27798" priority="19398">
      <formula>$Y71=3</formula>
    </cfRule>
    <cfRule type="expression" dxfId="27797" priority="19399">
      <formula>$Y71=2</formula>
    </cfRule>
    <cfRule type="expression" dxfId="27796" priority="19400">
      <formula>$Y71=1</formula>
    </cfRule>
  </conditionalFormatting>
  <conditionalFormatting sqref="F71:H71">
    <cfRule type="expression" dxfId="27795" priority="19404">
      <formula>$Y71=4</formula>
    </cfRule>
    <cfRule type="expression" dxfId="27794" priority="19405">
      <formula>$Y71=3</formula>
    </cfRule>
    <cfRule type="expression" dxfId="27793" priority="19406">
      <formula>$Y71=2</formula>
    </cfRule>
    <cfRule type="expression" dxfId="27792" priority="19407">
      <formula>$Y71=1</formula>
    </cfRule>
  </conditionalFormatting>
  <conditionalFormatting sqref="AA71">
    <cfRule type="expression" dxfId="27791" priority="19383">
      <formula>$Y71=4</formula>
    </cfRule>
    <cfRule type="expression" dxfId="27790" priority="19384">
      <formula>$Y71=3</formula>
    </cfRule>
    <cfRule type="expression" dxfId="27789" priority="19385">
      <formula>$Y71=2</formula>
    </cfRule>
    <cfRule type="expression" dxfId="27788" priority="19386">
      <formula>$Y71=1</formula>
    </cfRule>
  </conditionalFormatting>
  <conditionalFormatting sqref="Q71:Z71">
    <cfRule type="expression" dxfId="27787" priority="19379">
      <formula>$Y71=4</formula>
    </cfRule>
    <cfRule type="expression" dxfId="27786" priority="19380">
      <formula>$Y71=3</formula>
    </cfRule>
    <cfRule type="expression" dxfId="27785" priority="19381">
      <formula>$Y71=2</formula>
    </cfRule>
    <cfRule type="expression" dxfId="27784" priority="19382">
      <formula>$Y71=1</formula>
    </cfRule>
  </conditionalFormatting>
  <conditionalFormatting sqref="P71">
    <cfRule type="expression" dxfId="27783" priority="19375">
      <formula>$Y71=4</formula>
    </cfRule>
    <cfRule type="expression" dxfId="27782" priority="19376">
      <formula>$Y71=3</formula>
    </cfRule>
    <cfRule type="expression" dxfId="27781" priority="19377">
      <formula>$Y71=2</formula>
    </cfRule>
    <cfRule type="expression" dxfId="27780" priority="19378">
      <formula>$Y71=1</formula>
    </cfRule>
  </conditionalFormatting>
  <conditionalFormatting sqref="W3:X5">
    <cfRule type="expression" dxfId="27779" priority="19371">
      <formula>$Y3=4</formula>
    </cfRule>
    <cfRule type="expression" dxfId="27778" priority="19372">
      <formula>$Y3=3</formula>
    </cfRule>
    <cfRule type="expression" dxfId="27777" priority="19373">
      <formula>$Y3=2</formula>
    </cfRule>
    <cfRule type="expression" dxfId="27776" priority="19374">
      <formula>$Y3=1</formula>
    </cfRule>
  </conditionalFormatting>
  <conditionalFormatting sqref="W6:X9">
    <cfRule type="expression" dxfId="27775" priority="19367">
      <formula>$Y6=4</formula>
    </cfRule>
    <cfRule type="expression" dxfId="27774" priority="19368">
      <formula>$Y6=3</formula>
    </cfRule>
    <cfRule type="expression" dxfId="27773" priority="19369">
      <formula>$Y6=2</formula>
    </cfRule>
    <cfRule type="expression" dxfId="27772" priority="19370">
      <formula>$Y6=1</formula>
    </cfRule>
  </conditionalFormatting>
  <conditionalFormatting sqref="W10:X11">
    <cfRule type="expression" dxfId="27771" priority="19363">
      <formula>$Y10=4</formula>
    </cfRule>
    <cfRule type="expression" dxfId="27770" priority="19364">
      <formula>$Y10=3</formula>
    </cfRule>
    <cfRule type="expression" dxfId="27769" priority="19365">
      <formula>$Y10=2</formula>
    </cfRule>
    <cfRule type="expression" dxfId="27768" priority="19366">
      <formula>$Y10=1</formula>
    </cfRule>
  </conditionalFormatting>
  <conditionalFormatting sqref="W12:X15">
    <cfRule type="expression" dxfId="27767" priority="19359">
      <formula>$Y12=4</formula>
    </cfRule>
    <cfRule type="expression" dxfId="27766" priority="19360">
      <formula>$Y12=3</formula>
    </cfRule>
    <cfRule type="expression" dxfId="27765" priority="19361">
      <formula>$Y12=2</formula>
    </cfRule>
    <cfRule type="expression" dxfId="27764" priority="19362">
      <formula>$Y12=1</formula>
    </cfRule>
  </conditionalFormatting>
  <conditionalFormatting sqref="AB3:AC5">
    <cfRule type="expression" dxfId="27763" priority="19355">
      <formula>$Y3=4</formula>
    </cfRule>
    <cfRule type="expression" dxfId="27762" priority="19356">
      <formula>$Y3=3</formula>
    </cfRule>
    <cfRule type="expression" dxfId="27761" priority="19357">
      <formula>$Y3=2</formula>
    </cfRule>
    <cfRule type="expression" dxfId="27760" priority="19358">
      <formula>$Y3=1</formula>
    </cfRule>
  </conditionalFormatting>
  <conditionalFormatting sqref="AB6:AC9">
    <cfRule type="expression" dxfId="27759" priority="19351">
      <formula>$Y6=4</formula>
    </cfRule>
    <cfRule type="expression" dxfId="27758" priority="19352">
      <formula>$Y6=3</formula>
    </cfRule>
    <cfRule type="expression" dxfId="27757" priority="19353">
      <formula>$Y6=2</formula>
    </cfRule>
    <cfRule type="expression" dxfId="27756" priority="19354">
      <formula>$Y6=1</formula>
    </cfRule>
  </conditionalFormatting>
  <conditionalFormatting sqref="AB10:AC11">
    <cfRule type="expression" dxfId="27755" priority="19347">
      <formula>$Y10=4</formula>
    </cfRule>
    <cfRule type="expression" dxfId="27754" priority="19348">
      <formula>$Y10=3</formula>
    </cfRule>
    <cfRule type="expression" dxfId="27753" priority="19349">
      <formula>$Y10=2</formula>
    </cfRule>
    <cfRule type="expression" dxfId="27752" priority="19350">
      <formula>$Y10=1</formula>
    </cfRule>
  </conditionalFormatting>
  <conditionalFormatting sqref="AB12:AC15">
    <cfRule type="expression" dxfId="27751" priority="19343">
      <formula>$Y12=4</formula>
    </cfRule>
    <cfRule type="expression" dxfId="27750" priority="19344">
      <formula>$Y12=3</formula>
    </cfRule>
    <cfRule type="expression" dxfId="27749" priority="19345">
      <formula>$Y12=2</formula>
    </cfRule>
    <cfRule type="expression" dxfId="27748" priority="19346">
      <formula>$Y12=1</formula>
    </cfRule>
  </conditionalFormatting>
  <conditionalFormatting sqref="K73:K79">
    <cfRule type="expression" dxfId="27747" priority="19339">
      <formula>$Y73=4</formula>
    </cfRule>
    <cfRule type="expression" dxfId="27746" priority="19340">
      <formula>$Y73=3</formula>
    </cfRule>
    <cfRule type="expression" dxfId="27745" priority="19341">
      <formula>$Y73=2</formula>
    </cfRule>
    <cfRule type="expression" dxfId="27744" priority="19342">
      <formula>$Y73=1</formula>
    </cfRule>
  </conditionalFormatting>
  <conditionalFormatting sqref="J73:J80">
    <cfRule type="expression" dxfId="27743" priority="19335">
      <formula>$Y73=4</formula>
    </cfRule>
    <cfRule type="expression" dxfId="27742" priority="19336">
      <formula>$Y73=3</formula>
    </cfRule>
    <cfRule type="expression" dxfId="27741" priority="19337">
      <formula>$Y73=2</formula>
    </cfRule>
    <cfRule type="expression" dxfId="27740" priority="19338">
      <formula>$Y73=1</formula>
    </cfRule>
  </conditionalFormatting>
  <conditionalFormatting sqref="G72:H72">
    <cfRule type="expression" dxfId="27739" priority="19317">
      <formula>$Y72=4</formula>
    </cfRule>
    <cfRule type="expression" dxfId="27738" priority="19318">
      <formula>$Y72=3</formula>
    </cfRule>
    <cfRule type="expression" dxfId="27737" priority="19319">
      <formula>$Y72=2</formula>
    </cfRule>
    <cfRule type="expression" dxfId="27736" priority="19320">
      <formula>$Y72=1</formula>
    </cfRule>
    <cfRule type="expression" dxfId="27735" priority="19324">
      <formula>$Y72=4</formula>
    </cfRule>
    <cfRule type="expression" dxfId="27734" priority="19325">
      <formula>$Y72=3</formula>
    </cfRule>
    <cfRule type="expression" dxfId="27733" priority="19326">
      <formula>$Y72=2</formula>
    </cfRule>
    <cfRule type="expression" dxfId="27732" priority="19327">
      <formula>$Y72=1</formula>
    </cfRule>
  </conditionalFormatting>
  <conditionalFormatting sqref="G72:H72">
    <cfRule type="expression" dxfId="27731" priority="19331">
      <formula>$Y72=4</formula>
    </cfRule>
    <cfRule type="expression" dxfId="27730" priority="19332">
      <formula>$Y72=3</formula>
    </cfRule>
    <cfRule type="expression" dxfId="27729" priority="19333">
      <formula>$Y72=2</formula>
    </cfRule>
    <cfRule type="expression" dxfId="27728" priority="19334">
      <formula>$Y72=1</formula>
    </cfRule>
  </conditionalFormatting>
  <conditionalFormatting sqref="B73:D79">
    <cfRule type="expression" dxfId="27727" priority="19310">
      <formula>$Y73=4</formula>
    </cfRule>
    <cfRule type="expression" dxfId="27726" priority="19311">
      <formula>$Y73=3</formula>
    </cfRule>
  </conditionalFormatting>
  <conditionalFormatting sqref="B73:D79">
    <cfRule type="expression" dxfId="27725" priority="19312">
      <formula>$Y73=2</formula>
    </cfRule>
    <cfRule type="expression" dxfId="27724" priority="19313">
      <formula>$Y73=1</formula>
    </cfRule>
  </conditionalFormatting>
  <conditionalFormatting sqref="E73:E79">
    <cfRule type="expression" dxfId="27723" priority="19306">
      <formula>$Y73=4</formula>
    </cfRule>
    <cfRule type="expression" dxfId="27722" priority="19307">
      <formula>$Y73=3</formula>
    </cfRule>
    <cfRule type="expression" dxfId="27721" priority="19308">
      <formula>$Y73=2</formula>
    </cfRule>
    <cfRule type="expression" dxfId="27720" priority="19309">
      <formula>$Y73=1</formula>
    </cfRule>
  </conditionalFormatting>
  <conditionalFormatting sqref="I73:I79">
    <cfRule type="expression" dxfId="27719" priority="19302">
      <formula>$Y73=4</formula>
    </cfRule>
    <cfRule type="expression" dxfId="27718" priority="19303">
      <formula>$Y73=3</formula>
    </cfRule>
    <cfRule type="expression" dxfId="27717" priority="19304">
      <formula>$Y73=2</formula>
    </cfRule>
    <cfRule type="expression" dxfId="27716" priority="19305">
      <formula>$Y73=1</formula>
    </cfRule>
  </conditionalFormatting>
  <conditionalFormatting sqref="F73:F80">
    <cfRule type="expression" dxfId="27715" priority="19290">
      <formula>$Y73=4</formula>
    </cfRule>
    <cfRule type="expression" dxfId="27714" priority="19291">
      <formula>$Y73=3</formula>
    </cfRule>
    <cfRule type="expression" dxfId="27713" priority="19292">
      <formula>$Y73=2</formula>
    </cfRule>
    <cfRule type="expression" dxfId="27712" priority="19293">
      <formula>$Y73=1</formula>
    </cfRule>
    <cfRule type="expression" dxfId="27711" priority="19294">
      <formula>$Y73=4</formula>
    </cfRule>
    <cfRule type="expression" dxfId="27710" priority="19295">
      <formula>$Y73=3</formula>
    </cfRule>
    <cfRule type="expression" dxfId="27709" priority="19296">
      <formula>$Y73=2</formula>
    </cfRule>
    <cfRule type="expression" dxfId="27708" priority="19297">
      <formula>$Y73=1</formula>
    </cfRule>
  </conditionalFormatting>
  <conditionalFormatting sqref="F73:F80">
    <cfRule type="expression" dxfId="27707" priority="19298">
      <formula>$Y73=4</formula>
    </cfRule>
    <cfRule type="expression" dxfId="27706" priority="19299">
      <formula>$Y73=3</formula>
    </cfRule>
    <cfRule type="expression" dxfId="27705" priority="19300">
      <formula>$Y73=2</formula>
    </cfRule>
    <cfRule type="expression" dxfId="27704" priority="19301">
      <formula>$Y73=1</formula>
    </cfRule>
  </conditionalFormatting>
  <conditionalFormatting sqref="G73:H79">
    <cfRule type="expression" dxfId="27703" priority="19272">
      <formula>$Y73=4</formula>
    </cfRule>
    <cfRule type="expression" dxfId="27702" priority="19273">
      <formula>$Y73=3</formula>
    </cfRule>
    <cfRule type="expression" dxfId="27701" priority="19274">
      <formula>$Y73=2</formula>
    </cfRule>
    <cfRule type="expression" dxfId="27700" priority="19275">
      <formula>$Y73=1</formula>
    </cfRule>
    <cfRule type="expression" dxfId="27699" priority="19279">
      <formula>$Y73=4</formula>
    </cfRule>
    <cfRule type="expression" dxfId="27698" priority="19280">
      <formula>$Y73=3</formula>
    </cfRule>
    <cfRule type="expression" dxfId="27697" priority="19281">
      <formula>$Y73=2</formula>
    </cfRule>
    <cfRule type="expression" dxfId="27696" priority="19282">
      <formula>$Y73=1</formula>
    </cfRule>
  </conditionalFormatting>
  <conditionalFormatting sqref="G73:H79">
    <cfRule type="expression" dxfId="27695" priority="19286">
      <formula>$Y73=4</formula>
    </cfRule>
    <cfRule type="expression" dxfId="27694" priority="19287">
      <formula>$Y73=3</formula>
    </cfRule>
    <cfRule type="expression" dxfId="27693" priority="19288">
      <formula>$Y73=2</formula>
    </cfRule>
    <cfRule type="expression" dxfId="27692" priority="19289">
      <formula>$Y73=1</formula>
    </cfRule>
  </conditionalFormatting>
  <conditionalFormatting sqref="AA72:AA73">
    <cfRule type="expression" dxfId="27691" priority="19265">
      <formula>$Y72=4</formula>
    </cfRule>
    <cfRule type="expression" dxfId="27690" priority="19266">
      <formula>$Y72=3</formula>
    </cfRule>
    <cfRule type="expression" dxfId="27689" priority="19267">
      <formula>$Y72=2</formula>
    </cfRule>
    <cfRule type="expression" dxfId="27688" priority="19268">
      <formula>$Y72=1</formula>
    </cfRule>
  </conditionalFormatting>
  <conditionalFormatting sqref="N72:N74">
    <cfRule type="expression" dxfId="27687" priority="19261">
      <formula>$Y72=4</formula>
    </cfRule>
    <cfRule type="expression" dxfId="27686" priority="19262">
      <formula>$Y72=3</formula>
    </cfRule>
    <cfRule type="expression" dxfId="27685" priority="19263">
      <formula>$Y72=2</formula>
    </cfRule>
    <cfRule type="expression" dxfId="27684" priority="19264">
      <formula>$Y72=1</formula>
    </cfRule>
  </conditionalFormatting>
  <conditionalFormatting sqref="O72:P74">
    <cfRule type="expression" dxfId="27683" priority="19257">
      <formula>$Y72=4</formula>
    </cfRule>
    <cfRule type="expression" dxfId="27682" priority="19258">
      <formula>$Y72=3</formula>
    </cfRule>
    <cfRule type="expression" dxfId="27681" priority="19259">
      <formula>$Y72=2</formula>
    </cfRule>
    <cfRule type="expression" dxfId="27680" priority="19260">
      <formula>$Y72=1</formula>
    </cfRule>
  </conditionalFormatting>
  <conditionalFormatting sqref="N74:N79">
    <cfRule type="expression" dxfId="27679" priority="19249">
      <formula>$Y74=4</formula>
    </cfRule>
    <cfRule type="expression" dxfId="27678" priority="19250">
      <formula>$Y74=3</formula>
    </cfRule>
    <cfRule type="expression" dxfId="27677" priority="19251">
      <formula>$Y74=2</formula>
    </cfRule>
    <cfRule type="expression" dxfId="27676" priority="19252">
      <formula>$Y74=1</formula>
    </cfRule>
  </conditionalFormatting>
  <conditionalFormatting sqref="O74:P79">
    <cfRule type="expression" dxfId="27675" priority="19245">
      <formula>$Y74=4</formula>
    </cfRule>
    <cfRule type="expression" dxfId="27674" priority="19246">
      <formula>$Y74=3</formula>
    </cfRule>
    <cfRule type="expression" dxfId="27673" priority="19247">
      <formula>$Y74=2</formula>
    </cfRule>
    <cfRule type="expression" dxfId="27672" priority="19248">
      <formula>$Y74=1</formula>
    </cfRule>
  </conditionalFormatting>
  <conditionalFormatting sqref="E73">
    <cfRule type="expression" dxfId="27671" priority="19241">
      <formula>$Y73=4</formula>
    </cfRule>
    <cfRule type="expression" dxfId="27670" priority="19242">
      <formula>$Y73=3</formula>
    </cfRule>
    <cfRule type="expression" dxfId="27669" priority="19243">
      <formula>$Y73=2</formula>
    </cfRule>
    <cfRule type="expression" dxfId="27668" priority="19244">
      <formula>$Y73=1</formula>
    </cfRule>
  </conditionalFormatting>
  <conditionalFormatting sqref="I73">
    <cfRule type="expression" dxfId="27667" priority="19237">
      <formula>$Y73=4</formula>
    </cfRule>
    <cfRule type="expression" dxfId="27666" priority="19238">
      <formula>$Y73=3</formula>
    </cfRule>
    <cfRule type="expression" dxfId="27665" priority="19239">
      <formula>$Y73=2</formula>
    </cfRule>
    <cfRule type="expression" dxfId="27664" priority="19240">
      <formula>$Y73=1</formula>
    </cfRule>
  </conditionalFormatting>
  <conditionalFormatting sqref="J73">
    <cfRule type="expression" dxfId="27663" priority="19233">
      <formula>$Y73=4</formula>
    </cfRule>
    <cfRule type="expression" dxfId="27662" priority="19234">
      <formula>$Y73=3</formula>
    </cfRule>
    <cfRule type="expression" dxfId="27661" priority="19235">
      <formula>$Y73=2</formula>
    </cfRule>
    <cfRule type="expression" dxfId="27660" priority="19236">
      <formula>$Y73=1</formula>
    </cfRule>
  </conditionalFormatting>
  <conditionalFormatting sqref="F73">
    <cfRule type="expression" dxfId="27659" priority="19221">
      <formula>$Y73=4</formula>
    </cfRule>
    <cfRule type="expression" dxfId="27658" priority="19222">
      <formula>$Y73=3</formula>
    </cfRule>
    <cfRule type="expression" dxfId="27657" priority="19223">
      <formula>$Y73=2</formula>
    </cfRule>
    <cfRule type="expression" dxfId="27656" priority="19224">
      <formula>$Y73=1</formula>
    </cfRule>
    <cfRule type="expression" dxfId="27655" priority="19225">
      <formula>$Y73=4</formula>
    </cfRule>
    <cfRule type="expression" dxfId="27654" priority="19226">
      <formula>$Y73=3</formula>
    </cfRule>
    <cfRule type="expression" dxfId="27653" priority="19227">
      <formula>$Y73=2</formula>
    </cfRule>
    <cfRule type="expression" dxfId="27652" priority="19228">
      <formula>$Y73=1</formula>
    </cfRule>
  </conditionalFormatting>
  <conditionalFormatting sqref="F73">
    <cfRule type="expression" dxfId="27651" priority="19229">
      <formula>$Y73=4</formula>
    </cfRule>
    <cfRule type="expression" dxfId="27650" priority="19230">
      <formula>$Y73=3</formula>
    </cfRule>
    <cfRule type="expression" dxfId="27649" priority="19231">
      <formula>$Y73=2</formula>
    </cfRule>
    <cfRule type="expression" dxfId="27648" priority="19232">
      <formula>$Y73=1</formula>
    </cfRule>
  </conditionalFormatting>
  <conditionalFormatting sqref="G73:H73">
    <cfRule type="expression" dxfId="27647" priority="19203">
      <formula>$Y73=4</formula>
    </cfRule>
    <cfRule type="expression" dxfId="27646" priority="19204">
      <formula>$Y73=3</formula>
    </cfRule>
    <cfRule type="expression" dxfId="27645" priority="19205">
      <formula>$Y73=2</formula>
    </cfRule>
    <cfRule type="expression" dxfId="27644" priority="19206">
      <formula>$Y73=1</formula>
    </cfRule>
    <cfRule type="expression" dxfId="27643" priority="19210">
      <formula>$Y73=4</formula>
    </cfRule>
    <cfRule type="expression" dxfId="27642" priority="19211">
      <formula>$Y73=3</formula>
    </cfRule>
    <cfRule type="expression" dxfId="27641" priority="19212">
      <formula>$Y73=2</formula>
    </cfRule>
    <cfRule type="expression" dxfId="27640" priority="19213">
      <formula>$Y73=1</formula>
    </cfRule>
  </conditionalFormatting>
  <conditionalFormatting sqref="G73:H73">
    <cfRule type="expression" dxfId="27639" priority="19217">
      <formula>$Y73=4</formula>
    </cfRule>
    <cfRule type="expression" dxfId="27638" priority="19218">
      <formula>$Y73=3</formula>
    </cfRule>
    <cfRule type="expression" dxfId="27637" priority="19219">
      <formula>$Y73=2</formula>
    </cfRule>
    <cfRule type="expression" dxfId="27636" priority="19220">
      <formula>$Y73=1</formula>
    </cfRule>
  </conditionalFormatting>
  <conditionalFormatting sqref="L72">
    <cfRule type="expression" dxfId="27635" priority="19196">
      <formula>$Y72=4</formula>
    </cfRule>
    <cfRule type="expression" dxfId="27634" priority="19197">
      <formula>$Y72=3</formula>
    </cfRule>
  </conditionalFormatting>
  <conditionalFormatting sqref="L72">
    <cfRule type="expression" dxfId="27633" priority="19198">
      <formula>$Y72=2</formula>
    </cfRule>
    <cfRule type="expression" dxfId="27632" priority="19199">
      <formula>$Y72=1</formula>
    </cfRule>
  </conditionalFormatting>
  <conditionalFormatting sqref="AA67">
    <cfRule type="expression" dxfId="27631" priority="19192">
      <formula>$Y67=4</formula>
    </cfRule>
    <cfRule type="expression" dxfId="27630" priority="19193">
      <formula>$Y67=3</formula>
    </cfRule>
    <cfRule type="expression" dxfId="27629" priority="19194">
      <formula>$Y67=2</formula>
    </cfRule>
    <cfRule type="expression" dxfId="27628" priority="19195">
      <formula>$Y67=1</formula>
    </cfRule>
  </conditionalFormatting>
  <conditionalFormatting sqref="W67:Z67">
    <cfRule type="expression" dxfId="27627" priority="19188">
      <formula>$Y67=4</formula>
    </cfRule>
    <cfRule type="expression" dxfId="27626" priority="19189">
      <formula>$Y67=3</formula>
    </cfRule>
    <cfRule type="expression" dxfId="27625" priority="19190">
      <formula>$Y67=2</formula>
    </cfRule>
    <cfRule type="expression" dxfId="27624" priority="19191">
      <formula>$Y67=1</formula>
    </cfRule>
  </conditionalFormatting>
  <conditionalFormatting sqref="AA68">
    <cfRule type="expression" dxfId="27623" priority="19184">
      <formula>$Y68=4</formula>
    </cfRule>
    <cfRule type="expression" dxfId="27622" priority="19185">
      <formula>$Y68=3</formula>
    </cfRule>
    <cfRule type="expression" dxfId="27621" priority="19186">
      <formula>$Y68=2</formula>
    </cfRule>
    <cfRule type="expression" dxfId="27620" priority="19187">
      <formula>$Y68=1</formula>
    </cfRule>
  </conditionalFormatting>
  <conditionalFormatting sqref="W68:Z68">
    <cfRule type="expression" dxfId="27619" priority="19180">
      <formula>$Y68=4</formula>
    </cfRule>
    <cfRule type="expression" dxfId="27618" priority="19181">
      <formula>$Y68=3</formula>
    </cfRule>
    <cfRule type="expression" dxfId="27617" priority="19182">
      <formula>$Y68=2</formula>
    </cfRule>
    <cfRule type="expression" dxfId="27616" priority="19183">
      <formula>$Y68=1</formula>
    </cfRule>
  </conditionalFormatting>
  <conditionalFormatting sqref="Q74:U79">
    <cfRule type="expression" dxfId="27615" priority="19176">
      <formula>$Y74=4</formula>
    </cfRule>
    <cfRule type="expression" dxfId="27614" priority="19177">
      <formula>$Y74=3</formula>
    </cfRule>
    <cfRule type="expression" dxfId="27613" priority="19178">
      <formula>$Y74=2</formula>
    </cfRule>
    <cfRule type="expression" dxfId="27612" priority="19179">
      <formula>$Y74=1</formula>
    </cfRule>
  </conditionalFormatting>
  <conditionalFormatting sqref="V74:V79">
    <cfRule type="expression" dxfId="27611" priority="19172">
      <formula>$Y74=4</formula>
    </cfRule>
    <cfRule type="expression" dxfId="27610" priority="19173">
      <formula>$Y74=3</formula>
    </cfRule>
    <cfRule type="expression" dxfId="27609" priority="19174">
      <formula>$Y74=2</formula>
    </cfRule>
    <cfRule type="expression" dxfId="27608" priority="19175">
      <formula>$Y74=1</formula>
    </cfRule>
  </conditionalFormatting>
  <conditionalFormatting sqref="B80:C80">
    <cfRule type="expression" dxfId="27607" priority="19168">
      <formula>$Y80=4</formula>
    </cfRule>
    <cfRule type="expression" dxfId="27606" priority="19169">
      <formula>$Y80=3</formula>
    </cfRule>
  </conditionalFormatting>
  <conditionalFormatting sqref="B80:C80">
    <cfRule type="expression" dxfId="27605" priority="19170">
      <formula>$Y80=2</formula>
    </cfRule>
    <cfRule type="expression" dxfId="27604" priority="19171">
      <formula>$Y80=1</formula>
    </cfRule>
  </conditionalFormatting>
  <conditionalFormatting sqref="G80:H80">
    <cfRule type="expression" dxfId="27603" priority="19150">
      <formula>$Y80=4</formula>
    </cfRule>
    <cfRule type="expression" dxfId="27602" priority="19151">
      <formula>$Y80=3</formula>
    </cfRule>
    <cfRule type="expression" dxfId="27601" priority="19152">
      <formula>$Y80=2</formula>
    </cfRule>
    <cfRule type="expression" dxfId="27600" priority="19153">
      <formula>$Y80=1</formula>
    </cfRule>
    <cfRule type="expression" dxfId="27599" priority="19157">
      <formula>$Y80=4</formula>
    </cfRule>
    <cfRule type="expression" dxfId="27598" priority="19158">
      <formula>$Y80=3</formula>
    </cfRule>
    <cfRule type="expression" dxfId="27597" priority="19159">
      <formula>$Y80=2</formula>
    </cfRule>
    <cfRule type="expression" dxfId="27596" priority="19160">
      <formula>$Y80=1</formula>
    </cfRule>
  </conditionalFormatting>
  <conditionalFormatting sqref="G80:H80">
    <cfRule type="expression" dxfId="27595" priority="19164">
      <formula>$Y80=4</formula>
    </cfRule>
    <cfRule type="expression" dxfId="27594" priority="19165">
      <formula>$Y80=3</formula>
    </cfRule>
    <cfRule type="expression" dxfId="27593" priority="19166">
      <formula>$Y80=2</formula>
    </cfRule>
    <cfRule type="expression" dxfId="27592" priority="19167">
      <formula>$Y80=1</formula>
    </cfRule>
  </conditionalFormatting>
  <conditionalFormatting sqref="B81:D94">
    <cfRule type="expression" dxfId="27591" priority="19143">
      <formula>$Y81=4</formula>
    </cfRule>
    <cfRule type="expression" dxfId="27590" priority="19144">
      <formula>$Y81=3</formula>
    </cfRule>
  </conditionalFormatting>
  <conditionalFormatting sqref="B81:D94">
    <cfRule type="expression" dxfId="27589" priority="19145">
      <formula>$Y81=2</formula>
    </cfRule>
    <cfRule type="expression" dxfId="27588" priority="19146">
      <formula>$Y81=1</formula>
    </cfRule>
  </conditionalFormatting>
  <conditionalFormatting sqref="E81:E94">
    <cfRule type="expression" dxfId="27587" priority="19135">
      <formula>$Y81=4</formula>
    </cfRule>
    <cfRule type="expression" dxfId="27586" priority="19136">
      <formula>$Y81=3</formula>
    </cfRule>
    <cfRule type="expression" dxfId="27585" priority="19137">
      <formula>$Y81=2</formula>
    </cfRule>
    <cfRule type="expression" dxfId="27584" priority="19138">
      <formula>$Y81=1</formula>
    </cfRule>
  </conditionalFormatting>
  <conditionalFormatting sqref="F81:H94">
    <cfRule type="expression" dxfId="27583" priority="19117">
      <formula>$Y81=4</formula>
    </cfRule>
    <cfRule type="expression" dxfId="27582" priority="19118">
      <formula>$Y81=3</formula>
    </cfRule>
    <cfRule type="expression" dxfId="27581" priority="19119">
      <formula>$Y81=2</formula>
    </cfRule>
    <cfRule type="expression" dxfId="27580" priority="19120">
      <formula>$Y81=1</formula>
    </cfRule>
    <cfRule type="expression" dxfId="27579" priority="19124">
      <formula>$Y81=4</formula>
    </cfRule>
    <cfRule type="expression" dxfId="27578" priority="19125">
      <formula>$Y81=3</formula>
    </cfRule>
    <cfRule type="expression" dxfId="27577" priority="19126">
      <formula>$Y81=2</formula>
    </cfRule>
    <cfRule type="expression" dxfId="27576" priority="19127">
      <formula>$Y81=1</formula>
    </cfRule>
  </conditionalFormatting>
  <conditionalFormatting sqref="J81:K94">
    <cfRule type="expression" dxfId="27575" priority="19139">
      <formula>$Y81=4</formula>
    </cfRule>
    <cfRule type="expression" dxfId="27574" priority="19140">
      <formula>$Y81=3</formula>
    </cfRule>
    <cfRule type="expression" dxfId="27573" priority="19141">
      <formula>$Y81=2</formula>
    </cfRule>
    <cfRule type="expression" dxfId="27572" priority="19142">
      <formula>$Y81=1</formula>
    </cfRule>
  </conditionalFormatting>
  <conditionalFormatting sqref="J81:J94">
    <cfRule type="expression" dxfId="27571" priority="19110">
      <formula>$Y81=4</formula>
    </cfRule>
    <cfRule type="expression" dxfId="27570" priority="19111">
      <formula>$Y81=3</formula>
    </cfRule>
    <cfRule type="expression" dxfId="27569" priority="19112">
      <formula>$Y81=2</formula>
    </cfRule>
    <cfRule type="expression" dxfId="27568" priority="19113">
      <formula>$Y81=1</formula>
    </cfRule>
  </conditionalFormatting>
  <conditionalFormatting sqref="F81:F94">
    <cfRule type="expression" dxfId="27567" priority="19098">
      <formula>$Y81=4</formula>
    </cfRule>
    <cfRule type="expression" dxfId="27566" priority="19099">
      <formula>$Y81=3</formula>
    </cfRule>
    <cfRule type="expression" dxfId="27565" priority="19100">
      <formula>$Y81=2</formula>
    </cfRule>
    <cfRule type="expression" dxfId="27564" priority="19101">
      <formula>$Y81=1</formula>
    </cfRule>
    <cfRule type="expression" dxfId="27563" priority="19102">
      <formula>$Y81=4</formula>
    </cfRule>
    <cfRule type="expression" dxfId="27562" priority="19103">
      <formula>$Y81=3</formula>
    </cfRule>
    <cfRule type="expression" dxfId="27561" priority="19104">
      <formula>$Y81=2</formula>
    </cfRule>
    <cfRule type="expression" dxfId="27560" priority="19105">
      <formula>$Y81=1</formula>
    </cfRule>
  </conditionalFormatting>
  <conditionalFormatting sqref="F81:F94">
    <cfRule type="expression" dxfId="27559" priority="19106">
      <formula>$Y81=4</formula>
    </cfRule>
    <cfRule type="expression" dxfId="27558" priority="19107">
      <formula>$Y81=3</formula>
    </cfRule>
    <cfRule type="expression" dxfId="27557" priority="19108">
      <formula>$Y81=2</formula>
    </cfRule>
    <cfRule type="expression" dxfId="27556" priority="19109">
      <formula>$Y81=1</formula>
    </cfRule>
  </conditionalFormatting>
  <conditionalFormatting sqref="B81:C94">
    <cfRule type="expression" dxfId="27555" priority="19094">
      <formula>$Y81=4</formula>
    </cfRule>
    <cfRule type="expression" dxfId="27554" priority="19095">
      <formula>$Y81=3</formula>
    </cfRule>
  </conditionalFormatting>
  <conditionalFormatting sqref="B81:C94">
    <cfRule type="expression" dxfId="27553" priority="19096">
      <formula>$Y81=2</formula>
    </cfRule>
    <cfRule type="expression" dxfId="27552" priority="19097">
      <formula>$Y81=1</formula>
    </cfRule>
  </conditionalFormatting>
  <conditionalFormatting sqref="G81:H94">
    <cfRule type="expression" dxfId="27551" priority="19076">
      <formula>$Y81=4</formula>
    </cfRule>
    <cfRule type="expression" dxfId="27550" priority="19077">
      <formula>$Y81=3</formula>
    </cfRule>
    <cfRule type="expression" dxfId="27549" priority="19078">
      <formula>$Y81=2</formula>
    </cfRule>
    <cfRule type="expression" dxfId="27548" priority="19079">
      <formula>$Y81=1</formula>
    </cfRule>
    <cfRule type="expression" dxfId="27547" priority="19083">
      <formula>$Y81=4</formula>
    </cfRule>
    <cfRule type="expression" dxfId="27546" priority="19084">
      <formula>$Y81=3</formula>
    </cfRule>
    <cfRule type="expression" dxfId="27545" priority="19085">
      <formula>$Y81=2</formula>
    </cfRule>
    <cfRule type="expression" dxfId="27544" priority="19086">
      <formula>$Y81=1</formula>
    </cfRule>
  </conditionalFormatting>
  <conditionalFormatting sqref="G81:H94">
    <cfRule type="expression" dxfId="27543" priority="19090">
      <formula>$Y81=4</formula>
    </cfRule>
    <cfRule type="expression" dxfId="27542" priority="19091">
      <formula>$Y81=3</formula>
    </cfRule>
    <cfRule type="expression" dxfId="27541" priority="19092">
      <formula>$Y81=2</formula>
    </cfRule>
    <cfRule type="expression" dxfId="27540" priority="19093">
      <formula>$Y81=1</formula>
    </cfRule>
  </conditionalFormatting>
  <conditionalFormatting sqref="AA80:AA94">
    <cfRule type="expression" dxfId="27539" priority="19069">
      <formula>$Y80=4</formula>
    </cfRule>
    <cfRule type="expression" dxfId="27538" priority="19070">
      <formula>$Y80=3</formula>
    </cfRule>
    <cfRule type="expression" dxfId="27537" priority="19071">
      <formula>$Y80=2</formula>
    </cfRule>
    <cfRule type="expression" dxfId="27536" priority="19072">
      <formula>$Y80=1</formula>
    </cfRule>
  </conditionalFormatting>
  <conditionalFormatting sqref="N80:N94">
    <cfRule type="expression" dxfId="27535" priority="19065">
      <formula>$Y80=4</formula>
    </cfRule>
    <cfRule type="expression" dxfId="27534" priority="19066">
      <formula>$Y80=3</formula>
    </cfRule>
    <cfRule type="expression" dxfId="27533" priority="19067">
      <formula>$Y80=2</formula>
    </cfRule>
    <cfRule type="expression" dxfId="27532" priority="19068">
      <formula>$Y80=1</formula>
    </cfRule>
  </conditionalFormatting>
  <conditionalFormatting sqref="O80:P94">
    <cfRule type="expression" dxfId="27531" priority="19061">
      <formula>$Y80=4</formula>
    </cfRule>
    <cfRule type="expression" dxfId="27530" priority="19062">
      <formula>$Y80=3</formula>
    </cfRule>
    <cfRule type="expression" dxfId="27529" priority="19063">
      <formula>$Y80=2</formula>
    </cfRule>
    <cfRule type="expression" dxfId="27528" priority="19064">
      <formula>$Y80=1</formula>
    </cfRule>
  </conditionalFormatting>
  <conditionalFormatting sqref="AA39:AA41">
    <cfRule type="expression" dxfId="27527" priority="19057">
      <formula>$Y39=4</formula>
    </cfRule>
    <cfRule type="expression" dxfId="27526" priority="19058">
      <formula>$Y39=3</formula>
    </cfRule>
    <cfRule type="expression" dxfId="27525" priority="19059">
      <formula>$Y39=2</formula>
    </cfRule>
    <cfRule type="expression" dxfId="27524" priority="19060">
      <formula>$Y39=1</formula>
    </cfRule>
  </conditionalFormatting>
  <conditionalFormatting sqref="W39:Z41">
    <cfRule type="expression" dxfId="27523" priority="19053">
      <formula>$Y39=4</formula>
    </cfRule>
    <cfRule type="expression" dxfId="27522" priority="19054">
      <formula>$Y39=3</formula>
    </cfRule>
    <cfRule type="expression" dxfId="27521" priority="19055">
      <formula>$Y39=2</formula>
    </cfRule>
    <cfRule type="expression" dxfId="27520" priority="19056">
      <formula>$Y39=1</formula>
    </cfRule>
  </conditionalFormatting>
  <conditionalFormatting sqref="AA43">
    <cfRule type="expression" dxfId="27519" priority="19049">
      <formula>$Y43=4</formula>
    </cfRule>
    <cfRule type="expression" dxfId="27518" priority="19050">
      <formula>$Y43=3</formula>
    </cfRule>
    <cfRule type="expression" dxfId="27517" priority="19051">
      <formula>$Y43=2</formula>
    </cfRule>
    <cfRule type="expression" dxfId="27516" priority="19052">
      <formula>$Y43=1</formula>
    </cfRule>
  </conditionalFormatting>
  <conditionalFormatting sqref="W43:Z43">
    <cfRule type="expression" dxfId="27515" priority="19045">
      <formula>$Y43=4</formula>
    </cfRule>
    <cfRule type="expression" dxfId="27514" priority="19046">
      <formula>$Y43=3</formula>
    </cfRule>
    <cfRule type="expression" dxfId="27513" priority="19047">
      <formula>$Y43=2</formula>
    </cfRule>
    <cfRule type="expression" dxfId="27512" priority="19048">
      <formula>$Y43=1</formula>
    </cfRule>
  </conditionalFormatting>
  <conditionalFormatting sqref="AA44:AA48">
    <cfRule type="expression" dxfId="27511" priority="19041">
      <formula>$Y44=4</formula>
    </cfRule>
    <cfRule type="expression" dxfId="27510" priority="19042">
      <formula>$Y44=3</formula>
    </cfRule>
    <cfRule type="expression" dxfId="27509" priority="19043">
      <formula>$Y44=2</formula>
    </cfRule>
    <cfRule type="expression" dxfId="27508" priority="19044">
      <formula>$Y44=1</formula>
    </cfRule>
  </conditionalFormatting>
  <conditionalFormatting sqref="W44:Z48">
    <cfRule type="expression" dxfId="27507" priority="19037">
      <formula>$Y44=4</formula>
    </cfRule>
    <cfRule type="expression" dxfId="27506" priority="19038">
      <formula>$Y44=3</formula>
    </cfRule>
    <cfRule type="expression" dxfId="27505" priority="19039">
      <formula>$Y44=2</formula>
    </cfRule>
    <cfRule type="expression" dxfId="27504" priority="19040">
      <formula>$Y44=1</formula>
    </cfRule>
  </conditionalFormatting>
  <conditionalFormatting sqref="AA74:AA79">
    <cfRule type="expression" dxfId="27503" priority="19033">
      <formula>$Y74=4</formula>
    </cfRule>
    <cfRule type="expression" dxfId="27502" priority="19034">
      <formula>$Y74=3</formula>
    </cfRule>
    <cfRule type="expression" dxfId="27501" priority="19035">
      <formula>$Y74=2</formula>
    </cfRule>
    <cfRule type="expression" dxfId="27500" priority="19036">
      <formula>$Y74=1</formula>
    </cfRule>
  </conditionalFormatting>
  <conditionalFormatting sqref="W74:Z79">
    <cfRule type="expression" dxfId="27499" priority="19029">
      <formula>$Y74=4</formula>
    </cfRule>
    <cfRule type="expression" dxfId="27498" priority="19030">
      <formula>$Y74=3</formula>
    </cfRule>
    <cfRule type="expression" dxfId="27497" priority="19031">
      <formula>$Y74=2</formula>
    </cfRule>
    <cfRule type="expression" dxfId="27496" priority="19032">
      <formula>$Y74=1</formula>
    </cfRule>
  </conditionalFormatting>
  <conditionalFormatting sqref="B95:C95">
    <cfRule type="expression" dxfId="27495" priority="19025">
      <formula>$Y95=4</formula>
    </cfRule>
    <cfRule type="expression" dxfId="27494" priority="19026">
      <formula>$Y95=3</formula>
    </cfRule>
  </conditionalFormatting>
  <conditionalFormatting sqref="B95:C95">
    <cfRule type="expression" dxfId="27493" priority="19027">
      <formula>$Y95=2</formula>
    </cfRule>
    <cfRule type="expression" dxfId="27492" priority="19028">
      <formula>$Y95=1</formula>
    </cfRule>
  </conditionalFormatting>
  <conditionalFormatting sqref="B95:C95">
    <cfRule type="expression" dxfId="27491" priority="19021">
      <formula>$Y95=4</formula>
    </cfRule>
    <cfRule type="expression" dxfId="27490" priority="19022">
      <formula>$Y95=3</formula>
    </cfRule>
  </conditionalFormatting>
  <conditionalFormatting sqref="B95:C95">
    <cfRule type="expression" dxfId="27489" priority="19023">
      <formula>$Y95=2</formula>
    </cfRule>
    <cfRule type="expression" dxfId="27488" priority="19024">
      <formula>$Y95=1</formula>
    </cfRule>
  </conditionalFormatting>
  <conditionalFormatting sqref="AB95:AF95 Q95:Z95">
    <cfRule type="expression" dxfId="27487" priority="19017">
      <formula>$Y95=4</formula>
    </cfRule>
    <cfRule type="expression" dxfId="27486" priority="19018">
      <formula>$Y95=3</formula>
    </cfRule>
    <cfRule type="expression" dxfId="27485" priority="19019">
      <formula>$Y95=2</formula>
    </cfRule>
    <cfRule type="expression" dxfId="27484" priority="19020">
      <formula>$Y95=1</formula>
    </cfRule>
  </conditionalFormatting>
  <conditionalFormatting sqref="AA95">
    <cfRule type="expression" dxfId="27483" priority="19013">
      <formula>$Y95=4</formula>
    </cfRule>
    <cfRule type="expression" dxfId="27482" priority="19014">
      <formula>$Y95=3</formula>
    </cfRule>
    <cfRule type="expression" dxfId="27481" priority="19015">
      <formula>$Y95=2</formula>
    </cfRule>
    <cfRule type="expression" dxfId="27480" priority="19016">
      <formula>$Y95=1</formula>
    </cfRule>
  </conditionalFormatting>
  <conditionalFormatting sqref="N95">
    <cfRule type="expression" dxfId="27479" priority="19009">
      <formula>$Y95=4</formula>
    </cfRule>
    <cfRule type="expression" dxfId="27478" priority="19010">
      <formula>$Y95=3</formula>
    </cfRule>
    <cfRule type="expression" dxfId="27477" priority="19011">
      <formula>$Y95=2</formula>
    </cfRule>
    <cfRule type="expression" dxfId="27476" priority="19012">
      <formula>$Y95=1</formula>
    </cfRule>
  </conditionalFormatting>
  <conditionalFormatting sqref="O95:P95">
    <cfRule type="expression" dxfId="27475" priority="19005">
      <formula>$Y95=4</formula>
    </cfRule>
    <cfRule type="expression" dxfId="27474" priority="19006">
      <formula>$Y95=3</formula>
    </cfRule>
    <cfRule type="expression" dxfId="27473" priority="19007">
      <formula>$Y95=2</formula>
    </cfRule>
    <cfRule type="expression" dxfId="27472" priority="19008">
      <formula>$Y95=1</formula>
    </cfRule>
  </conditionalFormatting>
  <conditionalFormatting sqref="AB96 Q96:Z96 AD96:AF96">
    <cfRule type="expression" dxfId="27471" priority="19001">
      <formula>$Y96=4</formula>
    </cfRule>
    <cfRule type="expression" dxfId="27470" priority="19002">
      <formula>$Y96=3</formula>
    </cfRule>
    <cfRule type="expression" dxfId="27469" priority="19003">
      <formula>$Y96=2</formula>
    </cfRule>
    <cfRule type="expression" dxfId="27468" priority="19004">
      <formula>$Y96=1</formula>
    </cfRule>
  </conditionalFormatting>
  <conditionalFormatting sqref="AA96">
    <cfRule type="expression" dxfId="27467" priority="18997">
      <formula>$Y96=4</formula>
    </cfRule>
    <cfRule type="expression" dxfId="27466" priority="18998">
      <formula>$Y96=3</formula>
    </cfRule>
    <cfRule type="expression" dxfId="27465" priority="18999">
      <formula>$Y96=2</formula>
    </cfRule>
    <cfRule type="expression" dxfId="27464" priority="19000">
      <formula>$Y96=1</formula>
    </cfRule>
  </conditionalFormatting>
  <conditionalFormatting sqref="N96">
    <cfRule type="expression" dxfId="27463" priority="18993">
      <formula>$Y96=4</formula>
    </cfRule>
    <cfRule type="expression" dxfId="27462" priority="18994">
      <formula>$Y96=3</formula>
    </cfRule>
    <cfRule type="expression" dxfId="27461" priority="18995">
      <formula>$Y96=2</formula>
    </cfRule>
    <cfRule type="expression" dxfId="27460" priority="18996">
      <formula>$Y96=1</formula>
    </cfRule>
  </conditionalFormatting>
  <conditionalFormatting sqref="O96:P96">
    <cfRule type="expression" dxfId="27459" priority="18989">
      <formula>$Y96=4</formula>
    </cfRule>
    <cfRule type="expression" dxfId="27458" priority="18990">
      <formula>$Y96=3</formula>
    </cfRule>
    <cfRule type="expression" dxfId="27457" priority="18991">
      <formula>$Y96=2</formula>
    </cfRule>
    <cfRule type="expression" dxfId="27456" priority="18992">
      <formula>$Y96=1</formula>
    </cfRule>
  </conditionalFormatting>
  <conditionalFormatting sqref="A96">
    <cfRule type="expression" dxfId="27455" priority="18985">
      <formula>$Y96=4</formula>
    </cfRule>
    <cfRule type="expression" dxfId="27454" priority="18986">
      <formula>$Y96=3</formula>
    </cfRule>
  </conditionalFormatting>
  <conditionalFormatting sqref="A96">
    <cfRule type="expression" dxfId="27453" priority="18987">
      <formula>$Y96=2</formula>
    </cfRule>
    <cfRule type="expression" dxfId="27452" priority="18988">
      <formula>$Y96=1</formula>
    </cfRule>
  </conditionalFormatting>
  <conditionalFormatting sqref="B96:C96">
    <cfRule type="expression" dxfId="27451" priority="18981">
      <formula>$Y96=4</formula>
    </cfRule>
    <cfRule type="expression" dxfId="27450" priority="18982">
      <formula>$Y96=3</formula>
    </cfRule>
  </conditionalFormatting>
  <conditionalFormatting sqref="B96:C96">
    <cfRule type="expression" dxfId="27449" priority="18983">
      <formula>$Y96=2</formula>
    </cfRule>
    <cfRule type="expression" dxfId="27448" priority="18984">
      <formula>$Y96=1</formula>
    </cfRule>
  </conditionalFormatting>
  <conditionalFormatting sqref="B96:C96">
    <cfRule type="expression" dxfId="27447" priority="18977">
      <formula>$Y96=4</formula>
    </cfRule>
    <cfRule type="expression" dxfId="27446" priority="18978">
      <formula>$Y96=3</formula>
    </cfRule>
  </conditionalFormatting>
  <conditionalFormatting sqref="B96:C96">
    <cfRule type="expression" dxfId="27445" priority="18979">
      <formula>$Y96=2</formula>
    </cfRule>
    <cfRule type="expression" dxfId="27444" priority="18980">
      <formula>$Y96=1</formula>
    </cfRule>
  </conditionalFormatting>
  <conditionalFormatting sqref="J100:J102">
    <cfRule type="expression" dxfId="27443" priority="18969">
      <formula>$Y100=4</formula>
    </cfRule>
    <cfRule type="expression" dxfId="27442" priority="18970">
      <formula>$Y100=3</formula>
    </cfRule>
    <cfRule type="expression" dxfId="27441" priority="18971">
      <formula>$Y100=2</formula>
    </cfRule>
    <cfRule type="expression" dxfId="27440" priority="18972">
      <formula>$Y100=1</formula>
    </cfRule>
  </conditionalFormatting>
  <conditionalFormatting sqref="Q97:Q99 Z97:Z98 AD97:AF97">
    <cfRule type="expression" dxfId="27439" priority="18949">
      <formula>$Y97=4</formula>
    </cfRule>
    <cfRule type="expression" dxfId="27438" priority="18950">
      <formula>$Y97=3</formula>
    </cfRule>
    <cfRule type="expression" dxfId="27437" priority="18951">
      <formula>$Y97=2</formula>
    </cfRule>
    <cfRule type="expression" dxfId="27436" priority="18952">
      <formula>$Y97=1</formula>
    </cfRule>
  </conditionalFormatting>
  <conditionalFormatting sqref="AB100:AF100 Q100:Z100">
    <cfRule type="expression" dxfId="27435" priority="18933">
      <formula>$Y100=4</formula>
    </cfRule>
    <cfRule type="expression" dxfId="27434" priority="18934">
      <formula>$Y100=3</formula>
    </cfRule>
    <cfRule type="expression" dxfId="27433" priority="18935">
      <formula>$Y100=2</formula>
    </cfRule>
    <cfRule type="expression" dxfId="27432" priority="18936">
      <formula>$Y100=1</formula>
    </cfRule>
  </conditionalFormatting>
  <conditionalFormatting sqref="AA100">
    <cfRule type="expression" dxfId="27431" priority="18929">
      <formula>$Y100=4</formula>
    </cfRule>
    <cfRule type="expression" dxfId="27430" priority="18930">
      <formula>$Y100=3</formula>
    </cfRule>
    <cfRule type="expression" dxfId="27429" priority="18931">
      <formula>$Y100=2</formula>
    </cfRule>
    <cfRule type="expression" dxfId="27428" priority="18932">
      <formula>$Y100=1</formula>
    </cfRule>
  </conditionalFormatting>
  <conditionalFormatting sqref="N100">
    <cfRule type="expression" dxfId="27427" priority="18925">
      <formula>$Y100=4</formula>
    </cfRule>
    <cfRule type="expression" dxfId="27426" priority="18926">
      <formula>$Y100=3</formula>
    </cfRule>
    <cfRule type="expression" dxfId="27425" priority="18927">
      <formula>$Y100=2</formula>
    </cfRule>
    <cfRule type="expression" dxfId="27424" priority="18928">
      <formula>$Y100=1</formula>
    </cfRule>
  </conditionalFormatting>
  <conditionalFormatting sqref="O100:P100">
    <cfRule type="expression" dxfId="27423" priority="18921">
      <formula>$Y100=4</formula>
    </cfRule>
    <cfRule type="expression" dxfId="27422" priority="18922">
      <formula>$Y100=3</formula>
    </cfRule>
    <cfRule type="expression" dxfId="27421" priority="18923">
      <formula>$Y100=2</formula>
    </cfRule>
    <cfRule type="expression" dxfId="27420" priority="18924">
      <formula>$Y100=1</formula>
    </cfRule>
  </conditionalFormatting>
  <conditionalFormatting sqref="R97:Y98 R99:V99">
    <cfRule type="expression" dxfId="27419" priority="18917">
      <formula>$Y97=4</formula>
    </cfRule>
    <cfRule type="expression" dxfId="27418" priority="18918">
      <formula>$Y97=3</formula>
    </cfRule>
    <cfRule type="expression" dxfId="27417" priority="18919">
      <formula>$Y97=2</formula>
    </cfRule>
    <cfRule type="expression" dxfId="27416" priority="18920">
      <formula>$Y97=1</formula>
    </cfRule>
  </conditionalFormatting>
  <conditionalFormatting sqref="B101">
    <cfRule type="expression" dxfId="27415" priority="18913">
      <formula>$Y101=4</formula>
    </cfRule>
    <cfRule type="expression" dxfId="27414" priority="18914">
      <formula>$Y101=3</formula>
    </cfRule>
  </conditionalFormatting>
  <conditionalFormatting sqref="B101">
    <cfRule type="expression" dxfId="27413" priority="18915">
      <formula>$Y101=2</formula>
    </cfRule>
    <cfRule type="expression" dxfId="27412" priority="18916">
      <formula>$Y101=1</formula>
    </cfRule>
  </conditionalFormatting>
  <conditionalFormatting sqref="B101">
    <cfRule type="expression" dxfId="27411" priority="18909">
      <formula>$Y101=4</formula>
    </cfRule>
    <cfRule type="expression" dxfId="27410" priority="18910">
      <formula>$Y101=3</formula>
    </cfRule>
  </conditionalFormatting>
  <conditionalFormatting sqref="B101">
    <cfRule type="expression" dxfId="27409" priority="18911">
      <formula>$Y101=2</formula>
    </cfRule>
    <cfRule type="expression" dxfId="27408" priority="18912">
      <formula>$Y101=1</formula>
    </cfRule>
  </conditionalFormatting>
  <conditionalFormatting sqref="F101:I101">
    <cfRule type="expression" dxfId="27407" priority="18905">
      <formula>$Y101=4</formula>
    </cfRule>
    <cfRule type="expression" dxfId="27406" priority="18906">
      <formula>$Y101=3</formula>
    </cfRule>
    <cfRule type="expression" dxfId="27405" priority="18907">
      <formula>$Y101=2</formula>
    </cfRule>
    <cfRule type="expression" dxfId="27404" priority="18908">
      <formula>$Y101=1</formula>
    </cfRule>
  </conditionalFormatting>
  <conditionalFormatting sqref="F101:H101">
    <cfRule type="expression" dxfId="27403" priority="18897">
      <formula>$Y101=4</formula>
    </cfRule>
    <cfRule type="expression" dxfId="27402" priority="18898">
      <formula>$Y101=3</formula>
    </cfRule>
    <cfRule type="expression" dxfId="27401" priority="18899">
      <formula>$Y101=2</formula>
    </cfRule>
    <cfRule type="expression" dxfId="27400" priority="18900">
      <formula>$Y101=1</formula>
    </cfRule>
    <cfRule type="expression" dxfId="27399" priority="18901">
      <formula>$Y101=4</formula>
    </cfRule>
    <cfRule type="expression" dxfId="27398" priority="18902">
      <formula>$Y101=3</formula>
    </cfRule>
    <cfRule type="expression" dxfId="27397" priority="18903">
      <formula>$Y101=2</formula>
    </cfRule>
    <cfRule type="expression" dxfId="27396" priority="18904">
      <formula>$Y101=1</formula>
    </cfRule>
  </conditionalFormatting>
  <conditionalFormatting sqref="AB101:AF101 Q101:Z101">
    <cfRule type="expression" dxfId="27395" priority="18893">
      <formula>$Y101=4</formula>
    </cfRule>
    <cfRule type="expression" dxfId="27394" priority="18894">
      <formula>$Y101=3</formula>
    </cfRule>
    <cfRule type="expression" dxfId="27393" priority="18895">
      <formula>$Y101=2</formula>
    </cfRule>
    <cfRule type="expression" dxfId="27392" priority="18896">
      <formula>$Y101=1</formula>
    </cfRule>
  </conditionalFormatting>
  <conditionalFormatting sqref="AA101">
    <cfRule type="expression" dxfId="27391" priority="18889">
      <formula>$Y101=4</formula>
    </cfRule>
    <cfRule type="expression" dxfId="27390" priority="18890">
      <formula>$Y101=3</formula>
    </cfRule>
    <cfRule type="expression" dxfId="27389" priority="18891">
      <formula>$Y101=2</formula>
    </cfRule>
    <cfRule type="expression" dxfId="27388" priority="18892">
      <formula>$Y101=1</formula>
    </cfRule>
  </conditionalFormatting>
  <conditionalFormatting sqref="N101">
    <cfRule type="expression" dxfId="27387" priority="18885">
      <formula>$Y101=4</formula>
    </cfRule>
    <cfRule type="expression" dxfId="27386" priority="18886">
      <formula>$Y101=3</formula>
    </cfRule>
    <cfRule type="expression" dxfId="27385" priority="18887">
      <formula>$Y101=2</formula>
    </cfRule>
    <cfRule type="expression" dxfId="27384" priority="18888">
      <formula>$Y101=1</formula>
    </cfRule>
  </conditionalFormatting>
  <conditionalFormatting sqref="O101:P101">
    <cfRule type="expression" dxfId="27383" priority="18881">
      <formula>$Y101=4</formula>
    </cfRule>
    <cfRule type="expression" dxfId="27382" priority="18882">
      <formula>$Y101=3</formula>
    </cfRule>
    <cfRule type="expression" dxfId="27381" priority="18883">
      <formula>$Y101=2</formula>
    </cfRule>
    <cfRule type="expression" dxfId="27380" priority="18884">
      <formula>$Y101=1</formula>
    </cfRule>
  </conditionalFormatting>
  <conditionalFormatting sqref="AB102:AF102 Q102:Z102">
    <cfRule type="expression" dxfId="27379" priority="18877">
      <formula>$Y102=4</formula>
    </cfRule>
    <cfRule type="expression" dxfId="27378" priority="18878">
      <formula>$Y102=3</formula>
    </cfRule>
    <cfRule type="expression" dxfId="27377" priority="18879">
      <formula>$Y102=2</formula>
    </cfRule>
    <cfRule type="expression" dxfId="27376" priority="18880">
      <formula>$Y102=1</formula>
    </cfRule>
  </conditionalFormatting>
  <conditionalFormatting sqref="AA102">
    <cfRule type="expression" dxfId="27375" priority="18873">
      <formula>$Y102=4</formula>
    </cfRule>
    <cfRule type="expression" dxfId="27374" priority="18874">
      <formula>$Y102=3</formula>
    </cfRule>
    <cfRule type="expression" dxfId="27373" priority="18875">
      <formula>$Y102=2</formula>
    </cfRule>
    <cfRule type="expression" dxfId="27372" priority="18876">
      <formula>$Y102=1</formula>
    </cfRule>
  </conditionalFormatting>
  <conditionalFormatting sqref="N102">
    <cfRule type="expression" dxfId="27371" priority="18869">
      <formula>$Y102=4</formula>
    </cfRule>
    <cfRule type="expression" dxfId="27370" priority="18870">
      <formula>$Y102=3</formula>
    </cfRule>
    <cfRule type="expression" dxfId="27369" priority="18871">
      <formula>$Y102=2</formula>
    </cfRule>
    <cfRule type="expression" dxfId="27368" priority="18872">
      <formula>$Y102=1</formula>
    </cfRule>
  </conditionalFormatting>
  <conditionalFormatting sqref="O102:P102">
    <cfRule type="expression" dxfId="27367" priority="18865">
      <formula>$Y102=4</formula>
    </cfRule>
    <cfRule type="expression" dxfId="27366" priority="18866">
      <formula>$Y102=3</formula>
    </cfRule>
    <cfRule type="expression" dxfId="27365" priority="18867">
      <formula>$Y102=2</formula>
    </cfRule>
    <cfRule type="expression" dxfId="27364" priority="18868">
      <formula>$Y102=1</formula>
    </cfRule>
  </conditionalFormatting>
  <conditionalFormatting sqref="B102:C102">
    <cfRule type="expression" dxfId="27363" priority="18861">
      <formula>$Y102=4</formula>
    </cfRule>
    <cfRule type="expression" dxfId="27362" priority="18862">
      <formula>$Y102=3</formula>
    </cfRule>
  </conditionalFormatting>
  <conditionalFormatting sqref="B102:C102">
    <cfRule type="expression" dxfId="27361" priority="18863">
      <formula>$Y102=2</formula>
    </cfRule>
    <cfRule type="expression" dxfId="27360" priority="18864">
      <formula>$Y102=1</formula>
    </cfRule>
  </conditionalFormatting>
  <conditionalFormatting sqref="B102:C102">
    <cfRule type="expression" dxfId="27359" priority="18857">
      <formula>$Y102=4</formula>
    </cfRule>
    <cfRule type="expression" dxfId="27358" priority="18858">
      <formula>$Y102=3</formula>
    </cfRule>
  </conditionalFormatting>
  <conditionalFormatting sqref="B102:C102">
    <cfRule type="expression" dxfId="27357" priority="18859">
      <formula>$Y102=2</formula>
    </cfRule>
    <cfRule type="expression" dxfId="27356" priority="18860">
      <formula>$Y102=1</formula>
    </cfRule>
  </conditionalFormatting>
  <conditionalFormatting sqref="F102:G102">
    <cfRule type="expression" dxfId="27355" priority="18853">
      <formula>$Y102=4</formula>
    </cfRule>
    <cfRule type="expression" dxfId="27354" priority="18854">
      <formula>$Y102=3</formula>
    </cfRule>
    <cfRule type="expression" dxfId="27353" priority="18855">
      <formula>$Y102=2</formula>
    </cfRule>
    <cfRule type="expression" dxfId="27352" priority="18856">
      <formula>$Y102=1</formula>
    </cfRule>
  </conditionalFormatting>
  <conditionalFormatting sqref="F102:G102">
    <cfRule type="expression" dxfId="27351" priority="18845">
      <formula>$Y102=4</formula>
    </cfRule>
    <cfRule type="expression" dxfId="27350" priority="18846">
      <formula>$Y102=3</formula>
    </cfRule>
    <cfRule type="expression" dxfId="27349" priority="18847">
      <formula>$Y102=2</formula>
    </cfRule>
    <cfRule type="expression" dxfId="27348" priority="18848">
      <formula>$Y102=1</formula>
    </cfRule>
    <cfRule type="expression" dxfId="27347" priority="18849">
      <formula>$Y102=4</formula>
    </cfRule>
    <cfRule type="expression" dxfId="27346" priority="18850">
      <formula>$Y102=3</formula>
    </cfRule>
    <cfRule type="expression" dxfId="27345" priority="18851">
      <formula>$Y102=2</formula>
    </cfRule>
    <cfRule type="expression" dxfId="27344" priority="18852">
      <formula>$Y102=1</formula>
    </cfRule>
  </conditionalFormatting>
  <conditionalFormatting sqref="D103">
    <cfRule type="expression" dxfId="27343" priority="18841">
      <formula>$Y103=4</formula>
    </cfRule>
    <cfRule type="expression" dxfId="27342" priority="18842">
      <formula>$Y103=3</formula>
    </cfRule>
  </conditionalFormatting>
  <conditionalFormatting sqref="D103">
    <cfRule type="expression" dxfId="27341" priority="18843">
      <formula>$Y103=2</formula>
    </cfRule>
    <cfRule type="expression" dxfId="27340" priority="18844">
      <formula>$Y103=1</formula>
    </cfRule>
  </conditionalFormatting>
  <conditionalFormatting sqref="E103 H103:I103">
    <cfRule type="expression" dxfId="27339" priority="18837">
      <formula>$Y103=4</formula>
    </cfRule>
    <cfRule type="expression" dxfId="27338" priority="18838">
      <formula>$Y103=3</formula>
    </cfRule>
    <cfRule type="expression" dxfId="27337" priority="18839">
      <formula>$Y103=2</formula>
    </cfRule>
    <cfRule type="expression" dxfId="27336" priority="18840">
      <formula>$Y103=1</formula>
    </cfRule>
  </conditionalFormatting>
  <conditionalFormatting sqref="H103">
    <cfRule type="expression" dxfId="27335" priority="18829">
      <formula>$Y103=4</formula>
    </cfRule>
    <cfRule type="expression" dxfId="27334" priority="18830">
      <formula>$Y103=3</formula>
    </cfRule>
    <cfRule type="expression" dxfId="27333" priority="18831">
      <formula>$Y103=2</formula>
    </cfRule>
    <cfRule type="expression" dxfId="27332" priority="18832">
      <formula>$Y103=1</formula>
    </cfRule>
    <cfRule type="expression" dxfId="27331" priority="18833">
      <formula>$Y103=4</formula>
    </cfRule>
    <cfRule type="expression" dxfId="27330" priority="18834">
      <formula>$Y103=3</formula>
    </cfRule>
    <cfRule type="expression" dxfId="27329" priority="18835">
      <formula>$Y103=2</formula>
    </cfRule>
    <cfRule type="expression" dxfId="27328" priority="18836">
      <formula>$Y103=1</formula>
    </cfRule>
  </conditionalFormatting>
  <conditionalFormatting sqref="J103:J105">
    <cfRule type="expression" dxfId="27327" priority="18825">
      <formula>$Y103=4</formula>
    </cfRule>
    <cfRule type="expression" dxfId="27326" priority="18826">
      <formula>$Y103=3</formula>
    </cfRule>
    <cfRule type="expression" dxfId="27325" priority="18827">
      <formula>$Y103=2</formula>
    </cfRule>
    <cfRule type="expression" dxfId="27324" priority="18828">
      <formula>$Y103=1</formula>
    </cfRule>
  </conditionalFormatting>
  <conditionalFormatting sqref="B103:C103">
    <cfRule type="expression" dxfId="27323" priority="18821">
      <formula>$Y103=4</formula>
    </cfRule>
    <cfRule type="expression" dxfId="27322" priority="18822">
      <formula>$Y103=3</formula>
    </cfRule>
  </conditionalFormatting>
  <conditionalFormatting sqref="B103:C103">
    <cfRule type="expression" dxfId="27321" priority="18823">
      <formula>$Y103=2</formula>
    </cfRule>
    <cfRule type="expression" dxfId="27320" priority="18824">
      <formula>$Y103=1</formula>
    </cfRule>
  </conditionalFormatting>
  <conditionalFormatting sqref="B103:C103">
    <cfRule type="expression" dxfId="27319" priority="18817">
      <formula>$Y103=4</formula>
    </cfRule>
    <cfRule type="expression" dxfId="27318" priority="18818">
      <formula>$Y103=3</formula>
    </cfRule>
  </conditionalFormatting>
  <conditionalFormatting sqref="B103:C103">
    <cfRule type="expression" dxfId="27317" priority="18819">
      <formula>$Y103=2</formula>
    </cfRule>
    <cfRule type="expression" dxfId="27316" priority="18820">
      <formula>$Y103=1</formula>
    </cfRule>
  </conditionalFormatting>
  <conditionalFormatting sqref="F103:G103">
    <cfRule type="expression" dxfId="27315" priority="18813">
      <formula>$Y103=4</formula>
    </cfRule>
    <cfRule type="expression" dxfId="27314" priority="18814">
      <formula>$Y103=3</formula>
    </cfRule>
    <cfRule type="expression" dxfId="27313" priority="18815">
      <formula>$Y103=2</formula>
    </cfRule>
    <cfRule type="expression" dxfId="27312" priority="18816">
      <formula>$Y103=1</formula>
    </cfRule>
  </conditionalFormatting>
  <conditionalFormatting sqref="F103:G103">
    <cfRule type="expression" dxfId="27311" priority="18805">
      <formula>$Y103=4</formula>
    </cfRule>
    <cfRule type="expression" dxfId="27310" priority="18806">
      <formula>$Y103=3</formula>
    </cfRule>
    <cfRule type="expression" dxfId="27309" priority="18807">
      <formula>$Y103=2</formula>
    </cfRule>
    <cfRule type="expression" dxfId="27308" priority="18808">
      <formula>$Y103=1</formula>
    </cfRule>
    <cfRule type="expression" dxfId="27307" priority="18809">
      <formula>$Y103=4</formula>
    </cfRule>
    <cfRule type="expression" dxfId="27306" priority="18810">
      <formula>$Y103=3</formula>
    </cfRule>
    <cfRule type="expression" dxfId="27305" priority="18811">
      <formula>$Y103=2</formula>
    </cfRule>
    <cfRule type="expression" dxfId="27304" priority="18812">
      <formula>$Y103=1</formula>
    </cfRule>
  </conditionalFormatting>
  <conditionalFormatting sqref="AB104:AF104 Q104:Z104 Q103 AD103:AF103">
    <cfRule type="expression" dxfId="27303" priority="18801">
      <formula>$Y103=4</formula>
    </cfRule>
    <cfRule type="expression" dxfId="27302" priority="18802">
      <formula>$Y103=3</formula>
    </cfRule>
    <cfRule type="expression" dxfId="27301" priority="18803">
      <formula>$Y103=2</formula>
    </cfRule>
    <cfRule type="expression" dxfId="27300" priority="18804">
      <formula>$Y103=1</formula>
    </cfRule>
  </conditionalFormatting>
  <conditionalFormatting sqref="AA104">
    <cfRule type="expression" dxfId="27299" priority="18797">
      <formula>$Y104=4</formula>
    </cfRule>
    <cfRule type="expression" dxfId="27298" priority="18798">
      <formula>$Y104=3</formula>
    </cfRule>
    <cfRule type="expression" dxfId="27297" priority="18799">
      <formula>$Y104=2</formula>
    </cfRule>
    <cfRule type="expression" dxfId="27296" priority="18800">
      <formula>$Y104=1</formula>
    </cfRule>
  </conditionalFormatting>
  <conditionalFormatting sqref="N103:N104">
    <cfRule type="expression" dxfId="27295" priority="18793">
      <formula>$Y103=4</formula>
    </cfRule>
    <cfRule type="expression" dxfId="27294" priority="18794">
      <formula>$Y103=3</formula>
    </cfRule>
    <cfRule type="expression" dxfId="27293" priority="18795">
      <formula>$Y103=2</formula>
    </cfRule>
    <cfRule type="expression" dxfId="27292" priority="18796">
      <formula>$Y103=1</formula>
    </cfRule>
  </conditionalFormatting>
  <conditionalFormatting sqref="O103:P104">
    <cfRule type="expression" dxfId="27291" priority="18789">
      <formula>$Y103=4</formula>
    </cfRule>
    <cfRule type="expression" dxfId="27290" priority="18790">
      <formula>$Y103=3</formula>
    </cfRule>
    <cfRule type="expression" dxfId="27289" priority="18791">
      <formula>$Y103=2</formula>
    </cfRule>
    <cfRule type="expression" dxfId="27288" priority="18792">
      <formula>$Y103=1</formula>
    </cfRule>
  </conditionalFormatting>
  <conditionalFormatting sqref="R103:V103">
    <cfRule type="expression" dxfId="27287" priority="18785">
      <formula>$Y103=4</formula>
    </cfRule>
    <cfRule type="expression" dxfId="27286" priority="18786">
      <formula>$Y103=3</formula>
    </cfRule>
    <cfRule type="expression" dxfId="27285" priority="18787">
      <formula>$Y103=2</formula>
    </cfRule>
    <cfRule type="expression" dxfId="27284" priority="18788">
      <formula>$Y103=1</formula>
    </cfRule>
  </conditionalFormatting>
  <conditionalFormatting sqref="D104">
    <cfRule type="expression" dxfId="27283" priority="18781">
      <formula>$Y104=4</formula>
    </cfRule>
    <cfRule type="expression" dxfId="27282" priority="18782">
      <formula>$Y104=3</formula>
    </cfRule>
  </conditionalFormatting>
  <conditionalFormatting sqref="D104">
    <cfRule type="expression" dxfId="27281" priority="18783">
      <formula>$Y104=2</formula>
    </cfRule>
    <cfRule type="expression" dxfId="27280" priority="18784">
      <formula>$Y104=1</formula>
    </cfRule>
  </conditionalFormatting>
  <conditionalFormatting sqref="E104 H104:I104">
    <cfRule type="expression" dxfId="27279" priority="18777">
      <formula>$Y104=4</formula>
    </cfRule>
    <cfRule type="expression" dxfId="27278" priority="18778">
      <formula>$Y104=3</formula>
    </cfRule>
    <cfRule type="expression" dxfId="27277" priority="18779">
      <formula>$Y104=2</formula>
    </cfRule>
    <cfRule type="expression" dxfId="27276" priority="18780">
      <formula>$Y104=1</formula>
    </cfRule>
  </conditionalFormatting>
  <conditionalFormatting sqref="H104">
    <cfRule type="expression" dxfId="27275" priority="18769">
      <formula>$Y104=4</formula>
    </cfRule>
    <cfRule type="expression" dxfId="27274" priority="18770">
      <formula>$Y104=3</formula>
    </cfRule>
    <cfRule type="expression" dxfId="27273" priority="18771">
      <formula>$Y104=2</formula>
    </cfRule>
    <cfRule type="expression" dxfId="27272" priority="18772">
      <formula>$Y104=1</formula>
    </cfRule>
    <cfRule type="expression" dxfId="27271" priority="18773">
      <formula>$Y104=4</formula>
    </cfRule>
    <cfRule type="expression" dxfId="27270" priority="18774">
      <formula>$Y104=3</formula>
    </cfRule>
    <cfRule type="expression" dxfId="27269" priority="18775">
      <formula>$Y104=2</formula>
    </cfRule>
    <cfRule type="expression" dxfId="27268" priority="18776">
      <formula>$Y104=1</formula>
    </cfRule>
  </conditionalFormatting>
  <conditionalFormatting sqref="B104:C104">
    <cfRule type="expression" dxfId="27267" priority="18765">
      <formula>$Y104=4</formula>
    </cfRule>
    <cfRule type="expression" dxfId="27266" priority="18766">
      <formula>$Y104=3</formula>
    </cfRule>
  </conditionalFormatting>
  <conditionalFormatting sqref="B104:C104">
    <cfRule type="expression" dxfId="27265" priority="18767">
      <formula>$Y104=2</formula>
    </cfRule>
    <cfRule type="expression" dxfId="27264" priority="18768">
      <formula>$Y104=1</formula>
    </cfRule>
  </conditionalFormatting>
  <conditionalFormatting sqref="B104:C104">
    <cfRule type="expression" dxfId="27263" priority="18761">
      <formula>$Y104=4</formula>
    </cfRule>
    <cfRule type="expression" dxfId="27262" priority="18762">
      <formula>$Y104=3</formula>
    </cfRule>
  </conditionalFormatting>
  <conditionalFormatting sqref="B104:C104">
    <cfRule type="expression" dxfId="27261" priority="18763">
      <formula>$Y104=2</formula>
    </cfRule>
    <cfRule type="expression" dxfId="27260" priority="18764">
      <formula>$Y104=1</formula>
    </cfRule>
  </conditionalFormatting>
  <conditionalFormatting sqref="F104:G104 F105">
    <cfRule type="expression" dxfId="27259" priority="18757">
      <formula>$Y104=4</formula>
    </cfRule>
    <cfRule type="expression" dxfId="27258" priority="18758">
      <formula>$Y104=3</formula>
    </cfRule>
    <cfRule type="expression" dxfId="27257" priority="18759">
      <formula>$Y104=2</formula>
    </cfRule>
    <cfRule type="expression" dxfId="27256" priority="18760">
      <formula>$Y104=1</formula>
    </cfRule>
  </conditionalFormatting>
  <conditionalFormatting sqref="F104:G104 F105">
    <cfRule type="expression" dxfId="27255" priority="18749">
      <formula>$Y104=4</formula>
    </cfRule>
    <cfRule type="expression" dxfId="27254" priority="18750">
      <formula>$Y104=3</formula>
    </cfRule>
    <cfRule type="expression" dxfId="27253" priority="18751">
      <formula>$Y104=2</formula>
    </cfRule>
    <cfRule type="expression" dxfId="27252" priority="18752">
      <formula>$Y104=1</formula>
    </cfRule>
    <cfRule type="expression" dxfId="27251" priority="18753">
      <formula>$Y104=4</formula>
    </cfRule>
    <cfRule type="expression" dxfId="27250" priority="18754">
      <formula>$Y104=3</formula>
    </cfRule>
    <cfRule type="expression" dxfId="27249" priority="18755">
      <formula>$Y104=2</formula>
    </cfRule>
    <cfRule type="expression" dxfId="27248" priority="18756">
      <formula>$Y104=1</formula>
    </cfRule>
  </conditionalFormatting>
  <conditionalFormatting sqref="AB105:AF105 Q105:Z105 Q106:V106 AD106:AF106">
    <cfRule type="expression" dxfId="27247" priority="18745">
      <formula>$Y105=4</formula>
    </cfRule>
    <cfRule type="expression" dxfId="27246" priority="18746">
      <formula>$Y105=3</formula>
    </cfRule>
    <cfRule type="expression" dxfId="27245" priority="18747">
      <formula>$Y105=2</formula>
    </cfRule>
    <cfRule type="expression" dxfId="27244" priority="18748">
      <formula>$Y105=1</formula>
    </cfRule>
  </conditionalFormatting>
  <conditionalFormatting sqref="AA105">
    <cfRule type="expression" dxfId="27243" priority="18741">
      <formula>$Y105=4</formula>
    </cfRule>
    <cfRule type="expression" dxfId="27242" priority="18742">
      <formula>$Y105=3</formula>
    </cfRule>
    <cfRule type="expression" dxfId="27241" priority="18743">
      <formula>$Y105=2</formula>
    </cfRule>
    <cfRule type="expression" dxfId="27240" priority="18744">
      <formula>$Y105=1</formula>
    </cfRule>
  </conditionalFormatting>
  <conditionalFormatting sqref="P105:P106">
    <cfRule type="expression" dxfId="27239" priority="18733">
      <formula>$Y105=4</formula>
    </cfRule>
    <cfRule type="expression" dxfId="27238" priority="18734">
      <formula>$Y105=3</formula>
    </cfRule>
    <cfRule type="expression" dxfId="27237" priority="18735">
      <formula>$Y105=2</formula>
    </cfRule>
    <cfRule type="expression" dxfId="27236" priority="18736">
      <formula>$Y105=1</formula>
    </cfRule>
  </conditionalFormatting>
  <conditionalFormatting sqref="H105:I105">
    <cfRule type="expression" dxfId="27235" priority="18729">
      <formula>$Y105=4</formula>
    </cfRule>
    <cfRule type="expression" dxfId="27234" priority="18730">
      <formula>$Y105=3</formula>
    </cfRule>
    <cfRule type="expression" dxfId="27233" priority="18731">
      <formula>$Y105=2</formula>
    </cfRule>
    <cfRule type="expression" dxfId="27232" priority="18732">
      <formula>$Y105=1</formula>
    </cfRule>
  </conditionalFormatting>
  <conditionalFormatting sqref="H105">
    <cfRule type="expression" dxfId="27231" priority="18721">
      <formula>$Y105=4</formula>
    </cfRule>
    <cfRule type="expression" dxfId="27230" priority="18722">
      <formula>$Y105=3</formula>
    </cfRule>
    <cfRule type="expression" dxfId="27229" priority="18723">
      <formula>$Y105=2</formula>
    </cfRule>
    <cfRule type="expression" dxfId="27228" priority="18724">
      <formula>$Y105=1</formula>
    </cfRule>
    <cfRule type="expression" dxfId="27227" priority="18725">
      <formula>$Y105=4</formula>
    </cfRule>
    <cfRule type="expression" dxfId="27226" priority="18726">
      <formula>$Y105=3</formula>
    </cfRule>
    <cfRule type="expression" dxfId="27225" priority="18727">
      <formula>$Y105=2</formula>
    </cfRule>
    <cfRule type="expression" dxfId="27224" priority="18728">
      <formula>$Y105=1</formula>
    </cfRule>
  </conditionalFormatting>
  <conditionalFormatting sqref="G105">
    <cfRule type="expression" dxfId="27223" priority="18717">
      <formula>$Y105=4</formula>
    </cfRule>
    <cfRule type="expression" dxfId="27222" priority="18718">
      <formula>$Y105=3</formula>
    </cfRule>
    <cfRule type="expression" dxfId="27221" priority="18719">
      <formula>$Y105=2</formula>
    </cfRule>
    <cfRule type="expression" dxfId="27220" priority="18720">
      <formula>$Y105=1</formula>
    </cfRule>
  </conditionalFormatting>
  <conditionalFormatting sqref="G105">
    <cfRule type="expression" dxfId="27219" priority="18709">
      <formula>$Y105=4</formula>
    </cfRule>
    <cfRule type="expression" dxfId="27218" priority="18710">
      <formula>$Y105=3</formula>
    </cfRule>
    <cfRule type="expression" dxfId="27217" priority="18711">
      <formula>$Y105=2</formula>
    </cfRule>
    <cfRule type="expression" dxfId="27216" priority="18712">
      <formula>$Y105=1</formula>
    </cfRule>
    <cfRule type="expression" dxfId="27215" priority="18713">
      <formula>$Y105=4</formula>
    </cfRule>
    <cfRule type="expression" dxfId="27214" priority="18714">
      <formula>$Y105=3</formula>
    </cfRule>
    <cfRule type="expression" dxfId="27213" priority="18715">
      <formula>$Y105=2</formula>
    </cfRule>
    <cfRule type="expression" dxfId="27212" priority="18716">
      <formula>$Y105=1</formula>
    </cfRule>
  </conditionalFormatting>
  <conditionalFormatting sqref="B105:C105">
    <cfRule type="expression" dxfId="27211" priority="18705">
      <formula>$Y105=4</formula>
    </cfRule>
    <cfRule type="expression" dxfId="27210" priority="18706">
      <formula>$Y105=3</formula>
    </cfRule>
  </conditionalFormatting>
  <conditionalFormatting sqref="B105:C105">
    <cfRule type="expression" dxfId="27209" priority="18707">
      <formula>$Y105=2</formula>
    </cfRule>
    <cfRule type="expression" dxfId="27208" priority="18708">
      <formula>$Y105=1</formula>
    </cfRule>
  </conditionalFormatting>
  <conditionalFormatting sqref="B105:C105">
    <cfRule type="expression" dxfId="27207" priority="18701">
      <formula>$Y105=4</formula>
    </cfRule>
    <cfRule type="expression" dxfId="27206" priority="18702">
      <formula>$Y105=3</formula>
    </cfRule>
  </conditionalFormatting>
  <conditionalFormatting sqref="B105:C105">
    <cfRule type="expression" dxfId="27205" priority="18703">
      <formula>$Y105=2</formula>
    </cfRule>
    <cfRule type="expression" dxfId="27204" priority="18704">
      <formula>$Y105=1</formula>
    </cfRule>
  </conditionalFormatting>
  <conditionalFormatting sqref="E106:E107">
    <cfRule type="expression" dxfId="27203" priority="18693">
      <formula>$Y106=4</formula>
    </cfRule>
    <cfRule type="expression" dxfId="27202" priority="18694">
      <formula>$Y106=3</formula>
    </cfRule>
    <cfRule type="expression" dxfId="27201" priority="18695">
      <formula>$Y106=2</formula>
    </cfRule>
    <cfRule type="expression" dxfId="27200" priority="18696">
      <formula>$Y106=1</formula>
    </cfRule>
  </conditionalFormatting>
  <conditionalFormatting sqref="J106:J109">
    <cfRule type="expression" dxfId="27199" priority="18689">
      <formula>$Y106=4</formula>
    </cfRule>
    <cfRule type="expression" dxfId="27198" priority="18690">
      <formula>$Y106=3</formula>
    </cfRule>
    <cfRule type="expression" dxfId="27197" priority="18691">
      <formula>$Y106=2</formula>
    </cfRule>
    <cfRule type="expression" dxfId="27196" priority="18692">
      <formula>$Y106=1</formula>
    </cfRule>
  </conditionalFormatting>
  <conditionalFormatting sqref="F106">
    <cfRule type="expression" dxfId="27195" priority="18685">
      <formula>$Y106=4</formula>
    </cfRule>
    <cfRule type="expression" dxfId="27194" priority="18686">
      <formula>$Y106=3</formula>
    </cfRule>
    <cfRule type="expression" dxfId="27193" priority="18687">
      <formula>$Y106=2</formula>
    </cfRule>
    <cfRule type="expression" dxfId="27192" priority="18688">
      <formula>$Y106=1</formula>
    </cfRule>
  </conditionalFormatting>
  <conditionalFormatting sqref="F106">
    <cfRule type="expression" dxfId="27191" priority="18677">
      <formula>$Y106=4</formula>
    </cfRule>
    <cfRule type="expression" dxfId="27190" priority="18678">
      <formula>$Y106=3</formula>
    </cfRule>
    <cfRule type="expression" dxfId="27189" priority="18679">
      <formula>$Y106=2</formula>
    </cfRule>
    <cfRule type="expression" dxfId="27188" priority="18680">
      <formula>$Y106=1</formula>
    </cfRule>
    <cfRule type="expression" dxfId="27187" priority="18681">
      <formula>$Y106=4</formula>
    </cfRule>
    <cfRule type="expression" dxfId="27186" priority="18682">
      <formula>$Y106=3</formula>
    </cfRule>
    <cfRule type="expression" dxfId="27185" priority="18683">
      <formula>$Y106=2</formula>
    </cfRule>
    <cfRule type="expression" dxfId="27184" priority="18684">
      <formula>$Y106=1</formula>
    </cfRule>
  </conditionalFormatting>
  <conditionalFormatting sqref="H106:I106 H107">
    <cfRule type="expression" dxfId="27183" priority="18673">
      <formula>$Y106=4</formula>
    </cfRule>
    <cfRule type="expression" dxfId="27182" priority="18674">
      <formula>$Y106=3</formula>
    </cfRule>
    <cfRule type="expression" dxfId="27181" priority="18675">
      <formula>$Y106=2</formula>
    </cfRule>
    <cfRule type="expression" dxfId="27180" priority="18676">
      <formula>$Y106=1</formula>
    </cfRule>
  </conditionalFormatting>
  <conditionalFormatting sqref="H106:H107">
    <cfRule type="expression" dxfId="27179" priority="18665">
      <formula>$Y106=4</formula>
    </cfRule>
    <cfRule type="expression" dxfId="27178" priority="18666">
      <formula>$Y106=3</formula>
    </cfRule>
    <cfRule type="expression" dxfId="27177" priority="18667">
      <formula>$Y106=2</formula>
    </cfRule>
    <cfRule type="expression" dxfId="27176" priority="18668">
      <formula>$Y106=1</formula>
    </cfRule>
    <cfRule type="expression" dxfId="27175" priority="18669">
      <formula>$Y106=4</formula>
    </cfRule>
    <cfRule type="expression" dxfId="27174" priority="18670">
      <formula>$Y106=3</formula>
    </cfRule>
    <cfRule type="expression" dxfId="27173" priority="18671">
      <formula>$Y106=2</formula>
    </cfRule>
    <cfRule type="expression" dxfId="27172" priority="18672">
      <formula>$Y106=1</formula>
    </cfRule>
  </conditionalFormatting>
  <conditionalFormatting sqref="G106">
    <cfRule type="expression" dxfId="27171" priority="18661">
      <formula>$Y106=4</formula>
    </cfRule>
    <cfRule type="expression" dxfId="27170" priority="18662">
      <formula>$Y106=3</formula>
    </cfRule>
    <cfRule type="expression" dxfId="27169" priority="18663">
      <formula>$Y106=2</formula>
    </cfRule>
    <cfRule type="expression" dxfId="27168" priority="18664">
      <formula>$Y106=1</formula>
    </cfRule>
  </conditionalFormatting>
  <conditionalFormatting sqref="G106">
    <cfRule type="expression" dxfId="27167" priority="18653">
      <formula>$Y106=4</formula>
    </cfRule>
    <cfRule type="expression" dxfId="27166" priority="18654">
      <formula>$Y106=3</formula>
    </cfRule>
    <cfRule type="expression" dxfId="27165" priority="18655">
      <formula>$Y106=2</formula>
    </cfRule>
    <cfRule type="expression" dxfId="27164" priority="18656">
      <formula>$Y106=1</formula>
    </cfRule>
    <cfRule type="expression" dxfId="27163" priority="18657">
      <formula>$Y106=4</formula>
    </cfRule>
    <cfRule type="expression" dxfId="27162" priority="18658">
      <formula>$Y106=3</formula>
    </cfRule>
    <cfRule type="expression" dxfId="27161" priority="18659">
      <formula>$Y106=2</formula>
    </cfRule>
    <cfRule type="expression" dxfId="27160" priority="18660">
      <formula>$Y106=1</formula>
    </cfRule>
  </conditionalFormatting>
  <conditionalFormatting sqref="B106:C106">
    <cfRule type="expression" dxfId="27159" priority="18649">
      <formula>$Y106=4</formula>
    </cfRule>
    <cfRule type="expression" dxfId="27158" priority="18650">
      <formula>$Y106=3</formula>
    </cfRule>
  </conditionalFormatting>
  <conditionalFormatting sqref="B106:C106">
    <cfRule type="expression" dxfId="27157" priority="18651">
      <formula>$Y106=2</formula>
    </cfRule>
    <cfRule type="expression" dxfId="27156" priority="18652">
      <formula>$Y106=1</formula>
    </cfRule>
  </conditionalFormatting>
  <conditionalFormatting sqref="B106:C106">
    <cfRule type="expression" dxfId="27155" priority="18645">
      <formula>$Y106=4</formula>
    </cfRule>
    <cfRule type="expression" dxfId="27154" priority="18646">
      <formula>$Y106=3</formula>
    </cfRule>
  </conditionalFormatting>
  <conditionalFormatting sqref="B106:C106">
    <cfRule type="expression" dxfId="27153" priority="18647">
      <formula>$Y106=2</formula>
    </cfRule>
    <cfRule type="expression" dxfId="27152" priority="18648">
      <formula>$Y106=1</formula>
    </cfRule>
  </conditionalFormatting>
  <conditionalFormatting sqref="AB107:AF107 Q107:Z107">
    <cfRule type="expression" dxfId="27151" priority="18641">
      <formula>$Y107=4</formula>
    </cfRule>
    <cfRule type="expression" dxfId="27150" priority="18642">
      <formula>$Y107=3</formula>
    </cfRule>
    <cfRule type="expression" dxfId="27149" priority="18643">
      <formula>$Y107=2</formula>
    </cfRule>
    <cfRule type="expression" dxfId="27148" priority="18644">
      <formula>$Y107=1</formula>
    </cfRule>
  </conditionalFormatting>
  <conditionalFormatting sqref="AA107">
    <cfRule type="expression" dxfId="27147" priority="18637">
      <formula>$Y107=4</formula>
    </cfRule>
    <cfRule type="expression" dxfId="27146" priority="18638">
      <formula>$Y107=3</formula>
    </cfRule>
    <cfRule type="expression" dxfId="27145" priority="18639">
      <formula>$Y107=2</formula>
    </cfRule>
    <cfRule type="expression" dxfId="27144" priority="18640">
      <formula>$Y107=1</formula>
    </cfRule>
  </conditionalFormatting>
  <conditionalFormatting sqref="N107">
    <cfRule type="expression" dxfId="27143" priority="18633">
      <formula>$Y107=4</formula>
    </cfRule>
    <cfRule type="expression" dxfId="27142" priority="18634">
      <formula>$Y107=3</formula>
    </cfRule>
    <cfRule type="expression" dxfId="27141" priority="18635">
      <formula>$Y107=2</formula>
    </cfRule>
    <cfRule type="expression" dxfId="27140" priority="18636">
      <formula>$Y107=1</formula>
    </cfRule>
  </conditionalFormatting>
  <conditionalFormatting sqref="O107:P107">
    <cfRule type="expression" dxfId="27139" priority="18629">
      <formula>$Y107=4</formula>
    </cfRule>
    <cfRule type="expression" dxfId="27138" priority="18630">
      <formula>$Y107=3</formula>
    </cfRule>
    <cfRule type="expression" dxfId="27137" priority="18631">
      <formula>$Y107=2</formula>
    </cfRule>
    <cfRule type="expression" dxfId="27136" priority="18632">
      <formula>$Y107=1</formula>
    </cfRule>
  </conditionalFormatting>
  <conditionalFormatting sqref="F107">
    <cfRule type="expression" dxfId="27135" priority="18625">
      <formula>$Y107=4</formula>
    </cfRule>
    <cfRule type="expression" dxfId="27134" priority="18626">
      <formula>$Y107=3</formula>
    </cfRule>
    <cfRule type="expression" dxfId="27133" priority="18627">
      <formula>$Y107=2</formula>
    </cfRule>
    <cfRule type="expression" dxfId="27132" priority="18628">
      <formula>$Y107=1</formula>
    </cfRule>
  </conditionalFormatting>
  <conditionalFormatting sqref="F107">
    <cfRule type="expression" dxfId="27131" priority="18617">
      <formula>$Y107=4</formula>
    </cfRule>
    <cfRule type="expression" dxfId="27130" priority="18618">
      <formula>$Y107=3</formula>
    </cfRule>
    <cfRule type="expression" dxfId="27129" priority="18619">
      <formula>$Y107=2</formula>
    </cfRule>
    <cfRule type="expression" dxfId="27128" priority="18620">
      <formula>$Y107=1</formula>
    </cfRule>
    <cfRule type="expression" dxfId="27127" priority="18621">
      <formula>$Y107=4</formula>
    </cfRule>
    <cfRule type="expression" dxfId="27126" priority="18622">
      <formula>$Y107=3</formula>
    </cfRule>
    <cfRule type="expression" dxfId="27125" priority="18623">
      <formula>$Y107=2</formula>
    </cfRule>
    <cfRule type="expression" dxfId="27124" priority="18624">
      <formula>$Y107=1</formula>
    </cfRule>
  </conditionalFormatting>
  <conditionalFormatting sqref="I107">
    <cfRule type="expression" dxfId="27123" priority="18613">
      <formula>$Y107=4</formula>
    </cfRule>
    <cfRule type="expression" dxfId="27122" priority="18614">
      <formula>$Y107=3</formula>
    </cfRule>
    <cfRule type="expression" dxfId="27121" priority="18615">
      <formula>$Y107=2</formula>
    </cfRule>
    <cfRule type="expression" dxfId="27120" priority="18616">
      <formula>$Y107=1</formula>
    </cfRule>
  </conditionalFormatting>
  <conditionalFormatting sqref="G107">
    <cfRule type="expression" dxfId="27119" priority="18601">
      <formula>$Y107=4</formula>
    </cfRule>
    <cfRule type="expression" dxfId="27118" priority="18602">
      <formula>$Y107=3</formula>
    </cfRule>
    <cfRule type="expression" dxfId="27117" priority="18603">
      <formula>$Y107=2</formula>
    </cfRule>
    <cfRule type="expression" dxfId="27116" priority="18604">
      <formula>$Y107=1</formula>
    </cfRule>
  </conditionalFormatting>
  <conditionalFormatting sqref="G107">
    <cfRule type="expression" dxfId="27115" priority="18593">
      <formula>$Y107=4</formula>
    </cfRule>
    <cfRule type="expression" dxfId="27114" priority="18594">
      <formula>$Y107=3</formula>
    </cfRule>
    <cfRule type="expression" dxfId="27113" priority="18595">
      <formula>$Y107=2</formula>
    </cfRule>
    <cfRule type="expression" dxfId="27112" priority="18596">
      <formula>$Y107=1</formula>
    </cfRule>
    <cfRule type="expression" dxfId="27111" priority="18597">
      <formula>$Y107=4</formula>
    </cfRule>
    <cfRule type="expression" dxfId="27110" priority="18598">
      <formula>$Y107=3</formula>
    </cfRule>
    <cfRule type="expression" dxfId="27109" priority="18599">
      <formula>$Y107=2</formula>
    </cfRule>
    <cfRule type="expression" dxfId="27108" priority="18600">
      <formula>$Y107=1</formula>
    </cfRule>
  </conditionalFormatting>
  <conditionalFormatting sqref="B107:C107">
    <cfRule type="expression" dxfId="27107" priority="18581">
      <formula>$Y107=4</formula>
    </cfRule>
    <cfRule type="expression" dxfId="27106" priority="18582">
      <formula>$Y107=3</formula>
    </cfRule>
  </conditionalFormatting>
  <conditionalFormatting sqref="B107:C107">
    <cfRule type="expression" dxfId="27105" priority="18583">
      <formula>$Y107=2</formula>
    </cfRule>
    <cfRule type="expression" dxfId="27104" priority="18584">
      <formula>$Y107=1</formula>
    </cfRule>
  </conditionalFormatting>
  <conditionalFormatting sqref="B107:C107">
    <cfRule type="expression" dxfId="27103" priority="18577">
      <formula>$Y107=4</formula>
    </cfRule>
    <cfRule type="expression" dxfId="27102" priority="18578">
      <formula>$Y107=3</formula>
    </cfRule>
  </conditionalFormatting>
  <conditionalFormatting sqref="B107:C107">
    <cfRule type="expression" dxfId="27101" priority="18579">
      <formula>$Y107=2</formula>
    </cfRule>
    <cfRule type="expression" dxfId="27100" priority="18580">
      <formula>$Y107=1</formula>
    </cfRule>
  </conditionalFormatting>
  <conditionalFormatting sqref="I100">
    <cfRule type="expression" dxfId="27099" priority="18573">
      <formula>$Y100=4</formula>
    </cfRule>
    <cfRule type="expression" dxfId="27098" priority="18574">
      <formula>$Y100=3</formula>
    </cfRule>
    <cfRule type="expression" dxfId="27097" priority="18575">
      <formula>$Y100=2</formula>
    </cfRule>
    <cfRule type="expression" dxfId="27096" priority="18576">
      <formula>$Y100=1</formula>
    </cfRule>
  </conditionalFormatting>
  <conditionalFormatting sqref="E100:G100">
    <cfRule type="expression" dxfId="27095" priority="18569">
      <formula>$Y100=4</formula>
    </cfRule>
    <cfRule type="expression" dxfId="27094" priority="18570">
      <formula>$Y100=3</formula>
    </cfRule>
    <cfRule type="expression" dxfId="27093" priority="18571">
      <formula>$Y100=2</formula>
    </cfRule>
    <cfRule type="expression" dxfId="27092" priority="18572">
      <formula>$Y100=1</formula>
    </cfRule>
  </conditionalFormatting>
  <conditionalFormatting sqref="F100:G100">
    <cfRule type="expression" dxfId="27091" priority="18561">
      <formula>$Y100=4</formula>
    </cfRule>
    <cfRule type="expression" dxfId="27090" priority="18562">
      <formula>$Y100=3</formula>
    </cfRule>
    <cfRule type="expression" dxfId="27089" priority="18563">
      <formula>$Y100=2</formula>
    </cfRule>
    <cfRule type="expression" dxfId="27088" priority="18564">
      <formula>$Y100=1</formula>
    </cfRule>
    <cfRule type="expression" dxfId="27087" priority="18565">
      <formula>$Y100=4</formula>
    </cfRule>
    <cfRule type="expression" dxfId="27086" priority="18566">
      <formula>$Y100=3</formula>
    </cfRule>
    <cfRule type="expression" dxfId="27085" priority="18567">
      <formula>$Y100=2</formula>
    </cfRule>
    <cfRule type="expression" dxfId="27084" priority="18568">
      <formula>$Y100=1</formula>
    </cfRule>
  </conditionalFormatting>
  <conditionalFormatting sqref="B100:C100">
    <cfRule type="expression" dxfId="27083" priority="18557">
      <formula>$Y100=4</formula>
    </cfRule>
    <cfRule type="expression" dxfId="27082" priority="18558">
      <formula>$Y100=3</formula>
    </cfRule>
  </conditionalFormatting>
  <conditionalFormatting sqref="B100:C100">
    <cfRule type="expression" dxfId="27081" priority="18559">
      <formula>$Y100=2</formula>
    </cfRule>
    <cfRule type="expression" dxfId="27080" priority="18560">
      <formula>$Y100=1</formula>
    </cfRule>
  </conditionalFormatting>
  <conditionalFormatting sqref="B100:C100">
    <cfRule type="expression" dxfId="27079" priority="18553">
      <formula>$Y100=4</formula>
    </cfRule>
    <cfRule type="expression" dxfId="27078" priority="18554">
      <formula>$Y100=3</formula>
    </cfRule>
  </conditionalFormatting>
  <conditionalFormatting sqref="B100:C100">
    <cfRule type="expression" dxfId="27077" priority="18555">
      <formula>$Y100=2</formula>
    </cfRule>
    <cfRule type="expression" dxfId="27076" priority="18556">
      <formula>$Y100=1</formula>
    </cfRule>
  </conditionalFormatting>
  <conditionalFormatting sqref="L108:M108">
    <cfRule type="expression" dxfId="27075" priority="18549">
      <formula>$Y108=4</formula>
    </cfRule>
    <cfRule type="expression" dxfId="27074" priority="18550">
      <formula>$Y108=3</formula>
    </cfRule>
    <cfRule type="expression" dxfId="27073" priority="18551">
      <formula>$Y108=2</formula>
    </cfRule>
    <cfRule type="expression" dxfId="27072" priority="18552">
      <formula>$Y108=1</formula>
    </cfRule>
  </conditionalFormatting>
  <conditionalFormatting sqref="M106">
    <cfRule type="expression" dxfId="27071" priority="18537">
      <formula>$Y106=4</formula>
    </cfRule>
    <cfRule type="expression" dxfId="27070" priority="18538">
      <formula>$Y106=3</formula>
    </cfRule>
    <cfRule type="expression" dxfId="27069" priority="18539">
      <formula>$Y106=2</formula>
    </cfRule>
    <cfRule type="expression" dxfId="27068" priority="18540">
      <formula>$Y106=1</formula>
    </cfRule>
  </conditionalFormatting>
  <conditionalFormatting sqref="N106">
    <cfRule type="expression" dxfId="27067" priority="18533">
      <formula>$Y106=4</formula>
    </cfRule>
    <cfRule type="expression" dxfId="27066" priority="18534">
      <formula>$Y106=3</formula>
    </cfRule>
    <cfRule type="expression" dxfId="27065" priority="18535">
      <formula>$Y106=2</formula>
    </cfRule>
    <cfRule type="expression" dxfId="27064" priority="18536">
      <formula>$Y106=1</formula>
    </cfRule>
  </conditionalFormatting>
  <conditionalFormatting sqref="O106">
    <cfRule type="expression" dxfId="27063" priority="18529">
      <formula>$Y106=4</formula>
    </cfRule>
    <cfRule type="expression" dxfId="27062" priority="18530">
      <formula>$Y106=3</formula>
    </cfRule>
    <cfRule type="expression" dxfId="27061" priority="18531">
      <formula>$Y106=2</formula>
    </cfRule>
    <cfRule type="expression" dxfId="27060" priority="18532">
      <formula>$Y106=1</formula>
    </cfRule>
  </conditionalFormatting>
  <conditionalFormatting sqref="L105:M105">
    <cfRule type="expression" dxfId="27059" priority="18525">
      <formula>$Y105=4</formula>
    </cfRule>
    <cfRule type="expression" dxfId="27058" priority="18526">
      <formula>$Y105=3</formula>
    </cfRule>
    <cfRule type="expression" dxfId="27057" priority="18527">
      <formula>$Y105=2</formula>
    </cfRule>
    <cfRule type="expression" dxfId="27056" priority="18528">
      <formula>$Y105=1</formula>
    </cfRule>
  </conditionalFormatting>
  <conditionalFormatting sqref="N105">
    <cfRule type="expression" dxfId="27055" priority="18521">
      <formula>$Y105=4</formula>
    </cfRule>
    <cfRule type="expression" dxfId="27054" priority="18522">
      <formula>$Y105=3</formula>
    </cfRule>
    <cfRule type="expression" dxfId="27053" priority="18523">
      <formula>$Y105=2</formula>
    </cfRule>
    <cfRule type="expression" dxfId="27052" priority="18524">
      <formula>$Y105=1</formula>
    </cfRule>
  </conditionalFormatting>
  <conditionalFormatting sqref="O105">
    <cfRule type="expression" dxfId="27051" priority="18517">
      <formula>$Y105=4</formula>
    </cfRule>
    <cfRule type="expression" dxfId="27050" priority="18518">
      <formula>$Y105=3</formula>
    </cfRule>
    <cfRule type="expression" dxfId="27049" priority="18519">
      <formula>$Y105=2</formula>
    </cfRule>
    <cfRule type="expression" dxfId="27048" priority="18520">
      <formula>$Y105=1</formula>
    </cfRule>
  </conditionalFormatting>
  <conditionalFormatting sqref="AB106:AC106 W106:Z106">
    <cfRule type="expression" dxfId="27047" priority="18513">
      <formula>$Y106=4</formula>
    </cfRule>
    <cfRule type="expression" dxfId="27046" priority="18514">
      <formula>$Y106=3</formula>
    </cfRule>
    <cfRule type="expression" dxfId="27045" priority="18515">
      <formula>$Y106=2</formula>
    </cfRule>
    <cfRule type="expression" dxfId="27044" priority="18516">
      <formula>$Y106=1</formula>
    </cfRule>
  </conditionalFormatting>
  <conditionalFormatting sqref="AA106">
    <cfRule type="expression" dxfId="27043" priority="18509">
      <formula>$Y106=4</formula>
    </cfRule>
    <cfRule type="expression" dxfId="27042" priority="18510">
      <formula>$Y106=3</formula>
    </cfRule>
    <cfRule type="expression" dxfId="27041" priority="18511">
      <formula>$Y106=2</formula>
    </cfRule>
    <cfRule type="expression" dxfId="27040" priority="18512">
      <formula>$Y106=1</formula>
    </cfRule>
  </conditionalFormatting>
  <conditionalFormatting sqref="A108">
    <cfRule type="expression" dxfId="27039" priority="18505">
      <formula>$Y108=4</formula>
    </cfRule>
    <cfRule type="expression" dxfId="27038" priority="18506">
      <formula>$Y108=3</formula>
    </cfRule>
  </conditionalFormatting>
  <conditionalFormatting sqref="A108">
    <cfRule type="expression" dxfId="27037" priority="18507">
      <formula>$Y108=2</formula>
    </cfRule>
    <cfRule type="expression" dxfId="27036" priority="18508">
      <formula>$Y108=1</formula>
    </cfRule>
  </conditionalFormatting>
  <conditionalFormatting sqref="B108:C108">
    <cfRule type="expression" dxfId="27035" priority="18501">
      <formula>$Y108=4</formula>
    </cfRule>
    <cfRule type="expression" dxfId="27034" priority="18502">
      <formula>$Y108=3</formula>
    </cfRule>
  </conditionalFormatting>
  <conditionalFormatting sqref="B108:C108">
    <cfRule type="expression" dxfId="27033" priority="18503">
      <formula>$Y108=2</formula>
    </cfRule>
    <cfRule type="expression" dxfId="27032" priority="18504">
      <formula>$Y108=1</formula>
    </cfRule>
  </conditionalFormatting>
  <conditionalFormatting sqref="B108:C108">
    <cfRule type="expression" dxfId="27031" priority="18497">
      <formula>$Y108=4</formula>
    </cfRule>
    <cfRule type="expression" dxfId="27030" priority="18498">
      <formula>$Y108=3</formula>
    </cfRule>
  </conditionalFormatting>
  <conditionalFormatting sqref="B108:C108">
    <cfRule type="expression" dxfId="27029" priority="18499">
      <formula>$Y108=2</formula>
    </cfRule>
    <cfRule type="expression" dxfId="27028" priority="18500">
      <formula>$Y108=1</formula>
    </cfRule>
  </conditionalFormatting>
  <conditionalFormatting sqref="F108">
    <cfRule type="expression" dxfId="27027" priority="18493">
      <formula>$Y108=4</formula>
    </cfRule>
    <cfRule type="expression" dxfId="27026" priority="18494">
      <formula>$Y108=3</formula>
    </cfRule>
    <cfRule type="expression" dxfId="27025" priority="18495">
      <formula>$Y108=2</formula>
    </cfRule>
    <cfRule type="expression" dxfId="27024" priority="18496">
      <formula>$Y108=1</formula>
    </cfRule>
  </conditionalFormatting>
  <conditionalFormatting sqref="F108">
    <cfRule type="expression" dxfId="27023" priority="18485">
      <formula>$Y108=4</formula>
    </cfRule>
    <cfRule type="expression" dxfId="27022" priority="18486">
      <formula>$Y108=3</formula>
    </cfRule>
    <cfRule type="expression" dxfId="27021" priority="18487">
      <formula>$Y108=2</formula>
    </cfRule>
    <cfRule type="expression" dxfId="27020" priority="18488">
      <formula>$Y108=1</formula>
    </cfRule>
    <cfRule type="expression" dxfId="27019" priority="18489">
      <formula>$Y108=4</formula>
    </cfRule>
    <cfRule type="expression" dxfId="27018" priority="18490">
      <formula>$Y108=3</formula>
    </cfRule>
    <cfRule type="expression" dxfId="27017" priority="18491">
      <formula>$Y108=2</formula>
    </cfRule>
    <cfRule type="expression" dxfId="27016" priority="18492">
      <formula>$Y108=1</formula>
    </cfRule>
  </conditionalFormatting>
  <conditionalFormatting sqref="G108">
    <cfRule type="expression" dxfId="27015" priority="18481">
      <formula>$Y108=4</formula>
    </cfRule>
    <cfRule type="expression" dxfId="27014" priority="18482">
      <formula>$Y108=3</formula>
    </cfRule>
    <cfRule type="expression" dxfId="27013" priority="18483">
      <formula>$Y108=2</formula>
    </cfRule>
    <cfRule type="expression" dxfId="27012" priority="18484">
      <formula>$Y108=1</formula>
    </cfRule>
  </conditionalFormatting>
  <conditionalFormatting sqref="G108">
    <cfRule type="expression" dxfId="27011" priority="18473">
      <formula>$Y108=4</formula>
    </cfRule>
    <cfRule type="expression" dxfId="27010" priority="18474">
      <formula>$Y108=3</formula>
    </cfRule>
    <cfRule type="expression" dxfId="27009" priority="18475">
      <formula>$Y108=2</formula>
    </cfRule>
    <cfRule type="expression" dxfId="27008" priority="18476">
      <formula>$Y108=1</formula>
    </cfRule>
    <cfRule type="expression" dxfId="27007" priority="18477">
      <formula>$Y108=4</formula>
    </cfRule>
    <cfRule type="expression" dxfId="27006" priority="18478">
      <formula>$Y108=3</formula>
    </cfRule>
    <cfRule type="expression" dxfId="27005" priority="18479">
      <formula>$Y108=2</formula>
    </cfRule>
    <cfRule type="expression" dxfId="27004" priority="18480">
      <formula>$Y108=1</formula>
    </cfRule>
  </conditionalFormatting>
  <conditionalFormatting sqref="AB108:AF108 Q108:R108 T108:Z108">
    <cfRule type="expression" dxfId="27003" priority="18469">
      <formula>$Y108=4</formula>
    </cfRule>
    <cfRule type="expression" dxfId="27002" priority="18470">
      <formula>$Y108=3</formula>
    </cfRule>
    <cfRule type="expression" dxfId="27001" priority="18471">
      <formula>$Y108=2</formula>
    </cfRule>
    <cfRule type="expression" dxfId="27000" priority="18472">
      <formula>$Y108=1</formula>
    </cfRule>
  </conditionalFormatting>
  <conditionalFormatting sqref="AA108">
    <cfRule type="expression" dxfId="26999" priority="18465">
      <formula>$Y108=4</formula>
    </cfRule>
    <cfRule type="expression" dxfId="26998" priority="18466">
      <formula>$Y108=3</formula>
    </cfRule>
    <cfRule type="expression" dxfId="26997" priority="18467">
      <formula>$Y108=2</formula>
    </cfRule>
    <cfRule type="expression" dxfId="26996" priority="18468">
      <formula>$Y108=1</formula>
    </cfRule>
  </conditionalFormatting>
  <conditionalFormatting sqref="N108">
    <cfRule type="expression" dxfId="26995" priority="18461">
      <formula>$Y108=4</formula>
    </cfRule>
    <cfRule type="expression" dxfId="26994" priority="18462">
      <formula>$Y108=3</formula>
    </cfRule>
    <cfRule type="expression" dxfId="26993" priority="18463">
      <formula>$Y108=2</formula>
    </cfRule>
    <cfRule type="expression" dxfId="26992" priority="18464">
      <formula>$Y108=1</formula>
    </cfRule>
  </conditionalFormatting>
  <conditionalFormatting sqref="O108:P108">
    <cfRule type="expression" dxfId="26991" priority="18457">
      <formula>$Y108=4</formula>
    </cfRule>
    <cfRule type="expression" dxfId="26990" priority="18458">
      <formula>$Y108=3</formula>
    </cfRule>
    <cfRule type="expression" dxfId="26989" priority="18459">
      <formula>$Y108=2</formula>
    </cfRule>
    <cfRule type="expression" dxfId="26988" priority="18460">
      <formula>$Y108=1</formula>
    </cfRule>
  </conditionalFormatting>
  <conditionalFormatting sqref="Z99">
    <cfRule type="expression" dxfId="26987" priority="18453">
      <formula>$Y99=4</formula>
    </cfRule>
    <cfRule type="expression" dxfId="26986" priority="18454">
      <formula>$Y99=3</formula>
    </cfRule>
    <cfRule type="expression" dxfId="26985" priority="18455">
      <formula>$Y99=2</formula>
    </cfRule>
    <cfRule type="expression" dxfId="26984" priority="18456">
      <formula>$Y99=1</formula>
    </cfRule>
  </conditionalFormatting>
  <conditionalFormatting sqref="W99:Y99">
    <cfRule type="expression" dxfId="26983" priority="18449">
      <formula>$Y99=4</formula>
    </cfRule>
    <cfRule type="expression" dxfId="26982" priority="18450">
      <formula>$Y99=3</formula>
    </cfRule>
    <cfRule type="expression" dxfId="26981" priority="18451">
      <formula>$Y99=2</formula>
    </cfRule>
    <cfRule type="expression" dxfId="26980" priority="18452">
      <formula>$Y99=1</formula>
    </cfRule>
  </conditionalFormatting>
  <conditionalFormatting sqref="AB109:AF109 Q109:Z109 Q110:V110 AD110:AF110">
    <cfRule type="expression" dxfId="26979" priority="18445">
      <formula>$Y109=4</formula>
    </cfRule>
    <cfRule type="expression" dxfId="26978" priority="18446">
      <formula>$Y109=3</formula>
    </cfRule>
    <cfRule type="expression" dxfId="26977" priority="18447">
      <formula>$Y109=2</formula>
    </cfRule>
    <cfRule type="expression" dxfId="26976" priority="18448">
      <formula>$Y109=1</formula>
    </cfRule>
  </conditionalFormatting>
  <conditionalFormatting sqref="AA109">
    <cfRule type="expression" dxfId="26975" priority="18441">
      <formula>$Y109=4</formula>
    </cfRule>
    <cfRule type="expression" dxfId="26974" priority="18442">
      <formula>$Y109=3</formula>
    </cfRule>
    <cfRule type="expression" dxfId="26973" priority="18443">
      <formula>$Y109=2</formula>
    </cfRule>
    <cfRule type="expression" dxfId="26972" priority="18444">
      <formula>$Y109=1</formula>
    </cfRule>
  </conditionalFormatting>
  <conditionalFormatting sqref="N109:N110">
    <cfRule type="expression" dxfId="26971" priority="18437">
      <formula>$Y109=4</formula>
    </cfRule>
    <cfRule type="expression" dxfId="26970" priority="18438">
      <formula>$Y109=3</formula>
    </cfRule>
    <cfRule type="expression" dxfId="26969" priority="18439">
      <formula>$Y109=2</formula>
    </cfRule>
    <cfRule type="expression" dxfId="26968" priority="18440">
      <formula>$Y109=1</formula>
    </cfRule>
  </conditionalFormatting>
  <conditionalFormatting sqref="O109:P110">
    <cfRule type="expression" dxfId="26967" priority="18433">
      <formula>$Y109=4</formula>
    </cfRule>
    <cfRule type="expression" dxfId="26966" priority="18434">
      <formula>$Y109=3</formula>
    </cfRule>
    <cfRule type="expression" dxfId="26965" priority="18435">
      <formula>$Y109=2</formula>
    </cfRule>
    <cfRule type="expression" dxfId="26964" priority="18436">
      <formula>$Y109=1</formula>
    </cfRule>
  </conditionalFormatting>
  <conditionalFormatting sqref="AB111:AF111 Q111:Z111">
    <cfRule type="expression" dxfId="26963" priority="18429">
      <formula>$Y111=4</formula>
    </cfRule>
    <cfRule type="expression" dxfId="26962" priority="18430">
      <formula>$Y111=3</formula>
    </cfRule>
    <cfRule type="expression" dxfId="26961" priority="18431">
      <formula>$Y111=2</formula>
    </cfRule>
    <cfRule type="expression" dxfId="26960" priority="18432">
      <formula>$Y111=1</formula>
    </cfRule>
  </conditionalFormatting>
  <conditionalFormatting sqref="AA111">
    <cfRule type="expression" dxfId="26959" priority="18425">
      <formula>$Y111=4</formula>
    </cfRule>
    <cfRule type="expression" dxfId="26958" priority="18426">
      <formula>$Y111=3</formula>
    </cfRule>
    <cfRule type="expression" dxfId="26957" priority="18427">
      <formula>$Y111=2</formula>
    </cfRule>
    <cfRule type="expression" dxfId="26956" priority="18428">
      <formula>$Y111=1</formula>
    </cfRule>
  </conditionalFormatting>
  <conditionalFormatting sqref="N111">
    <cfRule type="expression" dxfId="26955" priority="18421">
      <formula>$Y111=4</formula>
    </cfRule>
    <cfRule type="expression" dxfId="26954" priority="18422">
      <formula>$Y111=3</formula>
    </cfRule>
    <cfRule type="expression" dxfId="26953" priority="18423">
      <formula>$Y111=2</formula>
    </cfRule>
    <cfRule type="expression" dxfId="26952" priority="18424">
      <formula>$Y111=1</formula>
    </cfRule>
  </conditionalFormatting>
  <conditionalFormatting sqref="O111:P111">
    <cfRule type="expression" dxfId="26951" priority="18417">
      <formula>$Y111=4</formula>
    </cfRule>
    <cfRule type="expression" dxfId="26950" priority="18418">
      <formula>$Y111=3</formula>
    </cfRule>
    <cfRule type="expression" dxfId="26949" priority="18419">
      <formula>$Y111=2</formula>
    </cfRule>
    <cfRule type="expression" dxfId="26948" priority="18420">
      <formula>$Y111=1</formula>
    </cfRule>
  </conditionalFormatting>
  <conditionalFormatting sqref="J110:J111">
    <cfRule type="expression" dxfId="26947" priority="18413">
      <formula>$Y110=4</formula>
    </cfRule>
    <cfRule type="expression" dxfId="26946" priority="18414">
      <formula>$Y110=3</formula>
    </cfRule>
    <cfRule type="expression" dxfId="26945" priority="18415">
      <formula>$Y110=2</formula>
    </cfRule>
    <cfRule type="expression" dxfId="26944" priority="18416">
      <formula>$Y110=1</formula>
    </cfRule>
  </conditionalFormatting>
  <conditionalFormatting sqref="B109:C110">
    <cfRule type="expression" dxfId="26943" priority="18409">
      <formula>$Y109=4</formula>
    </cfRule>
    <cfRule type="expression" dxfId="26942" priority="18410">
      <formula>$Y109=3</formula>
    </cfRule>
  </conditionalFormatting>
  <conditionalFormatting sqref="B109:C110">
    <cfRule type="expression" dxfId="26941" priority="18411">
      <formula>$Y109=2</formula>
    </cfRule>
    <cfRule type="expression" dxfId="26940" priority="18412">
      <formula>$Y109=1</formula>
    </cfRule>
  </conditionalFormatting>
  <conditionalFormatting sqref="B109:C110">
    <cfRule type="expression" dxfId="26939" priority="18405">
      <formula>$Y109=4</formula>
    </cfRule>
    <cfRule type="expression" dxfId="26938" priority="18406">
      <formula>$Y109=3</formula>
    </cfRule>
  </conditionalFormatting>
  <conditionalFormatting sqref="B109:C110">
    <cfRule type="expression" dxfId="26937" priority="18407">
      <formula>$Y109=2</formula>
    </cfRule>
    <cfRule type="expression" dxfId="26936" priority="18408">
      <formula>$Y109=1</formula>
    </cfRule>
  </conditionalFormatting>
  <conditionalFormatting sqref="F109">
    <cfRule type="expression" dxfId="26935" priority="18401">
      <formula>$Y109=4</formula>
    </cfRule>
    <cfRule type="expression" dxfId="26934" priority="18402">
      <formula>$Y109=3</formula>
    </cfRule>
    <cfRule type="expression" dxfId="26933" priority="18403">
      <formula>$Y109=2</formula>
    </cfRule>
    <cfRule type="expression" dxfId="26932" priority="18404">
      <formula>$Y109=1</formula>
    </cfRule>
  </conditionalFormatting>
  <conditionalFormatting sqref="F109">
    <cfRule type="expression" dxfId="26931" priority="18393">
      <formula>$Y109=4</formula>
    </cfRule>
    <cfRule type="expression" dxfId="26930" priority="18394">
      <formula>$Y109=3</formula>
    </cfRule>
    <cfRule type="expression" dxfId="26929" priority="18395">
      <formula>$Y109=2</formula>
    </cfRule>
    <cfRule type="expression" dxfId="26928" priority="18396">
      <formula>$Y109=1</formula>
    </cfRule>
    <cfRule type="expression" dxfId="26927" priority="18397">
      <formula>$Y109=4</formula>
    </cfRule>
    <cfRule type="expression" dxfId="26926" priority="18398">
      <formula>$Y109=3</formula>
    </cfRule>
    <cfRule type="expression" dxfId="26925" priority="18399">
      <formula>$Y109=2</formula>
    </cfRule>
    <cfRule type="expression" dxfId="26924" priority="18400">
      <formula>$Y109=1</formula>
    </cfRule>
  </conditionalFormatting>
  <conditionalFormatting sqref="G109">
    <cfRule type="expression" dxfId="26923" priority="18389">
      <formula>$Y109=4</formula>
    </cfRule>
    <cfRule type="expression" dxfId="26922" priority="18390">
      <formula>$Y109=3</formula>
    </cfRule>
    <cfRule type="expression" dxfId="26921" priority="18391">
      <formula>$Y109=2</formula>
    </cfRule>
    <cfRule type="expression" dxfId="26920" priority="18392">
      <formula>$Y109=1</formula>
    </cfRule>
  </conditionalFormatting>
  <conditionalFormatting sqref="G109">
    <cfRule type="expression" dxfId="26919" priority="18381">
      <formula>$Y109=4</formula>
    </cfRule>
    <cfRule type="expression" dxfId="26918" priority="18382">
      <formula>$Y109=3</formula>
    </cfRule>
    <cfRule type="expression" dxfId="26917" priority="18383">
      <formula>$Y109=2</formula>
    </cfRule>
    <cfRule type="expression" dxfId="26916" priority="18384">
      <formula>$Y109=1</formula>
    </cfRule>
    <cfRule type="expression" dxfId="26915" priority="18385">
      <formula>$Y109=4</formula>
    </cfRule>
    <cfRule type="expression" dxfId="26914" priority="18386">
      <formula>$Y109=3</formula>
    </cfRule>
    <cfRule type="expression" dxfId="26913" priority="18387">
      <formula>$Y109=2</formula>
    </cfRule>
    <cfRule type="expression" dxfId="26912" priority="18388">
      <formula>$Y109=1</formula>
    </cfRule>
  </conditionalFormatting>
  <conditionalFormatting sqref="D110">
    <cfRule type="expression" dxfId="26911" priority="18377">
      <formula>$Y110=4</formula>
    </cfRule>
    <cfRule type="expression" dxfId="26910" priority="18378">
      <formula>$Y110=3</formula>
    </cfRule>
  </conditionalFormatting>
  <conditionalFormatting sqref="D110">
    <cfRule type="expression" dxfId="26909" priority="18379">
      <formula>$Y110=2</formula>
    </cfRule>
    <cfRule type="expression" dxfId="26908" priority="18380">
      <formula>$Y110=1</formula>
    </cfRule>
  </conditionalFormatting>
  <conditionalFormatting sqref="E110 H110:I110 H111:H122">
    <cfRule type="expression" dxfId="26907" priority="18373">
      <formula>$Y110=4</formula>
    </cfRule>
    <cfRule type="expression" dxfId="26906" priority="18374">
      <formula>$Y110=3</formula>
    </cfRule>
    <cfRule type="expression" dxfId="26905" priority="18375">
      <formula>$Y110=2</formula>
    </cfRule>
    <cfRule type="expression" dxfId="26904" priority="18376">
      <formula>$Y110=1</formula>
    </cfRule>
  </conditionalFormatting>
  <conditionalFormatting sqref="H110:H122">
    <cfRule type="expression" dxfId="26903" priority="18365">
      <formula>$Y110=4</formula>
    </cfRule>
    <cfRule type="expression" dxfId="26902" priority="18366">
      <formula>$Y110=3</formula>
    </cfRule>
    <cfRule type="expression" dxfId="26901" priority="18367">
      <formula>$Y110=2</formula>
    </cfRule>
    <cfRule type="expression" dxfId="26900" priority="18368">
      <formula>$Y110=1</formula>
    </cfRule>
    <cfRule type="expression" dxfId="26899" priority="18369">
      <formula>$Y110=4</formula>
    </cfRule>
    <cfRule type="expression" dxfId="26898" priority="18370">
      <formula>$Y110=3</formula>
    </cfRule>
    <cfRule type="expression" dxfId="26897" priority="18371">
      <formula>$Y110=2</formula>
    </cfRule>
    <cfRule type="expression" dxfId="26896" priority="18372">
      <formula>$Y110=1</formula>
    </cfRule>
  </conditionalFormatting>
  <conditionalFormatting sqref="F110">
    <cfRule type="expression" dxfId="26895" priority="18361">
      <formula>$Y110=4</formula>
    </cfRule>
    <cfRule type="expression" dxfId="26894" priority="18362">
      <formula>$Y110=3</formula>
    </cfRule>
    <cfRule type="expression" dxfId="26893" priority="18363">
      <formula>$Y110=2</formula>
    </cfRule>
    <cfRule type="expression" dxfId="26892" priority="18364">
      <formula>$Y110=1</formula>
    </cfRule>
  </conditionalFormatting>
  <conditionalFormatting sqref="F110">
    <cfRule type="expression" dxfId="26891" priority="18353">
      <formula>$Y110=4</formula>
    </cfRule>
    <cfRule type="expression" dxfId="26890" priority="18354">
      <formula>$Y110=3</formula>
    </cfRule>
    <cfRule type="expression" dxfId="26889" priority="18355">
      <formula>$Y110=2</formula>
    </cfRule>
    <cfRule type="expression" dxfId="26888" priority="18356">
      <formula>$Y110=1</formula>
    </cfRule>
    <cfRule type="expression" dxfId="26887" priority="18357">
      <formula>$Y110=4</formula>
    </cfRule>
    <cfRule type="expression" dxfId="26886" priority="18358">
      <formula>$Y110=3</formula>
    </cfRule>
    <cfRule type="expression" dxfId="26885" priority="18359">
      <formula>$Y110=2</formula>
    </cfRule>
    <cfRule type="expression" dxfId="26884" priority="18360">
      <formula>$Y110=1</formula>
    </cfRule>
  </conditionalFormatting>
  <conditionalFormatting sqref="G110">
    <cfRule type="expression" dxfId="26883" priority="18349">
      <formula>$Y110=4</formula>
    </cfRule>
    <cfRule type="expression" dxfId="26882" priority="18350">
      <formula>$Y110=3</formula>
    </cfRule>
    <cfRule type="expression" dxfId="26881" priority="18351">
      <formula>$Y110=2</formula>
    </cfRule>
    <cfRule type="expression" dxfId="26880" priority="18352">
      <formula>$Y110=1</formula>
    </cfRule>
  </conditionalFormatting>
  <conditionalFormatting sqref="G110">
    <cfRule type="expression" dxfId="26879" priority="18341">
      <formula>$Y110=4</formula>
    </cfRule>
    <cfRule type="expression" dxfId="26878" priority="18342">
      <formula>$Y110=3</formula>
    </cfRule>
    <cfRule type="expression" dxfId="26877" priority="18343">
      <formula>$Y110=2</formula>
    </cfRule>
    <cfRule type="expression" dxfId="26876" priority="18344">
      <formula>$Y110=1</formula>
    </cfRule>
    <cfRule type="expression" dxfId="26875" priority="18345">
      <formula>$Y110=4</formula>
    </cfRule>
    <cfRule type="expression" dxfId="26874" priority="18346">
      <formula>$Y110=3</formula>
    </cfRule>
    <cfRule type="expression" dxfId="26873" priority="18347">
      <formula>$Y110=2</formula>
    </cfRule>
    <cfRule type="expression" dxfId="26872" priority="18348">
      <formula>$Y110=1</formula>
    </cfRule>
  </conditionalFormatting>
  <conditionalFormatting sqref="AB117:AF117 Q112:Q120 Z112:Z120 AD112:AF116 AD118:AF120">
    <cfRule type="expression" dxfId="26871" priority="18337">
      <formula>$Y112=4</formula>
    </cfRule>
    <cfRule type="expression" dxfId="26870" priority="18338">
      <formula>$Y112=3</formula>
    </cfRule>
    <cfRule type="expression" dxfId="26869" priority="18339">
      <formula>$Y112=2</formula>
    </cfRule>
    <cfRule type="expression" dxfId="26868" priority="18340">
      <formula>$Y112=1</formula>
    </cfRule>
  </conditionalFormatting>
  <conditionalFormatting sqref="AA112:AA120">
    <cfRule type="expression" dxfId="26867" priority="18333">
      <formula>$Y112=4</formula>
    </cfRule>
    <cfRule type="expression" dxfId="26866" priority="18334">
      <formula>$Y112=3</formula>
    </cfRule>
    <cfRule type="expression" dxfId="26865" priority="18335">
      <formula>$Y112=2</formula>
    </cfRule>
    <cfRule type="expression" dxfId="26864" priority="18336">
      <formula>$Y112=1</formula>
    </cfRule>
  </conditionalFormatting>
  <conditionalFormatting sqref="N112:N120">
    <cfRule type="expression" dxfId="26863" priority="18329">
      <formula>$Y112=4</formula>
    </cfRule>
    <cfRule type="expression" dxfId="26862" priority="18330">
      <formula>$Y112=3</formula>
    </cfRule>
    <cfRule type="expression" dxfId="26861" priority="18331">
      <formula>$Y112=2</formula>
    </cfRule>
    <cfRule type="expression" dxfId="26860" priority="18332">
      <formula>$Y112=1</formula>
    </cfRule>
  </conditionalFormatting>
  <conditionalFormatting sqref="O112:P120">
    <cfRule type="expression" dxfId="26859" priority="18325">
      <formula>$Y112=4</formula>
    </cfRule>
    <cfRule type="expression" dxfId="26858" priority="18326">
      <formula>$Y112=3</formula>
    </cfRule>
    <cfRule type="expression" dxfId="26857" priority="18327">
      <formula>$Y112=2</formula>
    </cfRule>
    <cfRule type="expression" dxfId="26856" priority="18328">
      <formula>$Y112=1</formula>
    </cfRule>
  </conditionalFormatting>
  <conditionalFormatting sqref="B111:C111">
    <cfRule type="expression" dxfId="26855" priority="18321">
      <formula>$Y111=4</formula>
    </cfRule>
    <cfRule type="expression" dxfId="26854" priority="18322">
      <formula>$Y111=3</formula>
    </cfRule>
  </conditionalFormatting>
  <conditionalFormatting sqref="B111:C111">
    <cfRule type="expression" dxfId="26853" priority="18323">
      <formula>$Y111=2</formula>
    </cfRule>
    <cfRule type="expression" dxfId="26852" priority="18324">
      <formula>$Y111=1</formula>
    </cfRule>
  </conditionalFormatting>
  <conditionalFormatting sqref="B111:C111">
    <cfRule type="expression" dxfId="26851" priority="18317">
      <formula>$Y111=4</formula>
    </cfRule>
    <cfRule type="expression" dxfId="26850" priority="18318">
      <formula>$Y111=3</formula>
    </cfRule>
  </conditionalFormatting>
  <conditionalFormatting sqref="B111:C111">
    <cfRule type="expression" dxfId="26849" priority="18319">
      <formula>$Y111=2</formula>
    </cfRule>
    <cfRule type="expression" dxfId="26848" priority="18320">
      <formula>$Y111=1</formula>
    </cfRule>
  </conditionalFormatting>
  <conditionalFormatting sqref="E111">
    <cfRule type="expression" dxfId="26847" priority="18313">
      <formula>$Y111=4</formula>
    </cfRule>
    <cfRule type="expression" dxfId="26846" priority="18314">
      <formula>$Y111=3</formula>
    </cfRule>
    <cfRule type="expression" dxfId="26845" priority="18315">
      <formula>$Y111=2</formula>
    </cfRule>
    <cfRule type="expression" dxfId="26844" priority="18316">
      <formula>$Y111=1</formula>
    </cfRule>
  </conditionalFormatting>
  <conditionalFormatting sqref="F111">
    <cfRule type="expression" dxfId="26843" priority="18309">
      <formula>$Y111=4</formula>
    </cfRule>
    <cfRule type="expression" dxfId="26842" priority="18310">
      <formula>$Y111=3</formula>
    </cfRule>
    <cfRule type="expression" dxfId="26841" priority="18311">
      <formula>$Y111=2</formula>
    </cfRule>
    <cfRule type="expression" dxfId="26840" priority="18312">
      <formula>$Y111=1</formula>
    </cfRule>
  </conditionalFormatting>
  <conditionalFormatting sqref="F111">
    <cfRule type="expression" dxfId="26839" priority="18301">
      <formula>$Y111=4</formula>
    </cfRule>
    <cfRule type="expression" dxfId="26838" priority="18302">
      <formula>$Y111=3</formula>
    </cfRule>
    <cfRule type="expression" dxfId="26837" priority="18303">
      <formula>$Y111=2</formula>
    </cfRule>
    <cfRule type="expression" dxfId="26836" priority="18304">
      <formula>$Y111=1</formula>
    </cfRule>
    <cfRule type="expression" dxfId="26835" priority="18305">
      <formula>$Y111=4</formula>
    </cfRule>
    <cfRule type="expression" dxfId="26834" priority="18306">
      <formula>$Y111=3</formula>
    </cfRule>
    <cfRule type="expression" dxfId="26833" priority="18307">
      <formula>$Y111=2</formula>
    </cfRule>
    <cfRule type="expression" dxfId="26832" priority="18308">
      <formula>$Y111=1</formula>
    </cfRule>
  </conditionalFormatting>
  <conditionalFormatting sqref="G111">
    <cfRule type="expression" dxfId="26831" priority="18297">
      <formula>$Y111=4</formula>
    </cfRule>
    <cfRule type="expression" dxfId="26830" priority="18298">
      <formula>$Y111=3</formula>
    </cfRule>
    <cfRule type="expression" dxfId="26829" priority="18299">
      <formula>$Y111=2</formula>
    </cfRule>
    <cfRule type="expression" dxfId="26828" priority="18300">
      <formula>$Y111=1</formula>
    </cfRule>
  </conditionalFormatting>
  <conditionalFormatting sqref="G111">
    <cfRule type="expression" dxfId="26827" priority="18289">
      <formula>$Y111=4</formula>
    </cfRule>
    <cfRule type="expression" dxfId="26826" priority="18290">
      <formula>$Y111=3</formula>
    </cfRule>
    <cfRule type="expression" dxfId="26825" priority="18291">
      <formula>$Y111=2</formula>
    </cfRule>
    <cfRule type="expression" dxfId="26824" priority="18292">
      <formula>$Y111=1</formula>
    </cfRule>
    <cfRule type="expression" dxfId="26823" priority="18293">
      <formula>$Y111=4</formula>
    </cfRule>
    <cfRule type="expression" dxfId="26822" priority="18294">
      <formula>$Y111=3</formula>
    </cfRule>
    <cfRule type="expression" dxfId="26821" priority="18295">
      <formula>$Y111=2</formula>
    </cfRule>
    <cfRule type="expression" dxfId="26820" priority="18296">
      <formula>$Y111=1</formula>
    </cfRule>
  </conditionalFormatting>
  <conditionalFormatting sqref="D112:D120">
    <cfRule type="expression" dxfId="26819" priority="18285">
      <formula>$Y112=4</formula>
    </cfRule>
    <cfRule type="expression" dxfId="26818" priority="18286">
      <formula>$Y112=3</formula>
    </cfRule>
  </conditionalFormatting>
  <conditionalFormatting sqref="D112:D120">
    <cfRule type="expression" dxfId="26817" priority="18287">
      <formula>$Y112=2</formula>
    </cfRule>
    <cfRule type="expression" dxfId="26816" priority="18288">
      <formula>$Y112=1</formula>
    </cfRule>
  </conditionalFormatting>
  <conditionalFormatting sqref="H112:I120 K112:K120 H121:H122">
    <cfRule type="expression" dxfId="26815" priority="18281">
      <formula>$Y112=4</formula>
    </cfRule>
    <cfRule type="expression" dxfId="26814" priority="18282">
      <formula>$Y112=3</formula>
    </cfRule>
    <cfRule type="expression" dxfId="26813" priority="18283">
      <formula>$Y112=2</formula>
    </cfRule>
    <cfRule type="expression" dxfId="26812" priority="18284">
      <formula>$Y112=1</formula>
    </cfRule>
  </conditionalFormatting>
  <conditionalFormatting sqref="H112:H122">
    <cfRule type="expression" dxfId="26811" priority="18273">
      <formula>$Y112=4</formula>
    </cfRule>
    <cfRule type="expression" dxfId="26810" priority="18274">
      <formula>$Y112=3</formula>
    </cfRule>
    <cfRule type="expression" dxfId="26809" priority="18275">
      <formula>$Y112=2</formula>
    </cfRule>
    <cfRule type="expression" dxfId="26808" priority="18276">
      <formula>$Y112=1</formula>
    </cfRule>
    <cfRule type="expression" dxfId="26807" priority="18277">
      <formula>$Y112=4</formula>
    </cfRule>
    <cfRule type="expression" dxfId="26806" priority="18278">
      <formula>$Y112=3</formula>
    </cfRule>
    <cfRule type="expression" dxfId="26805" priority="18279">
      <formula>$Y112=2</formula>
    </cfRule>
    <cfRule type="expression" dxfId="26804" priority="18280">
      <formula>$Y112=1</formula>
    </cfRule>
  </conditionalFormatting>
  <conditionalFormatting sqref="J112:J121">
    <cfRule type="expression" dxfId="26803" priority="18269">
      <formula>$Y112=4</formula>
    </cfRule>
    <cfRule type="expression" dxfId="26802" priority="18270">
      <formula>$Y112=3</formula>
    </cfRule>
    <cfRule type="expression" dxfId="26801" priority="18271">
      <formula>$Y112=2</formula>
    </cfRule>
    <cfRule type="expression" dxfId="26800" priority="18272">
      <formula>$Y112=1</formula>
    </cfRule>
  </conditionalFormatting>
  <conditionalFormatting sqref="B112:C120">
    <cfRule type="expression" dxfId="26799" priority="18265">
      <formula>$Y112=4</formula>
    </cfRule>
    <cfRule type="expression" dxfId="26798" priority="18266">
      <formula>$Y112=3</formula>
    </cfRule>
  </conditionalFormatting>
  <conditionalFormatting sqref="B112:C120">
    <cfRule type="expression" dxfId="26797" priority="18267">
      <formula>$Y112=2</formula>
    </cfRule>
    <cfRule type="expression" dxfId="26796" priority="18268">
      <formula>$Y112=1</formula>
    </cfRule>
  </conditionalFormatting>
  <conditionalFormatting sqref="B112:C120">
    <cfRule type="expression" dxfId="26795" priority="18261">
      <formula>$Y112=4</formula>
    </cfRule>
    <cfRule type="expression" dxfId="26794" priority="18262">
      <formula>$Y112=3</formula>
    </cfRule>
  </conditionalFormatting>
  <conditionalFormatting sqref="B112:C120">
    <cfRule type="expression" dxfId="26793" priority="18263">
      <formula>$Y112=2</formula>
    </cfRule>
    <cfRule type="expression" dxfId="26792" priority="18264">
      <formula>$Y112=1</formula>
    </cfRule>
  </conditionalFormatting>
  <conditionalFormatting sqref="E112:E120">
    <cfRule type="expression" dxfId="26791" priority="18257">
      <formula>$Y112=4</formula>
    </cfRule>
    <cfRule type="expression" dxfId="26790" priority="18258">
      <formula>$Y112=3</formula>
    </cfRule>
    <cfRule type="expression" dxfId="26789" priority="18259">
      <formula>$Y112=2</formula>
    </cfRule>
    <cfRule type="expression" dxfId="26788" priority="18260">
      <formula>$Y112=1</formula>
    </cfRule>
  </conditionalFormatting>
  <conditionalFormatting sqref="F112:F120">
    <cfRule type="expression" dxfId="26787" priority="18253">
      <formula>$Y112=4</formula>
    </cfRule>
    <cfRule type="expression" dxfId="26786" priority="18254">
      <formula>$Y112=3</formula>
    </cfRule>
    <cfRule type="expression" dxfId="26785" priority="18255">
      <formula>$Y112=2</formula>
    </cfRule>
    <cfRule type="expression" dxfId="26784" priority="18256">
      <formula>$Y112=1</formula>
    </cfRule>
  </conditionalFormatting>
  <conditionalFormatting sqref="F112:F120">
    <cfRule type="expression" dxfId="26783" priority="18245">
      <formula>$Y112=4</formula>
    </cfRule>
    <cfRule type="expression" dxfId="26782" priority="18246">
      <formula>$Y112=3</formula>
    </cfRule>
    <cfRule type="expression" dxfId="26781" priority="18247">
      <formula>$Y112=2</formula>
    </cfRule>
    <cfRule type="expression" dxfId="26780" priority="18248">
      <formula>$Y112=1</formula>
    </cfRule>
    <cfRule type="expression" dxfId="26779" priority="18249">
      <formula>$Y112=4</formula>
    </cfRule>
    <cfRule type="expression" dxfId="26778" priority="18250">
      <formula>$Y112=3</formula>
    </cfRule>
    <cfRule type="expression" dxfId="26777" priority="18251">
      <formula>$Y112=2</formula>
    </cfRule>
    <cfRule type="expression" dxfId="26776" priority="18252">
      <formula>$Y112=1</formula>
    </cfRule>
  </conditionalFormatting>
  <conditionalFormatting sqref="G112:G120">
    <cfRule type="expression" dxfId="26775" priority="18241">
      <formula>$Y112=4</formula>
    </cfRule>
    <cfRule type="expression" dxfId="26774" priority="18242">
      <formula>$Y112=3</formula>
    </cfRule>
    <cfRule type="expression" dxfId="26773" priority="18243">
      <formula>$Y112=2</formula>
    </cfRule>
    <cfRule type="expression" dxfId="26772" priority="18244">
      <formula>$Y112=1</formula>
    </cfRule>
  </conditionalFormatting>
  <conditionalFormatting sqref="G112:G120">
    <cfRule type="expression" dxfId="26771" priority="18233">
      <formula>$Y112=4</formula>
    </cfRule>
    <cfRule type="expression" dxfId="26770" priority="18234">
      <formula>$Y112=3</formula>
    </cfRule>
    <cfRule type="expression" dxfId="26769" priority="18235">
      <formula>$Y112=2</formula>
    </cfRule>
    <cfRule type="expression" dxfId="26768" priority="18236">
      <formula>$Y112=1</formula>
    </cfRule>
    <cfRule type="expression" dxfId="26767" priority="18237">
      <formula>$Y112=4</formula>
    </cfRule>
    <cfRule type="expression" dxfId="26766" priority="18238">
      <formula>$Y112=3</formula>
    </cfRule>
    <cfRule type="expression" dxfId="26765" priority="18239">
      <formula>$Y112=2</formula>
    </cfRule>
    <cfRule type="expression" dxfId="26764" priority="18240">
      <formula>$Y112=1</formula>
    </cfRule>
  </conditionalFormatting>
  <conditionalFormatting sqref="B121:C121">
    <cfRule type="expression" dxfId="26763" priority="18229">
      <formula>$Y121=4</formula>
    </cfRule>
    <cfRule type="expression" dxfId="26762" priority="18230">
      <formula>$Y121=3</formula>
    </cfRule>
  </conditionalFormatting>
  <conditionalFormatting sqref="B121:C121">
    <cfRule type="expression" dxfId="26761" priority="18231">
      <formula>$Y121=2</formula>
    </cfRule>
    <cfRule type="expression" dxfId="26760" priority="18232">
      <formula>$Y121=1</formula>
    </cfRule>
  </conditionalFormatting>
  <conditionalFormatting sqref="B121:C121">
    <cfRule type="expression" dxfId="26759" priority="18225">
      <formula>$Y121=4</formula>
    </cfRule>
    <cfRule type="expression" dxfId="26758" priority="18226">
      <formula>$Y121=3</formula>
    </cfRule>
  </conditionalFormatting>
  <conditionalFormatting sqref="B121:C121">
    <cfRule type="expression" dxfId="26757" priority="18227">
      <formula>$Y121=2</formula>
    </cfRule>
    <cfRule type="expression" dxfId="26756" priority="18228">
      <formula>$Y121=1</formula>
    </cfRule>
  </conditionalFormatting>
  <conditionalFormatting sqref="F121">
    <cfRule type="expression" dxfId="26755" priority="18221">
      <formula>$Y121=4</formula>
    </cfRule>
    <cfRule type="expression" dxfId="26754" priority="18222">
      <formula>$Y121=3</formula>
    </cfRule>
    <cfRule type="expression" dxfId="26753" priority="18223">
      <formula>$Y121=2</formula>
    </cfRule>
    <cfRule type="expression" dxfId="26752" priority="18224">
      <formula>$Y121=1</formula>
    </cfRule>
  </conditionalFormatting>
  <conditionalFormatting sqref="F121">
    <cfRule type="expression" dxfId="26751" priority="18213">
      <formula>$Y121=4</formula>
    </cfRule>
    <cfRule type="expression" dxfId="26750" priority="18214">
      <formula>$Y121=3</formula>
    </cfRule>
    <cfRule type="expression" dxfId="26749" priority="18215">
      <formula>$Y121=2</formula>
    </cfRule>
    <cfRule type="expression" dxfId="26748" priority="18216">
      <formula>$Y121=1</formula>
    </cfRule>
    <cfRule type="expression" dxfId="26747" priority="18217">
      <formula>$Y121=4</formula>
    </cfRule>
    <cfRule type="expression" dxfId="26746" priority="18218">
      <formula>$Y121=3</formula>
    </cfRule>
    <cfRule type="expression" dxfId="26745" priority="18219">
      <formula>$Y121=2</formula>
    </cfRule>
    <cfRule type="expression" dxfId="26744" priority="18220">
      <formula>$Y121=1</formula>
    </cfRule>
  </conditionalFormatting>
  <conditionalFormatting sqref="G121">
    <cfRule type="expression" dxfId="26743" priority="18209">
      <formula>$Y121=4</formula>
    </cfRule>
    <cfRule type="expression" dxfId="26742" priority="18210">
      <formula>$Y121=3</formula>
    </cfRule>
    <cfRule type="expression" dxfId="26741" priority="18211">
      <formula>$Y121=2</formula>
    </cfRule>
    <cfRule type="expression" dxfId="26740" priority="18212">
      <formula>$Y121=1</formula>
    </cfRule>
  </conditionalFormatting>
  <conditionalFormatting sqref="G121">
    <cfRule type="expression" dxfId="26739" priority="18201">
      <formula>$Y121=4</formula>
    </cfRule>
    <cfRule type="expression" dxfId="26738" priority="18202">
      <formula>$Y121=3</formula>
    </cfRule>
    <cfRule type="expression" dxfId="26737" priority="18203">
      <formula>$Y121=2</formula>
    </cfRule>
    <cfRule type="expression" dxfId="26736" priority="18204">
      <formula>$Y121=1</formula>
    </cfRule>
    <cfRule type="expression" dxfId="26735" priority="18205">
      <formula>$Y121=4</formula>
    </cfRule>
    <cfRule type="expression" dxfId="26734" priority="18206">
      <formula>$Y121=3</formula>
    </cfRule>
    <cfRule type="expression" dxfId="26733" priority="18207">
      <formula>$Y121=2</formula>
    </cfRule>
    <cfRule type="expression" dxfId="26732" priority="18208">
      <formula>$Y121=1</formula>
    </cfRule>
  </conditionalFormatting>
  <conditionalFormatting sqref="D122:D124">
    <cfRule type="expression" dxfId="26731" priority="18197">
      <formula>$Y122=4</formula>
    </cfRule>
    <cfRule type="expression" dxfId="26730" priority="18198">
      <formula>$Y122=3</formula>
    </cfRule>
  </conditionalFormatting>
  <conditionalFormatting sqref="D122:D124">
    <cfRule type="expression" dxfId="26729" priority="18199">
      <formula>$Y122=2</formula>
    </cfRule>
    <cfRule type="expression" dxfId="26728" priority="18200">
      <formula>$Y122=1</formula>
    </cfRule>
  </conditionalFormatting>
  <conditionalFormatting sqref="E122:E124 I122:I124">
    <cfRule type="expression" dxfId="26727" priority="18193">
      <formula>$Y122=4</formula>
    </cfRule>
    <cfRule type="expression" dxfId="26726" priority="18194">
      <formula>$Y122=3</formula>
    </cfRule>
    <cfRule type="expression" dxfId="26725" priority="18195">
      <formula>$Y122=2</formula>
    </cfRule>
    <cfRule type="expression" dxfId="26724" priority="18196">
      <formula>$Y122=1</formula>
    </cfRule>
  </conditionalFormatting>
  <conditionalFormatting sqref="G125">
    <cfRule type="expression" dxfId="26723" priority="18101">
      <formula>$Y125=4</formula>
    </cfRule>
    <cfRule type="expression" dxfId="26722" priority="18102">
      <formula>$Y125=3</formula>
    </cfRule>
    <cfRule type="expression" dxfId="26721" priority="18103">
      <formula>$Y125=2</formula>
    </cfRule>
    <cfRule type="expression" dxfId="26720" priority="18104">
      <formula>$Y125=1</formula>
    </cfRule>
    <cfRule type="expression" dxfId="26719" priority="18105">
      <formula>$Y125=4</formula>
    </cfRule>
    <cfRule type="expression" dxfId="26718" priority="18106">
      <formula>$Y125=3</formula>
    </cfRule>
    <cfRule type="expression" dxfId="26717" priority="18107">
      <formula>$Y125=2</formula>
    </cfRule>
    <cfRule type="expression" dxfId="26716" priority="18108">
      <formula>$Y125=1</formula>
    </cfRule>
  </conditionalFormatting>
  <conditionalFormatting sqref="B122:C124">
    <cfRule type="expression" dxfId="26715" priority="18181">
      <formula>$Y122=4</formula>
    </cfRule>
    <cfRule type="expression" dxfId="26714" priority="18182">
      <formula>$Y122=3</formula>
    </cfRule>
  </conditionalFormatting>
  <conditionalFormatting sqref="B122:C124">
    <cfRule type="expression" dxfId="26713" priority="18183">
      <formula>$Y122=2</formula>
    </cfRule>
    <cfRule type="expression" dxfId="26712" priority="18184">
      <formula>$Y122=1</formula>
    </cfRule>
  </conditionalFormatting>
  <conditionalFormatting sqref="B122:C124">
    <cfRule type="expression" dxfId="26711" priority="18177">
      <formula>$Y122=4</formula>
    </cfRule>
    <cfRule type="expression" dxfId="26710" priority="18178">
      <formula>$Y122=3</formula>
    </cfRule>
  </conditionalFormatting>
  <conditionalFormatting sqref="B122:C124">
    <cfRule type="expression" dxfId="26709" priority="18179">
      <formula>$Y122=2</formula>
    </cfRule>
    <cfRule type="expression" dxfId="26708" priority="18180">
      <formula>$Y122=1</formula>
    </cfRule>
  </conditionalFormatting>
  <conditionalFormatting sqref="F122:F124">
    <cfRule type="expression" dxfId="26707" priority="18173">
      <formula>$Y122=4</formula>
    </cfRule>
    <cfRule type="expression" dxfId="26706" priority="18174">
      <formula>$Y122=3</formula>
    </cfRule>
    <cfRule type="expression" dxfId="26705" priority="18175">
      <formula>$Y122=2</formula>
    </cfRule>
    <cfRule type="expression" dxfId="26704" priority="18176">
      <formula>$Y122=1</formula>
    </cfRule>
  </conditionalFormatting>
  <conditionalFormatting sqref="F122:F124">
    <cfRule type="expression" dxfId="26703" priority="18165">
      <formula>$Y122=4</formula>
    </cfRule>
    <cfRule type="expression" dxfId="26702" priority="18166">
      <formula>$Y122=3</formula>
    </cfRule>
    <cfRule type="expression" dxfId="26701" priority="18167">
      <formula>$Y122=2</formula>
    </cfRule>
    <cfRule type="expression" dxfId="26700" priority="18168">
      <formula>$Y122=1</formula>
    </cfRule>
    <cfRule type="expression" dxfId="26699" priority="18169">
      <formula>$Y122=4</formula>
    </cfRule>
    <cfRule type="expression" dxfId="26698" priority="18170">
      <formula>$Y122=3</formula>
    </cfRule>
    <cfRule type="expression" dxfId="26697" priority="18171">
      <formula>$Y122=2</formula>
    </cfRule>
    <cfRule type="expression" dxfId="26696" priority="18172">
      <formula>$Y122=1</formula>
    </cfRule>
  </conditionalFormatting>
  <conditionalFormatting sqref="G122:G124">
    <cfRule type="expression" dxfId="26695" priority="18161">
      <formula>$Y122=4</formula>
    </cfRule>
    <cfRule type="expression" dxfId="26694" priority="18162">
      <formula>$Y122=3</formula>
    </cfRule>
    <cfRule type="expression" dxfId="26693" priority="18163">
      <formula>$Y122=2</formula>
    </cfRule>
    <cfRule type="expression" dxfId="26692" priority="18164">
      <formula>$Y122=1</formula>
    </cfRule>
  </conditionalFormatting>
  <conditionalFormatting sqref="G122:G124">
    <cfRule type="expression" dxfId="26691" priority="18153">
      <formula>$Y122=4</formula>
    </cfRule>
    <cfRule type="expression" dxfId="26690" priority="18154">
      <formula>$Y122=3</formula>
    </cfRule>
    <cfRule type="expression" dxfId="26689" priority="18155">
      <formula>$Y122=2</formula>
    </cfRule>
    <cfRule type="expression" dxfId="26688" priority="18156">
      <formula>$Y122=1</formula>
    </cfRule>
    <cfRule type="expression" dxfId="26687" priority="18157">
      <formula>$Y122=4</formula>
    </cfRule>
    <cfRule type="expression" dxfId="26686" priority="18158">
      <formula>$Y122=3</formula>
    </cfRule>
    <cfRule type="expression" dxfId="26685" priority="18159">
      <formula>$Y122=2</formula>
    </cfRule>
    <cfRule type="expression" dxfId="26684" priority="18160">
      <formula>$Y122=1</formula>
    </cfRule>
  </conditionalFormatting>
  <conditionalFormatting sqref="K125">
    <cfRule type="expression" dxfId="26683" priority="18149">
      <formula>$Y125=4</formula>
    </cfRule>
    <cfRule type="expression" dxfId="26682" priority="18150">
      <formula>$Y125=3</formula>
    </cfRule>
    <cfRule type="expression" dxfId="26681" priority="18151">
      <formula>$Y125=2</formula>
    </cfRule>
    <cfRule type="expression" dxfId="26680" priority="18152">
      <formula>$Y125=1</formula>
    </cfRule>
  </conditionalFormatting>
  <conditionalFormatting sqref="D125">
    <cfRule type="expression" dxfId="26679" priority="18145">
      <formula>$Y125=4</formula>
    </cfRule>
    <cfRule type="expression" dxfId="26678" priority="18146">
      <formula>$Y125=3</formula>
    </cfRule>
  </conditionalFormatting>
  <conditionalFormatting sqref="D125">
    <cfRule type="expression" dxfId="26677" priority="18147">
      <formula>$Y125=2</formula>
    </cfRule>
    <cfRule type="expression" dxfId="26676" priority="18148">
      <formula>$Y125=1</formula>
    </cfRule>
  </conditionalFormatting>
  <conditionalFormatting sqref="E125 I125">
    <cfRule type="expression" dxfId="26675" priority="18141">
      <formula>$Y125=4</formula>
    </cfRule>
    <cfRule type="expression" dxfId="26674" priority="18142">
      <formula>$Y125=3</formula>
    </cfRule>
    <cfRule type="expression" dxfId="26673" priority="18143">
      <formula>$Y125=2</formula>
    </cfRule>
    <cfRule type="expression" dxfId="26672" priority="18144">
      <formula>$Y125=1</formula>
    </cfRule>
  </conditionalFormatting>
  <conditionalFormatting sqref="G126:G129">
    <cfRule type="expression" dxfId="26671" priority="18049">
      <formula>$Y126=4</formula>
    </cfRule>
    <cfRule type="expression" dxfId="26670" priority="18050">
      <formula>$Y126=3</formula>
    </cfRule>
    <cfRule type="expression" dxfId="26669" priority="18051">
      <formula>$Y126=2</formula>
    </cfRule>
    <cfRule type="expression" dxfId="26668" priority="18052">
      <formula>$Y126=1</formula>
    </cfRule>
    <cfRule type="expression" dxfId="26667" priority="18053">
      <formula>$Y126=4</formula>
    </cfRule>
    <cfRule type="expression" dxfId="26666" priority="18054">
      <formula>$Y126=3</formula>
    </cfRule>
    <cfRule type="expression" dxfId="26665" priority="18055">
      <formula>$Y126=2</formula>
    </cfRule>
    <cfRule type="expression" dxfId="26664" priority="18056">
      <formula>$Y126=1</formula>
    </cfRule>
  </conditionalFormatting>
  <conditionalFormatting sqref="B125:C125">
    <cfRule type="expression" dxfId="26663" priority="18129">
      <formula>$Y125=4</formula>
    </cfRule>
    <cfRule type="expression" dxfId="26662" priority="18130">
      <formula>$Y125=3</formula>
    </cfRule>
  </conditionalFormatting>
  <conditionalFormatting sqref="B125:C125">
    <cfRule type="expression" dxfId="26661" priority="18131">
      <formula>$Y125=2</formula>
    </cfRule>
    <cfRule type="expression" dxfId="26660" priority="18132">
      <formula>$Y125=1</formula>
    </cfRule>
  </conditionalFormatting>
  <conditionalFormatting sqref="B125:C125">
    <cfRule type="expression" dxfId="26659" priority="18125">
      <formula>$Y125=4</formula>
    </cfRule>
    <cfRule type="expression" dxfId="26658" priority="18126">
      <formula>$Y125=3</formula>
    </cfRule>
  </conditionalFormatting>
  <conditionalFormatting sqref="B125:C125">
    <cfRule type="expression" dxfId="26657" priority="18127">
      <formula>$Y125=2</formula>
    </cfRule>
    <cfRule type="expression" dxfId="26656" priority="18128">
      <formula>$Y125=1</formula>
    </cfRule>
  </conditionalFormatting>
  <conditionalFormatting sqref="F125">
    <cfRule type="expression" dxfId="26655" priority="18121">
      <formula>$Y125=4</formula>
    </cfRule>
    <cfRule type="expression" dxfId="26654" priority="18122">
      <formula>$Y125=3</formula>
    </cfRule>
    <cfRule type="expression" dxfId="26653" priority="18123">
      <formula>$Y125=2</formula>
    </cfRule>
    <cfRule type="expression" dxfId="26652" priority="18124">
      <formula>$Y125=1</formula>
    </cfRule>
  </conditionalFormatting>
  <conditionalFormatting sqref="F125">
    <cfRule type="expression" dxfId="26651" priority="18113">
      <formula>$Y125=4</formula>
    </cfRule>
    <cfRule type="expression" dxfId="26650" priority="18114">
      <formula>$Y125=3</formula>
    </cfRule>
    <cfRule type="expression" dxfId="26649" priority="18115">
      <formula>$Y125=2</formula>
    </cfRule>
    <cfRule type="expression" dxfId="26648" priority="18116">
      <formula>$Y125=1</formula>
    </cfRule>
    <cfRule type="expression" dxfId="26647" priority="18117">
      <formula>$Y125=4</formula>
    </cfRule>
    <cfRule type="expression" dxfId="26646" priority="18118">
      <formula>$Y125=3</formula>
    </cfRule>
    <cfRule type="expression" dxfId="26645" priority="18119">
      <formula>$Y125=2</formula>
    </cfRule>
    <cfRule type="expression" dxfId="26644" priority="18120">
      <formula>$Y125=1</formula>
    </cfRule>
  </conditionalFormatting>
  <conditionalFormatting sqref="G125">
    <cfRule type="expression" dxfId="26643" priority="18109">
      <formula>$Y125=4</formula>
    </cfRule>
    <cfRule type="expression" dxfId="26642" priority="18110">
      <formula>$Y125=3</formula>
    </cfRule>
    <cfRule type="expression" dxfId="26641" priority="18111">
      <formula>$Y125=2</formula>
    </cfRule>
    <cfRule type="expression" dxfId="26640" priority="18112">
      <formula>$Y125=1</formula>
    </cfRule>
  </conditionalFormatting>
  <conditionalFormatting sqref="K126:K130">
    <cfRule type="expression" dxfId="26639" priority="18097">
      <formula>$Y126=4</formula>
    </cfRule>
    <cfRule type="expression" dxfId="26638" priority="18098">
      <formula>$Y126=3</formula>
    </cfRule>
    <cfRule type="expression" dxfId="26637" priority="18099">
      <formula>$Y126=2</formula>
    </cfRule>
    <cfRule type="expression" dxfId="26636" priority="18100">
      <formula>$Y126=1</formula>
    </cfRule>
  </conditionalFormatting>
  <conditionalFormatting sqref="D126:D129">
    <cfRule type="expression" dxfId="26635" priority="18093">
      <formula>$Y126=4</formula>
    </cfRule>
    <cfRule type="expression" dxfId="26634" priority="18094">
      <formula>$Y126=3</formula>
    </cfRule>
  </conditionalFormatting>
  <conditionalFormatting sqref="D126:D129">
    <cfRule type="expression" dxfId="26633" priority="18095">
      <formula>$Y126=2</formula>
    </cfRule>
    <cfRule type="expression" dxfId="26632" priority="18096">
      <formula>$Y126=1</formula>
    </cfRule>
  </conditionalFormatting>
  <conditionalFormatting sqref="E126:E129 I126:I134">
    <cfRule type="expression" dxfId="26631" priority="18089">
      <formula>$Y126=4</formula>
    </cfRule>
    <cfRule type="expression" dxfId="26630" priority="18090">
      <formula>$Y126=3</formula>
    </cfRule>
    <cfRule type="expression" dxfId="26629" priority="18091">
      <formula>$Y126=2</formula>
    </cfRule>
    <cfRule type="expression" dxfId="26628" priority="18092">
      <formula>$Y126=1</formula>
    </cfRule>
  </conditionalFormatting>
  <conditionalFormatting sqref="B126:C129">
    <cfRule type="expression" dxfId="26627" priority="18077">
      <formula>$Y126=4</formula>
    </cfRule>
    <cfRule type="expression" dxfId="26626" priority="18078">
      <formula>$Y126=3</formula>
    </cfRule>
  </conditionalFormatting>
  <conditionalFormatting sqref="B126:C129">
    <cfRule type="expression" dxfId="26625" priority="18079">
      <formula>$Y126=2</formula>
    </cfRule>
    <cfRule type="expression" dxfId="26624" priority="18080">
      <formula>$Y126=1</formula>
    </cfRule>
  </conditionalFormatting>
  <conditionalFormatting sqref="B126:C129">
    <cfRule type="expression" dxfId="26623" priority="18073">
      <formula>$Y126=4</formula>
    </cfRule>
    <cfRule type="expression" dxfId="26622" priority="18074">
      <formula>$Y126=3</formula>
    </cfRule>
  </conditionalFormatting>
  <conditionalFormatting sqref="B126:C129">
    <cfRule type="expression" dxfId="26621" priority="18075">
      <formula>$Y126=2</formula>
    </cfRule>
    <cfRule type="expression" dxfId="26620" priority="18076">
      <formula>$Y126=1</formula>
    </cfRule>
  </conditionalFormatting>
  <conditionalFormatting sqref="F126:F129">
    <cfRule type="expression" dxfId="26619" priority="18069">
      <formula>$Y126=4</formula>
    </cfRule>
    <cfRule type="expression" dxfId="26618" priority="18070">
      <formula>$Y126=3</formula>
    </cfRule>
    <cfRule type="expression" dxfId="26617" priority="18071">
      <formula>$Y126=2</formula>
    </cfRule>
    <cfRule type="expression" dxfId="26616" priority="18072">
      <formula>$Y126=1</formula>
    </cfRule>
  </conditionalFormatting>
  <conditionalFormatting sqref="F126:F129">
    <cfRule type="expression" dxfId="26615" priority="18061">
      <formula>$Y126=4</formula>
    </cfRule>
    <cfRule type="expression" dxfId="26614" priority="18062">
      <formula>$Y126=3</formula>
    </cfRule>
    <cfRule type="expression" dxfId="26613" priority="18063">
      <formula>$Y126=2</formula>
    </cfRule>
    <cfRule type="expression" dxfId="26612" priority="18064">
      <formula>$Y126=1</formula>
    </cfRule>
    <cfRule type="expression" dxfId="26611" priority="18065">
      <formula>$Y126=4</formula>
    </cfRule>
    <cfRule type="expression" dxfId="26610" priority="18066">
      <formula>$Y126=3</formula>
    </cfRule>
    <cfRule type="expression" dxfId="26609" priority="18067">
      <formula>$Y126=2</formula>
    </cfRule>
    <cfRule type="expression" dxfId="26608" priority="18068">
      <formula>$Y126=1</formula>
    </cfRule>
  </conditionalFormatting>
  <conditionalFormatting sqref="G126:G129">
    <cfRule type="expression" dxfId="26607" priority="18057">
      <formula>$Y126=4</formula>
    </cfRule>
    <cfRule type="expression" dxfId="26606" priority="18058">
      <formula>$Y126=3</formula>
    </cfRule>
    <cfRule type="expression" dxfId="26605" priority="18059">
      <formula>$Y126=2</formula>
    </cfRule>
    <cfRule type="expression" dxfId="26604" priority="18060">
      <formula>$Y126=1</formula>
    </cfRule>
  </conditionalFormatting>
  <conditionalFormatting sqref="J122:J129">
    <cfRule type="expression" dxfId="26603" priority="18045">
      <formula>$Y122=4</formula>
    </cfRule>
    <cfRule type="expression" dxfId="26602" priority="18046">
      <formula>$Y122=3</formula>
    </cfRule>
    <cfRule type="expression" dxfId="26601" priority="18047">
      <formula>$Y122=2</formula>
    </cfRule>
    <cfRule type="expression" dxfId="26600" priority="18048">
      <formula>$Y122=1</formula>
    </cfRule>
  </conditionalFormatting>
  <conditionalFormatting sqref="J130">
    <cfRule type="expression" dxfId="26599" priority="18041">
      <formula>$Y130=4</formula>
    </cfRule>
    <cfRule type="expression" dxfId="26598" priority="18042">
      <formula>$Y130=3</formula>
    </cfRule>
    <cfRule type="expression" dxfId="26597" priority="18043">
      <formula>$Y130=2</formula>
    </cfRule>
    <cfRule type="expression" dxfId="26596" priority="18044">
      <formula>$Y130=1</formula>
    </cfRule>
  </conditionalFormatting>
  <conditionalFormatting sqref="B130:C130">
    <cfRule type="expression" dxfId="26595" priority="18037">
      <formula>$Y130=4</formula>
    </cfRule>
    <cfRule type="expression" dxfId="26594" priority="18038">
      <formula>$Y130=3</formula>
    </cfRule>
  </conditionalFormatting>
  <conditionalFormatting sqref="B130:C130">
    <cfRule type="expression" dxfId="26593" priority="18039">
      <formula>$Y130=2</formula>
    </cfRule>
    <cfRule type="expression" dxfId="26592" priority="18040">
      <formula>$Y130=1</formula>
    </cfRule>
  </conditionalFormatting>
  <conditionalFormatting sqref="B130:C130">
    <cfRule type="expression" dxfId="26591" priority="18033">
      <formula>$Y130=4</formula>
    </cfRule>
    <cfRule type="expression" dxfId="26590" priority="18034">
      <formula>$Y130=3</formula>
    </cfRule>
  </conditionalFormatting>
  <conditionalFormatting sqref="B130:C130">
    <cfRule type="expression" dxfId="26589" priority="18035">
      <formula>$Y130=2</formula>
    </cfRule>
    <cfRule type="expression" dxfId="26588" priority="18036">
      <formula>$Y130=1</formula>
    </cfRule>
  </conditionalFormatting>
  <conditionalFormatting sqref="E130">
    <cfRule type="expression" dxfId="26587" priority="18029">
      <formula>$Y130=4</formula>
    </cfRule>
    <cfRule type="expression" dxfId="26586" priority="18030">
      <formula>$Y130=3</formula>
    </cfRule>
    <cfRule type="expression" dxfId="26585" priority="18031">
      <formula>$Y130=2</formula>
    </cfRule>
    <cfRule type="expression" dxfId="26584" priority="18032">
      <formula>$Y130=1</formula>
    </cfRule>
  </conditionalFormatting>
  <conditionalFormatting sqref="F130">
    <cfRule type="expression" dxfId="26583" priority="18025">
      <formula>$Y130=4</formula>
    </cfRule>
    <cfRule type="expression" dxfId="26582" priority="18026">
      <formula>$Y130=3</formula>
    </cfRule>
    <cfRule type="expression" dxfId="26581" priority="18027">
      <formula>$Y130=2</formula>
    </cfRule>
    <cfRule type="expression" dxfId="26580" priority="18028">
      <formula>$Y130=1</formula>
    </cfRule>
  </conditionalFormatting>
  <conditionalFormatting sqref="F130">
    <cfRule type="expression" dxfId="26579" priority="18017">
      <formula>$Y130=4</formula>
    </cfRule>
    <cfRule type="expression" dxfId="26578" priority="18018">
      <formula>$Y130=3</formula>
    </cfRule>
    <cfRule type="expression" dxfId="26577" priority="18019">
      <formula>$Y130=2</formula>
    </cfRule>
    <cfRule type="expression" dxfId="26576" priority="18020">
      <formula>$Y130=1</formula>
    </cfRule>
    <cfRule type="expression" dxfId="26575" priority="18021">
      <formula>$Y130=4</formula>
    </cfRule>
    <cfRule type="expression" dxfId="26574" priority="18022">
      <formula>$Y130=3</formula>
    </cfRule>
    <cfRule type="expression" dxfId="26573" priority="18023">
      <formula>$Y130=2</formula>
    </cfRule>
    <cfRule type="expression" dxfId="26572" priority="18024">
      <formula>$Y130=1</formula>
    </cfRule>
  </conditionalFormatting>
  <conditionalFormatting sqref="G130">
    <cfRule type="expression" dxfId="26571" priority="18013">
      <formula>$Y130=4</formula>
    </cfRule>
    <cfRule type="expression" dxfId="26570" priority="18014">
      <formula>$Y130=3</formula>
    </cfRule>
    <cfRule type="expression" dxfId="26569" priority="18015">
      <formula>$Y130=2</formula>
    </cfRule>
    <cfRule type="expression" dxfId="26568" priority="18016">
      <formula>$Y130=1</formula>
    </cfRule>
  </conditionalFormatting>
  <conditionalFormatting sqref="G130">
    <cfRule type="expression" dxfId="26567" priority="18005">
      <formula>$Y130=4</formula>
    </cfRule>
    <cfRule type="expression" dxfId="26566" priority="18006">
      <formula>$Y130=3</formula>
    </cfRule>
    <cfRule type="expression" dxfId="26565" priority="18007">
      <formula>$Y130=2</formula>
    </cfRule>
    <cfRule type="expression" dxfId="26564" priority="18008">
      <formula>$Y130=1</formula>
    </cfRule>
    <cfRule type="expression" dxfId="26563" priority="18009">
      <formula>$Y130=4</formula>
    </cfRule>
    <cfRule type="expression" dxfId="26562" priority="18010">
      <formula>$Y130=3</formula>
    </cfRule>
    <cfRule type="expression" dxfId="26561" priority="18011">
      <formula>$Y130=2</formula>
    </cfRule>
    <cfRule type="expression" dxfId="26560" priority="18012">
      <formula>$Y130=1</formula>
    </cfRule>
  </conditionalFormatting>
  <conditionalFormatting sqref="D130">
    <cfRule type="expression" dxfId="26559" priority="18001">
      <formula>$Y130=4</formula>
    </cfRule>
    <cfRule type="expression" dxfId="26558" priority="18002">
      <formula>$Y130=3</formula>
    </cfRule>
  </conditionalFormatting>
  <conditionalFormatting sqref="D130">
    <cfRule type="expression" dxfId="26557" priority="18003">
      <formula>$Y130=2</formula>
    </cfRule>
    <cfRule type="expression" dxfId="26556" priority="18004">
      <formula>$Y130=1</formula>
    </cfRule>
  </conditionalFormatting>
  <conditionalFormatting sqref="K131:K134">
    <cfRule type="expression" dxfId="26555" priority="17985">
      <formula>$Y131=4</formula>
    </cfRule>
    <cfRule type="expression" dxfId="26554" priority="17986">
      <formula>$Y131=3</formula>
    </cfRule>
    <cfRule type="expression" dxfId="26553" priority="17987">
      <formula>$Y131=2</formula>
    </cfRule>
    <cfRule type="expression" dxfId="26552" priority="17988">
      <formula>$Y131=1</formula>
    </cfRule>
  </conditionalFormatting>
  <conditionalFormatting sqref="J131:J134">
    <cfRule type="expression" dxfId="26551" priority="17981">
      <formula>$Y131=4</formula>
    </cfRule>
    <cfRule type="expression" dxfId="26550" priority="17982">
      <formula>$Y131=3</formula>
    </cfRule>
    <cfRule type="expression" dxfId="26549" priority="17983">
      <formula>$Y131=2</formula>
    </cfRule>
    <cfRule type="expression" dxfId="26548" priority="17984">
      <formula>$Y131=1</formula>
    </cfRule>
  </conditionalFormatting>
  <conditionalFormatting sqref="B131:C134">
    <cfRule type="expression" dxfId="26547" priority="17977">
      <formula>$Y131=4</formula>
    </cfRule>
    <cfRule type="expression" dxfId="26546" priority="17978">
      <formula>$Y131=3</formula>
    </cfRule>
  </conditionalFormatting>
  <conditionalFormatting sqref="B131:C134">
    <cfRule type="expression" dxfId="26545" priority="17979">
      <formula>$Y131=2</formula>
    </cfRule>
    <cfRule type="expression" dxfId="26544" priority="17980">
      <formula>$Y131=1</formula>
    </cfRule>
  </conditionalFormatting>
  <conditionalFormatting sqref="B131:C134">
    <cfRule type="expression" dxfId="26543" priority="17973">
      <formula>$Y131=4</formula>
    </cfRule>
    <cfRule type="expression" dxfId="26542" priority="17974">
      <formula>$Y131=3</formula>
    </cfRule>
  </conditionalFormatting>
  <conditionalFormatting sqref="B131:C134">
    <cfRule type="expression" dxfId="26541" priority="17975">
      <formula>$Y131=2</formula>
    </cfRule>
    <cfRule type="expression" dxfId="26540" priority="17976">
      <formula>$Y131=1</formula>
    </cfRule>
  </conditionalFormatting>
  <conditionalFormatting sqref="E131:E134">
    <cfRule type="expression" dxfId="26539" priority="17969">
      <formula>$Y131=4</formula>
    </cfRule>
    <cfRule type="expression" dxfId="26538" priority="17970">
      <formula>$Y131=3</formula>
    </cfRule>
    <cfRule type="expression" dxfId="26537" priority="17971">
      <formula>$Y131=2</formula>
    </cfRule>
    <cfRule type="expression" dxfId="26536" priority="17972">
      <formula>$Y131=1</formula>
    </cfRule>
  </conditionalFormatting>
  <conditionalFormatting sqref="F131:F134">
    <cfRule type="expression" dxfId="26535" priority="17965">
      <formula>$Y131=4</formula>
    </cfRule>
    <cfRule type="expression" dxfId="26534" priority="17966">
      <formula>$Y131=3</formula>
    </cfRule>
    <cfRule type="expression" dxfId="26533" priority="17967">
      <formula>$Y131=2</formula>
    </cfRule>
    <cfRule type="expression" dxfId="26532" priority="17968">
      <formula>$Y131=1</formula>
    </cfRule>
  </conditionalFormatting>
  <conditionalFormatting sqref="F131:F134">
    <cfRule type="expression" dxfId="26531" priority="17957">
      <formula>$Y131=4</formula>
    </cfRule>
    <cfRule type="expression" dxfId="26530" priority="17958">
      <formula>$Y131=3</formula>
    </cfRule>
    <cfRule type="expression" dxfId="26529" priority="17959">
      <formula>$Y131=2</formula>
    </cfRule>
    <cfRule type="expression" dxfId="26528" priority="17960">
      <formula>$Y131=1</formula>
    </cfRule>
    <cfRule type="expression" dxfId="26527" priority="17961">
      <formula>$Y131=4</formula>
    </cfRule>
    <cfRule type="expression" dxfId="26526" priority="17962">
      <formula>$Y131=3</formula>
    </cfRule>
    <cfRule type="expression" dxfId="26525" priority="17963">
      <formula>$Y131=2</formula>
    </cfRule>
    <cfRule type="expression" dxfId="26524" priority="17964">
      <formula>$Y131=1</formula>
    </cfRule>
  </conditionalFormatting>
  <conditionalFormatting sqref="G131:G134">
    <cfRule type="expression" dxfId="26523" priority="17953">
      <formula>$Y131=4</formula>
    </cfRule>
    <cfRule type="expression" dxfId="26522" priority="17954">
      <formula>$Y131=3</formula>
    </cfRule>
    <cfRule type="expression" dxfId="26521" priority="17955">
      <formula>$Y131=2</formula>
    </cfRule>
    <cfRule type="expression" dxfId="26520" priority="17956">
      <formula>$Y131=1</formula>
    </cfRule>
  </conditionalFormatting>
  <conditionalFormatting sqref="G131:G134">
    <cfRule type="expression" dxfId="26519" priority="17945">
      <formula>$Y131=4</formula>
    </cfRule>
    <cfRule type="expression" dxfId="26518" priority="17946">
      <formula>$Y131=3</formula>
    </cfRule>
    <cfRule type="expression" dxfId="26517" priority="17947">
      <formula>$Y131=2</formula>
    </cfRule>
    <cfRule type="expression" dxfId="26516" priority="17948">
      <formula>$Y131=1</formula>
    </cfRule>
    <cfRule type="expression" dxfId="26515" priority="17949">
      <formula>$Y131=4</formula>
    </cfRule>
    <cfRule type="expression" dxfId="26514" priority="17950">
      <formula>$Y131=3</formula>
    </cfRule>
    <cfRule type="expression" dxfId="26513" priority="17951">
      <formula>$Y131=2</formula>
    </cfRule>
    <cfRule type="expression" dxfId="26512" priority="17952">
      <formula>$Y131=1</formula>
    </cfRule>
  </conditionalFormatting>
  <conditionalFormatting sqref="D131:D134">
    <cfRule type="expression" dxfId="26511" priority="17941">
      <formula>$Y131=4</formula>
    </cfRule>
    <cfRule type="expression" dxfId="26510" priority="17942">
      <formula>$Y131=3</formula>
    </cfRule>
  </conditionalFormatting>
  <conditionalFormatting sqref="D131:D134">
    <cfRule type="expression" dxfId="26509" priority="17943">
      <formula>$Y131=2</formula>
    </cfRule>
    <cfRule type="expression" dxfId="26508" priority="17944">
      <formula>$Y131=1</formula>
    </cfRule>
  </conditionalFormatting>
  <conditionalFormatting sqref="A143 D143:D144 D150 D169 D226 D157:D158 D160 D171 D173:D180 D216:D219 D228:D232 A234:C238 A239:D239 A240:A241 A230:D233">
    <cfRule type="expression" dxfId="26507" priority="17937">
      <formula>$Y143=4</formula>
    </cfRule>
    <cfRule type="expression" dxfId="26506" priority="17938">
      <formula>$Y143=3</formula>
    </cfRule>
  </conditionalFormatting>
  <conditionalFormatting sqref="A143 D143:D144 D150 D169 D226 D157:D158 D160 D171 D173:D180 D216:D219 D228:D232 A234:C238 A239:D239 A240:A241 A230:D233">
    <cfRule type="expression" dxfId="26505" priority="17939">
      <formula>$Y143=2</formula>
    </cfRule>
    <cfRule type="expression" dxfId="26504" priority="17940">
      <formula>$Y143=1</formula>
    </cfRule>
  </conditionalFormatting>
  <conditionalFormatting sqref="L136:M142 K143:M144 I143:I144 E146 I146 L146:M156 I158 I169 I175 K226:M226 E230:I230 K230:M230 I160 I171 I173 I177:I178 L172:M178 I180 K177:M219 I216:I219 K228:M228 L218:M230 E239 J234:M238 E232:M233 E231:K231 M231 J239:K239 M239:M241">
    <cfRule type="expression" dxfId="26503" priority="17933">
      <formula>$Y136=4</formula>
    </cfRule>
    <cfRule type="expression" dxfId="26502" priority="17934">
      <formula>$Y136=3</formula>
    </cfRule>
    <cfRule type="expression" dxfId="26501" priority="17935">
      <formula>$Y136=2</formula>
    </cfRule>
    <cfRule type="expression" dxfId="26500" priority="17936">
      <formula>$Y136=1</formula>
    </cfRule>
  </conditionalFormatting>
  <conditionalFormatting sqref="F230:H233">
    <cfRule type="expression" dxfId="26499" priority="17925">
      <formula>$Y230=4</formula>
    </cfRule>
    <cfRule type="expression" dxfId="26498" priority="17926">
      <formula>$Y230=3</formula>
    </cfRule>
    <cfRule type="expression" dxfId="26497" priority="17927">
      <formula>$Y230=2</formula>
    </cfRule>
    <cfRule type="expression" dxfId="26496" priority="17928">
      <formula>$Y230=1</formula>
    </cfRule>
    <cfRule type="expression" dxfId="26495" priority="17929">
      <formula>$Y230=4</formula>
    </cfRule>
    <cfRule type="expression" dxfId="26494" priority="17930">
      <formula>$Y230=3</formula>
    </cfRule>
    <cfRule type="expression" dxfId="26493" priority="17931">
      <formula>$Y230=2</formula>
    </cfRule>
    <cfRule type="expression" dxfId="26492" priority="17932">
      <formula>$Y230=1</formula>
    </cfRule>
  </conditionalFormatting>
  <conditionalFormatting sqref="O169 N216:O216 O171 N185:O188 O179:O217 N218:O218 N220:O220 O219:O229 O144:O145 N230:AF232">
    <cfRule type="expression" dxfId="26491" priority="17921">
      <formula>$Y144=4</formula>
    </cfRule>
    <cfRule type="expression" dxfId="26490" priority="17922">
      <formula>$Y144=3</formula>
    </cfRule>
    <cfRule type="expression" dxfId="26489" priority="17923">
      <formula>$Y144=2</formula>
    </cfRule>
    <cfRule type="expression" dxfId="26488" priority="17924">
      <formula>$Y144=1</formula>
    </cfRule>
  </conditionalFormatting>
  <conditionalFormatting sqref="I135:I142">
    <cfRule type="expression" dxfId="26487" priority="17917">
      <formula>$Y135=4</formula>
    </cfRule>
    <cfRule type="expression" dxfId="26486" priority="17918">
      <formula>$Y135=3</formula>
    </cfRule>
    <cfRule type="expression" dxfId="26485" priority="17919">
      <formula>$Y135=2</formula>
    </cfRule>
    <cfRule type="expression" dxfId="26484" priority="17920">
      <formula>$Y135=1</formula>
    </cfRule>
  </conditionalFormatting>
  <conditionalFormatting sqref="N123:N144">
    <cfRule type="expression" dxfId="26483" priority="17829">
      <formula>$Y123=4</formula>
    </cfRule>
    <cfRule type="expression" dxfId="26482" priority="17830">
      <formula>$Y123=3</formula>
    </cfRule>
    <cfRule type="expression" dxfId="26481" priority="17831">
      <formula>$Y123=2</formula>
    </cfRule>
    <cfRule type="expression" dxfId="26480" priority="17832">
      <formula>$Y123=1</formula>
    </cfRule>
  </conditionalFormatting>
  <conditionalFormatting sqref="K135:K142">
    <cfRule type="expression" dxfId="26479" priority="17901">
      <formula>$Y135=4</formula>
    </cfRule>
    <cfRule type="expression" dxfId="26478" priority="17902">
      <formula>$Y135=3</formula>
    </cfRule>
    <cfRule type="expression" dxfId="26477" priority="17903">
      <formula>$Y135=2</formula>
    </cfRule>
    <cfRule type="expression" dxfId="26476" priority="17904">
      <formula>$Y135=1</formula>
    </cfRule>
  </conditionalFormatting>
  <conditionalFormatting sqref="B135:C142">
    <cfRule type="expression" dxfId="26475" priority="17893">
      <formula>$Y135=4</formula>
    </cfRule>
    <cfRule type="expression" dxfId="26474" priority="17894">
      <formula>$Y135=3</formula>
    </cfRule>
  </conditionalFormatting>
  <conditionalFormatting sqref="B135:C142">
    <cfRule type="expression" dxfId="26473" priority="17895">
      <formula>$Y135=2</formula>
    </cfRule>
    <cfRule type="expression" dxfId="26472" priority="17896">
      <formula>$Y135=1</formula>
    </cfRule>
  </conditionalFormatting>
  <conditionalFormatting sqref="B135:C142">
    <cfRule type="expression" dxfId="26471" priority="17889">
      <formula>$Y135=4</formula>
    </cfRule>
    <cfRule type="expression" dxfId="26470" priority="17890">
      <formula>$Y135=3</formula>
    </cfRule>
  </conditionalFormatting>
  <conditionalFormatting sqref="B135:C142">
    <cfRule type="expression" dxfId="26469" priority="17891">
      <formula>$Y135=2</formula>
    </cfRule>
    <cfRule type="expression" dxfId="26468" priority="17892">
      <formula>$Y135=1</formula>
    </cfRule>
  </conditionalFormatting>
  <conditionalFormatting sqref="E135:E142">
    <cfRule type="expression" dxfId="26467" priority="17885">
      <formula>$Y135=4</formula>
    </cfRule>
    <cfRule type="expression" dxfId="26466" priority="17886">
      <formula>$Y135=3</formula>
    </cfRule>
    <cfRule type="expression" dxfId="26465" priority="17887">
      <formula>$Y135=2</formula>
    </cfRule>
    <cfRule type="expression" dxfId="26464" priority="17888">
      <formula>$Y135=1</formula>
    </cfRule>
  </conditionalFormatting>
  <conditionalFormatting sqref="F135:F142">
    <cfRule type="expression" dxfId="26463" priority="17881">
      <formula>$Y135=4</formula>
    </cfRule>
    <cfRule type="expression" dxfId="26462" priority="17882">
      <formula>$Y135=3</formula>
    </cfRule>
    <cfRule type="expression" dxfId="26461" priority="17883">
      <formula>$Y135=2</formula>
    </cfRule>
    <cfRule type="expression" dxfId="26460" priority="17884">
      <formula>$Y135=1</formula>
    </cfRule>
  </conditionalFormatting>
  <conditionalFormatting sqref="F135:F142">
    <cfRule type="expression" dxfId="26459" priority="17873">
      <formula>$Y135=4</formula>
    </cfRule>
    <cfRule type="expression" dxfId="26458" priority="17874">
      <formula>$Y135=3</formula>
    </cfRule>
    <cfRule type="expression" dxfId="26457" priority="17875">
      <formula>$Y135=2</formula>
    </cfRule>
    <cfRule type="expression" dxfId="26456" priority="17876">
      <formula>$Y135=1</formula>
    </cfRule>
    <cfRule type="expression" dxfId="26455" priority="17877">
      <formula>$Y135=4</formula>
    </cfRule>
    <cfRule type="expression" dxfId="26454" priority="17878">
      <formula>$Y135=3</formula>
    </cfRule>
    <cfRule type="expression" dxfId="26453" priority="17879">
      <formula>$Y135=2</formula>
    </cfRule>
    <cfRule type="expression" dxfId="26452" priority="17880">
      <formula>$Y135=1</formula>
    </cfRule>
  </conditionalFormatting>
  <conditionalFormatting sqref="G135:G142">
    <cfRule type="expression" dxfId="26451" priority="17869">
      <formula>$Y135=4</formula>
    </cfRule>
    <cfRule type="expression" dxfId="26450" priority="17870">
      <formula>$Y135=3</formula>
    </cfRule>
    <cfRule type="expression" dxfId="26449" priority="17871">
      <formula>$Y135=2</formula>
    </cfRule>
    <cfRule type="expression" dxfId="26448" priority="17872">
      <formula>$Y135=1</formula>
    </cfRule>
  </conditionalFormatting>
  <conditionalFormatting sqref="G135:G142">
    <cfRule type="expression" dxfId="26447" priority="17861">
      <formula>$Y135=4</formula>
    </cfRule>
    <cfRule type="expression" dxfId="26446" priority="17862">
      <formula>$Y135=3</formula>
    </cfRule>
    <cfRule type="expression" dxfId="26445" priority="17863">
      <formula>$Y135=2</formula>
    </cfRule>
    <cfRule type="expression" dxfId="26444" priority="17864">
      <formula>$Y135=1</formula>
    </cfRule>
    <cfRule type="expression" dxfId="26443" priority="17865">
      <formula>$Y135=4</formula>
    </cfRule>
    <cfRule type="expression" dxfId="26442" priority="17866">
      <formula>$Y135=3</formula>
    </cfRule>
    <cfRule type="expression" dxfId="26441" priority="17867">
      <formula>$Y135=2</formula>
    </cfRule>
    <cfRule type="expression" dxfId="26440" priority="17868">
      <formula>$Y135=1</formula>
    </cfRule>
  </conditionalFormatting>
  <conditionalFormatting sqref="D135:D142">
    <cfRule type="expression" dxfId="26439" priority="17857">
      <formula>$Y135=4</formula>
    </cfRule>
    <cfRule type="expression" dxfId="26438" priority="17858">
      <formula>$Y135=3</formula>
    </cfRule>
  </conditionalFormatting>
  <conditionalFormatting sqref="D135:D142">
    <cfRule type="expression" dxfId="26437" priority="17859">
      <formula>$Y135=2</formula>
    </cfRule>
    <cfRule type="expression" dxfId="26436" priority="17860">
      <formula>$Y135=1</formula>
    </cfRule>
  </conditionalFormatting>
  <conditionalFormatting sqref="AB121:AF122 Q121:Z121 Q122 Z122 R122:R142">
    <cfRule type="expression" dxfId="26435" priority="17853">
      <formula>$Y121=4</formula>
    </cfRule>
    <cfRule type="expression" dxfId="26434" priority="17854">
      <formula>$Y121=3</formula>
    </cfRule>
    <cfRule type="expression" dxfId="26433" priority="17855">
      <formula>$Y121=2</formula>
    </cfRule>
    <cfRule type="expression" dxfId="26432" priority="17856">
      <formula>$Y121=1</formula>
    </cfRule>
  </conditionalFormatting>
  <conditionalFormatting sqref="AA121:AA122">
    <cfRule type="expression" dxfId="26431" priority="17849">
      <formula>$Y121=4</formula>
    </cfRule>
    <cfRule type="expression" dxfId="26430" priority="17850">
      <formula>$Y121=3</formula>
    </cfRule>
    <cfRule type="expression" dxfId="26429" priority="17851">
      <formula>$Y121=2</formula>
    </cfRule>
    <cfRule type="expression" dxfId="26428" priority="17852">
      <formula>$Y121=1</formula>
    </cfRule>
  </conditionalFormatting>
  <conditionalFormatting sqref="N121:N122">
    <cfRule type="expression" dxfId="26427" priority="17845">
      <formula>$Y121=4</formula>
    </cfRule>
    <cfRule type="expression" dxfId="26426" priority="17846">
      <formula>$Y121=3</formula>
    </cfRule>
    <cfRule type="expression" dxfId="26425" priority="17847">
      <formula>$Y121=2</formula>
    </cfRule>
    <cfRule type="expression" dxfId="26424" priority="17848">
      <formula>$Y121=1</formula>
    </cfRule>
  </conditionalFormatting>
  <conditionalFormatting sqref="O121:P122">
    <cfRule type="expression" dxfId="26423" priority="17841">
      <formula>$Y121=4</formula>
    </cfRule>
    <cfRule type="expression" dxfId="26422" priority="17842">
      <formula>$Y121=3</formula>
    </cfRule>
    <cfRule type="expression" dxfId="26421" priority="17843">
      <formula>$Y121=2</formula>
    </cfRule>
    <cfRule type="expression" dxfId="26420" priority="17844">
      <formula>$Y121=1</formula>
    </cfRule>
  </conditionalFormatting>
  <conditionalFormatting sqref="AB123:AF142 Q123:Q142 Z123:Z125 S130:Z142 T126:Z129">
    <cfRule type="expression" dxfId="26419" priority="17837">
      <formula>$Y123=4</formula>
    </cfRule>
    <cfRule type="expression" dxfId="26418" priority="17838">
      <formula>$Y123=3</formula>
    </cfRule>
    <cfRule type="expression" dxfId="26417" priority="17839">
      <formula>$Y123=2</formula>
    </cfRule>
    <cfRule type="expression" dxfId="26416" priority="17840">
      <formula>$Y123=1</formula>
    </cfRule>
  </conditionalFormatting>
  <conditionalFormatting sqref="AA123:AA142">
    <cfRule type="expression" dxfId="26415" priority="17833">
      <formula>$Y123=4</formula>
    </cfRule>
    <cfRule type="expression" dxfId="26414" priority="17834">
      <formula>$Y123=3</formula>
    </cfRule>
    <cfRule type="expression" dxfId="26413" priority="17835">
      <formula>$Y123=2</formula>
    </cfRule>
    <cfRule type="expression" dxfId="26412" priority="17836">
      <formula>$Y123=1</formula>
    </cfRule>
  </conditionalFormatting>
  <conditionalFormatting sqref="O123:P142">
    <cfRule type="expression" dxfId="26411" priority="17825">
      <formula>$Y123=4</formula>
    </cfRule>
    <cfRule type="expression" dxfId="26410" priority="17826">
      <formula>$Y123=3</formula>
    </cfRule>
    <cfRule type="expression" dxfId="26409" priority="17827">
      <formula>$Y123=2</formula>
    </cfRule>
    <cfRule type="expression" dxfId="26408" priority="17828">
      <formula>$Y123=1</formula>
    </cfRule>
  </conditionalFormatting>
  <conditionalFormatting sqref="H123:H146">
    <cfRule type="expression" dxfId="26407" priority="17821">
      <formula>$Y123=4</formula>
    </cfRule>
    <cfRule type="expression" dxfId="26406" priority="17822">
      <formula>$Y123=3</formula>
    </cfRule>
    <cfRule type="expression" dxfId="26405" priority="17823">
      <formula>$Y123=2</formula>
    </cfRule>
    <cfRule type="expression" dxfId="26404" priority="17824">
      <formula>$Y123=1</formula>
    </cfRule>
  </conditionalFormatting>
  <conditionalFormatting sqref="H123:H146">
    <cfRule type="expression" dxfId="26403" priority="17813">
      <formula>$Y123=4</formula>
    </cfRule>
    <cfRule type="expression" dxfId="26402" priority="17814">
      <formula>$Y123=3</formula>
    </cfRule>
    <cfRule type="expression" dxfId="26401" priority="17815">
      <formula>$Y123=2</formula>
    </cfRule>
    <cfRule type="expression" dxfId="26400" priority="17816">
      <formula>$Y123=1</formula>
    </cfRule>
    <cfRule type="expression" dxfId="26399" priority="17817">
      <formula>$Y123=4</formula>
    </cfRule>
    <cfRule type="expression" dxfId="26398" priority="17818">
      <formula>$Y123=3</formula>
    </cfRule>
    <cfRule type="expression" dxfId="26397" priority="17819">
      <formula>$Y123=2</formula>
    </cfRule>
    <cfRule type="expression" dxfId="26396" priority="17820">
      <formula>$Y123=1</formula>
    </cfRule>
  </conditionalFormatting>
  <conditionalFormatting sqref="H123:H146">
    <cfRule type="expression" dxfId="26395" priority="17809">
      <formula>$Y123=4</formula>
    </cfRule>
    <cfRule type="expression" dxfId="26394" priority="17810">
      <formula>$Y123=3</formula>
    </cfRule>
    <cfRule type="expression" dxfId="26393" priority="17811">
      <formula>$Y123=2</formula>
    </cfRule>
    <cfRule type="expression" dxfId="26392" priority="17812">
      <formula>$Y123=1</formula>
    </cfRule>
  </conditionalFormatting>
  <conditionalFormatting sqref="H123:H146">
    <cfRule type="expression" dxfId="26391" priority="17801">
      <formula>$Y123=4</formula>
    </cfRule>
    <cfRule type="expression" dxfId="26390" priority="17802">
      <formula>$Y123=3</formula>
    </cfRule>
    <cfRule type="expression" dxfId="26389" priority="17803">
      <formula>$Y123=2</formula>
    </cfRule>
    <cfRule type="expression" dxfId="26388" priority="17804">
      <formula>$Y123=1</formula>
    </cfRule>
    <cfRule type="expression" dxfId="26387" priority="17805">
      <formula>$Y123=4</formula>
    </cfRule>
    <cfRule type="expression" dxfId="26386" priority="17806">
      <formula>$Y123=3</formula>
    </cfRule>
    <cfRule type="expression" dxfId="26385" priority="17807">
      <formula>$Y123=2</formula>
    </cfRule>
    <cfRule type="expression" dxfId="26384" priority="17808">
      <formula>$Y123=1</formula>
    </cfRule>
  </conditionalFormatting>
  <conditionalFormatting sqref="AB143:AF143 Q143:R143 R144:R145 Z143">
    <cfRule type="expression" dxfId="26383" priority="17785">
      <formula>$Y143=4</formula>
    </cfRule>
    <cfRule type="expression" dxfId="26382" priority="17786">
      <formula>$Y143=3</formula>
    </cfRule>
    <cfRule type="expression" dxfId="26381" priority="17787">
      <formula>$Y143=2</formula>
    </cfRule>
    <cfRule type="expression" dxfId="26380" priority="17788">
      <formula>$Y143=1</formula>
    </cfRule>
  </conditionalFormatting>
  <conditionalFormatting sqref="AA143">
    <cfRule type="expression" dxfId="26379" priority="17781">
      <formula>$Y143=4</formula>
    </cfRule>
    <cfRule type="expression" dxfId="26378" priority="17782">
      <formula>$Y143=3</formula>
    </cfRule>
    <cfRule type="expression" dxfId="26377" priority="17783">
      <formula>$Y143=2</formula>
    </cfRule>
    <cfRule type="expression" dxfId="26376" priority="17784">
      <formula>$Y143=1</formula>
    </cfRule>
  </conditionalFormatting>
  <conditionalFormatting sqref="P143">
    <cfRule type="expression" dxfId="26375" priority="17777">
      <formula>$Y143=4</formula>
    </cfRule>
    <cfRule type="expression" dxfId="26374" priority="17778">
      <formula>$Y143=3</formula>
    </cfRule>
    <cfRule type="expression" dxfId="26373" priority="17779">
      <formula>$Y143=2</formula>
    </cfRule>
    <cfRule type="expression" dxfId="26372" priority="17780">
      <formula>$Y143=1</formula>
    </cfRule>
  </conditionalFormatting>
  <conditionalFormatting sqref="B143:C143">
    <cfRule type="expression" dxfId="26371" priority="17737">
      <formula>$Y143=4</formula>
    </cfRule>
    <cfRule type="expression" dxfId="26370" priority="17738">
      <formula>$Y143=3</formula>
    </cfRule>
  </conditionalFormatting>
  <conditionalFormatting sqref="B143:C143">
    <cfRule type="expression" dxfId="26369" priority="17739">
      <formula>$Y143=2</formula>
    </cfRule>
    <cfRule type="expression" dxfId="26368" priority="17740">
      <formula>$Y143=1</formula>
    </cfRule>
  </conditionalFormatting>
  <conditionalFormatting sqref="B143:C143">
    <cfRule type="expression" dxfId="26367" priority="17733">
      <formula>$Y143=4</formula>
    </cfRule>
    <cfRule type="expression" dxfId="26366" priority="17734">
      <formula>$Y143=3</formula>
    </cfRule>
  </conditionalFormatting>
  <conditionalFormatting sqref="B143:C143">
    <cfRule type="expression" dxfId="26365" priority="17735">
      <formula>$Y143=2</formula>
    </cfRule>
    <cfRule type="expression" dxfId="26364" priority="17736">
      <formula>$Y143=1</formula>
    </cfRule>
  </conditionalFormatting>
  <conditionalFormatting sqref="A144">
    <cfRule type="expression" dxfId="26363" priority="17729">
      <formula>$Y144=4</formula>
    </cfRule>
    <cfRule type="expression" dxfId="26362" priority="17730">
      <formula>$Y144=3</formula>
    </cfRule>
  </conditionalFormatting>
  <conditionalFormatting sqref="A144">
    <cfRule type="expression" dxfId="26361" priority="17731">
      <formula>$Y144=2</formula>
    </cfRule>
    <cfRule type="expression" dxfId="26360" priority="17732">
      <formula>$Y144=1</formula>
    </cfRule>
  </conditionalFormatting>
  <conditionalFormatting sqref="B144:C144">
    <cfRule type="expression" dxfId="26359" priority="17725">
      <formula>$Y144=4</formula>
    </cfRule>
    <cfRule type="expression" dxfId="26358" priority="17726">
      <formula>$Y144=3</formula>
    </cfRule>
  </conditionalFormatting>
  <conditionalFormatting sqref="B144:C144">
    <cfRule type="expression" dxfId="26357" priority="17727">
      <formula>$Y144=2</formula>
    </cfRule>
    <cfRule type="expression" dxfId="26356" priority="17728">
      <formula>$Y144=1</formula>
    </cfRule>
  </conditionalFormatting>
  <conditionalFormatting sqref="B144:C144">
    <cfRule type="expression" dxfId="26355" priority="17721">
      <formula>$Y144=4</formula>
    </cfRule>
    <cfRule type="expression" dxfId="26354" priority="17722">
      <formula>$Y144=3</formula>
    </cfRule>
  </conditionalFormatting>
  <conditionalFormatting sqref="B144:C144">
    <cfRule type="expression" dxfId="26353" priority="17723">
      <formula>$Y144=2</formula>
    </cfRule>
    <cfRule type="expression" dxfId="26352" priority="17724">
      <formula>$Y144=1</formula>
    </cfRule>
  </conditionalFormatting>
  <conditionalFormatting sqref="E143">
    <cfRule type="expression" dxfId="26351" priority="17717">
      <formula>$Y143=4</formula>
    </cfRule>
    <cfRule type="expression" dxfId="26350" priority="17718">
      <formula>$Y143=3</formula>
    </cfRule>
    <cfRule type="expression" dxfId="26349" priority="17719">
      <formula>$Y143=2</formula>
    </cfRule>
    <cfRule type="expression" dxfId="26348" priority="17720">
      <formula>$Y143=1</formula>
    </cfRule>
  </conditionalFormatting>
  <conditionalFormatting sqref="F143">
    <cfRule type="expression" dxfId="26347" priority="17713">
      <formula>$Y143=4</formula>
    </cfRule>
    <cfRule type="expression" dxfId="26346" priority="17714">
      <formula>$Y143=3</formula>
    </cfRule>
    <cfRule type="expression" dxfId="26345" priority="17715">
      <formula>$Y143=2</formula>
    </cfRule>
    <cfRule type="expression" dxfId="26344" priority="17716">
      <formula>$Y143=1</formula>
    </cfRule>
  </conditionalFormatting>
  <conditionalFormatting sqref="F143">
    <cfRule type="expression" dxfId="26343" priority="17705">
      <formula>$Y143=4</formula>
    </cfRule>
    <cfRule type="expression" dxfId="26342" priority="17706">
      <formula>$Y143=3</formula>
    </cfRule>
    <cfRule type="expression" dxfId="26341" priority="17707">
      <formula>$Y143=2</formula>
    </cfRule>
    <cfRule type="expression" dxfId="26340" priority="17708">
      <formula>$Y143=1</formula>
    </cfRule>
    <cfRule type="expression" dxfId="26339" priority="17709">
      <formula>$Y143=4</formula>
    </cfRule>
    <cfRule type="expression" dxfId="26338" priority="17710">
      <formula>$Y143=3</formula>
    </cfRule>
    <cfRule type="expression" dxfId="26337" priority="17711">
      <formula>$Y143=2</formula>
    </cfRule>
    <cfRule type="expression" dxfId="26336" priority="17712">
      <formula>$Y143=1</formula>
    </cfRule>
  </conditionalFormatting>
  <conditionalFormatting sqref="G143">
    <cfRule type="expression" dxfId="26335" priority="17701">
      <formula>$Y143=4</formula>
    </cfRule>
    <cfRule type="expression" dxfId="26334" priority="17702">
      <formula>$Y143=3</formula>
    </cfRule>
    <cfRule type="expression" dxfId="26333" priority="17703">
      <formula>$Y143=2</formula>
    </cfRule>
    <cfRule type="expression" dxfId="26332" priority="17704">
      <formula>$Y143=1</formula>
    </cfRule>
  </conditionalFormatting>
  <conditionalFormatting sqref="G143">
    <cfRule type="expression" dxfId="26331" priority="17693">
      <formula>$Y143=4</formula>
    </cfRule>
    <cfRule type="expression" dxfId="26330" priority="17694">
      <formula>$Y143=3</formula>
    </cfRule>
    <cfRule type="expression" dxfId="26329" priority="17695">
      <formula>$Y143=2</formula>
    </cfRule>
    <cfRule type="expression" dxfId="26328" priority="17696">
      <formula>$Y143=1</formula>
    </cfRule>
    <cfRule type="expression" dxfId="26327" priority="17697">
      <formula>$Y143=4</formula>
    </cfRule>
    <cfRule type="expression" dxfId="26326" priority="17698">
      <formula>$Y143=3</formula>
    </cfRule>
    <cfRule type="expression" dxfId="26325" priority="17699">
      <formula>$Y143=2</formula>
    </cfRule>
    <cfRule type="expression" dxfId="26324" priority="17700">
      <formula>$Y143=1</formula>
    </cfRule>
  </conditionalFormatting>
  <conditionalFormatting sqref="E144">
    <cfRule type="expression" dxfId="26323" priority="17689">
      <formula>$Y144=4</formula>
    </cfRule>
    <cfRule type="expression" dxfId="26322" priority="17690">
      <formula>$Y144=3</formula>
    </cfRule>
    <cfRule type="expression" dxfId="26321" priority="17691">
      <formula>$Y144=2</formula>
    </cfRule>
    <cfRule type="expression" dxfId="26320" priority="17692">
      <formula>$Y144=1</formula>
    </cfRule>
  </conditionalFormatting>
  <conditionalFormatting sqref="F144">
    <cfRule type="expression" dxfId="26319" priority="17685">
      <formula>$Y144=4</formula>
    </cfRule>
    <cfRule type="expression" dxfId="26318" priority="17686">
      <formula>$Y144=3</formula>
    </cfRule>
    <cfRule type="expression" dxfId="26317" priority="17687">
      <formula>$Y144=2</formula>
    </cfRule>
    <cfRule type="expression" dxfId="26316" priority="17688">
      <formula>$Y144=1</formula>
    </cfRule>
  </conditionalFormatting>
  <conditionalFormatting sqref="F144">
    <cfRule type="expression" dxfId="26315" priority="17677">
      <formula>$Y144=4</formula>
    </cfRule>
    <cfRule type="expression" dxfId="26314" priority="17678">
      <formula>$Y144=3</formula>
    </cfRule>
    <cfRule type="expression" dxfId="26313" priority="17679">
      <formula>$Y144=2</formula>
    </cfRule>
    <cfRule type="expression" dxfId="26312" priority="17680">
      <formula>$Y144=1</formula>
    </cfRule>
    <cfRule type="expression" dxfId="26311" priority="17681">
      <formula>$Y144=4</formula>
    </cfRule>
    <cfRule type="expression" dxfId="26310" priority="17682">
      <formula>$Y144=3</formula>
    </cfRule>
    <cfRule type="expression" dxfId="26309" priority="17683">
      <formula>$Y144=2</formula>
    </cfRule>
    <cfRule type="expression" dxfId="26308" priority="17684">
      <formula>$Y144=1</formula>
    </cfRule>
  </conditionalFormatting>
  <conditionalFormatting sqref="G144">
    <cfRule type="expression" dxfId="26307" priority="17673">
      <formula>$Y144=4</formula>
    </cfRule>
    <cfRule type="expression" dxfId="26306" priority="17674">
      <formula>$Y144=3</formula>
    </cfRule>
    <cfRule type="expression" dxfId="26305" priority="17675">
      <formula>$Y144=2</formula>
    </cfRule>
    <cfRule type="expression" dxfId="26304" priority="17676">
      <formula>$Y144=1</formula>
    </cfRule>
  </conditionalFormatting>
  <conditionalFormatting sqref="G144">
    <cfRule type="expression" dxfId="26303" priority="17665">
      <formula>$Y144=4</formula>
    </cfRule>
    <cfRule type="expression" dxfId="26302" priority="17666">
      <formula>$Y144=3</formula>
    </cfRule>
    <cfRule type="expression" dxfId="26301" priority="17667">
      <formula>$Y144=2</formula>
    </cfRule>
    <cfRule type="expression" dxfId="26300" priority="17668">
      <formula>$Y144=1</formula>
    </cfRule>
    <cfRule type="expression" dxfId="26299" priority="17669">
      <formula>$Y144=4</formula>
    </cfRule>
    <cfRule type="expression" dxfId="26298" priority="17670">
      <formula>$Y144=3</formula>
    </cfRule>
    <cfRule type="expression" dxfId="26297" priority="17671">
      <formula>$Y144=2</formula>
    </cfRule>
    <cfRule type="expression" dxfId="26296" priority="17672">
      <formula>$Y144=1</formula>
    </cfRule>
  </conditionalFormatting>
  <conditionalFormatting sqref="AB144:AF144 Q144 S144:V144">
    <cfRule type="expression" dxfId="26295" priority="17661">
      <formula>$Y144=4</formula>
    </cfRule>
    <cfRule type="expression" dxfId="26294" priority="17662">
      <formula>$Y144=3</formula>
    </cfRule>
    <cfRule type="expression" dxfId="26293" priority="17663">
      <formula>$Y144=2</formula>
    </cfRule>
    <cfRule type="expression" dxfId="26292" priority="17664">
      <formula>$Y144=1</formula>
    </cfRule>
  </conditionalFormatting>
  <conditionalFormatting sqref="AA144">
    <cfRule type="expression" dxfId="26291" priority="17657">
      <formula>$Y144=4</formula>
    </cfRule>
    <cfRule type="expression" dxfId="26290" priority="17658">
      <formula>$Y144=3</formula>
    </cfRule>
    <cfRule type="expression" dxfId="26289" priority="17659">
      <formula>$Y144=2</formula>
    </cfRule>
    <cfRule type="expression" dxfId="26288" priority="17660">
      <formula>$Y144=1</formula>
    </cfRule>
  </conditionalFormatting>
  <conditionalFormatting sqref="P144">
    <cfRule type="expression" dxfId="26287" priority="17653">
      <formula>$Y144=4</formula>
    </cfRule>
    <cfRule type="expression" dxfId="26286" priority="17654">
      <formula>$Y144=3</formula>
    </cfRule>
    <cfRule type="expression" dxfId="26285" priority="17655">
      <formula>$Y144=2</formula>
    </cfRule>
    <cfRule type="expression" dxfId="26284" priority="17656">
      <formula>$Y144=1</formula>
    </cfRule>
  </conditionalFormatting>
  <conditionalFormatting sqref="D145:D146">
    <cfRule type="expression" dxfId="26283" priority="17645">
      <formula>$Y145=4</formula>
    </cfRule>
    <cfRule type="expression" dxfId="26282" priority="17646">
      <formula>$Y145=3</formula>
    </cfRule>
  </conditionalFormatting>
  <conditionalFormatting sqref="D145:D146">
    <cfRule type="expression" dxfId="26281" priority="17647">
      <formula>$Y145=2</formula>
    </cfRule>
    <cfRule type="expression" dxfId="26280" priority="17648">
      <formula>$Y145=1</formula>
    </cfRule>
  </conditionalFormatting>
  <conditionalFormatting sqref="I145 K145:K156">
    <cfRule type="expression" dxfId="26279" priority="17641">
      <formula>$Y145=4</formula>
    </cfRule>
    <cfRule type="expression" dxfId="26278" priority="17642">
      <formula>$Y145=3</formula>
    </cfRule>
    <cfRule type="expression" dxfId="26277" priority="17643">
      <formula>$Y145=2</formula>
    </cfRule>
    <cfRule type="expression" dxfId="26276" priority="17644">
      <formula>$Y145=1</formula>
    </cfRule>
  </conditionalFormatting>
  <conditionalFormatting sqref="A145">
    <cfRule type="expression" dxfId="26275" priority="17613">
      <formula>$Y145=4</formula>
    </cfRule>
    <cfRule type="expression" dxfId="26274" priority="17614">
      <formula>$Y145=3</formula>
    </cfRule>
  </conditionalFormatting>
  <conditionalFormatting sqref="A145">
    <cfRule type="expression" dxfId="26273" priority="17615">
      <formula>$Y145=2</formula>
    </cfRule>
    <cfRule type="expression" dxfId="26272" priority="17616">
      <formula>$Y145=1</formula>
    </cfRule>
  </conditionalFormatting>
  <conditionalFormatting sqref="B145:C145">
    <cfRule type="expression" dxfId="26271" priority="17609">
      <formula>$Y145=4</formula>
    </cfRule>
    <cfRule type="expression" dxfId="26270" priority="17610">
      <formula>$Y145=3</formula>
    </cfRule>
  </conditionalFormatting>
  <conditionalFormatting sqref="B145:C145">
    <cfRule type="expression" dxfId="26269" priority="17611">
      <formula>$Y145=2</formula>
    </cfRule>
    <cfRule type="expression" dxfId="26268" priority="17612">
      <formula>$Y145=1</formula>
    </cfRule>
  </conditionalFormatting>
  <conditionalFormatting sqref="B145:C145">
    <cfRule type="expression" dxfId="26267" priority="17605">
      <formula>$Y145=4</formula>
    </cfRule>
    <cfRule type="expression" dxfId="26266" priority="17606">
      <formula>$Y145=3</formula>
    </cfRule>
  </conditionalFormatting>
  <conditionalFormatting sqref="B145:C145">
    <cfRule type="expression" dxfId="26265" priority="17607">
      <formula>$Y145=2</formula>
    </cfRule>
    <cfRule type="expression" dxfId="26264" priority="17608">
      <formula>$Y145=1</formula>
    </cfRule>
  </conditionalFormatting>
  <conditionalFormatting sqref="E145">
    <cfRule type="expression" dxfId="26263" priority="17601">
      <formula>$Y145=4</formula>
    </cfRule>
    <cfRule type="expression" dxfId="26262" priority="17602">
      <formula>$Y145=3</formula>
    </cfRule>
    <cfRule type="expression" dxfId="26261" priority="17603">
      <formula>$Y145=2</formula>
    </cfRule>
    <cfRule type="expression" dxfId="26260" priority="17604">
      <formula>$Y145=1</formula>
    </cfRule>
  </conditionalFormatting>
  <conditionalFormatting sqref="G145:G146">
    <cfRule type="expression" dxfId="26259" priority="17585">
      <formula>$Y145=4</formula>
    </cfRule>
    <cfRule type="expression" dxfId="26258" priority="17586">
      <formula>$Y145=3</formula>
    </cfRule>
    <cfRule type="expression" dxfId="26257" priority="17587">
      <formula>$Y145=2</formula>
    </cfRule>
    <cfRule type="expression" dxfId="26256" priority="17588">
      <formula>$Y145=1</formula>
    </cfRule>
  </conditionalFormatting>
  <conditionalFormatting sqref="G145:G146">
    <cfRule type="expression" dxfId="26255" priority="17577">
      <formula>$Y145=4</formula>
    </cfRule>
    <cfRule type="expression" dxfId="26254" priority="17578">
      <formula>$Y145=3</formula>
    </cfRule>
    <cfRule type="expression" dxfId="26253" priority="17579">
      <formula>$Y145=2</formula>
    </cfRule>
    <cfRule type="expression" dxfId="26252" priority="17580">
      <formula>$Y145=1</formula>
    </cfRule>
    <cfRule type="expression" dxfId="26251" priority="17581">
      <formula>$Y145=4</formula>
    </cfRule>
    <cfRule type="expression" dxfId="26250" priority="17582">
      <formula>$Y145=3</formula>
    </cfRule>
    <cfRule type="expression" dxfId="26249" priority="17583">
      <formula>$Y145=2</formula>
    </cfRule>
    <cfRule type="expression" dxfId="26248" priority="17584">
      <formula>$Y145=1</formula>
    </cfRule>
  </conditionalFormatting>
  <conditionalFormatting sqref="L145:M145">
    <cfRule type="expression" dxfId="26247" priority="17573">
      <formula>$Y145=4</formula>
    </cfRule>
    <cfRule type="expression" dxfId="26246" priority="17574">
      <formula>$Y145=3</formula>
    </cfRule>
    <cfRule type="expression" dxfId="26245" priority="17575">
      <formula>$Y145=2</formula>
    </cfRule>
    <cfRule type="expression" dxfId="26244" priority="17576">
      <formula>$Y145=1</formula>
    </cfRule>
  </conditionalFormatting>
  <conditionalFormatting sqref="N145">
    <cfRule type="expression" dxfId="26243" priority="17569">
      <formula>$Y145=4</formula>
    </cfRule>
    <cfRule type="expression" dxfId="26242" priority="17570">
      <formula>$Y145=3</formula>
    </cfRule>
    <cfRule type="expression" dxfId="26241" priority="17571">
      <formula>$Y145=2</formula>
    </cfRule>
    <cfRule type="expression" dxfId="26240" priority="17572">
      <formula>$Y145=1</formula>
    </cfRule>
  </conditionalFormatting>
  <conditionalFormatting sqref="AC145:AF145 Q145 S145:V145">
    <cfRule type="expression" dxfId="26239" priority="17565">
      <formula>$Y145=4</formula>
    </cfRule>
    <cfRule type="expression" dxfId="26238" priority="17566">
      <formula>$Y145=3</formula>
    </cfRule>
    <cfRule type="expression" dxfId="26237" priority="17567">
      <formula>$Y145=2</formula>
    </cfRule>
    <cfRule type="expression" dxfId="26236" priority="17568">
      <formula>$Y145=1</formula>
    </cfRule>
  </conditionalFormatting>
  <conditionalFormatting sqref="AA145">
    <cfRule type="expression" dxfId="26235" priority="17561">
      <formula>$Y145=4</formula>
    </cfRule>
    <cfRule type="expression" dxfId="26234" priority="17562">
      <formula>$Y145=3</formula>
    </cfRule>
    <cfRule type="expression" dxfId="26233" priority="17563">
      <formula>$Y145=2</formula>
    </cfRule>
    <cfRule type="expression" dxfId="26232" priority="17564">
      <formula>$Y145=1</formula>
    </cfRule>
  </conditionalFormatting>
  <conditionalFormatting sqref="P145">
    <cfRule type="expression" dxfId="26231" priority="17557">
      <formula>$Y145=4</formula>
    </cfRule>
    <cfRule type="expression" dxfId="26230" priority="17558">
      <formula>$Y145=3</formula>
    </cfRule>
    <cfRule type="expression" dxfId="26229" priority="17559">
      <formula>$Y145=2</formula>
    </cfRule>
    <cfRule type="expression" dxfId="26228" priority="17560">
      <formula>$Y145=1</formula>
    </cfRule>
  </conditionalFormatting>
  <conditionalFormatting sqref="C101">
    <cfRule type="expression" dxfId="26227" priority="17553">
      <formula>$Y101=4</formula>
    </cfRule>
    <cfRule type="expression" dxfId="26226" priority="17554">
      <formula>$Y101=3</formula>
    </cfRule>
  </conditionalFormatting>
  <conditionalFormatting sqref="C101">
    <cfRule type="expression" dxfId="26225" priority="17555">
      <formula>$Y101=2</formula>
    </cfRule>
    <cfRule type="expression" dxfId="26224" priority="17556">
      <formula>$Y101=1</formula>
    </cfRule>
  </conditionalFormatting>
  <conditionalFormatting sqref="AC96:AC97">
    <cfRule type="expression" dxfId="26223" priority="17549">
      <formula>$Y96=4</formula>
    </cfRule>
    <cfRule type="expression" dxfId="26222" priority="17550">
      <formula>$Y96=3</formula>
    </cfRule>
    <cfRule type="expression" dxfId="26221" priority="17551">
      <formula>$Y96=2</formula>
    </cfRule>
    <cfRule type="expression" dxfId="26220" priority="17552">
      <formula>$Y96=1</formula>
    </cfRule>
  </conditionalFormatting>
  <conditionalFormatting sqref="AB97">
    <cfRule type="expression" dxfId="26219" priority="17545">
      <formula>$Y97=4</formula>
    </cfRule>
    <cfRule type="expression" dxfId="26218" priority="17546">
      <formula>$Y97=3</formula>
    </cfRule>
    <cfRule type="expression" dxfId="26217" priority="17547">
      <formula>$Y97=2</formula>
    </cfRule>
    <cfRule type="expression" dxfId="26216" priority="17548">
      <formula>$Y97=1</formula>
    </cfRule>
  </conditionalFormatting>
  <conditionalFormatting sqref="S108">
    <cfRule type="expression" dxfId="26215" priority="17541">
      <formula>$Y108=4</formula>
    </cfRule>
    <cfRule type="expression" dxfId="26214" priority="17542">
      <formula>$Y108=3</formula>
    </cfRule>
    <cfRule type="expression" dxfId="26213" priority="17543">
      <formula>$Y108=2</formula>
    </cfRule>
    <cfRule type="expression" dxfId="26212" priority="17544">
      <formula>$Y108=1</formula>
    </cfRule>
  </conditionalFormatting>
  <conditionalFormatting sqref="B146:C146">
    <cfRule type="expression" dxfId="26211" priority="17529">
      <formula>$Y146=4</formula>
    </cfRule>
    <cfRule type="expression" dxfId="26210" priority="17530">
      <formula>$Y146=3</formula>
    </cfRule>
  </conditionalFormatting>
  <conditionalFormatting sqref="B146:C146">
    <cfRule type="expression" dxfId="26209" priority="17531">
      <formula>$Y146=2</formula>
    </cfRule>
    <cfRule type="expression" dxfId="26208" priority="17532">
      <formula>$Y146=1</formula>
    </cfRule>
  </conditionalFormatting>
  <conditionalFormatting sqref="B146:C146">
    <cfRule type="expression" dxfId="26207" priority="17525">
      <formula>$Y146=4</formula>
    </cfRule>
    <cfRule type="expression" dxfId="26206" priority="17526">
      <formula>$Y146=3</formula>
    </cfRule>
  </conditionalFormatting>
  <conditionalFormatting sqref="B146:C146">
    <cfRule type="expression" dxfId="26205" priority="17527">
      <formula>$Y146=2</formula>
    </cfRule>
    <cfRule type="expression" dxfId="26204" priority="17528">
      <formula>$Y146=1</formula>
    </cfRule>
  </conditionalFormatting>
  <conditionalFormatting sqref="J147:J150">
    <cfRule type="expression" dxfId="26203" priority="17521">
      <formula>$Y147=4</formula>
    </cfRule>
    <cfRule type="expression" dxfId="26202" priority="17522">
      <formula>$Y147=3</formula>
    </cfRule>
    <cfRule type="expression" dxfId="26201" priority="17523">
      <formula>$Y147=2</formula>
    </cfRule>
    <cfRule type="expression" dxfId="26200" priority="17524">
      <formula>$Y147=1</formula>
    </cfRule>
  </conditionalFormatting>
  <conditionalFormatting sqref="E147:E149 I147:I150">
    <cfRule type="expression" dxfId="26199" priority="17517">
      <formula>$Y147=4</formula>
    </cfRule>
    <cfRule type="expression" dxfId="26198" priority="17518">
      <formula>$Y147=3</formula>
    </cfRule>
    <cfRule type="expression" dxfId="26197" priority="17519">
      <formula>$Y147=2</formula>
    </cfRule>
    <cfRule type="expression" dxfId="26196" priority="17520">
      <formula>$Y147=1</formula>
    </cfRule>
  </conditionalFormatting>
  <conditionalFormatting sqref="D147:D149">
    <cfRule type="expression" dxfId="26195" priority="17505">
      <formula>$Y147=4</formula>
    </cfRule>
    <cfRule type="expression" dxfId="26194" priority="17506">
      <formula>$Y147=3</formula>
    </cfRule>
  </conditionalFormatting>
  <conditionalFormatting sqref="D147:D149">
    <cfRule type="expression" dxfId="26193" priority="17507">
      <formula>$Y147=2</formula>
    </cfRule>
    <cfRule type="expression" dxfId="26192" priority="17508">
      <formula>$Y147=1</formula>
    </cfRule>
  </conditionalFormatting>
  <conditionalFormatting sqref="F147:F149">
    <cfRule type="expression" dxfId="26191" priority="17501">
      <formula>$Y147=4</formula>
    </cfRule>
    <cfRule type="expression" dxfId="26190" priority="17502">
      <formula>$Y147=3</formula>
    </cfRule>
    <cfRule type="expression" dxfId="26189" priority="17503">
      <formula>$Y147=2</formula>
    </cfRule>
    <cfRule type="expression" dxfId="26188" priority="17504">
      <formula>$Y147=1</formula>
    </cfRule>
  </conditionalFormatting>
  <conditionalFormatting sqref="F147:F149">
    <cfRule type="expression" dxfId="26187" priority="17493">
      <formula>$Y147=4</formula>
    </cfRule>
    <cfRule type="expression" dxfId="26186" priority="17494">
      <formula>$Y147=3</formula>
    </cfRule>
    <cfRule type="expression" dxfId="26185" priority="17495">
      <formula>$Y147=2</formula>
    </cfRule>
    <cfRule type="expression" dxfId="26184" priority="17496">
      <formula>$Y147=1</formula>
    </cfRule>
    <cfRule type="expression" dxfId="26183" priority="17497">
      <formula>$Y147=4</formula>
    </cfRule>
    <cfRule type="expression" dxfId="26182" priority="17498">
      <formula>$Y147=3</formula>
    </cfRule>
    <cfRule type="expression" dxfId="26181" priority="17499">
      <formula>$Y147=2</formula>
    </cfRule>
    <cfRule type="expression" dxfId="26180" priority="17500">
      <formula>$Y147=1</formula>
    </cfRule>
  </conditionalFormatting>
  <conditionalFormatting sqref="G147:G149">
    <cfRule type="expression" dxfId="26179" priority="17489">
      <formula>$Y147=4</formula>
    </cfRule>
    <cfRule type="expression" dxfId="26178" priority="17490">
      <formula>$Y147=3</formula>
    </cfRule>
    <cfRule type="expression" dxfId="26177" priority="17491">
      <formula>$Y147=2</formula>
    </cfRule>
    <cfRule type="expression" dxfId="26176" priority="17492">
      <formula>$Y147=1</formula>
    </cfRule>
  </conditionalFormatting>
  <conditionalFormatting sqref="G147:G149">
    <cfRule type="expression" dxfId="26175" priority="17481">
      <formula>$Y147=4</formula>
    </cfRule>
    <cfRule type="expression" dxfId="26174" priority="17482">
      <formula>$Y147=3</formula>
    </cfRule>
    <cfRule type="expression" dxfId="26173" priority="17483">
      <formula>$Y147=2</formula>
    </cfRule>
    <cfRule type="expression" dxfId="26172" priority="17484">
      <formula>$Y147=1</formula>
    </cfRule>
    <cfRule type="expression" dxfId="26171" priority="17485">
      <formula>$Y147=4</formula>
    </cfRule>
    <cfRule type="expression" dxfId="26170" priority="17486">
      <formula>$Y147=3</formula>
    </cfRule>
    <cfRule type="expression" dxfId="26169" priority="17487">
      <formula>$Y147=2</formula>
    </cfRule>
    <cfRule type="expression" dxfId="26168" priority="17488">
      <formula>$Y147=1</formula>
    </cfRule>
  </conditionalFormatting>
  <conditionalFormatting sqref="B147:C149">
    <cfRule type="expression" dxfId="26167" priority="17477">
      <formula>$Y147=4</formula>
    </cfRule>
    <cfRule type="expression" dxfId="26166" priority="17478">
      <formula>$Y147=3</formula>
    </cfRule>
  </conditionalFormatting>
  <conditionalFormatting sqref="B147:C149">
    <cfRule type="expression" dxfId="26165" priority="17479">
      <formula>$Y147=2</formula>
    </cfRule>
    <cfRule type="expression" dxfId="26164" priority="17480">
      <formula>$Y147=1</formula>
    </cfRule>
  </conditionalFormatting>
  <conditionalFormatting sqref="B147:C149">
    <cfRule type="expression" dxfId="26163" priority="17473">
      <formula>$Y147=4</formula>
    </cfRule>
    <cfRule type="expression" dxfId="26162" priority="17474">
      <formula>$Y147=3</formula>
    </cfRule>
  </conditionalFormatting>
  <conditionalFormatting sqref="B147:C149">
    <cfRule type="expression" dxfId="26161" priority="17475">
      <formula>$Y147=2</formula>
    </cfRule>
    <cfRule type="expression" dxfId="26160" priority="17476">
      <formula>$Y147=1</formula>
    </cfRule>
  </conditionalFormatting>
  <conditionalFormatting sqref="N146:N149">
    <cfRule type="expression" dxfId="26159" priority="17457">
      <formula>$Y146=4</formula>
    </cfRule>
    <cfRule type="expression" dxfId="26158" priority="17458">
      <formula>$Y146=3</formula>
    </cfRule>
    <cfRule type="expression" dxfId="26157" priority="17459">
      <formula>$Y146=2</formula>
    </cfRule>
    <cfRule type="expression" dxfId="26156" priority="17460">
      <formula>$Y146=1</formula>
    </cfRule>
  </conditionalFormatting>
  <conditionalFormatting sqref="R146:R149">
    <cfRule type="expression" dxfId="26155" priority="17469">
      <formula>$Y146=4</formula>
    </cfRule>
    <cfRule type="expression" dxfId="26154" priority="17470">
      <formula>$Y146=3</formula>
    </cfRule>
    <cfRule type="expression" dxfId="26153" priority="17471">
      <formula>$Y146=2</formula>
    </cfRule>
    <cfRule type="expression" dxfId="26152" priority="17472">
      <formula>$Y146=1</formula>
    </cfRule>
  </conditionalFormatting>
  <conditionalFormatting sqref="AB146:AF149 Q146:Q149 S146:Z149">
    <cfRule type="expression" dxfId="26151" priority="17465">
      <formula>$Y146=4</formula>
    </cfRule>
    <cfRule type="expression" dxfId="26150" priority="17466">
      <formula>$Y146=3</formula>
    </cfRule>
    <cfRule type="expression" dxfId="26149" priority="17467">
      <formula>$Y146=2</formula>
    </cfRule>
    <cfRule type="expression" dxfId="26148" priority="17468">
      <formula>$Y146=1</formula>
    </cfRule>
  </conditionalFormatting>
  <conditionalFormatting sqref="AA146:AA149">
    <cfRule type="expression" dxfId="26147" priority="17461">
      <formula>$Y146=4</formula>
    </cfRule>
    <cfRule type="expression" dxfId="26146" priority="17462">
      <formula>$Y146=3</formula>
    </cfRule>
    <cfRule type="expression" dxfId="26145" priority="17463">
      <formula>$Y146=2</formula>
    </cfRule>
    <cfRule type="expression" dxfId="26144" priority="17464">
      <formula>$Y146=1</formula>
    </cfRule>
  </conditionalFormatting>
  <conditionalFormatting sqref="O146:P149">
    <cfRule type="expression" dxfId="26143" priority="17453">
      <formula>$Y146=4</formula>
    </cfRule>
    <cfRule type="expression" dxfId="26142" priority="17454">
      <formula>$Y146=3</formula>
    </cfRule>
    <cfRule type="expression" dxfId="26141" priority="17455">
      <formula>$Y146=2</formula>
    </cfRule>
    <cfRule type="expression" dxfId="26140" priority="17456">
      <formula>$Y146=1</formula>
    </cfRule>
  </conditionalFormatting>
  <conditionalFormatting sqref="H147:H150">
    <cfRule type="expression" dxfId="26139" priority="17449">
      <formula>$Y147=4</formula>
    </cfRule>
    <cfRule type="expression" dxfId="26138" priority="17450">
      <formula>$Y147=3</formula>
    </cfRule>
    <cfRule type="expression" dxfId="26137" priority="17451">
      <formula>$Y147=2</formula>
    </cfRule>
    <cfRule type="expression" dxfId="26136" priority="17452">
      <formula>$Y147=1</formula>
    </cfRule>
  </conditionalFormatting>
  <conditionalFormatting sqref="H147:H150">
    <cfRule type="expression" dxfId="26135" priority="17441">
      <formula>$Y147=4</formula>
    </cfRule>
    <cfRule type="expression" dxfId="26134" priority="17442">
      <formula>$Y147=3</formula>
    </cfRule>
    <cfRule type="expression" dxfId="26133" priority="17443">
      <formula>$Y147=2</formula>
    </cfRule>
    <cfRule type="expression" dxfId="26132" priority="17444">
      <formula>$Y147=1</formula>
    </cfRule>
    <cfRule type="expression" dxfId="26131" priority="17445">
      <formula>$Y147=4</formula>
    </cfRule>
    <cfRule type="expression" dxfId="26130" priority="17446">
      <formula>$Y147=3</formula>
    </cfRule>
    <cfRule type="expression" dxfId="26129" priority="17447">
      <formula>$Y147=2</formula>
    </cfRule>
    <cfRule type="expression" dxfId="26128" priority="17448">
      <formula>$Y147=1</formula>
    </cfRule>
  </conditionalFormatting>
  <conditionalFormatting sqref="H147:H150">
    <cfRule type="expression" dxfId="26127" priority="17437">
      <formula>$Y147=4</formula>
    </cfRule>
    <cfRule type="expression" dxfId="26126" priority="17438">
      <formula>$Y147=3</formula>
    </cfRule>
    <cfRule type="expression" dxfId="26125" priority="17439">
      <formula>$Y147=2</formula>
    </cfRule>
    <cfRule type="expression" dxfId="26124" priority="17440">
      <formula>$Y147=1</formula>
    </cfRule>
  </conditionalFormatting>
  <conditionalFormatting sqref="H147:H150">
    <cfRule type="expression" dxfId="26123" priority="17429">
      <formula>$Y147=4</formula>
    </cfRule>
    <cfRule type="expression" dxfId="26122" priority="17430">
      <formula>$Y147=3</formula>
    </cfRule>
    <cfRule type="expression" dxfId="26121" priority="17431">
      <formula>$Y147=2</formula>
    </cfRule>
    <cfRule type="expression" dxfId="26120" priority="17432">
      <formula>$Y147=1</formula>
    </cfRule>
    <cfRule type="expression" dxfId="26119" priority="17433">
      <formula>$Y147=4</formula>
    </cfRule>
    <cfRule type="expression" dxfId="26118" priority="17434">
      <formula>$Y147=3</formula>
    </cfRule>
    <cfRule type="expression" dxfId="26117" priority="17435">
      <formula>$Y147=2</formula>
    </cfRule>
    <cfRule type="expression" dxfId="26116" priority="17436">
      <formula>$Y147=1</formula>
    </cfRule>
  </conditionalFormatting>
  <conditionalFormatting sqref="B150:C150">
    <cfRule type="expression" dxfId="26115" priority="17425">
      <formula>$Y150=4</formula>
    </cfRule>
    <cfRule type="expression" dxfId="26114" priority="17426">
      <formula>$Y150=3</formula>
    </cfRule>
  </conditionalFormatting>
  <conditionalFormatting sqref="B150:C150">
    <cfRule type="expression" dxfId="26113" priority="17427">
      <formula>$Y150=2</formula>
    </cfRule>
    <cfRule type="expression" dxfId="26112" priority="17428">
      <formula>$Y150=1</formula>
    </cfRule>
  </conditionalFormatting>
  <conditionalFormatting sqref="B150:C150">
    <cfRule type="expression" dxfId="26111" priority="17421">
      <formula>$Y150=4</formula>
    </cfRule>
    <cfRule type="expression" dxfId="26110" priority="17422">
      <formula>$Y150=3</formula>
    </cfRule>
  </conditionalFormatting>
  <conditionalFormatting sqref="B150:C150">
    <cfRule type="expression" dxfId="26109" priority="17423">
      <formula>$Y150=2</formula>
    </cfRule>
    <cfRule type="expression" dxfId="26108" priority="17424">
      <formula>$Y150=1</formula>
    </cfRule>
  </conditionalFormatting>
  <conditionalFormatting sqref="E150">
    <cfRule type="expression" dxfId="26107" priority="17417">
      <formula>$Y150=4</formula>
    </cfRule>
    <cfRule type="expression" dxfId="26106" priority="17418">
      <formula>$Y150=3</formula>
    </cfRule>
    <cfRule type="expression" dxfId="26105" priority="17419">
      <formula>$Y150=2</formula>
    </cfRule>
    <cfRule type="expression" dxfId="26104" priority="17420">
      <formula>$Y150=1</formula>
    </cfRule>
  </conditionalFormatting>
  <conditionalFormatting sqref="F150">
    <cfRule type="expression" dxfId="26103" priority="17413">
      <formula>$Y150=4</formula>
    </cfRule>
    <cfRule type="expression" dxfId="26102" priority="17414">
      <formula>$Y150=3</formula>
    </cfRule>
    <cfRule type="expression" dxfId="26101" priority="17415">
      <formula>$Y150=2</formula>
    </cfRule>
    <cfRule type="expression" dxfId="26100" priority="17416">
      <formula>$Y150=1</formula>
    </cfRule>
  </conditionalFormatting>
  <conditionalFormatting sqref="F150">
    <cfRule type="expression" dxfId="26099" priority="17405">
      <formula>$Y150=4</formula>
    </cfRule>
    <cfRule type="expression" dxfId="26098" priority="17406">
      <formula>$Y150=3</formula>
    </cfRule>
    <cfRule type="expression" dxfId="26097" priority="17407">
      <formula>$Y150=2</formula>
    </cfRule>
    <cfRule type="expression" dxfId="26096" priority="17408">
      <formula>$Y150=1</formula>
    </cfRule>
    <cfRule type="expression" dxfId="26095" priority="17409">
      <formula>$Y150=4</formula>
    </cfRule>
    <cfRule type="expression" dxfId="26094" priority="17410">
      <formula>$Y150=3</formula>
    </cfRule>
    <cfRule type="expression" dxfId="26093" priority="17411">
      <formula>$Y150=2</formula>
    </cfRule>
    <cfRule type="expression" dxfId="26092" priority="17412">
      <formula>$Y150=1</formula>
    </cfRule>
  </conditionalFormatting>
  <conditionalFormatting sqref="G150">
    <cfRule type="expression" dxfId="26091" priority="17401">
      <formula>$Y150=4</formula>
    </cfRule>
    <cfRule type="expression" dxfId="26090" priority="17402">
      <formula>$Y150=3</formula>
    </cfRule>
    <cfRule type="expression" dxfId="26089" priority="17403">
      <formula>$Y150=2</formula>
    </cfRule>
    <cfRule type="expression" dxfId="26088" priority="17404">
      <formula>$Y150=1</formula>
    </cfRule>
  </conditionalFormatting>
  <conditionalFormatting sqref="G150">
    <cfRule type="expression" dxfId="26087" priority="17393">
      <formula>$Y150=4</formula>
    </cfRule>
    <cfRule type="expression" dxfId="26086" priority="17394">
      <formula>$Y150=3</formula>
    </cfRule>
    <cfRule type="expression" dxfId="26085" priority="17395">
      <formula>$Y150=2</formula>
    </cfRule>
    <cfRule type="expression" dxfId="26084" priority="17396">
      <formula>$Y150=1</formula>
    </cfRule>
    <cfRule type="expression" dxfId="26083" priority="17397">
      <formula>$Y150=4</formula>
    </cfRule>
    <cfRule type="expression" dxfId="26082" priority="17398">
      <formula>$Y150=3</formula>
    </cfRule>
    <cfRule type="expression" dxfId="26081" priority="17399">
      <formula>$Y150=2</formula>
    </cfRule>
    <cfRule type="expression" dxfId="26080" priority="17400">
      <formula>$Y150=1</formula>
    </cfRule>
  </conditionalFormatting>
  <conditionalFormatting sqref="D151:D156">
    <cfRule type="expression" dxfId="26079" priority="17389">
      <formula>$Y151=4</formula>
    </cfRule>
    <cfRule type="expression" dxfId="26078" priority="17390">
      <formula>$Y151=3</formula>
    </cfRule>
  </conditionalFormatting>
  <conditionalFormatting sqref="D151:D156">
    <cfRule type="expression" dxfId="26077" priority="17391">
      <formula>$Y151=2</formula>
    </cfRule>
    <cfRule type="expression" dxfId="26076" priority="17392">
      <formula>$Y151=1</formula>
    </cfRule>
  </conditionalFormatting>
  <conditionalFormatting sqref="J151:J157">
    <cfRule type="expression" dxfId="26075" priority="17385">
      <formula>$Y151=4</formula>
    </cfRule>
    <cfRule type="expression" dxfId="26074" priority="17386">
      <formula>$Y151=3</formula>
    </cfRule>
    <cfRule type="expression" dxfId="26073" priority="17387">
      <formula>$Y151=2</formula>
    </cfRule>
    <cfRule type="expression" dxfId="26072" priority="17388">
      <formula>$Y151=1</formula>
    </cfRule>
  </conditionalFormatting>
  <conditionalFormatting sqref="I151:I156">
    <cfRule type="expression" dxfId="26071" priority="17381">
      <formula>$Y151=4</formula>
    </cfRule>
    <cfRule type="expression" dxfId="26070" priority="17382">
      <formula>$Y151=3</formula>
    </cfRule>
    <cfRule type="expression" dxfId="26069" priority="17383">
      <formula>$Y151=2</formula>
    </cfRule>
    <cfRule type="expression" dxfId="26068" priority="17384">
      <formula>$Y151=1</formula>
    </cfRule>
  </conditionalFormatting>
  <conditionalFormatting sqref="H151:H157">
    <cfRule type="expression" dxfId="26067" priority="17377">
      <formula>$Y151=4</formula>
    </cfRule>
    <cfRule type="expression" dxfId="26066" priority="17378">
      <formula>$Y151=3</formula>
    </cfRule>
    <cfRule type="expression" dxfId="26065" priority="17379">
      <formula>$Y151=2</formula>
    </cfRule>
    <cfRule type="expression" dxfId="26064" priority="17380">
      <formula>$Y151=1</formula>
    </cfRule>
  </conditionalFormatting>
  <conditionalFormatting sqref="H151:H157">
    <cfRule type="expression" dxfId="26063" priority="17369">
      <formula>$Y151=4</formula>
    </cfRule>
    <cfRule type="expression" dxfId="26062" priority="17370">
      <formula>$Y151=3</formula>
    </cfRule>
    <cfRule type="expression" dxfId="26061" priority="17371">
      <formula>$Y151=2</formula>
    </cfRule>
    <cfRule type="expression" dxfId="26060" priority="17372">
      <formula>$Y151=1</formula>
    </cfRule>
    <cfRule type="expression" dxfId="26059" priority="17373">
      <formula>$Y151=4</formula>
    </cfRule>
    <cfRule type="expression" dxfId="26058" priority="17374">
      <formula>$Y151=3</formula>
    </cfRule>
    <cfRule type="expression" dxfId="26057" priority="17375">
      <formula>$Y151=2</formula>
    </cfRule>
    <cfRule type="expression" dxfId="26056" priority="17376">
      <formula>$Y151=1</formula>
    </cfRule>
  </conditionalFormatting>
  <conditionalFormatting sqref="H151:H157">
    <cfRule type="expression" dxfId="26055" priority="17365">
      <formula>$Y151=4</formula>
    </cfRule>
    <cfRule type="expression" dxfId="26054" priority="17366">
      <formula>$Y151=3</formula>
    </cfRule>
    <cfRule type="expression" dxfId="26053" priority="17367">
      <formula>$Y151=2</formula>
    </cfRule>
    <cfRule type="expression" dxfId="26052" priority="17368">
      <formula>$Y151=1</formula>
    </cfRule>
  </conditionalFormatting>
  <conditionalFormatting sqref="H151:H157">
    <cfRule type="expression" dxfId="26051" priority="17357">
      <formula>$Y151=4</formula>
    </cfRule>
    <cfRule type="expression" dxfId="26050" priority="17358">
      <formula>$Y151=3</formula>
    </cfRule>
    <cfRule type="expression" dxfId="26049" priority="17359">
      <formula>$Y151=2</formula>
    </cfRule>
    <cfRule type="expression" dxfId="26048" priority="17360">
      <formula>$Y151=1</formula>
    </cfRule>
    <cfRule type="expression" dxfId="26047" priority="17361">
      <formula>$Y151=4</formula>
    </cfRule>
    <cfRule type="expression" dxfId="26046" priority="17362">
      <formula>$Y151=3</formula>
    </cfRule>
    <cfRule type="expression" dxfId="26045" priority="17363">
      <formula>$Y151=2</formula>
    </cfRule>
    <cfRule type="expression" dxfId="26044" priority="17364">
      <formula>$Y151=1</formula>
    </cfRule>
  </conditionalFormatting>
  <conditionalFormatting sqref="B151:C156">
    <cfRule type="expression" dxfId="26043" priority="17353">
      <formula>$Y151=4</formula>
    </cfRule>
    <cfRule type="expression" dxfId="26042" priority="17354">
      <formula>$Y151=3</formula>
    </cfRule>
  </conditionalFormatting>
  <conditionalFormatting sqref="B151:C156">
    <cfRule type="expression" dxfId="26041" priority="17355">
      <formula>$Y151=2</formula>
    </cfRule>
    <cfRule type="expression" dxfId="26040" priority="17356">
      <formula>$Y151=1</formula>
    </cfRule>
  </conditionalFormatting>
  <conditionalFormatting sqref="B151:C156">
    <cfRule type="expression" dxfId="26039" priority="17349">
      <formula>$Y151=4</formula>
    </cfRule>
    <cfRule type="expression" dxfId="26038" priority="17350">
      <formula>$Y151=3</formula>
    </cfRule>
  </conditionalFormatting>
  <conditionalFormatting sqref="B151:C156">
    <cfRule type="expression" dxfId="26037" priority="17351">
      <formula>$Y151=2</formula>
    </cfRule>
    <cfRule type="expression" dxfId="26036" priority="17352">
      <formula>$Y151=1</formula>
    </cfRule>
  </conditionalFormatting>
  <conditionalFormatting sqref="E151:E156">
    <cfRule type="expression" dxfId="26035" priority="17345">
      <formula>$Y151=4</formula>
    </cfRule>
    <cfRule type="expression" dxfId="26034" priority="17346">
      <formula>$Y151=3</formula>
    </cfRule>
    <cfRule type="expression" dxfId="26033" priority="17347">
      <formula>$Y151=2</formula>
    </cfRule>
    <cfRule type="expression" dxfId="26032" priority="17348">
      <formula>$Y151=1</formula>
    </cfRule>
  </conditionalFormatting>
  <conditionalFormatting sqref="F151:F156">
    <cfRule type="expression" dxfId="26031" priority="17341">
      <formula>$Y151=4</formula>
    </cfRule>
    <cfRule type="expression" dxfId="26030" priority="17342">
      <formula>$Y151=3</formula>
    </cfRule>
    <cfRule type="expression" dxfId="26029" priority="17343">
      <formula>$Y151=2</formula>
    </cfRule>
    <cfRule type="expression" dxfId="26028" priority="17344">
      <formula>$Y151=1</formula>
    </cfRule>
  </conditionalFormatting>
  <conditionalFormatting sqref="F151:F156">
    <cfRule type="expression" dxfId="26027" priority="17333">
      <formula>$Y151=4</formula>
    </cfRule>
    <cfRule type="expression" dxfId="26026" priority="17334">
      <formula>$Y151=3</formula>
    </cfRule>
    <cfRule type="expression" dxfId="26025" priority="17335">
      <formula>$Y151=2</formula>
    </cfRule>
    <cfRule type="expression" dxfId="26024" priority="17336">
      <formula>$Y151=1</formula>
    </cfRule>
    <cfRule type="expression" dxfId="26023" priority="17337">
      <formula>$Y151=4</formula>
    </cfRule>
    <cfRule type="expression" dxfId="26022" priority="17338">
      <formula>$Y151=3</formula>
    </cfRule>
    <cfRule type="expression" dxfId="26021" priority="17339">
      <formula>$Y151=2</formula>
    </cfRule>
    <cfRule type="expression" dxfId="26020" priority="17340">
      <formula>$Y151=1</formula>
    </cfRule>
  </conditionalFormatting>
  <conditionalFormatting sqref="G151:G156">
    <cfRule type="expression" dxfId="26019" priority="17329">
      <formula>$Y151=4</formula>
    </cfRule>
    <cfRule type="expression" dxfId="26018" priority="17330">
      <formula>$Y151=3</formula>
    </cfRule>
    <cfRule type="expression" dxfId="26017" priority="17331">
      <formula>$Y151=2</formula>
    </cfRule>
    <cfRule type="expression" dxfId="26016" priority="17332">
      <formula>$Y151=1</formula>
    </cfRule>
  </conditionalFormatting>
  <conditionalFormatting sqref="G151:G156">
    <cfRule type="expression" dxfId="26015" priority="17321">
      <formula>$Y151=4</formula>
    </cfRule>
    <cfRule type="expression" dxfId="26014" priority="17322">
      <formula>$Y151=3</formula>
    </cfRule>
    <cfRule type="expression" dxfId="26013" priority="17323">
      <formula>$Y151=2</formula>
    </cfRule>
    <cfRule type="expression" dxfId="26012" priority="17324">
      <formula>$Y151=1</formula>
    </cfRule>
    <cfRule type="expression" dxfId="26011" priority="17325">
      <formula>$Y151=4</formula>
    </cfRule>
    <cfRule type="expression" dxfId="26010" priority="17326">
      <formula>$Y151=3</formula>
    </cfRule>
    <cfRule type="expression" dxfId="26009" priority="17327">
      <formula>$Y151=2</formula>
    </cfRule>
    <cfRule type="expression" dxfId="26008" priority="17328">
      <formula>$Y151=1</formula>
    </cfRule>
  </conditionalFormatting>
  <conditionalFormatting sqref="N150:N151">
    <cfRule type="expression" dxfId="26007" priority="17305">
      <formula>$Y150=4</formula>
    </cfRule>
    <cfRule type="expression" dxfId="26006" priority="17306">
      <formula>$Y150=3</formula>
    </cfRule>
    <cfRule type="expression" dxfId="26005" priority="17307">
      <formula>$Y150=2</formula>
    </cfRule>
    <cfRule type="expression" dxfId="26004" priority="17308">
      <formula>$Y150=1</formula>
    </cfRule>
  </conditionalFormatting>
  <conditionalFormatting sqref="R150">
    <cfRule type="expression" dxfId="26003" priority="17317">
      <formula>$Y150=4</formula>
    </cfRule>
    <cfRule type="expression" dxfId="26002" priority="17318">
      <formula>$Y150=3</formula>
    </cfRule>
    <cfRule type="expression" dxfId="26001" priority="17319">
      <formula>$Y150=2</formula>
    </cfRule>
    <cfRule type="expression" dxfId="26000" priority="17320">
      <formula>$Y150=1</formula>
    </cfRule>
  </conditionalFormatting>
  <conditionalFormatting sqref="AB150:AF150 Q150:Q151 S150:Z150 Z151 AD151:AF151">
    <cfRule type="expression" dxfId="25999" priority="17313">
      <formula>$Y150=4</formula>
    </cfRule>
    <cfRule type="expression" dxfId="25998" priority="17314">
      <formula>$Y150=3</formula>
    </cfRule>
    <cfRule type="expression" dxfId="25997" priority="17315">
      <formula>$Y150=2</formula>
    </cfRule>
    <cfRule type="expression" dxfId="25996" priority="17316">
      <formula>$Y150=1</formula>
    </cfRule>
  </conditionalFormatting>
  <conditionalFormatting sqref="AA150:AA151">
    <cfRule type="expression" dxfId="25995" priority="17309">
      <formula>$Y150=4</formula>
    </cfRule>
    <cfRule type="expression" dxfId="25994" priority="17310">
      <formula>$Y150=3</formula>
    </cfRule>
    <cfRule type="expression" dxfId="25993" priority="17311">
      <formula>$Y150=2</formula>
    </cfRule>
    <cfRule type="expression" dxfId="25992" priority="17312">
      <formula>$Y150=1</formula>
    </cfRule>
  </conditionalFormatting>
  <conditionalFormatting sqref="O150:P151">
    <cfRule type="expression" dxfId="25991" priority="17301">
      <formula>$Y150=4</formula>
    </cfRule>
    <cfRule type="expression" dxfId="25990" priority="17302">
      <formula>$Y150=3</formula>
    </cfRule>
    <cfRule type="expression" dxfId="25989" priority="17303">
      <formula>$Y150=2</formula>
    </cfRule>
    <cfRule type="expression" dxfId="25988" priority="17304">
      <formula>$Y150=1</formula>
    </cfRule>
  </conditionalFormatting>
  <conditionalFormatting sqref="N152:N156">
    <cfRule type="expression" dxfId="25987" priority="17285">
      <formula>$Y152=4</formula>
    </cfRule>
    <cfRule type="expression" dxfId="25986" priority="17286">
      <formula>$Y152=3</formula>
    </cfRule>
    <cfRule type="expression" dxfId="25985" priority="17287">
      <formula>$Y152=2</formula>
    </cfRule>
    <cfRule type="expression" dxfId="25984" priority="17288">
      <formula>$Y152=1</formula>
    </cfRule>
  </conditionalFormatting>
  <conditionalFormatting sqref="AD152:AF156 Q152:Q156 Z152:Z156">
    <cfRule type="expression" dxfId="25983" priority="17293">
      <formula>$Y152=4</formula>
    </cfRule>
    <cfRule type="expression" dxfId="25982" priority="17294">
      <formula>$Y152=3</formula>
    </cfRule>
    <cfRule type="expression" dxfId="25981" priority="17295">
      <formula>$Y152=2</formula>
    </cfRule>
    <cfRule type="expression" dxfId="25980" priority="17296">
      <formula>$Y152=1</formula>
    </cfRule>
  </conditionalFormatting>
  <conditionalFormatting sqref="AA152:AA156">
    <cfRule type="expression" dxfId="25979" priority="17289">
      <formula>$Y152=4</formula>
    </cfRule>
    <cfRule type="expression" dxfId="25978" priority="17290">
      <formula>$Y152=3</formula>
    </cfRule>
    <cfRule type="expression" dxfId="25977" priority="17291">
      <formula>$Y152=2</formula>
    </cfRule>
    <cfRule type="expression" dxfId="25976" priority="17292">
      <formula>$Y152=1</formula>
    </cfRule>
  </conditionalFormatting>
  <conditionalFormatting sqref="O152:P156">
    <cfRule type="expression" dxfId="25975" priority="17281">
      <formula>$Y152=4</formula>
    </cfRule>
    <cfRule type="expression" dxfId="25974" priority="17282">
      <formula>$Y152=3</formula>
    </cfRule>
    <cfRule type="expression" dxfId="25973" priority="17283">
      <formula>$Y152=2</formula>
    </cfRule>
    <cfRule type="expression" dxfId="25972" priority="17284">
      <formula>$Y152=1</formula>
    </cfRule>
  </conditionalFormatting>
  <conditionalFormatting sqref="B157:C157">
    <cfRule type="expression" dxfId="25971" priority="17277">
      <formula>$Y157=4</formula>
    </cfRule>
    <cfRule type="expression" dxfId="25970" priority="17278">
      <formula>$Y157=3</formula>
    </cfRule>
  </conditionalFormatting>
  <conditionalFormatting sqref="B157:C157">
    <cfRule type="expression" dxfId="25969" priority="17279">
      <formula>$Y157=2</formula>
    </cfRule>
    <cfRule type="expression" dxfId="25968" priority="17280">
      <formula>$Y157=1</formula>
    </cfRule>
  </conditionalFormatting>
  <conditionalFormatting sqref="B157:C157">
    <cfRule type="expression" dxfId="25967" priority="17273">
      <formula>$Y157=4</formula>
    </cfRule>
    <cfRule type="expression" dxfId="25966" priority="17274">
      <formula>$Y157=3</formula>
    </cfRule>
  </conditionalFormatting>
  <conditionalFormatting sqref="B157:C157">
    <cfRule type="expression" dxfId="25965" priority="17275">
      <formula>$Y157=2</formula>
    </cfRule>
    <cfRule type="expression" dxfId="25964" priority="17276">
      <formula>$Y157=1</formula>
    </cfRule>
  </conditionalFormatting>
  <conditionalFormatting sqref="I157">
    <cfRule type="expression" dxfId="25963" priority="17269">
      <formula>$Y157=4</formula>
    </cfRule>
    <cfRule type="expression" dxfId="25962" priority="17270">
      <formula>$Y157=3</formula>
    </cfRule>
    <cfRule type="expression" dxfId="25961" priority="17271">
      <formula>$Y157=2</formula>
    </cfRule>
    <cfRule type="expression" dxfId="25960" priority="17272">
      <formula>$Y157=1</formula>
    </cfRule>
  </conditionalFormatting>
  <conditionalFormatting sqref="E157">
    <cfRule type="expression" dxfId="25959" priority="17241">
      <formula>$Y157=4</formula>
    </cfRule>
    <cfRule type="expression" dxfId="25958" priority="17242">
      <formula>$Y157=3</formula>
    </cfRule>
    <cfRule type="expression" dxfId="25957" priority="17243">
      <formula>$Y157=2</formula>
    </cfRule>
    <cfRule type="expression" dxfId="25956" priority="17244">
      <formula>$Y157=1</formula>
    </cfRule>
  </conditionalFormatting>
  <conditionalFormatting sqref="F157">
    <cfRule type="expression" dxfId="25955" priority="17237">
      <formula>$Y157=4</formula>
    </cfRule>
    <cfRule type="expression" dxfId="25954" priority="17238">
      <formula>$Y157=3</formula>
    </cfRule>
    <cfRule type="expression" dxfId="25953" priority="17239">
      <formula>$Y157=2</formula>
    </cfRule>
    <cfRule type="expression" dxfId="25952" priority="17240">
      <formula>$Y157=1</formula>
    </cfRule>
  </conditionalFormatting>
  <conditionalFormatting sqref="F157">
    <cfRule type="expression" dxfId="25951" priority="17229">
      <formula>$Y157=4</formula>
    </cfRule>
    <cfRule type="expression" dxfId="25950" priority="17230">
      <formula>$Y157=3</formula>
    </cfRule>
    <cfRule type="expression" dxfId="25949" priority="17231">
      <formula>$Y157=2</formula>
    </cfRule>
    <cfRule type="expression" dxfId="25948" priority="17232">
      <formula>$Y157=1</formula>
    </cfRule>
    <cfRule type="expression" dxfId="25947" priority="17233">
      <formula>$Y157=4</formula>
    </cfRule>
    <cfRule type="expression" dxfId="25946" priority="17234">
      <formula>$Y157=3</formula>
    </cfRule>
    <cfRule type="expression" dxfId="25945" priority="17235">
      <formula>$Y157=2</formula>
    </cfRule>
    <cfRule type="expression" dxfId="25944" priority="17236">
      <formula>$Y157=1</formula>
    </cfRule>
  </conditionalFormatting>
  <conditionalFormatting sqref="G157">
    <cfRule type="expression" dxfId="25943" priority="17225">
      <formula>$Y157=4</formula>
    </cfRule>
    <cfRule type="expression" dxfId="25942" priority="17226">
      <formula>$Y157=3</formula>
    </cfRule>
    <cfRule type="expression" dxfId="25941" priority="17227">
      <formula>$Y157=2</formula>
    </cfRule>
    <cfRule type="expression" dxfId="25940" priority="17228">
      <formula>$Y157=1</formula>
    </cfRule>
  </conditionalFormatting>
  <conditionalFormatting sqref="G157">
    <cfRule type="expression" dxfId="25939" priority="17217">
      <formula>$Y157=4</formula>
    </cfRule>
    <cfRule type="expression" dxfId="25938" priority="17218">
      <formula>$Y157=3</formula>
    </cfRule>
    <cfRule type="expression" dxfId="25937" priority="17219">
      <formula>$Y157=2</formula>
    </cfRule>
    <cfRule type="expression" dxfId="25936" priority="17220">
      <formula>$Y157=1</formula>
    </cfRule>
    <cfRule type="expression" dxfId="25935" priority="17221">
      <formula>$Y157=4</formula>
    </cfRule>
    <cfRule type="expression" dxfId="25934" priority="17222">
      <formula>$Y157=3</formula>
    </cfRule>
    <cfRule type="expression" dxfId="25933" priority="17223">
      <formula>$Y157=2</formula>
    </cfRule>
    <cfRule type="expression" dxfId="25932" priority="17224">
      <formula>$Y157=1</formula>
    </cfRule>
  </conditionalFormatting>
  <conditionalFormatting sqref="E158">
    <cfRule type="expression" dxfId="25931" priority="17121">
      <formula>$Y158=4</formula>
    </cfRule>
    <cfRule type="expression" dxfId="25930" priority="17122">
      <formula>$Y158=3</formula>
    </cfRule>
    <cfRule type="expression" dxfId="25929" priority="17123">
      <formula>$Y158=2</formula>
    </cfRule>
    <cfRule type="expression" dxfId="25928" priority="17124">
      <formula>$Y158=1</formula>
    </cfRule>
  </conditionalFormatting>
  <conditionalFormatting sqref="F158">
    <cfRule type="expression" dxfId="25927" priority="17117">
      <formula>$Y158=4</formula>
    </cfRule>
    <cfRule type="expression" dxfId="25926" priority="17118">
      <formula>$Y158=3</formula>
    </cfRule>
    <cfRule type="expression" dxfId="25925" priority="17119">
      <formula>$Y158=2</formula>
    </cfRule>
    <cfRule type="expression" dxfId="25924" priority="17120">
      <formula>$Y158=1</formula>
    </cfRule>
  </conditionalFormatting>
  <conditionalFormatting sqref="F158">
    <cfRule type="expression" dxfId="25923" priority="17109">
      <formula>$Y158=4</formula>
    </cfRule>
    <cfRule type="expression" dxfId="25922" priority="17110">
      <formula>$Y158=3</formula>
    </cfRule>
    <cfRule type="expression" dxfId="25921" priority="17111">
      <formula>$Y158=2</formula>
    </cfRule>
    <cfRule type="expression" dxfId="25920" priority="17112">
      <formula>$Y158=1</formula>
    </cfRule>
    <cfRule type="expression" dxfId="25919" priority="17113">
      <formula>$Y158=4</formula>
    </cfRule>
    <cfRule type="expression" dxfId="25918" priority="17114">
      <formula>$Y158=3</formula>
    </cfRule>
    <cfRule type="expression" dxfId="25917" priority="17115">
      <formula>$Y158=2</formula>
    </cfRule>
    <cfRule type="expression" dxfId="25916" priority="17116">
      <formula>$Y158=1</formula>
    </cfRule>
  </conditionalFormatting>
  <conditionalFormatting sqref="G158">
    <cfRule type="expression" dxfId="25915" priority="17105">
      <formula>$Y158=4</formula>
    </cfRule>
    <cfRule type="expression" dxfId="25914" priority="17106">
      <formula>$Y158=3</formula>
    </cfRule>
    <cfRule type="expression" dxfId="25913" priority="17107">
      <formula>$Y158=2</formula>
    </cfRule>
    <cfRule type="expression" dxfId="25912" priority="17108">
      <formula>$Y158=1</formula>
    </cfRule>
  </conditionalFormatting>
  <conditionalFormatting sqref="G158">
    <cfRule type="expression" dxfId="25911" priority="17097">
      <formula>$Y158=4</formula>
    </cfRule>
    <cfRule type="expression" dxfId="25910" priority="17098">
      <formula>$Y158=3</formula>
    </cfRule>
    <cfRule type="expression" dxfId="25909" priority="17099">
      <formula>$Y158=2</formula>
    </cfRule>
    <cfRule type="expression" dxfId="25908" priority="17100">
      <formula>$Y158=1</formula>
    </cfRule>
    <cfRule type="expression" dxfId="25907" priority="17101">
      <formula>$Y158=4</formula>
    </cfRule>
    <cfRule type="expression" dxfId="25906" priority="17102">
      <formula>$Y158=3</formula>
    </cfRule>
    <cfRule type="expression" dxfId="25905" priority="17103">
      <formula>$Y158=2</formula>
    </cfRule>
    <cfRule type="expression" dxfId="25904" priority="17104">
      <formula>$Y158=1</formula>
    </cfRule>
  </conditionalFormatting>
  <conditionalFormatting sqref="B158:C158">
    <cfRule type="expression" dxfId="25903" priority="17093">
      <formula>$Y158=4</formula>
    </cfRule>
    <cfRule type="expression" dxfId="25902" priority="17094">
      <formula>$Y158=3</formula>
    </cfRule>
  </conditionalFormatting>
  <conditionalFormatting sqref="B158:C158">
    <cfRule type="expression" dxfId="25901" priority="17095">
      <formula>$Y158=2</formula>
    </cfRule>
    <cfRule type="expression" dxfId="25900" priority="17096">
      <formula>$Y158=1</formula>
    </cfRule>
  </conditionalFormatting>
  <conditionalFormatting sqref="B158:C158">
    <cfRule type="expression" dxfId="25899" priority="17089">
      <formula>$Y158=4</formula>
    </cfRule>
    <cfRule type="expression" dxfId="25898" priority="17090">
      <formula>$Y158=3</formula>
    </cfRule>
  </conditionalFormatting>
  <conditionalFormatting sqref="B158:C158">
    <cfRule type="expression" dxfId="25897" priority="17091">
      <formula>$Y158=2</formula>
    </cfRule>
    <cfRule type="expression" dxfId="25896" priority="17092">
      <formula>$Y158=1</formula>
    </cfRule>
  </conditionalFormatting>
  <conditionalFormatting sqref="D159:D170">
    <cfRule type="expression" dxfId="25895" priority="17085">
      <formula>$Y159=4</formula>
    </cfRule>
    <cfRule type="expression" dxfId="25894" priority="17086">
      <formula>$Y159=3</formula>
    </cfRule>
  </conditionalFormatting>
  <conditionalFormatting sqref="D159:D170">
    <cfRule type="expression" dxfId="25893" priority="17087">
      <formula>$Y159=2</formula>
    </cfRule>
    <cfRule type="expression" dxfId="25892" priority="17088">
      <formula>$Y159=1</formula>
    </cfRule>
  </conditionalFormatting>
  <conditionalFormatting sqref="I159:I170">
    <cfRule type="expression" dxfId="25891" priority="17081">
      <formula>$Y159=4</formula>
    </cfRule>
    <cfRule type="expression" dxfId="25890" priority="17082">
      <formula>$Y159=3</formula>
    </cfRule>
    <cfRule type="expression" dxfId="25889" priority="17083">
      <formula>$Y159=2</formula>
    </cfRule>
    <cfRule type="expression" dxfId="25888" priority="17084">
      <formula>$Y159=1</formula>
    </cfRule>
  </conditionalFormatting>
  <conditionalFormatting sqref="J159:J173">
    <cfRule type="expression" dxfId="25887" priority="17077">
      <formula>$Y159=4</formula>
    </cfRule>
    <cfRule type="expression" dxfId="25886" priority="17078">
      <formula>$Y159=3</formula>
    </cfRule>
    <cfRule type="expression" dxfId="25885" priority="17079">
      <formula>$Y159=2</formula>
    </cfRule>
    <cfRule type="expression" dxfId="25884" priority="17080">
      <formula>$Y159=1</formula>
    </cfRule>
  </conditionalFormatting>
  <conditionalFormatting sqref="H159:H173">
    <cfRule type="expression" dxfId="25883" priority="17073">
      <formula>$Y159=4</formula>
    </cfRule>
    <cfRule type="expression" dxfId="25882" priority="17074">
      <formula>$Y159=3</formula>
    </cfRule>
    <cfRule type="expression" dxfId="25881" priority="17075">
      <formula>$Y159=2</formula>
    </cfRule>
    <cfRule type="expression" dxfId="25880" priority="17076">
      <formula>$Y159=1</formula>
    </cfRule>
  </conditionalFormatting>
  <conditionalFormatting sqref="H159:H173">
    <cfRule type="expression" dxfId="25879" priority="17065">
      <formula>$Y159=4</formula>
    </cfRule>
    <cfRule type="expression" dxfId="25878" priority="17066">
      <formula>$Y159=3</formula>
    </cfRule>
    <cfRule type="expression" dxfId="25877" priority="17067">
      <formula>$Y159=2</formula>
    </cfRule>
    <cfRule type="expression" dxfId="25876" priority="17068">
      <formula>$Y159=1</formula>
    </cfRule>
    <cfRule type="expression" dxfId="25875" priority="17069">
      <formula>$Y159=4</formula>
    </cfRule>
    <cfRule type="expression" dxfId="25874" priority="17070">
      <formula>$Y159=3</formula>
    </cfRule>
    <cfRule type="expression" dxfId="25873" priority="17071">
      <formula>$Y159=2</formula>
    </cfRule>
    <cfRule type="expression" dxfId="25872" priority="17072">
      <formula>$Y159=1</formula>
    </cfRule>
  </conditionalFormatting>
  <conditionalFormatting sqref="H159:H173">
    <cfRule type="expression" dxfId="25871" priority="17061">
      <formula>$Y159=4</formula>
    </cfRule>
    <cfRule type="expression" dxfId="25870" priority="17062">
      <formula>$Y159=3</formula>
    </cfRule>
    <cfRule type="expression" dxfId="25869" priority="17063">
      <formula>$Y159=2</formula>
    </cfRule>
    <cfRule type="expression" dxfId="25868" priority="17064">
      <formula>$Y159=1</formula>
    </cfRule>
  </conditionalFormatting>
  <conditionalFormatting sqref="H159:H173">
    <cfRule type="expression" dxfId="25867" priority="17053">
      <formula>$Y159=4</formula>
    </cfRule>
    <cfRule type="expression" dxfId="25866" priority="17054">
      <formula>$Y159=3</formula>
    </cfRule>
    <cfRule type="expression" dxfId="25865" priority="17055">
      <formula>$Y159=2</formula>
    </cfRule>
    <cfRule type="expression" dxfId="25864" priority="17056">
      <formula>$Y159=1</formula>
    </cfRule>
    <cfRule type="expression" dxfId="25863" priority="17057">
      <formula>$Y159=4</formula>
    </cfRule>
    <cfRule type="expression" dxfId="25862" priority="17058">
      <formula>$Y159=3</formula>
    </cfRule>
    <cfRule type="expression" dxfId="25861" priority="17059">
      <formula>$Y159=2</formula>
    </cfRule>
    <cfRule type="expression" dxfId="25860" priority="17060">
      <formula>$Y159=1</formula>
    </cfRule>
  </conditionalFormatting>
  <conditionalFormatting sqref="E159:E170">
    <cfRule type="expression" dxfId="25859" priority="17049">
      <formula>$Y159=4</formula>
    </cfRule>
    <cfRule type="expression" dxfId="25858" priority="17050">
      <formula>$Y159=3</formula>
    </cfRule>
    <cfRule type="expression" dxfId="25857" priority="17051">
      <formula>$Y159=2</formula>
    </cfRule>
    <cfRule type="expression" dxfId="25856" priority="17052">
      <formula>$Y159=1</formula>
    </cfRule>
  </conditionalFormatting>
  <conditionalFormatting sqref="F159:F170">
    <cfRule type="expression" dxfId="25855" priority="17045">
      <formula>$Y159=4</formula>
    </cfRule>
    <cfRule type="expression" dxfId="25854" priority="17046">
      <formula>$Y159=3</formula>
    </cfRule>
    <cfRule type="expression" dxfId="25853" priority="17047">
      <formula>$Y159=2</formula>
    </cfRule>
    <cfRule type="expression" dxfId="25852" priority="17048">
      <formula>$Y159=1</formula>
    </cfRule>
  </conditionalFormatting>
  <conditionalFormatting sqref="F159:F170">
    <cfRule type="expression" dxfId="25851" priority="17037">
      <formula>$Y159=4</formula>
    </cfRule>
    <cfRule type="expression" dxfId="25850" priority="17038">
      <formula>$Y159=3</formula>
    </cfRule>
    <cfRule type="expression" dxfId="25849" priority="17039">
      <formula>$Y159=2</formula>
    </cfRule>
    <cfRule type="expression" dxfId="25848" priority="17040">
      <formula>$Y159=1</formula>
    </cfRule>
    <cfRule type="expression" dxfId="25847" priority="17041">
      <formula>$Y159=4</formula>
    </cfRule>
    <cfRule type="expression" dxfId="25846" priority="17042">
      <formula>$Y159=3</formula>
    </cfRule>
    <cfRule type="expression" dxfId="25845" priority="17043">
      <formula>$Y159=2</formula>
    </cfRule>
    <cfRule type="expression" dxfId="25844" priority="17044">
      <formula>$Y159=1</formula>
    </cfRule>
  </conditionalFormatting>
  <conditionalFormatting sqref="G159:G170">
    <cfRule type="expression" dxfId="25843" priority="17033">
      <formula>$Y159=4</formula>
    </cfRule>
    <cfRule type="expression" dxfId="25842" priority="17034">
      <formula>$Y159=3</formula>
    </cfRule>
    <cfRule type="expression" dxfId="25841" priority="17035">
      <formula>$Y159=2</formula>
    </cfRule>
    <cfRule type="expression" dxfId="25840" priority="17036">
      <formula>$Y159=1</formula>
    </cfRule>
  </conditionalFormatting>
  <conditionalFormatting sqref="G159:G170">
    <cfRule type="expression" dxfId="25839" priority="17025">
      <formula>$Y159=4</formula>
    </cfRule>
    <cfRule type="expression" dxfId="25838" priority="17026">
      <formula>$Y159=3</formula>
    </cfRule>
    <cfRule type="expression" dxfId="25837" priority="17027">
      <formula>$Y159=2</formula>
    </cfRule>
    <cfRule type="expression" dxfId="25836" priority="17028">
      <formula>$Y159=1</formula>
    </cfRule>
    <cfRule type="expression" dxfId="25835" priority="17029">
      <formula>$Y159=4</formula>
    </cfRule>
    <cfRule type="expression" dxfId="25834" priority="17030">
      <formula>$Y159=3</formula>
    </cfRule>
    <cfRule type="expression" dxfId="25833" priority="17031">
      <formula>$Y159=2</formula>
    </cfRule>
    <cfRule type="expression" dxfId="25832" priority="17032">
      <formula>$Y159=1</formula>
    </cfRule>
  </conditionalFormatting>
  <conditionalFormatting sqref="B159:C170">
    <cfRule type="expression" dxfId="25831" priority="17021">
      <formula>$Y159=4</formula>
    </cfRule>
    <cfRule type="expression" dxfId="25830" priority="17022">
      <formula>$Y159=3</formula>
    </cfRule>
  </conditionalFormatting>
  <conditionalFormatting sqref="B159:C170">
    <cfRule type="expression" dxfId="25829" priority="17023">
      <formula>$Y159=2</formula>
    </cfRule>
    <cfRule type="expression" dxfId="25828" priority="17024">
      <formula>$Y159=1</formula>
    </cfRule>
  </conditionalFormatting>
  <conditionalFormatting sqref="B159:C170">
    <cfRule type="expression" dxfId="25827" priority="17017">
      <formula>$Y159=4</formula>
    </cfRule>
    <cfRule type="expression" dxfId="25826" priority="17018">
      <formula>$Y159=3</formula>
    </cfRule>
  </conditionalFormatting>
  <conditionalFormatting sqref="B159:C170">
    <cfRule type="expression" dxfId="25825" priority="17019">
      <formula>$Y159=2</formula>
    </cfRule>
    <cfRule type="expression" dxfId="25824" priority="17020">
      <formula>$Y159=1</formula>
    </cfRule>
  </conditionalFormatting>
  <conditionalFormatting sqref="N158:N171">
    <cfRule type="expression" dxfId="25823" priority="17001">
      <formula>$Y158=4</formula>
    </cfRule>
    <cfRule type="expression" dxfId="25822" priority="17002">
      <formula>$Y158=3</formula>
    </cfRule>
    <cfRule type="expression" dxfId="25821" priority="17003">
      <formula>$Y158=2</formula>
    </cfRule>
    <cfRule type="expression" dxfId="25820" priority="17004">
      <formula>$Y158=1</formula>
    </cfRule>
  </conditionalFormatting>
  <conditionalFormatting sqref="R158 R160">
    <cfRule type="expression" dxfId="25819" priority="17013">
      <formula>$Y158=4</formula>
    </cfRule>
    <cfRule type="expression" dxfId="25818" priority="17014">
      <formula>$Y158=3</formula>
    </cfRule>
    <cfRule type="expression" dxfId="25817" priority="17015">
      <formula>$Y158=2</formula>
    </cfRule>
    <cfRule type="expression" dxfId="25816" priority="17016">
      <formula>$Y158=1</formula>
    </cfRule>
  </conditionalFormatting>
  <conditionalFormatting sqref="AB158:AF160 Q158:Q170 S158:Z158 W163:Z163 AB163:AF163 AD161:AF162 AD164:AF170 S160:Z160 Z159">
    <cfRule type="expression" dxfId="25815" priority="17009">
      <formula>$Y158=4</formula>
    </cfRule>
    <cfRule type="expression" dxfId="25814" priority="17010">
      <formula>$Y158=3</formula>
    </cfRule>
    <cfRule type="expression" dxfId="25813" priority="17011">
      <formula>$Y158=2</formula>
    </cfRule>
    <cfRule type="expression" dxfId="25812" priority="17012">
      <formula>$Y158=1</formula>
    </cfRule>
  </conditionalFormatting>
  <conditionalFormatting sqref="AA158:AA160 AA163">
    <cfRule type="expression" dxfId="25811" priority="17005">
      <formula>$Y158=4</formula>
    </cfRule>
    <cfRule type="expression" dxfId="25810" priority="17006">
      <formula>$Y158=3</formula>
    </cfRule>
    <cfRule type="expression" dxfId="25809" priority="17007">
      <formula>$Y158=2</formula>
    </cfRule>
    <cfRule type="expression" dxfId="25808" priority="17008">
      <formula>$Y158=1</formula>
    </cfRule>
  </conditionalFormatting>
  <conditionalFormatting sqref="O158:P170">
    <cfRule type="expression" dxfId="25807" priority="16997">
      <formula>$Y158=4</formula>
    </cfRule>
    <cfRule type="expression" dxfId="25806" priority="16998">
      <formula>$Y158=3</formula>
    </cfRule>
    <cfRule type="expression" dxfId="25805" priority="16999">
      <formula>$Y158=2</formula>
    </cfRule>
    <cfRule type="expression" dxfId="25804" priority="17000">
      <formula>$Y158=1</formula>
    </cfRule>
  </conditionalFormatting>
  <conditionalFormatting sqref="E169">
    <cfRule type="expression" dxfId="25803" priority="16993">
      <formula>$Y169=4</formula>
    </cfRule>
    <cfRule type="expression" dxfId="25802" priority="16994">
      <formula>$Y169=3</formula>
    </cfRule>
    <cfRule type="expression" dxfId="25801" priority="16995">
      <formula>$Y169=2</formula>
    </cfRule>
    <cfRule type="expression" dxfId="25800" priority="16996">
      <formula>$Y169=1</formula>
    </cfRule>
  </conditionalFormatting>
  <conditionalFormatting sqref="F169">
    <cfRule type="expression" dxfId="25799" priority="16989">
      <formula>$Y169=4</formula>
    </cfRule>
    <cfRule type="expression" dxfId="25798" priority="16990">
      <formula>$Y169=3</formula>
    </cfRule>
    <cfRule type="expression" dxfId="25797" priority="16991">
      <formula>$Y169=2</formula>
    </cfRule>
    <cfRule type="expression" dxfId="25796" priority="16992">
      <formula>$Y169=1</formula>
    </cfRule>
  </conditionalFormatting>
  <conditionalFormatting sqref="F169">
    <cfRule type="expression" dxfId="25795" priority="16981">
      <formula>$Y169=4</formula>
    </cfRule>
    <cfRule type="expression" dxfId="25794" priority="16982">
      <formula>$Y169=3</formula>
    </cfRule>
    <cfRule type="expression" dxfId="25793" priority="16983">
      <formula>$Y169=2</formula>
    </cfRule>
    <cfRule type="expression" dxfId="25792" priority="16984">
      <formula>$Y169=1</formula>
    </cfRule>
    <cfRule type="expression" dxfId="25791" priority="16985">
      <formula>$Y169=4</formula>
    </cfRule>
    <cfRule type="expression" dxfId="25790" priority="16986">
      <formula>$Y169=3</formula>
    </cfRule>
    <cfRule type="expression" dxfId="25789" priority="16987">
      <formula>$Y169=2</formula>
    </cfRule>
    <cfRule type="expression" dxfId="25788" priority="16988">
      <formula>$Y169=1</formula>
    </cfRule>
  </conditionalFormatting>
  <conditionalFormatting sqref="G169">
    <cfRule type="expression" dxfId="25787" priority="16977">
      <formula>$Y169=4</formula>
    </cfRule>
    <cfRule type="expression" dxfId="25786" priority="16978">
      <formula>$Y169=3</formula>
    </cfRule>
    <cfRule type="expression" dxfId="25785" priority="16979">
      <formula>$Y169=2</formula>
    </cfRule>
    <cfRule type="expression" dxfId="25784" priority="16980">
      <formula>$Y169=1</formula>
    </cfRule>
  </conditionalFormatting>
  <conditionalFormatting sqref="G169">
    <cfRule type="expression" dxfId="25783" priority="16969">
      <formula>$Y169=4</formula>
    </cfRule>
    <cfRule type="expression" dxfId="25782" priority="16970">
      <formula>$Y169=3</formula>
    </cfRule>
    <cfRule type="expression" dxfId="25781" priority="16971">
      <formula>$Y169=2</formula>
    </cfRule>
    <cfRule type="expression" dxfId="25780" priority="16972">
      <formula>$Y169=1</formula>
    </cfRule>
    <cfRule type="expression" dxfId="25779" priority="16973">
      <formula>$Y169=4</formula>
    </cfRule>
    <cfRule type="expression" dxfId="25778" priority="16974">
      <formula>$Y169=3</formula>
    </cfRule>
    <cfRule type="expression" dxfId="25777" priority="16975">
      <formula>$Y169=2</formula>
    </cfRule>
    <cfRule type="expression" dxfId="25776" priority="16976">
      <formula>$Y169=1</formula>
    </cfRule>
  </conditionalFormatting>
  <conditionalFormatting sqref="B169:C169">
    <cfRule type="expression" dxfId="25775" priority="16965">
      <formula>$Y169=4</formula>
    </cfRule>
    <cfRule type="expression" dxfId="25774" priority="16966">
      <formula>$Y169=3</formula>
    </cfRule>
  </conditionalFormatting>
  <conditionalFormatting sqref="B169:C169">
    <cfRule type="expression" dxfId="25773" priority="16967">
      <formula>$Y169=2</formula>
    </cfRule>
    <cfRule type="expression" dxfId="25772" priority="16968">
      <formula>$Y169=1</formula>
    </cfRule>
  </conditionalFormatting>
  <conditionalFormatting sqref="B169:C169">
    <cfRule type="expression" dxfId="25771" priority="16961">
      <formula>$Y169=4</formula>
    </cfRule>
    <cfRule type="expression" dxfId="25770" priority="16962">
      <formula>$Y169=3</formula>
    </cfRule>
  </conditionalFormatting>
  <conditionalFormatting sqref="B169:C169">
    <cfRule type="expression" dxfId="25769" priority="16963">
      <formula>$Y169=2</formula>
    </cfRule>
    <cfRule type="expression" dxfId="25768" priority="16964">
      <formula>$Y169=1</formula>
    </cfRule>
  </conditionalFormatting>
  <conditionalFormatting sqref="AD169:AF169 Q169">
    <cfRule type="expression" dxfId="25767" priority="16953">
      <formula>$Y169=4</formula>
    </cfRule>
    <cfRule type="expression" dxfId="25766" priority="16954">
      <formula>$Y169=3</formula>
    </cfRule>
    <cfRule type="expression" dxfId="25765" priority="16955">
      <formula>$Y169=2</formula>
    </cfRule>
    <cfRule type="expression" dxfId="25764" priority="16956">
      <formula>$Y169=1</formula>
    </cfRule>
  </conditionalFormatting>
  <conditionalFormatting sqref="P169">
    <cfRule type="expression" dxfId="25763" priority="16945">
      <formula>$Y169=4</formula>
    </cfRule>
    <cfRule type="expression" dxfId="25762" priority="16946">
      <formula>$Y169=3</formula>
    </cfRule>
    <cfRule type="expression" dxfId="25761" priority="16947">
      <formula>$Y169=2</formula>
    </cfRule>
    <cfRule type="expression" dxfId="25760" priority="16948">
      <formula>$Y169=1</formula>
    </cfRule>
  </conditionalFormatting>
  <conditionalFormatting sqref="A170 D170">
    <cfRule type="expression" dxfId="25759" priority="16941">
      <formula>$Y170=4</formula>
    </cfRule>
    <cfRule type="expression" dxfId="25758" priority="16942">
      <formula>$Y170=3</formula>
    </cfRule>
  </conditionalFormatting>
  <conditionalFormatting sqref="A170 D170">
    <cfRule type="expression" dxfId="25757" priority="16943">
      <formula>$Y170=2</formula>
    </cfRule>
    <cfRule type="expression" dxfId="25756" priority="16944">
      <formula>$Y170=1</formula>
    </cfRule>
  </conditionalFormatting>
  <conditionalFormatting sqref="I170">
    <cfRule type="expression" dxfId="25755" priority="16937">
      <formula>$Y170=4</formula>
    </cfRule>
    <cfRule type="expression" dxfId="25754" priority="16938">
      <formula>$Y170=3</formula>
    </cfRule>
    <cfRule type="expression" dxfId="25753" priority="16939">
      <formula>$Y170=2</formula>
    </cfRule>
    <cfRule type="expression" dxfId="25752" priority="16940">
      <formula>$Y170=1</formula>
    </cfRule>
  </conditionalFormatting>
  <conditionalFormatting sqref="E170">
    <cfRule type="expression" dxfId="25751" priority="16909">
      <formula>$Y170=4</formula>
    </cfRule>
    <cfRule type="expression" dxfId="25750" priority="16910">
      <formula>$Y170=3</formula>
    </cfRule>
    <cfRule type="expression" dxfId="25749" priority="16911">
      <formula>$Y170=2</formula>
    </cfRule>
    <cfRule type="expression" dxfId="25748" priority="16912">
      <formula>$Y170=1</formula>
    </cfRule>
  </conditionalFormatting>
  <conditionalFormatting sqref="F170">
    <cfRule type="expression" dxfId="25747" priority="16905">
      <formula>$Y170=4</formula>
    </cfRule>
    <cfRule type="expression" dxfId="25746" priority="16906">
      <formula>$Y170=3</formula>
    </cfRule>
    <cfRule type="expression" dxfId="25745" priority="16907">
      <formula>$Y170=2</formula>
    </cfRule>
    <cfRule type="expression" dxfId="25744" priority="16908">
      <formula>$Y170=1</formula>
    </cfRule>
  </conditionalFormatting>
  <conditionalFormatting sqref="F170">
    <cfRule type="expression" dxfId="25743" priority="16897">
      <formula>$Y170=4</formula>
    </cfRule>
    <cfRule type="expression" dxfId="25742" priority="16898">
      <formula>$Y170=3</formula>
    </cfRule>
    <cfRule type="expression" dxfId="25741" priority="16899">
      <formula>$Y170=2</formula>
    </cfRule>
    <cfRule type="expression" dxfId="25740" priority="16900">
      <formula>$Y170=1</formula>
    </cfRule>
    <cfRule type="expression" dxfId="25739" priority="16901">
      <formula>$Y170=4</formula>
    </cfRule>
    <cfRule type="expression" dxfId="25738" priority="16902">
      <formula>$Y170=3</formula>
    </cfRule>
    <cfRule type="expression" dxfId="25737" priority="16903">
      <formula>$Y170=2</formula>
    </cfRule>
    <cfRule type="expression" dxfId="25736" priority="16904">
      <formula>$Y170=1</formula>
    </cfRule>
  </conditionalFormatting>
  <conditionalFormatting sqref="G170">
    <cfRule type="expression" dxfId="25735" priority="16893">
      <formula>$Y170=4</formula>
    </cfRule>
    <cfRule type="expression" dxfId="25734" priority="16894">
      <formula>$Y170=3</formula>
    </cfRule>
    <cfRule type="expression" dxfId="25733" priority="16895">
      <formula>$Y170=2</formula>
    </cfRule>
    <cfRule type="expression" dxfId="25732" priority="16896">
      <formula>$Y170=1</formula>
    </cfRule>
  </conditionalFormatting>
  <conditionalFormatting sqref="G170">
    <cfRule type="expression" dxfId="25731" priority="16885">
      <formula>$Y170=4</formula>
    </cfRule>
    <cfRule type="expression" dxfId="25730" priority="16886">
      <formula>$Y170=3</formula>
    </cfRule>
    <cfRule type="expression" dxfId="25729" priority="16887">
      <formula>$Y170=2</formula>
    </cfRule>
    <cfRule type="expression" dxfId="25728" priority="16888">
      <formula>$Y170=1</formula>
    </cfRule>
    <cfRule type="expression" dxfId="25727" priority="16889">
      <formula>$Y170=4</formula>
    </cfRule>
    <cfRule type="expression" dxfId="25726" priority="16890">
      <formula>$Y170=3</formula>
    </cfRule>
    <cfRule type="expression" dxfId="25725" priority="16891">
      <formula>$Y170=2</formula>
    </cfRule>
    <cfRule type="expression" dxfId="25724" priority="16892">
      <formula>$Y170=1</formula>
    </cfRule>
  </conditionalFormatting>
  <conditionalFormatting sqref="B170:C170">
    <cfRule type="expression" dxfId="25723" priority="16881">
      <formula>$Y170=4</formula>
    </cfRule>
    <cfRule type="expression" dxfId="25722" priority="16882">
      <formula>$Y170=3</formula>
    </cfRule>
  </conditionalFormatting>
  <conditionalFormatting sqref="B170:C170">
    <cfRule type="expression" dxfId="25721" priority="16883">
      <formula>$Y170=2</formula>
    </cfRule>
    <cfRule type="expression" dxfId="25720" priority="16884">
      <formula>$Y170=1</formula>
    </cfRule>
  </conditionalFormatting>
  <conditionalFormatting sqref="B170:C170">
    <cfRule type="expression" dxfId="25719" priority="16877">
      <formula>$Y170=4</formula>
    </cfRule>
    <cfRule type="expression" dxfId="25718" priority="16878">
      <formula>$Y170=3</formula>
    </cfRule>
  </conditionalFormatting>
  <conditionalFormatting sqref="B170:C170">
    <cfRule type="expression" dxfId="25717" priority="16879">
      <formula>$Y170=2</formula>
    </cfRule>
    <cfRule type="expression" dxfId="25716" priority="16880">
      <formula>$Y170=1</formula>
    </cfRule>
  </conditionalFormatting>
  <conditionalFormatting sqref="O170">
    <cfRule type="expression" dxfId="25715" priority="16873">
      <formula>$Y170=4</formula>
    </cfRule>
    <cfRule type="expression" dxfId="25714" priority="16874">
      <formula>$Y170=3</formula>
    </cfRule>
    <cfRule type="expression" dxfId="25713" priority="16875">
      <formula>$Y170=2</formula>
    </cfRule>
    <cfRule type="expression" dxfId="25712" priority="16876">
      <formula>$Y170=1</formula>
    </cfRule>
  </conditionalFormatting>
  <conditionalFormatting sqref="N170">
    <cfRule type="expression" dxfId="25711" priority="16869">
      <formula>$Y170=4</formula>
    </cfRule>
    <cfRule type="expression" dxfId="25710" priority="16870">
      <formula>$Y170=3</formula>
    </cfRule>
    <cfRule type="expression" dxfId="25709" priority="16871">
      <formula>$Y170=2</formula>
    </cfRule>
    <cfRule type="expression" dxfId="25708" priority="16872">
      <formula>$Y170=1</formula>
    </cfRule>
  </conditionalFormatting>
  <conditionalFormatting sqref="AD170:AF170 Q170">
    <cfRule type="expression" dxfId="25707" priority="16861">
      <formula>$Y170=4</formula>
    </cfRule>
    <cfRule type="expression" dxfId="25706" priority="16862">
      <formula>$Y170=3</formula>
    </cfRule>
    <cfRule type="expression" dxfId="25705" priority="16863">
      <formula>$Y170=2</formula>
    </cfRule>
    <cfRule type="expression" dxfId="25704" priority="16864">
      <formula>$Y170=1</formula>
    </cfRule>
  </conditionalFormatting>
  <conditionalFormatting sqref="P170">
    <cfRule type="expression" dxfId="25703" priority="16853">
      <formula>$Y170=4</formula>
    </cfRule>
    <cfRule type="expression" dxfId="25702" priority="16854">
      <formula>$Y170=3</formula>
    </cfRule>
    <cfRule type="expression" dxfId="25701" priority="16855">
      <formula>$Y170=2</formula>
    </cfRule>
    <cfRule type="expression" dxfId="25700" priority="16856">
      <formula>$Y170=1</formula>
    </cfRule>
  </conditionalFormatting>
  <conditionalFormatting sqref="E171">
    <cfRule type="expression" dxfId="25699" priority="16849">
      <formula>$Y171=4</formula>
    </cfRule>
    <cfRule type="expression" dxfId="25698" priority="16850">
      <formula>$Y171=3</formula>
    </cfRule>
    <cfRule type="expression" dxfId="25697" priority="16851">
      <formula>$Y171=2</formula>
    </cfRule>
    <cfRule type="expression" dxfId="25696" priority="16852">
      <formula>$Y171=1</formula>
    </cfRule>
  </conditionalFormatting>
  <conditionalFormatting sqref="F171">
    <cfRule type="expression" dxfId="25695" priority="16845">
      <formula>$Y171=4</formula>
    </cfRule>
    <cfRule type="expression" dxfId="25694" priority="16846">
      <formula>$Y171=3</formula>
    </cfRule>
    <cfRule type="expression" dxfId="25693" priority="16847">
      <formula>$Y171=2</formula>
    </cfRule>
    <cfRule type="expression" dxfId="25692" priority="16848">
      <formula>$Y171=1</formula>
    </cfRule>
  </conditionalFormatting>
  <conditionalFormatting sqref="F171">
    <cfRule type="expression" dxfId="25691" priority="16837">
      <formula>$Y171=4</formula>
    </cfRule>
    <cfRule type="expression" dxfId="25690" priority="16838">
      <formula>$Y171=3</formula>
    </cfRule>
    <cfRule type="expression" dxfId="25689" priority="16839">
      <formula>$Y171=2</formula>
    </cfRule>
    <cfRule type="expression" dxfId="25688" priority="16840">
      <formula>$Y171=1</formula>
    </cfRule>
    <cfRule type="expression" dxfId="25687" priority="16841">
      <formula>$Y171=4</formula>
    </cfRule>
    <cfRule type="expression" dxfId="25686" priority="16842">
      <formula>$Y171=3</formula>
    </cfRule>
    <cfRule type="expression" dxfId="25685" priority="16843">
      <formula>$Y171=2</formula>
    </cfRule>
    <cfRule type="expression" dxfId="25684" priority="16844">
      <formula>$Y171=1</formula>
    </cfRule>
  </conditionalFormatting>
  <conditionalFormatting sqref="G171">
    <cfRule type="expression" dxfId="25683" priority="16833">
      <formula>$Y171=4</formula>
    </cfRule>
    <cfRule type="expression" dxfId="25682" priority="16834">
      <formula>$Y171=3</formula>
    </cfRule>
    <cfRule type="expression" dxfId="25681" priority="16835">
      <formula>$Y171=2</formula>
    </cfRule>
    <cfRule type="expression" dxfId="25680" priority="16836">
      <formula>$Y171=1</formula>
    </cfRule>
  </conditionalFormatting>
  <conditionalFormatting sqref="G171">
    <cfRule type="expression" dxfId="25679" priority="16825">
      <formula>$Y171=4</formula>
    </cfRule>
    <cfRule type="expression" dxfId="25678" priority="16826">
      <formula>$Y171=3</formula>
    </cfRule>
    <cfRule type="expression" dxfId="25677" priority="16827">
      <formula>$Y171=2</formula>
    </cfRule>
    <cfRule type="expression" dxfId="25676" priority="16828">
      <formula>$Y171=1</formula>
    </cfRule>
    <cfRule type="expression" dxfId="25675" priority="16829">
      <formula>$Y171=4</formula>
    </cfRule>
    <cfRule type="expression" dxfId="25674" priority="16830">
      <formula>$Y171=3</formula>
    </cfRule>
    <cfRule type="expression" dxfId="25673" priority="16831">
      <formula>$Y171=2</formula>
    </cfRule>
    <cfRule type="expression" dxfId="25672" priority="16832">
      <formula>$Y171=1</formula>
    </cfRule>
  </conditionalFormatting>
  <conditionalFormatting sqref="B171:C175">
    <cfRule type="expression" dxfId="25671" priority="16821">
      <formula>$Y171=4</formula>
    </cfRule>
    <cfRule type="expression" dxfId="25670" priority="16822">
      <formula>$Y171=3</formula>
    </cfRule>
  </conditionalFormatting>
  <conditionalFormatting sqref="B171:C175">
    <cfRule type="expression" dxfId="25669" priority="16823">
      <formula>$Y171=2</formula>
    </cfRule>
    <cfRule type="expression" dxfId="25668" priority="16824">
      <formula>$Y171=1</formula>
    </cfRule>
  </conditionalFormatting>
  <conditionalFormatting sqref="B171:C175">
    <cfRule type="expression" dxfId="25667" priority="16817">
      <formula>$Y171=4</formula>
    </cfRule>
    <cfRule type="expression" dxfId="25666" priority="16818">
      <formula>$Y171=3</formula>
    </cfRule>
  </conditionalFormatting>
  <conditionalFormatting sqref="B171:C175">
    <cfRule type="expression" dxfId="25665" priority="16819">
      <formula>$Y171=2</formula>
    </cfRule>
    <cfRule type="expression" dxfId="25664" priority="16820">
      <formula>$Y171=1</formula>
    </cfRule>
  </conditionalFormatting>
  <conditionalFormatting sqref="D172:D173">
    <cfRule type="expression" dxfId="25663" priority="16813">
      <formula>$Y172=4</formula>
    </cfRule>
    <cfRule type="expression" dxfId="25662" priority="16814">
      <formula>$Y172=3</formula>
    </cfRule>
  </conditionalFormatting>
  <conditionalFormatting sqref="D172:D173">
    <cfRule type="expression" dxfId="25661" priority="16815">
      <formula>$Y172=2</formula>
    </cfRule>
    <cfRule type="expression" dxfId="25660" priority="16816">
      <formula>$Y172=1</formula>
    </cfRule>
  </conditionalFormatting>
  <conditionalFormatting sqref="I172:I175 K172:K177">
    <cfRule type="expression" dxfId="25659" priority="16809">
      <formula>$Y172=4</formula>
    </cfRule>
    <cfRule type="expression" dxfId="25658" priority="16810">
      <formula>$Y172=3</formula>
    </cfRule>
    <cfRule type="expression" dxfId="25657" priority="16811">
      <formula>$Y172=2</formula>
    </cfRule>
    <cfRule type="expression" dxfId="25656" priority="16812">
      <formula>$Y172=1</formula>
    </cfRule>
  </conditionalFormatting>
  <conditionalFormatting sqref="J172:J177">
    <cfRule type="expression" dxfId="25655" priority="16805">
      <formula>$Y172=4</formula>
    </cfRule>
    <cfRule type="expression" dxfId="25654" priority="16806">
      <formula>$Y172=3</formula>
    </cfRule>
    <cfRule type="expression" dxfId="25653" priority="16807">
      <formula>$Y172=2</formula>
    </cfRule>
    <cfRule type="expression" dxfId="25652" priority="16808">
      <formula>$Y172=1</formula>
    </cfRule>
  </conditionalFormatting>
  <conditionalFormatting sqref="H172:H177">
    <cfRule type="expression" dxfId="25651" priority="16801">
      <formula>$Y172=4</formula>
    </cfRule>
    <cfRule type="expression" dxfId="25650" priority="16802">
      <formula>$Y172=3</formula>
    </cfRule>
    <cfRule type="expression" dxfId="25649" priority="16803">
      <formula>$Y172=2</formula>
    </cfRule>
    <cfRule type="expression" dxfId="25648" priority="16804">
      <formula>$Y172=1</formula>
    </cfRule>
  </conditionalFormatting>
  <conditionalFormatting sqref="H172:H177">
    <cfRule type="expression" dxfId="25647" priority="16793">
      <formula>$Y172=4</formula>
    </cfRule>
    <cfRule type="expression" dxfId="25646" priority="16794">
      <formula>$Y172=3</formula>
    </cfRule>
    <cfRule type="expression" dxfId="25645" priority="16795">
      <formula>$Y172=2</formula>
    </cfRule>
    <cfRule type="expression" dxfId="25644" priority="16796">
      <formula>$Y172=1</formula>
    </cfRule>
    <cfRule type="expression" dxfId="25643" priority="16797">
      <formula>$Y172=4</formula>
    </cfRule>
    <cfRule type="expression" dxfId="25642" priority="16798">
      <formula>$Y172=3</formula>
    </cfRule>
    <cfRule type="expression" dxfId="25641" priority="16799">
      <formula>$Y172=2</formula>
    </cfRule>
    <cfRule type="expression" dxfId="25640" priority="16800">
      <formula>$Y172=1</formula>
    </cfRule>
  </conditionalFormatting>
  <conditionalFormatting sqref="H172:H177">
    <cfRule type="expression" dxfId="25639" priority="16789">
      <formula>$Y172=4</formula>
    </cfRule>
    <cfRule type="expression" dxfId="25638" priority="16790">
      <formula>$Y172=3</formula>
    </cfRule>
    <cfRule type="expression" dxfId="25637" priority="16791">
      <formula>$Y172=2</formula>
    </cfRule>
    <cfRule type="expression" dxfId="25636" priority="16792">
      <formula>$Y172=1</formula>
    </cfRule>
  </conditionalFormatting>
  <conditionalFormatting sqref="H172:H177">
    <cfRule type="expression" dxfId="25635" priority="16781">
      <formula>$Y172=4</formula>
    </cfRule>
    <cfRule type="expression" dxfId="25634" priority="16782">
      <formula>$Y172=3</formula>
    </cfRule>
    <cfRule type="expression" dxfId="25633" priority="16783">
      <formula>$Y172=2</formula>
    </cfRule>
    <cfRule type="expression" dxfId="25632" priority="16784">
      <formula>$Y172=1</formula>
    </cfRule>
    <cfRule type="expression" dxfId="25631" priority="16785">
      <formula>$Y172=4</formula>
    </cfRule>
    <cfRule type="expression" dxfId="25630" priority="16786">
      <formula>$Y172=3</formula>
    </cfRule>
    <cfRule type="expression" dxfId="25629" priority="16787">
      <formula>$Y172=2</formula>
    </cfRule>
    <cfRule type="expression" dxfId="25628" priority="16788">
      <formula>$Y172=1</formula>
    </cfRule>
  </conditionalFormatting>
  <conditionalFormatting sqref="E172:E173">
    <cfRule type="expression" dxfId="25627" priority="16777">
      <formula>$Y172=4</formula>
    </cfRule>
    <cfRule type="expression" dxfId="25626" priority="16778">
      <formula>$Y172=3</formula>
    </cfRule>
    <cfRule type="expression" dxfId="25625" priority="16779">
      <formula>$Y172=2</formula>
    </cfRule>
    <cfRule type="expression" dxfId="25624" priority="16780">
      <formula>$Y172=1</formula>
    </cfRule>
  </conditionalFormatting>
  <conditionalFormatting sqref="F172:F173">
    <cfRule type="expression" dxfId="25623" priority="16773">
      <formula>$Y172=4</formula>
    </cfRule>
    <cfRule type="expression" dxfId="25622" priority="16774">
      <formula>$Y172=3</formula>
    </cfRule>
    <cfRule type="expression" dxfId="25621" priority="16775">
      <formula>$Y172=2</formula>
    </cfRule>
    <cfRule type="expression" dxfId="25620" priority="16776">
      <formula>$Y172=1</formula>
    </cfRule>
  </conditionalFormatting>
  <conditionalFormatting sqref="F172:F173">
    <cfRule type="expression" dxfId="25619" priority="16765">
      <formula>$Y172=4</formula>
    </cfRule>
    <cfRule type="expression" dxfId="25618" priority="16766">
      <formula>$Y172=3</formula>
    </cfRule>
    <cfRule type="expression" dxfId="25617" priority="16767">
      <formula>$Y172=2</formula>
    </cfRule>
    <cfRule type="expression" dxfId="25616" priority="16768">
      <formula>$Y172=1</formula>
    </cfRule>
    <cfRule type="expression" dxfId="25615" priority="16769">
      <formula>$Y172=4</formula>
    </cfRule>
    <cfRule type="expression" dxfId="25614" priority="16770">
      <formula>$Y172=3</formula>
    </cfRule>
    <cfRule type="expression" dxfId="25613" priority="16771">
      <formula>$Y172=2</formula>
    </cfRule>
    <cfRule type="expression" dxfId="25612" priority="16772">
      <formula>$Y172=1</formula>
    </cfRule>
  </conditionalFormatting>
  <conditionalFormatting sqref="G172:G173">
    <cfRule type="expression" dxfId="25611" priority="16761">
      <formula>$Y172=4</formula>
    </cfRule>
    <cfRule type="expression" dxfId="25610" priority="16762">
      <formula>$Y172=3</formula>
    </cfRule>
    <cfRule type="expression" dxfId="25609" priority="16763">
      <formula>$Y172=2</formula>
    </cfRule>
    <cfRule type="expression" dxfId="25608" priority="16764">
      <formula>$Y172=1</formula>
    </cfRule>
  </conditionalFormatting>
  <conditionalFormatting sqref="G172:G173">
    <cfRule type="expression" dxfId="25607" priority="16753">
      <formula>$Y172=4</formula>
    </cfRule>
    <cfRule type="expression" dxfId="25606" priority="16754">
      <formula>$Y172=3</formula>
    </cfRule>
    <cfRule type="expression" dxfId="25605" priority="16755">
      <formula>$Y172=2</formula>
    </cfRule>
    <cfRule type="expression" dxfId="25604" priority="16756">
      <formula>$Y172=1</formula>
    </cfRule>
    <cfRule type="expression" dxfId="25603" priority="16757">
      <formula>$Y172=4</formula>
    </cfRule>
    <cfRule type="expression" dxfId="25602" priority="16758">
      <formula>$Y172=3</formula>
    </cfRule>
    <cfRule type="expression" dxfId="25601" priority="16759">
      <formula>$Y172=2</formula>
    </cfRule>
    <cfRule type="expression" dxfId="25600" priority="16760">
      <formula>$Y172=1</formula>
    </cfRule>
  </conditionalFormatting>
  <conditionalFormatting sqref="N171:N175">
    <cfRule type="expression" dxfId="25599" priority="16737">
      <formula>$Y171=4</formula>
    </cfRule>
    <cfRule type="expression" dxfId="25598" priority="16738">
      <formula>$Y171=3</formula>
    </cfRule>
    <cfRule type="expression" dxfId="25597" priority="16739">
      <formula>$Y171=2</formula>
    </cfRule>
    <cfRule type="expression" dxfId="25596" priority="16740">
      <formula>$Y171=1</formula>
    </cfRule>
  </conditionalFormatting>
  <conditionalFormatting sqref="R171:R173">
    <cfRule type="expression" dxfId="25595" priority="16749">
      <formula>$Y171=4</formula>
    </cfRule>
    <cfRule type="expression" dxfId="25594" priority="16750">
      <formula>$Y171=3</formula>
    </cfRule>
    <cfRule type="expression" dxfId="25593" priority="16751">
      <formula>$Y171=2</formula>
    </cfRule>
    <cfRule type="expression" dxfId="25592" priority="16752">
      <formula>$Y171=1</formula>
    </cfRule>
  </conditionalFormatting>
  <conditionalFormatting sqref="AB171:AF173 Q171:Q175 S171:Z173 AD174:AF175">
    <cfRule type="expression" dxfId="25591" priority="16745">
      <formula>$Y171=4</formula>
    </cfRule>
    <cfRule type="expression" dxfId="25590" priority="16746">
      <formula>$Y171=3</formula>
    </cfRule>
    <cfRule type="expression" dxfId="25589" priority="16747">
      <formula>$Y171=2</formula>
    </cfRule>
    <cfRule type="expression" dxfId="25588" priority="16748">
      <formula>$Y171=1</formula>
    </cfRule>
  </conditionalFormatting>
  <conditionalFormatting sqref="AA171:AA173">
    <cfRule type="expression" dxfId="25587" priority="16741">
      <formula>$Y171=4</formula>
    </cfRule>
    <cfRule type="expression" dxfId="25586" priority="16742">
      <formula>$Y171=3</formula>
    </cfRule>
    <cfRule type="expression" dxfId="25585" priority="16743">
      <formula>$Y171=2</formula>
    </cfRule>
    <cfRule type="expression" dxfId="25584" priority="16744">
      <formula>$Y171=1</formula>
    </cfRule>
  </conditionalFormatting>
  <conditionalFormatting sqref="O171:P175">
    <cfRule type="expression" dxfId="25583" priority="16733">
      <formula>$Y171=4</formula>
    </cfRule>
    <cfRule type="expression" dxfId="25582" priority="16734">
      <formula>$Y171=3</formula>
    </cfRule>
    <cfRule type="expression" dxfId="25581" priority="16735">
      <formula>$Y171=2</formula>
    </cfRule>
    <cfRule type="expression" dxfId="25580" priority="16736">
      <formula>$Y171=1</formula>
    </cfRule>
  </conditionalFormatting>
  <conditionalFormatting sqref="B174:C174">
    <cfRule type="expression" dxfId="25579" priority="16729">
      <formula>$Y174=4</formula>
    </cfRule>
    <cfRule type="expression" dxfId="25578" priority="16730">
      <formula>$Y174=3</formula>
    </cfRule>
  </conditionalFormatting>
  <conditionalFormatting sqref="B174:C174">
    <cfRule type="expression" dxfId="25577" priority="16731">
      <formula>$Y174=2</formula>
    </cfRule>
    <cfRule type="expression" dxfId="25576" priority="16732">
      <formula>$Y174=1</formula>
    </cfRule>
  </conditionalFormatting>
  <conditionalFormatting sqref="B174:C174">
    <cfRule type="expression" dxfId="25575" priority="16725">
      <formula>$Y174=4</formula>
    </cfRule>
    <cfRule type="expression" dxfId="25574" priority="16726">
      <formula>$Y174=3</formula>
    </cfRule>
  </conditionalFormatting>
  <conditionalFormatting sqref="B174:C174">
    <cfRule type="expression" dxfId="25573" priority="16727">
      <formula>$Y174=2</formula>
    </cfRule>
    <cfRule type="expression" dxfId="25572" priority="16728">
      <formula>$Y174=1</formula>
    </cfRule>
  </conditionalFormatting>
  <conditionalFormatting sqref="I174">
    <cfRule type="expression" dxfId="25571" priority="16721">
      <formula>$Y174=4</formula>
    </cfRule>
    <cfRule type="expression" dxfId="25570" priority="16722">
      <formula>$Y174=3</formula>
    </cfRule>
    <cfRule type="expression" dxfId="25569" priority="16723">
      <formula>$Y174=2</formula>
    </cfRule>
    <cfRule type="expression" dxfId="25568" priority="16724">
      <formula>$Y174=1</formula>
    </cfRule>
  </conditionalFormatting>
  <conditionalFormatting sqref="E174">
    <cfRule type="expression" dxfId="25567" priority="16693">
      <formula>$Y174=4</formula>
    </cfRule>
    <cfRule type="expression" dxfId="25566" priority="16694">
      <formula>$Y174=3</formula>
    </cfRule>
    <cfRule type="expression" dxfId="25565" priority="16695">
      <formula>$Y174=2</formula>
    </cfRule>
    <cfRule type="expression" dxfId="25564" priority="16696">
      <formula>$Y174=1</formula>
    </cfRule>
  </conditionalFormatting>
  <conditionalFormatting sqref="F174">
    <cfRule type="expression" dxfId="25563" priority="16689">
      <formula>$Y174=4</formula>
    </cfRule>
    <cfRule type="expression" dxfId="25562" priority="16690">
      <formula>$Y174=3</formula>
    </cfRule>
    <cfRule type="expression" dxfId="25561" priority="16691">
      <formula>$Y174=2</formula>
    </cfRule>
    <cfRule type="expression" dxfId="25560" priority="16692">
      <formula>$Y174=1</formula>
    </cfRule>
  </conditionalFormatting>
  <conditionalFormatting sqref="F174">
    <cfRule type="expression" dxfId="25559" priority="16681">
      <formula>$Y174=4</formula>
    </cfRule>
    <cfRule type="expression" dxfId="25558" priority="16682">
      <formula>$Y174=3</formula>
    </cfRule>
    <cfRule type="expression" dxfId="25557" priority="16683">
      <formula>$Y174=2</formula>
    </cfRule>
    <cfRule type="expression" dxfId="25556" priority="16684">
      <formula>$Y174=1</formula>
    </cfRule>
    <cfRule type="expression" dxfId="25555" priority="16685">
      <formula>$Y174=4</formula>
    </cfRule>
    <cfRule type="expression" dxfId="25554" priority="16686">
      <formula>$Y174=3</formula>
    </cfRule>
    <cfRule type="expression" dxfId="25553" priority="16687">
      <formula>$Y174=2</formula>
    </cfRule>
    <cfRule type="expression" dxfId="25552" priority="16688">
      <formula>$Y174=1</formula>
    </cfRule>
  </conditionalFormatting>
  <conditionalFormatting sqref="G174">
    <cfRule type="expression" dxfId="25551" priority="16677">
      <formula>$Y174=4</formula>
    </cfRule>
    <cfRule type="expression" dxfId="25550" priority="16678">
      <formula>$Y174=3</formula>
    </cfRule>
    <cfRule type="expression" dxfId="25549" priority="16679">
      <formula>$Y174=2</formula>
    </cfRule>
    <cfRule type="expression" dxfId="25548" priority="16680">
      <formula>$Y174=1</formula>
    </cfRule>
  </conditionalFormatting>
  <conditionalFormatting sqref="G174">
    <cfRule type="expression" dxfId="25547" priority="16669">
      <formula>$Y174=4</formula>
    </cfRule>
    <cfRule type="expression" dxfId="25546" priority="16670">
      <formula>$Y174=3</formula>
    </cfRule>
    <cfRule type="expression" dxfId="25545" priority="16671">
      <formula>$Y174=2</formula>
    </cfRule>
    <cfRule type="expression" dxfId="25544" priority="16672">
      <formula>$Y174=1</formula>
    </cfRule>
    <cfRule type="expression" dxfId="25543" priority="16673">
      <formula>$Y174=4</formula>
    </cfRule>
    <cfRule type="expression" dxfId="25542" priority="16674">
      <formula>$Y174=3</formula>
    </cfRule>
    <cfRule type="expression" dxfId="25541" priority="16675">
      <formula>$Y174=2</formula>
    </cfRule>
    <cfRule type="expression" dxfId="25540" priority="16676">
      <formula>$Y174=1</formula>
    </cfRule>
  </conditionalFormatting>
  <conditionalFormatting sqref="N174:N175">
    <cfRule type="expression" dxfId="25539" priority="16653">
      <formula>$Y174=4</formula>
    </cfRule>
    <cfRule type="expression" dxfId="25538" priority="16654">
      <formula>$Y174=3</formula>
    </cfRule>
    <cfRule type="expression" dxfId="25537" priority="16655">
      <formula>$Y174=2</formula>
    </cfRule>
    <cfRule type="expression" dxfId="25536" priority="16656">
      <formula>$Y174=1</formula>
    </cfRule>
  </conditionalFormatting>
  <conditionalFormatting sqref="AD174:AF175 Q174:Q175">
    <cfRule type="expression" dxfId="25535" priority="16661">
      <formula>$Y174=4</formula>
    </cfRule>
    <cfRule type="expression" dxfId="25534" priority="16662">
      <formula>$Y174=3</formula>
    </cfRule>
    <cfRule type="expression" dxfId="25533" priority="16663">
      <formula>$Y174=2</formula>
    </cfRule>
    <cfRule type="expression" dxfId="25532" priority="16664">
      <formula>$Y174=1</formula>
    </cfRule>
  </conditionalFormatting>
  <conditionalFormatting sqref="O174:P175">
    <cfRule type="expression" dxfId="25531" priority="16649">
      <formula>$Y174=4</formula>
    </cfRule>
    <cfRule type="expression" dxfId="25530" priority="16650">
      <formula>$Y174=3</formula>
    </cfRule>
    <cfRule type="expression" dxfId="25529" priority="16651">
      <formula>$Y174=2</formula>
    </cfRule>
    <cfRule type="expression" dxfId="25528" priority="16652">
      <formula>$Y174=1</formula>
    </cfRule>
  </conditionalFormatting>
  <conditionalFormatting sqref="O178">
    <cfRule type="expression" dxfId="25527" priority="16629">
      <formula>$Y178=4</formula>
    </cfRule>
    <cfRule type="expression" dxfId="25526" priority="16630">
      <formula>$Y178=3</formula>
    </cfRule>
    <cfRule type="expression" dxfId="25525" priority="16631">
      <formula>$Y178=2</formula>
    </cfRule>
    <cfRule type="expression" dxfId="25524" priority="16632">
      <formula>$Y178=1</formula>
    </cfRule>
  </conditionalFormatting>
  <conditionalFormatting sqref="N176:N177">
    <cfRule type="expression" dxfId="25523" priority="16613">
      <formula>$Y176=4</formula>
    </cfRule>
    <cfRule type="expression" dxfId="25522" priority="16614">
      <formula>$Y176=3</formula>
    </cfRule>
    <cfRule type="expression" dxfId="25521" priority="16615">
      <formula>$Y176=2</formula>
    </cfRule>
    <cfRule type="expression" dxfId="25520" priority="16616">
      <formula>$Y176=1</formula>
    </cfRule>
  </conditionalFormatting>
  <conditionalFormatting sqref="R176:R177">
    <cfRule type="expression" dxfId="25519" priority="16625">
      <formula>$Y176=4</formula>
    </cfRule>
    <cfRule type="expression" dxfId="25518" priority="16626">
      <formula>$Y176=3</formula>
    </cfRule>
    <cfRule type="expression" dxfId="25517" priority="16627">
      <formula>$Y176=2</formula>
    </cfRule>
    <cfRule type="expression" dxfId="25516" priority="16628">
      <formula>$Y176=1</formula>
    </cfRule>
  </conditionalFormatting>
  <conditionalFormatting sqref="AB176:AF177 Q176:Q177 S177:Z177 S176:U176 X176:Z176">
    <cfRule type="expression" dxfId="25515" priority="16621">
      <formula>$Y176=4</formula>
    </cfRule>
    <cfRule type="expression" dxfId="25514" priority="16622">
      <formula>$Y176=3</formula>
    </cfRule>
    <cfRule type="expression" dxfId="25513" priority="16623">
      <formula>$Y176=2</formula>
    </cfRule>
    <cfRule type="expression" dxfId="25512" priority="16624">
      <formula>$Y176=1</formula>
    </cfRule>
  </conditionalFormatting>
  <conditionalFormatting sqref="AA176:AA177">
    <cfRule type="expression" dxfId="25511" priority="16617">
      <formula>$Y176=4</formula>
    </cfRule>
    <cfRule type="expression" dxfId="25510" priority="16618">
      <formula>$Y176=3</formula>
    </cfRule>
    <cfRule type="expression" dxfId="25509" priority="16619">
      <formula>$Y176=2</formula>
    </cfRule>
    <cfRule type="expression" dxfId="25508" priority="16620">
      <formula>$Y176=1</formula>
    </cfRule>
  </conditionalFormatting>
  <conditionalFormatting sqref="O176:P177">
    <cfRule type="expression" dxfId="25507" priority="16609">
      <formula>$Y176=4</formula>
    </cfRule>
    <cfRule type="expression" dxfId="25506" priority="16610">
      <formula>$Y176=3</formula>
    </cfRule>
    <cfRule type="expression" dxfId="25505" priority="16611">
      <formula>$Y176=2</formula>
    </cfRule>
    <cfRule type="expression" dxfId="25504" priority="16612">
      <formula>$Y176=1</formula>
    </cfRule>
  </conditionalFormatting>
  <conditionalFormatting sqref="E175">
    <cfRule type="expression" dxfId="25503" priority="16605">
      <formula>$Y175=4</formula>
    </cfRule>
    <cfRule type="expression" dxfId="25502" priority="16606">
      <formula>$Y175=3</formula>
    </cfRule>
    <cfRule type="expression" dxfId="25501" priority="16607">
      <formula>$Y175=2</formula>
    </cfRule>
    <cfRule type="expression" dxfId="25500" priority="16608">
      <formula>$Y175=1</formula>
    </cfRule>
  </conditionalFormatting>
  <conditionalFormatting sqref="F175">
    <cfRule type="expression" dxfId="25499" priority="16601">
      <formula>$Y175=4</formula>
    </cfRule>
    <cfRule type="expression" dxfId="25498" priority="16602">
      <formula>$Y175=3</formula>
    </cfRule>
    <cfRule type="expression" dxfId="25497" priority="16603">
      <formula>$Y175=2</formula>
    </cfRule>
    <cfRule type="expression" dxfId="25496" priority="16604">
      <formula>$Y175=1</formula>
    </cfRule>
  </conditionalFormatting>
  <conditionalFormatting sqref="F175">
    <cfRule type="expression" dxfId="25495" priority="16593">
      <formula>$Y175=4</formula>
    </cfRule>
    <cfRule type="expression" dxfId="25494" priority="16594">
      <formula>$Y175=3</formula>
    </cfRule>
    <cfRule type="expression" dxfId="25493" priority="16595">
      <formula>$Y175=2</formula>
    </cfRule>
    <cfRule type="expression" dxfId="25492" priority="16596">
      <formula>$Y175=1</formula>
    </cfRule>
    <cfRule type="expression" dxfId="25491" priority="16597">
      <formula>$Y175=4</formula>
    </cfRule>
    <cfRule type="expression" dxfId="25490" priority="16598">
      <formula>$Y175=3</formula>
    </cfRule>
    <cfRule type="expression" dxfId="25489" priority="16599">
      <formula>$Y175=2</formula>
    </cfRule>
    <cfRule type="expression" dxfId="25488" priority="16600">
      <formula>$Y175=1</formula>
    </cfRule>
  </conditionalFormatting>
  <conditionalFormatting sqref="G175">
    <cfRule type="expression" dxfId="25487" priority="16589">
      <formula>$Y175=4</formula>
    </cfRule>
    <cfRule type="expression" dxfId="25486" priority="16590">
      <formula>$Y175=3</formula>
    </cfRule>
    <cfRule type="expression" dxfId="25485" priority="16591">
      <formula>$Y175=2</formula>
    </cfRule>
    <cfRule type="expression" dxfId="25484" priority="16592">
      <formula>$Y175=1</formula>
    </cfRule>
  </conditionalFormatting>
  <conditionalFormatting sqref="G175">
    <cfRule type="expression" dxfId="25483" priority="16581">
      <formula>$Y175=4</formula>
    </cfRule>
    <cfRule type="expression" dxfId="25482" priority="16582">
      <formula>$Y175=3</formula>
    </cfRule>
    <cfRule type="expression" dxfId="25481" priority="16583">
      <formula>$Y175=2</formula>
    </cfRule>
    <cfRule type="expression" dxfId="25480" priority="16584">
      <formula>$Y175=1</formula>
    </cfRule>
    <cfRule type="expression" dxfId="25479" priority="16585">
      <formula>$Y175=4</formula>
    </cfRule>
    <cfRule type="expression" dxfId="25478" priority="16586">
      <formula>$Y175=3</formula>
    </cfRule>
    <cfRule type="expression" dxfId="25477" priority="16587">
      <formula>$Y175=2</formula>
    </cfRule>
    <cfRule type="expression" dxfId="25476" priority="16588">
      <formula>$Y175=1</formula>
    </cfRule>
  </conditionalFormatting>
  <conditionalFormatting sqref="B175:C175">
    <cfRule type="expression" dxfId="25475" priority="16577">
      <formula>$Y175=4</formula>
    </cfRule>
    <cfRule type="expression" dxfId="25474" priority="16578">
      <formula>$Y175=3</formula>
    </cfRule>
  </conditionalFormatting>
  <conditionalFormatting sqref="B175:C175">
    <cfRule type="expression" dxfId="25473" priority="16579">
      <formula>$Y175=2</formula>
    </cfRule>
    <cfRule type="expression" dxfId="25472" priority="16580">
      <formula>$Y175=1</formula>
    </cfRule>
  </conditionalFormatting>
  <conditionalFormatting sqref="B175:C175">
    <cfRule type="expression" dxfId="25471" priority="16573">
      <formula>$Y175=4</formula>
    </cfRule>
    <cfRule type="expression" dxfId="25470" priority="16574">
      <formula>$Y175=3</formula>
    </cfRule>
  </conditionalFormatting>
  <conditionalFormatting sqref="B175:C175">
    <cfRule type="expression" dxfId="25469" priority="16575">
      <formula>$Y175=2</formula>
    </cfRule>
    <cfRule type="expression" dxfId="25468" priority="16576">
      <formula>$Y175=1</formula>
    </cfRule>
  </conditionalFormatting>
  <conditionalFormatting sqref="B176:C176">
    <cfRule type="expression" dxfId="25467" priority="16569">
      <formula>$Y176=4</formula>
    </cfRule>
    <cfRule type="expression" dxfId="25466" priority="16570">
      <formula>$Y176=3</formula>
    </cfRule>
  </conditionalFormatting>
  <conditionalFormatting sqref="B176:C176">
    <cfRule type="expression" dxfId="25465" priority="16571">
      <formula>$Y176=2</formula>
    </cfRule>
    <cfRule type="expression" dxfId="25464" priority="16572">
      <formula>$Y176=1</formula>
    </cfRule>
  </conditionalFormatting>
  <conditionalFormatting sqref="B176:C176">
    <cfRule type="expression" dxfId="25463" priority="16565">
      <formula>$Y176=4</formula>
    </cfRule>
    <cfRule type="expression" dxfId="25462" priority="16566">
      <formula>$Y176=3</formula>
    </cfRule>
  </conditionalFormatting>
  <conditionalFormatting sqref="B176:C176">
    <cfRule type="expression" dxfId="25461" priority="16567">
      <formula>$Y176=2</formula>
    </cfRule>
    <cfRule type="expression" dxfId="25460" priority="16568">
      <formula>$Y176=1</formula>
    </cfRule>
  </conditionalFormatting>
  <conditionalFormatting sqref="D176">
    <cfRule type="expression" dxfId="25459" priority="16561">
      <formula>$Y176=4</formula>
    </cfRule>
    <cfRule type="expression" dxfId="25458" priority="16562">
      <formula>$Y176=3</formula>
    </cfRule>
  </conditionalFormatting>
  <conditionalFormatting sqref="D176">
    <cfRule type="expression" dxfId="25457" priority="16563">
      <formula>$Y176=2</formula>
    </cfRule>
    <cfRule type="expression" dxfId="25456" priority="16564">
      <formula>$Y176=1</formula>
    </cfRule>
  </conditionalFormatting>
  <conditionalFormatting sqref="I176">
    <cfRule type="expression" dxfId="25455" priority="16557">
      <formula>$Y176=4</formula>
    </cfRule>
    <cfRule type="expression" dxfId="25454" priority="16558">
      <formula>$Y176=3</formula>
    </cfRule>
    <cfRule type="expression" dxfId="25453" priority="16559">
      <formula>$Y176=2</formula>
    </cfRule>
    <cfRule type="expression" dxfId="25452" priority="16560">
      <formula>$Y176=1</formula>
    </cfRule>
  </conditionalFormatting>
  <conditionalFormatting sqref="K176">
    <cfRule type="expression" dxfId="25451" priority="16553">
      <formula>$Y176=4</formula>
    </cfRule>
    <cfRule type="expression" dxfId="25450" priority="16554">
      <formula>$Y176=3</formula>
    </cfRule>
    <cfRule type="expression" dxfId="25449" priority="16555">
      <formula>$Y176=2</formula>
    </cfRule>
    <cfRule type="expression" dxfId="25448" priority="16556">
      <formula>$Y176=1</formula>
    </cfRule>
  </conditionalFormatting>
  <conditionalFormatting sqref="J176:J180">
    <cfRule type="expression" dxfId="25447" priority="16549">
      <formula>$Y176=4</formula>
    </cfRule>
    <cfRule type="expression" dxfId="25446" priority="16550">
      <formula>$Y176=3</formula>
    </cfRule>
    <cfRule type="expression" dxfId="25445" priority="16551">
      <formula>$Y176=2</formula>
    </cfRule>
    <cfRule type="expression" dxfId="25444" priority="16552">
      <formula>$Y176=1</formula>
    </cfRule>
  </conditionalFormatting>
  <conditionalFormatting sqref="H176:H180">
    <cfRule type="expression" dxfId="25443" priority="16545">
      <formula>$Y176=4</formula>
    </cfRule>
    <cfRule type="expression" dxfId="25442" priority="16546">
      <formula>$Y176=3</formula>
    </cfRule>
    <cfRule type="expression" dxfId="25441" priority="16547">
      <formula>$Y176=2</formula>
    </cfRule>
    <cfRule type="expression" dxfId="25440" priority="16548">
      <formula>$Y176=1</formula>
    </cfRule>
  </conditionalFormatting>
  <conditionalFormatting sqref="H176:H180">
    <cfRule type="expression" dxfId="25439" priority="16537">
      <formula>$Y176=4</formula>
    </cfRule>
    <cfRule type="expression" dxfId="25438" priority="16538">
      <formula>$Y176=3</formula>
    </cfRule>
    <cfRule type="expression" dxfId="25437" priority="16539">
      <formula>$Y176=2</formula>
    </cfRule>
    <cfRule type="expression" dxfId="25436" priority="16540">
      <formula>$Y176=1</formula>
    </cfRule>
    <cfRule type="expression" dxfId="25435" priority="16541">
      <formula>$Y176=4</formula>
    </cfRule>
    <cfRule type="expression" dxfId="25434" priority="16542">
      <formula>$Y176=3</formula>
    </cfRule>
    <cfRule type="expression" dxfId="25433" priority="16543">
      <formula>$Y176=2</formula>
    </cfRule>
    <cfRule type="expression" dxfId="25432" priority="16544">
      <formula>$Y176=1</formula>
    </cfRule>
  </conditionalFormatting>
  <conditionalFormatting sqref="H176:H180">
    <cfRule type="expression" dxfId="25431" priority="16533">
      <formula>$Y176=4</formula>
    </cfRule>
    <cfRule type="expression" dxfId="25430" priority="16534">
      <formula>$Y176=3</formula>
    </cfRule>
    <cfRule type="expression" dxfId="25429" priority="16535">
      <formula>$Y176=2</formula>
    </cfRule>
    <cfRule type="expression" dxfId="25428" priority="16536">
      <formula>$Y176=1</formula>
    </cfRule>
  </conditionalFormatting>
  <conditionalFormatting sqref="H176:H180">
    <cfRule type="expression" dxfId="25427" priority="16525">
      <formula>$Y176=4</formula>
    </cfRule>
    <cfRule type="expression" dxfId="25426" priority="16526">
      <formula>$Y176=3</formula>
    </cfRule>
    <cfRule type="expression" dxfId="25425" priority="16527">
      <formula>$Y176=2</formula>
    </cfRule>
    <cfRule type="expression" dxfId="25424" priority="16528">
      <formula>$Y176=1</formula>
    </cfRule>
    <cfRule type="expression" dxfId="25423" priority="16529">
      <formula>$Y176=4</formula>
    </cfRule>
    <cfRule type="expression" dxfId="25422" priority="16530">
      <formula>$Y176=3</formula>
    </cfRule>
    <cfRule type="expression" dxfId="25421" priority="16531">
      <formula>$Y176=2</formula>
    </cfRule>
    <cfRule type="expression" dxfId="25420" priority="16532">
      <formula>$Y176=1</formula>
    </cfRule>
  </conditionalFormatting>
  <conditionalFormatting sqref="E176">
    <cfRule type="expression" dxfId="25419" priority="16521">
      <formula>$Y176=4</formula>
    </cfRule>
    <cfRule type="expression" dxfId="25418" priority="16522">
      <formula>$Y176=3</formula>
    </cfRule>
    <cfRule type="expression" dxfId="25417" priority="16523">
      <formula>$Y176=2</formula>
    </cfRule>
    <cfRule type="expression" dxfId="25416" priority="16524">
      <formula>$Y176=1</formula>
    </cfRule>
  </conditionalFormatting>
  <conditionalFormatting sqref="F176">
    <cfRule type="expression" dxfId="25415" priority="16517">
      <formula>$Y176=4</formula>
    </cfRule>
    <cfRule type="expression" dxfId="25414" priority="16518">
      <formula>$Y176=3</formula>
    </cfRule>
    <cfRule type="expression" dxfId="25413" priority="16519">
      <formula>$Y176=2</formula>
    </cfRule>
    <cfRule type="expression" dxfId="25412" priority="16520">
      <formula>$Y176=1</formula>
    </cfRule>
  </conditionalFormatting>
  <conditionalFormatting sqref="F176">
    <cfRule type="expression" dxfId="25411" priority="16509">
      <formula>$Y176=4</formula>
    </cfRule>
    <cfRule type="expression" dxfId="25410" priority="16510">
      <formula>$Y176=3</formula>
    </cfRule>
    <cfRule type="expression" dxfId="25409" priority="16511">
      <formula>$Y176=2</formula>
    </cfRule>
    <cfRule type="expression" dxfId="25408" priority="16512">
      <formula>$Y176=1</formula>
    </cfRule>
    <cfRule type="expression" dxfId="25407" priority="16513">
      <formula>$Y176=4</formula>
    </cfRule>
    <cfRule type="expression" dxfId="25406" priority="16514">
      <formula>$Y176=3</formula>
    </cfRule>
    <cfRule type="expression" dxfId="25405" priority="16515">
      <formula>$Y176=2</formula>
    </cfRule>
    <cfRule type="expression" dxfId="25404" priority="16516">
      <formula>$Y176=1</formula>
    </cfRule>
  </conditionalFormatting>
  <conditionalFormatting sqref="G176">
    <cfRule type="expression" dxfId="25403" priority="16505">
      <formula>$Y176=4</formula>
    </cfRule>
    <cfRule type="expression" dxfId="25402" priority="16506">
      <formula>$Y176=3</formula>
    </cfRule>
    <cfRule type="expression" dxfId="25401" priority="16507">
      <formula>$Y176=2</formula>
    </cfRule>
    <cfRule type="expression" dxfId="25400" priority="16508">
      <formula>$Y176=1</formula>
    </cfRule>
  </conditionalFormatting>
  <conditionalFormatting sqref="G176">
    <cfRule type="expression" dxfId="25399" priority="16497">
      <formula>$Y176=4</formula>
    </cfRule>
    <cfRule type="expression" dxfId="25398" priority="16498">
      <formula>$Y176=3</formula>
    </cfRule>
    <cfRule type="expression" dxfId="25397" priority="16499">
      <formula>$Y176=2</formula>
    </cfRule>
    <cfRule type="expression" dxfId="25396" priority="16500">
      <formula>$Y176=1</formula>
    </cfRule>
    <cfRule type="expression" dxfId="25395" priority="16501">
      <formula>$Y176=4</formula>
    </cfRule>
    <cfRule type="expression" dxfId="25394" priority="16502">
      <formula>$Y176=3</formula>
    </cfRule>
    <cfRule type="expression" dxfId="25393" priority="16503">
      <formula>$Y176=2</formula>
    </cfRule>
    <cfRule type="expression" dxfId="25392" priority="16504">
      <formula>$Y176=1</formula>
    </cfRule>
  </conditionalFormatting>
  <conditionalFormatting sqref="B177:C177">
    <cfRule type="expression" dxfId="25391" priority="16493">
      <formula>$Y177=4</formula>
    </cfRule>
    <cfRule type="expression" dxfId="25390" priority="16494">
      <formula>$Y177=3</formula>
    </cfRule>
  </conditionalFormatting>
  <conditionalFormatting sqref="B177:C177">
    <cfRule type="expression" dxfId="25389" priority="16495">
      <formula>$Y177=2</formula>
    </cfRule>
    <cfRule type="expression" dxfId="25388" priority="16496">
      <formula>$Y177=1</formula>
    </cfRule>
  </conditionalFormatting>
  <conditionalFormatting sqref="B177:C177">
    <cfRule type="expression" dxfId="25387" priority="16489">
      <formula>$Y177=4</formula>
    </cfRule>
    <cfRule type="expression" dxfId="25386" priority="16490">
      <formula>$Y177=3</formula>
    </cfRule>
  </conditionalFormatting>
  <conditionalFormatting sqref="B177:C177">
    <cfRule type="expression" dxfId="25385" priority="16491">
      <formula>$Y177=2</formula>
    </cfRule>
    <cfRule type="expression" dxfId="25384" priority="16492">
      <formula>$Y177=1</formula>
    </cfRule>
  </conditionalFormatting>
  <conditionalFormatting sqref="I177">
    <cfRule type="expression" dxfId="25383" priority="16485">
      <formula>$Y177=4</formula>
    </cfRule>
    <cfRule type="expression" dxfId="25382" priority="16486">
      <formula>$Y177=3</formula>
    </cfRule>
    <cfRule type="expression" dxfId="25381" priority="16487">
      <formula>$Y177=2</formula>
    </cfRule>
    <cfRule type="expression" dxfId="25380" priority="16488">
      <formula>$Y177=1</formula>
    </cfRule>
  </conditionalFormatting>
  <conditionalFormatting sqref="E177">
    <cfRule type="expression" dxfId="25379" priority="16457">
      <formula>$Y177=4</formula>
    </cfRule>
    <cfRule type="expression" dxfId="25378" priority="16458">
      <formula>$Y177=3</formula>
    </cfRule>
    <cfRule type="expression" dxfId="25377" priority="16459">
      <formula>$Y177=2</formula>
    </cfRule>
    <cfRule type="expression" dxfId="25376" priority="16460">
      <formula>$Y177=1</formula>
    </cfRule>
  </conditionalFormatting>
  <conditionalFormatting sqref="F177">
    <cfRule type="expression" dxfId="25375" priority="16453">
      <formula>$Y177=4</formula>
    </cfRule>
    <cfRule type="expression" dxfId="25374" priority="16454">
      <formula>$Y177=3</formula>
    </cfRule>
    <cfRule type="expression" dxfId="25373" priority="16455">
      <formula>$Y177=2</formula>
    </cfRule>
    <cfRule type="expression" dxfId="25372" priority="16456">
      <formula>$Y177=1</formula>
    </cfRule>
  </conditionalFormatting>
  <conditionalFormatting sqref="F177">
    <cfRule type="expression" dxfId="25371" priority="16445">
      <formula>$Y177=4</formula>
    </cfRule>
    <cfRule type="expression" dxfId="25370" priority="16446">
      <formula>$Y177=3</formula>
    </cfRule>
    <cfRule type="expression" dxfId="25369" priority="16447">
      <formula>$Y177=2</formula>
    </cfRule>
    <cfRule type="expression" dxfId="25368" priority="16448">
      <formula>$Y177=1</formula>
    </cfRule>
    <cfRule type="expression" dxfId="25367" priority="16449">
      <formula>$Y177=4</formula>
    </cfRule>
    <cfRule type="expression" dxfId="25366" priority="16450">
      <formula>$Y177=3</formula>
    </cfRule>
    <cfRule type="expression" dxfId="25365" priority="16451">
      <formula>$Y177=2</formula>
    </cfRule>
    <cfRule type="expression" dxfId="25364" priority="16452">
      <formula>$Y177=1</formula>
    </cfRule>
  </conditionalFormatting>
  <conditionalFormatting sqref="G177">
    <cfRule type="expression" dxfId="25363" priority="16441">
      <formula>$Y177=4</formula>
    </cfRule>
    <cfRule type="expression" dxfId="25362" priority="16442">
      <formula>$Y177=3</formula>
    </cfRule>
    <cfRule type="expression" dxfId="25361" priority="16443">
      <formula>$Y177=2</formula>
    </cfRule>
    <cfRule type="expression" dxfId="25360" priority="16444">
      <formula>$Y177=1</formula>
    </cfRule>
  </conditionalFormatting>
  <conditionalFormatting sqref="G177">
    <cfRule type="expression" dxfId="25359" priority="16433">
      <formula>$Y177=4</formula>
    </cfRule>
    <cfRule type="expression" dxfId="25358" priority="16434">
      <formula>$Y177=3</formula>
    </cfRule>
    <cfRule type="expression" dxfId="25357" priority="16435">
      <formula>$Y177=2</formula>
    </cfRule>
    <cfRule type="expression" dxfId="25356" priority="16436">
      <formula>$Y177=1</formula>
    </cfRule>
    <cfRule type="expression" dxfId="25355" priority="16437">
      <formula>$Y177=4</formula>
    </cfRule>
    <cfRule type="expression" dxfId="25354" priority="16438">
      <formula>$Y177=3</formula>
    </cfRule>
    <cfRule type="expression" dxfId="25353" priority="16439">
      <formula>$Y177=2</formula>
    </cfRule>
    <cfRule type="expression" dxfId="25352" priority="16440">
      <formula>$Y177=1</formula>
    </cfRule>
  </conditionalFormatting>
  <conditionalFormatting sqref="E178:E217">
    <cfRule type="expression" dxfId="25351" priority="16429">
      <formula>$Y178=4</formula>
    </cfRule>
    <cfRule type="expression" dxfId="25350" priority="16430">
      <formula>$Y178=3</formula>
    </cfRule>
    <cfRule type="expression" dxfId="25349" priority="16431">
      <formula>$Y178=2</formula>
    </cfRule>
    <cfRule type="expression" dxfId="25348" priority="16432">
      <formula>$Y178=1</formula>
    </cfRule>
  </conditionalFormatting>
  <conditionalFormatting sqref="F178">
    <cfRule type="expression" dxfId="25347" priority="16425">
      <formula>$Y178=4</formula>
    </cfRule>
    <cfRule type="expression" dxfId="25346" priority="16426">
      <formula>$Y178=3</formula>
    </cfRule>
    <cfRule type="expression" dxfId="25345" priority="16427">
      <formula>$Y178=2</formula>
    </cfRule>
    <cfRule type="expression" dxfId="25344" priority="16428">
      <formula>$Y178=1</formula>
    </cfRule>
  </conditionalFormatting>
  <conditionalFormatting sqref="F178">
    <cfRule type="expression" dxfId="25343" priority="16417">
      <formula>$Y178=4</formula>
    </cfRule>
    <cfRule type="expression" dxfId="25342" priority="16418">
      <formula>$Y178=3</formula>
    </cfRule>
    <cfRule type="expression" dxfId="25341" priority="16419">
      <formula>$Y178=2</formula>
    </cfRule>
    <cfRule type="expression" dxfId="25340" priority="16420">
      <formula>$Y178=1</formula>
    </cfRule>
    <cfRule type="expression" dxfId="25339" priority="16421">
      <formula>$Y178=4</formula>
    </cfRule>
    <cfRule type="expression" dxfId="25338" priority="16422">
      <formula>$Y178=3</formula>
    </cfRule>
    <cfRule type="expression" dxfId="25337" priority="16423">
      <formula>$Y178=2</formula>
    </cfRule>
    <cfRule type="expression" dxfId="25336" priority="16424">
      <formula>$Y178=1</formula>
    </cfRule>
  </conditionalFormatting>
  <conditionalFormatting sqref="G178">
    <cfRule type="expression" dxfId="25335" priority="16413">
      <formula>$Y178=4</formula>
    </cfRule>
    <cfRule type="expression" dxfId="25334" priority="16414">
      <formula>$Y178=3</formula>
    </cfRule>
    <cfRule type="expression" dxfId="25333" priority="16415">
      <formula>$Y178=2</formula>
    </cfRule>
    <cfRule type="expression" dxfId="25332" priority="16416">
      <formula>$Y178=1</formula>
    </cfRule>
  </conditionalFormatting>
  <conditionalFormatting sqref="G178">
    <cfRule type="expression" dxfId="25331" priority="16405">
      <formula>$Y178=4</formula>
    </cfRule>
    <cfRule type="expression" dxfId="25330" priority="16406">
      <formula>$Y178=3</formula>
    </cfRule>
    <cfRule type="expression" dxfId="25329" priority="16407">
      <formula>$Y178=2</formula>
    </cfRule>
    <cfRule type="expression" dxfId="25328" priority="16408">
      <formula>$Y178=1</formula>
    </cfRule>
    <cfRule type="expression" dxfId="25327" priority="16409">
      <formula>$Y178=4</formula>
    </cfRule>
    <cfRule type="expression" dxfId="25326" priority="16410">
      <formula>$Y178=3</formula>
    </cfRule>
    <cfRule type="expression" dxfId="25325" priority="16411">
      <formula>$Y178=2</formula>
    </cfRule>
    <cfRule type="expression" dxfId="25324" priority="16412">
      <formula>$Y178=1</formula>
    </cfRule>
  </conditionalFormatting>
  <conditionalFormatting sqref="B178:C178">
    <cfRule type="expression" dxfId="25323" priority="16401">
      <formula>$Y178=4</formula>
    </cfRule>
    <cfRule type="expression" dxfId="25322" priority="16402">
      <formula>$Y178=3</formula>
    </cfRule>
  </conditionalFormatting>
  <conditionalFormatting sqref="B178:C178">
    <cfRule type="expression" dxfId="25321" priority="16403">
      <formula>$Y178=2</formula>
    </cfRule>
    <cfRule type="expression" dxfId="25320" priority="16404">
      <formula>$Y178=1</formula>
    </cfRule>
  </conditionalFormatting>
  <conditionalFormatting sqref="B178:C178">
    <cfRule type="expression" dxfId="25319" priority="16397">
      <formula>$Y178=4</formula>
    </cfRule>
    <cfRule type="expression" dxfId="25318" priority="16398">
      <formula>$Y178=3</formula>
    </cfRule>
  </conditionalFormatting>
  <conditionalFormatting sqref="B178:C178">
    <cfRule type="expression" dxfId="25317" priority="16399">
      <formula>$Y178=2</formula>
    </cfRule>
    <cfRule type="expression" dxfId="25316" priority="16400">
      <formula>$Y178=1</formula>
    </cfRule>
  </conditionalFormatting>
  <conditionalFormatting sqref="D179:D217">
    <cfRule type="expression" dxfId="25315" priority="16393">
      <formula>$Y179=4</formula>
    </cfRule>
    <cfRule type="expression" dxfId="25314" priority="16394">
      <formula>$Y179=3</formula>
    </cfRule>
  </conditionalFormatting>
  <conditionalFormatting sqref="D179:D217">
    <cfRule type="expression" dxfId="25313" priority="16395">
      <formula>$Y179=2</formula>
    </cfRule>
    <cfRule type="expression" dxfId="25312" priority="16396">
      <formula>$Y179=1</formula>
    </cfRule>
  </conditionalFormatting>
  <conditionalFormatting sqref="I179:I217">
    <cfRule type="expression" dxfId="25311" priority="16389">
      <formula>$Y179=4</formula>
    </cfRule>
    <cfRule type="expression" dxfId="25310" priority="16390">
      <formula>$Y179=3</formula>
    </cfRule>
    <cfRule type="expression" dxfId="25309" priority="16391">
      <formula>$Y179=2</formula>
    </cfRule>
    <cfRule type="expression" dxfId="25308" priority="16392">
      <formula>$Y179=1</formula>
    </cfRule>
  </conditionalFormatting>
  <conditionalFormatting sqref="J179:J219">
    <cfRule type="expression" dxfId="25307" priority="16377">
      <formula>$Y179=4</formula>
    </cfRule>
    <cfRule type="expression" dxfId="25306" priority="16378">
      <formula>$Y179=3</formula>
    </cfRule>
    <cfRule type="expression" dxfId="25305" priority="16379">
      <formula>$Y179=2</formula>
    </cfRule>
    <cfRule type="expression" dxfId="25304" priority="16380">
      <formula>$Y179=1</formula>
    </cfRule>
  </conditionalFormatting>
  <conditionalFormatting sqref="E179:E217">
    <cfRule type="expression" dxfId="25303" priority="16373">
      <formula>$Y179=4</formula>
    </cfRule>
    <cfRule type="expression" dxfId="25302" priority="16374">
      <formula>$Y179=3</formula>
    </cfRule>
    <cfRule type="expression" dxfId="25301" priority="16375">
      <formula>$Y179=2</formula>
    </cfRule>
    <cfRule type="expression" dxfId="25300" priority="16376">
      <formula>$Y179=1</formula>
    </cfRule>
  </conditionalFormatting>
  <conditionalFormatting sqref="F179:F217">
    <cfRule type="expression" dxfId="25299" priority="16369">
      <formula>$Y179=4</formula>
    </cfRule>
    <cfRule type="expression" dxfId="25298" priority="16370">
      <formula>$Y179=3</formula>
    </cfRule>
    <cfRule type="expression" dxfId="25297" priority="16371">
      <formula>$Y179=2</formula>
    </cfRule>
    <cfRule type="expression" dxfId="25296" priority="16372">
      <formula>$Y179=1</formula>
    </cfRule>
  </conditionalFormatting>
  <conditionalFormatting sqref="F179:F217">
    <cfRule type="expression" dxfId="25295" priority="16361">
      <formula>$Y179=4</formula>
    </cfRule>
    <cfRule type="expression" dxfId="25294" priority="16362">
      <formula>$Y179=3</formula>
    </cfRule>
    <cfRule type="expression" dxfId="25293" priority="16363">
      <formula>$Y179=2</formula>
    </cfRule>
    <cfRule type="expression" dxfId="25292" priority="16364">
      <formula>$Y179=1</formula>
    </cfRule>
    <cfRule type="expression" dxfId="25291" priority="16365">
      <formula>$Y179=4</formula>
    </cfRule>
    <cfRule type="expression" dxfId="25290" priority="16366">
      <formula>$Y179=3</formula>
    </cfRule>
    <cfRule type="expression" dxfId="25289" priority="16367">
      <formula>$Y179=2</formula>
    </cfRule>
    <cfRule type="expression" dxfId="25288" priority="16368">
      <formula>$Y179=1</formula>
    </cfRule>
  </conditionalFormatting>
  <conditionalFormatting sqref="G179:G217">
    <cfRule type="expression" dxfId="25287" priority="16357">
      <formula>$Y179=4</formula>
    </cfRule>
    <cfRule type="expression" dxfId="25286" priority="16358">
      <formula>$Y179=3</formula>
    </cfRule>
    <cfRule type="expression" dxfId="25285" priority="16359">
      <formula>$Y179=2</formula>
    </cfRule>
    <cfRule type="expression" dxfId="25284" priority="16360">
      <formula>$Y179=1</formula>
    </cfRule>
  </conditionalFormatting>
  <conditionalFormatting sqref="G179:G217">
    <cfRule type="expression" dxfId="25283" priority="16349">
      <formula>$Y179=4</formula>
    </cfRule>
    <cfRule type="expression" dxfId="25282" priority="16350">
      <formula>$Y179=3</formula>
    </cfRule>
    <cfRule type="expression" dxfId="25281" priority="16351">
      <formula>$Y179=2</formula>
    </cfRule>
    <cfRule type="expression" dxfId="25280" priority="16352">
      <formula>$Y179=1</formula>
    </cfRule>
    <cfRule type="expression" dxfId="25279" priority="16353">
      <formula>$Y179=4</formula>
    </cfRule>
    <cfRule type="expression" dxfId="25278" priority="16354">
      <formula>$Y179=3</formula>
    </cfRule>
    <cfRule type="expression" dxfId="25277" priority="16355">
      <formula>$Y179=2</formula>
    </cfRule>
    <cfRule type="expression" dxfId="25276" priority="16356">
      <formula>$Y179=1</formula>
    </cfRule>
  </conditionalFormatting>
  <conditionalFormatting sqref="B179:C217">
    <cfRule type="expression" dxfId="25275" priority="16345">
      <formula>$Y179=4</formula>
    </cfRule>
    <cfRule type="expression" dxfId="25274" priority="16346">
      <formula>$Y179=3</formula>
    </cfRule>
  </conditionalFormatting>
  <conditionalFormatting sqref="B179:C217">
    <cfRule type="expression" dxfId="25273" priority="16347">
      <formula>$Y179=2</formula>
    </cfRule>
    <cfRule type="expression" dxfId="25272" priority="16348">
      <formula>$Y179=1</formula>
    </cfRule>
  </conditionalFormatting>
  <conditionalFormatting sqref="B179:C217">
    <cfRule type="expression" dxfId="25271" priority="16341">
      <formula>$Y179=4</formula>
    </cfRule>
    <cfRule type="expression" dxfId="25270" priority="16342">
      <formula>$Y179=3</formula>
    </cfRule>
  </conditionalFormatting>
  <conditionalFormatting sqref="B179:C217">
    <cfRule type="expression" dxfId="25269" priority="16343">
      <formula>$Y179=2</formula>
    </cfRule>
    <cfRule type="expression" dxfId="25268" priority="16344">
      <formula>$Y179=1</formula>
    </cfRule>
  </conditionalFormatting>
  <conditionalFormatting sqref="N181:N182">
    <cfRule type="expression" dxfId="25267" priority="16337">
      <formula>$Y181=4</formula>
    </cfRule>
    <cfRule type="expression" dxfId="25266" priority="16338">
      <formula>$Y181=3</formula>
    </cfRule>
    <cfRule type="expression" dxfId="25265" priority="16339">
      <formula>$Y181=2</formula>
    </cfRule>
    <cfRule type="expression" dxfId="25264" priority="16340">
      <formula>$Y181=1</formula>
    </cfRule>
  </conditionalFormatting>
  <conditionalFormatting sqref="N178:N182">
    <cfRule type="expression" dxfId="25263" priority="16333">
      <formula>$Y178=4</formula>
    </cfRule>
    <cfRule type="expression" dxfId="25262" priority="16334">
      <formula>$Y178=3</formula>
    </cfRule>
    <cfRule type="expression" dxfId="25261" priority="16335">
      <formula>$Y178=2</formula>
    </cfRule>
    <cfRule type="expression" dxfId="25260" priority="16336">
      <formula>$Y178=1</formula>
    </cfRule>
  </conditionalFormatting>
  <conditionalFormatting sqref="N183:N184">
    <cfRule type="expression" dxfId="25259" priority="16329">
      <formula>$Y183=4</formula>
    </cfRule>
    <cfRule type="expression" dxfId="25258" priority="16330">
      <formula>$Y183=3</formula>
    </cfRule>
    <cfRule type="expression" dxfId="25257" priority="16331">
      <formula>$Y183=2</formula>
    </cfRule>
    <cfRule type="expression" dxfId="25256" priority="16332">
      <formula>$Y183=1</formula>
    </cfRule>
  </conditionalFormatting>
  <conditionalFormatting sqref="N187:N217">
    <cfRule type="expression" dxfId="25255" priority="16325">
      <formula>$Y187=4</formula>
    </cfRule>
    <cfRule type="expression" dxfId="25254" priority="16326">
      <formula>$Y187=3</formula>
    </cfRule>
    <cfRule type="expression" dxfId="25253" priority="16327">
      <formula>$Y187=2</formula>
    </cfRule>
    <cfRule type="expression" dxfId="25252" priority="16328">
      <formula>$Y187=1</formula>
    </cfRule>
  </conditionalFormatting>
  <conditionalFormatting sqref="R178">
    <cfRule type="expression" dxfId="25251" priority="16321">
      <formula>$Y178=4</formula>
    </cfRule>
    <cfRule type="expression" dxfId="25250" priority="16322">
      <formula>$Y178=3</formula>
    </cfRule>
    <cfRule type="expression" dxfId="25249" priority="16323">
      <formula>$Y178=2</formula>
    </cfRule>
    <cfRule type="expression" dxfId="25248" priority="16324">
      <formula>$Y178=1</formula>
    </cfRule>
  </conditionalFormatting>
  <conditionalFormatting sqref="AD178:AF178 Q178 S178:V178">
    <cfRule type="expression" dxfId="25247" priority="16317">
      <formula>$Y178=4</formula>
    </cfRule>
    <cfRule type="expression" dxfId="25246" priority="16318">
      <formula>$Y178=3</formula>
    </cfRule>
    <cfRule type="expression" dxfId="25245" priority="16319">
      <formula>$Y178=2</formula>
    </cfRule>
    <cfRule type="expression" dxfId="25244" priority="16320">
      <formula>$Y178=1</formula>
    </cfRule>
  </conditionalFormatting>
  <conditionalFormatting sqref="P178">
    <cfRule type="expression" dxfId="25243" priority="16309">
      <formula>$Y178=4</formula>
    </cfRule>
    <cfRule type="expression" dxfId="25242" priority="16310">
      <formula>$Y178=3</formula>
    </cfRule>
    <cfRule type="expression" dxfId="25241" priority="16311">
      <formula>$Y178=2</formula>
    </cfRule>
    <cfRule type="expression" dxfId="25240" priority="16312">
      <formula>$Y178=1</formula>
    </cfRule>
  </conditionalFormatting>
  <conditionalFormatting sqref="R179">
    <cfRule type="expression" dxfId="25239" priority="16305">
      <formula>$Y179=4</formula>
    </cfRule>
    <cfRule type="expression" dxfId="25238" priority="16306">
      <formula>$Y179=3</formula>
    </cfRule>
    <cfRule type="expression" dxfId="25237" priority="16307">
      <formula>$Y179=2</formula>
    </cfRule>
    <cfRule type="expression" dxfId="25236" priority="16308">
      <formula>$Y179=1</formula>
    </cfRule>
  </conditionalFormatting>
  <conditionalFormatting sqref="AB179:AF179 Q179 S179:Z179">
    <cfRule type="expression" dxfId="25235" priority="16301">
      <formula>$Y179=4</formula>
    </cfRule>
    <cfRule type="expression" dxfId="25234" priority="16302">
      <formula>$Y179=3</formula>
    </cfRule>
    <cfRule type="expression" dxfId="25233" priority="16303">
      <formula>$Y179=2</formula>
    </cfRule>
    <cfRule type="expression" dxfId="25232" priority="16304">
      <formula>$Y179=1</formula>
    </cfRule>
  </conditionalFormatting>
  <conditionalFormatting sqref="AA179">
    <cfRule type="expression" dxfId="25231" priority="16297">
      <formula>$Y179=4</formula>
    </cfRule>
    <cfRule type="expression" dxfId="25230" priority="16298">
      <formula>$Y179=3</formula>
    </cfRule>
    <cfRule type="expression" dxfId="25229" priority="16299">
      <formula>$Y179=2</formula>
    </cfRule>
    <cfRule type="expression" dxfId="25228" priority="16300">
      <formula>$Y179=1</formula>
    </cfRule>
  </conditionalFormatting>
  <conditionalFormatting sqref="P179">
    <cfRule type="expression" dxfId="25227" priority="16293">
      <formula>$Y179=4</formula>
    </cfRule>
    <cfRule type="expression" dxfId="25226" priority="16294">
      <formula>$Y179=3</formula>
    </cfRule>
    <cfRule type="expression" dxfId="25225" priority="16295">
      <formula>$Y179=2</formula>
    </cfRule>
    <cfRule type="expression" dxfId="25224" priority="16296">
      <formula>$Y179=1</formula>
    </cfRule>
  </conditionalFormatting>
  <conditionalFormatting sqref="R180 R184 R208:R212">
    <cfRule type="expression" dxfId="25223" priority="16289">
      <formula>$Y180=4</formula>
    </cfRule>
    <cfRule type="expression" dxfId="25222" priority="16290">
      <formula>$Y180=3</formula>
    </cfRule>
    <cfRule type="expression" dxfId="25221" priority="16291">
      <formula>$Y180=2</formula>
    </cfRule>
    <cfRule type="expression" dxfId="25220" priority="16292">
      <formula>$Y180=1</formula>
    </cfRule>
  </conditionalFormatting>
  <conditionalFormatting sqref="Q180:Q217 S180:V180 S184:Z184 Z181 S208:Z212 Z185:Z186 X213:Z213 Z215:Z217 AD214:AF214 Y180:Z180 Z183 Y182:Z182 X203:Z203 Y187:Z187 Z188:Z202 AB180:AF213 X206:Z207 Z204:Z205 AB215:AF217">
    <cfRule type="expression" dxfId="25219" priority="16285">
      <formula>$Y180=4</formula>
    </cfRule>
    <cfRule type="expression" dxfId="25218" priority="16286">
      <formula>$Y180=3</formula>
    </cfRule>
    <cfRule type="expression" dxfId="25217" priority="16287">
      <formula>$Y180=2</formula>
    </cfRule>
    <cfRule type="expression" dxfId="25216" priority="16288">
      <formula>$Y180=1</formula>
    </cfRule>
  </conditionalFormatting>
  <conditionalFormatting sqref="AA180:AA213 AA215:AA217">
    <cfRule type="expression" dxfId="25215" priority="16281">
      <formula>$Y180=4</formula>
    </cfRule>
    <cfRule type="expression" dxfId="25214" priority="16282">
      <formula>$Y180=3</formula>
    </cfRule>
    <cfRule type="expression" dxfId="25213" priority="16283">
      <formula>$Y180=2</formula>
    </cfRule>
    <cfRule type="expression" dxfId="25212" priority="16284">
      <formula>$Y180=1</formula>
    </cfRule>
  </conditionalFormatting>
  <conditionalFormatting sqref="P180:P217">
    <cfRule type="expression" dxfId="25211" priority="16277">
      <formula>$Y180=4</formula>
    </cfRule>
    <cfRule type="expression" dxfId="25210" priority="16278">
      <formula>$Y180=3</formula>
    </cfRule>
    <cfRule type="expression" dxfId="25209" priority="16279">
      <formula>$Y180=2</formula>
    </cfRule>
    <cfRule type="expression" dxfId="25208" priority="16280">
      <formula>$Y180=1</formula>
    </cfRule>
  </conditionalFormatting>
  <conditionalFormatting sqref="R112:U116 Y112:Y116">
    <cfRule type="expression" dxfId="25207" priority="16273">
      <formula>$Y112=4</formula>
    </cfRule>
    <cfRule type="expression" dxfId="25206" priority="16274">
      <formula>$Y112=3</formula>
    </cfRule>
    <cfRule type="expression" dxfId="25205" priority="16275">
      <formula>$Y112=2</formula>
    </cfRule>
    <cfRule type="expression" dxfId="25204" priority="16276">
      <formula>$Y112=1</formula>
    </cfRule>
  </conditionalFormatting>
  <conditionalFormatting sqref="R118:U120 X118:Y120">
    <cfRule type="expression" dxfId="25203" priority="16269">
      <formula>$Y118=4</formula>
    </cfRule>
    <cfRule type="expression" dxfId="25202" priority="16270">
      <formula>$Y118=3</formula>
    </cfRule>
    <cfRule type="expression" dxfId="25201" priority="16271">
      <formula>$Y118=2</formula>
    </cfRule>
    <cfRule type="expression" dxfId="25200" priority="16272">
      <formula>$Y118=1</formula>
    </cfRule>
  </conditionalFormatting>
  <conditionalFormatting sqref="R117:Y117">
    <cfRule type="expression" dxfId="25199" priority="16265">
      <formula>$Y117=4</formula>
    </cfRule>
    <cfRule type="expression" dxfId="25198" priority="16266">
      <formula>$Y117=3</formula>
    </cfRule>
    <cfRule type="expression" dxfId="25197" priority="16267">
      <formula>$Y117=2</formula>
    </cfRule>
    <cfRule type="expression" dxfId="25196" priority="16268">
      <formula>$Y117=1</formula>
    </cfRule>
  </conditionalFormatting>
  <conditionalFormatting sqref="AB103:AC103 W103:Z103">
    <cfRule type="expression" dxfId="25195" priority="16253">
      <formula>$Y103=4</formula>
    </cfRule>
    <cfRule type="expression" dxfId="25194" priority="16254">
      <formula>$Y103=3</formula>
    </cfRule>
    <cfRule type="expression" dxfId="25193" priority="16255">
      <formula>$Y103=2</formula>
    </cfRule>
    <cfRule type="expression" dxfId="25192" priority="16256">
      <formula>$Y103=1</formula>
    </cfRule>
  </conditionalFormatting>
  <conditionalFormatting sqref="AA103">
    <cfRule type="expression" dxfId="25191" priority="16249">
      <formula>$Y103=4</formula>
    </cfRule>
    <cfRule type="expression" dxfId="25190" priority="16250">
      <formula>$Y103=3</formula>
    </cfRule>
    <cfRule type="expression" dxfId="25189" priority="16251">
      <formula>$Y103=2</formula>
    </cfRule>
    <cfRule type="expression" dxfId="25188" priority="16252">
      <formula>$Y103=1</formula>
    </cfRule>
  </conditionalFormatting>
  <conditionalFormatting sqref="V176">
    <cfRule type="expression" dxfId="25187" priority="16245">
      <formula>$Y176=4</formula>
    </cfRule>
    <cfRule type="expression" dxfId="25186" priority="16246">
      <formula>$Y176=3</formula>
    </cfRule>
    <cfRule type="expression" dxfId="25185" priority="16247">
      <formula>$Y176=2</formula>
    </cfRule>
    <cfRule type="expression" dxfId="25184" priority="16248">
      <formula>$Y176=1</formula>
    </cfRule>
  </conditionalFormatting>
  <conditionalFormatting sqref="W176">
    <cfRule type="expression" dxfId="25183" priority="16237">
      <formula>$Y176=4</formula>
    </cfRule>
    <cfRule type="expression" dxfId="25182" priority="16238">
      <formula>$Y176=3</formula>
    </cfRule>
    <cfRule type="expression" dxfId="25181" priority="16239">
      <formula>$Y176=2</formula>
    </cfRule>
    <cfRule type="expression" dxfId="25180" priority="16240">
      <formula>$Y176=1</formula>
    </cfRule>
  </conditionalFormatting>
  <conditionalFormatting sqref="S122:Y125 S126">
    <cfRule type="expression" dxfId="25179" priority="16233">
      <formula>$Y122=4</formula>
    </cfRule>
    <cfRule type="expression" dxfId="25178" priority="16234">
      <formula>$Y122=3</formula>
    </cfRule>
    <cfRule type="expression" dxfId="25177" priority="16235">
      <formula>$Y122=2</formula>
    </cfRule>
    <cfRule type="expression" dxfId="25176" priority="16236">
      <formula>$Y122=1</formula>
    </cfRule>
  </conditionalFormatting>
  <conditionalFormatting sqref="R151:R156">
    <cfRule type="expression" dxfId="25175" priority="16229">
      <formula>$Y151=4</formula>
    </cfRule>
    <cfRule type="expression" dxfId="25174" priority="16230">
      <formula>$Y151=3</formula>
    </cfRule>
    <cfRule type="expression" dxfId="25173" priority="16231">
      <formula>$Y151=2</formula>
    </cfRule>
    <cfRule type="expression" dxfId="25172" priority="16232">
      <formula>$Y151=1</formula>
    </cfRule>
  </conditionalFormatting>
  <conditionalFormatting sqref="S151:V156">
    <cfRule type="expression" dxfId="25171" priority="16225">
      <formula>$Y151=4</formula>
    </cfRule>
    <cfRule type="expression" dxfId="25170" priority="16226">
      <formula>$Y151=3</formula>
    </cfRule>
    <cfRule type="expression" dxfId="25169" priority="16227">
      <formula>$Y151=2</formula>
    </cfRule>
    <cfRule type="expression" dxfId="25168" priority="16228">
      <formula>$Y151=1</formula>
    </cfRule>
  </conditionalFormatting>
  <conditionalFormatting sqref="V112:V116">
    <cfRule type="expression" dxfId="25167" priority="16221">
      <formula>$Y112=4</formula>
    </cfRule>
    <cfRule type="expression" dxfId="25166" priority="16222">
      <formula>$Y112=3</formula>
    </cfRule>
    <cfRule type="expression" dxfId="25165" priority="16223">
      <formula>$Y112=2</formula>
    </cfRule>
    <cfRule type="expression" dxfId="25164" priority="16224">
      <formula>$Y112=1</formula>
    </cfRule>
  </conditionalFormatting>
  <conditionalFormatting sqref="V118:W119">
    <cfRule type="expression" dxfId="25163" priority="16217">
      <formula>$Y118=4</formula>
    </cfRule>
    <cfRule type="expression" dxfId="25162" priority="16218">
      <formula>$Y118=3</formula>
    </cfRule>
    <cfRule type="expression" dxfId="25161" priority="16219">
      <formula>$Y118=2</formula>
    </cfRule>
    <cfRule type="expression" dxfId="25160" priority="16220">
      <formula>$Y118=1</formula>
    </cfRule>
  </conditionalFormatting>
  <conditionalFormatting sqref="V120:W120">
    <cfRule type="expression" dxfId="25159" priority="16213">
      <formula>$Y120=4</formula>
    </cfRule>
    <cfRule type="expression" dxfId="25158" priority="16214">
      <formula>$Y120=3</formula>
    </cfRule>
    <cfRule type="expression" dxfId="25157" priority="16215">
      <formula>$Y120=2</formula>
    </cfRule>
    <cfRule type="expression" dxfId="25156" priority="16216">
      <formula>$Y120=1</formula>
    </cfRule>
  </conditionalFormatting>
  <conditionalFormatting sqref="H179:H219">
    <cfRule type="expression" dxfId="25155" priority="16209">
      <formula>$Y179=4</formula>
    </cfRule>
    <cfRule type="expression" dxfId="25154" priority="16210">
      <formula>$Y179=3</formula>
    </cfRule>
    <cfRule type="expression" dxfId="25153" priority="16211">
      <formula>$Y179=2</formula>
    </cfRule>
    <cfRule type="expression" dxfId="25152" priority="16212">
      <formula>$Y179=1</formula>
    </cfRule>
  </conditionalFormatting>
  <conditionalFormatting sqref="H179:H219">
    <cfRule type="expression" dxfId="25151" priority="16201">
      <formula>$Y179=4</formula>
    </cfRule>
    <cfRule type="expression" dxfId="25150" priority="16202">
      <formula>$Y179=3</formula>
    </cfRule>
    <cfRule type="expression" dxfId="25149" priority="16203">
      <formula>$Y179=2</formula>
    </cfRule>
    <cfRule type="expression" dxfId="25148" priority="16204">
      <formula>$Y179=1</formula>
    </cfRule>
    <cfRule type="expression" dxfId="25147" priority="16205">
      <formula>$Y179=4</formula>
    </cfRule>
    <cfRule type="expression" dxfId="25146" priority="16206">
      <formula>$Y179=3</formula>
    </cfRule>
    <cfRule type="expression" dxfId="25145" priority="16207">
      <formula>$Y179=2</formula>
    </cfRule>
    <cfRule type="expression" dxfId="25144" priority="16208">
      <formula>$Y179=1</formula>
    </cfRule>
  </conditionalFormatting>
  <conditionalFormatting sqref="H179:H219">
    <cfRule type="expression" dxfId="25143" priority="16197">
      <formula>$Y179=4</formula>
    </cfRule>
    <cfRule type="expression" dxfId="25142" priority="16198">
      <formula>$Y179=3</formula>
    </cfRule>
    <cfRule type="expression" dxfId="25141" priority="16199">
      <formula>$Y179=2</formula>
    </cfRule>
    <cfRule type="expression" dxfId="25140" priority="16200">
      <formula>$Y179=1</formula>
    </cfRule>
  </conditionalFormatting>
  <conditionalFormatting sqref="H179:H219">
    <cfRule type="expression" dxfId="25139" priority="16189">
      <formula>$Y179=4</formula>
    </cfRule>
    <cfRule type="expression" dxfId="25138" priority="16190">
      <formula>$Y179=3</formula>
    </cfRule>
    <cfRule type="expression" dxfId="25137" priority="16191">
      <formula>$Y179=2</formula>
    </cfRule>
    <cfRule type="expression" dxfId="25136" priority="16192">
      <formula>$Y179=1</formula>
    </cfRule>
    <cfRule type="expression" dxfId="25135" priority="16193">
      <formula>$Y179=4</formula>
    </cfRule>
    <cfRule type="expression" dxfId="25134" priority="16194">
      <formula>$Y179=3</formula>
    </cfRule>
    <cfRule type="expression" dxfId="25133" priority="16195">
      <formula>$Y179=2</formula>
    </cfRule>
    <cfRule type="expression" dxfId="25132" priority="16196">
      <formula>$Y179=1</formula>
    </cfRule>
  </conditionalFormatting>
  <conditionalFormatting sqref="E216">
    <cfRule type="expression" dxfId="25131" priority="16185">
      <formula>$Y216=4</formula>
    </cfRule>
    <cfRule type="expression" dxfId="25130" priority="16186">
      <formula>$Y216=3</formula>
    </cfRule>
    <cfRule type="expression" dxfId="25129" priority="16187">
      <formula>$Y216=2</formula>
    </cfRule>
    <cfRule type="expression" dxfId="25128" priority="16188">
      <formula>$Y216=1</formula>
    </cfRule>
  </conditionalFormatting>
  <conditionalFormatting sqref="E216">
    <cfRule type="expression" dxfId="25127" priority="16181">
      <formula>$Y216=4</formula>
    </cfRule>
    <cfRule type="expression" dxfId="25126" priority="16182">
      <formula>$Y216=3</formula>
    </cfRule>
    <cfRule type="expression" dxfId="25125" priority="16183">
      <formula>$Y216=2</formula>
    </cfRule>
    <cfRule type="expression" dxfId="25124" priority="16184">
      <formula>$Y216=1</formula>
    </cfRule>
  </conditionalFormatting>
  <conditionalFormatting sqref="F216">
    <cfRule type="expression" dxfId="25123" priority="16177">
      <formula>$Y216=4</formula>
    </cfRule>
    <cfRule type="expression" dxfId="25122" priority="16178">
      <formula>$Y216=3</formula>
    </cfRule>
    <cfRule type="expression" dxfId="25121" priority="16179">
      <formula>$Y216=2</formula>
    </cfRule>
    <cfRule type="expression" dxfId="25120" priority="16180">
      <formula>$Y216=1</formula>
    </cfRule>
  </conditionalFormatting>
  <conditionalFormatting sqref="F216">
    <cfRule type="expression" dxfId="25119" priority="16169">
      <formula>$Y216=4</formula>
    </cfRule>
    <cfRule type="expression" dxfId="25118" priority="16170">
      <formula>$Y216=3</formula>
    </cfRule>
    <cfRule type="expression" dxfId="25117" priority="16171">
      <formula>$Y216=2</formula>
    </cfRule>
    <cfRule type="expression" dxfId="25116" priority="16172">
      <formula>$Y216=1</formula>
    </cfRule>
    <cfRule type="expression" dxfId="25115" priority="16173">
      <formula>$Y216=4</formula>
    </cfRule>
    <cfRule type="expression" dxfId="25114" priority="16174">
      <formula>$Y216=3</formula>
    </cfRule>
    <cfRule type="expression" dxfId="25113" priority="16175">
      <formula>$Y216=2</formula>
    </cfRule>
    <cfRule type="expression" dxfId="25112" priority="16176">
      <formula>$Y216=1</formula>
    </cfRule>
  </conditionalFormatting>
  <conditionalFormatting sqref="G216">
    <cfRule type="expression" dxfId="25111" priority="16165">
      <formula>$Y216=4</formula>
    </cfRule>
    <cfRule type="expression" dxfId="25110" priority="16166">
      <formula>$Y216=3</formula>
    </cfRule>
    <cfRule type="expression" dxfId="25109" priority="16167">
      <formula>$Y216=2</formula>
    </cfRule>
    <cfRule type="expression" dxfId="25108" priority="16168">
      <formula>$Y216=1</formula>
    </cfRule>
  </conditionalFormatting>
  <conditionalFormatting sqref="G216">
    <cfRule type="expression" dxfId="25107" priority="16157">
      <formula>$Y216=4</formula>
    </cfRule>
    <cfRule type="expression" dxfId="25106" priority="16158">
      <formula>$Y216=3</formula>
    </cfRule>
    <cfRule type="expression" dxfId="25105" priority="16159">
      <formula>$Y216=2</formula>
    </cfRule>
    <cfRule type="expression" dxfId="25104" priority="16160">
      <formula>$Y216=1</formula>
    </cfRule>
    <cfRule type="expression" dxfId="25103" priority="16161">
      <formula>$Y216=4</formula>
    </cfRule>
    <cfRule type="expression" dxfId="25102" priority="16162">
      <formula>$Y216=3</formula>
    </cfRule>
    <cfRule type="expression" dxfId="25101" priority="16163">
      <formula>$Y216=2</formula>
    </cfRule>
    <cfRule type="expression" dxfId="25100" priority="16164">
      <formula>$Y216=1</formula>
    </cfRule>
  </conditionalFormatting>
  <conditionalFormatting sqref="B216:C216">
    <cfRule type="expression" dxfId="25099" priority="16129">
      <formula>$Y216=4</formula>
    </cfRule>
    <cfRule type="expression" dxfId="25098" priority="16130">
      <formula>$Y216=3</formula>
    </cfRule>
  </conditionalFormatting>
  <conditionalFormatting sqref="B216:C216">
    <cfRule type="expression" dxfId="25097" priority="16131">
      <formula>$Y216=2</formula>
    </cfRule>
    <cfRule type="expression" dxfId="25096" priority="16132">
      <formula>$Y216=1</formula>
    </cfRule>
  </conditionalFormatting>
  <conditionalFormatting sqref="B216:C216">
    <cfRule type="expression" dxfId="25095" priority="16125">
      <formula>$Y216=4</formula>
    </cfRule>
    <cfRule type="expression" dxfId="25094" priority="16126">
      <formula>$Y216=3</formula>
    </cfRule>
  </conditionalFormatting>
  <conditionalFormatting sqref="B216:C216">
    <cfRule type="expression" dxfId="25093" priority="16127">
      <formula>$Y216=2</formula>
    </cfRule>
    <cfRule type="expression" dxfId="25092" priority="16128">
      <formula>$Y216=1</formula>
    </cfRule>
  </conditionalFormatting>
  <conditionalFormatting sqref="AB216:AF216 Q216 Z216">
    <cfRule type="expression" dxfId="25091" priority="16117">
      <formula>$Y216=4</formula>
    </cfRule>
    <cfRule type="expression" dxfId="25090" priority="16118">
      <formula>$Y216=3</formula>
    </cfRule>
    <cfRule type="expression" dxfId="25089" priority="16119">
      <formula>$Y216=2</formula>
    </cfRule>
    <cfRule type="expression" dxfId="25088" priority="16120">
      <formula>$Y216=1</formula>
    </cfRule>
  </conditionalFormatting>
  <conditionalFormatting sqref="AA216">
    <cfRule type="expression" dxfId="25087" priority="16113">
      <formula>$Y216=4</formula>
    </cfRule>
    <cfRule type="expression" dxfId="25086" priority="16114">
      <formula>$Y216=3</formula>
    </cfRule>
    <cfRule type="expression" dxfId="25085" priority="16115">
      <formula>$Y216=2</formula>
    </cfRule>
    <cfRule type="expression" dxfId="25084" priority="16116">
      <formula>$Y216=1</formula>
    </cfRule>
  </conditionalFormatting>
  <conditionalFormatting sqref="P216">
    <cfRule type="expression" dxfId="25083" priority="16109">
      <formula>$Y216=4</formula>
    </cfRule>
    <cfRule type="expression" dxfId="25082" priority="16110">
      <formula>$Y216=3</formula>
    </cfRule>
    <cfRule type="expression" dxfId="25081" priority="16111">
      <formula>$Y216=2</formula>
    </cfRule>
    <cfRule type="expression" dxfId="25080" priority="16112">
      <formula>$Y216=1</formula>
    </cfRule>
  </conditionalFormatting>
  <conditionalFormatting sqref="N217">
    <cfRule type="expression" dxfId="25079" priority="16105">
      <formula>$Y217=4</formula>
    </cfRule>
    <cfRule type="expression" dxfId="25078" priority="16106">
      <formula>$Y217=3</formula>
    </cfRule>
    <cfRule type="expression" dxfId="25077" priority="16107">
      <formula>$Y217=2</formula>
    </cfRule>
    <cfRule type="expression" dxfId="25076" priority="16108">
      <formula>$Y217=1</formula>
    </cfRule>
  </conditionalFormatting>
  <conditionalFormatting sqref="N219:N229">
    <cfRule type="expression" dxfId="25075" priority="16101">
      <formula>$Y219=4</formula>
    </cfRule>
    <cfRule type="expression" dxfId="25074" priority="16102">
      <formula>$Y219=3</formula>
    </cfRule>
    <cfRule type="expression" dxfId="25073" priority="16103">
      <formula>$Y219=2</formula>
    </cfRule>
    <cfRule type="expression" dxfId="25072" priority="16104">
      <formula>$Y219=1</formula>
    </cfRule>
  </conditionalFormatting>
  <conditionalFormatting sqref="E217">
    <cfRule type="expression" dxfId="25071" priority="16097">
      <formula>$Y217=4</formula>
    </cfRule>
    <cfRule type="expression" dxfId="25070" priority="16098">
      <formula>$Y217=3</formula>
    </cfRule>
    <cfRule type="expression" dxfId="25069" priority="16099">
      <formula>$Y217=2</formula>
    </cfRule>
    <cfRule type="expression" dxfId="25068" priority="16100">
      <formula>$Y217=1</formula>
    </cfRule>
  </conditionalFormatting>
  <conditionalFormatting sqref="E217">
    <cfRule type="expression" dxfId="25067" priority="16093">
      <formula>$Y217=4</formula>
    </cfRule>
    <cfRule type="expression" dxfId="25066" priority="16094">
      <formula>$Y217=3</formula>
    </cfRule>
    <cfRule type="expression" dxfId="25065" priority="16095">
      <formula>$Y217=2</formula>
    </cfRule>
    <cfRule type="expression" dxfId="25064" priority="16096">
      <formula>$Y217=1</formula>
    </cfRule>
  </conditionalFormatting>
  <conditionalFormatting sqref="F217">
    <cfRule type="expression" dxfId="25063" priority="16089">
      <formula>$Y217=4</formula>
    </cfRule>
    <cfRule type="expression" dxfId="25062" priority="16090">
      <formula>$Y217=3</formula>
    </cfRule>
    <cfRule type="expression" dxfId="25061" priority="16091">
      <formula>$Y217=2</formula>
    </cfRule>
    <cfRule type="expression" dxfId="25060" priority="16092">
      <formula>$Y217=1</formula>
    </cfRule>
  </conditionalFormatting>
  <conditionalFormatting sqref="F217">
    <cfRule type="expression" dxfId="25059" priority="16081">
      <formula>$Y217=4</formula>
    </cfRule>
    <cfRule type="expression" dxfId="25058" priority="16082">
      <formula>$Y217=3</formula>
    </cfRule>
    <cfRule type="expression" dxfId="25057" priority="16083">
      <formula>$Y217=2</formula>
    </cfRule>
    <cfRule type="expression" dxfId="25056" priority="16084">
      <formula>$Y217=1</formula>
    </cfRule>
    <cfRule type="expression" dxfId="25055" priority="16085">
      <formula>$Y217=4</formula>
    </cfRule>
    <cfRule type="expression" dxfId="25054" priority="16086">
      <formula>$Y217=3</formula>
    </cfRule>
    <cfRule type="expression" dxfId="25053" priority="16087">
      <formula>$Y217=2</formula>
    </cfRule>
    <cfRule type="expression" dxfId="25052" priority="16088">
      <formula>$Y217=1</formula>
    </cfRule>
  </conditionalFormatting>
  <conditionalFormatting sqref="G217">
    <cfRule type="expression" dxfId="25051" priority="16077">
      <formula>$Y217=4</formula>
    </cfRule>
    <cfRule type="expression" dxfId="25050" priority="16078">
      <formula>$Y217=3</formula>
    </cfRule>
    <cfRule type="expression" dxfId="25049" priority="16079">
      <formula>$Y217=2</formula>
    </cfRule>
    <cfRule type="expression" dxfId="25048" priority="16080">
      <formula>$Y217=1</formula>
    </cfRule>
  </conditionalFormatting>
  <conditionalFormatting sqref="G217">
    <cfRule type="expression" dxfId="25047" priority="16069">
      <formula>$Y217=4</formula>
    </cfRule>
    <cfRule type="expression" dxfId="25046" priority="16070">
      <formula>$Y217=3</formula>
    </cfRule>
    <cfRule type="expression" dxfId="25045" priority="16071">
      <formula>$Y217=2</formula>
    </cfRule>
    <cfRule type="expression" dxfId="25044" priority="16072">
      <formula>$Y217=1</formula>
    </cfRule>
    <cfRule type="expression" dxfId="25043" priority="16073">
      <formula>$Y217=4</formula>
    </cfRule>
    <cfRule type="expression" dxfId="25042" priority="16074">
      <formula>$Y217=3</formula>
    </cfRule>
    <cfRule type="expression" dxfId="25041" priority="16075">
      <formula>$Y217=2</formula>
    </cfRule>
    <cfRule type="expression" dxfId="25040" priority="16076">
      <formula>$Y217=1</formula>
    </cfRule>
  </conditionalFormatting>
  <conditionalFormatting sqref="B217:C217">
    <cfRule type="expression" dxfId="25039" priority="16065">
      <formula>$Y217=4</formula>
    </cfRule>
    <cfRule type="expression" dxfId="25038" priority="16066">
      <formula>$Y217=3</formula>
    </cfRule>
  </conditionalFormatting>
  <conditionalFormatting sqref="B217:C217">
    <cfRule type="expression" dxfId="25037" priority="16067">
      <formula>$Y217=2</formula>
    </cfRule>
    <cfRule type="expression" dxfId="25036" priority="16068">
      <formula>$Y217=1</formula>
    </cfRule>
  </conditionalFormatting>
  <conditionalFormatting sqref="B217:C217">
    <cfRule type="expression" dxfId="25035" priority="16061">
      <formula>$Y217=4</formula>
    </cfRule>
    <cfRule type="expression" dxfId="25034" priority="16062">
      <formula>$Y217=3</formula>
    </cfRule>
  </conditionalFormatting>
  <conditionalFormatting sqref="B217:C217">
    <cfRule type="expression" dxfId="25033" priority="16063">
      <formula>$Y217=2</formula>
    </cfRule>
    <cfRule type="expression" dxfId="25032" priority="16064">
      <formula>$Y217=1</formula>
    </cfRule>
  </conditionalFormatting>
  <conditionalFormatting sqref="D218:D227">
    <cfRule type="expression" dxfId="25031" priority="16057">
      <formula>$Y218=4</formula>
    </cfRule>
    <cfRule type="expression" dxfId="25030" priority="16058">
      <formula>$Y218=3</formula>
    </cfRule>
  </conditionalFormatting>
  <conditionalFormatting sqref="D218:D227">
    <cfRule type="expression" dxfId="25029" priority="16059">
      <formula>$Y218=2</formula>
    </cfRule>
    <cfRule type="expression" dxfId="25028" priority="16060">
      <formula>$Y218=1</formula>
    </cfRule>
  </conditionalFormatting>
  <conditionalFormatting sqref="K218:K227 I218:I228">
    <cfRule type="expression" dxfId="25027" priority="16053">
      <formula>$Y218=4</formula>
    </cfRule>
    <cfRule type="expression" dxfId="25026" priority="16054">
      <formula>$Y218=3</formula>
    </cfRule>
    <cfRule type="expression" dxfId="25025" priority="16055">
      <formula>$Y218=2</formula>
    </cfRule>
    <cfRule type="expression" dxfId="25024" priority="16056">
      <formula>$Y218=1</formula>
    </cfRule>
  </conditionalFormatting>
  <conditionalFormatting sqref="J218:J228">
    <cfRule type="expression" dxfId="25023" priority="16049">
      <formula>$Y218=4</formula>
    </cfRule>
    <cfRule type="expression" dxfId="25022" priority="16050">
      <formula>$Y218=3</formula>
    </cfRule>
    <cfRule type="expression" dxfId="25021" priority="16051">
      <formula>$Y218=2</formula>
    </cfRule>
    <cfRule type="expression" dxfId="25020" priority="16052">
      <formula>$Y218=1</formula>
    </cfRule>
  </conditionalFormatting>
  <conditionalFormatting sqref="H218:H228">
    <cfRule type="expression" dxfId="25019" priority="16045">
      <formula>$Y218=4</formula>
    </cfRule>
    <cfRule type="expression" dxfId="25018" priority="16046">
      <formula>$Y218=3</formula>
    </cfRule>
    <cfRule type="expression" dxfId="25017" priority="16047">
      <formula>$Y218=2</formula>
    </cfRule>
    <cfRule type="expression" dxfId="25016" priority="16048">
      <formula>$Y218=1</formula>
    </cfRule>
  </conditionalFormatting>
  <conditionalFormatting sqref="H218:H228">
    <cfRule type="expression" dxfId="25015" priority="16037">
      <formula>$Y218=4</formula>
    </cfRule>
    <cfRule type="expression" dxfId="25014" priority="16038">
      <formula>$Y218=3</formula>
    </cfRule>
    <cfRule type="expression" dxfId="25013" priority="16039">
      <formula>$Y218=2</formula>
    </cfRule>
    <cfRule type="expression" dxfId="25012" priority="16040">
      <formula>$Y218=1</formula>
    </cfRule>
    <cfRule type="expression" dxfId="25011" priority="16041">
      <formula>$Y218=4</formula>
    </cfRule>
    <cfRule type="expression" dxfId="25010" priority="16042">
      <formula>$Y218=3</formula>
    </cfRule>
    <cfRule type="expression" dxfId="25009" priority="16043">
      <formula>$Y218=2</formula>
    </cfRule>
    <cfRule type="expression" dxfId="25008" priority="16044">
      <formula>$Y218=1</formula>
    </cfRule>
  </conditionalFormatting>
  <conditionalFormatting sqref="H218:H228">
    <cfRule type="expression" dxfId="25007" priority="16033">
      <formula>$Y218=4</formula>
    </cfRule>
    <cfRule type="expression" dxfId="25006" priority="16034">
      <formula>$Y218=3</formula>
    </cfRule>
    <cfRule type="expression" dxfId="25005" priority="16035">
      <formula>$Y218=2</formula>
    </cfRule>
    <cfRule type="expression" dxfId="25004" priority="16036">
      <formula>$Y218=1</formula>
    </cfRule>
  </conditionalFormatting>
  <conditionalFormatting sqref="H218:H228">
    <cfRule type="expression" dxfId="25003" priority="16025">
      <formula>$Y218=4</formula>
    </cfRule>
    <cfRule type="expression" dxfId="25002" priority="16026">
      <formula>$Y218=3</formula>
    </cfRule>
    <cfRule type="expression" dxfId="25001" priority="16027">
      <formula>$Y218=2</formula>
    </cfRule>
    <cfRule type="expression" dxfId="25000" priority="16028">
      <formula>$Y218=1</formula>
    </cfRule>
    <cfRule type="expression" dxfId="24999" priority="16029">
      <formula>$Y218=4</formula>
    </cfRule>
    <cfRule type="expression" dxfId="24998" priority="16030">
      <formula>$Y218=3</formula>
    </cfRule>
    <cfRule type="expression" dxfId="24997" priority="16031">
      <formula>$Y218=2</formula>
    </cfRule>
    <cfRule type="expression" dxfId="24996" priority="16032">
      <formula>$Y218=1</formula>
    </cfRule>
  </conditionalFormatting>
  <conditionalFormatting sqref="E218:E227">
    <cfRule type="expression" dxfId="24995" priority="16021">
      <formula>$Y218=4</formula>
    </cfRule>
    <cfRule type="expression" dxfId="24994" priority="16022">
      <formula>$Y218=3</formula>
    </cfRule>
    <cfRule type="expression" dxfId="24993" priority="16023">
      <formula>$Y218=2</formula>
    </cfRule>
    <cfRule type="expression" dxfId="24992" priority="16024">
      <formula>$Y218=1</formula>
    </cfRule>
  </conditionalFormatting>
  <conditionalFormatting sqref="E218:E227">
    <cfRule type="expression" dxfId="24991" priority="16017">
      <formula>$Y218=4</formula>
    </cfRule>
    <cfRule type="expression" dxfId="24990" priority="16018">
      <formula>$Y218=3</formula>
    </cfRule>
    <cfRule type="expression" dxfId="24989" priority="16019">
      <formula>$Y218=2</formula>
    </cfRule>
    <cfRule type="expression" dxfId="24988" priority="16020">
      <formula>$Y218=1</formula>
    </cfRule>
  </conditionalFormatting>
  <conditionalFormatting sqref="F218:F227">
    <cfRule type="expression" dxfId="24987" priority="16013">
      <formula>$Y218=4</formula>
    </cfRule>
    <cfRule type="expression" dxfId="24986" priority="16014">
      <formula>$Y218=3</formula>
    </cfRule>
    <cfRule type="expression" dxfId="24985" priority="16015">
      <formula>$Y218=2</formula>
    </cfRule>
    <cfRule type="expression" dxfId="24984" priority="16016">
      <formula>$Y218=1</formula>
    </cfRule>
  </conditionalFormatting>
  <conditionalFormatting sqref="F218:F227">
    <cfRule type="expression" dxfId="24983" priority="16005">
      <formula>$Y218=4</formula>
    </cfRule>
    <cfRule type="expression" dxfId="24982" priority="16006">
      <formula>$Y218=3</formula>
    </cfRule>
    <cfRule type="expression" dxfId="24981" priority="16007">
      <formula>$Y218=2</formula>
    </cfRule>
    <cfRule type="expression" dxfId="24980" priority="16008">
      <formula>$Y218=1</formula>
    </cfRule>
    <cfRule type="expression" dxfId="24979" priority="16009">
      <formula>$Y218=4</formula>
    </cfRule>
    <cfRule type="expression" dxfId="24978" priority="16010">
      <formula>$Y218=3</formula>
    </cfRule>
    <cfRule type="expression" dxfId="24977" priority="16011">
      <formula>$Y218=2</formula>
    </cfRule>
    <cfRule type="expression" dxfId="24976" priority="16012">
      <formula>$Y218=1</formula>
    </cfRule>
  </conditionalFormatting>
  <conditionalFormatting sqref="G218:G227">
    <cfRule type="expression" dxfId="24975" priority="16001">
      <formula>$Y218=4</formula>
    </cfRule>
    <cfRule type="expression" dxfId="24974" priority="16002">
      <formula>$Y218=3</formula>
    </cfRule>
    <cfRule type="expression" dxfId="24973" priority="16003">
      <formula>$Y218=2</formula>
    </cfRule>
    <cfRule type="expression" dxfId="24972" priority="16004">
      <formula>$Y218=1</formula>
    </cfRule>
  </conditionalFormatting>
  <conditionalFormatting sqref="G218:G227">
    <cfRule type="expression" dxfId="24971" priority="15993">
      <formula>$Y218=4</formula>
    </cfRule>
    <cfRule type="expression" dxfId="24970" priority="15994">
      <formula>$Y218=3</formula>
    </cfRule>
    <cfRule type="expression" dxfId="24969" priority="15995">
      <formula>$Y218=2</formula>
    </cfRule>
    <cfRule type="expression" dxfId="24968" priority="15996">
      <formula>$Y218=1</formula>
    </cfRule>
    <cfRule type="expression" dxfId="24967" priority="15997">
      <formula>$Y218=4</formula>
    </cfRule>
    <cfRule type="expression" dxfId="24966" priority="15998">
      <formula>$Y218=3</formula>
    </cfRule>
    <cfRule type="expression" dxfId="24965" priority="15999">
      <formula>$Y218=2</formula>
    </cfRule>
    <cfRule type="expression" dxfId="24964" priority="16000">
      <formula>$Y218=1</formula>
    </cfRule>
  </conditionalFormatting>
  <conditionalFormatting sqref="B218:C227">
    <cfRule type="expression" dxfId="24963" priority="15989">
      <formula>$Y218=4</formula>
    </cfRule>
    <cfRule type="expression" dxfId="24962" priority="15990">
      <formula>$Y218=3</formula>
    </cfRule>
  </conditionalFormatting>
  <conditionalFormatting sqref="B218:C227">
    <cfRule type="expression" dxfId="24961" priority="15991">
      <formula>$Y218=2</formula>
    </cfRule>
    <cfRule type="expression" dxfId="24960" priority="15992">
      <formula>$Y218=1</formula>
    </cfRule>
  </conditionalFormatting>
  <conditionalFormatting sqref="B218:C227">
    <cfRule type="expression" dxfId="24959" priority="15985">
      <formula>$Y218=4</formula>
    </cfRule>
    <cfRule type="expression" dxfId="24958" priority="15986">
      <formula>$Y218=3</formula>
    </cfRule>
  </conditionalFormatting>
  <conditionalFormatting sqref="B218:C227">
    <cfRule type="expression" dxfId="24957" priority="15987">
      <formula>$Y218=2</formula>
    </cfRule>
    <cfRule type="expression" dxfId="24956" priority="15988">
      <formula>$Y218=1</formula>
    </cfRule>
  </conditionalFormatting>
  <conditionalFormatting sqref="E226">
    <cfRule type="expression" dxfId="24955" priority="15981">
      <formula>$Y226=4</formula>
    </cfRule>
    <cfRule type="expression" dxfId="24954" priority="15982">
      <formula>$Y226=3</formula>
    </cfRule>
    <cfRule type="expression" dxfId="24953" priority="15983">
      <formula>$Y226=2</formula>
    </cfRule>
    <cfRule type="expression" dxfId="24952" priority="15984">
      <formula>$Y226=1</formula>
    </cfRule>
  </conditionalFormatting>
  <conditionalFormatting sqref="E226">
    <cfRule type="expression" dxfId="24951" priority="15977">
      <formula>$Y226=4</formula>
    </cfRule>
    <cfRule type="expression" dxfId="24950" priority="15978">
      <formula>$Y226=3</formula>
    </cfRule>
    <cfRule type="expression" dxfId="24949" priority="15979">
      <formula>$Y226=2</formula>
    </cfRule>
    <cfRule type="expression" dxfId="24948" priority="15980">
      <formula>$Y226=1</formula>
    </cfRule>
  </conditionalFormatting>
  <conditionalFormatting sqref="F226">
    <cfRule type="expression" dxfId="24947" priority="15973">
      <formula>$Y226=4</formula>
    </cfRule>
    <cfRule type="expression" dxfId="24946" priority="15974">
      <formula>$Y226=3</formula>
    </cfRule>
    <cfRule type="expression" dxfId="24945" priority="15975">
      <formula>$Y226=2</formula>
    </cfRule>
    <cfRule type="expression" dxfId="24944" priority="15976">
      <formula>$Y226=1</formula>
    </cfRule>
  </conditionalFormatting>
  <conditionalFormatting sqref="F226">
    <cfRule type="expression" dxfId="24943" priority="15965">
      <formula>$Y226=4</formula>
    </cfRule>
    <cfRule type="expression" dxfId="24942" priority="15966">
      <formula>$Y226=3</formula>
    </cfRule>
    <cfRule type="expression" dxfId="24941" priority="15967">
      <formula>$Y226=2</formula>
    </cfRule>
    <cfRule type="expression" dxfId="24940" priority="15968">
      <formula>$Y226=1</formula>
    </cfRule>
    <cfRule type="expression" dxfId="24939" priority="15969">
      <formula>$Y226=4</formula>
    </cfRule>
    <cfRule type="expression" dxfId="24938" priority="15970">
      <formula>$Y226=3</formula>
    </cfRule>
    <cfRule type="expression" dxfId="24937" priority="15971">
      <formula>$Y226=2</formula>
    </cfRule>
    <cfRule type="expression" dxfId="24936" priority="15972">
      <formula>$Y226=1</formula>
    </cfRule>
  </conditionalFormatting>
  <conditionalFormatting sqref="G226">
    <cfRule type="expression" dxfId="24935" priority="15961">
      <formula>$Y226=4</formula>
    </cfRule>
    <cfRule type="expression" dxfId="24934" priority="15962">
      <formula>$Y226=3</formula>
    </cfRule>
    <cfRule type="expression" dxfId="24933" priority="15963">
      <formula>$Y226=2</formula>
    </cfRule>
    <cfRule type="expression" dxfId="24932" priority="15964">
      <formula>$Y226=1</formula>
    </cfRule>
  </conditionalFormatting>
  <conditionalFormatting sqref="G226">
    <cfRule type="expression" dxfId="24931" priority="15953">
      <formula>$Y226=4</formula>
    </cfRule>
    <cfRule type="expression" dxfId="24930" priority="15954">
      <formula>$Y226=3</formula>
    </cfRule>
    <cfRule type="expression" dxfId="24929" priority="15955">
      <formula>$Y226=2</formula>
    </cfRule>
    <cfRule type="expression" dxfId="24928" priority="15956">
      <formula>$Y226=1</formula>
    </cfRule>
    <cfRule type="expression" dxfId="24927" priority="15957">
      <formula>$Y226=4</formula>
    </cfRule>
    <cfRule type="expression" dxfId="24926" priority="15958">
      <formula>$Y226=3</formula>
    </cfRule>
    <cfRule type="expression" dxfId="24925" priority="15959">
      <formula>$Y226=2</formula>
    </cfRule>
    <cfRule type="expression" dxfId="24924" priority="15960">
      <formula>$Y226=1</formula>
    </cfRule>
  </conditionalFormatting>
  <conditionalFormatting sqref="B226:C226">
    <cfRule type="expression" dxfId="24923" priority="15949">
      <formula>$Y226=4</formula>
    </cfRule>
    <cfRule type="expression" dxfId="24922" priority="15950">
      <formula>$Y226=3</formula>
    </cfRule>
  </conditionalFormatting>
  <conditionalFormatting sqref="B226:C226">
    <cfRule type="expression" dxfId="24921" priority="15951">
      <formula>$Y226=2</formula>
    </cfRule>
    <cfRule type="expression" dxfId="24920" priority="15952">
      <formula>$Y226=1</formula>
    </cfRule>
  </conditionalFormatting>
  <conditionalFormatting sqref="B226:C226">
    <cfRule type="expression" dxfId="24919" priority="15945">
      <formula>$Y226=4</formula>
    </cfRule>
    <cfRule type="expression" dxfId="24918" priority="15946">
      <formula>$Y226=3</formula>
    </cfRule>
  </conditionalFormatting>
  <conditionalFormatting sqref="B226:C226">
    <cfRule type="expression" dxfId="24917" priority="15947">
      <formula>$Y226=2</formula>
    </cfRule>
    <cfRule type="expression" dxfId="24916" priority="15948">
      <formula>$Y226=1</formula>
    </cfRule>
  </conditionalFormatting>
  <conditionalFormatting sqref="D227">
    <cfRule type="expression" dxfId="24915" priority="15941">
      <formula>$Y227=4</formula>
    </cfRule>
    <cfRule type="expression" dxfId="24914" priority="15942">
      <formula>$Y227=3</formula>
    </cfRule>
  </conditionalFormatting>
  <conditionalFormatting sqref="D227">
    <cfRule type="expression" dxfId="24913" priority="15943">
      <formula>$Y227=2</formula>
    </cfRule>
    <cfRule type="expression" dxfId="24912" priority="15944">
      <formula>$Y227=1</formula>
    </cfRule>
  </conditionalFormatting>
  <conditionalFormatting sqref="K227:K228">
    <cfRule type="expression" dxfId="24911" priority="15937">
      <formula>$Y227=4</formula>
    </cfRule>
    <cfRule type="expression" dxfId="24910" priority="15938">
      <formula>$Y227=3</formula>
    </cfRule>
    <cfRule type="expression" dxfId="24909" priority="15939">
      <formula>$Y227=2</formula>
    </cfRule>
    <cfRule type="expression" dxfId="24908" priority="15940">
      <formula>$Y227=1</formula>
    </cfRule>
  </conditionalFormatting>
  <conditionalFormatting sqref="I227">
    <cfRule type="expression" dxfId="24907" priority="15933">
      <formula>$Y227=4</formula>
    </cfRule>
    <cfRule type="expression" dxfId="24906" priority="15934">
      <formula>$Y227=3</formula>
    </cfRule>
    <cfRule type="expression" dxfId="24905" priority="15935">
      <formula>$Y227=2</formula>
    </cfRule>
    <cfRule type="expression" dxfId="24904" priority="15936">
      <formula>$Y227=1</formula>
    </cfRule>
  </conditionalFormatting>
  <conditionalFormatting sqref="J227:J231">
    <cfRule type="expression" dxfId="24903" priority="15929">
      <formula>$Y227=4</formula>
    </cfRule>
    <cfRule type="expression" dxfId="24902" priority="15930">
      <formula>$Y227=3</formula>
    </cfRule>
    <cfRule type="expression" dxfId="24901" priority="15931">
      <formula>$Y227=2</formula>
    </cfRule>
    <cfRule type="expression" dxfId="24900" priority="15932">
      <formula>$Y227=1</formula>
    </cfRule>
  </conditionalFormatting>
  <conditionalFormatting sqref="H227">
    <cfRule type="expression" dxfId="24899" priority="15925">
      <formula>$Y227=4</formula>
    </cfRule>
    <cfRule type="expression" dxfId="24898" priority="15926">
      <formula>$Y227=3</formula>
    </cfRule>
    <cfRule type="expression" dxfId="24897" priority="15927">
      <formula>$Y227=2</formula>
    </cfRule>
    <cfRule type="expression" dxfId="24896" priority="15928">
      <formula>$Y227=1</formula>
    </cfRule>
  </conditionalFormatting>
  <conditionalFormatting sqref="H227">
    <cfRule type="expression" dxfId="24895" priority="15917">
      <formula>$Y227=4</formula>
    </cfRule>
    <cfRule type="expression" dxfId="24894" priority="15918">
      <formula>$Y227=3</formula>
    </cfRule>
    <cfRule type="expression" dxfId="24893" priority="15919">
      <formula>$Y227=2</formula>
    </cfRule>
    <cfRule type="expression" dxfId="24892" priority="15920">
      <formula>$Y227=1</formula>
    </cfRule>
    <cfRule type="expression" dxfId="24891" priority="15921">
      <formula>$Y227=4</formula>
    </cfRule>
    <cfRule type="expression" dxfId="24890" priority="15922">
      <formula>$Y227=3</formula>
    </cfRule>
    <cfRule type="expression" dxfId="24889" priority="15923">
      <formula>$Y227=2</formula>
    </cfRule>
    <cfRule type="expression" dxfId="24888" priority="15924">
      <formula>$Y227=1</formula>
    </cfRule>
  </conditionalFormatting>
  <conditionalFormatting sqref="H227">
    <cfRule type="expression" dxfId="24887" priority="15913">
      <formula>$Y227=4</formula>
    </cfRule>
    <cfRule type="expression" dxfId="24886" priority="15914">
      <formula>$Y227=3</formula>
    </cfRule>
    <cfRule type="expression" dxfId="24885" priority="15915">
      <formula>$Y227=2</formula>
    </cfRule>
    <cfRule type="expression" dxfId="24884" priority="15916">
      <formula>$Y227=1</formula>
    </cfRule>
  </conditionalFormatting>
  <conditionalFormatting sqref="H227">
    <cfRule type="expression" dxfId="24883" priority="15905">
      <formula>$Y227=4</formula>
    </cfRule>
    <cfRule type="expression" dxfId="24882" priority="15906">
      <formula>$Y227=3</formula>
    </cfRule>
    <cfRule type="expression" dxfId="24881" priority="15907">
      <formula>$Y227=2</formula>
    </cfRule>
    <cfRule type="expression" dxfId="24880" priority="15908">
      <formula>$Y227=1</formula>
    </cfRule>
    <cfRule type="expression" dxfId="24879" priority="15909">
      <formula>$Y227=4</formula>
    </cfRule>
    <cfRule type="expression" dxfId="24878" priority="15910">
      <formula>$Y227=3</formula>
    </cfRule>
    <cfRule type="expression" dxfId="24877" priority="15911">
      <formula>$Y227=2</formula>
    </cfRule>
    <cfRule type="expression" dxfId="24876" priority="15912">
      <formula>$Y227=1</formula>
    </cfRule>
  </conditionalFormatting>
  <conditionalFormatting sqref="E227:E232">
    <cfRule type="expression" dxfId="24875" priority="15901">
      <formula>$Y227=4</formula>
    </cfRule>
    <cfRule type="expression" dxfId="24874" priority="15902">
      <formula>$Y227=3</formula>
    </cfRule>
    <cfRule type="expression" dxfId="24873" priority="15903">
      <formula>$Y227=2</formula>
    </cfRule>
    <cfRule type="expression" dxfId="24872" priority="15904">
      <formula>$Y227=1</formula>
    </cfRule>
  </conditionalFormatting>
  <conditionalFormatting sqref="E227:E232">
    <cfRule type="expression" dxfId="24871" priority="15897">
      <formula>$Y227=4</formula>
    </cfRule>
    <cfRule type="expression" dxfId="24870" priority="15898">
      <formula>$Y227=3</formula>
    </cfRule>
    <cfRule type="expression" dxfId="24869" priority="15899">
      <formula>$Y227=2</formula>
    </cfRule>
    <cfRule type="expression" dxfId="24868" priority="15900">
      <formula>$Y227=1</formula>
    </cfRule>
  </conditionalFormatting>
  <conditionalFormatting sqref="F227">
    <cfRule type="expression" dxfId="24867" priority="15893">
      <formula>$Y227=4</formula>
    </cfRule>
    <cfRule type="expression" dxfId="24866" priority="15894">
      <formula>$Y227=3</formula>
    </cfRule>
    <cfRule type="expression" dxfId="24865" priority="15895">
      <formula>$Y227=2</formula>
    </cfRule>
    <cfRule type="expression" dxfId="24864" priority="15896">
      <formula>$Y227=1</formula>
    </cfRule>
  </conditionalFormatting>
  <conditionalFormatting sqref="F227">
    <cfRule type="expression" dxfId="24863" priority="15885">
      <formula>$Y227=4</formula>
    </cfRule>
    <cfRule type="expression" dxfId="24862" priority="15886">
      <formula>$Y227=3</formula>
    </cfRule>
    <cfRule type="expression" dxfId="24861" priority="15887">
      <formula>$Y227=2</formula>
    </cfRule>
    <cfRule type="expression" dxfId="24860" priority="15888">
      <formula>$Y227=1</formula>
    </cfRule>
    <cfRule type="expression" dxfId="24859" priority="15889">
      <formula>$Y227=4</formula>
    </cfRule>
    <cfRule type="expression" dxfId="24858" priority="15890">
      <formula>$Y227=3</formula>
    </cfRule>
    <cfRule type="expression" dxfId="24857" priority="15891">
      <formula>$Y227=2</formula>
    </cfRule>
    <cfRule type="expression" dxfId="24856" priority="15892">
      <formula>$Y227=1</formula>
    </cfRule>
  </conditionalFormatting>
  <conditionalFormatting sqref="G227">
    <cfRule type="expression" dxfId="24855" priority="15881">
      <formula>$Y227=4</formula>
    </cfRule>
    <cfRule type="expression" dxfId="24854" priority="15882">
      <formula>$Y227=3</formula>
    </cfRule>
    <cfRule type="expression" dxfId="24853" priority="15883">
      <formula>$Y227=2</formula>
    </cfRule>
    <cfRule type="expression" dxfId="24852" priority="15884">
      <formula>$Y227=1</formula>
    </cfRule>
  </conditionalFormatting>
  <conditionalFormatting sqref="G227">
    <cfRule type="expression" dxfId="24851" priority="15873">
      <formula>$Y227=4</formula>
    </cfRule>
    <cfRule type="expression" dxfId="24850" priority="15874">
      <formula>$Y227=3</formula>
    </cfRule>
    <cfRule type="expression" dxfId="24849" priority="15875">
      <formula>$Y227=2</formula>
    </cfRule>
    <cfRule type="expression" dxfId="24848" priority="15876">
      <formula>$Y227=1</formula>
    </cfRule>
    <cfRule type="expression" dxfId="24847" priority="15877">
      <formula>$Y227=4</formula>
    </cfRule>
    <cfRule type="expression" dxfId="24846" priority="15878">
      <formula>$Y227=3</formula>
    </cfRule>
    <cfRule type="expression" dxfId="24845" priority="15879">
      <formula>$Y227=2</formula>
    </cfRule>
    <cfRule type="expression" dxfId="24844" priority="15880">
      <formula>$Y227=1</formula>
    </cfRule>
  </conditionalFormatting>
  <conditionalFormatting sqref="B227:C227">
    <cfRule type="expression" dxfId="24843" priority="15869">
      <formula>$Y227=4</formula>
    </cfRule>
    <cfRule type="expression" dxfId="24842" priority="15870">
      <formula>$Y227=3</formula>
    </cfRule>
  </conditionalFormatting>
  <conditionalFormatting sqref="B227:C227">
    <cfRule type="expression" dxfId="24841" priority="15871">
      <formula>$Y227=2</formula>
    </cfRule>
    <cfRule type="expression" dxfId="24840" priority="15872">
      <formula>$Y227=1</formula>
    </cfRule>
  </conditionalFormatting>
  <conditionalFormatting sqref="B227:C227">
    <cfRule type="expression" dxfId="24839" priority="15865">
      <formula>$Y227=4</formula>
    </cfRule>
    <cfRule type="expression" dxfId="24838" priority="15866">
      <formula>$Y227=3</formula>
    </cfRule>
  </conditionalFormatting>
  <conditionalFormatting sqref="B227:C227">
    <cfRule type="expression" dxfId="24837" priority="15867">
      <formula>$Y227=2</formula>
    </cfRule>
    <cfRule type="expression" dxfId="24836" priority="15868">
      <formula>$Y227=1</formula>
    </cfRule>
  </conditionalFormatting>
  <conditionalFormatting sqref="AB217:AF217 Q217 Z217">
    <cfRule type="expression" dxfId="24835" priority="15857">
      <formula>$Y217=4</formula>
    </cfRule>
    <cfRule type="expression" dxfId="24834" priority="15858">
      <formula>$Y217=3</formula>
    </cfRule>
    <cfRule type="expression" dxfId="24833" priority="15859">
      <formula>$Y217=2</formula>
    </cfRule>
    <cfRule type="expression" dxfId="24832" priority="15860">
      <formula>$Y217=1</formula>
    </cfRule>
  </conditionalFormatting>
  <conditionalFormatting sqref="AA217">
    <cfRule type="expression" dxfId="24831" priority="15853">
      <formula>$Y217=4</formula>
    </cfRule>
    <cfRule type="expression" dxfId="24830" priority="15854">
      <formula>$Y217=3</formula>
    </cfRule>
    <cfRule type="expression" dxfId="24829" priority="15855">
      <formula>$Y217=2</formula>
    </cfRule>
    <cfRule type="expression" dxfId="24828" priority="15856">
      <formula>$Y217=1</formula>
    </cfRule>
  </conditionalFormatting>
  <conditionalFormatting sqref="P217">
    <cfRule type="expression" dxfId="24827" priority="15849">
      <formula>$Y217=4</formula>
    </cfRule>
    <cfRule type="expression" dxfId="24826" priority="15850">
      <formula>$Y217=3</formula>
    </cfRule>
    <cfRule type="expression" dxfId="24825" priority="15851">
      <formula>$Y217=2</formula>
    </cfRule>
    <cfRule type="expression" dxfId="24824" priority="15852">
      <formula>$Y217=1</formula>
    </cfRule>
  </conditionalFormatting>
  <conditionalFormatting sqref="AB226:AF226 Q226 Z226">
    <cfRule type="expression" dxfId="24823" priority="15841">
      <formula>$Y226=4</formula>
    </cfRule>
    <cfRule type="expression" dxfId="24822" priority="15842">
      <formula>$Y226=3</formula>
    </cfRule>
    <cfRule type="expression" dxfId="24821" priority="15843">
      <formula>$Y226=2</formula>
    </cfRule>
    <cfRule type="expression" dxfId="24820" priority="15844">
      <formula>$Y226=1</formula>
    </cfRule>
  </conditionalFormatting>
  <conditionalFormatting sqref="AA226">
    <cfRule type="expression" dxfId="24819" priority="15837">
      <formula>$Y226=4</formula>
    </cfRule>
    <cfRule type="expression" dxfId="24818" priority="15838">
      <formula>$Y226=3</formula>
    </cfRule>
    <cfRule type="expression" dxfId="24817" priority="15839">
      <formula>$Y226=2</formula>
    </cfRule>
    <cfRule type="expression" dxfId="24816" priority="15840">
      <formula>$Y226=1</formula>
    </cfRule>
  </conditionalFormatting>
  <conditionalFormatting sqref="P226">
    <cfRule type="expression" dxfId="24815" priority="15833">
      <formula>$Y226=4</formula>
    </cfRule>
    <cfRule type="expression" dxfId="24814" priority="15834">
      <formula>$Y226=3</formula>
    </cfRule>
    <cfRule type="expression" dxfId="24813" priority="15835">
      <formula>$Y226=2</formula>
    </cfRule>
    <cfRule type="expression" dxfId="24812" priority="15836">
      <formula>$Y226=1</formula>
    </cfRule>
  </conditionalFormatting>
  <conditionalFormatting sqref="R218:R219">
    <cfRule type="expression" dxfId="24811" priority="15829">
      <formula>$Y218=4</formula>
    </cfRule>
    <cfRule type="expression" dxfId="24810" priority="15830">
      <formula>$Y218=3</formula>
    </cfRule>
    <cfRule type="expression" dxfId="24809" priority="15831">
      <formula>$Y218=2</formula>
    </cfRule>
    <cfRule type="expression" dxfId="24808" priority="15832">
      <formula>$Y218=1</formula>
    </cfRule>
  </conditionalFormatting>
  <conditionalFormatting sqref="Q218:Q227 S218:Z219 Z220:Z227 AB218:AF227">
    <cfRule type="expression" dxfId="24807" priority="15825">
      <formula>$Y218=4</formula>
    </cfRule>
    <cfRule type="expression" dxfId="24806" priority="15826">
      <formula>$Y218=3</formula>
    </cfRule>
    <cfRule type="expression" dxfId="24805" priority="15827">
      <formula>$Y218=2</formula>
    </cfRule>
    <cfRule type="expression" dxfId="24804" priority="15828">
      <formula>$Y218=1</formula>
    </cfRule>
  </conditionalFormatting>
  <conditionalFormatting sqref="AA218:AA227">
    <cfRule type="expression" dxfId="24803" priority="15821">
      <formula>$Y218=4</formula>
    </cfRule>
    <cfRule type="expression" dxfId="24802" priority="15822">
      <formula>$Y218=3</formula>
    </cfRule>
    <cfRule type="expression" dxfId="24801" priority="15823">
      <formula>$Y218=2</formula>
    </cfRule>
    <cfRule type="expression" dxfId="24800" priority="15824">
      <formula>$Y218=1</formula>
    </cfRule>
  </conditionalFormatting>
  <conditionalFormatting sqref="P218:P227">
    <cfRule type="expression" dxfId="24799" priority="15817">
      <formula>$Y218=4</formula>
    </cfRule>
    <cfRule type="expression" dxfId="24798" priority="15818">
      <formula>$Y218=3</formula>
    </cfRule>
    <cfRule type="expression" dxfId="24797" priority="15819">
      <formula>$Y218=2</formula>
    </cfRule>
    <cfRule type="expression" dxfId="24796" priority="15820">
      <formula>$Y218=1</formula>
    </cfRule>
  </conditionalFormatting>
  <conditionalFormatting sqref="AB227:AF227 Q227 Z227">
    <cfRule type="expression" dxfId="24795" priority="15809">
      <formula>$Y227=4</formula>
    </cfRule>
    <cfRule type="expression" dxfId="24794" priority="15810">
      <formula>$Y227=3</formula>
    </cfRule>
    <cfRule type="expression" dxfId="24793" priority="15811">
      <formula>$Y227=2</formula>
    </cfRule>
    <cfRule type="expression" dxfId="24792" priority="15812">
      <formula>$Y227=1</formula>
    </cfRule>
  </conditionalFormatting>
  <conditionalFormatting sqref="AA227">
    <cfRule type="expression" dxfId="24791" priority="15805">
      <formula>$Y227=4</formula>
    </cfRule>
    <cfRule type="expression" dxfId="24790" priority="15806">
      <formula>$Y227=3</formula>
    </cfRule>
    <cfRule type="expression" dxfId="24789" priority="15807">
      <formula>$Y227=2</formula>
    </cfRule>
    <cfRule type="expression" dxfId="24788" priority="15808">
      <formula>$Y227=1</formula>
    </cfRule>
  </conditionalFormatting>
  <conditionalFormatting sqref="P227">
    <cfRule type="expression" dxfId="24787" priority="15801">
      <formula>$Y227=4</formula>
    </cfRule>
    <cfRule type="expression" dxfId="24786" priority="15802">
      <formula>$Y227=3</formula>
    </cfRule>
    <cfRule type="expression" dxfId="24785" priority="15803">
      <formula>$Y227=2</formula>
    </cfRule>
    <cfRule type="expression" dxfId="24784" priority="15804">
      <formula>$Y227=1</formula>
    </cfRule>
  </conditionalFormatting>
  <conditionalFormatting sqref="A228:A232">
    <cfRule type="expression" dxfId="24783" priority="15797">
      <formula>$Y228=4</formula>
    </cfRule>
    <cfRule type="expression" dxfId="24782" priority="15798">
      <formula>$Y228=3</formula>
    </cfRule>
  </conditionalFormatting>
  <conditionalFormatting sqref="A228:A232">
    <cfRule type="expression" dxfId="24781" priority="15799">
      <formula>$Y228=2</formula>
    </cfRule>
    <cfRule type="expression" dxfId="24780" priority="15800">
      <formula>$Y228=1</formula>
    </cfRule>
  </conditionalFormatting>
  <conditionalFormatting sqref="B228:C228">
    <cfRule type="expression" dxfId="24779" priority="15793">
      <formula>$Y228=4</formula>
    </cfRule>
    <cfRule type="expression" dxfId="24778" priority="15794">
      <formula>$Y228=3</formula>
    </cfRule>
  </conditionalFormatting>
  <conditionalFormatting sqref="B228:C228">
    <cfRule type="expression" dxfId="24777" priority="15795">
      <formula>$Y228=2</formula>
    </cfRule>
    <cfRule type="expression" dxfId="24776" priority="15796">
      <formula>$Y228=1</formula>
    </cfRule>
  </conditionalFormatting>
  <conditionalFormatting sqref="B228:C228">
    <cfRule type="expression" dxfId="24775" priority="15789">
      <formula>$Y228=4</formula>
    </cfRule>
    <cfRule type="expression" dxfId="24774" priority="15790">
      <formula>$Y228=3</formula>
    </cfRule>
  </conditionalFormatting>
  <conditionalFormatting sqref="B228:C228">
    <cfRule type="expression" dxfId="24773" priority="15791">
      <formula>$Y228=2</formula>
    </cfRule>
    <cfRule type="expression" dxfId="24772" priority="15792">
      <formula>$Y228=1</formula>
    </cfRule>
  </conditionalFormatting>
  <conditionalFormatting sqref="B229:C229">
    <cfRule type="expression" dxfId="24771" priority="15785">
      <formula>$Y229=4</formula>
    </cfRule>
    <cfRule type="expression" dxfId="24770" priority="15786">
      <formula>$Y229=3</formula>
    </cfRule>
  </conditionalFormatting>
  <conditionalFormatting sqref="B229:C229">
    <cfRule type="expression" dxfId="24769" priority="15787">
      <formula>$Y229=2</formula>
    </cfRule>
    <cfRule type="expression" dxfId="24768" priority="15788">
      <formula>$Y229=1</formula>
    </cfRule>
  </conditionalFormatting>
  <conditionalFormatting sqref="B229:C229">
    <cfRule type="expression" dxfId="24767" priority="15781">
      <formula>$Y229=4</formula>
    </cfRule>
    <cfRule type="expression" dxfId="24766" priority="15782">
      <formula>$Y229=3</formula>
    </cfRule>
  </conditionalFormatting>
  <conditionalFormatting sqref="B229:C229">
    <cfRule type="expression" dxfId="24765" priority="15783">
      <formula>$Y229=2</formula>
    </cfRule>
    <cfRule type="expression" dxfId="24764" priority="15784">
      <formula>$Y229=1</formula>
    </cfRule>
  </conditionalFormatting>
  <conditionalFormatting sqref="I228">
    <cfRule type="expression" dxfId="24763" priority="15777">
      <formula>$Y228=4</formula>
    </cfRule>
    <cfRule type="expression" dxfId="24762" priority="15778">
      <formula>$Y228=3</formula>
    </cfRule>
    <cfRule type="expression" dxfId="24761" priority="15779">
      <formula>$Y228=2</formula>
    </cfRule>
    <cfRule type="expression" dxfId="24760" priority="15780">
      <formula>$Y228=1</formula>
    </cfRule>
  </conditionalFormatting>
  <conditionalFormatting sqref="H228">
    <cfRule type="expression" dxfId="24759" priority="15773">
      <formula>$Y228=4</formula>
    </cfRule>
    <cfRule type="expression" dxfId="24758" priority="15774">
      <formula>$Y228=3</formula>
    </cfRule>
    <cfRule type="expression" dxfId="24757" priority="15775">
      <formula>$Y228=2</formula>
    </cfRule>
    <cfRule type="expression" dxfId="24756" priority="15776">
      <formula>$Y228=1</formula>
    </cfRule>
  </conditionalFormatting>
  <conditionalFormatting sqref="H228">
    <cfRule type="expression" dxfId="24755" priority="15765">
      <formula>$Y228=4</formula>
    </cfRule>
    <cfRule type="expression" dxfId="24754" priority="15766">
      <formula>$Y228=3</formula>
    </cfRule>
    <cfRule type="expression" dxfId="24753" priority="15767">
      <formula>$Y228=2</formula>
    </cfRule>
    <cfRule type="expression" dxfId="24752" priority="15768">
      <formula>$Y228=1</formula>
    </cfRule>
    <cfRule type="expression" dxfId="24751" priority="15769">
      <formula>$Y228=4</formula>
    </cfRule>
    <cfRule type="expression" dxfId="24750" priority="15770">
      <formula>$Y228=3</formula>
    </cfRule>
    <cfRule type="expression" dxfId="24749" priority="15771">
      <formula>$Y228=2</formula>
    </cfRule>
    <cfRule type="expression" dxfId="24748" priority="15772">
      <formula>$Y228=1</formula>
    </cfRule>
  </conditionalFormatting>
  <conditionalFormatting sqref="H228">
    <cfRule type="expression" dxfId="24747" priority="15761">
      <formula>$Y228=4</formula>
    </cfRule>
    <cfRule type="expression" dxfId="24746" priority="15762">
      <formula>$Y228=3</formula>
    </cfRule>
    <cfRule type="expression" dxfId="24745" priority="15763">
      <formula>$Y228=2</formula>
    </cfRule>
    <cfRule type="expression" dxfId="24744" priority="15764">
      <formula>$Y228=1</formula>
    </cfRule>
  </conditionalFormatting>
  <conditionalFormatting sqref="H228">
    <cfRule type="expression" dxfId="24743" priority="15753">
      <formula>$Y228=4</formula>
    </cfRule>
    <cfRule type="expression" dxfId="24742" priority="15754">
      <formula>$Y228=3</formula>
    </cfRule>
    <cfRule type="expression" dxfId="24741" priority="15755">
      <formula>$Y228=2</formula>
    </cfRule>
    <cfRule type="expression" dxfId="24740" priority="15756">
      <formula>$Y228=1</formula>
    </cfRule>
    <cfRule type="expression" dxfId="24739" priority="15757">
      <formula>$Y228=4</formula>
    </cfRule>
    <cfRule type="expression" dxfId="24738" priority="15758">
      <formula>$Y228=3</formula>
    </cfRule>
    <cfRule type="expression" dxfId="24737" priority="15759">
      <formula>$Y228=2</formula>
    </cfRule>
    <cfRule type="expression" dxfId="24736" priority="15760">
      <formula>$Y228=1</formula>
    </cfRule>
  </conditionalFormatting>
  <conditionalFormatting sqref="F228">
    <cfRule type="expression" dxfId="24735" priority="15749">
      <formula>$Y228=4</formula>
    </cfRule>
    <cfRule type="expression" dxfId="24734" priority="15750">
      <formula>$Y228=3</formula>
    </cfRule>
    <cfRule type="expression" dxfId="24733" priority="15751">
      <formula>$Y228=2</formula>
    </cfRule>
    <cfRule type="expression" dxfId="24732" priority="15752">
      <formula>$Y228=1</formula>
    </cfRule>
  </conditionalFormatting>
  <conditionalFormatting sqref="F228">
    <cfRule type="expression" dxfId="24731" priority="15741">
      <formula>$Y228=4</formula>
    </cfRule>
    <cfRule type="expression" dxfId="24730" priority="15742">
      <formula>$Y228=3</formula>
    </cfRule>
    <cfRule type="expression" dxfId="24729" priority="15743">
      <formula>$Y228=2</formula>
    </cfRule>
    <cfRule type="expression" dxfId="24728" priority="15744">
      <formula>$Y228=1</formula>
    </cfRule>
    <cfRule type="expression" dxfId="24727" priority="15745">
      <formula>$Y228=4</formula>
    </cfRule>
    <cfRule type="expression" dxfId="24726" priority="15746">
      <formula>$Y228=3</formula>
    </cfRule>
    <cfRule type="expression" dxfId="24725" priority="15747">
      <formula>$Y228=2</formula>
    </cfRule>
    <cfRule type="expression" dxfId="24724" priority="15748">
      <formula>$Y228=1</formula>
    </cfRule>
  </conditionalFormatting>
  <conditionalFormatting sqref="G228">
    <cfRule type="expression" dxfId="24723" priority="15737">
      <formula>$Y228=4</formula>
    </cfRule>
    <cfRule type="expression" dxfId="24722" priority="15738">
      <formula>$Y228=3</formula>
    </cfRule>
    <cfRule type="expression" dxfId="24721" priority="15739">
      <formula>$Y228=2</formula>
    </cfRule>
    <cfRule type="expression" dxfId="24720" priority="15740">
      <formula>$Y228=1</formula>
    </cfRule>
  </conditionalFormatting>
  <conditionalFormatting sqref="G228">
    <cfRule type="expression" dxfId="24719" priority="15729">
      <formula>$Y228=4</formula>
    </cfRule>
    <cfRule type="expression" dxfId="24718" priority="15730">
      <formula>$Y228=3</formula>
    </cfRule>
    <cfRule type="expression" dxfId="24717" priority="15731">
      <formula>$Y228=2</formula>
    </cfRule>
    <cfRule type="expression" dxfId="24716" priority="15732">
      <formula>$Y228=1</formula>
    </cfRule>
    <cfRule type="expression" dxfId="24715" priority="15733">
      <formula>$Y228=4</formula>
    </cfRule>
    <cfRule type="expression" dxfId="24714" priority="15734">
      <formula>$Y228=3</formula>
    </cfRule>
    <cfRule type="expression" dxfId="24713" priority="15735">
      <formula>$Y228=2</formula>
    </cfRule>
    <cfRule type="expression" dxfId="24712" priority="15736">
      <formula>$Y228=1</formula>
    </cfRule>
  </conditionalFormatting>
  <conditionalFormatting sqref="K229">
    <cfRule type="expression" dxfId="24711" priority="15725">
      <formula>$Y229=4</formula>
    </cfRule>
    <cfRule type="expression" dxfId="24710" priority="15726">
      <formula>$Y229=3</formula>
    </cfRule>
    <cfRule type="expression" dxfId="24709" priority="15727">
      <formula>$Y229=2</formula>
    </cfRule>
    <cfRule type="expression" dxfId="24708" priority="15728">
      <formula>$Y229=1</formula>
    </cfRule>
  </conditionalFormatting>
  <conditionalFormatting sqref="J230">
    <cfRule type="expression" dxfId="24707" priority="15721">
      <formula>$Y230=4</formula>
    </cfRule>
    <cfRule type="expression" dxfId="24706" priority="15722">
      <formula>$Y230=3</formula>
    </cfRule>
    <cfRule type="expression" dxfId="24705" priority="15723">
      <formula>$Y230=2</formula>
    </cfRule>
    <cfRule type="expression" dxfId="24704" priority="15724">
      <formula>$Y230=1</formula>
    </cfRule>
  </conditionalFormatting>
  <conditionalFormatting sqref="I229">
    <cfRule type="expression" dxfId="24703" priority="15717">
      <formula>$Y229=4</formula>
    </cfRule>
    <cfRule type="expression" dxfId="24702" priority="15718">
      <formula>$Y229=3</formula>
    </cfRule>
    <cfRule type="expression" dxfId="24701" priority="15719">
      <formula>$Y229=2</formula>
    </cfRule>
    <cfRule type="expression" dxfId="24700" priority="15720">
      <formula>$Y229=1</formula>
    </cfRule>
  </conditionalFormatting>
  <conditionalFormatting sqref="H229">
    <cfRule type="expression" dxfId="24699" priority="15713">
      <formula>$Y229=4</formula>
    </cfRule>
    <cfRule type="expression" dxfId="24698" priority="15714">
      <formula>$Y229=3</formula>
    </cfRule>
    <cfRule type="expression" dxfId="24697" priority="15715">
      <formula>$Y229=2</formula>
    </cfRule>
    <cfRule type="expression" dxfId="24696" priority="15716">
      <formula>$Y229=1</formula>
    </cfRule>
  </conditionalFormatting>
  <conditionalFormatting sqref="H229">
    <cfRule type="expression" dxfId="24695" priority="15705">
      <formula>$Y229=4</formula>
    </cfRule>
    <cfRule type="expression" dxfId="24694" priority="15706">
      <formula>$Y229=3</formula>
    </cfRule>
    <cfRule type="expression" dxfId="24693" priority="15707">
      <formula>$Y229=2</formula>
    </cfRule>
    <cfRule type="expression" dxfId="24692" priority="15708">
      <formula>$Y229=1</formula>
    </cfRule>
    <cfRule type="expression" dxfId="24691" priority="15709">
      <formula>$Y229=4</formula>
    </cfRule>
    <cfRule type="expression" dxfId="24690" priority="15710">
      <formula>$Y229=3</formula>
    </cfRule>
    <cfRule type="expression" dxfId="24689" priority="15711">
      <formula>$Y229=2</formula>
    </cfRule>
    <cfRule type="expression" dxfId="24688" priority="15712">
      <formula>$Y229=1</formula>
    </cfRule>
  </conditionalFormatting>
  <conditionalFormatting sqref="H229">
    <cfRule type="expression" dxfId="24687" priority="15701">
      <formula>$Y229=4</formula>
    </cfRule>
    <cfRule type="expression" dxfId="24686" priority="15702">
      <formula>$Y229=3</formula>
    </cfRule>
    <cfRule type="expression" dxfId="24685" priority="15703">
      <formula>$Y229=2</formula>
    </cfRule>
    <cfRule type="expression" dxfId="24684" priority="15704">
      <formula>$Y229=1</formula>
    </cfRule>
  </conditionalFormatting>
  <conditionalFormatting sqref="H229">
    <cfRule type="expression" dxfId="24683" priority="15693">
      <formula>$Y229=4</formula>
    </cfRule>
    <cfRule type="expression" dxfId="24682" priority="15694">
      <formula>$Y229=3</formula>
    </cfRule>
    <cfRule type="expression" dxfId="24681" priority="15695">
      <formula>$Y229=2</formula>
    </cfRule>
    <cfRule type="expression" dxfId="24680" priority="15696">
      <formula>$Y229=1</formula>
    </cfRule>
    <cfRule type="expression" dxfId="24679" priority="15697">
      <formula>$Y229=4</formula>
    </cfRule>
    <cfRule type="expression" dxfId="24678" priority="15698">
      <formula>$Y229=3</formula>
    </cfRule>
    <cfRule type="expression" dxfId="24677" priority="15699">
      <formula>$Y229=2</formula>
    </cfRule>
    <cfRule type="expression" dxfId="24676" priority="15700">
      <formula>$Y229=1</formula>
    </cfRule>
  </conditionalFormatting>
  <conditionalFormatting sqref="F229">
    <cfRule type="expression" dxfId="24675" priority="15689">
      <formula>$Y229=4</formula>
    </cfRule>
    <cfRule type="expression" dxfId="24674" priority="15690">
      <formula>$Y229=3</formula>
    </cfRule>
    <cfRule type="expression" dxfId="24673" priority="15691">
      <formula>$Y229=2</formula>
    </cfRule>
    <cfRule type="expression" dxfId="24672" priority="15692">
      <formula>$Y229=1</formula>
    </cfRule>
  </conditionalFormatting>
  <conditionalFormatting sqref="F229">
    <cfRule type="expression" dxfId="24671" priority="15681">
      <formula>$Y229=4</formula>
    </cfRule>
    <cfRule type="expression" dxfId="24670" priority="15682">
      <formula>$Y229=3</formula>
    </cfRule>
    <cfRule type="expression" dxfId="24669" priority="15683">
      <formula>$Y229=2</formula>
    </cfRule>
    <cfRule type="expression" dxfId="24668" priority="15684">
      <formula>$Y229=1</formula>
    </cfRule>
    <cfRule type="expression" dxfId="24667" priority="15685">
      <formula>$Y229=4</formula>
    </cfRule>
    <cfRule type="expression" dxfId="24666" priority="15686">
      <formula>$Y229=3</formula>
    </cfRule>
    <cfRule type="expression" dxfId="24665" priority="15687">
      <formula>$Y229=2</formula>
    </cfRule>
    <cfRule type="expression" dxfId="24664" priority="15688">
      <formula>$Y229=1</formula>
    </cfRule>
  </conditionalFormatting>
  <conditionalFormatting sqref="G229">
    <cfRule type="expression" dxfId="24663" priority="15677">
      <formula>$Y229=4</formula>
    </cfRule>
    <cfRule type="expression" dxfId="24662" priority="15678">
      <formula>$Y229=3</formula>
    </cfRule>
    <cfRule type="expression" dxfId="24661" priority="15679">
      <formula>$Y229=2</formula>
    </cfRule>
    <cfRule type="expression" dxfId="24660" priority="15680">
      <formula>$Y229=1</formula>
    </cfRule>
  </conditionalFormatting>
  <conditionalFormatting sqref="G229">
    <cfRule type="expression" dxfId="24659" priority="15669">
      <formula>$Y229=4</formula>
    </cfRule>
    <cfRule type="expression" dxfId="24658" priority="15670">
      <formula>$Y229=3</formula>
    </cfRule>
    <cfRule type="expression" dxfId="24657" priority="15671">
      <formula>$Y229=2</formula>
    </cfRule>
    <cfRule type="expression" dxfId="24656" priority="15672">
      <formula>$Y229=1</formula>
    </cfRule>
    <cfRule type="expression" dxfId="24655" priority="15673">
      <formula>$Y229=4</formula>
    </cfRule>
    <cfRule type="expression" dxfId="24654" priority="15674">
      <formula>$Y229=3</formula>
    </cfRule>
    <cfRule type="expression" dxfId="24653" priority="15675">
      <formula>$Y229=2</formula>
    </cfRule>
    <cfRule type="expression" dxfId="24652" priority="15676">
      <formula>$Y229=1</formula>
    </cfRule>
  </conditionalFormatting>
  <conditionalFormatting sqref="O228:O232">
    <cfRule type="expression" dxfId="24651" priority="15665">
      <formula>$Y228=4</formula>
    </cfRule>
    <cfRule type="expression" dxfId="24650" priority="15666">
      <formula>$Y228=3</formula>
    </cfRule>
    <cfRule type="expression" dxfId="24649" priority="15667">
      <formula>$Y228=2</formula>
    </cfRule>
    <cfRule type="expression" dxfId="24648" priority="15668">
      <formula>$Y228=1</formula>
    </cfRule>
  </conditionalFormatting>
  <conditionalFormatting sqref="N228:N232">
    <cfRule type="expression" dxfId="24647" priority="15661">
      <formula>$Y228=4</formula>
    </cfRule>
    <cfRule type="expression" dxfId="24646" priority="15662">
      <formula>$Y228=3</formula>
    </cfRule>
    <cfRule type="expression" dxfId="24645" priority="15663">
      <formula>$Y228=2</formula>
    </cfRule>
    <cfRule type="expression" dxfId="24644" priority="15664">
      <formula>$Y228=1</formula>
    </cfRule>
  </conditionalFormatting>
  <conditionalFormatting sqref="R228">
    <cfRule type="expression" dxfId="24643" priority="15657">
      <formula>$Y228=4</formula>
    </cfRule>
    <cfRule type="expression" dxfId="24642" priority="15658">
      <formula>$Y228=3</formula>
    </cfRule>
    <cfRule type="expression" dxfId="24641" priority="15659">
      <formula>$Y228=2</formula>
    </cfRule>
    <cfRule type="expression" dxfId="24640" priority="15660">
      <formula>$Y228=1</formula>
    </cfRule>
  </conditionalFormatting>
  <conditionalFormatting sqref="AB228:AF228 Q228 S228:Z228">
    <cfRule type="expression" dxfId="24639" priority="15653">
      <formula>$Y228=4</formula>
    </cfRule>
    <cfRule type="expression" dxfId="24638" priority="15654">
      <formula>$Y228=3</formula>
    </cfRule>
    <cfRule type="expression" dxfId="24637" priority="15655">
      <formula>$Y228=2</formula>
    </cfRule>
    <cfRule type="expression" dxfId="24636" priority="15656">
      <formula>$Y228=1</formula>
    </cfRule>
  </conditionalFormatting>
  <conditionalFormatting sqref="AA228">
    <cfRule type="expression" dxfId="24635" priority="15649">
      <formula>$Y228=4</formula>
    </cfRule>
    <cfRule type="expression" dxfId="24634" priority="15650">
      <formula>$Y228=3</formula>
    </cfRule>
    <cfRule type="expression" dxfId="24633" priority="15651">
      <formula>$Y228=2</formula>
    </cfRule>
    <cfRule type="expression" dxfId="24632" priority="15652">
      <formula>$Y228=1</formula>
    </cfRule>
  </conditionalFormatting>
  <conditionalFormatting sqref="P228">
    <cfRule type="expression" dxfId="24631" priority="15645">
      <formula>$Y228=4</formula>
    </cfRule>
    <cfRule type="expression" dxfId="24630" priority="15646">
      <formula>$Y228=3</formula>
    </cfRule>
    <cfRule type="expression" dxfId="24629" priority="15647">
      <formula>$Y228=2</formula>
    </cfRule>
    <cfRule type="expression" dxfId="24628" priority="15648">
      <formula>$Y228=1</formula>
    </cfRule>
  </conditionalFormatting>
  <conditionalFormatting sqref="AD229:AF229 Q229">
    <cfRule type="expression" dxfId="24627" priority="15637">
      <formula>$Y229=4</formula>
    </cfRule>
    <cfRule type="expression" dxfId="24626" priority="15638">
      <formula>$Y229=3</formula>
    </cfRule>
    <cfRule type="expression" dxfId="24625" priority="15639">
      <formula>$Y229=2</formula>
    </cfRule>
    <cfRule type="expression" dxfId="24624" priority="15640">
      <formula>$Y229=1</formula>
    </cfRule>
  </conditionalFormatting>
  <conditionalFormatting sqref="P229">
    <cfRule type="expression" dxfId="24623" priority="15629">
      <formula>$Y229=4</formula>
    </cfRule>
    <cfRule type="expression" dxfId="24622" priority="15630">
      <formula>$Y229=3</formula>
    </cfRule>
    <cfRule type="expression" dxfId="24621" priority="15631">
      <formula>$Y229=2</formula>
    </cfRule>
    <cfRule type="expression" dxfId="24620" priority="15632">
      <formula>$Y229=1</formula>
    </cfRule>
  </conditionalFormatting>
  <conditionalFormatting sqref="K229">
    <cfRule type="expression" dxfId="24619" priority="15625">
      <formula>$Y229=4</formula>
    </cfRule>
    <cfRule type="expression" dxfId="24618" priority="15626">
      <formula>$Y229=3</formula>
    </cfRule>
    <cfRule type="expression" dxfId="24617" priority="15627">
      <formula>$Y229=2</formula>
    </cfRule>
    <cfRule type="expression" dxfId="24616" priority="15628">
      <formula>$Y229=1</formula>
    </cfRule>
  </conditionalFormatting>
  <conditionalFormatting sqref="J230">
    <cfRule type="expression" dxfId="24615" priority="15621">
      <formula>$Y230=4</formula>
    </cfRule>
    <cfRule type="expression" dxfId="24614" priority="15622">
      <formula>$Y230=3</formula>
    </cfRule>
    <cfRule type="expression" dxfId="24613" priority="15623">
      <formula>$Y230=2</formula>
    </cfRule>
    <cfRule type="expression" dxfId="24612" priority="15624">
      <formula>$Y230=1</formula>
    </cfRule>
  </conditionalFormatting>
  <conditionalFormatting sqref="B229:C229">
    <cfRule type="expression" dxfId="24611" priority="15617">
      <formula>$Y229=4</formula>
    </cfRule>
    <cfRule type="expression" dxfId="24610" priority="15618">
      <formula>$Y229=3</formula>
    </cfRule>
  </conditionalFormatting>
  <conditionalFormatting sqref="B229:C229">
    <cfRule type="expression" dxfId="24609" priority="15619">
      <formula>$Y229=2</formula>
    </cfRule>
    <cfRule type="expression" dxfId="24608" priority="15620">
      <formula>$Y229=1</formula>
    </cfRule>
  </conditionalFormatting>
  <conditionalFormatting sqref="B229:C229">
    <cfRule type="expression" dxfId="24607" priority="15613">
      <formula>$Y229=4</formula>
    </cfRule>
    <cfRule type="expression" dxfId="24606" priority="15614">
      <formula>$Y229=3</formula>
    </cfRule>
  </conditionalFormatting>
  <conditionalFormatting sqref="B229:C229">
    <cfRule type="expression" dxfId="24605" priority="15615">
      <formula>$Y229=2</formula>
    </cfRule>
    <cfRule type="expression" dxfId="24604" priority="15616">
      <formula>$Y229=1</formula>
    </cfRule>
  </conditionalFormatting>
  <conditionalFormatting sqref="B230:C230">
    <cfRule type="expression" dxfId="24603" priority="15609">
      <formula>$Y230=4</formula>
    </cfRule>
    <cfRule type="expression" dxfId="24602" priority="15610">
      <formula>$Y230=3</formula>
    </cfRule>
  </conditionalFormatting>
  <conditionalFormatting sqref="B230:C230">
    <cfRule type="expression" dxfId="24601" priority="15611">
      <formula>$Y230=2</formula>
    </cfRule>
    <cfRule type="expression" dxfId="24600" priority="15612">
      <formula>$Y230=1</formula>
    </cfRule>
  </conditionalFormatting>
  <conditionalFormatting sqref="B230:C230">
    <cfRule type="expression" dxfId="24599" priority="15605">
      <formula>$Y230=4</formula>
    </cfRule>
    <cfRule type="expression" dxfId="24598" priority="15606">
      <formula>$Y230=3</formula>
    </cfRule>
  </conditionalFormatting>
  <conditionalFormatting sqref="B230:C230">
    <cfRule type="expression" dxfId="24597" priority="15607">
      <formula>$Y230=2</formula>
    </cfRule>
    <cfRule type="expression" dxfId="24596" priority="15608">
      <formula>$Y230=1</formula>
    </cfRule>
  </conditionalFormatting>
  <conditionalFormatting sqref="I229">
    <cfRule type="expression" dxfId="24595" priority="15601">
      <formula>$Y229=4</formula>
    </cfRule>
    <cfRule type="expression" dxfId="24594" priority="15602">
      <formula>$Y229=3</formula>
    </cfRule>
    <cfRule type="expression" dxfId="24593" priority="15603">
      <formula>$Y229=2</formula>
    </cfRule>
    <cfRule type="expression" dxfId="24592" priority="15604">
      <formula>$Y229=1</formula>
    </cfRule>
  </conditionalFormatting>
  <conditionalFormatting sqref="H229">
    <cfRule type="expression" dxfId="24591" priority="15597">
      <formula>$Y229=4</formula>
    </cfRule>
    <cfRule type="expression" dxfId="24590" priority="15598">
      <formula>$Y229=3</formula>
    </cfRule>
    <cfRule type="expression" dxfId="24589" priority="15599">
      <formula>$Y229=2</formula>
    </cfRule>
    <cfRule type="expression" dxfId="24588" priority="15600">
      <formula>$Y229=1</formula>
    </cfRule>
  </conditionalFormatting>
  <conditionalFormatting sqref="H229">
    <cfRule type="expression" dxfId="24587" priority="15589">
      <formula>$Y229=4</formula>
    </cfRule>
    <cfRule type="expression" dxfId="24586" priority="15590">
      <formula>$Y229=3</formula>
    </cfRule>
    <cfRule type="expression" dxfId="24585" priority="15591">
      <formula>$Y229=2</formula>
    </cfRule>
    <cfRule type="expression" dxfId="24584" priority="15592">
      <formula>$Y229=1</formula>
    </cfRule>
    <cfRule type="expression" dxfId="24583" priority="15593">
      <formula>$Y229=4</formula>
    </cfRule>
    <cfRule type="expression" dxfId="24582" priority="15594">
      <formula>$Y229=3</formula>
    </cfRule>
    <cfRule type="expression" dxfId="24581" priority="15595">
      <formula>$Y229=2</formula>
    </cfRule>
    <cfRule type="expression" dxfId="24580" priority="15596">
      <formula>$Y229=1</formula>
    </cfRule>
  </conditionalFormatting>
  <conditionalFormatting sqref="H229">
    <cfRule type="expression" dxfId="24579" priority="15585">
      <formula>$Y229=4</formula>
    </cfRule>
    <cfRule type="expression" dxfId="24578" priority="15586">
      <formula>$Y229=3</formula>
    </cfRule>
    <cfRule type="expression" dxfId="24577" priority="15587">
      <formula>$Y229=2</formula>
    </cfRule>
    <cfRule type="expression" dxfId="24576" priority="15588">
      <formula>$Y229=1</formula>
    </cfRule>
  </conditionalFormatting>
  <conditionalFormatting sqref="H229">
    <cfRule type="expression" dxfId="24575" priority="15577">
      <formula>$Y229=4</formula>
    </cfRule>
    <cfRule type="expression" dxfId="24574" priority="15578">
      <formula>$Y229=3</formula>
    </cfRule>
    <cfRule type="expression" dxfId="24573" priority="15579">
      <formula>$Y229=2</formula>
    </cfRule>
    <cfRule type="expression" dxfId="24572" priority="15580">
      <formula>$Y229=1</formula>
    </cfRule>
    <cfRule type="expression" dxfId="24571" priority="15581">
      <formula>$Y229=4</formula>
    </cfRule>
    <cfRule type="expression" dxfId="24570" priority="15582">
      <formula>$Y229=3</formula>
    </cfRule>
    <cfRule type="expression" dxfId="24569" priority="15583">
      <formula>$Y229=2</formula>
    </cfRule>
    <cfRule type="expression" dxfId="24568" priority="15584">
      <formula>$Y229=1</formula>
    </cfRule>
  </conditionalFormatting>
  <conditionalFormatting sqref="F229">
    <cfRule type="expression" dxfId="24567" priority="15573">
      <formula>$Y229=4</formula>
    </cfRule>
    <cfRule type="expression" dxfId="24566" priority="15574">
      <formula>$Y229=3</formula>
    </cfRule>
    <cfRule type="expression" dxfId="24565" priority="15575">
      <formula>$Y229=2</formula>
    </cfRule>
    <cfRule type="expression" dxfId="24564" priority="15576">
      <formula>$Y229=1</formula>
    </cfRule>
  </conditionalFormatting>
  <conditionalFormatting sqref="F229">
    <cfRule type="expression" dxfId="24563" priority="15565">
      <formula>$Y229=4</formula>
    </cfRule>
    <cfRule type="expression" dxfId="24562" priority="15566">
      <formula>$Y229=3</formula>
    </cfRule>
    <cfRule type="expression" dxfId="24561" priority="15567">
      <formula>$Y229=2</formula>
    </cfRule>
    <cfRule type="expression" dxfId="24560" priority="15568">
      <formula>$Y229=1</formula>
    </cfRule>
    <cfRule type="expression" dxfId="24559" priority="15569">
      <formula>$Y229=4</formula>
    </cfRule>
    <cfRule type="expression" dxfId="24558" priority="15570">
      <formula>$Y229=3</formula>
    </cfRule>
    <cfRule type="expression" dxfId="24557" priority="15571">
      <formula>$Y229=2</formula>
    </cfRule>
    <cfRule type="expression" dxfId="24556" priority="15572">
      <formula>$Y229=1</formula>
    </cfRule>
  </conditionalFormatting>
  <conditionalFormatting sqref="G229">
    <cfRule type="expression" dxfId="24555" priority="15561">
      <formula>$Y229=4</formula>
    </cfRule>
    <cfRule type="expression" dxfId="24554" priority="15562">
      <formula>$Y229=3</formula>
    </cfRule>
    <cfRule type="expression" dxfId="24553" priority="15563">
      <formula>$Y229=2</formula>
    </cfRule>
    <cfRule type="expression" dxfId="24552" priority="15564">
      <formula>$Y229=1</formula>
    </cfRule>
  </conditionalFormatting>
  <conditionalFormatting sqref="G229">
    <cfRule type="expression" dxfId="24551" priority="15553">
      <formula>$Y229=4</formula>
    </cfRule>
    <cfRule type="expression" dxfId="24550" priority="15554">
      <formula>$Y229=3</formula>
    </cfRule>
    <cfRule type="expression" dxfId="24549" priority="15555">
      <formula>$Y229=2</formula>
    </cfRule>
    <cfRule type="expression" dxfId="24548" priority="15556">
      <formula>$Y229=1</formula>
    </cfRule>
    <cfRule type="expression" dxfId="24547" priority="15557">
      <formula>$Y229=4</formula>
    </cfRule>
    <cfRule type="expression" dxfId="24546" priority="15558">
      <formula>$Y229=3</formula>
    </cfRule>
    <cfRule type="expression" dxfId="24545" priority="15559">
      <formula>$Y229=2</formula>
    </cfRule>
    <cfRule type="expression" dxfId="24544" priority="15560">
      <formula>$Y229=1</formula>
    </cfRule>
  </conditionalFormatting>
  <conditionalFormatting sqref="K230">
    <cfRule type="expression" dxfId="24543" priority="15549">
      <formula>$Y230=4</formula>
    </cfRule>
    <cfRule type="expression" dxfId="24542" priority="15550">
      <formula>$Y230=3</formula>
    </cfRule>
    <cfRule type="expression" dxfId="24541" priority="15551">
      <formula>$Y230=2</formula>
    </cfRule>
    <cfRule type="expression" dxfId="24540" priority="15552">
      <formula>$Y230=1</formula>
    </cfRule>
  </conditionalFormatting>
  <conditionalFormatting sqref="I230">
    <cfRule type="expression" dxfId="24539" priority="15541">
      <formula>$Y230=4</formula>
    </cfRule>
    <cfRule type="expression" dxfId="24538" priority="15542">
      <formula>$Y230=3</formula>
    </cfRule>
    <cfRule type="expression" dxfId="24537" priority="15543">
      <formula>$Y230=2</formula>
    </cfRule>
    <cfRule type="expression" dxfId="24536" priority="15544">
      <formula>$Y230=1</formula>
    </cfRule>
  </conditionalFormatting>
  <conditionalFormatting sqref="H230">
    <cfRule type="expression" dxfId="24535" priority="15537">
      <formula>$Y230=4</formula>
    </cfRule>
    <cfRule type="expression" dxfId="24534" priority="15538">
      <formula>$Y230=3</formula>
    </cfRule>
    <cfRule type="expression" dxfId="24533" priority="15539">
      <formula>$Y230=2</formula>
    </cfRule>
    <cfRule type="expression" dxfId="24532" priority="15540">
      <formula>$Y230=1</formula>
    </cfRule>
  </conditionalFormatting>
  <conditionalFormatting sqref="H230">
    <cfRule type="expression" dxfId="24531" priority="15529">
      <formula>$Y230=4</formula>
    </cfRule>
    <cfRule type="expression" dxfId="24530" priority="15530">
      <formula>$Y230=3</formula>
    </cfRule>
    <cfRule type="expression" dxfId="24529" priority="15531">
      <formula>$Y230=2</formula>
    </cfRule>
    <cfRule type="expression" dxfId="24528" priority="15532">
      <formula>$Y230=1</formula>
    </cfRule>
    <cfRule type="expression" dxfId="24527" priority="15533">
      <formula>$Y230=4</formula>
    </cfRule>
    <cfRule type="expression" dxfId="24526" priority="15534">
      <formula>$Y230=3</formula>
    </cfRule>
    <cfRule type="expression" dxfId="24525" priority="15535">
      <formula>$Y230=2</formula>
    </cfRule>
    <cfRule type="expression" dxfId="24524" priority="15536">
      <formula>$Y230=1</formula>
    </cfRule>
  </conditionalFormatting>
  <conditionalFormatting sqref="H230">
    <cfRule type="expression" dxfId="24523" priority="15525">
      <formula>$Y230=4</formula>
    </cfRule>
    <cfRule type="expression" dxfId="24522" priority="15526">
      <formula>$Y230=3</formula>
    </cfRule>
    <cfRule type="expression" dxfId="24521" priority="15527">
      <formula>$Y230=2</formula>
    </cfRule>
    <cfRule type="expression" dxfId="24520" priority="15528">
      <formula>$Y230=1</formula>
    </cfRule>
  </conditionalFormatting>
  <conditionalFormatting sqref="H230">
    <cfRule type="expression" dxfId="24519" priority="15517">
      <formula>$Y230=4</formula>
    </cfRule>
    <cfRule type="expression" dxfId="24518" priority="15518">
      <formula>$Y230=3</formula>
    </cfRule>
    <cfRule type="expression" dxfId="24517" priority="15519">
      <formula>$Y230=2</formula>
    </cfRule>
    <cfRule type="expression" dxfId="24516" priority="15520">
      <formula>$Y230=1</formula>
    </cfRule>
    <cfRule type="expression" dxfId="24515" priority="15521">
      <formula>$Y230=4</formula>
    </cfRule>
    <cfRule type="expression" dxfId="24514" priority="15522">
      <formula>$Y230=3</formula>
    </cfRule>
    <cfRule type="expression" dxfId="24513" priority="15523">
      <formula>$Y230=2</formula>
    </cfRule>
    <cfRule type="expression" dxfId="24512" priority="15524">
      <formula>$Y230=1</formula>
    </cfRule>
  </conditionalFormatting>
  <conditionalFormatting sqref="F230">
    <cfRule type="expression" dxfId="24511" priority="15513">
      <formula>$Y230=4</formula>
    </cfRule>
    <cfRule type="expression" dxfId="24510" priority="15514">
      <formula>$Y230=3</formula>
    </cfRule>
    <cfRule type="expression" dxfId="24509" priority="15515">
      <formula>$Y230=2</formula>
    </cfRule>
    <cfRule type="expression" dxfId="24508" priority="15516">
      <formula>$Y230=1</formula>
    </cfRule>
  </conditionalFormatting>
  <conditionalFormatting sqref="F230">
    <cfRule type="expression" dxfId="24507" priority="15505">
      <formula>$Y230=4</formula>
    </cfRule>
    <cfRule type="expression" dxfId="24506" priority="15506">
      <formula>$Y230=3</formula>
    </cfRule>
    <cfRule type="expression" dxfId="24505" priority="15507">
      <formula>$Y230=2</formula>
    </cfRule>
    <cfRule type="expression" dxfId="24504" priority="15508">
      <formula>$Y230=1</formula>
    </cfRule>
    <cfRule type="expression" dxfId="24503" priority="15509">
      <formula>$Y230=4</formula>
    </cfRule>
    <cfRule type="expression" dxfId="24502" priority="15510">
      <formula>$Y230=3</formula>
    </cfRule>
    <cfRule type="expression" dxfId="24501" priority="15511">
      <formula>$Y230=2</formula>
    </cfRule>
    <cfRule type="expression" dxfId="24500" priority="15512">
      <formula>$Y230=1</formula>
    </cfRule>
  </conditionalFormatting>
  <conditionalFormatting sqref="G230">
    <cfRule type="expression" dxfId="24499" priority="15501">
      <formula>$Y230=4</formula>
    </cfRule>
    <cfRule type="expression" dxfId="24498" priority="15502">
      <formula>$Y230=3</formula>
    </cfRule>
    <cfRule type="expression" dxfId="24497" priority="15503">
      <formula>$Y230=2</formula>
    </cfRule>
    <cfRule type="expression" dxfId="24496" priority="15504">
      <formula>$Y230=1</formula>
    </cfRule>
  </conditionalFormatting>
  <conditionalFormatting sqref="G230">
    <cfRule type="expression" dxfId="24495" priority="15493">
      <formula>$Y230=4</formula>
    </cfRule>
    <cfRule type="expression" dxfId="24494" priority="15494">
      <formula>$Y230=3</formula>
    </cfRule>
    <cfRule type="expression" dxfId="24493" priority="15495">
      <formula>$Y230=2</formula>
    </cfRule>
    <cfRule type="expression" dxfId="24492" priority="15496">
      <formula>$Y230=1</formula>
    </cfRule>
    <cfRule type="expression" dxfId="24491" priority="15497">
      <formula>$Y230=4</formula>
    </cfRule>
    <cfRule type="expression" dxfId="24490" priority="15498">
      <formula>$Y230=3</formula>
    </cfRule>
    <cfRule type="expression" dxfId="24489" priority="15499">
      <formula>$Y230=2</formula>
    </cfRule>
    <cfRule type="expression" dxfId="24488" priority="15500">
      <formula>$Y230=1</formula>
    </cfRule>
  </conditionalFormatting>
  <conditionalFormatting sqref="AD229:AF229 Q229">
    <cfRule type="expression" dxfId="24487" priority="15485">
      <formula>$Y229=4</formula>
    </cfRule>
    <cfRule type="expression" dxfId="24486" priority="15486">
      <formula>$Y229=3</formula>
    </cfRule>
    <cfRule type="expression" dxfId="24485" priority="15487">
      <formula>$Y229=2</formula>
    </cfRule>
    <cfRule type="expression" dxfId="24484" priority="15488">
      <formula>$Y229=1</formula>
    </cfRule>
  </conditionalFormatting>
  <conditionalFormatting sqref="P229">
    <cfRule type="expression" dxfId="24483" priority="15477">
      <formula>$Y229=4</formula>
    </cfRule>
    <cfRule type="expression" dxfId="24482" priority="15478">
      <formula>$Y229=3</formula>
    </cfRule>
    <cfRule type="expression" dxfId="24481" priority="15479">
      <formula>$Y229=2</formula>
    </cfRule>
    <cfRule type="expression" dxfId="24480" priority="15480">
      <formula>$Y229=1</formula>
    </cfRule>
  </conditionalFormatting>
  <conditionalFormatting sqref="R230">
    <cfRule type="expression" dxfId="24479" priority="15473">
      <formula>$Y230=4</formula>
    </cfRule>
    <cfRule type="expression" dxfId="24478" priority="15474">
      <formula>$Y230=3</formula>
    </cfRule>
    <cfRule type="expression" dxfId="24477" priority="15475">
      <formula>$Y230=2</formula>
    </cfRule>
    <cfRule type="expression" dxfId="24476" priority="15476">
      <formula>$Y230=1</formula>
    </cfRule>
  </conditionalFormatting>
  <conditionalFormatting sqref="AB230:AF230 Q230 S230:Z230">
    <cfRule type="expression" dxfId="24475" priority="15469">
      <formula>$Y230=4</formula>
    </cfRule>
    <cfRule type="expression" dxfId="24474" priority="15470">
      <formula>$Y230=3</formula>
    </cfRule>
    <cfRule type="expression" dxfId="24473" priority="15471">
      <formula>$Y230=2</formula>
    </cfRule>
    <cfRule type="expression" dxfId="24472" priority="15472">
      <formula>$Y230=1</formula>
    </cfRule>
  </conditionalFormatting>
  <conditionalFormatting sqref="AA230">
    <cfRule type="expression" dxfId="24471" priority="15465">
      <formula>$Y230=4</formula>
    </cfRule>
    <cfRule type="expression" dxfId="24470" priority="15466">
      <formula>$Y230=3</formula>
    </cfRule>
    <cfRule type="expression" dxfId="24469" priority="15467">
      <formula>$Y230=2</formula>
    </cfRule>
    <cfRule type="expression" dxfId="24468" priority="15468">
      <formula>$Y230=1</formula>
    </cfRule>
  </conditionalFormatting>
  <conditionalFormatting sqref="P230">
    <cfRule type="expression" dxfId="24467" priority="15461">
      <formula>$Y230=4</formula>
    </cfRule>
    <cfRule type="expression" dxfId="24466" priority="15462">
      <formula>$Y230=3</formula>
    </cfRule>
    <cfRule type="expression" dxfId="24465" priority="15463">
      <formula>$Y230=2</formula>
    </cfRule>
    <cfRule type="expression" dxfId="24464" priority="15464">
      <formula>$Y230=1</formula>
    </cfRule>
  </conditionalFormatting>
  <conditionalFormatting sqref="J158">
    <cfRule type="expression" dxfId="24463" priority="15457">
      <formula>$Y158=4</formula>
    </cfRule>
    <cfRule type="expression" dxfId="24462" priority="15458">
      <formula>$Y158=3</formula>
    </cfRule>
    <cfRule type="expression" dxfId="24461" priority="15459">
      <formula>$Y158=2</formula>
    </cfRule>
    <cfRule type="expression" dxfId="24460" priority="15460">
      <formula>$Y158=1</formula>
    </cfRule>
  </conditionalFormatting>
  <conditionalFormatting sqref="H158">
    <cfRule type="expression" dxfId="24459" priority="15453">
      <formula>$Y158=4</formula>
    </cfRule>
    <cfRule type="expression" dxfId="24458" priority="15454">
      <formula>$Y158=3</formula>
    </cfRule>
    <cfRule type="expression" dxfId="24457" priority="15455">
      <formula>$Y158=2</formula>
    </cfRule>
    <cfRule type="expression" dxfId="24456" priority="15456">
      <formula>$Y158=1</formula>
    </cfRule>
  </conditionalFormatting>
  <conditionalFormatting sqref="H158">
    <cfRule type="expression" dxfId="24455" priority="15445">
      <formula>$Y158=4</formula>
    </cfRule>
    <cfRule type="expression" dxfId="24454" priority="15446">
      <formula>$Y158=3</formula>
    </cfRule>
    <cfRule type="expression" dxfId="24453" priority="15447">
      <formula>$Y158=2</formula>
    </cfRule>
    <cfRule type="expression" dxfId="24452" priority="15448">
      <formula>$Y158=1</formula>
    </cfRule>
    <cfRule type="expression" dxfId="24451" priority="15449">
      <formula>$Y158=4</formula>
    </cfRule>
    <cfRule type="expression" dxfId="24450" priority="15450">
      <formula>$Y158=3</formula>
    </cfRule>
    <cfRule type="expression" dxfId="24449" priority="15451">
      <formula>$Y158=2</formula>
    </cfRule>
    <cfRule type="expression" dxfId="24448" priority="15452">
      <formula>$Y158=1</formula>
    </cfRule>
  </conditionalFormatting>
  <conditionalFormatting sqref="H158">
    <cfRule type="expression" dxfId="24447" priority="15441">
      <formula>$Y158=4</formula>
    </cfRule>
    <cfRule type="expression" dxfId="24446" priority="15442">
      <formula>$Y158=3</formula>
    </cfRule>
    <cfRule type="expression" dxfId="24445" priority="15443">
      <formula>$Y158=2</formula>
    </cfRule>
    <cfRule type="expression" dxfId="24444" priority="15444">
      <formula>$Y158=1</formula>
    </cfRule>
  </conditionalFormatting>
  <conditionalFormatting sqref="H158">
    <cfRule type="expression" dxfId="24443" priority="15433">
      <formula>$Y158=4</formula>
    </cfRule>
    <cfRule type="expression" dxfId="24442" priority="15434">
      <formula>$Y158=3</formula>
    </cfRule>
    <cfRule type="expression" dxfId="24441" priority="15435">
      <formula>$Y158=2</formula>
    </cfRule>
    <cfRule type="expression" dxfId="24440" priority="15436">
      <formula>$Y158=1</formula>
    </cfRule>
    <cfRule type="expression" dxfId="24439" priority="15437">
      <formula>$Y158=4</formula>
    </cfRule>
    <cfRule type="expression" dxfId="24438" priority="15438">
      <formula>$Y158=3</formula>
    </cfRule>
    <cfRule type="expression" dxfId="24437" priority="15439">
      <formula>$Y158=2</formula>
    </cfRule>
    <cfRule type="expression" dxfId="24436" priority="15440">
      <formula>$Y158=1</formula>
    </cfRule>
  </conditionalFormatting>
  <conditionalFormatting sqref="B158:C158">
    <cfRule type="expression" dxfId="24435" priority="15429">
      <formula>$Y158=4</formula>
    </cfRule>
    <cfRule type="expression" dxfId="24434" priority="15430">
      <formula>$Y158=3</formula>
    </cfRule>
  </conditionalFormatting>
  <conditionalFormatting sqref="B158:C158">
    <cfRule type="expression" dxfId="24433" priority="15431">
      <formula>$Y158=2</formula>
    </cfRule>
    <cfRule type="expression" dxfId="24432" priority="15432">
      <formula>$Y158=1</formula>
    </cfRule>
  </conditionalFormatting>
  <conditionalFormatting sqref="B158:C158">
    <cfRule type="expression" dxfId="24431" priority="15425">
      <formula>$Y158=4</formula>
    </cfRule>
    <cfRule type="expression" dxfId="24430" priority="15426">
      <formula>$Y158=3</formula>
    </cfRule>
  </conditionalFormatting>
  <conditionalFormatting sqref="B158:C158">
    <cfRule type="expression" dxfId="24429" priority="15427">
      <formula>$Y158=2</formula>
    </cfRule>
    <cfRule type="expression" dxfId="24428" priority="15428">
      <formula>$Y158=1</formula>
    </cfRule>
  </conditionalFormatting>
  <conditionalFormatting sqref="I158">
    <cfRule type="expression" dxfId="24427" priority="15421">
      <formula>$Y158=4</formula>
    </cfRule>
    <cfRule type="expression" dxfId="24426" priority="15422">
      <formula>$Y158=3</formula>
    </cfRule>
    <cfRule type="expression" dxfId="24425" priority="15423">
      <formula>$Y158=2</formula>
    </cfRule>
    <cfRule type="expression" dxfId="24424" priority="15424">
      <formula>$Y158=1</formula>
    </cfRule>
  </conditionalFormatting>
  <conditionalFormatting sqref="E158">
    <cfRule type="expression" dxfId="24423" priority="15417">
      <formula>$Y158=4</formula>
    </cfRule>
    <cfRule type="expression" dxfId="24422" priority="15418">
      <formula>$Y158=3</formula>
    </cfRule>
    <cfRule type="expression" dxfId="24421" priority="15419">
      <formula>$Y158=2</formula>
    </cfRule>
    <cfRule type="expression" dxfId="24420" priority="15420">
      <formula>$Y158=1</formula>
    </cfRule>
  </conditionalFormatting>
  <conditionalFormatting sqref="F158">
    <cfRule type="expression" dxfId="24419" priority="15413">
      <formula>$Y158=4</formula>
    </cfRule>
    <cfRule type="expression" dxfId="24418" priority="15414">
      <formula>$Y158=3</formula>
    </cfRule>
    <cfRule type="expression" dxfId="24417" priority="15415">
      <formula>$Y158=2</formula>
    </cfRule>
    <cfRule type="expression" dxfId="24416" priority="15416">
      <formula>$Y158=1</formula>
    </cfRule>
  </conditionalFormatting>
  <conditionalFormatting sqref="F158">
    <cfRule type="expression" dxfId="24415" priority="15405">
      <formula>$Y158=4</formula>
    </cfRule>
    <cfRule type="expression" dxfId="24414" priority="15406">
      <formula>$Y158=3</formula>
    </cfRule>
    <cfRule type="expression" dxfId="24413" priority="15407">
      <formula>$Y158=2</formula>
    </cfRule>
    <cfRule type="expression" dxfId="24412" priority="15408">
      <formula>$Y158=1</formula>
    </cfRule>
    <cfRule type="expression" dxfId="24411" priority="15409">
      <formula>$Y158=4</formula>
    </cfRule>
    <cfRule type="expression" dxfId="24410" priority="15410">
      <formula>$Y158=3</formula>
    </cfRule>
    <cfRule type="expression" dxfId="24409" priority="15411">
      <formula>$Y158=2</formula>
    </cfRule>
    <cfRule type="expression" dxfId="24408" priority="15412">
      <formula>$Y158=1</formula>
    </cfRule>
  </conditionalFormatting>
  <conditionalFormatting sqref="G158">
    <cfRule type="expression" dxfId="24407" priority="15401">
      <formula>$Y158=4</formula>
    </cfRule>
    <cfRule type="expression" dxfId="24406" priority="15402">
      <formula>$Y158=3</formula>
    </cfRule>
    <cfRule type="expression" dxfId="24405" priority="15403">
      <formula>$Y158=2</formula>
    </cfRule>
    <cfRule type="expression" dxfId="24404" priority="15404">
      <formula>$Y158=1</formula>
    </cfRule>
  </conditionalFormatting>
  <conditionalFormatting sqref="G158">
    <cfRule type="expression" dxfId="24403" priority="15393">
      <formula>$Y158=4</formula>
    </cfRule>
    <cfRule type="expression" dxfId="24402" priority="15394">
      <formula>$Y158=3</formula>
    </cfRule>
    <cfRule type="expression" dxfId="24401" priority="15395">
      <formula>$Y158=2</formula>
    </cfRule>
    <cfRule type="expression" dxfId="24400" priority="15396">
      <formula>$Y158=1</formula>
    </cfRule>
    <cfRule type="expression" dxfId="24399" priority="15397">
      <formula>$Y158=4</formula>
    </cfRule>
    <cfRule type="expression" dxfId="24398" priority="15398">
      <formula>$Y158=3</formula>
    </cfRule>
    <cfRule type="expression" dxfId="24397" priority="15399">
      <formula>$Y158=2</formula>
    </cfRule>
    <cfRule type="expression" dxfId="24396" priority="15400">
      <formula>$Y158=1</formula>
    </cfRule>
  </conditionalFormatting>
  <conditionalFormatting sqref="D159">
    <cfRule type="expression" dxfId="24395" priority="15389">
      <formula>$Y159=4</formula>
    </cfRule>
    <cfRule type="expression" dxfId="24394" priority="15390">
      <formula>$Y159=3</formula>
    </cfRule>
  </conditionalFormatting>
  <conditionalFormatting sqref="D159">
    <cfRule type="expression" dxfId="24393" priority="15391">
      <formula>$Y159=2</formula>
    </cfRule>
    <cfRule type="expression" dxfId="24392" priority="15392">
      <formula>$Y159=1</formula>
    </cfRule>
  </conditionalFormatting>
  <conditionalFormatting sqref="J159:J160">
    <cfRule type="expression" dxfId="24391" priority="15385">
      <formula>$Y159=4</formula>
    </cfRule>
    <cfRule type="expression" dxfId="24390" priority="15386">
      <formula>$Y159=3</formula>
    </cfRule>
    <cfRule type="expression" dxfId="24389" priority="15387">
      <formula>$Y159=2</formula>
    </cfRule>
    <cfRule type="expression" dxfId="24388" priority="15388">
      <formula>$Y159=1</formula>
    </cfRule>
  </conditionalFormatting>
  <conditionalFormatting sqref="H159:H160">
    <cfRule type="expression" dxfId="24387" priority="15381">
      <formula>$Y159=4</formula>
    </cfRule>
    <cfRule type="expression" dxfId="24386" priority="15382">
      <formula>$Y159=3</formula>
    </cfRule>
    <cfRule type="expression" dxfId="24385" priority="15383">
      <formula>$Y159=2</formula>
    </cfRule>
    <cfRule type="expression" dxfId="24384" priority="15384">
      <formula>$Y159=1</formula>
    </cfRule>
  </conditionalFormatting>
  <conditionalFormatting sqref="H159:H160">
    <cfRule type="expression" dxfId="24383" priority="15373">
      <formula>$Y159=4</formula>
    </cfRule>
    <cfRule type="expression" dxfId="24382" priority="15374">
      <formula>$Y159=3</formula>
    </cfRule>
    <cfRule type="expression" dxfId="24381" priority="15375">
      <formula>$Y159=2</formula>
    </cfRule>
    <cfRule type="expression" dxfId="24380" priority="15376">
      <formula>$Y159=1</formula>
    </cfRule>
    <cfRule type="expression" dxfId="24379" priority="15377">
      <formula>$Y159=4</formula>
    </cfRule>
    <cfRule type="expression" dxfId="24378" priority="15378">
      <formula>$Y159=3</formula>
    </cfRule>
    <cfRule type="expression" dxfId="24377" priority="15379">
      <formula>$Y159=2</formula>
    </cfRule>
    <cfRule type="expression" dxfId="24376" priority="15380">
      <formula>$Y159=1</formula>
    </cfRule>
  </conditionalFormatting>
  <conditionalFormatting sqref="H159:H160">
    <cfRule type="expression" dxfId="24375" priority="15369">
      <formula>$Y159=4</formula>
    </cfRule>
    <cfRule type="expression" dxfId="24374" priority="15370">
      <formula>$Y159=3</formula>
    </cfRule>
    <cfRule type="expression" dxfId="24373" priority="15371">
      <formula>$Y159=2</formula>
    </cfRule>
    <cfRule type="expression" dxfId="24372" priority="15372">
      <formula>$Y159=1</formula>
    </cfRule>
  </conditionalFormatting>
  <conditionalFormatting sqref="H159:H160">
    <cfRule type="expression" dxfId="24371" priority="15361">
      <formula>$Y159=4</formula>
    </cfRule>
    <cfRule type="expression" dxfId="24370" priority="15362">
      <formula>$Y159=3</formula>
    </cfRule>
    <cfRule type="expression" dxfId="24369" priority="15363">
      <formula>$Y159=2</formula>
    </cfRule>
    <cfRule type="expression" dxfId="24368" priority="15364">
      <formula>$Y159=1</formula>
    </cfRule>
    <cfRule type="expression" dxfId="24367" priority="15365">
      <formula>$Y159=4</formula>
    </cfRule>
    <cfRule type="expression" dxfId="24366" priority="15366">
      <formula>$Y159=3</formula>
    </cfRule>
    <cfRule type="expression" dxfId="24365" priority="15367">
      <formula>$Y159=2</formula>
    </cfRule>
    <cfRule type="expression" dxfId="24364" priority="15368">
      <formula>$Y159=1</formula>
    </cfRule>
  </conditionalFormatting>
  <conditionalFormatting sqref="B159:C159">
    <cfRule type="expression" dxfId="24363" priority="15357">
      <formula>$Y159=4</formula>
    </cfRule>
    <cfRule type="expression" dxfId="24362" priority="15358">
      <formula>$Y159=3</formula>
    </cfRule>
  </conditionalFormatting>
  <conditionalFormatting sqref="B159:C159">
    <cfRule type="expression" dxfId="24361" priority="15359">
      <formula>$Y159=2</formula>
    </cfRule>
    <cfRule type="expression" dxfId="24360" priority="15360">
      <formula>$Y159=1</formula>
    </cfRule>
  </conditionalFormatting>
  <conditionalFormatting sqref="B159:C159">
    <cfRule type="expression" dxfId="24359" priority="15353">
      <formula>$Y159=4</formula>
    </cfRule>
    <cfRule type="expression" dxfId="24358" priority="15354">
      <formula>$Y159=3</formula>
    </cfRule>
  </conditionalFormatting>
  <conditionalFormatting sqref="B159:C159">
    <cfRule type="expression" dxfId="24357" priority="15355">
      <formula>$Y159=2</formula>
    </cfRule>
    <cfRule type="expression" dxfId="24356" priority="15356">
      <formula>$Y159=1</formula>
    </cfRule>
  </conditionalFormatting>
  <conditionalFormatting sqref="I159">
    <cfRule type="expression" dxfId="24355" priority="15349">
      <formula>$Y159=4</formula>
    </cfRule>
    <cfRule type="expression" dxfId="24354" priority="15350">
      <formula>$Y159=3</formula>
    </cfRule>
    <cfRule type="expression" dxfId="24353" priority="15351">
      <formula>$Y159=2</formula>
    </cfRule>
    <cfRule type="expression" dxfId="24352" priority="15352">
      <formula>$Y159=1</formula>
    </cfRule>
  </conditionalFormatting>
  <conditionalFormatting sqref="E159">
    <cfRule type="expression" dxfId="24351" priority="15345">
      <formula>$Y159=4</formula>
    </cfRule>
    <cfRule type="expression" dxfId="24350" priority="15346">
      <formula>$Y159=3</formula>
    </cfRule>
    <cfRule type="expression" dxfId="24349" priority="15347">
      <formula>$Y159=2</formula>
    </cfRule>
    <cfRule type="expression" dxfId="24348" priority="15348">
      <formula>$Y159=1</formula>
    </cfRule>
  </conditionalFormatting>
  <conditionalFormatting sqref="F159">
    <cfRule type="expression" dxfId="24347" priority="15341">
      <formula>$Y159=4</formula>
    </cfRule>
    <cfRule type="expression" dxfId="24346" priority="15342">
      <formula>$Y159=3</formula>
    </cfRule>
    <cfRule type="expression" dxfId="24345" priority="15343">
      <formula>$Y159=2</formula>
    </cfRule>
    <cfRule type="expression" dxfId="24344" priority="15344">
      <formula>$Y159=1</formula>
    </cfRule>
  </conditionalFormatting>
  <conditionalFormatting sqref="F159">
    <cfRule type="expression" dxfId="24343" priority="15333">
      <formula>$Y159=4</formula>
    </cfRule>
    <cfRule type="expression" dxfId="24342" priority="15334">
      <formula>$Y159=3</formula>
    </cfRule>
    <cfRule type="expression" dxfId="24341" priority="15335">
      <formula>$Y159=2</formula>
    </cfRule>
    <cfRule type="expression" dxfId="24340" priority="15336">
      <formula>$Y159=1</formula>
    </cfRule>
    <cfRule type="expression" dxfId="24339" priority="15337">
      <formula>$Y159=4</formula>
    </cfRule>
    <cfRule type="expression" dxfId="24338" priority="15338">
      <formula>$Y159=3</formula>
    </cfRule>
    <cfRule type="expression" dxfId="24337" priority="15339">
      <formula>$Y159=2</formula>
    </cfRule>
    <cfRule type="expression" dxfId="24336" priority="15340">
      <formula>$Y159=1</formula>
    </cfRule>
  </conditionalFormatting>
  <conditionalFormatting sqref="G159">
    <cfRule type="expression" dxfId="24335" priority="15329">
      <formula>$Y159=4</formula>
    </cfRule>
    <cfRule type="expression" dxfId="24334" priority="15330">
      <formula>$Y159=3</formula>
    </cfRule>
    <cfRule type="expression" dxfId="24333" priority="15331">
      <formula>$Y159=2</formula>
    </cfRule>
    <cfRule type="expression" dxfId="24332" priority="15332">
      <formula>$Y159=1</formula>
    </cfRule>
  </conditionalFormatting>
  <conditionalFormatting sqref="G159">
    <cfRule type="expression" dxfId="24331" priority="15321">
      <formula>$Y159=4</formula>
    </cfRule>
    <cfRule type="expression" dxfId="24330" priority="15322">
      <formula>$Y159=3</formula>
    </cfRule>
    <cfRule type="expression" dxfId="24329" priority="15323">
      <formula>$Y159=2</formula>
    </cfRule>
    <cfRule type="expression" dxfId="24328" priority="15324">
      <formula>$Y159=1</formula>
    </cfRule>
    <cfRule type="expression" dxfId="24327" priority="15325">
      <formula>$Y159=4</formula>
    </cfRule>
    <cfRule type="expression" dxfId="24326" priority="15326">
      <formula>$Y159=3</formula>
    </cfRule>
    <cfRule type="expression" dxfId="24325" priority="15327">
      <formula>$Y159=2</formula>
    </cfRule>
    <cfRule type="expression" dxfId="24324" priority="15328">
      <formula>$Y159=1</formula>
    </cfRule>
  </conditionalFormatting>
  <conditionalFormatting sqref="N158:N159">
    <cfRule type="expression" dxfId="24323" priority="15305">
      <formula>$Y158=4</formula>
    </cfRule>
    <cfRule type="expression" dxfId="24322" priority="15306">
      <formula>$Y158=3</formula>
    </cfRule>
    <cfRule type="expression" dxfId="24321" priority="15307">
      <formula>$Y158=2</formula>
    </cfRule>
    <cfRule type="expression" dxfId="24320" priority="15308">
      <formula>$Y158=1</formula>
    </cfRule>
  </conditionalFormatting>
  <conditionalFormatting sqref="R158">
    <cfRule type="expression" dxfId="24319" priority="15317">
      <formula>$Y158=4</formula>
    </cfRule>
    <cfRule type="expression" dxfId="24318" priority="15318">
      <formula>$Y158=3</formula>
    </cfRule>
    <cfRule type="expression" dxfId="24317" priority="15319">
      <formula>$Y158=2</formula>
    </cfRule>
    <cfRule type="expression" dxfId="24316" priority="15320">
      <formula>$Y158=1</formula>
    </cfRule>
  </conditionalFormatting>
  <conditionalFormatting sqref="AB158:AF159 Q158:Q159 S158:Z158 Z159">
    <cfRule type="expression" dxfId="24315" priority="15313">
      <formula>$Y158=4</formula>
    </cfRule>
    <cfRule type="expression" dxfId="24314" priority="15314">
      <formula>$Y158=3</formula>
    </cfRule>
    <cfRule type="expression" dxfId="24313" priority="15315">
      <formula>$Y158=2</formula>
    </cfRule>
    <cfRule type="expression" dxfId="24312" priority="15316">
      <formula>$Y158=1</formula>
    </cfRule>
  </conditionalFormatting>
  <conditionalFormatting sqref="AA158:AA159">
    <cfRule type="expression" dxfId="24311" priority="15309">
      <formula>$Y158=4</formula>
    </cfRule>
    <cfRule type="expression" dxfId="24310" priority="15310">
      <formula>$Y158=3</formula>
    </cfRule>
    <cfRule type="expression" dxfId="24309" priority="15311">
      <formula>$Y158=2</formula>
    </cfRule>
    <cfRule type="expression" dxfId="24308" priority="15312">
      <formula>$Y158=1</formula>
    </cfRule>
  </conditionalFormatting>
  <conditionalFormatting sqref="O158:P159">
    <cfRule type="expression" dxfId="24307" priority="15301">
      <formula>$Y158=4</formula>
    </cfRule>
    <cfRule type="expression" dxfId="24306" priority="15302">
      <formula>$Y158=3</formula>
    </cfRule>
    <cfRule type="expression" dxfId="24305" priority="15303">
      <formula>$Y158=2</formula>
    </cfRule>
    <cfRule type="expression" dxfId="24304" priority="15304">
      <formula>$Y158=1</formula>
    </cfRule>
  </conditionalFormatting>
  <conditionalFormatting sqref="E160">
    <cfRule type="expression" dxfId="24303" priority="15297">
      <formula>$Y160=4</formula>
    </cfRule>
    <cfRule type="expression" dxfId="24302" priority="15298">
      <formula>$Y160=3</formula>
    </cfRule>
    <cfRule type="expression" dxfId="24301" priority="15299">
      <formula>$Y160=2</formula>
    </cfRule>
    <cfRule type="expression" dxfId="24300" priority="15300">
      <formula>$Y160=1</formula>
    </cfRule>
  </conditionalFormatting>
  <conditionalFormatting sqref="F160">
    <cfRule type="expression" dxfId="24299" priority="15293">
      <formula>$Y160=4</formula>
    </cfRule>
    <cfRule type="expression" dxfId="24298" priority="15294">
      <formula>$Y160=3</formula>
    </cfRule>
    <cfRule type="expression" dxfId="24297" priority="15295">
      <formula>$Y160=2</formula>
    </cfRule>
    <cfRule type="expression" dxfId="24296" priority="15296">
      <formula>$Y160=1</formula>
    </cfRule>
  </conditionalFormatting>
  <conditionalFormatting sqref="F160">
    <cfRule type="expression" dxfId="24295" priority="15285">
      <formula>$Y160=4</formula>
    </cfRule>
    <cfRule type="expression" dxfId="24294" priority="15286">
      <formula>$Y160=3</formula>
    </cfRule>
    <cfRule type="expression" dxfId="24293" priority="15287">
      <formula>$Y160=2</formula>
    </cfRule>
    <cfRule type="expression" dxfId="24292" priority="15288">
      <formula>$Y160=1</formula>
    </cfRule>
    <cfRule type="expression" dxfId="24291" priority="15289">
      <formula>$Y160=4</formula>
    </cfRule>
    <cfRule type="expression" dxfId="24290" priority="15290">
      <formula>$Y160=3</formula>
    </cfRule>
    <cfRule type="expression" dxfId="24289" priority="15291">
      <formula>$Y160=2</formula>
    </cfRule>
    <cfRule type="expression" dxfId="24288" priority="15292">
      <formula>$Y160=1</formula>
    </cfRule>
  </conditionalFormatting>
  <conditionalFormatting sqref="G160">
    <cfRule type="expression" dxfId="24287" priority="15281">
      <formula>$Y160=4</formula>
    </cfRule>
    <cfRule type="expression" dxfId="24286" priority="15282">
      <formula>$Y160=3</formula>
    </cfRule>
    <cfRule type="expression" dxfId="24285" priority="15283">
      <formula>$Y160=2</formula>
    </cfRule>
    <cfRule type="expression" dxfId="24284" priority="15284">
      <formula>$Y160=1</formula>
    </cfRule>
  </conditionalFormatting>
  <conditionalFormatting sqref="G160">
    <cfRule type="expression" dxfId="24283" priority="15273">
      <formula>$Y160=4</formula>
    </cfRule>
    <cfRule type="expression" dxfId="24282" priority="15274">
      <formula>$Y160=3</formula>
    </cfRule>
    <cfRule type="expression" dxfId="24281" priority="15275">
      <formula>$Y160=2</formula>
    </cfRule>
    <cfRule type="expression" dxfId="24280" priority="15276">
      <formula>$Y160=1</formula>
    </cfRule>
    <cfRule type="expression" dxfId="24279" priority="15277">
      <formula>$Y160=4</formula>
    </cfRule>
    <cfRule type="expression" dxfId="24278" priority="15278">
      <formula>$Y160=3</formula>
    </cfRule>
    <cfRule type="expression" dxfId="24277" priority="15279">
      <formula>$Y160=2</formula>
    </cfRule>
    <cfRule type="expression" dxfId="24276" priority="15280">
      <formula>$Y160=1</formula>
    </cfRule>
  </conditionalFormatting>
  <conditionalFormatting sqref="B160:C160">
    <cfRule type="expression" dxfId="24275" priority="15269">
      <formula>$Y160=4</formula>
    </cfRule>
    <cfRule type="expression" dxfId="24274" priority="15270">
      <formula>$Y160=3</formula>
    </cfRule>
  </conditionalFormatting>
  <conditionalFormatting sqref="B160:C160">
    <cfRule type="expression" dxfId="24273" priority="15271">
      <formula>$Y160=2</formula>
    </cfRule>
    <cfRule type="expression" dxfId="24272" priority="15272">
      <formula>$Y160=1</formula>
    </cfRule>
  </conditionalFormatting>
  <conditionalFormatting sqref="B160:C160">
    <cfRule type="expression" dxfId="24271" priority="15265">
      <formula>$Y160=4</formula>
    </cfRule>
    <cfRule type="expression" dxfId="24270" priority="15266">
      <formula>$Y160=3</formula>
    </cfRule>
  </conditionalFormatting>
  <conditionalFormatting sqref="B160:C160">
    <cfRule type="expression" dxfId="24269" priority="15267">
      <formula>$Y160=2</formula>
    </cfRule>
    <cfRule type="expression" dxfId="24268" priority="15268">
      <formula>$Y160=1</formula>
    </cfRule>
  </conditionalFormatting>
  <conditionalFormatting sqref="E171">
    <cfRule type="expression" dxfId="24267" priority="15261">
      <formula>$Y171=4</formula>
    </cfRule>
    <cfRule type="expression" dxfId="24266" priority="15262">
      <formula>$Y171=3</formula>
    </cfRule>
    <cfRule type="expression" dxfId="24265" priority="15263">
      <formula>$Y171=2</formula>
    </cfRule>
    <cfRule type="expression" dxfId="24264" priority="15264">
      <formula>$Y171=1</formula>
    </cfRule>
  </conditionalFormatting>
  <conditionalFormatting sqref="F171">
    <cfRule type="expression" dxfId="24263" priority="15257">
      <formula>$Y171=4</formula>
    </cfRule>
    <cfRule type="expression" dxfId="24262" priority="15258">
      <formula>$Y171=3</formula>
    </cfRule>
    <cfRule type="expression" dxfId="24261" priority="15259">
      <formula>$Y171=2</formula>
    </cfRule>
    <cfRule type="expression" dxfId="24260" priority="15260">
      <formula>$Y171=1</formula>
    </cfRule>
  </conditionalFormatting>
  <conditionalFormatting sqref="F171">
    <cfRule type="expression" dxfId="24259" priority="15249">
      <formula>$Y171=4</formula>
    </cfRule>
    <cfRule type="expression" dxfId="24258" priority="15250">
      <formula>$Y171=3</formula>
    </cfRule>
    <cfRule type="expression" dxfId="24257" priority="15251">
      <formula>$Y171=2</formula>
    </cfRule>
    <cfRule type="expression" dxfId="24256" priority="15252">
      <formula>$Y171=1</formula>
    </cfRule>
    <cfRule type="expression" dxfId="24255" priority="15253">
      <formula>$Y171=4</formula>
    </cfRule>
    <cfRule type="expression" dxfId="24254" priority="15254">
      <formula>$Y171=3</formula>
    </cfRule>
    <cfRule type="expression" dxfId="24253" priority="15255">
      <formula>$Y171=2</formula>
    </cfRule>
    <cfRule type="expression" dxfId="24252" priority="15256">
      <formula>$Y171=1</formula>
    </cfRule>
  </conditionalFormatting>
  <conditionalFormatting sqref="G171">
    <cfRule type="expression" dxfId="24251" priority="15245">
      <formula>$Y171=4</formula>
    </cfRule>
    <cfRule type="expression" dxfId="24250" priority="15246">
      <formula>$Y171=3</formula>
    </cfRule>
    <cfRule type="expression" dxfId="24249" priority="15247">
      <formula>$Y171=2</formula>
    </cfRule>
    <cfRule type="expression" dxfId="24248" priority="15248">
      <formula>$Y171=1</formula>
    </cfRule>
  </conditionalFormatting>
  <conditionalFormatting sqref="G171">
    <cfRule type="expression" dxfId="24247" priority="15237">
      <formula>$Y171=4</formula>
    </cfRule>
    <cfRule type="expression" dxfId="24246" priority="15238">
      <formula>$Y171=3</formula>
    </cfRule>
    <cfRule type="expression" dxfId="24245" priority="15239">
      <formula>$Y171=2</formula>
    </cfRule>
    <cfRule type="expression" dxfId="24244" priority="15240">
      <formula>$Y171=1</formula>
    </cfRule>
    <cfRule type="expression" dxfId="24243" priority="15241">
      <formula>$Y171=4</formula>
    </cfRule>
    <cfRule type="expression" dxfId="24242" priority="15242">
      <formula>$Y171=3</formula>
    </cfRule>
    <cfRule type="expression" dxfId="24241" priority="15243">
      <formula>$Y171=2</formula>
    </cfRule>
    <cfRule type="expression" dxfId="24240" priority="15244">
      <formula>$Y171=1</formula>
    </cfRule>
  </conditionalFormatting>
  <conditionalFormatting sqref="B171:C171">
    <cfRule type="expression" dxfId="24239" priority="15233">
      <formula>$Y171=4</formula>
    </cfRule>
    <cfRule type="expression" dxfId="24238" priority="15234">
      <formula>$Y171=3</formula>
    </cfRule>
  </conditionalFormatting>
  <conditionalFormatting sqref="B171:C171">
    <cfRule type="expression" dxfId="24237" priority="15235">
      <formula>$Y171=2</formula>
    </cfRule>
    <cfRule type="expression" dxfId="24236" priority="15236">
      <formula>$Y171=1</formula>
    </cfRule>
  </conditionalFormatting>
  <conditionalFormatting sqref="B171:C171">
    <cfRule type="expression" dxfId="24235" priority="15229">
      <formula>$Y171=4</formula>
    </cfRule>
    <cfRule type="expression" dxfId="24234" priority="15230">
      <formula>$Y171=3</formula>
    </cfRule>
  </conditionalFormatting>
  <conditionalFormatting sqref="B171:C171">
    <cfRule type="expression" dxfId="24233" priority="15231">
      <formula>$Y171=2</formula>
    </cfRule>
    <cfRule type="expression" dxfId="24232" priority="15232">
      <formula>$Y171=1</formula>
    </cfRule>
  </conditionalFormatting>
  <conditionalFormatting sqref="R171">
    <cfRule type="expression" dxfId="24231" priority="15225">
      <formula>$Y171=4</formula>
    </cfRule>
    <cfRule type="expression" dxfId="24230" priority="15226">
      <formula>$Y171=3</formula>
    </cfRule>
    <cfRule type="expression" dxfId="24229" priority="15227">
      <formula>$Y171=2</formula>
    </cfRule>
    <cfRule type="expression" dxfId="24228" priority="15228">
      <formula>$Y171=1</formula>
    </cfRule>
  </conditionalFormatting>
  <conditionalFormatting sqref="AB171:AF171 Q171 S171:Z171">
    <cfRule type="expression" dxfId="24227" priority="15221">
      <formula>$Y171=4</formula>
    </cfRule>
    <cfRule type="expression" dxfId="24226" priority="15222">
      <formula>$Y171=3</formula>
    </cfRule>
    <cfRule type="expression" dxfId="24225" priority="15223">
      <formula>$Y171=2</formula>
    </cfRule>
    <cfRule type="expression" dxfId="24224" priority="15224">
      <formula>$Y171=1</formula>
    </cfRule>
  </conditionalFormatting>
  <conditionalFormatting sqref="AA171">
    <cfRule type="expression" dxfId="24223" priority="15217">
      <formula>$Y171=4</formula>
    </cfRule>
    <cfRule type="expression" dxfId="24222" priority="15218">
      <formula>$Y171=3</formula>
    </cfRule>
    <cfRule type="expression" dxfId="24221" priority="15219">
      <formula>$Y171=2</formula>
    </cfRule>
    <cfRule type="expression" dxfId="24220" priority="15220">
      <formula>$Y171=1</formula>
    </cfRule>
  </conditionalFormatting>
  <conditionalFormatting sqref="P171">
    <cfRule type="expression" dxfId="24219" priority="15213">
      <formula>$Y171=4</formula>
    </cfRule>
    <cfRule type="expression" dxfId="24218" priority="15214">
      <formula>$Y171=3</formula>
    </cfRule>
    <cfRule type="expression" dxfId="24217" priority="15215">
      <formula>$Y171=2</formula>
    </cfRule>
    <cfRule type="expression" dxfId="24216" priority="15216">
      <formula>$Y171=1</formula>
    </cfRule>
  </conditionalFormatting>
  <conditionalFormatting sqref="A172 D172">
    <cfRule type="expression" dxfId="24215" priority="15209">
      <formula>$Y172=4</formula>
    </cfRule>
    <cfRule type="expression" dxfId="24214" priority="15210">
      <formula>$Y172=3</formula>
    </cfRule>
  </conditionalFormatting>
  <conditionalFormatting sqref="A172 D172">
    <cfRule type="expression" dxfId="24213" priority="15211">
      <formula>$Y172=2</formula>
    </cfRule>
    <cfRule type="expression" dxfId="24212" priority="15212">
      <formula>$Y172=1</formula>
    </cfRule>
  </conditionalFormatting>
  <conditionalFormatting sqref="I172">
    <cfRule type="expression" dxfId="24211" priority="15205">
      <formula>$Y172=4</formula>
    </cfRule>
    <cfRule type="expression" dxfId="24210" priority="15206">
      <formula>$Y172=3</formula>
    </cfRule>
    <cfRule type="expression" dxfId="24209" priority="15207">
      <formula>$Y172=2</formula>
    </cfRule>
    <cfRule type="expression" dxfId="24208" priority="15208">
      <formula>$Y172=1</formula>
    </cfRule>
  </conditionalFormatting>
  <conditionalFormatting sqref="E172">
    <cfRule type="expression" dxfId="24207" priority="15201">
      <formula>$Y172=4</formula>
    </cfRule>
    <cfRule type="expression" dxfId="24206" priority="15202">
      <formula>$Y172=3</formula>
    </cfRule>
    <cfRule type="expression" dxfId="24205" priority="15203">
      <formula>$Y172=2</formula>
    </cfRule>
    <cfRule type="expression" dxfId="24204" priority="15204">
      <formula>$Y172=1</formula>
    </cfRule>
  </conditionalFormatting>
  <conditionalFormatting sqref="F172">
    <cfRule type="expression" dxfId="24203" priority="15197">
      <formula>$Y172=4</formula>
    </cfRule>
    <cfRule type="expression" dxfId="24202" priority="15198">
      <formula>$Y172=3</formula>
    </cfRule>
    <cfRule type="expression" dxfId="24201" priority="15199">
      <formula>$Y172=2</formula>
    </cfRule>
    <cfRule type="expression" dxfId="24200" priority="15200">
      <formula>$Y172=1</formula>
    </cfRule>
  </conditionalFormatting>
  <conditionalFormatting sqref="F172">
    <cfRule type="expression" dxfId="24199" priority="15189">
      <formula>$Y172=4</formula>
    </cfRule>
    <cfRule type="expression" dxfId="24198" priority="15190">
      <formula>$Y172=3</formula>
    </cfRule>
    <cfRule type="expression" dxfId="24197" priority="15191">
      <formula>$Y172=2</formula>
    </cfRule>
    <cfRule type="expression" dxfId="24196" priority="15192">
      <formula>$Y172=1</formula>
    </cfRule>
    <cfRule type="expression" dxfId="24195" priority="15193">
      <formula>$Y172=4</formula>
    </cfRule>
    <cfRule type="expression" dxfId="24194" priority="15194">
      <formula>$Y172=3</formula>
    </cfRule>
    <cfRule type="expression" dxfId="24193" priority="15195">
      <formula>$Y172=2</formula>
    </cfRule>
    <cfRule type="expression" dxfId="24192" priority="15196">
      <formula>$Y172=1</formula>
    </cfRule>
  </conditionalFormatting>
  <conditionalFormatting sqref="G172">
    <cfRule type="expression" dxfId="24191" priority="15185">
      <formula>$Y172=4</formula>
    </cfRule>
    <cfRule type="expression" dxfId="24190" priority="15186">
      <formula>$Y172=3</formula>
    </cfRule>
    <cfRule type="expression" dxfId="24189" priority="15187">
      <formula>$Y172=2</formula>
    </cfRule>
    <cfRule type="expression" dxfId="24188" priority="15188">
      <formula>$Y172=1</formula>
    </cfRule>
  </conditionalFormatting>
  <conditionalFormatting sqref="G172">
    <cfRule type="expression" dxfId="24187" priority="15177">
      <formula>$Y172=4</formula>
    </cfRule>
    <cfRule type="expression" dxfId="24186" priority="15178">
      <formula>$Y172=3</formula>
    </cfRule>
    <cfRule type="expression" dxfId="24185" priority="15179">
      <formula>$Y172=2</formula>
    </cfRule>
    <cfRule type="expression" dxfId="24184" priority="15180">
      <formula>$Y172=1</formula>
    </cfRule>
    <cfRule type="expression" dxfId="24183" priority="15181">
      <formula>$Y172=4</formula>
    </cfRule>
    <cfRule type="expression" dxfId="24182" priority="15182">
      <formula>$Y172=3</formula>
    </cfRule>
    <cfRule type="expression" dxfId="24181" priority="15183">
      <formula>$Y172=2</formula>
    </cfRule>
    <cfRule type="expression" dxfId="24180" priority="15184">
      <formula>$Y172=1</formula>
    </cfRule>
  </conditionalFormatting>
  <conditionalFormatting sqref="B172:C172">
    <cfRule type="expression" dxfId="24179" priority="15173">
      <formula>$Y172=4</formula>
    </cfRule>
    <cfRule type="expression" dxfId="24178" priority="15174">
      <formula>$Y172=3</formula>
    </cfRule>
  </conditionalFormatting>
  <conditionalFormatting sqref="B172:C172">
    <cfRule type="expression" dxfId="24177" priority="15175">
      <formula>$Y172=2</formula>
    </cfRule>
    <cfRule type="expression" dxfId="24176" priority="15176">
      <formula>$Y172=1</formula>
    </cfRule>
  </conditionalFormatting>
  <conditionalFormatting sqref="B172:C172">
    <cfRule type="expression" dxfId="24175" priority="15169">
      <formula>$Y172=4</formula>
    </cfRule>
    <cfRule type="expression" dxfId="24174" priority="15170">
      <formula>$Y172=3</formula>
    </cfRule>
  </conditionalFormatting>
  <conditionalFormatting sqref="B172:C172">
    <cfRule type="expression" dxfId="24173" priority="15171">
      <formula>$Y172=2</formula>
    </cfRule>
    <cfRule type="expression" dxfId="24172" priority="15172">
      <formula>$Y172=1</formula>
    </cfRule>
  </conditionalFormatting>
  <conditionalFormatting sqref="O172">
    <cfRule type="expression" dxfId="24171" priority="15165">
      <formula>$Y172=4</formula>
    </cfRule>
    <cfRule type="expression" dxfId="24170" priority="15166">
      <formula>$Y172=3</formula>
    </cfRule>
    <cfRule type="expression" dxfId="24169" priority="15167">
      <formula>$Y172=2</formula>
    </cfRule>
    <cfRule type="expression" dxfId="24168" priority="15168">
      <formula>$Y172=1</formula>
    </cfRule>
  </conditionalFormatting>
  <conditionalFormatting sqref="N172">
    <cfRule type="expression" dxfId="24167" priority="15161">
      <formula>$Y172=4</formula>
    </cfRule>
    <cfRule type="expression" dxfId="24166" priority="15162">
      <formula>$Y172=3</formula>
    </cfRule>
    <cfRule type="expression" dxfId="24165" priority="15163">
      <formula>$Y172=2</formula>
    </cfRule>
    <cfRule type="expression" dxfId="24164" priority="15164">
      <formula>$Y172=1</formula>
    </cfRule>
  </conditionalFormatting>
  <conditionalFormatting sqref="R172">
    <cfRule type="expression" dxfId="24163" priority="15157">
      <formula>$Y172=4</formula>
    </cfRule>
    <cfRule type="expression" dxfId="24162" priority="15158">
      <formula>$Y172=3</formula>
    </cfRule>
    <cfRule type="expression" dxfId="24161" priority="15159">
      <formula>$Y172=2</formula>
    </cfRule>
    <cfRule type="expression" dxfId="24160" priority="15160">
      <formula>$Y172=1</formula>
    </cfRule>
  </conditionalFormatting>
  <conditionalFormatting sqref="AB172:AF172 Q172 S172:Z172">
    <cfRule type="expression" dxfId="24159" priority="15153">
      <formula>$Y172=4</formula>
    </cfRule>
    <cfRule type="expression" dxfId="24158" priority="15154">
      <formula>$Y172=3</formula>
    </cfRule>
    <cfRule type="expression" dxfId="24157" priority="15155">
      <formula>$Y172=2</formula>
    </cfRule>
    <cfRule type="expression" dxfId="24156" priority="15156">
      <formula>$Y172=1</formula>
    </cfRule>
  </conditionalFormatting>
  <conditionalFormatting sqref="AA172">
    <cfRule type="expression" dxfId="24155" priority="15149">
      <formula>$Y172=4</formula>
    </cfRule>
    <cfRule type="expression" dxfId="24154" priority="15150">
      <formula>$Y172=3</formula>
    </cfRule>
    <cfRule type="expression" dxfId="24153" priority="15151">
      <formula>$Y172=2</formula>
    </cfRule>
    <cfRule type="expression" dxfId="24152" priority="15152">
      <formula>$Y172=1</formula>
    </cfRule>
  </conditionalFormatting>
  <conditionalFormatting sqref="P172">
    <cfRule type="expression" dxfId="24151" priority="15145">
      <formula>$Y172=4</formula>
    </cfRule>
    <cfRule type="expression" dxfId="24150" priority="15146">
      <formula>$Y172=3</formula>
    </cfRule>
    <cfRule type="expression" dxfId="24149" priority="15147">
      <formula>$Y172=2</formula>
    </cfRule>
    <cfRule type="expression" dxfId="24148" priority="15148">
      <formula>$Y172=1</formula>
    </cfRule>
  </conditionalFormatting>
  <conditionalFormatting sqref="E173">
    <cfRule type="expression" dxfId="24147" priority="15141">
      <formula>$Y173=4</formula>
    </cfRule>
    <cfRule type="expression" dxfId="24146" priority="15142">
      <formula>$Y173=3</formula>
    </cfRule>
    <cfRule type="expression" dxfId="24145" priority="15143">
      <formula>$Y173=2</formula>
    </cfRule>
    <cfRule type="expression" dxfId="24144" priority="15144">
      <formula>$Y173=1</formula>
    </cfRule>
  </conditionalFormatting>
  <conditionalFormatting sqref="F173">
    <cfRule type="expression" dxfId="24143" priority="15137">
      <formula>$Y173=4</formula>
    </cfRule>
    <cfRule type="expression" dxfId="24142" priority="15138">
      <formula>$Y173=3</formula>
    </cfRule>
    <cfRule type="expression" dxfId="24141" priority="15139">
      <formula>$Y173=2</formula>
    </cfRule>
    <cfRule type="expression" dxfId="24140" priority="15140">
      <formula>$Y173=1</formula>
    </cfRule>
  </conditionalFormatting>
  <conditionalFormatting sqref="F173">
    <cfRule type="expression" dxfId="24139" priority="15129">
      <formula>$Y173=4</formula>
    </cfRule>
    <cfRule type="expression" dxfId="24138" priority="15130">
      <formula>$Y173=3</formula>
    </cfRule>
    <cfRule type="expression" dxfId="24137" priority="15131">
      <formula>$Y173=2</formula>
    </cfRule>
    <cfRule type="expression" dxfId="24136" priority="15132">
      <formula>$Y173=1</formula>
    </cfRule>
    <cfRule type="expression" dxfId="24135" priority="15133">
      <formula>$Y173=4</formula>
    </cfRule>
    <cfRule type="expression" dxfId="24134" priority="15134">
      <formula>$Y173=3</formula>
    </cfRule>
    <cfRule type="expression" dxfId="24133" priority="15135">
      <formula>$Y173=2</formula>
    </cfRule>
    <cfRule type="expression" dxfId="24132" priority="15136">
      <formula>$Y173=1</formula>
    </cfRule>
  </conditionalFormatting>
  <conditionalFormatting sqref="G173">
    <cfRule type="expression" dxfId="24131" priority="15125">
      <formula>$Y173=4</formula>
    </cfRule>
    <cfRule type="expression" dxfId="24130" priority="15126">
      <formula>$Y173=3</formula>
    </cfRule>
    <cfRule type="expression" dxfId="24129" priority="15127">
      <formula>$Y173=2</formula>
    </cfRule>
    <cfRule type="expression" dxfId="24128" priority="15128">
      <formula>$Y173=1</formula>
    </cfRule>
  </conditionalFormatting>
  <conditionalFormatting sqref="G173">
    <cfRule type="expression" dxfId="24127" priority="15117">
      <formula>$Y173=4</formula>
    </cfRule>
    <cfRule type="expression" dxfId="24126" priority="15118">
      <formula>$Y173=3</formula>
    </cfRule>
    <cfRule type="expression" dxfId="24125" priority="15119">
      <formula>$Y173=2</formula>
    </cfRule>
    <cfRule type="expression" dxfId="24124" priority="15120">
      <formula>$Y173=1</formula>
    </cfRule>
    <cfRule type="expression" dxfId="24123" priority="15121">
      <formula>$Y173=4</formula>
    </cfRule>
    <cfRule type="expression" dxfId="24122" priority="15122">
      <formula>$Y173=3</formula>
    </cfRule>
    <cfRule type="expression" dxfId="24121" priority="15123">
      <formula>$Y173=2</formula>
    </cfRule>
    <cfRule type="expression" dxfId="24120" priority="15124">
      <formula>$Y173=1</formula>
    </cfRule>
  </conditionalFormatting>
  <conditionalFormatting sqref="D174:D175">
    <cfRule type="expression" dxfId="24119" priority="15113">
      <formula>$Y174=4</formula>
    </cfRule>
    <cfRule type="expression" dxfId="24118" priority="15114">
      <formula>$Y174=3</formula>
    </cfRule>
  </conditionalFormatting>
  <conditionalFormatting sqref="D174:D175">
    <cfRule type="expression" dxfId="24117" priority="15115">
      <formula>$Y174=2</formula>
    </cfRule>
    <cfRule type="expression" dxfId="24116" priority="15116">
      <formula>$Y174=1</formula>
    </cfRule>
  </conditionalFormatting>
  <conditionalFormatting sqref="E174:E175">
    <cfRule type="expression" dxfId="24115" priority="15109">
      <formula>$Y174=4</formula>
    </cfRule>
    <cfRule type="expression" dxfId="24114" priority="15110">
      <formula>$Y174=3</formula>
    </cfRule>
    <cfRule type="expression" dxfId="24113" priority="15111">
      <formula>$Y174=2</formula>
    </cfRule>
    <cfRule type="expression" dxfId="24112" priority="15112">
      <formula>$Y174=1</formula>
    </cfRule>
  </conditionalFormatting>
  <conditionalFormatting sqref="F174:F175">
    <cfRule type="expression" dxfId="24111" priority="15105">
      <formula>$Y174=4</formula>
    </cfRule>
    <cfRule type="expression" dxfId="24110" priority="15106">
      <formula>$Y174=3</formula>
    </cfRule>
    <cfRule type="expression" dxfId="24109" priority="15107">
      <formula>$Y174=2</formula>
    </cfRule>
    <cfRule type="expression" dxfId="24108" priority="15108">
      <formula>$Y174=1</formula>
    </cfRule>
  </conditionalFormatting>
  <conditionalFormatting sqref="F174:F175">
    <cfRule type="expression" dxfId="24107" priority="15097">
      <formula>$Y174=4</formula>
    </cfRule>
    <cfRule type="expression" dxfId="24106" priority="15098">
      <formula>$Y174=3</formula>
    </cfRule>
    <cfRule type="expression" dxfId="24105" priority="15099">
      <formula>$Y174=2</formula>
    </cfRule>
    <cfRule type="expression" dxfId="24104" priority="15100">
      <formula>$Y174=1</formula>
    </cfRule>
    <cfRule type="expression" dxfId="24103" priority="15101">
      <formula>$Y174=4</formula>
    </cfRule>
    <cfRule type="expression" dxfId="24102" priority="15102">
      <formula>$Y174=3</formula>
    </cfRule>
    <cfRule type="expression" dxfId="24101" priority="15103">
      <formula>$Y174=2</formula>
    </cfRule>
    <cfRule type="expression" dxfId="24100" priority="15104">
      <formula>$Y174=1</formula>
    </cfRule>
  </conditionalFormatting>
  <conditionalFormatting sqref="G174:G175">
    <cfRule type="expression" dxfId="24099" priority="15093">
      <formula>$Y174=4</formula>
    </cfRule>
    <cfRule type="expression" dxfId="24098" priority="15094">
      <formula>$Y174=3</formula>
    </cfRule>
    <cfRule type="expression" dxfId="24097" priority="15095">
      <formula>$Y174=2</formula>
    </cfRule>
    <cfRule type="expression" dxfId="24096" priority="15096">
      <formula>$Y174=1</formula>
    </cfRule>
  </conditionalFormatting>
  <conditionalFormatting sqref="G174:G175">
    <cfRule type="expression" dxfId="24095" priority="15085">
      <formula>$Y174=4</formula>
    </cfRule>
    <cfRule type="expression" dxfId="24094" priority="15086">
      <formula>$Y174=3</formula>
    </cfRule>
    <cfRule type="expression" dxfId="24093" priority="15087">
      <formula>$Y174=2</formula>
    </cfRule>
    <cfRule type="expression" dxfId="24092" priority="15088">
      <formula>$Y174=1</formula>
    </cfRule>
    <cfRule type="expression" dxfId="24091" priority="15089">
      <formula>$Y174=4</formula>
    </cfRule>
    <cfRule type="expression" dxfId="24090" priority="15090">
      <formula>$Y174=3</formula>
    </cfRule>
    <cfRule type="expression" dxfId="24089" priority="15091">
      <formula>$Y174=2</formula>
    </cfRule>
    <cfRule type="expression" dxfId="24088" priority="15092">
      <formula>$Y174=1</formula>
    </cfRule>
  </conditionalFormatting>
  <conditionalFormatting sqref="B176:C176">
    <cfRule type="expression" dxfId="24087" priority="15081">
      <formula>$Y176=4</formula>
    </cfRule>
    <cfRule type="expression" dxfId="24086" priority="15082">
      <formula>$Y176=3</formula>
    </cfRule>
  </conditionalFormatting>
  <conditionalFormatting sqref="B176:C176">
    <cfRule type="expression" dxfId="24085" priority="15083">
      <formula>$Y176=2</formula>
    </cfRule>
    <cfRule type="expression" dxfId="24084" priority="15084">
      <formula>$Y176=1</formula>
    </cfRule>
  </conditionalFormatting>
  <conditionalFormatting sqref="B176:C176">
    <cfRule type="expression" dxfId="24083" priority="15077">
      <formula>$Y176=4</formula>
    </cfRule>
    <cfRule type="expression" dxfId="24082" priority="15078">
      <formula>$Y176=3</formula>
    </cfRule>
  </conditionalFormatting>
  <conditionalFormatting sqref="B176:C176">
    <cfRule type="expression" dxfId="24081" priority="15079">
      <formula>$Y176=2</formula>
    </cfRule>
    <cfRule type="expression" dxfId="24080" priority="15080">
      <formula>$Y176=1</formula>
    </cfRule>
  </conditionalFormatting>
  <conditionalFormatting sqref="I176">
    <cfRule type="expression" dxfId="24079" priority="15073">
      <formula>$Y176=4</formula>
    </cfRule>
    <cfRule type="expression" dxfId="24078" priority="15074">
      <formula>$Y176=3</formula>
    </cfRule>
    <cfRule type="expression" dxfId="24077" priority="15075">
      <formula>$Y176=2</formula>
    </cfRule>
    <cfRule type="expression" dxfId="24076" priority="15076">
      <formula>$Y176=1</formula>
    </cfRule>
  </conditionalFormatting>
  <conditionalFormatting sqref="E176">
    <cfRule type="expression" dxfId="24075" priority="15069">
      <formula>$Y176=4</formula>
    </cfRule>
    <cfRule type="expression" dxfId="24074" priority="15070">
      <formula>$Y176=3</formula>
    </cfRule>
    <cfRule type="expression" dxfId="24073" priority="15071">
      <formula>$Y176=2</formula>
    </cfRule>
    <cfRule type="expression" dxfId="24072" priority="15072">
      <formula>$Y176=1</formula>
    </cfRule>
  </conditionalFormatting>
  <conditionalFormatting sqref="F176">
    <cfRule type="expression" dxfId="24071" priority="15065">
      <formula>$Y176=4</formula>
    </cfRule>
    <cfRule type="expression" dxfId="24070" priority="15066">
      <formula>$Y176=3</formula>
    </cfRule>
    <cfRule type="expression" dxfId="24069" priority="15067">
      <formula>$Y176=2</formula>
    </cfRule>
    <cfRule type="expression" dxfId="24068" priority="15068">
      <formula>$Y176=1</formula>
    </cfRule>
  </conditionalFormatting>
  <conditionalFormatting sqref="F176">
    <cfRule type="expression" dxfId="24067" priority="15057">
      <formula>$Y176=4</formula>
    </cfRule>
    <cfRule type="expression" dxfId="24066" priority="15058">
      <formula>$Y176=3</formula>
    </cfRule>
    <cfRule type="expression" dxfId="24065" priority="15059">
      <formula>$Y176=2</formula>
    </cfRule>
    <cfRule type="expression" dxfId="24064" priority="15060">
      <formula>$Y176=1</formula>
    </cfRule>
    <cfRule type="expression" dxfId="24063" priority="15061">
      <formula>$Y176=4</formula>
    </cfRule>
    <cfRule type="expression" dxfId="24062" priority="15062">
      <formula>$Y176=3</formula>
    </cfRule>
    <cfRule type="expression" dxfId="24061" priority="15063">
      <formula>$Y176=2</formula>
    </cfRule>
    <cfRule type="expression" dxfId="24060" priority="15064">
      <formula>$Y176=1</formula>
    </cfRule>
  </conditionalFormatting>
  <conditionalFormatting sqref="G176">
    <cfRule type="expression" dxfId="24059" priority="15053">
      <formula>$Y176=4</formula>
    </cfRule>
    <cfRule type="expression" dxfId="24058" priority="15054">
      <formula>$Y176=3</formula>
    </cfRule>
    <cfRule type="expression" dxfId="24057" priority="15055">
      <formula>$Y176=2</formula>
    </cfRule>
    <cfRule type="expression" dxfId="24056" priority="15056">
      <formula>$Y176=1</formula>
    </cfRule>
  </conditionalFormatting>
  <conditionalFormatting sqref="G176">
    <cfRule type="expression" dxfId="24055" priority="15045">
      <formula>$Y176=4</formula>
    </cfRule>
    <cfRule type="expression" dxfId="24054" priority="15046">
      <formula>$Y176=3</formula>
    </cfRule>
    <cfRule type="expression" dxfId="24053" priority="15047">
      <formula>$Y176=2</formula>
    </cfRule>
    <cfRule type="expression" dxfId="24052" priority="15048">
      <formula>$Y176=1</formula>
    </cfRule>
    <cfRule type="expression" dxfId="24051" priority="15049">
      <formula>$Y176=4</formula>
    </cfRule>
    <cfRule type="expression" dxfId="24050" priority="15050">
      <formula>$Y176=3</formula>
    </cfRule>
    <cfRule type="expression" dxfId="24049" priority="15051">
      <formula>$Y176=2</formula>
    </cfRule>
    <cfRule type="expression" dxfId="24048" priority="15052">
      <formula>$Y176=1</formula>
    </cfRule>
  </conditionalFormatting>
  <conditionalFormatting sqref="N176:N177">
    <cfRule type="expression" dxfId="24047" priority="15029">
      <formula>$Y176=4</formula>
    </cfRule>
    <cfRule type="expression" dxfId="24046" priority="15030">
      <formula>$Y176=3</formula>
    </cfRule>
    <cfRule type="expression" dxfId="24045" priority="15031">
      <formula>$Y176=2</formula>
    </cfRule>
    <cfRule type="expression" dxfId="24044" priority="15032">
      <formula>$Y176=1</formula>
    </cfRule>
  </conditionalFormatting>
  <conditionalFormatting sqref="R176">
    <cfRule type="expression" dxfId="24043" priority="15041">
      <formula>$Y176=4</formula>
    </cfRule>
    <cfRule type="expression" dxfId="24042" priority="15042">
      <formula>$Y176=3</formula>
    </cfRule>
    <cfRule type="expression" dxfId="24041" priority="15043">
      <formula>$Y176=2</formula>
    </cfRule>
    <cfRule type="expression" dxfId="24040" priority="15044">
      <formula>$Y176=1</formula>
    </cfRule>
  </conditionalFormatting>
  <conditionalFormatting sqref="AB176:AF177 Q176:Q177 S176:Z176 Z177">
    <cfRule type="expression" dxfId="24039" priority="15037">
      <formula>$Y176=4</formula>
    </cfRule>
    <cfRule type="expression" dxfId="24038" priority="15038">
      <formula>$Y176=3</formula>
    </cfRule>
    <cfRule type="expression" dxfId="24037" priority="15039">
      <formula>$Y176=2</formula>
    </cfRule>
    <cfRule type="expression" dxfId="24036" priority="15040">
      <formula>$Y176=1</formula>
    </cfRule>
  </conditionalFormatting>
  <conditionalFormatting sqref="AA176:AA177">
    <cfRule type="expression" dxfId="24035" priority="15033">
      <formula>$Y176=4</formula>
    </cfRule>
    <cfRule type="expression" dxfId="24034" priority="15034">
      <formula>$Y176=3</formula>
    </cfRule>
    <cfRule type="expression" dxfId="24033" priority="15035">
      <formula>$Y176=2</formula>
    </cfRule>
    <cfRule type="expression" dxfId="24032" priority="15036">
      <formula>$Y176=1</formula>
    </cfRule>
  </conditionalFormatting>
  <conditionalFormatting sqref="O176:P177">
    <cfRule type="expression" dxfId="24031" priority="15025">
      <formula>$Y176=4</formula>
    </cfRule>
    <cfRule type="expression" dxfId="24030" priority="15026">
      <formula>$Y176=3</formula>
    </cfRule>
    <cfRule type="expression" dxfId="24029" priority="15027">
      <formula>$Y176=2</formula>
    </cfRule>
    <cfRule type="expression" dxfId="24028" priority="15028">
      <formula>$Y176=1</formula>
    </cfRule>
  </conditionalFormatting>
  <conditionalFormatting sqref="O180">
    <cfRule type="expression" dxfId="24027" priority="15021">
      <formula>$Y180=4</formula>
    </cfRule>
    <cfRule type="expression" dxfId="24026" priority="15022">
      <formula>$Y180=3</formula>
    </cfRule>
    <cfRule type="expression" dxfId="24025" priority="15023">
      <formula>$Y180=2</formula>
    </cfRule>
    <cfRule type="expression" dxfId="24024" priority="15024">
      <formula>$Y180=1</formula>
    </cfRule>
  </conditionalFormatting>
  <conditionalFormatting sqref="N178:N179">
    <cfRule type="expression" dxfId="24023" priority="15005">
      <formula>$Y178=4</formula>
    </cfRule>
    <cfRule type="expression" dxfId="24022" priority="15006">
      <formula>$Y178=3</formula>
    </cfRule>
    <cfRule type="expression" dxfId="24021" priority="15007">
      <formula>$Y178=2</formula>
    </cfRule>
    <cfRule type="expression" dxfId="24020" priority="15008">
      <formula>$Y178=1</formula>
    </cfRule>
  </conditionalFormatting>
  <conditionalFormatting sqref="R178:R179">
    <cfRule type="expression" dxfId="24019" priority="15017">
      <formula>$Y178=4</formula>
    </cfRule>
    <cfRule type="expression" dxfId="24018" priority="15018">
      <formula>$Y178=3</formula>
    </cfRule>
    <cfRule type="expression" dxfId="24017" priority="15019">
      <formula>$Y178=2</formula>
    </cfRule>
    <cfRule type="expression" dxfId="24016" priority="15020">
      <formula>$Y178=1</formula>
    </cfRule>
  </conditionalFormatting>
  <conditionalFormatting sqref="AB179:AF179 Q178:Q179 S179:Z179 S178:U178 AD178:AF178">
    <cfRule type="expression" dxfId="24015" priority="15013">
      <formula>$Y178=4</formula>
    </cfRule>
    <cfRule type="expression" dxfId="24014" priority="15014">
      <formula>$Y178=3</formula>
    </cfRule>
    <cfRule type="expression" dxfId="24013" priority="15015">
      <formula>$Y178=2</formula>
    </cfRule>
    <cfRule type="expression" dxfId="24012" priority="15016">
      <formula>$Y178=1</formula>
    </cfRule>
  </conditionalFormatting>
  <conditionalFormatting sqref="AA179">
    <cfRule type="expression" dxfId="24011" priority="15009">
      <formula>$Y179=4</formula>
    </cfRule>
    <cfRule type="expression" dxfId="24010" priority="15010">
      <formula>$Y179=3</formula>
    </cfRule>
    <cfRule type="expression" dxfId="24009" priority="15011">
      <formula>$Y179=2</formula>
    </cfRule>
    <cfRule type="expression" dxfId="24008" priority="15012">
      <formula>$Y179=1</formula>
    </cfRule>
  </conditionalFormatting>
  <conditionalFormatting sqref="O178:P179">
    <cfRule type="expression" dxfId="24007" priority="15001">
      <formula>$Y178=4</formula>
    </cfRule>
    <cfRule type="expression" dxfId="24006" priority="15002">
      <formula>$Y178=3</formula>
    </cfRule>
    <cfRule type="expression" dxfId="24005" priority="15003">
      <formula>$Y178=2</formula>
    </cfRule>
    <cfRule type="expression" dxfId="24004" priority="15004">
      <formula>$Y178=1</formula>
    </cfRule>
  </conditionalFormatting>
  <conditionalFormatting sqref="E177">
    <cfRule type="expression" dxfId="24003" priority="14997">
      <formula>$Y177=4</formula>
    </cfRule>
    <cfRule type="expression" dxfId="24002" priority="14998">
      <formula>$Y177=3</formula>
    </cfRule>
    <cfRule type="expression" dxfId="24001" priority="14999">
      <formula>$Y177=2</formula>
    </cfRule>
    <cfRule type="expression" dxfId="24000" priority="15000">
      <formula>$Y177=1</formula>
    </cfRule>
  </conditionalFormatting>
  <conditionalFormatting sqref="F177">
    <cfRule type="expression" dxfId="23999" priority="14993">
      <formula>$Y177=4</formula>
    </cfRule>
    <cfRule type="expression" dxfId="23998" priority="14994">
      <formula>$Y177=3</formula>
    </cfRule>
    <cfRule type="expression" dxfId="23997" priority="14995">
      <formula>$Y177=2</formula>
    </cfRule>
    <cfRule type="expression" dxfId="23996" priority="14996">
      <formula>$Y177=1</formula>
    </cfRule>
  </conditionalFormatting>
  <conditionalFormatting sqref="F177">
    <cfRule type="expression" dxfId="23995" priority="14985">
      <formula>$Y177=4</formula>
    </cfRule>
    <cfRule type="expression" dxfId="23994" priority="14986">
      <formula>$Y177=3</formula>
    </cfRule>
    <cfRule type="expression" dxfId="23993" priority="14987">
      <formula>$Y177=2</formula>
    </cfRule>
    <cfRule type="expression" dxfId="23992" priority="14988">
      <formula>$Y177=1</formula>
    </cfRule>
    <cfRule type="expression" dxfId="23991" priority="14989">
      <formula>$Y177=4</formula>
    </cfRule>
    <cfRule type="expression" dxfId="23990" priority="14990">
      <formula>$Y177=3</formula>
    </cfRule>
    <cfRule type="expression" dxfId="23989" priority="14991">
      <formula>$Y177=2</formula>
    </cfRule>
    <cfRule type="expression" dxfId="23988" priority="14992">
      <formula>$Y177=1</formula>
    </cfRule>
  </conditionalFormatting>
  <conditionalFormatting sqref="G177">
    <cfRule type="expression" dxfId="23987" priority="14981">
      <formula>$Y177=4</formula>
    </cfRule>
    <cfRule type="expression" dxfId="23986" priority="14982">
      <formula>$Y177=3</formula>
    </cfRule>
    <cfRule type="expression" dxfId="23985" priority="14983">
      <formula>$Y177=2</formula>
    </cfRule>
    <cfRule type="expression" dxfId="23984" priority="14984">
      <formula>$Y177=1</formula>
    </cfRule>
  </conditionalFormatting>
  <conditionalFormatting sqref="G177">
    <cfRule type="expression" dxfId="23983" priority="14973">
      <formula>$Y177=4</formula>
    </cfRule>
    <cfRule type="expression" dxfId="23982" priority="14974">
      <formula>$Y177=3</formula>
    </cfRule>
    <cfRule type="expression" dxfId="23981" priority="14975">
      <formula>$Y177=2</formula>
    </cfRule>
    <cfRule type="expression" dxfId="23980" priority="14976">
      <formula>$Y177=1</formula>
    </cfRule>
    <cfRule type="expression" dxfId="23979" priority="14977">
      <formula>$Y177=4</formula>
    </cfRule>
    <cfRule type="expression" dxfId="23978" priority="14978">
      <formula>$Y177=3</formula>
    </cfRule>
    <cfRule type="expression" dxfId="23977" priority="14979">
      <formula>$Y177=2</formula>
    </cfRule>
    <cfRule type="expression" dxfId="23976" priority="14980">
      <formula>$Y177=1</formula>
    </cfRule>
  </conditionalFormatting>
  <conditionalFormatting sqref="B177:C177">
    <cfRule type="expression" dxfId="23975" priority="14969">
      <formula>$Y177=4</formula>
    </cfRule>
    <cfRule type="expression" dxfId="23974" priority="14970">
      <formula>$Y177=3</formula>
    </cfRule>
  </conditionalFormatting>
  <conditionalFormatting sqref="B177:C177">
    <cfRule type="expression" dxfId="23973" priority="14971">
      <formula>$Y177=2</formula>
    </cfRule>
    <cfRule type="expression" dxfId="23972" priority="14972">
      <formula>$Y177=1</formula>
    </cfRule>
  </conditionalFormatting>
  <conditionalFormatting sqref="B177:C177">
    <cfRule type="expression" dxfId="23971" priority="14965">
      <formula>$Y177=4</formula>
    </cfRule>
    <cfRule type="expression" dxfId="23970" priority="14966">
      <formula>$Y177=3</formula>
    </cfRule>
  </conditionalFormatting>
  <conditionalFormatting sqref="B177:C177">
    <cfRule type="expression" dxfId="23969" priority="14967">
      <formula>$Y177=2</formula>
    </cfRule>
    <cfRule type="expression" dxfId="23968" priority="14968">
      <formula>$Y177=1</formula>
    </cfRule>
  </conditionalFormatting>
  <conditionalFormatting sqref="B178:C178">
    <cfRule type="expression" dxfId="23967" priority="14961">
      <formula>$Y178=4</formula>
    </cfRule>
    <cfRule type="expression" dxfId="23966" priority="14962">
      <formula>$Y178=3</formula>
    </cfRule>
  </conditionalFormatting>
  <conditionalFormatting sqref="B178:C178">
    <cfRule type="expression" dxfId="23965" priority="14963">
      <formula>$Y178=2</formula>
    </cfRule>
    <cfRule type="expression" dxfId="23964" priority="14964">
      <formula>$Y178=1</formula>
    </cfRule>
  </conditionalFormatting>
  <conditionalFormatting sqref="B178:C178">
    <cfRule type="expression" dxfId="23963" priority="14957">
      <formula>$Y178=4</formula>
    </cfRule>
    <cfRule type="expression" dxfId="23962" priority="14958">
      <formula>$Y178=3</formula>
    </cfRule>
  </conditionalFormatting>
  <conditionalFormatting sqref="B178:C178">
    <cfRule type="expression" dxfId="23961" priority="14959">
      <formula>$Y178=2</formula>
    </cfRule>
    <cfRule type="expression" dxfId="23960" priority="14960">
      <formula>$Y178=1</formula>
    </cfRule>
  </conditionalFormatting>
  <conditionalFormatting sqref="D178">
    <cfRule type="expression" dxfId="23959" priority="14953">
      <formula>$Y178=4</formula>
    </cfRule>
    <cfRule type="expression" dxfId="23958" priority="14954">
      <formula>$Y178=3</formula>
    </cfRule>
  </conditionalFormatting>
  <conditionalFormatting sqref="D178">
    <cfRule type="expression" dxfId="23957" priority="14955">
      <formula>$Y178=2</formula>
    </cfRule>
    <cfRule type="expression" dxfId="23956" priority="14956">
      <formula>$Y178=1</formula>
    </cfRule>
  </conditionalFormatting>
  <conditionalFormatting sqref="I178">
    <cfRule type="expression" dxfId="23955" priority="14949">
      <formula>$Y178=4</formula>
    </cfRule>
    <cfRule type="expression" dxfId="23954" priority="14950">
      <formula>$Y178=3</formula>
    </cfRule>
    <cfRule type="expression" dxfId="23953" priority="14951">
      <formula>$Y178=2</formula>
    </cfRule>
    <cfRule type="expression" dxfId="23952" priority="14952">
      <formula>$Y178=1</formula>
    </cfRule>
  </conditionalFormatting>
  <conditionalFormatting sqref="K178">
    <cfRule type="expression" dxfId="23951" priority="14945">
      <formula>$Y178=4</formula>
    </cfRule>
    <cfRule type="expression" dxfId="23950" priority="14946">
      <formula>$Y178=3</formula>
    </cfRule>
    <cfRule type="expression" dxfId="23949" priority="14947">
      <formula>$Y178=2</formula>
    </cfRule>
    <cfRule type="expression" dxfId="23948" priority="14948">
      <formula>$Y178=1</formula>
    </cfRule>
  </conditionalFormatting>
  <conditionalFormatting sqref="E178">
    <cfRule type="expression" dxfId="23947" priority="14941">
      <formula>$Y178=4</formula>
    </cfRule>
    <cfRule type="expression" dxfId="23946" priority="14942">
      <formula>$Y178=3</formula>
    </cfRule>
    <cfRule type="expression" dxfId="23945" priority="14943">
      <formula>$Y178=2</formula>
    </cfRule>
    <cfRule type="expression" dxfId="23944" priority="14944">
      <formula>$Y178=1</formula>
    </cfRule>
  </conditionalFormatting>
  <conditionalFormatting sqref="F178">
    <cfRule type="expression" dxfId="23943" priority="14937">
      <formula>$Y178=4</formula>
    </cfRule>
    <cfRule type="expression" dxfId="23942" priority="14938">
      <formula>$Y178=3</formula>
    </cfRule>
    <cfRule type="expression" dxfId="23941" priority="14939">
      <formula>$Y178=2</formula>
    </cfRule>
    <cfRule type="expression" dxfId="23940" priority="14940">
      <formula>$Y178=1</formula>
    </cfRule>
  </conditionalFormatting>
  <conditionalFormatting sqref="F178">
    <cfRule type="expression" dxfId="23939" priority="14929">
      <formula>$Y178=4</formula>
    </cfRule>
    <cfRule type="expression" dxfId="23938" priority="14930">
      <formula>$Y178=3</formula>
    </cfRule>
    <cfRule type="expression" dxfId="23937" priority="14931">
      <formula>$Y178=2</formula>
    </cfRule>
    <cfRule type="expression" dxfId="23936" priority="14932">
      <formula>$Y178=1</formula>
    </cfRule>
    <cfRule type="expression" dxfId="23935" priority="14933">
      <formula>$Y178=4</formula>
    </cfRule>
    <cfRule type="expression" dxfId="23934" priority="14934">
      <formula>$Y178=3</formula>
    </cfRule>
    <cfRule type="expression" dxfId="23933" priority="14935">
      <formula>$Y178=2</formula>
    </cfRule>
    <cfRule type="expression" dxfId="23932" priority="14936">
      <formula>$Y178=1</formula>
    </cfRule>
  </conditionalFormatting>
  <conditionalFormatting sqref="G178">
    <cfRule type="expression" dxfId="23931" priority="14925">
      <formula>$Y178=4</formula>
    </cfRule>
    <cfRule type="expression" dxfId="23930" priority="14926">
      <formula>$Y178=3</formula>
    </cfRule>
    <cfRule type="expression" dxfId="23929" priority="14927">
      <formula>$Y178=2</formula>
    </cfRule>
    <cfRule type="expression" dxfId="23928" priority="14928">
      <formula>$Y178=1</formula>
    </cfRule>
  </conditionalFormatting>
  <conditionalFormatting sqref="G178">
    <cfRule type="expression" dxfId="23927" priority="14917">
      <formula>$Y178=4</formula>
    </cfRule>
    <cfRule type="expression" dxfId="23926" priority="14918">
      <formula>$Y178=3</formula>
    </cfRule>
    <cfRule type="expression" dxfId="23925" priority="14919">
      <formula>$Y178=2</formula>
    </cfRule>
    <cfRule type="expression" dxfId="23924" priority="14920">
      <formula>$Y178=1</formula>
    </cfRule>
    <cfRule type="expression" dxfId="23923" priority="14921">
      <formula>$Y178=4</formula>
    </cfRule>
    <cfRule type="expression" dxfId="23922" priority="14922">
      <formula>$Y178=3</formula>
    </cfRule>
    <cfRule type="expression" dxfId="23921" priority="14923">
      <formula>$Y178=2</formula>
    </cfRule>
    <cfRule type="expression" dxfId="23920" priority="14924">
      <formula>$Y178=1</formula>
    </cfRule>
  </conditionalFormatting>
  <conditionalFormatting sqref="B179:C179">
    <cfRule type="expression" dxfId="23919" priority="14913">
      <formula>$Y179=4</formula>
    </cfRule>
    <cfRule type="expression" dxfId="23918" priority="14914">
      <formula>$Y179=3</formula>
    </cfRule>
  </conditionalFormatting>
  <conditionalFormatting sqref="B179:C179">
    <cfRule type="expression" dxfId="23917" priority="14915">
      <formula>$Y179=2</formula>
    </cfRule>
    <cfRule type="expression" dxfId="23916" priority="14916">
      <formula>$Y179=1</formula>
    </cfRule>
  </conditionalFormatting>
  <conditionalFormatting sqref="B179:C179">
    <cfRule type="expression" dxfId="23915" priority="14909">
      <formula>$Y179=4</formula>
    </cfRule>
    <cfRule type="expression" dxfId="23914" priority="14910">
      <formula>$Y179=3</formula>
    </cfRule>
  </conditionalFormatting>
  <conditionalFormatting sqref="B179:C179">
    <cfRule type="expression" dxfId="23913" priority="14911">
      <formula>$Y179=2</formula>
    </cfRule>
    <cfRule type="expression" dxfId="23912" priority="14912">
      <formula>$Y179=1</formula>
    </cfRule>
  </conditionalFormatting>
  <conditionalFormatting sqref="I179">
    <cfRule type="expression" dxfId="23911" priority="14905">
      <formula>$Y179=4</formula>
    </cfRule>
    <cfRule type="expression" dxfId="23910" priority="14906">
      <formula>$Y179=3</formula>
    </cfRule>
    <cfRule type="expression" dxfId="23909" priority="14907">
      <formula>$Y179=2</formula>
    </cfRule>
    <cfRule type="expression" dxfId="23908" priority="14908">
      <formula>$Y179=1</formula>
    </cfRule>
  </conditionalFormatting>
  <conditionalFormatting sqref="E179">
    <cfRule type="expression" dxfId="23907" priority="14901">
      <formula>$Y179=4</formula>
    </cfRule>
    <cfRule type="expression" dxfId="23906" priority="14902">
      <formula>$Y179=3</formula>
    </cfRule>
    <cfRule type="expression" dxfId="23905" priority="14903">
      <formula>$Y179=2</formula>
    </cfRule>
    <cfRule type="expression" dxfId="23904" priority="14904">
      <formula>$Y179=1</formula>
    </cfRule>
  </conditionalFormatting>
  <conditionalFormatting sqref="F179">
    <cfRule type="expression" dxfId="23903" priority="14897">
      <formula>$Y179=4</formula>
    </cfRule>
    <cfRule type="expression" dxfId="23902" priority="14898">
      <formula>$Y179=3</formula>
    </cfRule>
    <cfRule type="expression" dxfId="23901" priority="14899">
      <formula>$Y179=2</formula>
    </cfRule>
    <cfRule type="expression" dxfId="23900" priority="14900">
      <formula>$Y179=1</formula>
    </cfRule>
  </conditionalFormatting>
  <conditionalFormatting sqref="F179">
    <cfRule type="expression" dxfId="23899" priority="14889">
      <formula>$Y179=4</formula>
    </cfRule>
    <cfRule type="expression" dxfId="23898" priority="14890">
      <formula>$Y179=3</formula>
    </cfRule>
    <cfRule type="expression" dxfId="23897" priority="14891">
      <formula>$Y179=2</formula>
    </cfRule>
    <cfRule type="expression" dxfId="23896" priority="14892">
      <formula>$Y179=1</formula>
    </cfRule>
    <cfRule type="expression" dxfId="23895" priority="14893">
      <formula>$Y179=4</formula>
    </cfRule>
    <cfRule type="expression" dxfId="23894" priority="14894">
      <formula>$Y179=3</formula>
    </cfRule>
    <cfRule type="expression" dxfId="23893" priority="14895">
      <formula>$Y179=2</formula>
    </cfRule>
    <cfRule type="expression" dxfId="23892" priority="14896">
      <formula>$Y179=1</formula>
    </cfRule>
  </conditionalFormatting>
  <conditionalFormatting sqref="G179">
    <cfRule type="expression" dxfId="23891" priority="14885">
      <formula>$Y179=4</formula>
    </cfRule>
    <cfRule type="expression" dxfId="23890" priority="14886">
      <formula>$Y179=3</formula>
    </cfRule>
    <cfRule type="expression" dxfId="23889" priority="14887">
      <formula>$Y179=2</formula>
    </cfRule>
    <cfRule type="expression" dxfId="23888" priority="14888">
      <formula>$Y179=1</formula>
    </cfRule>
  </conditionalFormatting>
  <conditionalFormatting sqref="G179">
    <cfRule type="expression" dxfId="23887" priority="14877">
      <formula>$Y179=4</formula>
    </cfRule>
    <cfRule type="expression" dxfId="23886" priority="14878">
      <formula>$Y179=3</formula>
    </cfRule>
    <cfRule type="expression" dxfId="23885" priority="14879">
      <formula>$Y179=2</formula>
    </cfRule>
    <cfRule type="expression" dxfId="23884" priority="14880">
      <formula>$Y179=1</formula>
    </cfRule>
    <cfRule type="expression" dxfId="23883" priority="14881">
      <formula>$Y179=4</formula>
    </cfRule>
    <cfRule type="expression" dxfId="23882" priority="14882">
      <formula>$Y179=3</formula>
    </cfRule>
    <cfRule type="expression" dxfId="23881" priority="14883">
      <formula>$Y179=2</formula>
    </cfRule>
    <cfRule type="expression" dxfId="23880" priority="14884">
      <formula>$Y179=1</formula>
    </cfRule>
  </conditionalFormatting>
  <conditionalFormatting sqref="F180">
    <cfRule type="expression" dxfId="23879" priority="14873">
      <formula>$Y180=4</formula>
    </cfRule>
    <cfRule type="expression" dxfId="23878" priority="14874">
      <formula>$Y180=3</formula>
    </cfRule>
    <cfRule type="expression" dxfId="23877" priority="14875">
      <formula>$Y180=2</formula>
    </cfRule>
    <cfRule type="expression" dxfId="23876" priority="14876">
      <formula>$Y180=1</formula>
    </cfRule>
  </conditionalFormatting>
  <conditionalFormatting sqref="F180">
    <cfRule type="expression" dxfId="23875" priority="14865">
      <formula>$Y180=4</formula>
    </cfRule>
    <cfRule type="expression" dxfId="23874" priority="14866">
      <formula>$Y180=3</formula>
    </cfRule>
    <cfRule type="expression" dxfId="23873" priority="14867">
      <formula>$Y180=2</formula>
    </cfRule>
    <cfRule type="expression" dxfId="23872" priority="14868">
      <formula>$Y180=1</formula>
    </cfRule>
    <cfRule type="expression" dxfId="23871" priority="14869">
      <formula>$Y180=4</formula>
    </cfRule>
    <cfRule type="expression" dxfId="23870" priority="14870">
      <formula>$Y180=3</formula>
    </cfRule>
    <cfRule type="expression" dxfId="23869" priority="14871">
      <formula>$Y180=2</formula>
    </cfRule>
    <cfRule type="expression" dxfId="23868" priority="14872">
      <formula>$Y180=1</formula>
    </cfRule>
  </conditionalFormatting>
  <conditionalFormatting sqref="G180">
    <cfRule type="expression" dxfId="23867" priority="14861">
      <formula>$Y180=4</formula>
    </cfRule>
    <cfRule type="expression" dxfId="23866" priority="14862">
      <formula>$Y180=3</formula>
    </cfRule>
    <cfRule type="expression" dxfId="23865" priority="14863">
      <formula>$Y180=2</formula>
    </cfRule>
    <cfRule type="expression" dxfId="23864" priority="14864">
      <formula>$Y180=1</formula>
    </cfRule>
  </conditionalFormatting>
  <conditionalFormatting sqref="G180">
    <cfRule type="expression" dxfId="23863" priority="14853">
      <formula>$Y180=4</formula>
    </cfRule>
    <cfRule type="expression" dxfId="23862" priority="14854">
      <formula>$Y180=3</formula>
    </cfRule>
    <cfRule type="expression" dxfId="23861" priority="14855">
      <formula>$Y180=2</formula>
    </cfRule>
    <cfRule type="expression" dxfId="23860" priority="14856">
      <formula>$Y180=1</formula>
    </cfRule>
    <cfRule type="expression" dxfId="23859" priority="14857">
      <formula>$Y180=4</formula>
    </cfRule>
    <cfRule type="expression" dxfId="23858" priority="14858">
      <formula>$Y180=3</formula>
    </cfRule>
    <cfRule type="expression" dxfId="23857" priority="14859">
      <formula>$Y180=2</formula>
    </cfRule>
    <cfRule type="expression" dxfId="23856" priority="14860">
      <formula>$Y180=1</formula>
    </cfRule>
  </conditionalFormatting>
  <conditionalFormatting sqref="B180:C180">
    <cfRule type="expression" dxfId="23855" priority="14849">
      <formula>$Y180=4</formula>
    </cfRule>
    <cfRule type="expression" dxfId="23854" priority="14850">
      <formula>$Y180=3</formula>
    </cfRule>
  </conditionalFormatting>
  <conditionalFormatting sqref="B180:C180">
    <cfRule type="expression" dxfId="23853" priority="14851">
      <formula>$Y180=2</formula>
    </cfRule>
    <cfRule type="expression" dxfId="23852" priority="14852">
      <formula>$Y180=1</formula>
    </cfRule>
  </conditionalFormatting>
  <conditionalFormatting sqref="B180:C180">
    <cfRule type="expression" dxfId="23851" priority="14845">
      <formula>$Y180=4</formula>
    </cfRule>
    <cfRule type="expression" dxfId="23850" priority="14846">
      <formula>$Y180=3</formula>
    </cfRule>
  </conditionalFormatting>
  <conditionalFormatting sqref="B180:C180">
    <cfRule type="expression" dxfId="23849" priority="14847">
      <formula>$Y180=2</formula>
    </cfRule>
    <cfRule type="expression" dxfId="23848" priority="14848">
      <formula>$Y180=1</formula>
    </cfRule>
  </conditionalFormatting>
  <conditionalFormatting sqref="N183:N184">
    <cfRule type="expression" dxfId="23847" priority="14841">
      <formula>$Y183=4</formula>
    </cfRule>
    <cfRule type="expression" dxfId="23846" priority="14842">
      <formula>$Y183=3</formula>
    </cfRule>
    <cfRule type="expression" dxfId="23845" priority="14843">
      <formula>$Y183=2</formula>
    </cfRule>
    <cfRule type="expression" dxfId="23844" priority="14844">
      <formula>$Y183=1</formula>
    </cfRule>
  </conditionalFormatting>
  <conditionalFormatting sqref="N185:N186">
    <cfRule type="expression" dxfId="23843" priority="14837">
      <formula>$Y185=4</formula>
    </cfRule>
    <cfRule type="expression" dxfId="23842" priority="14838">
      <formula>$Y185=3</formula>
    </cfRule>
    <cfRule type="expression" dxfId="23841" priority="14839">
      <formula>$Y185=2</formula>
    </cfRule>
    <cfRule type="expression" dxfId="23840" priority="14840">
      <formula>$Y185=1</formula>
    </cfRule>
  </conditionalFormatting>
  <conditionalFormatting sqref="R180">
    <cfRule type="expression" dxfId="23839" priority="14833">
      <formula>$Y180=4</formula>
    </cfRule>
    <cfRule type="expression" dxfId="23838" priority="14834">
      <formula>$Y180=3</formula>
    </cfRule>
    <cfRule type="expression" dxfId="23837" priority="14835">
      <formula>$Y180=2</formula>
    </cfRule>
    <cfRule type="expression" dxfId="23836" priority="14836">
      <formula>$Y180=1</formula>
    </cfRule>
  </conditionalFormatting>
  <conditionalFormatting sqref="AB180:AF180 Q180 S180:V180 Y180:Z180">
    <cfRule type="expression" dxfId="23835" priority="14829">
      <formula>$Y180=4</formula>
    </cfRule>
    <cfRule type="expression" dxfId="23834" priority="14830">
      <formula>$Y180=3</formula>
    </cfRule>
    <cfRule type="expression" dxfId="23833" priority="14831">
      <formula>$Y180=2</formula>
    </cfRule>
    <cfRule type="expression" dxfId="23832" priority="14832">
      <formula>$Y180=1</formula>
    </cfRule>
  </conditionalFormatting>
  <conditionalFormatting sqref="AA180">
    <cfRule type="expression" dxfId="23831" priority="14825">
      <formula>$Y180=4</formula>
    </cfRule>
    <cfRule type="expression" dxfId="23830" priority="14826">
      <formula>$Y180=3</formula>
    </cfRule>
    <cfRule type="expression" dxfId="23829" priority="14827">
      <formula>$Y180=2</formula>
    </cfRule>
    <cfRule type="expression" dxfId="23828" priority="14828">
      <formula>$Y180=1</formula>
    </cfRule>
  </conditionalFormatting>
  <conditionalFormatting sqref="P180">
    <cfRule type="expression" dxfId="23827" priority="14821">
      <formula>$Y180=4</formula>
    </cfRule>
    <cfRule type="expression" dxfId="23826" priority="14822">
      <formula>$Y180=3</formula>
    </cfRule>
    <cfRule type="expression" dxfId="23825" priority="14823">
      <formula>$Y180=2</formula>
    </cfRule>
    <cfRule type="expression" dxfId="23824" priority="14824">
      <formula>$Y180=1</formula>
    </cfRule>
  </conditionalFormatting>
  <conditionalFormatting sqref="AB181:AF181 Q181 Z181">
    <cfRule type="expression" dxfId="23823" priority="14813">
      <formula>$Y181=4</formula>
    </cfRule>
    <cfRule type="expression" dxfId="23822" priority="14814">
      <formula>$Y181=3</formula>
    </cfRule>
    <cfRule type="expression" dxfId="23821" priority="14815">
      <formula>$Y181=2</formula>
    </cfRule>
    <cfRule type="expression" dxfId="23820" priority="14816">
      <formula>$Y181=1</formula>
    </cfRule>
  </conditionalFormatting>
  <conditionalFormatting sqref="AA181">
    <cfRule type="expression" dxfId="23819" priority="14809">
      <formula>$Y181=4</formula>
    </cfRule>
    <cfRule type="expression" dxfId="23818" priority="14810">
      <formula>$Y181=3</formula>
    </cfRule>
    <cfRule type="expression" dxfId="23817" priority="14811">
      <formula>$Y181=2</formula>
    </cfRule>
    <cfRule type="expression" dxfId="23816" priority="14812">
      <formula>$Y181=1</formula>
    </cfRule>
  </conditionalFormatting>
  <conditionalFormatting sqref="P181">
    <cfRule type="expression" dxfId="23815" priority="14805">
      <formula>$Y181=4</formula>
    </cfRule>
    <cfRule type="expression" dxfId="23814" priority="14806">
      <formula>$Y181=3</formula>
    </cfRule>
    <cfRule type="expression" dxfId="23813" priority="14807">
      <formula>$Y181=2</formula>
    </cfRule>
    <cfRule type="expression" dxfId="23812" priority="14808">
      <formula>$Y181=1</formula>
    </cfRule>
  </conditionalFormatting>
  <conditionalFormatting sqref="R177">
    <cfRule type="expression" dxfId="23811" priority="14801">
      <formula>$Y177=4</formula>
    </cfRule>
    <cfRule type="expression" dxfId="23810" priority="14802">
      <formula>$Y177=3</formula>
    </cfRule>
    <cfRule type="expression" dxfId="23809" priority="14803">
      <formula>$Y177=2</formula>
    </cfRule>
    <cfRule type="expression" dxfId="23808" priority="14804">
      <formula>$Y177=1</formula>
    </cfRule>
  </conditionalFormatting>
  <conditionalFormatting sqref="S177:Y177">
    <cfRule type="expression" dxfId="23807" priority="14797">
      <formula>$Y177=4</formula>
    </cfRule>
    <cfRule type="expression" dxfId="23806" priority="14798">
      <formula>$Y177=3</formula>
    </cfRule>
    <cfRule type="expression" dxfId="23805" priority="14799">
      <formula>$Y177=2</formula>
    </cfRule>
    <cfRule type="expression" dxfId="23804" priority="14800">
      <formula>$Y177=1</formula>
    </cfRule>
  </conditionalFormatting>
  <conditionalFormatting sqref="V178">
    <cfRule type="expression" dxfId="23803" priority="14793">
      <formula>$Y178=4</formula>
    </cfRule>
    <cfRule type="expression" dxfId="23802" priority="14794">
      <formula>$Y178=3</formula>
    </cfRule>
    <cfRule type="expression" dxfId="23801" priority="14795">
      <formula>$Y178=2</formula>
    </cfRule>
    <cfRule type="expression" dxfId="23800" priority="14796">
      <formula>$Y178=1</formula>
    </cfRule>
  </conditionalFormatting>
  <conditionalFormatting sqref="E218">
    <cfRule type="expression" dxfId="23799" priority="14785">
      <formula>$Y218=4</formula>
    </cfRule>
    <cfRule type="expression" dxfId="23798" priority="14786">
      <formula>$Y218=3</formula>
    </cfRule>
    <cfRule type="expression" dxfId="23797" priority="14787">
      <formula>$Y218=2</formula>
    </cfRule>
    <cfRule type="expression" dxfId="23796" priority="14788">
      <formula>$Y218=1</formula>
    </cfRule>
  </conditionalFormatting>
  <conditionalFormatting sqref="E218">
    <cfRule type="expression" dxfId="23795" priority="14781">
      <formula>$Y218=4</formula>
    </cfRule>
    <cfRule type="expression" dxfId="23794" priority="14782">
      <formula>$Y218=3</formula>
    </cfRule>
    <cfRule type="expression" dxfId="23793" priority="14783">
      <formula>$Y218=2</formula>
    </cfRule>
    <cfRule type="expression" dxfId="23792" priority="14784">
      <formula>$Y218=1</formula>
    </cfRule>
  </conditionalFormatting>
  <conditionalFormatting sqref="F218">
    <cfRule type="expression" dxfId="23791" priority="14777">
      <formula>$Y218=4</formula>
    </cfRule>
    <cfRule type="expression" dxfId="23790" priority="14778">
      <formula>$Y218=3</formula>
    </cfRule>
    <cfRule type="expression" dxfId="23789" priority="14779">
      <formula>$Y218=2</formula>
    </cfRule>
    <cfRule type="expression" dxfId="23788" priority="14780">
      <formula>$Y218=1</formula>
    </cfRule>
  </conditionalFormatting>
  <conditionalFormatting sqref="F218">
    <cfRule type="expression" dxfId="23787" priority="14769">
      <formula>$Y218=4</formula>
    </cfRule>
    <cfRule type="expression" dxfId="23786" priority="14770">
      <formula>$Y218=3</formula>
    </cfRule>
    <cfRule type="expression" dxfId="23785" priority="14771">
      <formula>$Y218=2</formula>
    </cfRule>
    <cfRule type="expression" dxfId="23784" priority="14772">
      <formula>$Y218=1</formula>
    </cfRule>
    <cfRule type="expression" dxfId="23783" priority="14773">
      <formula>$Y218=4</formula>
    </cfRule>
    <cfRule type="expression" dxfId="23782" priority="14774">
      <formula>$Y218=3</formula>
    </cfRule>
    <cfRule type="expression" dxfId="23781" priority="14775">
      <formula>$Y218=2</formula>
    </cfRule>
    <cfRule type="expression" dxfId="23780" priority="14776">
      <formula>$Y218=1</formula>
    </cfRule>
  </conditionalFormatting>
  <conditionalFormatting sqref="G218">
    <cfRule type="expression" dxfId="23779" priority="14765">
      <formula>$Y218=4</formula>
    </cfRule>
    <cfRule type="expression" dxfId="23778" priority="14766">
      <formula>$Y218=3</formula>
    </cfRule>
    <cfRule type="expression" dxfId="23777" priority="14767">
      <formula>$Y218=2</formula>
    </cfRule>
    <cfRule type="expression" dxfId="23776" priority="14768">
      <formula>$Y218=1</formula>
    </cfRule>
  </conditionalFormatting>
  <conditionalFormatting sqref="G218">
    <cfRule type="expression" dxfId="23775" priority="14757">
      <formula>$Y218=4</formula>
    </cfRule>
    <cfRule type="expression" dxfId="23774" priority="14758">
      <formula>$Y218=3</formula>
    </cfRule>
    <cfRule type="expression" dxfId="23773" priority="14759">
      <formula>$Y218=2</formula>
    </cfRule>
    <cfRule type="expression" dxfId="23772" priority="14760">
      <formula>$Y218=1</formula>
    </cfRule>
    <cfRule type="expression" dxfId="23771" priority="14761">
      <formula>$Y218=4</formula>
    </cfRule>
    <cfRule type="expression" dxfId="23770" priority="14762">
      <formula>$Y218=3</formula>
    </cfRule>
    <cfRule type="expression" dxfId="23769" priority="14763">
      <formula>$Y218=2</formula>
    </cfRule>
    <cfRule type="expression" dxfId="23768" priority="14764">
      <formula>$Y218=1</formula>
    </cfRule>
  </conditionalFormatting>
  <conditionalFormatting sqref="B218:C218">
    <cfRule type="expression" dxfId="23767" priority="14753">
      <formula>$Y218=4</formula>
    </cfRule>
    <cfRule type="expression" dxfId="23766" priority="14754">
      <formula>$Y218=3</formula>
    </cfRule>
  </conditionalFormatting>
  <conditionalFormatting sqref="B218:C218">
    <cfRule type="expression" dxfId="23765" priority="14755">
      <formula>$Y218=2</formula>
    </cfRule>
    <cfRule type="expression" dxfId="23764" priority="14756">
      <formula>$Y218=1</formula>
    </cfRule>
  </conditionalFormatting>
  <conditionalFormatting sqref="B218:C218">
    <cfRule type="expression" dxfId="23763" priority="14749">
      <formula>$Y218=4</formula>
    </cfRule>
    <cfRule type="expression" dxfId="23762" priority="14750">
      <formula>$Y218=3</formula>
    </cfRule>
  </conditionalFormatting>
  <conditionalFormatting sqref="B218:C218">
    <cfRule type="expression" dxfId="23761" priority="14751">
      <formula>$Y218=2</formula>
    </cfRule>
    <cfRule type="expression" dxfId="23760" priority="14752">
      <formula>$Y218=1</formula>
    </cfRule>
  </conditionalFormatting>
  <conditionalFormatting sqref="R218">
    <cfRule type="expression" dxfId="23759" priority="14745">
      <formula>$Y218=4</formula>
    </cfRule>
    <cfRule type="expression" dxfId="23758" priority="14746">
      <formula>$Y218=3</formula>
    </cfRule>
    <cfRule type="expression" dxfId="23757" priority="14747">
      <formula>$Y218=2</formula>
    </cfRule>
    <cfRule type="expression" dxfId="23756" priority="14748">
      <formula>$Y218=1</formula>
    </cfRule>
  </conditionalFormatting>
  <conditionalFormatting sqref="AB218:AF218 Q218 S218:Z218">
    <cfRule type="expression" dxfId="23755" priority="14741">
      <formula>$Y218=4</formula>
    </cfRule>
    <cfRule type="expression" dxfId="23754" priority="14742">
      <formula>$Y218=3</formula>
    </cfRule>
    <cfRule type="expression" dxfId="23753" priority="14743">
      <formula>$Y218=2</formula>
    </cfRule>
    <cfRule type="expression" dxfId="23752" priority="14744">
      <formula>$Y218=1</formula>
    </cfRule>
  </conditionalFormatting>
  <conditionalFormatting sqref="AA218">
    <cfRule type="expression" dxfId="23751" priority="14737">
      <formula>$Y218=4</formula>
    </cfRule>
    <cfRule type="expression" dxfId="23750" priority="14738">
      <formula>$Y218=3</formula>
    </cfRule>
    <cfRule type="expression" dxfId="23749" priority="14739">
      <formula>$Y218=2</formula>
    </cfRule>
    <cfRule type="expression" dxfId="23748" priority="14740">
      <formula>$Y218=1</formula>
    </cfRule>
  </conditionalFormatting>
  <conditionalFormatting sqref="P218">
    <cfRule type="expression" dxfId="23747" priority="14733">
      <formula>$Y218=4</formula>
    </cfRule>
    <cfRule type="expression" dxfId="23746" priority="14734">
      <formula>$Y218=3</formula>
    </cfRule>
    <cfRule type="expression" dxfId="23745" priority="14735">
      <formula>$Y218=2</formula>
    </cfRule>
    <cfRule type="expression" dxfId="23744" priority="14736">
      <formula>$Y218=1</formula>
    </cfRule>
  </conditionalFormatting>
  <conditionalFormatting sqref="N219">
    <cfRule type="expression" dxfId="23743" priority="14729">
      <formula>$Y219=4</formula>
    </cfRule>
    <cfRule type="expression" dxfId="23742" priority="14730">
      <formula>$Y219=3</formula>
    </cfRule>
    <cfRule type="expression" dxfId="23741" priority="14731">
      <formula>$Y219=2</formula>
    </cfRule>
    <cfRule type="expression" dxfId="23740" priority="14732">
      <formula>$Y219=1</formula>
    </cfRule>
  </conditionalFormatting>
  <conditionalFormatting sqref="E219">
    <cfRule type="expression" dxfId="23739" priority="14725">
      <formula>$Y219=4</formula>
    </cfRule>
    <cfRule type="expression" dxfId="23738" priority="14726">
      <formula>$Y219=3</formula>
    </cfRule>
    <cfRule type="expression" dxfId="23737" priority="14727">
      <formula>$Y219=2</formula>
    </cfRule>
    <cfRule type="expression" dxfId="23736" priority="14728">
      <formula>$Y219=1</formula>
    </cfRule>
  </conditionalFormatting>
  <conditionalFormatting sqref="E219">
    <cfRule type="expression" dxfId="23735" priority="14721">
      <formula>$Y219=4</formula>
    </cfRule>
    <cfRule type="expression" dxfId="23734" priority="14722">
      <formula>$Y219=3</formula>
    </cfRule>
    <cfRule type="expression" dxfId="23733" priority="14723">
      <formula>$Y219=2</formula>
    </cfRule>
    <cfRule type="expression" dxfId="23732" priority="14724">
      <formula>$Y219=1</formula>
    </cfRule>
  </conditionalFormatting>
  <conditionalFormatting sqref="F219">
    <cfRule type="expression" dxfId="23731" priority="14717">
      <formula>$Y219=4</formula>
    </cfRule>
    <cfRule type="expression" dxfId="23730" priority="14718">
      <formula>$Y219=3</formula>
    </cfRule>
    <cfRule type="expression" dxfId="23729" priority="14719">
      <formula>$Y219=2</formula>
    </cfRule>
    <cfRule type="expression" dxfId="23728" priority="14720">
      <formula>$Y219=1</formula>
    </cfRule>
  </conditionalFormatting>
  <conditionalFormatting sqref="F219">
    <cfRule type="expression" dxfId="23727" priority="14709">
      <formula>$Y219=4</formula>
    </cfRule>
    <cfRule type="expression" dxfId="23726" priority="14710">
      <formula>$Y219=3</formula>
    </cfRule>
    <cfRule type="expression" dxfId="23725" priority="14711">
      <formula>$Y219=2</formula>
    </cfRule>
    <cfRule type="expression" dxfId="23724" priority="14712">
      <formula>$Y219=1</formula>
    </cfRule>
    <cfRule type="expression" dxfId="23723" priority="14713">
      <formula>$Y219=4</formula>
    </cfRule>
    <cfRule type="expression" dxfId="23722" priority="14714">
      <formula>$Y219=3</formula>
    </cfRule>
    <cfRule type="expression" dxfId="23721" priority="14715">
      <formula>$Y219=2</formula>
    </cfRule>
    <cfRule type="expression" dxfId="23720" priority="14716">
      <formula>$Y219=1</formula>
    </cfRule>
  </conditionalFormatting>
  <conditionalFormatting sqref="G219">
    <cfRule type="expression" dxfId="23719" priority="14705">
      <formula>$Y219=4</formula>
    </cfRule>
    <cfRule type="expression" dxfId="23718" priority="14706">
      <formula>$Y219=3</formula>
    </cfRule>
    <cfRule type="expression" dxfId="23717" priority="14707">
      <formula>$Y219=2</formula>
    </cfRule>
    <cfRule type="expression" dxfId="23716" priority="14708">
      <formula>$Y219=1</formula>
    </cfRule>
  </conditionalFormatting>
  <conditionalFormatting sqref="G219">
    <cfRule type="expression" dxfId="23715" priority="14697">
      <formula>$Y219=4</formula>
    </cfRule>
    <cfRule type="expression" dxfId="23714" priority="14698">
      <formula>$Y219=3</formula>
    </cfRule>
    <cfRule type="expression" dxfId="23713" priority="14699">
      <formula>$Y219=2</formula>
    </cfRule>
    <cfRule type="expression" dxfId="23712" priority="14700">
      <formula>$Y219=1</formula>
    </cfRule>
    <cfRule type="expression" dxfId="23711" priority="14701">
      <formula>$Y219=4</formula>
    </cfRule>
    <cfRule type="expression" dxfId="23710" priority="14702">
      <formula>$Y219=3</formula>
    </cfRule>
    <cfRule type="expression" dxfId="23709" priority="14703">
      <formula>$Y219=2</formula>
    </cfRule>
    <cfRule type="expression" dxfId="23708" priority="14704">
      <formula>$Y219=1</formula>
    </cfRule>
  </conditionalFormatting>
  <conditionalFormatting sqref="B219:C219">
    <cfRule type="expression" dxfId="23707" priority="14693">
      <formula>$Y219=4</formula>
    </cfRule>
    <cfRule type="expression" dxfId="23706" priority="14694">
      <formula>$Y219=3</formula>
    </cfRule>
  </conditionalFormatting>
  <conditionalFormatting sqref="B219:C219">
    <cfRule type="expression" dxfId="23705" priority="14695">
      <formula>$Y219=2</formula>
    </cfRule>
    <cfRule type="expression" dxfId="23704" priority="14696">
      <formula>$Y219=1</formula>
    </cfRule>
  </conditionalFormatting>
  <conditionalFormatting sqref="B219:C219">
    <cfRule type="expression" dxfId="23703" priority="14689">
      <formula>$Y219=4</formula>
    </cfRule>
    <cfRule type="expression" dxfId="23702" priority="14690">
      <formula>$Y219=3</formula>
    </cfRule>
  </conditionalFormatting>
  <conditionalFormatting sqref="B219:C219">
    <cfRule type="expression" dxfId="23701" priority="14691">
      <formula>$Y219=2</formula>
    </cfRule>
    <cfRule type="expression" dxfId="23700" priority="14692">
      <formula>$Y219=1</formula>
    </cfRule>
  </conditionalFormatting>
  <conditionalFormatting sqref="E228">
    <cfRule type="expression" dxfId="23699" priority="14685">
      <formula>$Y228=4</formula>
    </cfRule>
    <cfRule type="expression" dxfId="23698" priority="14686">
      <formula>$Y228=3</formula>
    </cfRule>
    <cfRule type="expression" dxfId="23697" priority="14687">
      <formula>$Y228=2</formula>
    </cfRule>
    <cfRule type="expression" dxfId="23696" priority="14688">
      <formula>$Y228=1</formula>
    </cfRule>
  </conditionalFormatting>
  <conditionalFormatting sqref="E228">
    <cfRule type="expression" dxfId="23695" priority="14681">
      <formula>$Y228=4</formula>
    </cfRule>
    <cfRule type="expression" dxfId="23694" priority="14682">
      <formula>$Y228=3</formula>
    </cfRule>
    <cfRule type="expression" dxfId="23693" priority="14683">
      <formula>$Y228=2</formula>
    </cfRule>
    <cfRule type="expression" dxfId="23692" priority="14684">
      <formula>$Y228=1</formula>
    </cfRule>
  </conditionalFormatting>
  <conditionalFormatting sqref="F228">
    <cfRule type="expression" dxfId="23691" priority="14677">
      <formula>$Y228=4</formula>
    </cfRule>
    <cfRule type="expression" dxfId="23690" priority="14678">
      <formula>$Y228=3</formula>
    </cfRule>
    <cfRule type="expression" dxfId="23689" priority="14679">
      <formula>$Y228=2</formula>
    </cfRule>
    <cfRule type="expression" dxfId="23688" priority="14680">
      <formula>$Y228=1</formula>
    </cfRule>
  </conditionalFormatting>
  <conditionalFormatting sqref="F228">
    <cfRule type="expression" dxfId="23687" priority="14669">
      <formula>$Y228=4</formula>
    </cfRule>
    <cfRule type="expression" dxfId="23686" priority="14670">
      <formula>$Y228=3</formula>
    </cfRule>
    <cfRule type="expression" dxfId="23685" priority="14671">
      <formula>$Y228=2</formula>
    </cfRule>
    <cfRule type="expression" dxfId="23684" priority="14672">
      <formula>$Y228=1</formula>
    </cfRule>
    <cfRule type="expression" dxfId="23683" priority="14673">
      <formula>$Y228=4</formula>
    </cfRule>
    <cfRule type="expression" dxfId="23682" priority="14674">
      <formula>$Y228=3</formula>
    </cfRule>
    <cfRule type="expression" dxfId="23681" priority="14675">
      <formula>$Y228=2</formula>
    </cfRule>
    <cfRule type="expression" dxfId="23680" priority="14676">
      <formula>$Y228=1</formula>
    </cfRule>
  </conditionalFormatting>
  <conditionalFormatting sqref="G228">
    <cfRule type="expression" dxfId="23679" priority="14665">
      <formula>$Y228=4</formula>
    </cfRule>
    <cfRule type="expression" dxfId="23678" priority="14666">
      <formula>$Y228=3</formula>
    </cfRule>
    <cfRule type="expression" dxfId="23677" priority="14667">
      <formula>$Y228=2</formula>
    </cfRule>
    <cfRule type="expression" dxfId="23676" priority="14668">
      <formula>$Y228=1</formula>
    </cfRule>
  </conditionalFormatting>
  <conditionalFormatting sqref="G228">
    <cfRule type="expression" dxfId="23675" priority="14657">
      <formula>$Y228=4</formula>
    </cfRule>
    <cfRule type="expression" dxfId="23674" priority="14658">
      <formula>$Y228=3</formula>
    </cfRule>
    <cfRule type="expression" dxfId="23673" priority="14659">
      <formula>$Y228=2</formula>
    </cfRule>
    <cfRule type="expression" dxfId="23672" priority="14660">
      <formula>$Y228=1</formula>
    </cfRule>
    <cfRule type="expression" dxfId="23671" priority="14661">
      <formula>$Y228=4</formula>
    </cfRule>
    <cfRule type="expression" dxfId="23670" priority="14662">
      <formula>$Y228=3</formula>
    </cfRule>
    <cfRule type="expression" dxfId="23669" priority="14663">
      <formula>$Y228=2</formula>
    </cfRule>
    <cfRule type="expression" dxfId="23668" priority="14664">
      <formula>$Y228=1</formula>
    </cfRule>
  </conditionalFormatting>
  <conditionalFormatting sqref="B228:C228">
    <cfRule type="expression" dxfId="23667" priority="14653">
      <formula>$Y228=4</formula>
    </cfRule>
    <cfRule type="expression" dxfId="23666" priority="14654">
      <formula>$Y228=3</formula>
    </cfRule>
  </conditionalFormatting>
  <conditionalFormatting sqref="B228:C228">
    <cfRule type="expression" dxfId="23665" priority="14655">
      <formula>$Y228=2</formula>
    </cfRule>
    <cfRule type="expression" dxfId="23664" priority="14656">
      <formula>$Y228=1</formula>
    </cfRule>
  </conditionalFormatting>
  <conditionalFormatting sqref="B228:C228">
    <cfRule type="expression" dxfId="23663" priority="14649">
      <formula>$Y228=4</formula>
    </cfRule>
    <cfRule type="expression" dxfId="23662" priority="14650">
      <formula>$Y228=3</formula>
    </cfRule>
  </conditionalFormatting>
  <conditionalFormatting sqref="B228:C228">
    <cfRule type="expression" dxfId="23661" priority="14651">
      <formula>$Y228=2</formula>
    </cfRule>
    <cfRule type="expression" dxfId="23660" priority="14652">
      <formula>$Y228=1</formula>
    </cfRule>
  </conditionalFormatting>
  <conditionalFormatting sqref="D229">
    <cfRule type="expression" dxfId="23659" priority="14645">
      <formula>$Y229=4</formula>
    </cfRule>
    <cfRule type="expression" dxfId="23658" priority="14646">
      <formula>$Y229=3</formula>
    </cfRule>
  </conditionalFormatting>
  <conditionalFormatting sqref="D229">
    <cfRule type="expression" dxfId="23657" priority="14647">
      <formula>$Y229=2</formula>
    </cfRule>
    <cfRule type="expression" dxfId="23656" priority="14648">
      <formula>$Y229=1</formula>
    </cfRule>
  </conditionalFormatting>
  <conditionalFormatting sqref="K229:K230">
    <cfRule type="expression" dxfId="23655" priority="14641">
      <formula>$Y229=4</formula>
    </cfRule>
    <cfRule type="expression" dxfId="23654" priority="14642">
      <formula>$Y229=3</formula>
    </cfRule>
    <cfRule type="expression" dxfId="23653" priority="14643">
      <formula>$Y229=2</formula>
    </cfRule>
    <cfRule type="expression" dxfId="23652" priority="14644">
      <formula>$Y229=1</formula>
    </cfRule>
  </conditionalFormatting>
  <conditionalFormatting sqref="I229">
    <cfRule type="expression" dxfId="23651" priority="14637">
      <formula>$Y229=4</formula>
    </cfRule>
    <cfRule type="expression" dxfId="23650" priority="14638">
      <formula>$Y229=3</formula>
    </cfRule>
    <cfRule type="expression" dxfId="23649" priority="14639">
      <formula>$Y229=2</formula>
    </cfRule>
    <cfRule type="expression" dxfId="23648" priority="14640">
      <formula>$Y229=1</formula>
    </cfRule>
  </conditionalFormatting>
  <conditionalFormatting sqref="H229">
    <cfRule type="expression" dxfId="23647" priority="14633">
      <formula>$Y229=4</formula>
    </cfRule>
    <cfRule type="expression" dxfId="23646" priority="14634">
      <formula>$Y229=3</formula>
    </cfRule>
    <cfRule type="expression" dxfId="23645" priority="14635">
      <formula>$Y229=2</formula>
    </cfRule>
    <cfRule type="expression" dxfId="23644" priority="14636">
      <formula>$Y229=1</formula>
    </cfRule>
  </conditionalFormatting>
  <conditionalFormatting sqref="H229">
    <cfRule type="expression" dxfId="23643" priority="14625">
      <formula>$Y229=4</formula>
    </cfRule>
    <cfRule type="expression" dxfId="23642" priority="14626">
      <formula>$Y229=3</formula>
    </cfRule>
    <cfRule type="expression" dxfId="23641" priority="14627">
      <formula>$Y229=2</formula>
    </cfRule>
    <cfRule type="expression" dxfId="23640" priority="14628">
      <formula>$Y229=1</formula>
    </cfRule>
    <cfRule type="expression" dxfId="23639" priority="14629">
      <formula>$Y229=4</formula>
    </cfRule>
    <cfRule type="expression" dxfId="23638" priority="14630">
      <formula>$Y229=3</formula>
    </cfRule>
    <cfRule type="expression" dxfId="23637" priority="14631">
      <formula>$Y229=2</formula>
    </cfRule>
    <cfRule type="expression" dxfId="23636" priority="14632">
      <formula>$Y229=1</formula>
    </cfRule>
  </conditionalFormatting>
  <conditionalFormatting sqref="H229">
    <cfRule type="expression" dxfId="23635" priority="14621">
      <formula>$Y229=4</formula>
    </cfRule>
    <cfRule type="expression" dxfId="23634" priority="14622">
      <formula>$Y229=3</formula>
    </cfRule>
    <cfRule type="expression" dxfId="23633" priority="14623">
      <formula>$Y229=2</formula>
    </cfRule>
    <cfRule type="expression" dxfId="23632" priority="14624">
      <formula>$Y229=1</formula>
    </cfRule>
  </conditionalFormatting>
  <conditionalFormatting sqref="H229">
    <cfRule type="expression" dxfId="23631" priority="14613">
      <formula>$Y229=4</formula>
    </cfRule>
    <cfRule type="expression" dxfId="23630" priority="14614">
      <formula>$Y229=3</formula>
    </cfRule>
    <cfRule type="expression" dxfId="23629" priority="14615">
      <formula>$Y229=2</formula>
    </cfRule>
    <cfRule type="expression" dxfId="23628" priority="14616">
      <formula>$Y229=1</formula>
    </cfRule>
    <cfRule type="expression" dxfId="23627" priority="14617">
      <formula>$Y229=4</formula>
    </cfRule>
    <cfRule type="expression" dxfId="23626" priority="14618">
      <formula>$Y229=3</formula>
    </cfRule>
    <cfRule type="expression" dxfId="23625" priority="14619">
      <formula>$Y229=2</formula>
    </cfRule>
    <cfRule type="expression" dxfId="23624" priority="14620">
      <formula>$Y229=1</formula>
    </cfRule>
  </conditionalFormatting>
  <conditionalFormatting sqref="F229">
    <cfRule type="expression" dxfId="23623" priority="14609">
      <formula>$Y229=4</formula>
    </cfRule>
    <cfRule type="expression" dxfId="23622" priority="14610">
      <formula>$Y229=3</formula>
    </cfRule>
    <cfRule type="expression" dxfId="23621" priority="14611">
      <formula>$Y229=2</formula>
    </cfRule>
    <cfRule type="expression" dxfId="23620" priority="14612">
      <formula>$Y229=1</formula>
    </cfRule>
  </conditionalFormatting>
  <conditionalFormatting sqref="F229">
    <cfRule type="expression" dxfId="23619" priority="14601">
      <formula>$Y229=4</formula>
    </cfRule>
    <cfRule type="expression" dxfId="23618" priority="14602">
      <formula>$Y229=3</formula>
    </cfRule>
    <cfRule type="expression" dxfId="23617" priority="14603">
      <formula>$Y229=2</formula>
    </cfRule>
    <cfRule type="expression" dxfId="23616" priority="14604">
      <formula>$Y229=1</formula>
    </cfRule>
    <cfRule type="expression" dxfId="23615" priority="14605">
      <formula>$Y229=4</formula>
    </cfRule>
    <cfRule type="expression" dxfId="23614" priority="14606">
      <formula>$Y229=3</formula>
    </cfRule>
    <cfRule type="expression" dxfId="23613" priority="14607">
      <formula>$Y229=2</formula>
    </cfRule>
    <cfRule type="expression" dxfId="23612" priority="14608">
      <formula>$Y229=1</formula>
    </cfRule>
  </conditionalFormatting>
  <conditionalFormatting sqref="G229">
    <cfRule type="expression" dxfId="23611" priority="14597">
      <formula>$Y229=4</formula>
    </cfRule>
    <cfRule type="expression" dxfId="23610" priority="14598">
      <formula>$Y229=3</formula>
    </cfRule>
    <cfRule type="expression" dxfId="23609" priority="14599">
      <formula>$Y229=2</formula>
    </cfRule>
    <cfRule type="expression" dxfId="23608" priority="14600">
      <formula>$Y229=1</formula>
    </cfRule>
  </conditionalFormatting>
  <conditionalFormatting sqref="G229">
    <cfRule type="expression" dxfId="23607" priority="14589">
      <formula>$Y229=4</formula>
    </cfRule>
    <cfRule type="expression" dxfId="23606" priority="14590">
      <formula>$Y229=3</formula>
    </cfRule>
    <cfRule type="expression" dxfId="23605" priority="14591">
      <formula>$Y229=2</formula>
    </cfRule>
    <cfRule type="expression" dxfId="23604" priority="14592">
      <formula>$Y229=1</formula>
    </cfRule>
    <cfRule type="expression" dxfId="23603" priority="14593">
      <formula>$Y229=4</formula>
    </cfRule>
    <cfRule type="expression" dxfId="23602" priority="14594">
      <formula>$Y229=3</formula>
    </cfRule>
    <cfRule type="expression" dxfId="23601" priority="14595">
      <formula>$Y229=2</formula>
    </cfRule>
    <cfRule type="expression" dxfId="23600" priority="14596">
      <formula>$Y229=1</formula>
    </cfRule>
  </conditionalFormatting>
  <conditionalFormatting sqref="B229:C229">
    <cfRule type="expression" dxfId="23599" priority="14585">
      <formula>$Y229=4</formula>
    </cfRule>
    <cfRule type="expression" dxfId="23598" priority="14586">
      <formula>$Y229=3</formula>
    </cfRule>
  </conditionalFormatting>
  <conditionalFormatting sqref="B229:C229">
    <cfRule type="expression" dxfId="23597" priority="14587">
      <formula>$Y229=2</formula>
    </cfRule>
    <cfRule type="expression" dxfId="23596" priority="14588">
      <formula>$Y229=1</formula>
    </cfRule>
  </conditionalFormatting>
  <conditionalFormatting sqref="B229:C229">
    <cfRule type="expression" dxfId="23595" priority="14581">
      <formula>$Y229=4</formula>
    </cfRule>
    <cfRule type="expression" dxfId="23594" priority="14582">
      <formula>$Y229=3</formula>
    </cfRule>
  </conditionalFormatting>
  <conditionalFormatting sqref="B229:C229">
    <cfRule type="expression" dxfId="23593" priority="14583">
      <formula>$Y229=2</formula>
    </cfRule>
    <cfRule type="expression" dxfId="23592" priority="14584">
      <formula>$Y229=1</formula>
    </cfRule>
  </conditionalFormatting>
  <conditionalFormatting sqref="R219">
    <cfRule type="expression" dxfId="23591" priority="14577">
      <formula>$Y219=4</formula>
    </cfRule>
    <cfRule type="expression" dxfId="23590" priority="14578">
      <formula>$Y219=3</formula>
    </cfRule>
    <cfRule type="expression" dxfId="23589" priority="14579">
      <formula>$Y219=2</formula>
    </cfRule>
    <cfRule type="expression" dxfId="23588" priority="14580">
      <formula>$Y219=1</formula>
    </cfRule>
  </conditionalFormatting>
  <conditionalFormatting sqref="AB219:AF219 Q219 S219:Z219">
    <cfRule type="expression" dxfId="23587" priority="14573">
      <formula>$Y219=4</formula>
    </cfRule>
    <cfRule type="expression" dxfId="23586" priority="14574">
      <formula>$Y219=3</formula>
    </cfRule>
    <cfRule type="expression" dxfId="23585" priority="14575">
      <formula>$Y219=2</formula>
    </cfRule>
    <cfRule type="expression" dxfId="23584" priority="14576">
      <formula>$Y219=1</formula>
    </cfRule>
  </conditionalFormatting>
  <conditionalFormatting sqref="AA219">
    <cfRule type="expression" dxfId="23583" priority="14569">
      <formula>$Y219=4</formula>
    </cfRule>
    <cfRule type="expression" dxfId="23582" priority="14570">
      <formula>$Y219=3</formula>
    </cfRule>
    <cfRule type="expression" dxfId="23581" priority="14571">
      <formula>$Y219=2</formula>
    </cfRule>
    <cfRule type="expression" dxfId="23580" priority="14572">
      <formula>$Y219=1</formula>
    </cfRule>
  </conditionalFormatting>
  <conditionalFormatting sqref="P219">
    <cfRule type="expression" dxfId="23579" priority="14565">
      <formula>$Y219=4</formula>
    </cfRule>
    <cfRule type="expression" dxfId="23578" priority="14566">
      <formula>$Y219=3</formula>
    </cfRule>
    <cfRule type="expression" dxfId="23577" priority="14567">
      <formula>$Y219=2</formula>
    </cfRule>
    <cfRule type="expression" dxfId="23576" priority="14568">
      <formula>$Y219=1</formula>
    </cfRule>
  </conditionalFormatting>
  <conditionalFormatting sqref="R228">
    <cfRule type="expression" dxfId="23575" priority="14561">
      <formula>$Y228=4</formula>
    </cfRule>
    <cfRule type="expression" dxfId="23574" priority="14562">
      <formula>$Y228=3</formula>
    </cfRule>
    <cfRule type="expression" dxfId="23573" priority="14563">
      <formula>$Y228=2</formula>
    </cfRule>
    <cfRule type="expression" dxfId="23572" priority="14564">
      <formula>$Y228=1</formula>
    </cfRule>
  </conditionalFormatting>
  <conditionalFormatting sqref="AB228:AF228 Q228 S228:Z228">
    <cfRule type="expression" dxfId="23571" priority="14557">
      <formula>$Y228=4</formula>
    </cfRule>
    <cfRule type="expression" dxfId="23570" priority="14558">
      <formula>$Y228=3</formula>
    </cfRule>
    <cfRule type="expression" dxfId="23569" priority="14559">
      <formula>$Y228=2</formula>
    </cfRule>
    <cfRule type="expression" dxfId="23568" priority="14560">
      <formula>$Y228=1</formula>
    </cfRule>
  </conditionalFormatting>
  <conditionalFormatting sqref="AA228">
    <cfRule type="expression" dxfId="23567" priority="14553">
      <formula>$Y228=4</formula>
    </cfRule>
    <cfRule type="expression" dxfId="23566" priority="14554">
      <formula>$Y228=3</formula>
    </cfRule>
    <cfRule type="expression" dxfId="23565" priority="14555">
      <formula>$Y228=2</formula>
    </cfRule>
    <cfRule type="expression" dxfId="23564" priority="14556">
      <formula>$Y228=1</formula>
    </cfRule>
  </conditionalFormatting>
  <conditionalFormatting sqref="P228">
    <cfRule type="expression" dxfId="23563" priority="14549">
      <formula>$Y228=4</formula>
    </cfRule>
    <cfRule type="expression" dxfId="23562" priority="14550">
      <formula>$Y228=3</formula>
    </cfRule>
    <cfRule type="expression" dxfId="23561" priority="14551">
      <formula>$Y228=2</formula>
    </cfRule>
    <cfRule type="expression" dxfId="23560" priority="14552">
      <formula>$Y228=1</formula>
    </cfRule>
  </conditionalFormatting>
  <conditionalFormatting sqref="AD229:AF229 Q229">
    <cfRule type="expression" dxfId="23559" priority="14541">
      <formula>$Y229=4</formula>
    </cfRule>
    <cfRule type="expression" dxfId="23558" priority="14542">
      <formula>$Y229=3</formula>
    </cfRule>
    <cfRule type="expression" dxfId="23557" priority="14543">
      <formula>$Y229=2</formula>
    </cfRule>
    <cfRule type="expression" dxfId="23556" priority="14544">
      <formula>$Y229=1</formula>
    </cfRule>
  </conditionalFormatting>
  <conditionalFormatting sqref="P229">
    <cfRule type="expression" dxfId="23555" priority="14533">
      <formula>$Y229=4</formula>
    </cfRule>
    <cfRule type="expression" dxfId="23554" priority="14534">
      <formula>$Y229=3</formula>
    </cfRule>
    <cfRule type="expression" dxfId="23553" priority="14535">
      <formula>$Y229=2</formula>
    </cfRule>
    <cfRule type="expression" dxfId="23552" priority="14536">
      <formula>$Y229=1</formula>
    </cfRule>
  </conditionalFormatting>
  <conditionalFormatting sqref="B230:C230">
    <cfRule type="expression" dxfId="23551" priority="14529">
      <formula>$Y230=4</formula>
    </cfRule>
    <cfRule type="expression" dxfId="23550" priority="14530">
      <formula>$Y230=3</formula>
    </cfRule>
  </conditionalFormatting>
  <conditionalFormatting sqref="B230:C230">
    <cfRule type="expression" dxfId="23549" priority="14531">
      <formula>$Y230=2</formula>
    </cfRule>
    <cfRule type="expression" dxfId="23548" priority="14532">
      <formula>$Y230=1</formula>
    </cfRule>
  </conditionalFormatting>
  <conditionalFormatting sqref="B230:C230">
    <cfRule type="expression" dxfId="23547" priority="14525">
      <formula>$Y230=4</formula>
    </cfRule>
    <cfRule type="expression" dxfId="23546" priority="14526">
      <formula>$Y230=3</formula>
    </cfRule>
  </conditionalFormatting>
  <conditionalFormatting sqref="B230:C230">
    <cfRule type="expression" dxfId="23545" priority="14527">
      <formula>$Y230=2</formula>
    </cfRule>
    <cfRule type="expression" dxfId="23544" priority="14528">
      <formula>$Y230=1</formula>
    </cfRule>
  </conditionalFormatting>
  <conditionalFormatting sqref="B231:C231">
    <cfRule type="expression" dxfId="23543" priority="14521">
      <formula>$Y231=4</formula>
    </cfRule>
    <cfRule type="expression" dxfId="23542" priority="14522">
      <formula>$Y231=3</formula>
    </cfRule>
  </conditionalFormatting>
  <conditionalFormatting sqref="B231:C231">
    <cfRule type="expression" dxfId="23541" priority="14523">
      <formula>$Y231=2</formula>
    </cfRule>
    <cfRule type="expression" dxfId="23540" priority="14524">
      <formula>$Y231=1</formula>
    </cfRule>
  </conditionalFormatting>
  <conditionalFormatting sqref="B231:C231">
    <cfRule type="expression" dxfId="23539" priority="14517">
      <formula>$Y231=4</formula>
    </cfRule>
    <cfRule type="expression" dxfId="23538" priority="14518">
      <formula>$Y231=3</formula>
    </cfRule>
  </conditionalFormatting>
  <conditionalFormatting sqref="B231:C231">
    <cfRule type="expression" dxfId="23537" priority="14519">
      <formula>$Y231=2</formula>
    </cfRule>
    <cfRule type="expression" dxfId="23536" priority="14520">
      <formula>$Y231=1</formula>
    </cfRule>
  </conditionalFormatting>
  <conditionalFormatting sqref="I230">
    <cfRule type="expression" dxfId="23535" priority="14513">
      <formula>$Y230=4</formula>
    </cfRule>
    <cfRule type="expression" dxfId="23534" priority="14514">
      <formula>$Y230=3</formula>
    </cfRule>
    <cfRule type="expression" dxfId="23533" priority="14515">
      <formula>$Y230=2</formula>
    </cfRule>
    <cfRule type="expression" dxfId="23532" priority="14516">
      <formula>$Y230=1</formula>
    </cfRule>
  </conditionalFormatting>
  <conditionalFormatting sqref="H230">
    <cfRule type="expression" dxfId="23531" priority="14509">
      <formula>$Y230=4</formula>
    </cfRule>
    <cfRule type="expression" dxfId="23530" priority="14510">
      <formula>$Y230=3</formula>
    </cfRule>
    <cfRule type="expression" dxfId="23529" priority="14511">
      <formula>$Y230=2</formula>
    </cfRule>
    <cfRule type="expression" dxfId="23528" priority="14512">
      <formula>$Y230=1</formula>
    </cfRule>
  </conditionalFormatting>
  <conditionalFormatting sqref="H230">
    <cfRule type="expression" dxfId="23527" priority="14501">
      <formula>$Y230=4</formula>
    </cfRule>
    <cfRule type="expression" dxfId="23526" priority="14502">
      <formula>$Y230=3</formula>
    </cfRule>
    <cfRule type="expression" dxfId="23525" priority="14503">
      <formula>$Y230=2</formula>
    </cfRule>
    <cfRule type="expression" dxfId="23524" priority="14504">
      <formula>$Y230=1</formula>
    </cfRule>
    <cfRule type="expression" dxfId="23523" priority="14505">
      <formula>$Y230=4</formula>
    </cfRule>
    <cfRule type="expression" dxfId="23522" priority="14506">
      <formula>$Y230=3</formula>
    </cfRule>
    <cfRule type="expression" dxfId="23521" priority="14507">
      <formula>$Y230=2</formula>
    </cfRule>
    <cfRule type="expression" dxfId="23520" priority="14508">
      <formula>$Y230=1</formula>
    </cfRule>
  </conditionalFormatting>
  <conditionalFormatting sqref="H230">
    <cfRule type="expression" dxfId="23519" priority="14497">
      <formula>$Y230=4</formula>
    </cfRule>
    <cfRule type="expression" dxfId="23518" priority="14498">
      <formula>$Y230=3</formula>
    </cfRule>
    <cfRule type="expression" dxfId="23517" priority="14499">
      <formula>$Y230=2</formula>
    </cfRule>
    <cfRule type="expression" dxfId="23516" priority="14500">
      <formula>$Y230=1</formula>
    </cfRule>
  </conditionalFormatting>
  <conditionalFormatting sqref="H230">
    <cfRule type="expression" dxfId="23515" priority="14489">
      <formula>$Y230=4</formula>
    </cfRule>
    <cfRule type="expression" dxfId="23514" priority="14490">
      <formula>$Y230=3</formula>
    </cfRule>
    <cfRule type="expression" dxfId="23513" priority="14491">
      <formula>$Y230=2</formula>
    </cfRule>
    <cfRule type="expression" dxfId="23512" priority="14492">
      <formula>$Y230=1</formula>
    </cfRule>
    <cfRule type="expression" dxfId="23511" priority="14493">
      <formula>$Y230=4</formula>
    </cfRule>
    <cfRule type="expression" dxfId="23510" priority="14494">
      <formula>$Y230=3</formula>
    </cfRule>
    <cfRule type="expression" dxfId="23509" priority="14495">
      <formula>$Y230=2</formula>
    </cfRule>
    <cfRule type="expression" dxfId="23508" priority="14496">
      <formula>$Y230=1</formula>
    </cfRule>
  </conditionalFormatting>
  <conditionalFormatting sqref="F230">
    <cfRule type="expression" dxfId="23507" priority="14485">
      <formula>$Y230=4</formula>
    </cfRule>
    <cfRule type="expression" dxfId="23506" priority="14486">
      <formula>$Y230=3</formula>
    </cfRule>
    <cfRule type="expression" dxfId="23505" priority="14487">
      <formula>$Y230=2</formula>
    </cfRule>
    <cfRule type="expression" dxfId="23504" priority="14488">
      <formula>$Y230=1</formula>
    </cfRule>
  </conditionalFormatting>
  <conditionalFormatting sqref="F230">
    <cfRule type="expression" dxfId="23503" priority="14477">
      <formula>$Y230=4</formula>
    </cfRule>
    <cfRule type="expression" dxfId="23502" priority="14478">
      <formula>$Y230=3</formula>
    </cfRule>
    <cfRule type="expression" dxfId="23501" priority="14479">
      <formula>$Y230=2</formula>
    </cfRule>
    <cfRule type="expression" dxfId="23500" priority="14480">
      <formula>$Y230=1</formula>
    </cfRule>
    <cfRule type="expression" dxfId="23499" priority="14481">
      <formula>$Y230=4</formula>
    </cfRule>
    <cfRule type="expression" dxfId="23498" priority="14482">
      <formula>$Y230=3</formula>
    </cfRule>
    <cfRule type="expression" dxfId="23497" priority="14483">
      <formula>$Y230=2</formula>
    </cfRule>
    <cfRule type="expression" dxfId="23496" priority="14484">
      <formula>$Y230=1</formula>
    </cfRule>
  </conditionalFormatting>
  <conditionalFormatting sqref="G230">
    <cfRule type="expression" dxfId="23495" priority="14473">
      <formula>$Y230=4</formula>
    </cfRule>
    <cfRule type="expression" dxfId="23494" priority="14474">
      <formula>$Y230=3</formula>
    </cfRule>
    <cfRule type="expression" dxfId="23493" priority="14475">
      <formula>$Y230=2</formula>
    </cfRule>
    <cfRule type="expression" dxfId="23492" priority="14476">
      <formula>$Y230=1</formula>
    </cfRule>
  </conditionalFormatting>
  <conditionalFormatting sqref="G230">
    <cfRule type="expression" dxfId="23491" priority="14465">
      <formula>$Y230=4</formula>
    </cfRule>
    <cfRule type="expression" dxfId="23490" priority="14466">
      <formula>$Y230=3</formula>
    </cfRule>
    <cfRule type="expression" dxfId="23489" priority="14467">
      <formula>$Y230=2</formula>
    </cfRule>
    <cfRule type="expression" dxfId="23488" priority="14468">
      <formula>$Y230=1</formula>
    </cfRule>
    <cfRule type="expression" dxfId="23487" priority="14469">
      <formula>$Y230=4</formula>
    </cfRule>
    <cfRule type="expression" dxfId="23486" priority="14470">
      <formula>$Y230=3</formula>
    </cfRule>
    <cfRule type="expression" dxfId="23485" priority="14471">
      <formula>$Y230=2</formula>
    </cfRule>
    <cfRule type="expression" dxfId="23484" priority="14472">
      <formula>$Y230=1</formula>
    </cfRule>
  </conditionalFormatting>
  <conditionalFormatting sqref="K231">
    <cfRule type="expression" dxfId="23483" priority="14461">
      <formula>$Y231=4</formula>
    </cfRule>
    <cfRule type="expression" dxfId="23482" priority="14462">
      <formula>$Y231=3</formula>
    </cfRule>
    <cfRule type="expression" dxfId="23481" priority="14463">
      <formula>$Y231=2</formula>
    </cfRule>
    <cfRule type="expression" dxfId="23480" priority="14464">
      <formula>$Y231=1</formula>
    </cfRule>
  </conditionalFormatting>
  <conditionalFormatting sqref="J232:J233">
    <cfRule type="expression" dxfId="23479" priority="14457">
      <formula>$Y232=4</formula>
    </cfRule>
    <cfRule type="expression" dxfId="23478" priority="14458">
      <formula>$Y232=3</formula>
    </cfRule>
    <cfRule type="expression" dxfId="23477" priority="14459">
      <formula>$Y232=2</formula>
    </cfRule>
    <cfRule type="expression" dxfId="23476" priority="14460">
      <formula>$Y232=1</formula>
    </cfRule>
  </conditionalFormatting>
  <conditionalFormatting sqref="I231">
    <cfRule type="expression" dxfId="23475" priority="14453">
      <formula>$Y231=4</formula>
    </cfRule>
    <cfRule type="expression" dxfId="23474" priority="14454">
      <formula>$Y231=3</formula>
    </cfRule>
    <cfRule type="expression" dxfId="23473" priority="14455">
      <formula>$Y231=2</formula>
    </cfRule>
    <cfRule type="expression" dxfId="23472" priority="14456">
      <formula>$Y231=1</formula>
    </cfRule>
  </conditionalFormatting>
  <conditionalFormatting sqref="H231">
    <cfRule type="expression" dxfId="23471" priority="14449">
      <formula>$Y231=4</formula>
    </cfRule>
    <cfRule type="expression" dxfId="23470" priority="14450">
      <formula>$Y231=3</formula>
    </cfRule>
    <cfRule type="expression" dxfId="23469" priority="14451">
      <formula>$Y231=2</formula>
    </cfRule>
    <cfRule type="expression" dxfId="23468" priority="14452">
      <formula>$Y231=1</formula>
    </cfRule>
  </conditionalFormatting>
  <conditionalFormatting sqref="H231">
    <cfRule type="expression" dxfId="23467" priority="14441">
      <formula>$Y231=4</formula>
    </cfRule>
    <cfRule type="expression" dxfId="23466" priority="14442">
      <formula>$Y231=3</formula>
    </cfRule>
    <cfRule type="expression" dxfId="23465" priority="14443">
      <formula>$Y231=2</formula>
    </cfRule>
    <cfRule type="expression" dxfId="23464" priority="14444">
      <formula>$Y231=1</formula>
    </cfRule>
    <cfRule type="expression" dxfId="23463" priority="14445">
      <formula>$Y231=4</formula>
    </cfRule>
    <cfRule type="expression" dxfId="23462" priority="14446">
      <formula>$Y231=3</formula>
    </cfRule>
    <cfRule type="expression" dxfId="23461" priority="14447">
      <formula>$Y231=2</formula>
    </cfRule>
    <cfRule type="expression" dxfId="23460" priority="14448">
      <formula>$Y231=1</formula>
    </cfRule>
  </conditionalFormatting>
  <conditionalFormatting sqref="H231">
    <cfRule type="expression" dxfId="23459" priority="14437">
      <formula>$Y231=4</formula>
    </cfRule>
    <cfRule type="expression" dxfId="23458" priority="14438">
      <formula>$Y231=3</formula>
    </cfRule>
    <cfRule type="expression" dxfId="23457" priority="14439">
      <formula>$Y231=2</formula>
    </cfRule>
    <cfRule type="expression" dxfId="23456" priority="14440">
      <formula>$Y231=1</formula>
    </cfRule>
  </conditionalFormatting>
  <conditionalFormatting sqref="H231">
    <cfRule type="expression" dxfId="23455" priority="14429">
      <formula>$Y231=4</formula>
    </cfRule>
    <cfRule type="expression" dxfId="23454" priority="14430">
      <formula>$Y231=3</formula>
    </cfRule>
    <cfRule type="expression" dxfId="23453" priority="14431">
      <formula>$Y231=2</formula>
    </cfRule>
    <cfRule type="expression" dxfId="23452" priority="14432">
      <formula>$Y231=1</formula>
    </cfRule>
    <cfRule type="expression" dxfId="23451" priority="14433">
      <formula>$Y231=4</formula>
    </cfRule>
    <cfRule type="expression" dxfId="23450" priority="14434">
      <formula>$Y231=3</formula>
    </cfRule>
    <cfRule type="expression" dxfId="23449" priority="14435">
      <formula>$Y231=2</formula>
    </cfRule>
    <cfRule type="expression" dxfId="23448" priority="14436">
      <formula>$Y231=1</formula>
    </cfRule>
  </conditionalFormatting>
  <conditionalFormatting sqref="F231">
    <cfRule type="expression" dxfId="23447" priority="14425">
      <formula>$Y231=4</formula>
    </cfRule>
    <cfRule type="expression" dxfId="23446" priority="14426">
      <formula>$Y231=3</formula>
    </cfRule>
    <cfRule type="expression" dxfId="23445" priority="14427">
      <formula>$Y231=2</formula>
    </cfRule>
    <cfRule type="expression" dxfId="23444" priority="14428">
      <formula>$Y231=1</formula>
    </cfRule>
  </conditionalFormatting>
  <conditionalFormatting sqref="F231">
    <cfRule type="expression" dxfId="23443" priority="14417">
      <formula>$Y231=4</formula>
    </cfRule>
    <cfRule type="expression" dxfId="23442" priority="14418">
      <formula>$Y231=3</formula>
    </cfRule>
    <cfRule type="expression" dxfId="23441" priority="14419">
      <formula>$Y231=2</formula>
    </cfRule>
    <cfRule type="expression" dxfId="23440" priority="14420">
      <formula>$Y231=1</formula>
    </cfRule>
    <cfRule type="expression" dxfId="23439" priority="14421">
      <formula>$Y231=4</formula>
    </cfRule>
    <cfRule type="expression" dxfId="23438" priority="14422">
      <formula>$Y231=3</formula>
    </cfRule>
    <cfRule type="expression" dxfId="23437" priority="14423">
      <formula>$Y231=2</formula>
    </cfRule>
    <cfRule type="expression" dxfId="23436" priority="14424">
      <formula>$Y231=1</formula>
    </cfRule>
  </conditionalFormatting>
  <conditionalFormatting sqref="G231">
    <cfRule type="expression" dxfId="23435" priority="14413">
      <formula>$Y231=4</formula>
    </cfRule>
    <cfRule type="expression" dxfId="23434" priority="14414">
      <formula>$Y231=3</formula>
    </cfRule>
    <cfRule type="expression" dxfId="23433" priority="14415">
      <formula>$Y231=2</formula>
    </cfRule>
    <cfRule type="expression" dxfId="23432" priority="14416">
      <formula>$Y231=1</formula>
    </cfRule>
  </conditionalFormatting>
  <conditionalFormatting sqref="G231">
    <cfRule type="expression" dxfId="23431" priority="14405">
      <formula>$Y231=4</formula>
    </cfRule>
    <cfRule type="expression" dxfId="23430" priority="14406">
      <formula>$Y231=3</formula>
    </cfRule>
    <cfRule type="expression" dxfId="23429" priority="14407">
      <formula>$Y231=2</formula>
    </cfRule>
    <cfRule type="expression" dxfId="23428" priority="14408">
      <formula>$Y231=1</formula>
    </cfRule>
    <cfRule type="expression" dxfId="23427" priority="14409">
      <formula>$Y231=4</formula>
    </cfRule>
    <cfRule type="expression" dxfId="23426" priority="14410">
      <formula>$Y231=3</formula>
    </cfRule>
    <cfRule type="expression" dxfId="23425" priority="14411">
      <formula>$Y231=2</formula>
    </cfRule>
    <cfRule type="expression" dxfId="23424" priority="14412">
      <formula>$Y231=1</formula>
    </cfRule>
  </conditionalFormatting>
  <conditionalFormatting sqref="R230">
    <cfRule type="expression" dxfId="23423" priority="14401">
      <formula>$Y230=4</formula>
    </cfRule>
    <cfRule type="expression" dxfId="23422" priority="14402">
      <formula>$Y230=3</formula>
    </cfRule>
    <cfRule type="expression" dxfId="23421" priority="14403">
      <formula>$Y230=2</formula>
    </cfRule>
    <cfRule type="expression" dxfId="23420" priority="14404">
      <formula>$Y230=1</formula>
    </cfRule>
  </conditionalFormatting>
  <conditionalFormatting sqref="AB230:AF230 Q230 S230:Z230">
    <cfRule type="expression" dxfId="23419" priority="14397">
      <formula>$Y230=4</formula>
    </cfRule>
    <cfRule type="expression" dxfId="23418" priority="14398">
      <formula>$Y230=3</formula>
    </cfRule>
    <cfRule type="expression" dxfId="23417" priority="14399">
      <formula>$Y230=2</formula>
    </cfRule>
    <cfRule type="expression" dxfId="23416" priority="14400">
      <formula>$Y230=1</formula>
    </cfRule>
  </conditionalFormatting>
  <conditionalFormatting sqref="AA230">
    <cfRule type="expression" dxfId="23415" priority="14393">
      <formula>$Y230=4</formula>
    </cfRule>
    <cfRule type="expression" dxfId="23414" priority="14394">
      <formula>$Y230=3</formula>
    </cfRule>
    <cfRule type="expression" dxfId="23413" priority="14395">
      <formula>$Y230=2</formula>
    </cfRule>
    <cfRule type="expression" dxfId="23412" priority="14396">
      <formula>$Y230=1</formula>
    </cfRule>
  </conditionalFormatting>
  <conditionalFormatting sqref="P230">
    <cfRule type="expression" dxfId="23411" priority="14389">
      <formula>$Y230=4</formula>
    </cfRule>
    <cfRule type="expression" dxfId="23410" priority="14390">
      <formula>$Y230=3</formula>
    </cfRule>
    <cfRule type="expression" dxfId="23409" priority="14391">
      <formula>$Y230=2</formula>
    </cfRule>
    <cfRule type="expression" dxfId="23408" priority="14392">
      <formula>$Y230=1</formula>
    </cfRule>
  </conditionalFormatting>
  <conditionalFormatting sqref="R231">
    <cfRule type="expression" dxfId="23407" priority="14385">
      <formula>$Y231=4</formula>
    </cfRule>
    <cfRule type="expression" dxfId="23406" priority="14386">
      <formula>$Y231=3</formula>
    </cfRule>
    <cfRule type="expression" dxfId="23405" priority="14387">
      <formula>$Y231=2</formula>
    </cfRule>
    <cfRule type="expression" dxfId="23404" priority="14388">
      <formula>$Y231=1</formula>
    </cfRule>
  </conditionalFormatting>
  <conditionalFormatting sqref="AB231:AF231 Q231 S231:Z231">
    <cfRule type="expression" dxfId="23403" priority="14381">
      <formula>$Y231=4</formula>
    </cfRule>
    <cfRule type="expression" dxfId="23402" priority="14382">
      <formula>$Y231=3</formula>
    </cfRule>
    <cfRule type="expression" dxfId="23401" priority="14383">
      <formula>$Y231=2</formula>
    </cfRule>
    <cfRule type="expression" dxfId="23400" priority="14384">
      <formula>$Y231=1</formula>
    </cfRule>
  </conditionalFormatting>
  <conditionalFormatting sqref="AA231">
    <cfRule type="expression" dxfId="23399" priority="14377">
      <formula>$Y231=4</formula>
    </cfRule>
    <cfRule type="expression" dxfId="23398" priority="14378">
      <formula>$Y231=3</formula>
    </cfRule>
    <cfRule type="expression" dxfId="23397" priority="14379">
      <formula>$Y231=2</formula>
    </cfRule>
    <cfRule type="expression" dxfId="23396" priority="14380">
      <formula>$Y231=1</formula>
    </cfRule>
  </conditionalFormatting>
  <conditionalFormatting sqref="P231">
    <cfRule type="expression" dxfId="23395" priority="14373">
      <formula>$Y231=4</formula>
    </cfRule>
    <cfRule type="expression" dxfId="23394" priority="14374">
      <formula>$Y231=3</formula>
    </cfRule>
    <cfRule type="expression" dxfId="23393" priority="14375">
      <formula>$Y231=2</formula>
    </cfRule>
    <cfRule type="expression" dxfId="23392" priority="14376">
      <formula>$Y231=1</formula>
    </cfRule>
  </conditionalFormatting>
  <conditionalFormatting sqref="K231">
    <cfRule type="expression" dxfId="23391" priority="14369">
      <formula>$Y231=4</formula>
    </cfRule>
    <cfRule type="expression" dxfId="23390" priority="14370">
      <formula>$Y231=3</formula>
    </cfRule>
    <cfRule type="expression" dxfId="23389" priority="14371">
      <formula>$Y231=2</formula>
    </cfRule>
    <cfRule type="expression" dxfId="23388" priority="14372">
      <formula>$Y231=1</formula>
    </cfRule>
  </conditionalFormatting>
  <conditionalFormatting sqref="J232:J233">
    <cfRule type="expression" dxfId="23387" priority="14365">
      <formula>$Y232=4</formula>
    </cfRule>
    <cfRule type="expression" dxfId="23386" priority="14366">
      <formula>$Y232=3</formula>
    </cfRule>
    <cfRule type="expression" dxfId="23385" priority="14367">
      <formula>$Y232=2</formula>
    </cfRule>
    <cfRule type="expression" dxfId="23384" priority="14368">
      <formula>$Y232=1</formula>
    </cfRule>
  </conditionalFormatting>
  <conditionalFormatting sqref="B231:C231">
    <cfRule type="expression" dxfId="23383" priority="14361">
      <formula>$Y231=4</formula>
    </cfRule>
    <cfRule type="expression" dxfId="23382" priority="14362">
      <formula>$Y231=3</formula>
    </cfRule>
  </conditionalFormatting>
  <conditionalFormatting sqref="B231:C231">
    <cfRule type="expression" dxfId="23381" priority="14363">
      <formula>$Y231=2</formula>
    </cfRule>
    <cfRule type="expression" dxfId="23380" priority="14364">
      <formula>$Y231=1</formula>
    </cfRule>
  </conditionalFormatting>
  <conditionalFormatting sqref="B231:C231">
    <cfRule type="expression" dxfId="23379" priority="14357">
      <formula>$Y231=4</formula>
    </cfRule>
    <cfRule type="expression" dxfId="23378" priority="14358">
      <formula>$Y231=3</formula>
    </cfRule>
  </conditionalFormatting>
  <conditionalFormatting sqref="B231:C231">
    <cfRule type="expression" dxfId="23377" priority="14359">
      <formula>$Y231=2</formula>
    </cfRule>
    <cfRule type="expression" dxfId="23376" priority="14360">
      <formula>$Y231=1</formula>
    </cfRule>
  </conditionalFormatting>
  <conditionalFormatting sqref="B232:C232">
    <cfRule type="expression" dxfId="23375" priority="14353">
      <formula>$Y232=4</formula>
    </cfRule>
    <cfRule type="expression" dxfId="23374" priority="14354">
      <formula>$Y232=3</formula>
    </cfRule>
  </conditionalFormatting>
  <conditionalFormatting sqref="B232:C232">
    <cfRule type="expression" dxfId="23373" priority="14355">
      <formula>$Y232=2</formula>
    </cfRule>
    <cfRule type="expression" dxfId="23372" priority="14356">
      <formula>$Y232=1</formula>
    </cfRule>
  </conditionalFormatting>
  <conditionalFormatting sqref="B232:C232">
    <cfRule type="expression" dxfId="23371" priority="14349">
      <formula>$Y232=4</formula>
    </cfRule>
    <cfRule type="expression" dxfId="23370" priority="14350">
      <formula>$Y232=3</formula>
    </cfRule>
  </conditionalFormatting>
  <conditionalFormatting sqref="B232:C232">
    <cfRule type="expression" dxfId="23369" priority="14351">
      <formula>$Y232=2</formula>
    </cfRule>
    <cfRule type="expression" dxfId="23368" priority="14352">
      <formula>$Y232=1</formula>
    </cfRule>
  </conditionalFormatting>
  <conditionalFormatting sqref="I231">
    <cfRule type="expression" dxfId="23367" priority="14345">
      <formula>$Y231=4</formula>
    </cfRule>
    <cfRule type="expression" dxfId="23366" priority="14346">
      <formula>$Y231=3</formula>
    </cfRule>
    <cfRule type="expression" dxfId="23365" priority="14347">
      <formula>$Y231=2</formula>
    </cfRule>
    <cfRule type="expression" dxfId="23364" priority="14348">
      <formula>$Y231=1</formula>
    </cfRule>
  </conditionalFormatting>
  <conditionalFormatting sqref="H231">
    <cfRule type="expression" dxfId="23363" priority="14341">
      <formula>$Y231=4</formula>
    </cfRule>
    <cfRule type="expression" dxfId="23362" priority="14342">
      <formula>$Y231=3</formula>
    </cfRule>
    <cfRule type="expression" dxfId="23361" priority="14343">
      <formula>$Y231=2</formula>
    </cfRule>
    <cfRule type="expression" dxfId="23360" priority="14344">
      <formula>$Y231=1</formula>
    </cfRule>
  </conditionalFormatting>
  <conditionalFormatting sqref="H231">
    <cfRule type="expression" dxfId="23359" priority="14333">
      <formula>$Y231=4</formula>
    </cfRule>
    <cfRule type="expression" dxfId="23358" priority="14334">
      <formula>$Y231=3</formula>
    </cfRule>
    <cfRule type="expression" dxfId="23357" priority="14335">
      <formula>$Y231=2</formula>
    </cfRule>
    <cfRule type="expression" dxfId="23356" priority="14336">
      <formula>$Y231=1</formula>
    </cfRule>
    <cfRule type="expression" dxfId="23355" priority="14337">
      <formula>$Y231=4</formula>
    </cfRule>
    <cfRule type="expression" dxfId="23354" priority="14338">
      <formula>$Y231=3</formula>
    </cfRule>
    <cfRule type="expression" dxfId="23353" priority="14339">
      <formula>$Y231=2</formula>
    </cfRule>
    <cfRule type="expression" dxfId="23352" priority="14340">
      <formula>$Y231=1</formula>
    </cfRule>
  </conditionalFormatting>
  <conditionalFormatting sqref="H231">
    <cfRule type="expression" dxfId="23351" priority="14329">
      <formula>$Y231=4</formula>
    </cfRule>
    <cfRule type="expression" dxfId="23350" priority="14330">
      <formula>$Y231=3</formula>
    </cfRule>
    <cfRule type="expression" dxfId="23349" priority="14331">
      <formula>$Y231=2</formula>
    </cfRule>
    <cfRule type="expression" dxfId="23348" priority="14332">
      <formula>$Y231=1</formula>
    </cfRule>
  </conditionalFormatting>
  <conditionalFormatting sqref="H231">
    <cfRule type="expression" dxfId="23347" priority="14321">
      <formula>$Y231=4</formula>
    </cfRule>
    <cfRule type="expression" dxfId="23346" priority="14322">
      <formula>$Y231=3</formula>
    </cfRule>
    <cfRule type="expression" dxfId="23345" priority="14323">
      <formula>$Y231=2</formula>
    </cfRule>
    <cfRule type="expression" dxfId="23344" priority="14324">
      <formula>$Y231=1</formula>
    </cfRule>
    <cfRule type="expression" dxfId="23343" priority="14325">
      <formula>$Y231=4</formula>
    </cfRule>
    <cfRule type="expression" dxfId="23342" priority="14326">
      <formula>$Y231=3</formula>
    </cfRule>
    <cfRule type="expression" dxfId="23341" priority="14327">
      <formula>$Y231=2</formula>
    </cfRule>
    <cfRule type="expression" dxfId="23340" priority="14328">
      <formula>$Y231=1</formula>
    </cfRule>
  </conditionalFormatting>
  <conditionalFormatting sqref="F231">
    <cfRule type="expression" dxfId="23339" priority="14317">
      <formula>$Y231=4</formula>
    </cfRule>
    <cfRule type="expression" dxfId="23338" priority="14318">
      <formula>$Y231=3</formula>
    </cfRule>
    <cfRule type="expression" dxfId="23337" priority="14319">
      <formula>$Y231=2</formula>
    </cfRule>
    <cfRule type="expression" dxfId="23336" priority="14320">
      <formula>$Y231=1</formula>
    </cfRule>
  </conditionalFormatting>
  <conditionalFormatting sqref="F231">
    <cfRule type="expression" dxfId="23335" priority="14309">
      <formula>$Y231=4</formula>
    </cfRule>
    <cfRule type="expression" dxfId="23334" priority="14310">
      <formula>$Y231=3</formula>
    </cfRule>
    <cfRule type="expression" dxfId="23333" priority="14311">
      <formula>$Y231=2</formula>
    </cfRule>
    <cfRule type="expression" dxfId="23332" priority="14312">
      <formula>$Y231=1</formula>
    </cfRule>
    <cfRule type="expression" dxfId="23331" priority="14313">
      <formula>$Y231=4</formula>
    </cfRule>
    <cfRule type="expression" dxfId="23330" priority="14314">
      <formula>$Y231=3</formula>
    </cfRule>
    <cfRule type="expression" dxfId="23329" priority="14315">
      <formula>$Y231=2</formula>
    </cfRule>
    <cfRule type="expression" dxfId="23328" priority="14316">
      <formula>$Y231=1</formula>
    </cfRule>
  </conditionalFormatting>
  <conditionalFormatting sqref="G231">
    <cfRule type="expression" dxfId="23327" priority="14305">
      <formula>$Y231=4</formula>
    </cfRule>
    <cfRule type="expression" dxfId="23326" priority="14306">
      <formula>$Y231=3</formula>
    </cfRule>
    <cfRule type="expression" dxfId="23325" priority="14307">
      <formula>$Y231=2</formula>
    </cfRule>
    <cfRule type="expression" dxfId="23324" priority="14308">
      <formula>$Y231=1</formula>
    </cfRule>
  </conditionalFormatting>
  <conditionalFormatting sqref="G231">
    <cfRule type="expression" dxfId="23323" priority="14297">
      <formula>$Y231=4</formula>
    </cfRule>
    <cfRule type="expression" dxfId="23322" priority="14298">
      <formula>$Y231=3</formula>
    </cfRule>
    <cfRule type="expression" dxfId="23321" priority="14299">
      <formula>$Y231=2</formula>
    </cfRule>
    <cfRule type="expression" dxfId="23320" priority="14300">
      <formula>$Y231=1</formula>
    </cfRule>
    <cfRule type="expression" dxfId="23319" priority="14301">
      <formula>$Y231=4</formula>
    </cfRule>
    <cfRule type="expression" dxfId="23318" priority="14302">
      <formula>$Y231=3</formula>
    </cfRule>
    <cfRule type="expression" dxfId="23317" priority="14303">
      <formula>$Y231=2</formula>
    </cfRule>
    <cfRule type="expression" dxfId="23316" priority="14304">
      <formula>$Y231=1</formula>
    </cfRule>
  </conditionalFormatting>
  <conditionalFormatting sqref="K232">
    <cfRule type="expression" dxfId="23315" priority="14293">
      <formula>$Y232=4</formula>
    </cfRule>
    <cfRule type="expression" dxfId="23314" priority="14294">
      <formula>$Y232=3</formula>
    </cfRule>
    <cfRule type="expression" dxfId="23313" priority="14295">
      <formula>$Y232=2</formula>
    </cfRule>
    <cfRule type="expression" dxfId="23312" priority="14296">
      <formula>$Y232=1</formula>
    </cfRule>
  </conditionalFormatting>
  <conditionalFormatting sqref="I232">
    <cfRule type="expression" dxfId="23311" priority="14289">
      <formula>$Y232=4</formula>
    </cfRule>
    <cfRule type="expression" dxfId="23310" priority="14290">
      <formula>$Y232=3</formula>
    </cfRule>
    <cfRule type="expression" dxfId="23309" priority="14291">
      <formula>$Y232=2</formula>
    </cfRule>
    <cfRule type="expression" dxfId="23308" priority="14292">
      <formula>$Y232=1</formula>
    </cfRule>
  </conditionalFormatting>
  <conditionalFormatting sqref="H232:H233">
    <cfRule type="expression" dxfId="23307" priority="14285">
      <formula>$Y232=4</formula>
    </cfRule>
    <cfRule type="expression" dxfId="23306" priority="14286">
      <formula>$Y232=3</formula>
    </cfRule>
    <cfRule type="expression" dxfId="23305" priority="14287">
      <formula>$Y232=2</formula>
    </cfRule>
    <cfRule type="expression" dxfId="23304" priority="14288">
      <formula>$Y232=1</formula>
    </cfRule>
  </conditionalFormatting>
  <conditionalFormatting sqref="H232:H233">
    <cfRule type="expression" dxfId="23303" priority="14277">
      <formula>$Y232=4</formula>
    </cfRule>
    <cfRule type="expression" dxfId="23302" priority="14278">
      <formula>$Y232=3</formula>
    </cfRule>
    <cfRule type="expression" dxfId="23301" priority="14279">
      <formula>$Y232=2</formula>
    </cfRule>
    <cfRule type="expression" dxfId="23300" priority="14280">
      <formula>$Y232=1</formula>
    </cfRule>
    <cfRule type="expression" dxfId="23299" priority="14281">
      <formula>$Y232=4</formula>
    </cfRule>
    <cfRule type="expression" dxfId="23298" priority="14282">
      <formula>$Y232=3</formula>
    </cfRule>
    <cfRule type="expression" dxfId="23297" priority="14283">
      <formula>$Y232=2</formula>
    </cfRule>
    <cfRule type="expression" dxfId="23296" priority="14284">
      <formula>$Y232=1</formula>
    </cfRule>
  </conditionalFormatting>
  <conditionalFormatting sqref="H232:H233">
    <cfRule type="expression" dxfId="23295" priority="14273">
      <formula>$Y232=4</formula>
    </cfRule>
    <cfRule type="expression" dxfId="23294" priority="14274">
      <formula>$Y232=3</formula>
    </cfRule>
    <cfRule type="expression" dxfId="23293" priority="14275">
      <formula>$Y232=2</formula>
    </cfRule>
    <cfRule type="expression" dxfId="23292" priority="14276">
      <formula>$Y232=1</formula>
    </cfRule>
  </conditionalFormatting>
  <conditionalFormatting sqref="H232:H233">
    <cfRule type="expression" dxfId="23291" priority="14265">
      <formula>$Y232=4</formula>
    </cfRule>
    <cfRule type="expression" dxfId="23290" priority="14266">
      <formula>$Y232=3</formula>
    </cfRule>
    <cfRule type="expression" dxfId="23289" priority="14267">
      <formula>$Y232=2</formula>
    </cfRule>
    <cfRule type="expression" dxfId="23288" priority="14268">
      <formula>$Y232=1</formula>
    </cfRule>
    <cfRule type="expression" dxfId="23287" priority="14269">
      <formula>$Y232=4</formula>
    </cfRule>
    <cfRule type="expression" dxfId="23286" priority="14270">
      <formula>$Y232=3</formula>
    </cfRule>
    <cfRule type="expression" dxfId="23285" priority="14271">
      <formula>$Y232=2</formula>
    </cfRule>
    <cfRule type="expression" dxfId="23284" priority="14272">
      <formula>$Y232=1</formula>
    </cfRule>
  </conditionalFormatting>
  <conditionalFormatting sqref="F232">
    <cfRule type="expression" dxfId="23283" priority="14261">
      <formula>$Y232=4</formula>
    </cfRule>
    <cfRule type="expression" dxfId="23282" priority="14262">
      <formula>$Y232=3</formula>
    </cfRule>
    <cfRule type="expression" dxfId="23281" priority="14263">
      <formula>$Y232=2</formula>
    </cfRule>
    <cfRule type="expression" dxfId="23280" priority="14264">
      <formula>$Y232=1</formula>
    </cfRule>
  </conditionalFormatting>
  <conditionalFormatting sqref="F232">
    <cfRule type="expression" dxfId="23279" priority="14253">
      <formula>$Y232=4</formula>
    </cfRule>
    <cfRule type="expression" dxfId="23278" priority="14254">
      <formula>$Y232=3</formula>
    </cfRule>
    <cfRule type="expression" dxfId="23277" priority="14255">
      <formula>$Y232=2</formula>
    </cfRule>
    <cfRule type="expression" dxfId="23276" priority="14256">
      <formula>$Y232=1</formula>
    </cfRule>
    <cfRule type="expression" dxfId="23275" priority="14257">
      <formula>$Y232=4</formula>
    </cfRule>
    <cfRule type="expression" dxfId="23274" priority="14258">
      <formula>$Y232=3</formula>
    </cfRule>
    <cfRule type="expression" dxfId="23273" priority="14259">
      <formula>$Y232=2</formula>
    </cfRule>
    <cfRule type="expression" dxfId="23272" priority="14260">
      <formula>$Y232=1</formula>
    </cfRule>
  </conditionalFormatting>
  <conditionalFormatting sqref="G232">
    <cfRule type="expression" dxfId="23271" priority="14249">
      <formula>$Y232=4</formula>
    </cfRule>
    <cfRule type="expression" dxfId="23270" priority="14250">
      <formula>$Y232=3</formula>
    </cfRule>
    <cfRule type="expression" dxfId="23269" priority="14251">
      <formula>$Y232=2</formula>
    </cfRule>
    <cfRule type="expression" dxfId="23268" priority="14252">
      <formula>$Y232=1</formula>
    </cfRule>
  </conditionalFormatting>
  <conditionalFormatting sqref="G232">
    <cfRule type="expression" dxfId="23267" priority="14241">
      <formula>$Y232=4</formula>
    </cfRule>
    <cfRule type="expression" dxfId="23266" priority="14242">
      <formula>$Y232=3</formula>
    </cfRule>
    <cfRule type="expression" dxfId="23265" priority="14243">
      <formula>$Y232=2</formula>
    </cfRule>
    <cfRule type="expression" dxfId="23264" priority="14244">
      <formula>$Y232=1</formula>
    </cfRule>
    <cfRule type="expression" dxfId="23263" priority="14245">
      <formula>$Y232=4</formula>
    </cfRule>
    <cfRule type="expression" dxfId="23262" priority="14246">
      <formula>$Y232=3</formula>
    </cfRule>
    <cfRule type="expression" dxfId="23261" priority="14247">
      <formula>$Y232=2</formula>
    </cfRule>
    <cfRule type="expression" dxfId="23260" priority="14248">
      <formula>$Y232=1</formula>
    </cfRule>
  </conditionalFormatting>
  <conditionalFormatting sqref="R231">
    <cfRule type="expression" dxfId="23259" priority="14237">
      <formula>$Y231=4</formula>
    </cfRule>
    <cfRule type="expression" dxfId="23258" priority="14238">
      <formula>$Y231=3</formula>
    </cfRule>
    <cfRule type="expression" dxfId="23257" priority="14239">
      <formula>$Y231=2</formula>
    </cfRule>
    <cfRule type="expression" dxfId="23256" priority="14240">
      <formula>$Y231=1</formula>
    </cfRule>
  </conditionalFormatting>
  <conditionalFormatting sqref="AB231:AF231 Q231 S231:Z231">
    <cfRule type="expression" dxfId="23255" priority="14233">
      <formula>$Y231=4</formula>
    </cfRule>
    <cfRule type="expression" dxfId="23254" priority="14234">
      <formula>$Y231=3</formula>
    </cfRule>
    <cfRule type="expression" dxfId="23253" priority="14235">
      <formula>$Y231=2</formula>
    </cfRule>
    <cfRule type="expression" dxfId="23252" priority="14236">
      <formula>$Y231=1</formula>
    </cfRule>
  </conditionalFormatting>
  <conditionalFormatting sqref="AA231">
    <cfRule type="expression" dxfId="23251" priority="14229">
      <formula>$Y231=4</formula>
    </cfRule>
    <cfRule type="expression" dxfId="23250" priority="14230">
      <formula>$Y231=3</formula>
    </cfRule>
    <cfRule type="expression" dxfId="23249" priority="14231">
      <formula>$Y231=2</formula>
    </cfRule>
    <cfRule type="expression" dxfId="23248" priority="14232">
      <formula>$Y231=1</formula>
    </cfRule>
  </conditionalFormatting>
  <conditionalFormatting sqref="P231">
    <cfRule type="expression" dxfId="23247" priority="14225">
      <formula>$Y231=4</formula>
    </cfRule>
    <cfRule type="expression" dxfId="23246" priority="14226">
      <formula>$Y231=3</formula>
    </cfRule>
    <cfRule type="expression" dxfId="23245" priority="14227">
      <formula>$Y231=2</formula>
    </cfRule>
    <cfRule type="expression" dxfId="23244" priority="14228">
      <formula>$Y231=1</formula>
    </cfRule>
  </conditionalFormatting>
  <conditionalFormatting sqref="R232">
    <cfRule type="expression" dxfId="23243" priority="14221">
      <formula>$Y232=4</formula>
    </cfRule>
    <cfRule type="expression" dxfId="23242" priority="14222">
      <formula>$Y232=3</formula>
    </cfRule>
    <cfRule type="expression" dxfId="23241" priority="14223">
      <formula>$Y232=2</formula>
    </cfRule>
    <cfRule type="expression" dxfId="23240" priority="14224">
      <formula>$Y232=1</formula>
    </cfRule>
  </conditionalFormatting>
  <conditionalFormatting sqref="AB232:AF232 Q232 S232:Z232">
    <cfRule type="expression" dxfId="23239" priority="14217">
      <formula>$Y232=4</formula>
    </cfRule>
    <cfRule type="expression" dxfId="23238" priority="14218">
      <formula>$Y232=3</formula>
    </cfRule>
    <cfRule type="expression" dxfId="23237" priority="14219">
      <formula>$Y232=2</formula>
    </cfRule>
    <cfRule type="expression" dxfId="23236" priority="14220">
      <formula>$Y232=1</formula>
    </cfRule>
  </conditionalFormatting>
  <conditionalFormatting sqref="AA232">
    <cfRule type="expression" dxfId="23235" priority="14213">
      <formula>$Y232=4</formula>
    </cfRule>
    <cfRule type="expression" dxfId="23234" priority="14214">
      <formula>$Y232=3</formula>
    </cfRule>
    <cfRule type="expression" dxfId="23233" priority="14215">
      <formula>$Y232=2</formula>
    </cfRule>
    <cfRule type="expression" dxfId="23232" priority="14216">
      <formula>$Y232=1</formula>
    </cfRule>
  </conditionalFormatting>
  <conditionalFormatting sqref="P232">
    <cfRule type="expression" dxfId="23231" priority="14209">
      <formula>$Y232=4</formula>
    </cfRule>
    <cfRule type="expression" dxfId="23230" priority="14210">
      <formula>$Y232=3</formula>
    </cfRule>
    <cfRule type="expression" dxfId="23229" priority="14211">
      <formula>$Y232=2</formula>
    </cfRule>
    <cfRule type="expression" dxfId="23228" priority="14212">
      <formula>$Y232=1</formula>
    </cfRule>
  </conditionalFormatting>
  <conditionalFormatting sqref="S143">
    <cfRule type="expression" dxfId="23227" priority="14205">
      <formula>$Y143=4</formula>
    </cfRule>
    <cfRule type="expression" dxfId="23226" priority="14206">
      <formula>$Y143=3</formula>
    </cfRule>
    <cfRule type="expression" dxfId="23225" priority="14207">
      <formula>$Y143=2</formula>
    </cfRule>
    <cfRule type="expression" dxfId="23224" priority="14208">
      <formula>$Y143=1</formula>
    </cfRule>
  </conditionalFormatting>
  <conditionalFormatting sqref="T143:Y143">
    <cfRule type="expression" dxfId="23223" priority="14201">
      <formula>$Y143=4</formula>
    </cfRule>
    <cfRule type="expression" dxfId="23222" priority="14202">
      <formula>$Y143=3</formula>
    </cfRule>
    <cfRule type="expression" dxfId="23221" priority="14203">
      <formula>$Y143=2</formula>
    </cfRule>
    <cfRule type="expression" dxfId="23220" priority="14204">
      <formula>$Y143=1</formula>
    </cfRule>
  </conditionalFormatting>
  <conditionalFormatting sqref="S127:S129">
    <cfRule type="expression" dxfId="23219" priority="14197">
      <formula>$Y127=4</formula>
    </cfRule>
    <cfRule type="expression" dxfId="23218" priority="14198">
      <formula>$Y127=3</formula>
    </cfRule>
    <cfRule type="expression" dxfId="23217" priority="14199">
      <formula>$Y127=2</formula>
    </cfRule>
    <cfRule type="expression" dxfId="23216" priority="14200">
      <formula>$Y127=1</formula>
    </cfRule>
  </conditionalFormatting>
  <conditionalFormatting sqref="AB178:AC178 W178:Z178">
    <cfRule type="expression" dxfId="23215" priority="14193">
      <formula>$Y178=4</formula>
    </cfRule>
    <cfRule type="expression" dxfId="23214" priority="14194">
      <formula>$Y178=3</formula>
    </cfRule>
    <cfRule type="expression" dxfId="23213" priority="14195">
      <formula>$Y178=2</formula>
    </cfRule>
    <cfRule type="expression" dxfId="23212" priority="14196">
      <formula>$Y178=1</formula>
    </cfRule>
  </conditionalFormatting>
  <conditionalFormatting sqref="AA178">
    <cfRule type="expression" dxfId="23211" priority="14189">
      <formula>$Y178=4</formula>
    </cfRule>
    <cfRule type="expression" dxfId="23210" priority="14190">
      <formula>$Y178=3</formula>
    </cfRule>
    <cfRule type="expression" dxfId="23209" priority="14191">
      <formula>$Y178=2</formula>
    </cfRule>
    <cfRule type="expression" dxfId="23208" priority="14192">
      <formula>$Y178=1</formula>
    </cfRule>
  </conditionalFormatting>
  <conditionalFormatting sqref="AB178:AC178 Z178">
    <cfRule type="expression" dxfId="23207" priority="14185">
      <formula>$Y178=4</formula>
    </cfRule>
    <cfRule type="expression" dxfId="23206" priority="14186">
      <formula>$Y178=3</formula>
    </cfRule>
    <cfRule type="expression" dxfId="23205" priority="14187">
      <formula>$Y178=2</formula>
    </cfRule>
    <cfRule type="expression" dxfId="23204" priority="14188">
      <formula>$Y178=1</formula>
    </cfRule>
  </conditionalFormatting>
  <conditionalFormatting sqref="AA178">
    <cfRule type="expression" dxfId="23203" priority="14181">
      <formula>$Y178=4</formula>
    </cfRule>
    <cfRule type="expression" dxfId="23202" priority="14182">
      <formula>$Y178=3</formula>
    </cfRule>
    <cfRule type="expression" dxfId="23201" priority="14183">
      <formula>$Y178=2</formula>
    </cfRule>
    <cfRule type="expression" dxfId="23200" priority="14184">
      <formula>$Y178=1</formula>
    </cfRule>
  </conditionalFormatting>
  <conditionalFormatting sqref="W178:Y178">
    <cfRule type="expression" dxfId="23199" priority="14177">
      <formula>$Y178=4</formula>
    </cfRule>
    <cfRule type="expression" dxfId="23198" priority="14178">
      <formula>$Y178=3</formula>
    </cfRule>
    <cfRule type="expression" dxfId="23197" priority="14179">
      <formula>$Y178=2</formula>
    </cfRule>
    <cfRule type="expression" dxfId="23196" priority="14180">
      <formula>$Y178=1</formula>
    </cfRule>
  </conditionalFormatting>
  <conditionalFormatting sqref="AB232:AC232 X232:Z232">
    <cfRule type="expression" dxfId="23195" priority="14173">
      <formula>$Y232=4</formula>
    </cfRule>
    <cfRule type="expression" dxfId="23194" priority="14174">
      <formula>$Y232=3</formula>
    </cfRule>
    <cfRule type="expression" dxfId="23193" priority="14175">
      <formula>$Y232=2</formula>
    </cfRule>
    <cfRule type="expression" dxfId="23192" priority="14176">
      <formula>$Y232=1</formula>
    </cfRule>
  </conditionalFormatting>
  <conditionalFormatting sqref="AA232">
    <cfRule type="expression" dxfId="23191" priority="14169">
      <formula>$Y232=4</formula>
    </cfRule>
    <cfRule type="expression" dxfId="23190" priority="14170">
      <formula>$Y232=3</formula>
    </cfRule>
    <cfRule type="expression" dxfId="23189" priority="14171">
      <formula>$Y232=2</formula>
    </cfRule>
    <cfRule type="expression" dxfId="23188" priority="14172">
      <formula>$Y232=1</formula>
    </cfRule>
  </conditionalFormatting>
  <conditionalFormatting sqref="AB232:AC232 X232:Z232">
    <cfRule type="expression" dxfId="23187" priority="14165">
      <formula>$Y232=4</formula>
    </cfRule>
    <cfRule type="expression" dxfId="23186" priority="14166">
      <formula>$Y232=3</formula>
    </cfRule>
    <cfRule type="expression" dxfId="23185" priority="14167">
      <formula>$Y232=2</formula>
    </cfRule>
    <cfRule type="expression" dxfId="23184" priority="14168">
      <formula>$Y232=1</formula>
    </cfRule>
  </conditionalFormatting>
  <conditionalFormatting sqref="AA232">
    <cfRule type="expression" dxfId="23183" priority="14161">
      <formula>$Y232=4</formula>
    </cfRule>
    <cfRule type="expression" dxfId="23182" priority="14162">
      <formula>$Y232=3</formula>
    </cfRule>
    <cfRule type="expression" dxfId="23181" priority="14163">
      <formula>$Y232=2</formula>
    </cfRule>
    <cfRule type="expression" dxfId="23180" priority="14164">
      <formula>$Y232=1</formula>
    </cfRule>
  </conditionalFormatting>
  <conditionalFormatting sqref="B233:C233">
    <cfRule type="expression" dxfId="23179" priority="14157">
      <formula>$Y233=4</formula>
    </cfRule>
    <cfRule type="expression" dxfId="23178" priority="14158">
      <formula>$Y233=3</formula>
    </cfRule>
  </conditionalFormatting>
  <conditionalFormatting sqref="B233:C233">
    <cfRule type="expression" dxfId="23177" priority="14159">
      <formula>$Y233=2</formula>
    </cfRule>
    <cfRule type="expression" dxfId="23176" priority="14160">
      <formula>$Y233=1</formula>
    </cfRule>
  </conditionalFormatting>
  <conditionalFormatting sqref="B233:C233">
    <cfRule type="expression" dxfId="23175" priority="14153">
      <formula>$Y233=4</formula>
    </cfRule>
    <cfRule type="expression" dxfId="23174" priority="14154">
      <formula>$Y233=3</formula>
    </cfRule>
  </conditionalFormatting>
  <conditionalFormatting sqref="B233:C233">
    <cfRule type="expression" dxfId="23173" priority="14155">
      <formula>$Y233=2</formula>
    </cfRule>
    <cfRule type="expression" dxfId="23172" priority="14156">
      <formula>$Y233=1</formula>
    </cfRule>
  </conditionalFormatting>
  <conditionalFormatting sqref="J234:J239">
    <cfRule type="expression" dxfId="23171" priority="14149">
      <formula>$Y234=4</formula>
    </cfRule>
    <cfRule type="expression" dxfId="23170" priority="14150">
      <formula>$Y234=3</formula>
    </cfRule>
    <cfRule type="expression" dxfId="23169" priority="14151">
      <formula>$Y234=2</formula>
    </cfRule>
    <cfRule type="expression" dxfId="23168" priority="14152">
      <formula>$Y234=1</formula>
    </cfRule>
  </conditionalFormatting>
  <conditionalFormatting sqref="J234:J239">
    <cfRule type="expression" dxfId="23167" priority="14145">
      <formula>$Y234=4</formula>
    </cfRule>
    <cfRule type="expression" dxfId="23166" priority="14146">
      <formula>$Y234=3</formula>
    </cfRule>
    <cfRule type="expression" dxfId="23165" priority="14147">
      <formula>$Y234=2</formula>
    </cfRule>
    <cfRule type="expression" dxfId="23164" priority="14148">
      <formula>$Y234=1</formula>
    </cfRule>
  </conditionalFormatting>
  <conditionalFormatting sqref="B234:C238">
    <cfRule type="expression" dxfId="23163" priority="14141">
      <formula>$Y234=4</formula>
    </cfRule>
    <cfRule type="expression" dxfId="23162" priority="14142">
      <formula>$Y234=3</formula>
    </cfRule>
  </conditionalFormatting>
  <conditionalFormatting sqref="B234:C238">
    <cfRule type="expression" dxfId="23161" priority="14143">
      <formula>$Y234=2</formula>
    </cfRule>
    <cfRule type="expression" dxfId="23160" priority="14144">
      <formula>$Y234=1</formula>
    </cfRule>
  </conditionalFormatting>
  <conditionalFormatting sqref="B234:C238">
    <cfRule type="expression" dxfId="23159" priority="14137">
      <formula>$Y234=4</formula>
    </cfRule>
    <cfRule type="expression" dxfId="23158" priority="14138">
      <formula>$Y234=3</formula>
    </cfRule>
  </conditionalFormatting>
  <conditionalFormatting sqref="B234:C238">
    <cfRule type="expression" dxfId="23157" priority="14139">
      <formula>$Y234=2</formula>
    </cfRule>
    <cfRule type="expression" dxfId="23156" priority="14140">
      <formula>$Y234=1</formula>
    </cfRule>
  </conditionalFormatting>
  <conditionalFormatting sqref="I233">
    <cfRule type="expression" dxfId="23155" priority="14133">
      <formula>$Y233=4</formula>
    </cfRule>
    <cfRule type="expression" dxfId="23154" priority="14134">
      <formula>$Y233=3</formula>
    </cfRule>
    <cfRule type="expression" dxfId="23153" priority="14135">
      <formula>$Y233=2</formula>
    </cfRule>
    <cfRule type="expression" dxfId="23152" priority="14136">
      <formula>$Y233=1</formula>
    </cfRule>
  </conditionalFormatting>
  <conditionalFormatting sqref="H233">
    <cfRule type="expression" dxfId="23151" priority="14129">
      <formula>$Y233=4</formula>
    </cfRule>
    <cfRule type="expression" dxfId="23150" priority="14130">
      <formula>$Y233=3</formula>
    </cfRule>
    <cfRule type="expression" dxfId="23149" priority="14131">
      <formula>$Y233=2</formula>
    </cfRule>
    <cfRule type="expression" dxfId="23148" priority="14132">
      <formula>$Y233=1</formula>
    </cfRule>
  </conditionalFormatting>
  <conditionalFormatting sqref="H233">
    <cfRule type="expression" dxfId="23147" priority="14121">
      <formula>$Y233=4</formula>
    </cfRule>
    <cfRule type="expression" dxfId="23146" priority="14122">
      <formula>$Y233=3</formula>
    </cfRule>
    <cfRule type="expression" dxfId="23145" priority="14123">
      <formula>$Y233=2</formula>
    </cfRule>
    <cfRule type="expression" dxfId="23144" priority="14124">
      <formula>$Y233=1</formula>
    </cfRule>
    <cfRule type="expression" dxfId="23143" priority="14125">
      <formula>$Y233=4</formula>
    </cfRule>
    <cfRule type="expression" dxfId="23142" priority="14126">
      <formula>$Y233=3</formula>
    </cfRule>
    <cfRule type="expression" dxfId="23141" priority="14127">
      <formula>$Y233=2</formula>
    </cfRule>
    <cfRule type="expression" dxfId="23140" priority="14128">
      <formula>$Y233=1</formula>
    </cfRule>
  </conditionalFormatting>
  <conditionalFormatting sqref="H233">
    <cfRule type="expression" dxfId="23139" priority="14117">
      <formula>$Y233=4</formula>
    </cfRule>
    <cfRule type="expression" dxfId="23138" priority="14118">
      <formula>$Y233=3</formula>
    </cfRule>
    <cfRule type="expression" dxfId="23137" priority="14119">
      <formula>$Y233=2</formula>
    </cfRule>
    <cfRule type="expression" dxfId="23136" priority="14120">
      <formula>$Y233=1</formula>
    </cfRule>
  </conditionalFormatting>
  <conditionalFormatting sqref="H233">
    <cfRule type="expression" dxfId="23135" priority="14109">
      <formula>$Y233=4</formula>
    </cfRule>
    <cfRule type="expression" dxfId="23134" priority="14110">
      <formula>$Y233=3</formula>
    </cfRule>
    <cfRule type="expression" dxfId="23133" priority="14111">
      <formula>$Y233=2</formula>
    </cfRule>
    <cfRule type="expression" dxfId="23132" priority="14112">
      <formula>$Y233=1</formula>
    </cfRule>
    <cfRule type="expression" dxfId="23131" priority="14113">
      <formula>$Y233=4</formula>
    </cfRule>
    <cfRule type="expression" dxfId="23130" priority="14114">
      <formula>$Y233=3</formula>
    </cfRule>
    <cfRule type="expression" dxfId="23129" priority="14115">
      <formula>$Y233=2</formula>
    </cfRule>
    <cfRule type="expression" dxfId="23128" priority="14116">
      <formula>$Y233=1</formula>
    </cfRule>
  </conditionalFormatting>
  <conditionalFormatting sqref="F233">
    <cfRule type="expression" dxfId="23127" priority="14105">
      <formula>$Y233=4</formula>
    </cfRule>
    <cfRule type="expression" dxfId="23126" priority="14106">
      <formula>$Y233=3</formula>
    </cfRule>
    <cfRule type="expression" dxfId="23125" priority="14107">
      <formula>$Y233=2</formula>
    </cfRule>
    <cfRule type="expression" dxfId="23124" priority="14108">
      <formula>$Y233=1</formula>
    </cfRule>
  </conditionalFormatting>
  <conditionalFormatting sqref="F233">
    <cfRule type="expression" dxfId="23123" priority="14097">
      <formula>$Y233=4</formula>
    </cfRule>
    <cfRule type="expression" dxfId="23122" priority="14098">
      <formula>$Y233=3</formula>
    </cfRule>
    <cfRule type="expression" dxfId="23121" priority="14099">
      <formula>$Y233=2</formula>
    </cfRule>
    <cfRule type="expression" dxfId="23120" priority="14100">
      <formula>$Y233=1</formula>
    </cfRule>
    <cfRule type="expression" dxfId="23119" priority="14101">
      <formula>$Y233=4</formula>
    </cfRule>
    <cfRule type="expression" dxfId="23118" priority="14102">
      <formula>$Y233=3</formula>
    </cfRule>
    <cfRule type="expression" dxfId="23117" priority="14103">
      <formula>$Y233=2</formula>
    </cfRule>
    <cfRule type="expression" dxfId="23116" priority="14104">
      <formula>$Y233=1</formula>
    </cfRule>
  </conditionalFormatting>
  <conditionalFormatting sqref="G233">
    <cfRule type="expression" dxfId="23115" priority="14093">
      <formula>$Y233=4</formula>
    </cfRule>
    <cfRule type="expression" dxfId="23114" priority="14094">
      <formula>$Y233=3</formula>
    </cfRule>
    <cfRule type="expression" dxfId="23113" priority="14095">
      <formula>$Y233=2</formula>
    </cfRule>
    <cfRule type="expression" dxfId="23112" priority="14096">
      <formula>$Y233=1</formula>
    </cfRule>
  </conditionalFormatting>
  <conditionalFormatting sqref="G233">
    <cfRule type="expression" dxfId="23111" priority="14085">
      <formula>$Y233=4</formula>
    </cfRule>
    <cfRule type="expression" dxfId="23110" priority="14086">
      <formula>$Y233=3</formula>
    </cfRule>
    <cfRule type="expression" dxfId="23109" priority="14087">
      <formula>$Y233=2</formula>
    </cfRule>
    <cfRule type="expression" dxfId="23108" priority="14088">
      <formula>$Y233=1</formula>
    </cfRule>
    <cfRule type="expression" dxfId="23107" priority="14089">
      <formula>$Y233=4</formula>
    </cfRule>
    <cfRule type="expression" dxfId="23106" priority="14090">
      <formula>$Y233=3</formula>
    </cfRule>
    <cfRule type="expression" dxfId="23105" priority="14091">
      <formula>$Y233=2</formula>
    </cfRule>
    <cfRule type="expression" dxfId="23104" priority="14092">
      <formula>$Y233=1</formula>
    </cfRule>
  </conditionalFormatting>
  <conditionalFormatting sqref="D234:D238">
    <cfRule type="expression" dxfId="23103" priority="14081">
      <formula>$Y234=4</formula>
    </cfRule>
    <cfRule type="expression" dxfId="23102" priority="14082">
      <formula>$Y234=3</formula>
    </cfRule>
  </conditionalFormatting>
  <conditionalFormatting sqref="D234:D238">
    <cfRule type="expression" dxfId="23101" priority="14083">
      <formula>$Y234=2</formula>
    </cfRule>
    <cfRule type="expression" dxfId="23100" priority="14084">
      <formula>$Y234=1</formula>
    </cfRule>
  </conditionalFormatting>
  <conditionalFormatting sqref="E234:G238 I234:I238 F239">
    <cfRule type="expression" dxfId="23099" priority="14077">
      <formula>$Y234=4</formula>
    </cfRule>
    <cfRule type="expression" dxfId="23098" priority="14078">
      <formula>$Y234=3</formula>
    </cfRule>
    <cfRule type="expression" dxfId="23097" priority="14079">
      <formula>$Y234=2</formula>
    </cfRule>
    <cfRule type="expression" dxfId="23096" priority="14080">
      <formula>$Y234=1</formula>
    </cfRule>
  </conditionalFormatting>
  <conditionalFormatting sqref="F234:G238 F239">
    <cfRule type="expression" dxfId="23095" priority="14069">
      <formula>$Y234=4</formula>
    </cfRule>
    <cfRule type="expression" dxfId="23094" priority="14070">
      <formula>$Y234=3</formula>
    </cfRule>
    <cfRule type="expression" dxfId="23093" priority="14071">
      <formula>$Y234=2</formula>
    </cfRule>
    <cfRule type="expression" dxfId="23092" priority="14072">
      <formula>$Y234=1</formula>
    </cfRule>
    <cfRule type="expression" dxfId="23091" priority="14073">
      <formula>$Y234=4</formula>
    </cfRule>
    <cfRule type="expression" dxfId="23090" priority="14074">
      <formula>$Y234=3</formula>
    </cfRule>
    <cfRule type="expression" dxfId="23089" priority="14075">
      <formula>$Y234=2</formula>
    </cfRule>
    <cfRule type="expression" dxfId="23088" priority="14076">
      <formula>$Y234=1</formula>
    </cfRule>
  </conditionalFormatting>
  <conditionalFormatting sqref="I234:I238">
    <cfRule type="expression" dxfId="23087" priority="14065">
      <formula>$Y234=4</formula>
    </cfRule>
    <cfRule type="expression" dxfId="23086" priority="14066">
      <formula>$Y234=3</formula>
    </cfRule>
    <cfRule type="expression" dxfId="23085" priority="14067">
      <formula>$Y234=2</formula>
    </cfRule>
    <cfRule type="expression" dxfId="23084" priority="14068">
      <formula>$Y234=1</formula>
    </cfRule>
  </conditionalFormatting>
  <conditionalFormatting sqref="F234:F239">
    <cfRule type="expression" dxfId="23083" priority="14037">
      <formula>$Y234=4</formula>
    </cfRule>
    <cfRule type="expression" dxfId="23082" priority="14038">
      <formula>$Y234=3</formula>
    </cfRule>
    <cfRule type="expression" dxfId="23081" priority="14039">
      <formula>$Y234=2</formula>
    </cfRule>
    <cfRule type="expression" dxfId="23080" priority="14040">
      <formula>$Y234=1</formula>
    </cfRule>
  </conditionalFormatting>
  <conditionalFormatting sqref="F234:F239">
    <cfRule type="expression" dxfId="23079" priority="14029">
      <formula>$Y234=4</formula>
    </cfRule>
    <cfRule type="expression" dxfId="23078" priority="14030">
      <formula>$Y234=3</formula>
    </cfRule>
    <cfRule type="expression" dxfId="23077" priority="14031">
      <formula>$Y234=2</formula>
    </cfRule>
    <cfRule type="expression" dxfId="23076" priority="14032">
      <formula>$Y234=1</formula>
    </cfRule>
    <cfRule type="expression" dxfId="23075" priority="14033">
      <formula>$Y234=4</formula>
    </cfRule>
    <cfRule type="expression" dxfId="23074" priority="14034">
      <formula>$Y234=3</formula>
    </cfRule>
    <cfRule type="expression" dxfId="23073" priority="14035">
      <formula>$Y234=2</formula>
    </cfRule>
    <cfRule type="expression" dxfId="23072" priority="14036">
      <formula>$Y234=1</formula>
    </cfRule>
  </conditionalFormatting>
  <conditionalFormatting sqref="G234:G238">
    <cfRule type="expression" dxfId="23071" priority="14025">
      <formula>$Y234=4</formula>
    </cfRule>
    <cfRule type="expression" dxfId="23070" priority="14026">
      <formula>$Y234=3</formula>
    </cfRule>
    <cfRule type="expression" dxfId="23069" priority="14027">
      <formula>$Y234=2</formula>
    </cfRule>
    <cfRule type="expression" dxfId="23068" priority="14028">
      <formula>$Y234=1</formula>
    </cfRule>
  </conditionalFormatting>
  <conditionalFormatting sqref="G234:G238">
    <cfRule type="expression" dxfId="23067" priority="14017">
      <formula>$Y234=4</formula>
    </cfRule>
    <cfRule type="expression" dxfId="23066" priority="14018">
      <formula>$Y234=3</formula>
    </cfRule>
    <cfRule type="expression" dxfId="23065" priority="14019">
      <formula>$Y234=2</formula>
    </cfRule>
    <cfRule type="expression" dxfId="23064" priority="14020">
      <formula>$Y234=1</formula>
    </cfRule>
    <cfRule type="expression" dxfId="23063" priority="14021">
      <formula>$Y234=4</formula>
    </cfRule>
    <cfRule type="expression" dxfId="23062" priority="14022">
      <formula>$Y234=3</formula>
    </cfRule>
    <cfRule type="expression" dxfId="23061" priority="14023">
      <formula>$Y234=2</formula>
    </cfRule>
    <cfRule type="expression" dxfId="23060" priority="14024">
      <formula>$Y234=1</formula>
    </cfRule>
  </conditionalFormatting>
  <conditionalFormatting sqref="O233:O234">
    <cfRule type="expression" dxfId="23059" priority="14013">
      <formula>$Y233=4</formula>
    </cfRule>
    <cfRule type="expression" dxfId="23058" priority="14014">
      <formula>$Y233=3</formula>
    </cfRule>
    <cfRule type="expression" dxfId="23057" priority="14015">
      <formula>$Y233=2</formula>
    </cfRule>
    <cfRule type="expression" dxfId="23056" priority="14016">
      <formula>$Y233=1</formula>
    </cfRule>
  </conditionalFormatting>
  <conditionalFormatting sqref="N233:N234">
    <cfRule type="expression" dxfId="23055" priority="14009">
      <formula>$Y233=4</formula>
    </cfRule>
    <cfRule type="expression" dxfId="23054" priority="14010">
      <formula>$Y233=3</formula>
    </cfRule>
    <cfRule type="expression" dxfId="23053" priority="14011">
      <formula>$Y233=2</formula>
    </cfRule>
    <cfRule type="expression" dxfId="23052" priority="14012">
      <formula>$Y233=1</formula>
    </cfRule>
  </conditionalFormatting>
  <conditionalFormatting sqref="O233:O234">
    <cfRule type="expression" dxfId="23051" priority="14005">
      <formula>$Y233=4</formula>
    </cfRule>
    <cfRule type="expression" dxfId="23050" priority="14006">
      <formula>$Y233=3</formula>
    </cfRule>
    <cfRule type="expression" dxfId="23049" priority="14007">
      <formula>$Y233=2</formula>
    </cfRule>
    <cfRule type="expression" dxfId="23048" priority="14008">
      <formula>$Y233=1</formula>
    </cfRule>
  </conditionalFormatting>
  <conditionalFormatting sqref="N233:N234">
    <cfRule type="expression" dxfId="23047" priority="14001">
      <formula>$Y233=4</formula>
    </cfRule>
    <cfRule type="expression" dxfId="23046" priority="14002">
      <formula>$Y233=3</formula>
    </cfRule>
    <cfRule type="expression" dxfId="23045" priority="14003">
      <formula>$Y233=2</formula>
    </cfRule>
    <cfRule type="expression" dxfId="23044" priority="14004">
      <formula>$Y233=1</formula>
    </cfRule>
  </conditionalFormatting>
  <conditionalFormatting sqref="R233">
    <cfRule type="expression" dxfId="23043" priority="13997">
      <formula>$Y233=4</formula>
    </cfRule>
    <cfRule type="expression" dxfId="23042" priority="13998">
      <formula>$Y233=3</formula>
    </cfRule>
    <cfRule type="expression" dxfId="23041" priority="13999">
      <formula>$Y233=2</formula>
    </cfRule>
    <cfRule type="expression" dxfId="23040" priority="14000">
      <formula>$Y233=1</formula>
    </cfRule>
  </conditionalFormatting>
  <conditionalFormatting sqref="AB233:AF233 Q233 S233:V233 Z233">
    <cfRule type="expression" dxfId="23039" priority="13993">
      <formula>$Y233=4</formula>
    </cfRule>
    <cfRule type="expression" dxfId="23038" priority="13994">
      <formula>$Y233=3</formula>
    </cfRule>
    <cfRule type="expression" dxfId="23037" priority="13995">
      <formula>$Y233=2</formula>
    </cfRule>
    <cfRule type="expression" dxfId="23036" priority="13996">
      <formula>$Y233=1</formula>
    </cfRule>
  </conditionalFormatting>
  <conditionalFormatting sqref="AA233">
    <cfRule type="expression" dxfId="23035" priority="13989">
      <formula>$Y233=4</formula>
    </cfRule>
    <cfRule type="expression" dxfId="23034" priority="13990">
      <formula>$Y233=3</formula>
    </cfRule>
    <cfRule type="expression" dxfId="23033" priority="13991">
      <formula>$Y233=2</formula>
    </cfRule>
    <cfRule type="expression" dxfId="23032" priority="13992">
      <formula>$Y233=1</formula>
    </cfRule>
  </conditionalFormatting>
  <conditionalFormatting sqref="P233">
    <cfRule type="expression" dxfId="23031" priority="13985">
      <formula>$Y233=4</formula>
    </cfRule>
    <cfRule type="expression" dxfId="23030" priority="13986">
      <formula>$Y233=3</formula>
    </cfRule>
    <cfRule type="expression" dxfId="23029" priority="13987">
      <formula>$Y233=2</formula>
    </cfRule>
    <cfRule type="expression" dxfId="23028" priority="13988">
      <formula>$Y233=1</formula>
    </cfRule>
  </conditionalFormatting>
  <conditionalFormatting sqref="AD234:AF234 Q234">
    <cfRule type="expression" dxfId="23027" priority="13977">
      <formula>$Y234=4</formula>
    </cfRule>
    <cfRule type="expression" dxfId="23026" priority="13978">
      <formula>$Y234=3</formula>
    </cfRule>
    <cfRule type="expression" dxfId="23025" priority="13979">
      <formula>$Y234=2</formula>
    </cfRule>
    <cfRule type="expression" dxfId="23024" priority="13980">
      <formula>$Y234=1</formula>
    </cfRule>
  </conditionalFormatting>
  <conditionalFormatting sqref="AB233:AF233 Q233 S233:V233 Z233">
    <cfRule type="expression" dxfId="23023" priority="13945">
      <formula>$Y233=4</formula>
    </cfRule>
    <cfRule type="expression" dxfId="23022" priority="13946">
      <formula>$Y233=3</formula>
    </cfRule>
    <cfRule type="expression" dxfId="23021" priority="13947">
      <formula>$Y233=2</formula>
    </cfRule>
    <cfRule type="expression" dxfId="23020" priority="13948">
      <formula>$Y233=1</formula>
    </cfRule>
  </conditionalFormatting>
  <conditionalFormatting sqref="P234">
    <cfRule type="expression" dxfId="23019" priority="13969">
      <formula>$Y234=4</formula>
    </cfRule>
    <cfRule type="expression" dxfId="23018" priority="13970">
      <formula>$Y234=3</formula>
    </cfRule>
    <cfRule type="expression" dxfId="23017" priority="13971">
      <formula>$Y234=2</formula>
    </cfRule>
    <cfRule type="expression" dxfId="23016" priority="13972">
      <formula>$Y234=1</formula>
    </cfRule>
  </conditionalFormatting>
  <conditionalFormatting sqref="AD234:AF234 Q234">
    <cfRule type="expression" dxfId="23015" priority="13961">
      <formula>$Y234=4</formula>
    </cfRule>
    <cfRule type="expression" dxfId="23014" priority="13962">
      <formula>$Y234=3</formula>
    </cfRule>
    <cfRule type="expression" dxfId="23013" priority="13963">
      <formula>$Y234=2</formula>
    </cfRule>
    <cfRule type="expression" dxfId="23012" priority="13964">
      <formula>$Y234=1</formula>
    </cfRule>
  </conditionalFormatting>
  <conditionalFormatting sqref="AD234:AF234 Q234">
    <cfRule type="expression" dxfId="23011" priority="13929">
      <formula>$Y234=4</formula>
    </cfRule>
    <cfRule type="expression" dxfId="23010" priority="13930">
      <formula>$Y234=3</formula>
    </cfRule>
    <cfRule type="expression" dxfId="23009" priority="13931">
      <formula>$Y234=2</formula>
    </cfRule>
    <cfRule type="expression" dxfId="23008" priority="13932">
      <formula>$Y234=1</formula>
    </cfRule>
  </conditionalFormatting>
  <conditionalFormatting sqref="P234">
    <cfRule type="expression" dxfId="23007" priority="13953">
      <formula>$Y234=4</formula>
    </cfRule>
    <cfRule type="expression" dxfId="23006" priority="13954">
      <formula>$Y234=3</formula>
    </cfRule>
    <cfRule type="expression" dxfId="23005" priority="13955">
      <formula>$Y234=2</formula>
    </cfRule>
    <cfRule type="expression" dxfId="23004" priority="13956">
      <formula>$Y234=1</formula>
    </cfRule>
  </conditionalFormatting>
  <conditionalFormatting sqref="R233">
    <cfRule type="expression" dxfId="23003" priority="13949">
      <formula>$Y233=4</formula>
    </cfRule>
    <cfRule type="expression" dxfId="23002" priority="13950">
      <formula>$Y233=3</formula>
    </cfRule>
    <cfRule type="expression" dxfId="23001" priority="13951">
      <formula>$Y233=2</formula>
    </cfRule>
    <cfRule type="expression" dxfId="23000" priority="13952">
      <formula>$Y233=1</formula>
    </cfRule>
  </conditionalFormatting>
  <conditionalFormatting sqref="AA233">
    <cfRule type="expression" dxfId="22999" priority="13941">
      <formula>$Y233=4</formula>
    </cfRule>
    <cfRule type="expression" dxfId="22998" priority="13942">
      <formula>$Y233=3</formula>
    </cfRule>
    <cfRule type="expression" dxfId="22997" priority="13943">
      <formula>$Y233=2</formula>
    </cfRule>
    <cfRule type="expression" dxfId="22996" priority="13944">
      <formula>$Y233=1</formula>
    </cfRule>
  </conditionalFormatting>
  <conditionalFormatting sqref="P233">
    <cfRule type="expression" dxfId="22995" priority="13937">
      <formula>$Y233=4</formula>
    </cfRule>
    <cfRule type="expression" dxfId="22994" priority="13938">
      <formula>$Y233=3</formula>
    </cfRule>
    <cfRule type="expression" dxfId="22993" priority="13939">
      <formula>$Y233=2</formula>
    </cfRule>
    <cfRule type="expression" dxfId="22992" priority="13940">
      <formula>$Y233=1</formula>
    </cfRule>
  </conditionalFormatting>
  <conditionalFormatting sqref="AD235:AF238 Q235:Q238 W233:Y233">
    <cfRule type="expression" dxfId="22991" priority="13897">
      <formula>$Y233=4</formula>
    </cfRule>
    <cfRule type="expression" dxfId="22990" priority="13898">
      <formula>$Y233=3</formula>
    </cfRule>
    <cfRule type="expression" dxfId="22989" priority="13899">
      <formula>$Y233=2</formula>
    </cfRule>
    <cfRule type="expression" dxfId="22988" priority="13900">
      <formula>$Y233=1</formula>
    </cfRule>
  </conditionalFormatting>
  <conditionalFormatting sqref="P234">
    <cfRule type="expression" dxfId="22987" priority="13921">
      <formula>$Y234=4</formula>
    </cfRule>
    <cfRule type="expression" dxfId="22986" priority="13922">
      <formula>$Y234=3</formula>
    </cfRule>
    <cfRule type="expression" dxfId="22985" priority="13923">
      <formula>$Y234=2</formula>
    </cfRule>
    <cfRule type="expression" dxfId="22984" priority="13924">
      <formula>$Y234=1</formula>
    </cfRule>
  </conditionalFormatting>
  <conditionalFormatting sqref="O235:O238">
    <cfRule type="expression" dxfId="22983" priority="13917">
      <formula>$Y235=4</formula>
    </cfRule>
    <cfRule type="expression" dxfId="22982" priority="13918">
      <formula>$Y235=3</formula>
    </cfRule>
    <cfRule type="expression" dxfId="22981" priority="13919">
      <formula>$Y235=2</formula>
    </cfRule>
    <cfRule type="expression" dxfId="22980" priority="13920">
      <formula>$Y235=1</formula>
    </cfRule>
  </conditionalFormatting>
  <conditionalFormatting sqref="N235:N238">
    <cfRule type="expression" dxfId="22979" priority="13913">
      <formula>$Y235=4</formula>
    </cfRule>
    <cfRule type="expression" dxfId="22978" priority="13914">
      <formula>$Y235=3</formula>
    </cfRule>
    <cfRule type="expression" dxfId="22977" priority="13915">
      <formula>$Y235=2</formula>
    </cfRule>
    <cfRule type="expression" dxfId="22976" priority="13916">
      <formula>$Y235=1</formula>
    </cfRule>
  </conditionalFormatting>
  <conditionalFormatting sqref="O235:O238">
    <cfRule type="expression" dxfId="22975" priority="13909">
      <formula>$Y235=4</formula>
    </cfRule>
    <cfRule type="expression" dxfId="22974" priority="13910">
      <formula>$Y235=3</formula>
    </cfRule>
    <cfRule type="expression" dxfId="22973" priority="13911">
      <formula>$Y235=2</formula>
    </cfRule>
    <cfRule type="expression" dxfId="22972" priority="13912">
      <formula>$Y235=1</formula>
    </cfRule>
  </conditionalFormatting>
  <conditionalFormatting sqref="N235:N238">
    <cfRule type="expression" dxfId="22971" priority="13905">
      <formula>$Y235=4</formula>
    </cfRule>
    <cfRule type="expression" dxfId="22970" priority="13906">
      <formula>$Y235=3</formula>
    </cfRule>
    <cfRule type="expression" dxfId="22969" priority="13907">
      <formula>$Y235=2</formula>
    </cfRule>
    <cfRule type="expression" dxfId="22968" priority="13908">
      <formula>$Y235=1</formula>
    </cfRule>
  </conditionalFormatting>
  <conditionalFormatting sqref="P235:P238">
    <cfRule type="expression" dxfId="22967" priority="13873">
      <formula>$Y235=4</formula>
    </cfRule>
    <cfRule type="expression" dxfId="22966" priority="13874">
      <formula>$Y235=3</formula>
    </cfRule>
    <cfRule type="expression" dxfId="22965" priority="13875">
      <formula>$Y235=2</formula>
    </cfRule>
    <cfRule type="expression" dxfId="22964" priority="13876">
      <formula>$Y235=1</formula>
    </cfRule>
  </conditionalFormatting>
  <conditionalFormatting sqref="AD235:AF238 Q235:Q238 W233:Y233">
    <cfRule type="expression" dxfId="22963" priority="13865">
      <formula>$Y233=4</formula>
    </cfRule>
    <cfRule type="expression" dxfId="22962" priority="13866">
      <formula>$Y233=3</formula>
    </cfRule>
    <cfRule type="expression" dxfId="22961" priority="13867">
      <formula>$Y233=2</formula>
    </cfRule>
    <cfRule type="expression" dxfId="22960" priority="13868">
      <formula>$Y233=1</formula>
    </cfRule>
  </conditionalFormatting>
  <conditionalFormatting sqref="P235:P238">
    <cfRule type="expression" dxfId="22959" priority="13889">
      <formula>$Y235=4</formula>
    </cfRule>
    <cfRule type="expression" dxfId="22958" priority="13890">
      <formula>$Y235=3</formula>
    </cfRule>
    <cfRule type="expression" dxfId="22957" priority="13891">
      <formula>$Y235=2</formula>
    </cfRule>
    <cfRule type="expression" dxfId="22956" priority="13892">
      <formula>$Y235=1</formula>
    </cfRule>
  </conditionalFormatting>
  <conditionalFormatting sqref="P235:P238">
    <cfRule type="expression" dxfId="22955" priority="13857">
      <formula>$Y235=4</formula>
    </cfRule>
    <cfRule type="expression" dxfId="22954" priority="13858">
      <formula>$Y235=3</formula>
    </cfRule>
    <cfRule type="expression" dxfId="22953" priority="13859">
      <formula>$Y235=2</formula>
    </cfRule>
    <cfRule type="expression" dxfId="22952" priority="13860">
      <formula>$Y235=1</formula>
    </cfRule>
  </conditionalFormatting>
  <conditionalFormatting sqref="AD235:AF238 Q235:Q238 W233:Y233">
    <cfRule type="expression" dxfId="22951" priority="13881">
      <formula>$Y233=4</formula>
    </cfRule>
    <cfRule type="expression" dxfId="22950" priority="13882">
      <formula>$Y233=3</formula>
    </cfRule>
    <cfRule type="expression" dxfId="22949" priority="13883">
      <formula>$Y233=2</formula>
    </cfRule>
    <cfRule type="expression" dxfId="22948" priority="13884">
      <formula>$Y233=1</formula>
    </cfRule>
  </conditionalFormatting>
  <conditionalFormatting sqref="H234:H238">
    <cfRule type="expression" dxfId="22947" priority="13793">
      <formula>$Y234=4</formula>
    </cfRule>
    <cfRule type="expression" dxfId="22946" priority="13794">
      <formula>$Y234=3</formula>
    </cfRule>
    <cfRule type="expression" dxfId="22945" priority="13795">
      <formula>$Y234=2</formula>
    </cfRule>
    <cfRule type="expression" dxfId="22944" priority="13796">
      <formula>$Y234=1</formula>
    </cfRule>
  </conditionalFormatting>
  <conditionalFormatting sqref="H234:H238">
    <cfRule type="expression" dxfId="22943" priority="13785">
      <formula>$Y234=4</formula>
    </cfRule>
    <cfRule type="expression" dxfId="22942" priority="13786">
      <formula>$Y234=3</formula>
    </cfRule>
    <cfRule type="expression" dxfId="22941" priority="13787">
      <formula>$Y234=2</formula>
    </cfRule>
    <cfRule type="expression" dxfId="22940" priority="13788">
      <formula>$Y234=1</formula>
    </cfRule>
    <cfRule type="expression" dxfId="22939" priority="13789">
      <formula>$Y234=4</formula>
    </cfRule>
    <cfRule type="expression" dxfId="22938" priority="13790">
      <formula>$Y234=3</formula>
    </cfRule>
    <cfRule type="expression" dxfId="22937" priority="13791">
      <formula>$Y234=2</formula>
    </cfRule>
    <cfRule type="expression" dxfId="22936" priority="13792">
      <formula>$Y234=1</formula>
    </cfRule>
  </conditionalFormatting>
  <conditionalFormatting sqref="H234:H238">
    <cfRule type="expression" dxfId="22935" priority="13781">
      <formula>$Y234=4</formula>
    </cfRule>
    <cfRule type="expression" dxfId="22934" priority="13782">
      <formula>$Y234=3</formula>
    </cfRule>
    <cfRule type="expression" dxfId="22933" priority="13783">
      <formula>$Y234=2</formula>
    </cfRule>
    <cfRule type="expression" dxfId="22932" priority="13784">
      <formula>$Y234=1</formula>
    </cfRule>
  </conditionalFormatting>
  <conditionalFormatting sqref="H234:H238">
    <cfRule type="expression" dxfId="22931" priority="13773">
      <formula>$Y234=4</formula>
    </cfRule>
    <cfRule type="expression" dxfId="22930" priority="13774">
      <formula>$Y234=3</formula>
    </cfRule>
    <cfRule type="expression" dxfId="22929" priority="13775">
      <formula>$Y234=2</formula>
    </cfRule>
    <cfRule type="expression" dxfId="22928" priority="13776">
      <formula>$Y234=1</formula>
    </cfRule>
    <cfRule type="expression" dxfId="22927" priority="13777">
      <formula>$Y234=4</formula>
    </cfRule>
    <cfRule type="expression" dxfId="22926" priority="13778">
      <formula>$Y234=3</formula>
    </cfRule>
    <cfRule type="expression" dxfId="22925" priority="13779">
      <formula>$Y234=2</formula>
    </cfRule>
    <cfRule type="expression" dxfId="22924" priority="13780">
      <formula>$Y234=1</formula>
    </cfRule>
  </conditionalFormatting>
  <conditionalFormatting sqref="H234:H238">
    <cfRule type="expression" dxfId="22923" priority="13769">
      <formula>$Y234=4</formula>
    </cfRule>
    <cfRule type="expression" dxfId="22922" priority="13770">
      <formula>$Y234=3</formula>
    </cfRule>
    <cfRule type="expression" dxfId="22921" priority="13771">
      <formula>$Y234=2</formula>
    </cfRule>
    <cfRule type="expression" dxfId="22920" priority="13772">
      <formula>$Y234=1</formula>
    </cfRule>
  </conditionalFormatting>
  <conditionalFormatting sqref="H234:H238">
    <cfRule type="expression" dxfId="22919" priority="13761">
      <formula>$Y234=4</formula>
    </cfRule>
    <cfRule type="expression" dxfId="22918" priority="13762">
      <formula>$Y234=3</formula>
    </cfRule>
    <cfRule type="expression" dxfId="22917" priority="13763">
      <formula>$Y234=2</formula>
    </cfRule>
    <cfRule type="expression" dxfId="22916" priority="13764">
      <formula>$Y234=1</formula>
    </cfRule>
    <cfRule type="expression" dxfId="22915" priority="13765">
      <formula>$Y234=4</formula>
    </cfRule>
    <cfRule type="expression" dxfId="22914" priority="13766">
      <formula>$Y234=3</formula>
    </cfRule>
    <cfRule type="expression" dxfId="22913" priority="13767">
      <formula>$Y234=2</formula>
    </cfRule>
    <cfRule type="expression" dxfId="22912" priority="13768">
      <formula>$Y234=1</formula>
    </cfRule>
  </conditionalFormatting>
  <conditionalFormatting sqref="H234:H238">
    <cfRule type="expression" dxfId="22911" priority="13757">
      <formula>$Y234=4</formula>
    </cfRule>
    <cfRule type="expression" dxfId="22910" priority="13758">
      <formula>$Y234=3</formula>
    </cfRule>
    <cfRule type="expression" dxfId="22909" priority="13759">
      <formula>$Y234=2</formula>
    </cfRule>
    <cfRule type="expression" dxfId="22908" priority="13760">
      <formula>$Y234=1</formula>
    </cfRule>
  </conditionalFormatting>
  <conditionalFormatting sqref="H234:H238">
    <cfRule type="expression" dxfId="22907" priority="13749">
      <formula>$Y234=4</formula>
    </cfRule>
    <cfRule type="expression" dxfId="22906" priority="13750">
      <formula>$Y234=3</formula>
    </cfRule>
    <cfRule type="expression" dxfId="22905" priority="13751">
      <formula>$Y234=2</formula>
    </cfRule>
    <cfRule type="expression" dxfId="22904" priority="13752">
      <formula>$Y234=1</formula>
    </cfRule>
    <cfRule type="expression" dxfId="22903" priority="13753">
      <formula>$Y234=4</formula>
    </cfRule>
    <cfRule type="expression" dxfId="22902" priority="13754">
      <formula>$Y234=3</formula>
    </cfRule>
    <cfRule type="expression" dxfId="22901" priority="13755">
      <formula>$Y234=2</formula>
    </cfRule>
    <cfRule type="expression" dxfId="22900" priority="13756">
      <formula>$Y234=1</formula>
    </cfRule>
  </conditionalFormatting>
  <conditionalFormatting sqref="H234:H238">
    <cfRule type="expression" dxfId="22899" priority="13745">
      <formula>$Y234=4</formula>
    </cfRule>
    <cfRule type="expression" dxfId="22898" priority="13746">
      <formula>$Y234=3</formula>
    </cfRule>
    <cfRule type="expression" dxfId="22897" priority="13747">
      <formula>$Y234=2</formula>
    </cfRule>
    <cfRule type="expression" dxfId="22896" priority="13748">
      <formula>$Y234=1</formula>
    </cfRule>
  </conditionalFormatting>
  <conditionalFormatting sqref="H234:H238">
    <cfRule type="expression" dxfId="22895" priority="13737">
      <formula>$Y234=4</formula>
    </cfRule>
    <cfRule type="expression" dxfId="22894" priority="13738">
      <formula>$Y234=3</formula>
    </cfRule>
    <cfRule type="expression" dxfId="22893" priority="13739">
      <formula>$Y234=2</formula>
    </cfRule>
    <cfRule type="expression" dxfId="22892" priority="13740">
      <formula>$Y234=1</formula>
    </cfRule>
    <cfRule type="expression" dxfId="22891" priority="13741">
      <formula>$Y234=4</formula>
    </cfRule>
    <cfRule type="expression" dxfId="22890" priority="13742">
      <formula>$Y234=3</formula>
    </cfRule>
    <cfRule type="expression" dxfId="22889" priority="13743">
      <formula>$Y234=2</formula>
    </cfRule>
    <cfRule type="expression" dxfId="22888" priority="13744">
      <formula>$Y234=1</formula>
    </cfRule>
  </conditionalFormatting>
  <conditionalFormatting sqref="G239 I239">
    <cfRule type="expression" dxfId="22887" priority="13733">
      <formula>$Y239=4</formula>
    </cfRule>
    <cfRule type="expression" dxfId="22886" priority="13734">
      <formula>$Y239=3</formula>
    </cfRule>
    <cfRule type="expression" dxfId="22885" priority="13735">
      <formula>$Y239=2</formula>
    </cfRule>
    <cfRule type="expression" dxfId="22884" priority="13736">
      <formula>$Y239=1</formula>
    </cfRule>
  </conditionalFormatting>
  <conditionalFormatting sqref="G239">
    <cfRule type="expression" dxfId="22883" priority="13725">
      <formula>$Y239=4</formula>
    </cfRule>
    <cfRule type="expression" dxfId="22882" priority="13726">
      <formula>$Y239=3</formula>
    </cfRule>
    <cfRule type="expression" dxfId="22881" priority="13727">
      <formula>$Y239=2</formula>
    </cfRule>
    <cfRule type="expression" dxfId="22880" priority="13728">
      <formula>$Y239=1</formula>
    </cfRule>
    <cfRule type="expression" dxfId="22879" priority="13729">
      <formula>$Y239=4</formula>
    </cfRule>
    <cfRule type="expression" dxfId="22878" priority="13730">
      <formula>$Y239=3</formula>
    </cfRule>
    <cfRule type="expression" dxfId="22877" priority="13731">
      <formula>$Y239=2</formula>
    </cfRule>
    <cfRule type="expression" dxfId="22876" priority="13732">
      <formula>$Y239=1</formula>
    </cfRule>
  </conditionalFormatting>
  <conditionalFormatting sqref="I239">
    <cfRule type="expression" dxfId="22875" priority="13721">
      <formula>$Y239=4</formula>
    </cfRule>
    <cfRule type="expression" dxfId="22874" priority="13722">
      <formula>$Y239=3</formula>
    </cfRule>
    <cfRule type="expression" dxfId="22873" priority="13723">
      <formula>$Y239=2</formula>
    </cfRule>
    <cfRule type="expression" dxfId="22872" priority="13724">
      <formula>$Y239=1</formula>
    </cfRule>
  </conditionalFormatting>
  <conditionalFormatting sqref="G239">
    <cfRule type="expression" dxfId="22871" priority="13717">
      <formula>$Y239=4</formula>
    </cfRule>
    <cfRule type="expression" dxfId="22870" priority="13718">
      <formula>$Y239=3</formula>
    </cfRule>
    <cfRule type="expression" dxfId="22869" priority="13719">
      <formula>$Y239=2</formula>
    </cfRule>
    <cfRule type="expression" dxfId="22868" priority="13720">
      <formula>$Y239=1</formula>
    </cfRule>
  </conditionalFormatting>
  <conditionalFormatting sqref="G239">
    <cfRule type="expression" dxfId="22867" priority="13709">
      <formula>$Y239=4</formula>
    </cfRule>
    <cfRule type="expression" dxfId="22866" priority="13710">
      <formula>$Y239=3</formula>
    </cfRule>
    <cfRule type="expression" dxfId="22865" priority="13711">
      <formula>$Y239=2</formula>
    </cfRule>
    <cfRule type="expression" dxfId="22864" priority="13712">
      <formula>$Y239=1</formula>
    </cfRule>
    <cfRule type="expression" dxfId="22863" priority="13713">
      <formula>$Y239=4</formula>
    </cfRule>
    <cfRule type="expression" dxfId="22862" priority="13714">
      <formula>$Y239=3</formula>
    </cfRule>
    <cfRule type="expression" dxfId="22861" priority="13715">
      <formula>$Y239=2</formula>
    </cfRule>
    <cfRule type="expression" dxfId="22860" priority="13716">
      <formula>$Y239=1</formula>
    </cfRule>
  </conditionalFormatting>
  <conditionalFormatting sqref="H239">
    <cfRule type="expression" dxfId="22859" priority="13705">
      <formula>$Y239=4</formula>
    </cfRule>
    <cfRule type="expression" dxfId="22858" priority="13706">
      <formula>$Y239=3</formula>
    </cfRule>
    <cfRule type="expression" dxfId="22857" priority="13707">
      <formula>$Y239=2</formula>
    </cfRule>
    <cfRule type="expression" dxfId="22856" priority="13708">
      <formula>$Y239=1</formula>
    </cfRule>
  </conditionalFormatting>
  <conditionalFormatting sqref="H239">
    <cfRule type="expression" dxfId="22855" priority="13697">
      <formula>$Y239=4</formula>
    </cfRule>
    <cfRule type="expression" dxfId="22854" priority="13698">
      <formula>$Y239=3</formula>
    </cfRule>
    <cfRule type="expression" dxfId="22853" priority="13699">
      <formula>$Y239=2</formula>
    </cfRule>
    <cfRule type="expression" dxfId="22852" priority="13700">
      <formula>$Y239=1</formula>
    </cfRule>
    <cfRule type="expression" dxfId="22851" priority="13701">
      <formula>$Y239=4</formula>
    </cfRule>
    <cfRule type="expression" dxfId="22850" priority="13702">
      <formula>$Y239=3</formula>
    </cfRule>
    <cfRule type="expression" dxfId="22849" priority="13703">
      <formula>$Y239=2</formula>
    </cfRule>
    <cfRule type="expression" dxfId="22848" priority="13704">
      <formula>$Y239=1</formula>
    </cfRule>
  </conditionalFormatting>
  <conditionalFormatting sqref="H239">
    <cfRule type="expression" dxfId="22847" priority="13693">
      <formula>$Y239=4</formula>
    </cfRule>
    <cfRule type="expression" dxfId="22846" priority="13694">
      <formula>$Y239=3</formula>
    </cfRule>
    <cfRule type="expression" dxfId="22845" priority="13695">
      <formula>$Y239=2</formula>
    </cfRule>
    <cfRule type="expression" dxfId="22844" priority="13696">
      <formula>$Y239=1</formula>
    </cfRule>
  </conditionalFormatting>
  <conditionalFormatting sqref="H239">
    <cfRule type="expression" dxfId="22843" priority="13685">
      <formula>$Y239=4</formula>
    </cfRule>
    <cfRule type="expression" dxfId="22842" priority="13686">
      <formula>$Y239=3</formula>
    </cfRule>
    <cfRule type="expression" dxfId="22841" priority="13687">
      <formula>$Y239=2</formula>
    </cfRule>
    <cfRule type="expression" dxfId="22840" priority="13688">
      <formula>$Y239=1</formula>
    </cfRule>
    <cfRule type="expression" dxfId="22839" priority="13689">
      <formula>$Y239=4</formula>
    </cfRule>
    <cfRule type="expression" dxfId="22838" priority="13690">
      <formula>$Y239=3</formula>
    </cfRule>
    <cfRule type="expression" dxfId="22837" priority="13691">
      <formula>$Y239=2</formula>
    </cfRule>
    <cfRule type="expression" dxfId="22836" priority="13692">
      <formula>$Y239=1</formula>
    </cfRule>
  </conditionalFormatting>
  <conditionalFormatting sqref="H239">
    <cfRule type="expression" dxfId="22835" priority="13681">
      <formula>$Y239=4</formula>
    </cfRule>
    <cfRule type="expression" dxfId="22834" priority="13682">
      <formula>$Y239=3</formula>
    </cfRule>
    <cfRule type="expression" dxfId="22833" priority="13683">
      <formula>$Y239=2</formula>
    </cfRule>
    <cfRule type="expression" dxfId="22832" priority="13684">
      <formula>$Y239=1</formula>
    </cfRule>
  </conditionalFormatting>
  <conditionalFormatting sqref="H239">
    <cfRule type="expression" dxfId="22831" priority="13673">
      <formula>$Y239=4</formula>
    </cfRule>
    <cfRule type="expression" dxfId="22830" priority="13674">
      <formula>$Y239=3</formula>
    </cfRule>
    <cfRule type="expression" dxfId="22829" priority="13675">
      <formula>$Y239=2</formula>
    </cfRule>
    <cfRule type="expression" dxfId="22828" priority="13676">
      <formula>$Y239=1</formula>
    </cfRule>
    <cfRule type="expression" dxfId="22827" priority="13677">
      <formula>$Y239=4</formula>
    </cfRule>
    <cfRule type="expression" dxfId="22826" priority="13678">
      <formula>$Y239=3</formula>
    </cfRule>
    <cfRule type="expression" dxfId="22825" priority="13679">
      <formula>$Y239=2</formula>
    </cfRule>
    <cfRule type="expression" dxfId="22824" priority="13680">
      <formula>$Y239=1</formula>
    </cfRule>
  </conditionalFormatting>
  <conditionalFormatting sqref="H239">
    <cfRule type="expression" dxfId="22823" priority="13669">
      <formula>$Y239=4</formula>
    </cfRule>
    <cfRule type="expression" dxfId="22822" priority="13670">
      <formula>$Y239=3</formula>
    </cfRule>
    <cfRule type="expression" dxfId="22821" priority="13671">
      <formula>$Y239=2</formula>
    </cfRule>
    <cfRule type="expression" dxfId="22820" priority="13672">
      <formula>$Y239=1</formula>
    </cfRule>
  </conditionalFormatting>
  <conditionalFormatting sqref="H239">
    <cfRule type="expression" dxfId="22819" priority="13661">
      <formula>$Y239=4</formula>
    </cfRule>
    <cfRule type="expression" dxfId="22818" priority="13662">
      <formula>$Y239=3</formula>
    </cfRule>
    <cfRule type="expression" dxfId="22817" priority="13663">
      <formula>$Y239=2</formula>
    </cfRule>
    <cfRule type="expression" dxfId="22816" priority="13664">
      <formula>$Y239=1</formula>
    </cfRule>
    <cfRule type="expression" dxfId="22815" priority="13665">
      <formula>$Y239=4</formula>
    </cfRule>
    <cfRule type="expression" dxfId="22814" priority="13666">
      <formula>$Y239=3</formula>
    </cfRule>
    <cfRule type="expression" dxfId="22813" priority="13667">
      <formula>$Y239=2</formula>
    </cfRule>
    <cfRule type="expression" dxfId="22812" priority="13668">
      <formula>$Y239=1</formula>
    </cfRule>
  </conditionalFormatting>
  <conditionalFormatting sqref="H239">
    <cfRule type="expression" dxfId="22811" priority="13657">
      <formula>$Y239=4</formula>
    </cfRule>
    <cfRule type="expression" dxfId="22810" priority="13658">
      <formula>$Y239=3</formula>
    </cfRule>
    <cfRule type="expression" dxfId="22809" priority="13659">
      <formula>$Y239=2</formula>
    </cfRule>
    <cfRule type="expression" dxfId="22808" priority="13660">
      <formula>$Y239=1</formula>
    </cfRule>
  </conditionalFormatting>
  <conditionalFormatting sqref="H239">
    <cfRule type="expression" dxfId="22807" priority="13649">
      <formula>$Y239=4</formula>
    </cfRule>
    <cfRule type="expression" dxfId="22806" priority="13650">
      <formula>$Y239=3</formula>
    </cfRule>
    <cfRule type="expression" dxfId="22805" priority="13651">
      <formula>$Y239=2</formula>
    </cfRule>
    <cfRule type="expression" dxfId="22804" priority="13652">
      <formula>$Y239=1</formula>
    </cfRule>
    <cfRule type="expression" dxfId="22803" priority="13653">
      <formula>$Y239=4</formula>
    </cfRule>
    <cfRule type="expression" dxfId="22802" priority="13654">
      <formula>$Y239=3</formula>
    </cfRule>
    <cfRule type="expression" dxfId="22801" priority="13655">
      <formula>$Y239=2</formula>
    </cfRule>
    <cfRule type="expression" dxfId="22800" priority="13656">
      <formula>$Y239=1</formula>
    </cfRule>
  </conditionalFormatting>
  <conditionalFormatting sqref="B239:C239">
    <cfRule type="expression" dxfId="22799" priority="13645">
      <formula>$Y239=4</formula>
    </cfRule>
    <cfRule type="expression" dxfId="22798" priority="13646">
      <formula>$Y239=3</formula>
    </cfRule>
  </conditionalFormatting>
  <conditionalFormatting sqref="B239:C239">
    <cfRule type="expression" dxfId="22797" priority="13647">
      <formula>$Y239=2</formula>
    </cfRule>
    <cfRule type="expression" dxfId="22796" priority="13648">
      <formula>$Y239=1</formula>
    </cfRule>
  </conditionalFormatting>
  <conditionalFormatting sqref="B239:C239">
    <cfRule type="expression" dxfId="22795" priority="13641">
      <formula>$Y239=4</formula>
    </cfRule>
    <cfRule type="expression" dxfId="22794" priority="13642">
      <formula>$Y239=3</formula>
    </cfRule>
  </conditionalFormatting>
  <conditionalFormatting sqref="B239:C239">
    <cfRule type="expression" dxfId="22793" priority="13643">
      <formula>$Y239=2</formula>
    </cfRule>
    <cfRule type="expression" dxfId="22792" priority="13644">
      <formula>$Y239=1</formula>
    </cfRule>
  </conditionalFormatting>
  <conditionalFormatting sqref="B240:D241">
    <cfRule type="expression" dxfId="22791" priority="13637">
      <formula>$Y240=4</formula>
    </cfRule>
    <cfRule type="expression" dxfId="22790" priority="13638">
      <formula>$Y240=3</formula>
    </cfRule>
  </conditionalFormatting>
  <conditionalFormatting sqref="B240:D241">
    <cfRule type="expression" dxfId="22789" priority="13639">
      <formula>$Y240=2</formula>
    </cfRule>
    <cfRule type="expression" dxfId="22788" priority="13640">
      <formula>$Y240=1</formula>
    </cfRule>
  </conditionalFormatting>
  <conditionalFormatting sqref="E240:E241 J240:K241">
    <cfRule type="expression" dxfId="22787" priority="13633">
      <formula>$Y240=4</formula>
    </cfRule>
    <cfRule type="expression" dxfId="22786" priority="13634">
      <formula>$Y240=3</formula>
    </cfRule>
    <cfRule type="expression" dxfId="22785" priority="13635">
      <formula>$Y240=2</formula>
    </cfRule>
    <cfRule type="expression" dxfId="22784" priority="13636">
      <formula>$Y240=1</formula>
    </cfRule>
  </conditionalFormatting>
  <conditionalFormatting sqref="F240:F241">
    <cfRule type="expression" dxfId="22783" priority="13629">
      <formula>$Y240=4</formula>
    </cfRule>
    <cfRule type="expression" dxfId="22782" priority="13630">
      <formula>$Y240=3</formula>
    </cfRule>
    <cfRule type="expression" dxfId="22781" priority="13631">
      <formula>$Y240=2</formula>
    </cfRule>
    <cfRule type="expression" dxfId="22780" priority="13632">
      <formula>$Y240=1</formula>
    </cfRule>
  </conditionalFormatting>
  <conditionalFormatting sqref="F240:F241">
    <cfRule type="expression" dxfId="22779" priority="13621">
      <formula>$Y240=4</formula>
    </cfRule>
    <cfRule type="expression" dxfId="22778" priority="13622">
      <formula>$Y240=3</formula>
    </cfRule>
    <cfRule type="expression" dxfId="22777" priority="13623">
      <formula>$Y240=2</formula>
    </cfRule>
    <cfRule type="expression" dxfId="22776" priority="13624">
      <formula>$Y240=1</formula>
    </cfRule>
    <cfRule type="expression" dxfId="22775" priority="13625">
      <formula>$Y240=4</formula>
    </cfRule>
    <cfRule type="expression" dxfId="22774" priority="13626">
      <formula>$Y240=3</formula>
    </cfRule>
    <cfRule type="expression" dxfId="22773" priority="13627">
      <formula>$Y240=2</formula>
    </cfRule>
    <cfRule type="expression" dxfId="22772" priority="13628">
      <formula>$Y240=1</formula>
    </cfRule>
  </conditionalFormatting>
  <conditionalFormatting sqref="J240:J241">
    <cfRule type="expression" dxfId="22771" priority="13617">
      <formula>$Y240=4</formula>
    </cfRule>
    <cfRule type="expression" dxfId="22770" priority="13618">
      <formula>$Y240=3</formula>
    </cfRule>
    <cfRule type="expression" dxfId="22769" priority="13619">
      <formula>$Y240=2</formula>
    </cfRule>
    <cfRule type="expression" dxfId="22768" priority="13620">
      <formula>$Y240=1</formula>
    </cfRule>
  </conditionalFormatting>
  <conditionalFormatting sqref="J240:J241">
    <cfRule type="expression" dxfId="22767" priority="13613">
      <formula>$Y240=4</formula>
    </cfRule>
    <cfRule type="expression" dxfId="22766" priority="13614">
      <formula>$Y240=3</formula>
    </cfRule>
    <cfRule type="expression" dxfId="22765" priority="13615">
      <formula>$Y240=2</formula>
    </cfRule>
    <cfRule type="expression" dxfId="22764" priority="13616">
      <formula>$Y240=1</formula>
    </cfRule>
  </conditionalFormatting>
  <conditionalFormatting sqref="F240:F241">
    <cfRule type="expression" dxfId="22763" priority="13609">
      <formula>$Y240=4</formula>
    </cfRule>
    <cfRule type="expression" dxfId="22762" priority="13610">
      <formula>$Y240=3</formula>
    </cfRule>
    <cfRule type="expression" dxfId="22761" priority="13611">
      <formula>$Y240=2</formula>
    </cfRule>
    <cfRule type="expression" dxfId="22760" priority="13612">
      <formula>$Y240=1</formula>
    </cfRule>
  </conditionalFormatting>
  <conditionalFormatting sqref="F240:F241">
    <cfRule type="expression" dxfId="22759" priority="13601">
      <formula>$Y240=4</formula>
    </cfRule>
    <cfRule type="expression" dxfId="22758" priority="13602">
      <formula>$Y240=3</formula>
    </cfRule>
    <cfRule type="expression" dxfId="22757" priority="13603">
      <formula>$Y240=2</formula>
    </cfRule>
    <cfRule type="expression" dxfId="22756" priority="13604">
      <formula>$Y240=1</formula>
    </cfRule>
    <cfRule type="expression" dxfId="22755" priority="13605">
      <formula>$Y240=4</formula>
    </cfRule>
    <cfRule type="expression" dxfId="22754" priority="13606">
      <formula>$Y240=3</formula>
    </cfRule>
    <cfRule type="expression" dxfId="22753" priority="13607">
      <formula>$Y240=2</formula>
    </cfRule>
    <cfRule type="expression" dxfId="22752" priority="13608">
      <formula>$Y240=1</formula>
    </cfRule>
  </conditionalFormatting>
  <conditionalFormatting sqref="F240:F241">
    <cfRule type="expression" dxfId="22751" priority="13597">
      <formula>$Y240=4</formula>
    </cfRule>
    <cfRule type="expression" dxfId="22750" priority="13598">
      <formula>$Y240=3</formula>
    </cfRule>
    <cfRule type="expression" dxfId="22749" priority="13599">
      <formula>$Y240=2</formula>
    </cfRule>
    <cfRule type="expression" dxfId="22748" priority="13600">
      <formula>$Y240=1</formula>
    </cfRule>
  </conditionalFormatting>
  <conditionalFormatting sqref="F240:F241">
    <cfRule type="expression" dxfId="22747" priority="13589">
      <formula>$Y240=4</formula>
    </cfRule>
    <cfRule type="expression" dxfId="22746" priority="13590">
      <formula>$Y240=3</formula>
    </cfRule>
    <cfRule type="expression" dxfId="22745" priority="13591">
      <formula>$Y240=2</formula>
    </cfRule>
    <cfRule type="expression" dxfId="22744" priority="13592">
      <formula>$Y240=1</formula>
    </cfRule>
    <cfRule type="expression" dxfId="22743" priority="13593">
      <formula>$Y240=4</formula>
    </cfRule>
    <cfRule type="expression" dxfId="22742" priority="13594">
      <formula>$Y240=3</formula>
    </cfRule>
    <cfRule type="expression" dxfId="22741" priority="13595">
      <formula>$Y240=2</formula>
    </cfRule>
    <cfRule type="expression" dxfId="22740" priority="13596">
      <formula>$Y240=1</formula>
    </cfRule>
  </conditionalFormatting>
  <conditionalFormatting sqref="G240:G241 I240:I241">
    <cfRule type="expression" dxfId="22739" priority="13585">
      <formula>$Y240=4</formula>
    </cfRule>
    <cfRule type="expression" dxfId="22738" priority="13586">
      <formula>$Y240=3</formula>
    </cfRule>
    <cfRule type="expression" dxfId="22737" priority="13587">
      <formula>$Y240=2</formula>
    </cfRule>
    <cfRule type="expression" dxfId="22736" priority="13588">
      <formula>$Y240=1</formula>
    </cfRule>
  </conditionalFormatting>
  <conditionalFormatting sqref="G240:G241">
    <cfRule type="expression" dxfId="22735" priority="13577">
      <formula>$Y240=4</formula>
    </cfRule>
    <cfRule type="expression" dxfId="22734" priority="13578">
      <formula>$Y240=3</formula>
    </cfRule>
    <cfRule type="expression" dxfId="22733" priority="13579">
      <formula>$Y240=2</formula>
    </cfRule>
    <cfRule type="expression" dxfId="22732" priority="13580">
      <formula>$Y240=1</formula>
    </cfRule>
    <cfRule type="expression" dxfId="22731" priority="13581">
      <formula>$Y240=4</formula>
    </cfRule>
    <cfRule type="expression" dxfId="22730" priority="13582">
      <formula>$Y240=3</formula>
    </cfRule>
    <cfRule type="expression" dxfId="22729" priority="13583">
      <formula>$Y240=2</formula>
    </cfRule>
    <cfRule type="expression" dxfId="22728" priority="13584">
      <formula>$Y240=1</formula>
    </cfRule>
  </conditionalFormatting>
  <conditionalFormatting sqref="I240:I241">
    <cfRule type="expression" dxfId="22727" priority="13573">
      <formula>$Y240=4</formula>
    </cfRule>
    <cfRule type="expression" dxfId="22726" priority="13574">
      <formula>$Y240=3</formula>
    </cfRule>
    <cfRule type="expression" dxfId="22725" priority="13575">
      <formula>$Y240=2</formula>
    </cfRule>
    <cfRule type="expression" dxfId="22724" priority="13576">
      <formula>$Y240=1</formula>
    </cfRule>
  </conditionalFormatting>
  <conditionalFormatting sqref="G240:G241">
    <cfRule type="expression" dxfId="22723" priority="13569">
      <formula>$Y240=4</formula>
    </cfRule>
    <cfRule type="expression" dxfId="22722" priority="13570">
      <formula>$Y240=3</formula>
    </cfRule>
    <cfRule type="expression" dxfId="22721" priority="13571">
      <formula>$Y240=2</formula>
    </cfRule>
    <cfRule type="expression" dxfId="22720" priority="13572">
      <formula>$Y240=1</formula>
    </cfRule>
  </conditionalFormatting>
  <conditionalFormatting sqref="G240:G241">
    <cfRule type="expression" dxfId="22719" priority="13561">
      <formula>$Y240=4</formula>
    </cfRule>
    <cfRule type="expression" dxfId="22718" priority="13562">
      <formula>$Y240=3</formula>
    </cfRule>
    <cfRule type="expression" dxfId="22717" priority="13563">
      <formula>$Y240=2</formula>
    </cfRule>
    <cfRule type="expression" dxfId="22716" priority="13564">
      <formula>$Y240=1</formula>
    </cfRule>
    <cfRule type="expression" dxfId="22715" priority="13565">
      <formula>$Y240=4</formula>
    </cfRule>
    <cfRule type="expression" dxfId="22714" priority="13566">
      <formula>$Y240=3</formula>
    </cfRule>
    <cfRule type="expression" dxfId="22713" priority="13567">
      <formula>$Y240=2</formula>
    </cfRule>
    <cfRule type="expression" dxfId="22712" priority="13568">
      <formula>$Y240=1</formula>
    </cfRule>
  </conditionalFormatting>
  <conditionalFormatting sqref="H240:H241">
    <cfRule type="expression" dxfId="22711" priority="13557">
      <formula>$Y240=4</formula>
    </cfRule>
    <cfRule type="expression" dxfId="22710" priority="13558">
      <formula>$Y240=3</formula>
    </cfRule>
    <cfRule type="expression" dxfId="22709" priority="13559">
      <formula>$Y240=2</formula>
    </cfRule>
    <cfRule type="expression" dxfId="22708" priority="13560">
      <formula>$Y240=1</formula>
    </cfRule>
  </conditionalFormatting>
  <conditionalFormatting sqref="H240:H241">
    <cfRule type="expression" dxfId="22707" priority="13549">
      <formula>$Y240=4</formula>
    </cfRule>
    <cfRule type="expression" dxfId="22706" priority="13550">
      <formula>$Y240=3</formula>
    </cfRule>
    <cfRule type="expression" dxfId="22705" priority="13551">
      <formula>$Y240=2</formula>
    </cfRule>
    <cfRule type="expression" dxfId="22704" priority="13552">
      <formula>$Y240=1</formula>
    </cfRule>
    <cfRule type="expression" dxfId="22703" priority="13553">
      <formula>$Y240=4</formula>
    </cfRule>
    <cfRule type="expression" dxfId="22702" priority="13554">
      <formula>$Y240=3</formula>
    </cfRule>
    <cfRule type="expression" dxfId="22701" priority="13555">
      <formula>$Y240=2</formula>
    </cfRule>
    <cfRule type="expression" dxfId="22700" priority="13556">
      <formula>$Y240=1</formula>
    </cfRule>
  </conditionalFormatting>
  <conditionalFormatting sqref="H240:H241">
    <cfRule type="expression" dxfId="22699" priority="13545">
      <formula>$Y240=4</formula>
    </cfRule>
    <cfRule type="expression" dxfId="22698" priority="13546">
      <formula>$Y240=3</formula>
    </cfRule>
    <cfRule type="expression" dxfId="22697" priority="13547">
      <formula>$Y240=2</formula>
    </cfRule>
    <cfRule type="expression" dxfId="22696" priority="13548">
      <formula>$Y240=1</formula>
    </cfRule>
  </conditionalFormatting>
  <conditionalFormatting sqref="H240:H241">
    <cfRule type="expression" dxfId="22695" priority="13537">
      <formula>$Y240=4</formula>
    </cfRule>
    <cfRule type="expression" dxfId="22694" priority="13538">
      <formula>$Y240=3</formula>
    </cfRule>
    <cfRule type="expression" dxfId="22693" priority="13539">
      <formula>$Y240=2</formula>
    </cfRule>
    <cfRule type="expression" dxfId="22692" priority="13540">
      <formula>$Y240=1</formula>
    </cfRule>
    <cfRule type="expression" dxfId="22691" priority="13541">
      <formula>$Y240=4</formula>
    </cfRule>
    <cfRule type="expression" dxfId="22690" priority="13542">
      <formula>$Y240=3</formula>
    </cfRule>
    <cfRule type="expression" dxfId="22689" priority="13543">
      <formula>$Y240=2</formula>
    </cfRule>
    <cfRule type="expression" dxfId="22688" priority="13544">
      <formula>$Y240=1</formula>
    </cfRule>
  </conditionalFormatting>
  <conditionalFormatting sqref="H240:H241">
    <cfRule type="expression" dxfId="22687" priority="13533">
      <formula>$Y240=4</formula>
    </cfRule>
    <cfRule type="expression" dxfId="22686" priority="13534">
      <formula>$Y240=3</formula>
    </cfRule>
    <cfRule type="expression" dxfId="22685" priority="13535">
      <formula>$Y240=2</formula>
    </cfRule>
    <cfRule type="expression" dxfId="22684" priority="13536">
      <formula>$Y240=1</formula>
    </cfRule>
  </conditionalFormatting>
  <conditionalFormatting sqref="H240:H241">
    <cfRule type="expression" dxfId="22683" priority="13525">
      <formula>$Y240=4</formula>
    </cfRule>
    <cfRule type="expression" dxfId="22682" priority="13526">
      <formula>$Y240=3</formula>
    </cfRule>
    <cfRule type="expression" dxfId="22681" priority="13527">
      <formula>$Y240=2</formula>
    </cfRule>
    <cfRule type="expression" dxfId="22680" priority="13528">
      <formula>$Y240=1</formula>
    </cfRule>
    <cfRule type="expression" dxfId="22679" priority="13529">
      <formula>$Y240=4</formula>
    </cfRule>
    <cfRule type="expression" dxfId="22678" priority="13530">
      <formula>$Y240=3</formula>
    </cfRule>
    <cfRule type="expression" dxfId="22677" priority="13531">
      <formula>$Y240=2</formula>
    </cfRule>
    <cfRule type="expression" dxfId="22676" priority="13532">
      <formula>$Y240=1</formula>
    </cfRule>
  </conditionalFormatting>
  <conditionalFormatting sqref="H240:H241">
    <cfRule type="expression" dxfId="22675" priority="13521">
      <formula>$Y240=4</formula>
    </cfRule>
    <cfRule type="expression" dxfId="22674" priority="13522">
      <formula>$Y240=3</formula>
    </cfRule>
    <cfRule type="expression" dxfId="22673" priority="13523">
      <formula>$Y240=2</formula>
    </cfRule>
    <cfRule type="expression" dxfId="22672" priority="13524">
      <formula>$Y240=1</formula>
    </cfRule>
  </conditionalFormatting>
  <conditionalFormatting sqref="H240:H241">
    <cfRule type="expression" dxfId="22671" priority="13513">
      <formula>$Y240=4</formula>
    </cfRule>
    <cfRule type="expression" dxfId="22670" priority="13514">
      <formula>$Y240=3</formula>
    </cfRule>
    <cfRule type="expression" dxfId="22669" priority="13515">
      <formula>$Y240=2</formula>
    </cfRule>
    <cfRule type="expression" dxfId="22668" priority="13516">
      <formula>$Y240=1</formula>
    </cfRule>
    <cfRule type="expression" dxfId="22667" priority="13517">
      <formula>$Y240=4</formula>
    </cfRule>
    <cfRule type="expression" dxfId="22666" priority="13518">
      <formula>$Y240=3</formula>
    </cfRule>
    <cfRule type="expression" dxfId="22665" priority="13519">
      <formula>$Y240=2</formula>
    </cfRule>
    <cfRule type="expression" dxfId="22664" priority="13520">
      <formula>$Y240=1</formula>
    </cfRule>
  </conditionalFormatting>
  <conditionalFormatting sqref="H240:H241">
    <cfRule type="expression" dxfId="22663" priority="13509">
      <formula>$Y240=4</formula>
    </cfRule>
    <cfRule type="expression" dxfId="22662" priority="13510">
      <formula>$Y240=3</formula>
    </cfRule>
    <cfRule type="expression" dxfId="22661" priority="13511">
      <formula>$Y240=2</formula>
    </cfRule>
    <cfRule type="expression" dxfId="22660" priority="13512">
      <formula>$Y240=1</formula>
    </cfRule>
  </conditionalFormatting>
  <conditionalFormatting sqref="H240:H241">
    <cfRule type="expression" dxfId="22659" priority="13501">
      <formula>$Y240=4</formula>
    </cfRule>
    <cfRule type="expression" dxfId="22658" priority="13502">
      <formula>$Y240=3</formula>
    </cfRule>
    <cfRule type="expression" dxfId="22657" priority="13503">
      <formula>$Y240=2</formula>
    </cfRule>
    <cfRule type="expression" dxfId="22656" priority="13504">
      <formula>$Y240=1</formula>
    </cfRule>
    <cfRule type="expression" dxfId="22655" priority="13505">
      <formula>$Y240=4</formula>
    </cfRule>
    <cfRule type="expression" dxfId="22654" priority="13506">
      <formula>$Y240=3</formula>
    </cfRule>
    <cfRule type="expression" dxfId="22653" priority="13507">
      <formula>$Y240=2</formula>
    </cfRule>
    <cfRule type="expression" dxfId="22652" priority="13508">
      <formula>$Y240=1</formula>
    </cfRule>
  </conditionalFormatting>
  <conditionalFormatting sqref="B240:C241">
    <cfRule type="expression" dxfId="22651" priority="13497">
      <formula>$Y240=4</formula>
    </cfRule>
    <cfRule type="expression" dxfId="22650" priority="13498">
      <formula>$Y240=3</formula>
    </cfRule>
  </conditionalFormatting>
  <conditionalFormatting sqref="B240:C241">
    <cfRule type="expression" dxfId="22649" priority="13499">
      <formula>$Y240=2</formula>
    </cfRule>
    <cfRule type="expression" dxfId="22648" priority="13500">
      <formula>$Y240=1</formula>
    </cfRule>
  </conditionalFormatting>
  <conditionalFormatting sqref="B240:C241">
    <cfRule type="expression" dxfId="22647" priority="13493">
      <formula>$Y240=4</formula>
    </cfRule>
    <cfRule type="expression" dxfId="22646" priority="13494">
      <formula>$Y240=3</formula>
    </cfRule>
  </conditionalFormatting>
  <conditionalFormatting sqref="B240:C241">
    <cfRule type="expression" dxfId="22645" priority="13495">
      <formula>$Y240=2</formula>
    </cfRule>
    <cfRule type="expression" dxfId="22644" priority="13496">
      <formula>$Y240=1</formula>
    </cfRule>
  </conditionalFormatting>
  <conditionalFormatting sqref="O239:O240">
    <cfRule type="expression" dxfId="22643" priority="13489">
      <formula>$Y239=4</formula>
    </cfRule>
    <cfRule type="expression" dxfId="22642" priority="13490">
      <formula>$Y239=3</formula>
    </cfRule>
    <cfRule type="expression" dxfId="22641" priority="13491">
      <formula>$Y239=2</formula>
    </cfRule>
    <cfRule type="expression" dxfId="22640" priority="13492">
      <formula>$Y239=1</formula>
    </cfRule>
  </conditionalFormatting>
  <conditionalFormatting sqref="N239:N240">
    <cfRule type="expression" dxfId="22639" priority="13485">
      <formula>$Y239=4</formula>
    </cfRule>
    <cfRule type="expression" dxfId="22638" priority="13486">
      <formula>$Y239=3</formula>
    </cfRule>
    <cfRule type="expression" dxfId="22637" priority="13487">
      <formula>$Y239=2</formula>
    </cfRule>
    <cfRule type="expression" dxfId="22636" priority="13488">
      <formula>$Y239=1</formula>
    </cfRule>
  </conditionalFormatting>
  <conditionalFormatting sqref="O239:O240">
    <cfRule type="expression" dxfId="22635" priority="13481">
      <formula>$Y239=4</formula>
    </cfRule>
    <cfRule type="expression" dxfId="22634" priority="13482">
      <formula>$Y239=3</formula>
    </cfRule>
    <cfRule type="expression" dxfId="22633" priority="13483">
      <formula>$Y239=2</formula>
    </cfRule>
    <cfRule type="expression" dxfId="22632" priority="13484">
      <formula>$Y239=1</formula>
    </cfRule>
  </conditionalFormatting>
  <conditionalFormatting sqref="N239:N240">
    <cfRule type="expression" dxfId="22631" priority="13477">
      <formula>$Y239=4</formula>
    </cfRule>
    <cfRule type="expression" dxfId="22630" priority="13478">
      <formula>$Y239=3</formula>
    </cfRule>
    <cfRule type="expression" dxfId="22629" priority="13479">
      <formula>$Y239=2</formula>
    </cfRule>
    <cfRule type="expression" dxfId="22628" priority="13480">
      <formula>$Y239=1</formula>
    </cfRule>
  </conditionalFormatting>
  <conditionalFormatting sqref="R239:R241">
    <cfRule type="expression" dxfId="22627" priority="13473">
      <formula>$Y239=4</formula>
    </cfRule>
    <cfRule type="expression" dxfId="22626" priority="13474">
      <formula>$Y239=3</formula>
    </cfRule>
    <cfRule type="expression" dxfId="22625" priority="13475">
      <formula>$Y239=2</formula>
    </cfRule>
    <cfRule type="expression" dxfId="22624" priority="13476">
      <formula>$Y239=1</formula>
    </cfRule>
  </conditionalFormatting>
  <conditionalFormatting sqref="AB239:AF239 Q239 W239:Z239 X240:X241">
    <cfRule type="expression" dxfId="22623" priority="13469">
      <formula>$Y239=4</formula>
    </cfRule>
    <cfRule type="expression" dxfId="22622" priority="13470">
      <formula>$Y239=3</formula>
    </cfRule>
    <cfRule type="expression" dxfId="22621" priority="13471">
      <formula>$Y239=2</formula>
    </cfRule>
    <cfRule type="expression" dxfId="22620" priority="13472">
      <formula>$Y239=1</formula>
    </cfRule>
  </conditionalFormatting>
  <conditionalFormatting sqref="AA239">
    <cfRule type="expression" dxfId="22619" priority="13465">
      <formula>$Y239=4</formula>
    </cfRule>
    <cfRule type="expression" dxfId="22618" priority="13466">
      <formula>$Y239=3</formula>
    </cfRule>
    <cfRule type="expression" dxfId="22617" priority="13467">
      <formula>$Y239=2</formula>
    </cfRule>
    <cfRule type="expression" dxfId="22616" priority="13468">
      <formula>$Y239=1</formula>
    </cfRule>
  </conditionalFormatting>
  <conditionalFormatting sqref="P239">
    <cfRule type="expression" dxfId="22615" priority="13461">
      <formula>$Y239=4</formula>
    </cfRule>
    <cfRule type="expression" dxfId="22614" priority="13462">
      <formula>$Y239=3</formula>
    </cfRule>
    <cfRule type="expression" dxfId="22613" priority="13463">
      <formula>$Y239=2</formula>
    </cfRule>
    <cfRule type="expression" dxfId="22612" priority="13464">
      <formula>$Y239=1</formula>
    </cfRule>
  </conditionalFormatting>
  <conditionalFormatting sqref="AB240:AF240 Q240 S240:W240 Y240:Z240">
    <cfRule type="expression" dxfId="22611" priority="13453">
      <formula>$Y240=4</formula>
    </cfRule>
    <cfRule type="expression" dxfId="22610" priority="13454">
      <formula>$Y240=3</formula>
    </cfRule>
    <cfRule type="expression" dxfId="22609" priority="13455">
      <formula>$Y240=2</formula>
    </cfRule>
    <cfRule type="expression" dxfId="22608" priority="13456">
      <formula>$Y240=1</formula>
    </cfRule>
  </conditionalFormatting>
  <conditionalFormatting sqref="AA240">
    <cfRule type="expression" dxfId="22607" priority="13449">
      <formula>$Y240=4</formula>
    </cfRule>
    <cfRule type="expression" dxfId="22606" priority="13450">
      <formula>$Y240=3</formula>
    </cfRule>
    <cfRule type="expression" dxfId="22605" priority="13451">
      <formula>$Y240=2</formula>
    </cfRule>
    <cfRule type="expression" dxfId="22604" priority="13452">
      <formula>$Y240=1</formula>
    </cfRule>
  </conditionalFormatting>
  <conditionalFormatting sqref="P240">
    <cfRule type="expression" dxfId="22603" priority="13445">
      <formula>$Y240=4</formula>
    </cfRule>
    <cfRule type="expression" dxfId="22602" priority="13446">
      <formula>$Y240=3</formula>
    </cfRule>
    <cfRule type="expression" dxfId="22601" priority="13447">
      <formula>$Y240=2</formula>
    </cfRule>
    <cfRule type="expression" dxfId="22600" priority="13448">
      <formula>$Y240=1</formula>
    </cfRule>
  </conditionalFormatting>
  <conditionalFormatting sqref="AB240:AF240 Q240 S240:W240 Y240:Z240">
    <cfRule type="expression" dxfId="22599" priority="13437">
      <formula>$Y240=4</formula>
    </cfRule>
    <cfRule type="expression" dxfId="22598" priority="13438">
      <formula>$Y240=3</formula>
    </cfRule>
    <cfRule type="expression" dxfId="22597" priority="13439">
      <formula>$Y240=2</formula>
    </cfRule>
    <cfRule type="expression" dxfId="22596" priority="13440">
      <formula>$Y240=1</formula>
    </cfRule>
  </conditionalFormatting>
  <conditionalFormatting sqref="AA240">
    <cfRule type="expression" dxfId="22595" priority="13433">
      <formula>$Y240=4</formula>
    </cfRule>
    <cfRule type="expression" dxfId="22594" priority="13434">
      <formula>$Y240=3</formula>
    </cfRule>
    <cfRule type="expression" dxfId="22593" priority="13435">
      <formula>$Y240=2</formula>
    </cfRule>
    <cfRule type="expression" dxfId="22592" priority="13436">
      <formula>$Y240=1</formula>
    </cfRule>
  </conditionalFormatting>
  <conditionalFormatting sqref="P240">
    <cfRule type="expression" dxfId="22591" priority="13429">
      <formula>$Y240=4</formula>
    </cfRule>
    <cfRule type="expression" dxfId="22590" priority="13430">
      <formula>$Y240=3</formula>
    </cfRule>
    <cfRule type="expression" dxfId="22589" priority="13431">
      <formula>$Y240=2</formula>
    </cfRule>
    <cfRule type="expression" dxfId="22588" priority="13432">
      <formula>$Y240=1</formula>
    </cfRule>
  </conditionalFormatting>
  <conditionalFormatting sqref="R239:R241">
    <cfRule type="expression" dxfId="22587" priority="13425">
      <formula>$Y239=4</formula>
    </cfRule>
    <cfRule type="expression" dxfId="22586" priority="13426">
      <formula>$Y239=3</formula>
    </cfRule>
    <cfRule type="expression" dxfId="22585" priority="13427">
      <formula>$Y239=2</formula>
    </cfRule>
    <cfRule type="expression" dxfId="22584" priority="13428">
      <formula>$Y239=1</formula>
    </cfRule>
  </conditionalFormatting>
  <conditionalFormatting sqref="AB239:AF239 Q239 W239:Z239 X240:X241">
    <cfRule type="expression" dxfId="22583" priority="13421">
      <formula>$Y239=4</formula>
    </cfRule>
    <cfRule type="expression" dxfId="22582" priority="13422">
      <formula>$Y239=3</formula>
    </cfRule>
    <cfRule type="expression" dxfId="22581" priority="13423">
      <formula>$Y239=2</formula>
    </cfRule>
    <cfRule type="expression" dxfId="22580" priority="13424">
      <formula>$Y239=1</formula>
    </cfRule>
  </conditionalFormatting>
  <conditionalFormatting sqref="AA239">
    <cfRule type="expression" dxfId="22579" priority="13417">
      <formula>$Y239=4</formula>
    </cfRule>
    <cfRule type="expression" dxfId="22578" priority="13418">
      <formula>$Y239=3</formula>
    </cfRule>
    <cfRule type="expression" dxfId="22577" priority="13419">
      <formula>$Y239=2</formula>
    </cfRule>
    <cfRule type="expression" dxfId="22576" priority="13420">
      <formula>$Y239=1</formula>
    </cfRule>
  </conditionalFormatting>
  <conditionalFormatting sqref="P239">
    <cfRule type="expression" dxfId="22575" priority="13413">
      <formula>$Y239=4</formula>
    </cfRule>
    <cfRule type="expression" dxfId="22574" priority="13414">
      <formula>$Y239=3</formula>
    </cfRule>
    <cfRule type="expression" dxfId="22573" priority="13415">
      <formula>$Y239=2</formula>
    </cfRule>
    <cfRule type="expression" dxfId="22572" priority="13416">
      <formula>$Y239=1</formula>
    </cfRule>
  </conditionalFormatting>
  <conditionalFormatting sqref="AB240:AF240 Q240 S240:W240 Y240:Z240">
    <cfRule type="expression" dxfId="22571" priority="13405">
      <formula>$Y240=4</formula>
    </cfRule>
    <cfRule type="expression" dxfId="22570" priority="13406">
      <formula>$Y240=3</formula>
    </cfRule>
    <cfRule type="expression" dxfId="22569" priority="13407">
      <formula>$Y240=2</formula>
    </cfRule>
    <cfRule type="expression" dxfId="22568" priority="13408">
      <formula>$Y240=1</formula>
    </cfRule>
  </conditionalFormatting>
  <conditionalFormatting sqref="AA240">
    <cfRule type="expression" dxfId="22567" priority="13401">
      <formula>$Y240=4</formula>
    </cfRule>
    <cfRule type="expression" dxfId="22566" priority="13402">
      <formula>$Y240=3</formula>
    </cfRule>
    <cfRule type="expression" dxfId="22565" priority="13403">
      <formula>$Y240=2</formula>
    </cfRule>
    <cfRule type="expression" dxfId="22564" priority="13404">
      <formula>$Y240=1</formula>
    </cfRule>
  </conditionalFormatting>
  <conditionalFormatting sqref="P240">
    <cfRule type="expression" dxfId="22563" priority="13397">
      <formula>$Y240=4</formula>
    </cfRule>
    <cfRule type="expression" dxfId="22562" priority="13398">
      <formula>$Y240=3</formula>
    </cfRule>
    <cfRule type="expression" dxfId="22561" priority="13399">
      <formula>$Y240=2</formula>
    </cfRule>
    <cfRule type="expression" dxfId="22560" priority="13400">
      <formula>$Y240=1</formula>
    </cfRule>
  </conditionalFormatting>
  <conditionalFormatting sqref="O241">
    <cfRule type="expression" dxfId="22559" priority="13393">
      <formula>$Y241=4</formula>
    </cfRule>
    <cfRule type="expression" dxfId="22558" priority="13394">
      <formula>$Y241=3</formula>
    </cfRule>
    <cfRule type="expression" dxfId="22557" priority="13395">
      <formula>$Y241=2</formula>
    </cfRule>
    <cfRule type="expression" dxfId="22556" priority="13396">
      <formula>$Y241=1</formula>
    </cfRule>
  </conditionalFormatting>
  <conditionalFormatting sqref="N241">
    <cfRule type="expression" dxfId="22555" priority="13389">
      <formula>$Y241=4</formula>
    </cfRule>
    <cfRule type="expression" dxfId="22554" priority="13390">
      <formula>$Y241=3</formula>
    </cfRule>
    <cfRule type="expression" dxfId="22553" priority="13391">
      <formula>$Y241=2</formula>
    </cfRule>
    <cfRule type="expression" dxfId="22552" priority="13392">
      <formula>$Y241=1</formula>
    </cfRule>
  </conditionalFormatting>
  <conditionalFormatting sqref="O241">
    <cfRule type="expression" dxfId="22551" priority="13385">
      <formula>$Y241=4</formula>
    </cfRule>
    <cfRule type="expression" dxfId="22550" priority="13386">
      <formula>$Y241=3</formula>
    </cfRule>
    <cfRule type="expression" dxfId="22549" priority="13387">
      <formula>$Y241=2</formula>
    </cfRule>
    <cfRule type="expression" dxfId="22548" priority="13388">
      <formula>$Y241=1</formula>
    </cfRule>
  </conditionalFormatting>
  <conditionalFormatting sqref="N241">
    <cfRule type="expression" dxfId="22547" priority="13381">
      <formula>$Y241=4</formula>
    </cfRule>
    <cfRule type="expression" dxfId="22546" priority="13382">
      <formula>$Y241=3</formula>
    </cfRule>
    <cfRule type="expression" dxfId="22545" priority="13383">
      <formula>$Y241=2</formula>
    </cfRule>
    <cfRule type="expression" dxfId="22544" priority="13384">
      <formula>$Y241=1</formula>
    </cfRule>
  </conditionalFormatting>
  <conditionalFormatting sqref="AB241:AF241 Q241 S241:W241 Y241:Z241">
    <cfRule type="expression" dxfId="22543" priority="13373">
      <formula>$Y241=4</formula>
    </cfRule>
    <cfRule type="expression" dxfId="22542" priority="13374">
      <formula>$Y241=3</formula>
    </cfRule>
    <cfRule type="expression" dxfId="22541" priority="13375">
      <formula>$Y241=2</formula>
    </cfRule>
    <cfRule type="expression" dxfId="22540" priority="13376">
      <formula>$Y241=1</formula>
    </cfRule>
  </conditionalFormatting>
  <conditionalFormatting sqref="AA241">
    <cfRule type="expression" dxfId="22539" priority="13369">
      <formula>$Y241=4</formula>
    </cfRule>
    <cfRule type="expression" dxfId="22538" priority="13370">
      <formula>$Y241=3</formula>
    </cfRule>
    <cfRule type="expression" dxfId="22537" priority="13371">
      <formula>$Y241=2</formula>
    </cfRule>
    <cfRule type="expression" dxfId="22536" priority="13372">
      <formula>$Y241=1</formula>
    </cfRule>
  </conditionalFormatting>
  <conditionalFormatting sqref="P241">
    <cfRule type="expression" dxfId="22535" priority="13365">
      <formula>$Y241=4</formula>
    </cfRule>
    <cfRule type="expression" dxfId="22534" priority="13366">
      <formula>$Y241=3</formula>
    </cfRule>
    <cfRule type="expression" dxfId="22533" priority="13367">
      <formula>$Y241=2</formula>
    </cfRule>
    <cfRule type="expression" dxfId="22532" priority="13368">
      <formula>$Y241=1</formula>
    </cfRule>
  </conditionalFormatting>
  <conditionalFormatting sqref="AB241:AF241 Q241 S241:W241 Y241:Z241">
    <cfRule type="expression" dxfId="22531" priority="13357">
      <formula>$Y241=4</formula>
    </cfRule>
    <cfRule type="expression" dxfId="22530" priority="13358">
      <formula>$Y241=3</formula>
    </cfRule>
    <cfRule type="expression" dxfId="22529" priority="13359">
      <formula>$Y241=2</formula>
    </cfRule>
    <cfRule type="expression" dxfId="22528" priority="13360">
      <formula>$Y241=1</formula>
    </cfRule>
  </conditionalFormatting>
  <conditionalFormatting sqref="AA241">
    <cfRule type="expression" dxfId="22527" priority="13353">
      <formula>$Y241=4</formula>
    </cfRule>
    <cfRule type="expression" dxfId="22526" priority="13354">
      <formula>$Y241=3</formula>
    </cfRule>
    <cfRule type="expression" dxfId="22525" priority="13355">
      <formula>$Y241=2</formula>
    </cfRule>
    <cfRule type="expression" dxfId="22524" priority="13356">
      <formula>$Y241=1</formula>
    </cfRule>
  </conditionalFormatting>
  <conditionalFormatting sqref="P241">
    <cfRule type="expression" dxfId="22523" priority="13349">
      <formula>$Y241=4</formula>
    </cfRule>
    <cfRule type="expression" dxfId="22522" priority="13350">
      <formula>$Y241=3</formula>
    </cfRule>
    <cfRule type="expression" dxfId="22521" priority="13351">
      <formula>$Y241=2</formula>
    </cfRule>
    <cfRule type="expression" dxfId="22520" priority="13352">
      <formula>$Y241=1</formula>
    </cfRule>
  </conditionalFormatting>
  <conditionalFormatting sqref="AB241:AF241 Q241 S241:W241 Y241:Z241">
    <cfRule type="expression" dxfId="22519" priority="13341">
      <formula>$Y241=4</formula>
    </cfRule>
    <cfRule type="expression" dxfId="22518" priority="13342">
      <formula>$Y241=3</formula>
    </cfRule>
    <cfRule type="expression" dxfId="22517" priority="13343">
      <formula>$Y241=2</formula>
    </cfRule>
    <cfRule type="expression" dxfId="22516" priority="13344">
      <formula>$Y241=1</formula>
    </cfRule>
  </conditionalFormatting>
  <conditionalFormatting sqref="AA241">
    <cfRule type="expression" dxfId="22515" priority="13337">
      <formula>$Y241=4</formula>
    </cfRule>
    <cfRule type="expression" dxfId="22514" priority="13338">
      <formula>$Y241=3</formula>
    </cfRule>
    <cfRule type="expression" dxfId="22513" priority="13339">
      <formula>$Y241=2</formula>
    </cfRule>
    <cfRule type="expression" dxfId="22512" priority="13340">
      <formula>$Y241=1</formula>
    </cfRule>
  </conditionalFormatting>
  <conditionalFormatting sqref="P241">
    <cfRule type="expression" dxfId="22511" priority="13333">
      <formula>$Y241=4</formula>
    </cfRule>
    <cfRule type="expression" dxfId="22510" priority="13334">
      <formula>$Y241=3</formula>
    </cfRule>
    <cfRule type="expression" dxfId="22509" priority="13335">
      <formula>$Y241=2</formula>
    </cfRule>
    <cfRule type="expression" dxfId="22508" priority="13336">
      <formula>$Y241=1</formula>
    </cfRule>
  </conditionalFormatting>
  <conditionalFormatting sqref="W151:Y156">
    <cfRule type="expression" dxfId="22507" priority="13329">
      <formula>$Y151=4</formula>
    </cfRule>
    <cfRule type="expression" dxfId="22506" priority="13330">
      <formula>$Y151=3</formula>
    </cfRule>
    <cfRule type="expression" dxfId="22505" priority="13331">
      <formula>$Y151=2</formula>
    </cfRule>
    <cfRule type="expression" dxfId="22504" priority="13332">
      <formula>$Y151=1</formula>
    </cfRule>
  </conditionalFormatting>
  <conditionalFormatting sqref="AB151:AC156">
    <cfRule type="expression" dxfId="22503" priority="13325">
      <formula>$Y151=4</formula>
    </cfRule>
    <cfRule type="expression" dxfId="22502" priority="13326">
      <formula>$Y151=3</formula>
    </cfRule>
    <cfRule type="expression" dxfId="22501" priority="13327">
      <formula>$Y151=2</formula>
    </cfRule>
    <cfRule type="expression" dxfId="22500" priority="13328">
      <formula>$Y151=1</formula>
    </cfRule>
  </conditionalFormatting>
  <conditionalFormatting sqref="S239:V239">
    <cfRule type="expression" dxfId="22499" priority="13321">
      <formula>$Y239=4</formula>
    </cfRule>
    <cfRule type="expression" dxfId="22498" priority="13322">
      <formula>$Y239=3</formula>
    </cfRule>
    <cfRule type="expression" dxfId="22497" priority="13323">
      <formula>$Y239=2</formula>
    </cfRule>
    <cfRule type="expression" dxfId="22496" priority="13324">
      <formula>$Y239=1</formula>
    </cfRule>
  </conditionalFormatting>
  <conditionalFormatting sqref="S239:V239">
    <cfRule type="expression" dxfId="22495" priority="13317">
      <formula>$Y239=4</formula>
    </cfRule>
    <cfRule type="expression" dxfId="22494" priority="13318">
      <formula>$Y239=3</formula>
    </cfRule>
    <cfRule type="expression" dxfId="22493" priority="13319">
      <formula>$Y239=2</formula>
    </cfRule>
    <cfRule type="expression" dxfId="22492" priority="13320">
      <formula>$Y239=1</formula>
    </cfRule>
  </conditionalFormatting>
  <conditionalFormatting sqref="S239:V239">
    <cfRule type="expression" dxfId="22491" priority="13313">
      <formula>$Y239=4</formula>
    </cfRule>
    <cfRule type="expression" dxfId="22490" priority="13314">
      <formula>$Y239=3</formula>
    </cfRule>
    <cfRule type="expression" dxfId="22489" priority="13315">
      <formula>$Y239=2</formula>
    </cfRule>
    <cfRule type="expression" dxfId="22488" priority="13316">
      <formula>$Y239=1</formula>
    </cfRule>
  </conditionalFormatting>
  <conditionalFormatting sqref="S181:V183">
    <cfRule type="expression" dxfId="22487" priority="13077">
      <formula>$Y181=4</formula>
    </cfRule>
    <cfRule type="expression" dxfId="22486" priority="13078">
      <formula>$Y181=3</formula>
    </cfRule>
    <cfRule type="expression" dxfId="22485" priority="13079">
      <formula>$Y181=2</formula>
    </cfRule>
    <cfRule type="expression" dxfId="22484" priority="13080">
      <formula>$Y181=1</formula>
    </cfRule>
  </conditionalFormatting>
  <conditionalFormatting sqref="R185:R207">
    <cfRule type="expression" dxfId="22483" priority="13065">
      <formula>$Y185=4</formula>
    </cfRule>
    <cfRule type="expression" dxfId="22482" priority="13066">
      <formula>$Y185=3</formula>
    </cfRule>
    <cfRule type="expression" dxfId="22481" priority="13067">
      <formula>$Y185=2</formula>
    </cfRule>
    <cfRule type="expression" dxfId="22480" priority="13068">
      <formula>$Y185=1</formula>
    </cfRule>
  </conditionalFormatting>
  <conditionalFormatting sqref="S213:W213 S214:V217">
    <cfRule type="expression" dxfId="22479" priority="13053">
      <formula>$Y213=4</formula>
    </cfRule>
    <cfRule type="expression" dxfId="22478" priority="13054">
      <formula>$Y213=3</formula>
    </cfRule>
    <cfRule type="expression" dxfId="22477" priority="13055">
      <formula>$Y213=2</formula>
    </cfRule>
    <cfRule type="expression" dxfId="22476" priority="13056">
      <formula>$Y213=1</formula>
    </cfRule>
  </conditionalFormatting>
  <conditionalFormatting sqref="AB161:AC162 W161:Z162">
    <cfRule type="expression" dxfId="22475" priority="13001">
      <formula>$Y161=4</formula>
    </cfRule>
    <cfRule type="expression" dxfId="22474" priority="13002">
      <formula>$Y161=3</formula>
    </cfRule>
    <cfRule type="expression" dxfId="22473" priority="13003">
      <formula>$Y161=2</formula>
    </cfRule>
    <cfRule type="expression" dxfId="22472" priority="13004">
      <formula>$Y161=1</formula>
    </cfRule>
  </conditionalFormatting>
  <conditionalFormatting sqref="AA161:AA162">
    <cfRule type="expression" dxfId="22471" priority="12997">
      <formula>$Y161=4</formula>
    </cfRule>
    <cfRule type="expression" dxfId="22470" priority="12998">
      <formula>$Y161=3</formula>
    </cfRule>
    <cfRule type="expression" dxfId="22469" priority="12999">
      <formula>$Y161=2</formula>
    </cfRule>
    <cfRule type="expression" dxfId="22468" priority="13000">
      <formula>$Y161=1</formula>
    </cfRule>
  </conditionalFormatting>
  <conditionalFormatting sqref="AB168:AC170 W168:Z170">
    <cfRule type="expression" dxfId="22467" priority="12985">
      <formula>$Y168=4</formula>
    </cfRule>
    <cfRule type="expression" dxfId="22466" priority="12986">
      <formula>$Y168=3</formula>
    </cfRule>
    <cfRule type="expression" dxfId="22465" priority="12987">
      <formula>$Y168=2</formula>
    </cfRule>
    <cfRule type="expression" dxfId="22464" priority="12988">
      <formula>$Y168=1</formula>
    </cfRule>
  </conditionalFormatting>
  <conditionalFormatting sqref="AA164:AA166">
    <cfRule type="expression" dxfId="22463" priority="12989">
      <formula>$Y164=4</formula>
    </cfRule>
    <cfRule type="expression" dxfId="22462" priority="12990">
      <formula>$Y164=3</formula>
    </cfRule>
    <cfRule type="expression" dxfId="22461" priority="12991">
      <formula>$Y164=2</formula>
    </cfRule>
    <cfRule type="expression" dxfId="22460" priority="12992">
      <formula>$Y164=1</formula>
    </cfRule>
  </conditionalFormatting>
  <conditionalFormatting sqref="R220:R227">
    <cfRule type="expression" dxfId="22459" priority="12977">
      <formula>$Y220=4</formula>
    </cfRule>
    <cfRule type="expression" dxfId="22458" priority="12978">
      <formula>$Y220=3</formula>
    </cfRule>
    <cfRule type="expression" dxfId="22457" priority="12979">
      <formula>$Y220=2</formula>
    </cfRule>
    <cfRule type="expression" dxfId="22456" priority="12980">
      <formula>$Y220=1</formula>
    </cfRule>
  </conditionalFormatting>
  <conditionalFormatting sqref="S224:Y225 S220:V223 S226:V227">
    <cfRule type="expression" dxfId="22455" priority="12965">
      <formula>$Y220=4</formula>
    </cfRule>
    <cfRule type="expression" dxfId="22454" priority="12966">
      <formula>$Y220=3</formula>
    </cfRule>
    <cfRule type="expression" dxfId="22453" priority="12967">
      <formula>$Y220=2</formula>
    </cfRule>
    <cfRule type="expression" dxfId="22452" priority="12968">
      <formula>$Y220=1</formula>
    </cfRule>
  </conditionalFormatting>
  <conditionalFormatting sqref="W220:Y223">
    <cfRule type="expression" dxfId="22451" priority="12953">
      <formula>$Y220=4</formula>
    </cfRule>
    <cfRule type="expression" dxfId="22450" priority="12954">
      <formula>$Y220=3</formula>
    </cfRule>
    <cfRule type="expression" dxfId="22449" priority="12955">
      <formula>$Y220=2</formula>
    </cfRule>
    <cfRule type="expression" dxfId="22448" priority="12956">
      <formula>$Y220=1</formula>
    </cfRule>
  </conditionalFormatting>
  <conditionalFormatting sqref="W220:Y223">
    <cfRule type="expression" dxfId="22447" priority="12949">
      <formula>$Y220=4</formula>
    </cfRule>
    <cfRule type="expression" dxfId="22446" priority="12950">
      <formula>$Y220=3</formula>
    </cfRule>
    <cfRule type="expression" dxfId="22445" priority="12951">
      <formula>$Y220=2</formula>
    </cfRule>
    <cfRule type="expression" dxfId="22444" priority="12952">
      <formula>$Y220=1</formula>
    </cfRule>
  </conditionalFormatting>
  <conditionalFormatting sqref="W226:Y227">
    <cfRule type="expression" dxfId="22443" priority="12945">
      <formula>$Y226=4</formula>
    </cfRule>
    <cfRule type="expression" dxfId="22442" priority="12946">
      <formula>$Y226=3</formula>
    </cfRule>
    <cfRule type="expression" dxfId="22441" priority="12947">
      <formula>$Y226=2</formula>
    </cfRule>
    <cfRule type="expression" dxfId="22440" priority="12948">
      <formula>$Y226=1</formula>
    </cfRule>
  </conditionalFormatting>
  <conditionalFormatting sqref="W226:Y227">
    <cfRule type="expression" dxfId="22439" priority="12941">
      <formula>$Y226=4</formula>
    </cfRule>
    <cfRule type="expression" dxfId="22438" priority="12942">
      <formula>$Y226=3</formula>
    </cfRule>
    <cfRule type="expression" dxfId="22437" priority="12943">
      <formula>$Y226=2</formula>
    </cfRule>
    <cfRule type="expression" dxfId="22436" priority="12944">
      <formula>$Y226=1</formula>
    </cfRule>
  </conditionalFormatting>
  <conditionalFormatting sqref="AB214:AC214 X214:Z214">
    <cfRule type="expression" dxfId="22435" priority="12937">
      <formula>$Y214=4</formula>
    </cfRule>
    <cfRule type="expression" dxfId="22434" priority="12938">
      <formula>$Y214=3</formula>
    </cfRule>
    <cfRule type="expression" dxfId="22433" priority="12939">
      <formula>$Y214=2</formula>
    </cfRule>
    <cfRule type="expression" dxfId="22432" priority="12940">
      <formula>$Y214=1</formula>
    </cfRule>
  </conditionalFormatting>
  <conditionalFormatting sqref="AA214">
    <cfRule type="expression" dxfId="22431" priority="12933">
      <formula>$Y214=4</formula>
    </cfRule>
    <cfRule type="expression" dxfId="22430" priority="12934">
      <formula>$Y214=3</formula>
    </cfRule>
    <cfRule type="expression" dxfId="22429" priority="12935">
      <formula>$Y214=2</formula>
    </cfRule>
    <cfRule type="expression" dxfId="22428" priority="12936">
      <formula>$Y214=1</formula>
    </cfRule>
  </conditionalFormatting>
  <conditionalFormatting sqref="W214">
    <cfRule type="expression" dxfId="22427" priority="12929">
      <formula>$Y214=4</formula>
    </cfRule>
    <cfRule type="expression" dxfId="22426" priority="12930">
      <formula>$Y214=3</formula>
    </cfRule>
    <cfRule type="expression" dxfId="22425" priority="12931">
      <formula>$Y214=2</formula>
    </cfRule>
    <cfRule type="expression" dxfId="22424" priority="12932">
      <formula>$Y214=1</formula>
    </cfRule>
  </conditionalFormatting>
  <conditionalFormatting sqref="W214">
    <cfRule type="expression" dxfId="22423" priority="12925">
      <formula>$Y214=4</formula>
    </cfRule>
    <cfRule type="expression" dxfId="22422" priority="12926">
      <formula>$Y214=3</formula>
    </cfRule>
    <cfRule type="expression" dxfId="22421" priority="12927">
      <formula>$Y214=2</formula>
    </cfRule>
    <cfRule type="expression" dxfId="22420" priority="12928">
      <formula>$Y214=1</formula>
    </cfRule>
  </conditionalFormatting>
  <conditionalFormatting sqref="W180:X180">
    <cfRule type="expression" dxfId="22419" priority="12921">
      <formula>$Y180=4</formula>
    </cfRule>
    <cfRule type="expression" dxfId="22418" priority="12922">
      <formula>$Y180=3</formula>
    </cfRule>
    <cfRule type="expression" dxfId="22417" priority="12923">
      <formula>$Y180=2</formula>
    </cfRule>
    <cfRule type="expression" dxfId="22416" priority="12924">
      <formula>$Y180=1</formula>
    </cfRule>
  </conditionalFormatting>
  <conditionalFormatting sqref="W180:X180">
    <cfRule type="expression" dxfId="22415" priority="12917">
      <formula>$Y180=4</formula>
    </cfRule>
    <cfRule type="expression" dxfId="22414" priority="12918">
      <formula>$Y180=3</formula>
    </cfRule>
    <cfRule type="expression" dxfId="22413" priority="12919">
      <formula>$Y180=2</formula>
    </cfRule>
    <cfRule type="expression" dxfId="22412" priority="12920">
      <formula>$Y180=1</formula>
    </cfRule>
  </conditionalFormatting>
  <conditionalFormatting sqref="W182:X182">
    <cfRule type="expression" dxfId="22411" priority="12913">
      <formula>$Y182=4</formula>
    </cfRule>
    <cfRule type="expression" dxfId="22410" priority="12914">
      <formula>$Y182=3</formula>
    </cfRule>
    <cfRule type="expression" dxfId="22409" priority="12915">
      <formula>$Y182=2</formula>
    </cfRule>
    <cfRule type="expression" dxfId="22408" priority="12916">
      <formula>$Y182=1</formula>
    </cfRule>
  </conditionalFormatting>
  <conditionalFormatting sqref="W182:X182">
    <cfRule type="expression" dxfId="22407" priority="12909">
      <formula>$Y182=4</formula>
    </cfRule>
    <cfRule type="expression" dxfId="22406" priority="12910">
      <formula>$Y182=3</formula>
    </cfRule>
    <cfRule type="expression" dxfId="22405" priority="12911">
      <formula>$Y182=2</formula>
    </cfRule>
    <cfRule type="expression" dxfId="22404" priority="12912">
      <formula>$Y182=1</formula>
    </cfRule>
  </conditionalFormatting>
  <conditionalFormatting sqref="W187:X187">
    <cfRule type="expression" dxfId="22403" priority="12905">
      <formula>$Y187=4</formula>
    </cfRule>
    <cfRule type="expression" dxfId="22402" priority="12906">
      <formula>$Y187=3</formula>
    </cfRule>
    <cfRule type="expression" dxfId="22401" priority="12907">
      <formula>$Y187=2</formula>
    </cfRule>
    <cfRule type="expression" dxfId="22400" priority="12908">
      <formula>$Y187=1</formula>
    </cfRule>
  </conditionalFormatting>
  <conditionalFormatting sqref="W187:X187">
    <cfRule type="expression" dxfId="22399" priority="12901">
      <formula>$Y187=4</formula>
    </cfRule>
    <cfRule type="expression" dxfId="22398" priority="12902">
      <formula>$Y187=3</formula>
    </cfRule>
    <cfRule type="expression" dxfId="22397" priority="12903">
      <formula>$Y187=2</formula>
    </cfRule>
    <cfRule type="expression" dxfId="22396" priority="12904">
      <formula>$Y187=1</formula>
    </cfRule>
  </conditionalFormatting>
  <conditionalFormatting sqref="AB183:AC183">
    <cfRule type="expression" dxfId="22395" priority="12897">
      <formula>$Y183=4</formula>
    </cfRule>
    <cfRule type="expression" dxfId="22394" priority="12898">
      <formula>$Y183=3</formula>
    </cfRule>
    <cfRule type="expression" dxfId="22393" priority="12899">
      <formula>$Y183=2</formula>
    </cfRule>
    <cfRule type="expression" dxfId="22392" priority="12900">
      <formula>$Y183=1</formula>
    </cfRule>
  </conditionalFormatting>
  <conditionalFormatting sqref="AB185:AC186">
    <cfRule type="expression" dxfId="22391" priority="12893">
      <formula>$Y185=4</formula>
    </cfRule>
    <cfRule type="expression" dxfId="22390" priority="12894">
      <formula>$Y185=3</formula>
    </cfRule>
    <cfRule type="expression" dxfId="22389" priority="12895">
      <formula>$Y185=2</formula>
    </cfRule>
    <cfRule type="expression" dxfId="22388" priority="12896">
      <formula>$Y185=1</formula>
    </cfRule>
  </conditionalFormatting>
  <conditionalFormatting sqref="R229">
    <cfRule type="expression" dxfId="22387" priority="13113">
      <formula>$Y229=4</formula>
    </cfRule>
    <cfRule type="expression" dxfId="22386" priority="13114">
      <formula>$Y229=3</formula>
    </cfRule>
    <cfRule type="expression" dxfId="22385" priority="13115">
      <formula>$Y229=2</formula>
    </cfRule>
    <cfRule type="expression" dxfId="22384" priority="13116">
      <formula>$Y229=1</formula>
    </cfRule>
  </conditionalFormatting>
  <conditionalFormatting sqref="S229:V229">
    <cfRule type="expression" dxfId="22383" priority="13109">
      <formula>$Y229=4</formula>
    </cfRule>
    <cfRule type="expression" dxfId="22382" priority="13110">
      <formula>$Y229=3</formula>
    </cfRule>
    <cfRule type="expression" dxfId="22381" priority="13111">
      <formula>$Y229=2</formula>
    </cfRule>
    <cfRule type="expression" dxfId="22380" priority="13112">
      <formula>$Y229=1</formula>
    </cfRule>
  </conditionalFormatting>
  <conditionalFormatting sqref="R229">
    <cfRule type="expression" dxfId="22379" priority="13105">
      <formula>$Y229=4</formula>
    </cfRule>
    <cfRule type="expression" dxfId="22378" priority="13106">
      <formula>$Y229=3</formula>
    </cfRule>
    <cfRule type="expression" dxfId="22377" priority="13107">
      <formula>$Y229=2</formula>
    </cfRule>
    <cfRule type="expression" dxfId="22376" priority="13108">
      <formula>$Y229=1</formula>
    </cfRule>
  </conditionalFormatting>
  <conditionalFormatting sqref="S229:V229">
    <cfRule type="expression" dxfId="22375" priority="13101">
      <formula>$Y229=4</formula>
    </cfRule>
    <cfRule type="expression" dxfId="22374" priority="13102">
      <formula>$Y229=3</formula>
    </cfRule>
    <cfRule type="expression" dxfId="22373" priority="13103">
      <formula>$Y229=2</formula>
    </cfRule>
    <cfRule type="expression" dxfId="22372" priority="13104">
      <formula>$Y229=1</formula>
    </cfRule>
  </conditionalFormatting>
  <conditionalFormatting sqref="R161:R170">
    <cfRule type="expression" dxfId="22371" priority="13097">
      <formula>$Y161=4</formula>
    </cfRule>
    <cfRule type="expression" dxfId="22370" priority="13098">
      <formula>$Y161=3</formula>
    </cfRule>
    <cfRule type="expression" dxfId="22369" priority="13099">
      <formula>$Y161=2</formula>
    </cfRule>
    <cfRule type="expression" dxfId="22368" priority="13100">
      <formula>$Y161=1</formula>
    </cfRule>
  </conditionalFormatting>
  <conditionalFormatting sqref="S161:V170">
    <cfRule type="expression" dxfId="22367" priority="13093">
      <formula>$Y161=4</formula>
    </cfRule>
    <cfRule type="expression" dxfId="22366" priority="13094">
      <formula>$Y161=3</formula>
    </cfRule>
    <cfRule type="expression" dxfId="22365" priority="13095">
      <formula>$Y161=2</formula>
    </cfRule>
    <cfRule type="expression" dxfId="22364" priority="13096">
      <formula>$Y161=1</formula>
    </cfRule>
  </conditionalFormatting>
  <conditionalFormatting sqref="R181:R183">
    <cfRule type="expression" dxfId="22363" priority="13089">
      <formula>$Y181=4</formula>
    </cfRule>
    <cfRule type="expression" dxfId="22362" priority="13090">
      <formula>$Y181=3</formula>
    </cfRule>
    <cfRule type="expression" dxfId="22361" priority="13091">
      <formula>$Y181=2</formula>
    </cfRule>
    <cfRule type="expression" dxfId="22360" priority="13092">
      <formula>$Y181=1</formula>
    </cfRule>
  </conditionalFormatting>
  <conditionalFormatting sqref="S181:V183">
    <cfRule type="expression" dxfId="22359" priority="13085">
      <formula>$Y181=4</formula>
    </cfRule>
    <cfRule type="expression" dxfId="22358" priority="13086">
      <formula>$Y181=3</formula>
    </cfRule>
    <cfRule type="expression" dxfId="22357" priority="13087">
      <formula>$Y181=2</formula>
    </cfRule>
    <cfRule type="expression" dxfId="22356" priority="13088">
      <formula>$Y181=1</formula>
    </cfRule>
  </conditionalFormatting>
  <conditionalFormatting sqref="R181:R183">
    <cfRule type="expression" dxfId="22355" priority="13081">
      <formula>$Y181=4</formula>
    </cfRule>
    <cfRule type="expression" dxfId="22354" priority="13082">
      <formula>$Y181=3</formula>
    </cfRule>
    <cfRule type="expression" dxfId="22353" priority="13083">
      <formula>$Y181=2</formula>
    </cfRule>
    <cfRule type="expression" dxfId="22352" priority="13084">
      <formula>$Y181=1</formula>
    </cfRule>
  </conditionalFormatting>
  <conditionalFormatting sqref="R185:R207">
    <cfRule type="expression" dxfId="22351" priority="13073">
      <formula>$Y185=4</formula>
    </cfRule>
    <cfRule type="expression" dxfId="22350" priority="13074">
      <formula>$Y185=3</formula>
    </cfRule>
    <cfRule type="expression" dxfId="22349" priority="13075">
      <formula>$Y185=2</formula>
    </cfRule>
    <cfRule type="expression" dxfId="22348" priority="13076">
      <formula>$Y185=1</formula>
    </cfRule>
  </conditionalFormatting>
  <conditionalFormatting sqref="S203:W203 S185:V202 S206:W207 S204:V205">
    <cfRule type="expression" dxfId="22347" priority="13069">
      <formula>$Y185=4</formula>
    </cfRule>
    <cfRule type="expression" dxfId="22346" priority="13070">
      <formula>$Y185=3</formula>
    </cfRule>
    <cfRule type="expression" dxfId="22345" priority="13071">
      <formula>$Y185=2</formula>
    </cfRule>
    <cfRule type="expression" dxfId="22344" priority="13072">
      <formula>$Y185=1</formula>
    </cfRule>
  </conditionalFormatting>
  <conditionalFormatting sqref="S203:W203 S185:V202 S206:W207 S204:V205">
    <cfRule type="expression" dxfId="22343" priority="13061">
      <formula>$Y185=4</formula>
    </cfRule>
    <cfRule type="expression" dxfId="22342" priority="13062">
      <formula>$Y185=3</formula>
    </cfRule>
    <cfRule type="expression" dxfId="22341" priority="13063">
      <formula>$Y185=2</formula>
    </cfRule>
    <cfRule type="expression" dxfId="22340" priority="13064">
      <formula>$Y185=1</formula>
    </cfRule>
  </conditionalFormatting>
  <conditionalFormatting sqref="R213:R217">
    <cfRule type="expression" dxfId="22339" priority="13057">
      <formula>$Y213=4</formula>
    </cfRule>
    <cfRule type="expression" dxfId="22338" priority="13058">
      <formula>$Y213=3</formula>
    </cfRule>
    <cfRule type="expression" dxfId="22337" priority="13059">
      <formula>$Y213=2</formula>
    </cfRule>
    <cfRule type="expression" dxfId="22336" priority="13060">
      <formula>$Y213=1</formula>
    </cfRule>
  </conditionalFormatting>
  <conditionalFormatting sqref="R213:R217">
    <cfRule type="expression" dxfId="22335" priority="13049">
      <formula>$Y213=4</formula>
    </cfRule>
    <cfRule type="expression" dxfId="22334" priority="13050">
      <formula>$Y213=3</formula>
    </cfRule>
    <cfRule type="expression" dxfId="22333" priority="13051">
      <formula>$Y213=2</formula>
    </cfRule>
    <cfRule type="expression" dxfId="22332" priority="13052">
      <formula>$Y213=1</formula>
    </cfRule>
  </conditionalFormatting>
  <conditionalFormatting sqref="S213:W213 S214:V217">
    <cfRule type="expression" dxfId="22331" priority="13045">
      <formula>$Y213=4</formula>
    </cfRule>
    <cfRule type="expression" dxfId="22330" priority="13046">
      <formula>$Y213=3</formula>
    </cfRule>
    <cfRule type="expression" dxfId="22329" priority="13047">
      <formula>$Y213=2</formula>
    </cfRule>
    <cfRule type="expression" dxfId="22328" priority="13048">
      <formula>$Y213=1</formula>
    </cfRule>
  </conditionalFormatting>
  <conditionalFormatting sqref="AB167:AC167 W167:Z167">
    <cfRule type="expression" dxfId="22327" priority="13009">
      <formula>$Y167=4</formula>
    </cfRule>
    <cfRule type="expression" dxfId="22326" priority="13010">
      <formula>$Y167=3</formula>
    </cfRule>
    <cfRule type="expression" dxfId="22325" priority="13011">
      <formula>$Y167=2</formula>
    </cfRule>
    <cfRule type="expression" dxfId="22324" priority="13012">
      <formula>$Y167=1</formula>
    </cfRule>
  </conditionalFormatting>
  <conditionalFormatting sqref="AA167">
    <cfRule type="expression" dxfId="22323" priority="13005">
      <formula>$Y167=4</formula>
    </cfRule>
    <cfRule type="expression" dxfId="22322" priority="13006">
      <formula>$Y167=3</formula>
    </cfRule>
    <cfRule type="expression" dxfId="22321" priority="13007">
      <formula>$Y167=2</formula>
    </cfRule>
    <cfRule type="expression" dxfId="22320" priority="13008">
      <formula>$Y167=1</formula>
    </cfRule>
  </conditionalFormatting>
  <conditionalFormatting sqref="AB164:AC166 W164:Z166">
    <cfRule type="expression" dxfId="22319" priority="12993">
      <formula>$Y164=4</formula>
    </cfRule>
    <cfRule type="expression" dxfId="22318" priority="12994">
      <formula>$Y164=3</formula>
    </cfRule>
    <cfRule type="expression" dxfId="22317" priority="12995">
      <formula>$Y164=2</formula>
    </cfRule>
    <cfRule type="expression" dxfId="22316" priority="12996">
      <formula>$Y164=1</formula>
    </cfRule>
  </conditionalFormatting>
  <conditionalFormatting sqref="AA168:AA170">
    <cfRule type="expression" dxfId="22315" priority="12981">
      <formula>$Y168=4</formula>
    </cfRule>
    <cfRule type="expression" dxfId="22314" priority="12982">
      <formula>$Y168=3</formula>
    </cfRule>
    <cfRule type="expression" dxfId="22313" priority="12983">
      <formula>$Y168=2</formula>
    </cfRule>
    <cfRule type="expression" dxfId="22312" priority="12984">
      <formula>$Y168=1</formula>
    </cfRule>
  </conditionalFormatting>
  <conditionalFormatting sqref="S224:Y225 S220:V223 S226:V227">
    <cfRule type="expression" dxfId="22311" priority="12973">
      <formula>$Y220=4</formula>
    </cfRule>
    <cfRule type="expression" dxfId="22310" priority="12974">
      <formula>$Y220=3</formula>
    </cfRule>
    <cfRule type="expression" dxfId="22309" priority="12975">
      <formula>$Y220=2</formula>
    </cfRule>
    <cfRule type="expression" dxfId="22308" priority="12976">
      <formula>$Y220=1</formula>
    </cfRule>
  </conditionalFormatting>
  <conditionalFormatting sqref="R220:R227">
    <cfRule type="expression" dxfId="22307" priority="12969">
      <formula>$Y220=4</formula>
    </cfRule>
    <cfRule type="expression" dxfId="22306" priority="12970">
      <formula>$Y220=3</formula>
    </cfRule>
    <cfRule type="expression" dxfId="22305" priority="12971">
      <formula>$Y220=2</formula>
    </cfRule>
    <cfRule type="expression" dxfId="22304" priority="12972">
      <formula>$Y220=1</formula>
    </cfRule>
  </conditionalFormatting>
  <conditionalFormatting sqref="AB220:AC223">
    <cfRule type="expression" dxfId="22303" priority="12961">
      <formula>$Y220=4</formula>
    </cfRule>
    <cfRule type="expression" dxfId="22302" priority="12962">
      <formula>$Y220=3</formula>
    </cfRule>
    <cfRule type="expression" dxfId="22301" priority="12963">
      <formula>$Y220=2</formula>
    </cfRule>
    <cfRule type="expression" dxfId="22300" priority="12964">
      <formula>$Y220=1</formula>
    </cfRule>
  </conditionalFormatting>
  <conditionalFormatting sqref="AB226:AC227">
    <cfRule type="expression" dxfId="22299" priority="12957">
      <formula>$Y226=4</formula>
    </cfRule>
    <cfRule type="expression" dxfId="22298" priority="12958">
      <formula>$Y226=3</formula>
    </cfRule>
    <cfRule type="expression" dxfId="22297" priority="12959">
      <formula>$Y226=2</formula>
    </cfRule>
    <cfRule type="expression" dxfId="22296" priority="12960">
      <formula>$Y226=1</formula>
    </cfRule>
  </conditionalFormatting>
  <conditionalFormatting sqref="AB188:AC190">
    <cfRule type="expression" dxfId="22295" priority="12889">
      <formula>$Y188=4</formula>
    </cfRule>
    <cfRule type="expression" dxfId="22294" priority="12890">
      <formula>$Y188=3</formula>
    </cfRule>
    <cfRule type="expression" dxfId="22293" priority="12891">
      <formula>$Y188=2</formula>
    </cfRule>
    <cfRule type="expression" dxfId="22292" priority="12892">
      <formula>$Y188=1</formula>
    </cfRule>
  </conditionalFormatting>
  <conditionalFormatting sqref="Y181">
    <cfRule type="expression" dxfId="22291" priority="12885">
      <formula>$Y181=4</formula>
    </cfRule>
    <cfRule type="expression" dxfId="22290" priority="12886">
      <formula>$Y181=3</formula>
    </cfRule>
    <cfRule type="expression" dxfId="22289" priority="12887">
      <formula>$Y181=2</formula>
    </cfRule>
    <cfRule type="expression" dxfId="22288" priority="12888">
      <formula>$Y181=1</formula>
    </cfRule>
  </conditionalFormatting>
  <conditionalFormatting sqref="Y181">
    <cfRule type="expression" dxfId="22287" priority="12881">
      <formula>$Y181=4</formula>
    </cfRule>
    <cfRule type="expression" dxfId="22286" priority="12882">
      <formula>$Y181=3</formula>
    </cfRule>
    <cfRule type="expression" dxfId="22285" priority="12883">
      <formula>$Y181=2</formula>
    </cfRule>
    <cfRule type="expression" dxfId="22284" priority="12884">
      <formula>$Y181=1</formula>
    </cfRule>
  </conditionalFormatting>
  <conditionalFormatting sqref="W181:X181">
    <cfRule type="expression" dxfId="22283" priority="12877">
      <formula>$Y181=4</formula>
    </cfRule>
    <cfRule type="expression" dxfId="22282" priority="12878">
      <formula>$Y181=3</formula>
    </cfRule>
    <cfRule type="expression" dxfId="22281" priority="12879">
      <formula>$Y181=2</formula>
    </cfRule>
    <cfRule type="expression" dxfId="22280" priority="12880">
      <formula>$Y181=1</formula>
    </cfRule>
  </conditionalFormatting>
  <conditionalFormatting sqref="W181:X181">
    <cfRule type="expression" dxfId="22279" priority="12873">
      <formula>$Y181=4</formula>
    </cfRule>
    <cfRule type="expression" dxfId="22278" priority="12874">
      <formula>$Y181=3</formula>
    </cfRule>
    <cfRule type="expression" dxfId="22277" priority="12875">
      <formula>$Y181=2</formula>
    </cfRule>
    <cfRule type="expression" dxfId="22276" priority="12876">
      <formula>$Y181=1</formula>
    </cfRule>
  </conditionalFormatting>
  <conditionalFormatting sqref="Y183">
    <cfRule type="expression" dxfId="22275" priority="12869">
      <formula>$Y183=4</formula>
    </cfRule>
    <cfRule type="expression" dxfId="22274" priority="12870">
      <formula>$Y183=3</formula>
    </cfRule>
    <cfRule type="expression" dxfId="22273" priority="12871">
      <formula>$Y183=2</formula>
    </cfRule>
    <cfRule type="expression" dxfId="22272" priority="12872">
      <formula>$Y183=1</formula>
    </cfRule>
  </conditionalFormatting>
  <conditionalFormatting sqref="Y183">
    <cfRule type="expression" dxfId="22271" priority="12865">
      <formula>$Y183=4</formula>
    </cfRule>
    <cfRule type="expression" dxfId="22270" priority="12866">
      <formula>$Y183=3</formula>
    </cfRule>
    <cfRule type="expression" dxfId="22269" priority="12867">
      <formula>$Y183=2</formula>
    </cfRule>
    <cfRule type="expression" dxfId="22268" priority="12868">
      <formula>$Y183=1</formula>
    </cfRule>
  </conditionalFormatting>
  <conditionalFormatting sqref="W183:X183">
    <cfRule type="expression" dxfId="22267" priority="12861">
      <formula>$Y183=4</formula>
    </cfRule>
    <cfRule type="expression" dxfId="22266" priority="12862">
      <formula>$Y183=3</formula>
    </cfRule>
    <cfRule type="expression" dxfId="22265" priority="12863">
      <formula>$Y183=2</formula>
    </cfRule>
    <cfRule type="expression" dxfId="22264" priority="12864">
      <formula>$Y183=1</formula>
    </cfRule>
  </conditionalFormatting>
  <conditionalFormatting sqref="W183:X183">
    <cfRule type="expression" dxfId="22263" priority="12857">
      <formula>$Y183=4</formula>
    </cfRule>
    <cfRule type="expression" dxfId="22262" priority="12858">
      <formula>$Y183=3</formula>
    </cfRule>
    <cfRule type="expression" dxfId="22261" priority="12859">
      <formula>$Y183=2</formula>
    </cfRule>
    <cfRule type="expression" dxfId="22260" priority="12860">
      <formula>$Y183=1</formula>
    </cfRule>
  </conditionalFormatting>
  <conditionalFormatting sqref="Y185:Y186">
    <cfRule type="expression" dxfId="22259" priority="12853">
      <formula>$Y185=4</formula>
    </cfRule>
    <cfRule type="expression" dxfId="22258" priority="12854">
      <formula>$Y185=3</formula>
    </cfRule>
    <cfRule type="expression" dxfId="22257" priority="12855">
      <formula>$Y185=2</formula>
    </cfRule>
    <cfRule type="expression" dxfId="22256" priority="12856">
      <formula>$Y185=1</formula>
    </cfRule>
  </conditionalFormatting>
  <conditionalFormatting sqref="Y185:Y186">
    <cfRule type="expression" dxfId="22255" priority="12849">
      <formula>$Y185=4</formula>
    </cfRule>
    <cfRule type="expression" dxfId="22254" priority="12850">
      <formula>$Y185=3</formula>
    </cfRule>
    <cfRule type="expression" dxfId="22253" priority="12851">
      <formula>$Y185=2</formula>
    </cfRule>
    <cfRule type="expression" dxfId="22252" priority="12852">
      <formula>$Y185=1</formula>
    </cfRule>
  </conditionalFormatting>
  <conditionalFormatting sqref="W185:X186">
    <cfRule type="expression" dxfId="22251" priority="12845">
      <formula>$Y185=4</formula>
    </cfRule>
    <cfRule type="expression" dxfId="22250" priority="12846">
      <formula>$Y185=3</formula>
    </cfRule>
    <cfRule type="expression" dxfId="22249" priority="12847">
      <formula>$Y185=2</formula>
    </cfRule>
    <cfRule type="expression" dxfId="22248" priority="12848">
      <formula>$Y185=1</formula>
    </cfRule>
  </conditionalFormatting>
  <conditionalFormatting sqref="W185:X186">
    <cfRule type="expression" dxfId="22247" priority="12841">
      <formula>$Y185=4</formula>
    </cfRule>
    <cfRule type="expression" dxfId="22246" priority="12842">
      <formula>$Y185=3</formula>
    </cfRule>
    <cfRule type="expression" dxfId="22245" priority="12843">
      <formula>$Y185=2</formula>
    </cfRule>
    <cfRule type="expression" dxfId="22244" priority="12844">
      <formula>$Y185=1</formula>
    </cfRule>
  </conditionalFormatting>
  <conditionalFormatting sqref="Y188:Y190">
    <cfRule type="expression" dxfId="22243" priority="12837">
      <formula>$Y188=4</formula>
    </cfRule>
    <cfRule type="expression" dxfId="22242" priority="12838">
      <formula>$Y188=3</formula>
    </cfRule>
    <cfRule type="expression" dxfId="22241" priority="12839">
      <formula>$Y188=2</formula>
    </cfRule>
    <cfRule type="expression" dxfId="22240" priority="12840">
      <formula>$Y188=1</formula>
    </cfRule>
  </conditionalFormatting>
  <conditionalFormatting sqref="Y188:Y190">
    <cfRule type="expression" dxfId="22239" priority="12833">
      <formula>$Y188=4</formula>
    </cfRule>
    <cfRule type="expression" dxfId="22238" priority="12834">
      <formula>$Y188=3</formula>
    </cfRule>
    <cfRule type="expression" dxfId="22237" priority="12835">
      <formula>$Y188=2</formula>
    </cfRule>
    <cfRule type="expression" dxfId="22236" priority="12836">
      <formula>$Y188=1</formula>
    </cfRule>
  </conditionalFormatting>
  <conditionalFormatting sqref="W188:X190">
    <cfRule type="expression" dxfId="22235" priority="12829">
      <formula>$Y188=4</formula>
    </cfRule>
    <cfRule type="expression" dxfId="22234" priority="12830">
      <formula>$Y188=3</formula>
    </cfRule>
    <cfRule type="expression" dxfId="22233" priority="12831">
      <formula>$Y188=2</formula>
    </cfRule>
    <cfRule type="expression" dxfId="22232" priority="12832">
      <formula>$Y188=1</formula>
    </cfRule>
  </conditionalFormatting>
  <conditionalFormatting sqref="W188:X190">
    <cfRule type="expression" dxfId="22231" priority="12825">
      <formula>$Y188=4</formula>
    </cfRule>
    <cfRule type="expression" dxfId="22230" priority="12826">
      <formula>$Y188=3</formula>
    </cfRule>
    <cfRule type="expression" dxfId="22229" priority="12827">
      <formula>$Y188=2</formula>
    </cfRule>
    <cfRule type="expression" dxfId="22228" priority="12828">
      <formula>$Y188=1</formula>
    </cfRule>
  </conditionalFormatting>
  <conditionalFormatting sqref="Y191:Y194">
    <cfRule type="expression" dxfId="22227" priority="12821">
      <formula>$Y191=4</formula>
    </cfRule>
    <cfRule type="expression" dxfId="22226" priority="12822">
      <formula>$Y191=3</formula>
    </cfRule>
    <cfRule type="expression" dxfId="22225" priority="12823">
      <formula>$Y191=2</formula>
    </cfRule>
    <cfRule type="expression" dxfId="22224" priority="12824">
      <formula>$Y191=1</formula>
    </cfRule>
  </conditionalFormatting>
  <conditionalFormatting sqref="Y191:Y194">
    <cfRule type="expression" dxfId="22223" priority="12817">
      <formula>$Y191=4</formula>
    </cfRule>
    <cfRule type="expression" dxfId="22222" priority="12818">
      <formula>$Y191=3</formula>
    </cfRule>
    <cfRule type="expression" dxfId="22221" priority="12819">
      <formula>$Y191=2</formula>
    </cfRule>
    <cfRule type="expression" dxfId="22220" priority="12820">
      <formula>$Y191=1</formula>
    </cfRule>
  </conditionalFormatting>
  <conditionalFormatting sqref="W191:X194">
    <cfRule type="expression" dxfId="22219" priority="12813">
      <formula>$Y191=4</formula>
    </cfRule>
    <cfRule type="expression" dxfId="22218" priority="12814">
      <formula>$Y191=3</formula>
    </cfRule>
    <cfRule type="expression" dxfId="22217" priority="12815">
      <formula>$Y191=2</formula>
    </cfRule>
    <cfRule type="expression" dxfId="22216" priority="12816">
      <formula>$Y191=1</formula>
    </cfRule>
  </conditionalFormatting>
  <conditionalFormatting sqref="W191:X194">
    <cfRule type="expression" dxfId="22215" priority="12809">
      <formula>$Y191=4</formula>
    </cfRule>
    <cfRule type="expression" dxfId="22214" priority="12810">
      <formula>$Y191=3</formula>
    </cfRule>
    <cfRule type="expression" dxfId="22213" priority="12811">
      <formula>$Y191=2</formula>
    </cfRule>
    <cfRule type="expression" dxfId="22212" priority="12812">
      <formula>$Y191=1</formula>
    </cfRule>
  </conditionalFormatting>
  <conditionalFormatting sqref="AB195:AC200">
    <cfRule type="expression" dxfId="22211" priority="12805">
      <formula>$Y195=4</formula>
    </cfRule>
    <cfRule type="expression" dxfId="22210" priority="12806">
      <formula>$Y195=3</formula>
    </cfRule>
    <cfRule type="expression" dxfId="22209" priority="12807">
      <formula>$Y195=2</formula>
    </cfRule>
    <cfRule type="expression" dxfId="22208" priority="12808">
      <formula>$Y195=1</formula>
    </cfRule>
  </conditionalFormatting>
  <conditionalFormatting sqref="AB201:AC202">
    <cfRule type="expression" dxfId="22207" priority="12801">
      <formula>$Y201=4</formula>
    </cfRule>
    <cfRule type="expression" dxfId="22206" priority="12802">
      <formula>$Y201=3</formula>
    </cfRule>
    <cfRule type="expression" dxfId="22205" priority="12803">
      <formula>$Y201=2</formula>
    </cfRule>
    <cfRule type="expression" dxfId="22204" priority="12804">
      <formula>$Y201=1</formula>
    </cfRule>
  </conditionalFormatting>
  <conditionalFormatting sqref="AB204:AC204">
    <cfRule type="expression" dxfId="22203" priority="12797">
      <formula>$Y204=4</formula>
    </cfRule>
    <cfRule type="expression" dxfId="22202" priority="12798">
      <formula>$Y204=3</formula>
    </cfRule>
    <cfRule type="expression" dxfId="22201" priority="12799">
      <formula>$Y204=2</formula>
    </cfRule>
    <cfRule type="expression" dxfId="22200" priority="12800">
      <formula>$Y204=1</formula>
    </cfRule>
  </conditionalFormatting>
  <conditionalFormatting sqref="Y195:Y202">
    <cfRule type="expression" dxfId="22199" priority="12793">
      <formula>$Y195=4</formula>
    </cfRule>
    <cfRule type="expression" dxfId="22198" priority="12794">
      <formula>$Y195=3</formula>
    </cfRule>
    <cfRule type="expression" dxfId="22197" priority="12795">
      <formula>$Y195=2</formula>
    </cfRule>
    <cfRule type="expression" dxfId="22196" priority="12796">
      <formula>$Y195=1</formula>
    </cfRule>
  </conditionalFormatting>
  <conditionalFormatting sqref="Y195:Y202">
    <cfRule type="expression" dxfId="22195" priority="12789">
      <formula>$Y195=4</formula>
    </cfRule>
    <cfRule type="expression" dxfId="22194" priority="12790">
      <formula>$Y195=3</formula>
    </cfRule>
    <cfRule type="expression" dxfId="22193" priority="12791">
      <formula>$Y195=2</formula>
    </cfRule>
    <cfRule type="expression" dxfId="22192" priority="12792">
      <formula>$Y195=1</formula>
    </cfRule>
  </conditionalFormatting>
  <conditionalFormatting sqref="W195:X202">
    <cfRule type="expression" dxfId="22191" priority="12785">
      <formula>$Y195=4</formula>
    </cfRule>
    <cfRule type="expression" dxfId="22190" priority="12786">
      <formula>$Y195=3</formula>
    </cfRule>
    <cfRule type="expression" dxfId="22189" priority="12787">
      <formula>$Y195=2</formula>
    </cfRule>
    <cfRule type="expression" dxfId="22188" priority="12788">
      <formula>$Y195=1</formula>
    </cfRule>
  </conditionalFormatting>
  <conditionalFormatting sqref="W195:X202">
    <cfRule type="expression" dxfId="22187" priority="12781">
      <formula>$Y195=4</formula>
    </cfRule>
    <cfRule type="expression" dxfId="22186" priority="12782">
      <formula>$Y195=3</formula>
    </cfRule>
    <cfRule type="expression" dxfId="22185" priority="12783">
      <formula>$Y195=2</formula>
    </cfRule>
    <cfRule type="expression" dxfId="22184" priority="12784">
      <formula>$Y195=1</formula>
    </cfRule>
  </conditionalFormatting>
  <conditionalFormatting sqref="AB205:AC206">
    <cfRule type="expression" dxfId="22183" priority="12777">
      <formula>$Y205=4</formula>
    </cfRule>
    <cfRule type="expression" dxfId="22182" priority="12778">
      <formula>$Y205=3</formula>
    </cfRule>
    <cfRule type="expression" dxfId="22181" priority="12779">
      <formula>$Y205=2</formula>
    </cfRule>
    <cfRule type="expression" dxfId="22180" priority="12780">
      <formula>$Y205=1</formula>
    </cfRule>
  </conditionalFormatting>
  <conditionalFormatting sqref="X204:Y205">
    <cfRule type="expression" dxfId="22179" priority="12773">
      <formula>$Y204=4</formula>
    </cfRule>
    <cfRule type="expression" dxfId="22178" priority="12774">
      <formula>$Y204=3</formula>
    </cfRule>
    <cfRule type="expression" dxfId="22177" priority="12775">
      <formula>$Y204=2</formula>
    </cfRule>
    <cfRule type="expression" dxfId="22176" priority="12776">
      <formula>$Y204=1</formula>
    </cfRule>
  </conditionalFormatting>
  <conditionalFormatting sqref="W204:W205">
    <cfRule type="expression" dxfId="22175" priority="12769">
      <formula>$Y204=4</formula>
    </cfRule>
    <cfRule type="expression" dxfId="22174" priority="12770">
      <formula>$Y204=3</formula>
    </cfRule>
    <cfRule type="expression" dxfId="22173" priority="12771">
      <formula>$Y204=2</formula>
    </cfRule>
    <cfRule type="expression" dxfId="22172" priority="12772">
      <formula>$Y204=1</formula>
    </cfRule>
  </conditionalFormatting>
  <conditionalFormatting sqref="W204:W205">
    <cfRule type="expression" dxfId="22171" priority="12765">
      <formula>$Y204=4</formula>
    </cfRule>
    <cfRule type="expression" dxfId="22170" priority="12766">
      <formula>$Y204=3</formula>
    </cfRule>
    <cfRule type="expression" dxfId="22169" priority="12767">
      <formula>$Y204=2</formula>
    </cfRule>
    <cfRule type="expression" dxfId="22168" priority="12768">
      <formula>$Y204=1</formula>
    </cfRule>
  </conditionalFormatting>
  <conditionalFormatting sqref="X215:Y217">
    <cfRule type="expression" dxfId="22167" priority="12761">
      <formula>$Y215=4</formula>
    </cfRule>
    <cfRule type="expression" dxfId="22166" priority="12762">
      <formula>$Y215=3</formula>
    </cfRule>
    <cfRule type="expression" dxfId="22165" priority="12763">
      <formula>$Y215=2</formula>
    </cfRule>
    <cfRule type="expression" dxfId="22164" priority="12764">
      <formula>$Y215=1</formula>
    </cfRule>
  </conditionalFormatting>
  <conditionalFormatting sqref="W215:W217">
    <cfRule type="expression" dxfId="22163" priority="12757">
      <formula>$Y215=4</formula>
    </cfRule>
    <cfRule type="expression" dxfId="22162" priority="12758">
      <formula>$Y215=3</formula>
    </cfRule>
    <cfRule type="expression" dxfId="22161" priority="12759">
      <formula>$Y215=2</formula>
    </cfRule>
    <cfRule type="expression" dxfId="22160" priority="12760">
      <formula>$Y215=1</formula>
    </cfRule>
  </conditionalFormatting>
  <conditionalFormatting sqref="W215:W217">
    <cfRule type="expression" dxfId="22159" priority="12753">
      <formula>$Y215=4</formula>
    </cfRule>
    <cfRule type="expression" dxfId="22158" priority="12754">
      <formula>$Y215=3</formula>
    </cfRule>
    <cfRule type="expression" dxfId="22157" priority="12755">
      <formula>$Y215=2</formula>
    </cfRule>
    <cfRule type="expression" dxfId="22156" priority="12756">
      <formula>$Y215=1</formula>
    </cfRule>
  </conditionalFormatting>
  <conditionalFormatting sqref="AB215:AC217">
    <cfRule type="expression" dxfId="22155" priority="12749">
      <formula>$Y215=4</formula>
    </cfRule>
    <cfRule type="expression" dxfId="22154" priority="12750">
      <formula>$Y215=3</formula>
    </cfRule>
    <cfRule type="expression" dxfId="22153" priority="12751">
      <formula>$Y215=2</formula>
    </cfRule>
    <cfRule type="expression" dxfId="22152" priority="12752">
      <formula>$Y215=1</formula>
    </cfRule>
  </conditionalFormatting>
  <conditionalFormatting sqref="R174:R175">
    <cfRule type="expression" dxfId="22151" priority="12745">
      <formula>$Y174=4</formula>
    </cfRule>
    <cfRule type="expression" dxfId="22150" priority="12746">
      <formula>$Y174=3</formula>
    </cfRule>
    <cfRule type="expression" dxfId="22149" priority="12747">
      <formula>$Y174=2</formula>
    </cfRule>
    <cfRule type="expression" dxfId="22148" priority="12748">
      <formula>$Y174=1</formula>
    </cfRule>
  </conditionalFormatting>
  <conditionalFormatting sqref="AB174:AC175 S174:Z175">
    <cfRule type="expression" dxfId="22147" priority="12741">
      <formula>$Y174=4</formula>
    </cfRule>
    <cfRule type="expression" dxfId="22146" priority="12742">
      <formula>$Y174=3</formula>
    </cfRule>
    <cfRule type="expression" dxfId="22145" priority="12743">
      <formula>$Y174=2</formula>
    </cfRule>
    <cfRule type="expression" dxfId="22144" priority="12744">
      <formula>$Y174=1</formula>
    </cfRule>
  </conditionalFormatting>
  <conditionalFormatting sqref="AA174:AA175">
    <cfRule type="expression" dxfId="22143" priority="12737">
      <formula>$Y174=4</formula>
    </cfRule>
    <cfRule type="expression" dxfId="22142" priority="12738">
      <formula>$Y174=3</formula>
    </cfRule>
    <cfRule type="expression" dxfId="22141" priority="12739">
      <formula>$Y174=2</formula>
    </cfRule>
    <cfRule type="expression" dxfId="22140" priority="12740">
      <formula>$Y174=1</formula>
    </cfRule>
  </conditionalFormatting>
  <conditionalFormatting sqref="AB110:AC110 W110:Z110">
    <cfRule type="expression" dxfId="22139" priority="12733">
      <formula>$Y110=4</formula>
    </cfRule>
    <cfRule type="expression" dxfId="22138" priority="12734">
      <formula>$Y110=3</formula>
    </cfRule>
    <cfRule type="expression" dxfId="22137" priority="12735">
      <formula>$Y110=2</formula>
    </cfRule>
    <cfRule type="expression" dxfId="22136" priority="12736">
      <formula>$Y110=1</formula>
    </cfRule>
  </conditionalFormatting>
  <conditionalFormatting sqref="AA110">
    <cfRule type="expression" dxfId="22135" priority="12729">
      <formula>$Y110=4</formula>
    </cfRule>
    <cfRule type="expression" dxfId="22134" priority="12730">
      <formula>$Y110=3</formula>
    </cfRule>
    <cfRule type="expression" dxfId="22133" priority="12731">
      <formula>$Y110=2</formula>
    </cfRule>
    <cfRule type="expression" dxfId="22132" priority="12732">
      <formula>$Y110=1</formula>
    </cfRule>
  </conditionalFormatting>
  <conditionalFormatting sqref="AB229:AC229 W229:Z229">
    <cfRule type="expression" dxfId="22131" priority="12725">
      <formula>$Y229=4</formula>
    </cfRule>
    <cfRule type="expression" dxfId="22130" priority="12726">
      <formula>$Y229=3</formula>
    </cfRule>
    <cfRule type="expression" dxfId="22129" priority="12727">
      <formula>$Y229=2</formula>
    </cfRule>
    <cfRule type="expression" dxfId="22128" priority="12728">
      <formula>$Y229=1</formula>
    </cfRule>
  </conditionalFormatting>
  <conditionalFormatting sqref="AA229">
    <cfRule type="expression" dxfId="22127" priority="12721">
      <formula>$Y229=4</formula>
    </cfRule>
    <cfRule type="expression" dxfId="22126" priority="12722">
      <formula>$Y229=3</formula>
    </cfRule>
    <cfRule type="expression" dxfId="22125" priority="12723">
      <formula>$Y229=2</formula>
    </cfRule>
    <cfRule type="expression" dxfId="22124" priority="12724">
      <formula>$Y229=1</formula>
    </cfRule>
  </conditionalFormatting>
  <conditionalFormatting sqref="AB229:AC229 W229:Z229">
    <cfRule type="expression" dxfId="22123" priority="12717">
      <formula>$Y229=4</formula>
    </cfRule>
    <cfRule type="expression" dxfId="22122" priority="12718">
      <formula>$Y229=3</formula>
    </cfRule>
    <cfRule type="expression" dxfId="22121" priority="12719">
      <formula>$Y229=2</formula>
    </cfRule>
    <cfRule type="expression" dxfId="22120" priority="12720">
      <formula>$Y229=1</formula>
    </cfRule>
  </conditionalFormatting>
  <conditionalFormatting sqref="AA229">
    <cfRule type="expression" dxfId="22119" priority="12713">
      <formula>$Y229=4</formula>
    </cfRule>
    <cfRule type="expression" dxfId="22118" priority="12714">
      <formula>$Y229=3</formula>
    </cfRule>
    <cfRule type="expression" dxfId="22117" priority="12715">
      <formula>$Y229=2</formula>
    </cfRule>
    <cfRule type="expression" dxfId="22116" priority="12716">
      <formula>$Y229=1</formula>
    </cfRule>
  </conditionalFormatting>
  <conditionalFormatting sqref="R159">
    <cfRule type="expression" dxfId="22115" priority="11553">
      <formula>$Y159=4</formula>
    </cfRule>
    <cfRule type="expression" dxfId="22114" priority="11554">
      <formula>$Y159=3</formula>
    </cfRule>
    <cfRule type="expression" dxfId="22113" priority="11555">
      <formula>$Y159=2</formula>
    </cfRule>
    <cfRule type="expression" dxfId="22112" priority="11556">
      <formula>$Y159=1</formula>
    </cfRule>
  </conditionalFormatting>
  <conditionalFormatting sqref="S159:Y159">
    <cfRule type="expression" dxfId="22111" priority="11549">
      <formula>$Y159=4</formula>
    </cfRule>
    <cfRule type="expression" dxfId="22110" priority="11550">
      <formula>$Y159=3</formula>
    </cfRule>
    <cfRule type="expression" dxfId="22109" priority="11551">
      <formula>$Y159=2</formula>
    </cfRule>
    <cfRule type="expression" dxfId="22108" priority="11552">
      <formula>$Y159=1</formula>
    </cfRule>
  </conditionalFormatting>
  <conditionalFormatting sqref="R159">
    <cfRule type="expression" dxfId="22107" priority="11545">
      <formula>$Y159=4</formula>
    </cfRule>
    <cfRule type="expression" dxfId="22106" priority="11546">
      <formula>$Y159=3</formula>
    </cfRule>
    <cfRule type="expression" dxfId="22105" priority="11547">
      <formula>$Y159=2</formula>
    </cfRule>
    <cfRule type="expression" dxfId="22104" priority="11548">
      <formula>$Y159=1</formula>
    </cfRule>
  </conditionalFormatting>
  <conditionalFormatting sqref="S159:Y159">
    <cfRule type="expression" dxfId="22103" priority="11541">
      <formula>$Y159=4</formula>
    </cfRule>
    <cfRule type="expression" dxfId="22102" priority="11542">
      <formula>$Y159=3</formula>
    </cfRule>
    <cfRule type="expression" dxfId="22101" priority="11543">
      <formula>$Y159=2</formula>
    </cfRule>
    <cfRule type="expression" dxfId="22100" priority="11544">
      <formula>$Y159=1</formula>
    </cfRule>
  </conditionalFormatting>
  <conditionalFormatting sqref="R234:R238">
    <cfRule type="expression" dxfId="22099" priority="11509">
      <formula>$Y234=4</formula>
    </cfRule>
    <cfRule type="expression" dxfId="22098" priority="11510">
      <formula>$Y234=3</formula>
    </cfRule>
    <cfRule type="expression" dxfId="22097" priority="11511">
      <formula>$Y234=2</formula>
    </cfRule>
    <cfRule type="expression" dxfId="22096" priority="11512">
      <formula>$Y234=1</formula>
    </cfRule>
  </conditionalFormatting>
  <conditionalFormatting sqref="S234:V238">
    <cfRule type="expression" dxfId="22095" priority="11505">
      <formula>$Y234=4</formula>
    </cfRule>
    <cfRule type="expression" dxfId="22094" priority="11506">
      <formula>$Y234=3</formula>
    </cfRule>
    <cfRule type="expression" dxfId="22093" priority="11507">
      <formula>$Y234=2</formula>
    </cfRule>
    <cfRule type="expression" dxfId="22092" priority="11508">
      <formula>$Y234=1</formula>
    </cfRule>
  </conditionalFormatting>
  <conditionalFormatting sqref="R234:R238">
    <cfRule type="expression" dxfId="22091" priority="11501">
      <formula>$Y234=4</formula>
    </cfRule>
    <cfRule type="expression" dxfId="22090" priority="11502">
      <formula>$Y234=3</formula>
    </cfRule>
    <cfRule type="expression" dxfId="22089" priority="11503">
      <formula>$Y234=2</formula>
    </cfRule>
    <cfRule type="expression" dxfId="22088" priority="11504">
      <formula>$Y234=1</formula>
    </cfRule>
  </conditionalFormatting>
  <conditionalFormatting sqref="S234:V238">
    <cfRule type="expression" dxfId="22087" priority="11497">
      <formula>$Y234=4</formula>
    </cfRule>
    <cfRule type="expression" dxfId="22086" priority="11498">
      <formula>$Y234=3</formula>
    </cfRule>
    <cfRule type="expression" dxfId="22085" priority="11499">
      <formula>$Y234=2</formula>
    </cfRule>
    <cfRule type="expression" dxfId="22084" priority="11500">
      <formula>$Y234=1</formula>
    </cfRule>
  </conditionalFormatting>
  <conditionalFormatting sqref="L242:M255 M256">
    <cfRule type="expression" dxfId="22083" priority="11465">
      <formula>$Y242=4</formula>
    </cfRule>
    <cfRule type="expression" dxfId="22082" priority="11466">
      <formula>$Y242=3</formula>
    </cfRule>
    <cfRule type="expression" dxfId="22081" priority="11467">
      <formula>$Y242=2</formula>
    </cfRule>
    <cfRule type="expression" dxfId="22080" priority="11468">
      <formula>$Y242=1</formula>
    </cfRule>
  </conditionalFormatting>
  <conditionalFormatting sqref="E242:E256 J242:K256">
    <cfRule type="expression" dxfId="22079" priority="11457">
      <formula>$Y242=4</formula>
    </cfRule>
    <cfRule type="expression" dxfId="22078" priority="11458">
      <formula>$Y242=3</formula>
    </cfRule>
    <cfRule type="expression" dxfId="22077" priority="11459">
      <formula>$Y242=2</formula>
    </cfRule>
    <cfRule type="expression" dxfId="22076" priority="11460">
      <formula>$Y242=1</formula>
    </cfRule>
  </conditionalFormatting>
  <conditionalFormatting sqref="A242:A256">
    <cfRule type="expression" dxfId="22075" priority="11469">
      <formula>$Y242=4</formula>
    </cfRule>
    <cfRule type="expression" dxfId="22074" priority="11470">
      <formula>$Y242=3</formula>
    </cfRule>
  </conditionalFormatting>
  <conditionalFormatting sqref="A242:A256">
    <cfRule type="expression" dxfId="22073" priority="11471">
      <formula>$Y242=2</formula>
    </cfRule>
    <cfRule type="expression" dxfId="22072" priority="11472">
      <formula>$Y242=1</formula>
    </cfRule>
  </conditionalFormatting>
  <conditionalFormatting sqref="B242:D256">
    <cfRule type="expression" dxfId="22071" priority="11461">
      <formula>$Y242=4</formula>
    </cfRule>
    <cfRule type="expression" dxfId="22070" priority="11462">
      <formula>$Y242=3</formula>
    </cfRule>
  </conditionalFormatting>
  <conditionalFormatting sqref="B242:D256">
    <cfRule type="expression" dxfId="22069" priority="11463">
      <formula>$Y242=2</formula>
    </cfRule>
    <cfRule type="expression" dxfId="22068" priority="11464">
      <formula>$Y242=1</formula>
    </cfRule>
  </conditionalFormatting>
  <conditionalFormatting sqref="F242:F256">
    <cfRule type="expression" dxfId="22067" priority="11453">
      <formula>$Y242=4</formula>
    </cfRule>
    <cfRule type="expression" dxfId="22066" priority="11454">
      <formula>$Y242=3</formula>
    </cfRule>
    <cfRule type="expression" dxfId="22065" priority="11455">
      <formula>$Y242=2</formula>
    </cfRule>
    <cfRule type="expression" dxfId="22064" priority="11456">
      <formula>$Y242=1</formula>
    </cfRule>
  </conditionalFormatting>
  <conditionalFormatting sqref="F242:F256">
    <cfRule type="expression" dxfId="22063" priority="11445">
      <formula>$Y242=4</formula>
    </cfRule>
    <cfRule type="expression" dxfId="22062" priority="11446">
      <formula>$Y242=3</formula>
    </cfRule>
    <cfRule type="expression" dxfId="22061" priority="11447">
      <formula>$Y242=2</formula>
    </cfRule>
    <cfRule type="expression" dxfId="22060" priority="11448">
      <formula>$Y242=1</formula>
    </cfRule>
    <cfRule type="expression" dxfId="22059" priority="11449">
      <formula>$Y242=4</formula>
    </cfRule>
    <cfRule type="expression" dxfId="22058" priority="11450">
      <formula>$Y242=3</formula>
    </cfRule>
    <cfRule type="expression" dxfId="22057" priority="11451">
      <formula>$Y242=2</formula>
    </cfRule>
    <cfRule type="expression" dxfId="22056" priority="11452">
      <formula>$Y242=1</formula>
    </cfRule>
  </conditionalFormatting>
  <conditionalFormatting sqref="J242:J256">
    <cfRule type="expression" dxfId="22055" priority="11441">
      <formula>$Y242=4</formula>
    </cfRule>
    <cfRule type="expression" dxfId="22054" priority="11442">
      <formula>$Y242=3</formula>
    </cfRule>
    <cfRule type="expression" dxfId="22053" priority="11443">
      <formula>$Y242=2</formula>
    </cfRule>
    <cfRule type="expression" dxfId="22052" priority="11444">
      <formula>$Y242=1</formula>
    </cfRule>
  </conditionalFormatting>
  <conditionalFormatting sqref="J242:J256">
    <cfRule type="expression" dxfId="22051" priority="11437">
      <formula>$Y242=4</formula>
    </cfRule>
    <cfRule type="expression" dxfId="22050" priority="11438">
      <formula>$Y242=3</formula>
    </cfRule>
    <cfRule type="expression" dxfId="22049" priority="11439">
      <formula>$Y242=2</formula>
    </cfRule>
    <cfRule type="expression" dxfId="22048" priority="11440">
      <formula>$Y242=1</formula>
    </cfRule>
  </conditionalFormatting>
  <conditionalFormatting sqref="F242:F256">
    <cfRule type="expression" dxfId="22047" priority="11433">
      <formula>$Y242=4</formula>
    </cfRule>
    <cfRule type="expression" dxfId="22046" priority="11434">
      <formula>$Y242=3</formula>
    </cfRule>
    <cfRule type="expression" dxfId="22045" priority="11435">
      <formula>$Y242=2</formula>
    </cfRule>
    <cfRule type="expression" dxfId="22044" priority="11436">
      <formula>$Y242=1</formula>
    </cfRule>
  </conditionalFormatting>
  <conditionalFormatting sqref="F242:F256">
    <cfRule type="expression" dxfId="22043" priority="11425">
      <formula>$Y242=4</formula>
    </cfRule>
    <cfRule type="expression" dxfId="22042" priority="11426">
      <formula>$Y242=3</formula>
    </cfRule>
    <cfRule type="expression" dxfId="22041" priority="11427">
      <formula>$Y242=2</formula>
    </cfRule>
    <cfRule type="expression" dxfId="22040" priority="11428">
      <formula>$Y242=1</formula>
    </cfRule>
    <cfRule type="expression" dxfId="22039" priority="11429">
      <formula>$Y242=4</formula>
    </cfRule>
    <cfRule type="expression" dxfId="22038" priority="11430">
      <formula>$Y242=3</formula>
    </cfRule>
    <cfRule type="expression" dxfId="22037" priority="11431">
      <formula>$Y242=2</formula>
    </cfRule>
    <cfRule type="expression" dxfId="22036" priority="11432">
      <formula>$Y242=1</formula>
    </cfRule>
  </conditionalFormatting>
  <conditionalFormatting sqref="F242:F256">
    <cfRule type="expression" dxfId="22035" priority="11421">
      <formula>$Y242=4</formula>
    </cfRule>
    <cfRule type="expression" dxfId="22034" priority="11422">
      <formula>$Y242=3</formula>
    </cfRule>
    <cfRule type="expression" dxfId="22033" priority="11423">
      <formula>$Y242=2</formula>
    </cfRule>
    <cfRule type="expression" dxfId="22032" priority="11424">
      <formula>$Y242=1</formula>
    </cfRule>
  </conditionalFormatting>
  <conditionalFormatting sqref="F242:F256">
    <cfRule type="expression" dxfId="22031" priority="11413">
      <formula>$Y242=4</formula>
    </cfRule>
    <cfRule type="expression" dxfId="22030" priority="11414">
      <formula>$Y242=3</formula>
    </cfRule>
    <cfRule type="expression" dxfId="22029" priority="11415">
      <formula>$Y242=2</formula>
    </cfRule>
    <cfRule type="expression" dxfId="22028" priority="11416">
      <formula>$Y242=1</formula>
    </cfRule>
    <cfRule type="expression" dxfId="22027" priority="11417">
      <formula>$Y242=4</formula>
    </cfRule>
    <cfRule type="expression" dxfId="22026" priority="11418">
      <formula>$Y242=3</formula>
    </cfRule>
    <cfRule type="expression" dxfId="22025" priority="11419">
      <formula>$Y242=2</formula>
    </cfRule>
    <cfRule type="expression" dxfId="22024" priority="11420">
      <formula>$Y242=1</formula>
    </cfRule>
  </conditionalFormatting>
  <conditionalFormatting sqref="G242:G256 I242:I256">
    <cfRule type="expression" dxfId="22023" priority="11409">
      <formula>$Y242=4</formula>
    </cfRule>
    <cfRule type="expression" dxfId="22022" priority="11410">
      <formula>$Y242=3</formula>
    </cfRule>
    <cfRule type="expression" dxfId="22021" priority="11411">
      <formula>$Y242=2</formula>
    </cfRule>
    <cfRule type="expression" dxfId="22020" priority="11412">
      <formula>$Y242=1</formula>
    </cfRule>
  </conditionalFormatting>
  <conditionalFormatting sqref="G242:G256">
    <cfRule type="expression" dxfId="22019" priority="11401">
      <formula>$Y242=4</formula>
    </cfRule>
    <cfRule type="expression" dxfId="22018" priority="11402">
      <formula>$Y242=3</formula>
    </cfRule>
    <cfRule type="expression" dxfId="22017" priority="11403">
      <formula>$Y242=2</formula>
    </cfRule>
    <cfRule type="expression" dxfId="22016" priority="11404">
      <formula>$Y242=1</formula>
    </cfRule>
    <cfRule type="expression" dxfId="22015" priority="11405">
      <formula>$Y242=4</formula>
    </cfRule>
    <cfRule type="expression" dxfId="22014" priority="11406">
      <formula>$Y242=3</formula>
    </cfRule>
    <cfRule type="expression" dxfId="22013" priority="11407">
      <formula>$Y242=2</formula>
    </cfRule>
    <cfRule type="expression" dxfId="22012" priority="11408">
      <formula>$Y242=1</formula>
    </cfRule>
  </conditionalFormatting>
  <conditionalFormatting sqref="I242:I256">
    <cfRule type="expression" dxfId="22011" priority="11397">
      <formula>$Y242=4</formula>
    </cfRule>
    <cfRule type="expression" dxfId="22010" priority="11398">
      <formula>$Y242=3</formula>
    </cfRule>
    <cfRule type="expression" dxfId="22009" priority="11399">
      <formula>$Y242=2</formula>
    </cfRule>
    <cfRule type="expression" dxfId="22008" priority="11400">
      <formula>$Y242=1</formula>
    </cfRule>
  </conditionalFormatting>
  <conditionalFormatting sqref="G242:G256">
    <cfRule type="expression" dxfId="22007" priority="11393">
      <formula>$Y242=4</formula>
    </cfRule>
    <cfRule type="expression" dxfId="22006" priority="11394">
      <formula>$Y242=3</formula>
    </cfRule>
    <cfRule type="expression" dxfId="22005" priority="11395">
      <formula>$Y242=2</formula>
    </cfRule>
    <cfRule type="expression" dxfId="22004" priority="11396">
      <formula>$Y242=1</formula>
    </cfRule>
  </conditionalFormatting>
  <conditionalFormatting sqref="G242:G256">
    <cfRule type="expression" dxfId="22003" priority="11385">
      <formula>$Y242=4</formula>
    </cfRule>
    <cfRule type="expression" dxfId="22002" priority="11386">
      <formula>$Y242=3</formula>
    </cfRule>
    <cfRule type="expression" dxfId="22001" priority="11387">
      <formula>$Y242=2</formula>
    </cfRule>
    <cfRule type="expression" dxfId="22000" priority="11388">
      <formula>$Y242=1</formula>
    </cfRule>
    <cfRule type="expression" dxfId="21999" priority="11389">
      <formula>$Y242=4</formula>
    </cfRule>
    <cfRule type="expression" dxfId="21998" priority="11390">
      <formula>$Y242=3</formula>
    </cfRule>
    <cfRule type="expression" dxfId="21997" priority="11391">
      <formula>$Y242=2</formula>
    </cfRule>
    <cfRule type="expression" dxfId="21996" priority="11392">
      <formula>$Y242=1</formula>
    </cfRule>
  </conditionalFormatting>
  <conditionalFormatting sqref="H242:H256">
    <cfRule type="expression" dxfId="21995" priority="11381">
      <formula>$Y242=4</formula>
    </cfRule>
    <cfRule type="expression" dxfId="21994" priority="11382">
      <formula>$Y242=3</formula>
    </cfRule>
    <cfRule type="expression" dxfId="21993" priority="11383">
      <formula>$Y242=2</formula>
    </cfRule>
    <cfRule type="expression" dxfId="21992" priority="11384">
      <formula>$Y242=1</formula>
    </cfRule>
  </conditionalFormatting>
  <conditionalFormatting sqref="H242:H256">
    <cfRule type="expression" dxfId="21991" priority="11373">
      <formula>$Y242=4</formula>
    </cfRule>
    <cfRule type="expression" dxfId="21990" priority="11374">
      <formula>$Y242=3</formula>
    </cfRule>
    <cfRule type="expression" dxfId="21989" priority="11375">
      <formula>$Y242=2</formula>
    </cfRule>
    <cfRule type="expression" dxfId="21988" priority="11376">
      <formula>$Y242=1</formula>
    </cfRule>
    <cfRule type="expression" dxfId="21987" priority="11377">
      <formula>$Y242=4</formula>
    </cfRule>
    <cfRule type="expression" dxfId="21986" priority="11378">
      <formula>$Y242=3</formula>
    </cfRule>
    <cfRule type="expression" dxfId="21985" priority="11379">
      <formula>$Y242=2</formula>
    </cfRule>
    <cfRule type="expression" dxfId="21984" priority="11380">
      <formula>$Y242=1</formula>
    </cfRule>
  </conditionalFormatting>
  <conditionalFormatting sqref="H242:H256">
    <cfRule type="expression" dxfId="21983" priority="11369">
      <formula>$Y242=4</formula>
    </cfRule>
    <cfRule type="expression" dxfId="21982" priority="11370">
      <formula>$Y242=3</formula>
    </cfRule>
    <cfRule type="expression" dxfId="21981" priority="11371">
      <formula>$Y242=2</formula>
    </cfRule>
    <cfRule type="expression" dxfId="21980" priority="11372">
      <formula>$Y242=1</formula>
    </cfRule>
  </conditionalFormatting>
  <conditionalFormatting sqref="H242:H256">
    <cfRule type="expression" dxfId="21979" priority="11361">
      <formula>$Y242=4</formula>
    </cfRule>
    <cfRule type="expression" dxfId="21978" priority="11362">
      <formula>$Y242=3</formula>
    </cfRule>
    <cfRule type="expression" dxfId="21977" priority="11363">
      <formula>$Y242=2</formula>
    </cfRule>
    <cfRule type="expression" dxfId="21976" priority="11364">
      <formula>$Y242=1</formula>
    </cfRule>
    <cfRule type="expression" dxfId="21975" priority="11365">
      <formula>$Y242=4</formula>
    </cfRule>
    <cfRule type="expression" dxfId="21974" priority="11366">
      <formula>$Y242=3</formula>
    </cfRule>
    <cfRule type="expression" dxfId="21973" priority="11367">
      <formula>$Y242=2</formula>
    </cfRule>
    <cfRule type="expression" dxfId="21972" priority="11368">
      <formula>$Y242=1</formula>
    </cfRule>
  </conditionalFormatting>
  <conditionalFormatting sqref="H242:H256">
    <cfRule type="expression" dxfId="21971" priority="11357">
      <formula>$Y242=4</formula>
    </cfRule>
    <cfRule type="expression" dxfId="21970" priority="11358">
      <formula>$Y242=3</formula>
    </cfRule>
    <cfRule type="expression" dxfId="21969" priority="11359">
      <formula>$Y242=2</formula>
    </cfRule>
    <cfRule type="expression" dxfId="21968" priority="11360">
      <formula>$Y242=1</formula>
    </cfRule>
  </conditionalFormatting>
  <conditionalFormatting sqref="H242:H256">
    <cfRule type="expression" dxfId="21967" priority="11349">
      <formula>$Y242=4</formula>
    </cfRule>
    <cfRule type="expression" dxfId="21966" priority="11350">
      <formula>$Y242=3</formula>
    </cfRule>
    <cfRule type="expression" dxfId="21965" priority="11351">
      <formula>$Y242=2</formula>
    </cfRule>
    <cfRule type="expression" dxfId="21964" priority="11352">
      <formula>$Y242=1</formula>
    </cfRule>
    <cfRule type="expression" dxfId="21963" priority="11353">
      <formula>$Y242=4</formula>
    </cfRule>
    <cfRule type="expression" dxfId="21962" priority="11354">
      <formula>$Y242=3</formula>
    </cfRule>
    <cfRule type="expression" dxfId="21961" priority="11355">
      <formula>$Y242=2</formula>
    </cfRule>
    <cfRule type="expression" dxfId="21960" priority="11356">
      <formula>$Y242=1</formula>
    </cfRule>
  </conditionalFormatting>
  <conditionalFormatting sqref="H242:H256">
    <cfRule type="expression" dxfId="21959" priority="11345">
      <formula>$Y242=4</formula>
    </cfRule>
    <cfRule type="expression" dxfId="21958" priority="11346">
      <formula>$Y242=3</formula>
    </cfRule>
    <cfRule type="expression" dxfId="21957" priority="11347">
      <formula>$Y242=2</formula>
    </cfRule>
    <cfRule type="expression" dxfId="21956" priority="11348">
      <formula>$Y242=1</formula>
    </cfRule>
  </conditionalFormatting>
  <conditionalFormatting sqref="H242:H256">
    <cfRule type="expression" dxfId="21955" priority="11337">
      <formula>$Y242=4</formula>
    </cfRule>
    <cfRule type="expression" dxfId="21954" priority="11338">
      <formula>$Y242=3</formula>
    </cfRule>
    <cfRule type="expression" dxfId="21953" priority="11339">
      <formula>$Y242=2</formula>
    </cfRule>
    <cfRule type="expression" dxfId="21952" priority="11340">
      <formula>$Y242=1</formula>
    </cfRule>
    <cfRule type="expression" dxfId="21951" priority="11341">
      <formula>$Y242=4</formula>
    </cfRule>
    <cfRule type="expression" dxfId="21950" priority="11342">
      <formula>$Y242=3</formula>
    </cfRule>
    <cfRule type="expression" dxfId="21949" priority="11343">
      <formula>$Y242=2</formula>
    </cfRule>
    <cfRule type="expression" dxfId="21948" priority="11344">
      <formula>$Y242=1</formula>
    </cfRule>
  </conditionalFormatting>
  <conditionalFormatting sqref="H242:H256">
    <cfRule type="expression" dxfId="21947" priority="11333">
      <formula>$Y242=4</formula>
    </cfRule>
    <cfRule type="expression" dxfId="21946" priority="11334">
      <formula>$Y242=3</formula>
    </cfRule>
    <cfRule type="expression" dxfId="21945" priority="11335">
      <formula>$Y242=2</formula>
    </cfRule>
    <cfRule type="expression" dxfId="21944" priority="11336">
      <formula>$Y242=1</formula>
    </cfRule>
  </conditionalFormatting>
  <conditionalFormatting sqref="H242:H256">
    <cfRule type="expression" dxfId="21943" priority="11325">
      <formula>$Y242=4</formula>
    </cfRule>
    <cfRule type="expression" dxfId="21942" priority="11326">
      <formula>$Y242=3</formula>
    </cfRule>
    <cfRule type="expression" dxfId="21941" priority="11327">
      <formula>$Y242=2</formula>
    </cfRule>
    <cfRule type="expression" dxfId="21940" priority="11328">
      <formula>$Y242=1</formula>
    </cfRule>
    <cfRule type="expression" dxfId="21939" priority="11329">
      <formula>$Y242=4</formula>
    </cfRule>
    <cfRule type="expression" dxfId="21938" priority="11330">
      <formula>$Y242=3</formula>
    </cfRule>
    <cfRule type="expression" dxfId="21937" priority="11331">
      <formula>$Y242=2</formula>
    </cfRule>
    <cfRule type="expression" dxfId="21936" priority="11332">
      <formula>$Y242=1</formula>
    </cfRule>
  </conditionalFormatting>
  <conditionalFormatting sqref="B242:C256">
    <cfRule type="expression" dxfId="21935" priority="11321">
      <formula>$Y242=4</formula>
    </cfRule>
    <cfRule type="expression" dxfId="21934" priority="11322">
      <formula>$Y242=3</formula>
    </cfRule>
  </conditionalFormatting>
  <conditionalFormatting sqref="B242:C256">
    <cfRule type="expression" dxfId="21933" priority="11323">
      <formula>$Y242=2</formula>
    </cfRule>
    <cfRule type="expression" dxfId="21932" priority="11324">
      <formula>$Y242=1</formula>
    </cfRule>
  </conditionalFormatting>
  <conditionalFormatting sqref="B242:C256">
    <cfRule type="expression" dxfId="21931" priority="11317">
      <formula>$Y242=4</formula>
    </cfRule>
    <cfRule type="expression" dxfId="21930" priority="11318">
      <formula>$Y242=3</formula>
    </cfRule>
  </conditionalFormatting>
  <conditionalFormatting sqref="B242:C256">
    <cfRule type="expression" dxfId="21929" priority="11319">
      <formula>$Y242=2</formula>
    </cfRule>
    <cfRule type="expression" dxfId="21928" priority="11320">
      <formula>$Y242=1</formula>
    </cfRule>
  </conditionalFormatting>
  <conditionalFormatting sqref="R242:R243 R256">
    <cfRule type="expression" dxfId="21927" priority="11313">
      <formula>$Y242=4</formula>
    </cfRule>
    <cfRule type="expression" dxfId="21926" priority="11314">
      <formula>$Y242=3</formula>
    </cfRule>
    <cfRule type="expression" dxfId="21925" priority="11315">
      <formula>$Y242=2</formula>
    </cfRule>
    <cfRule type="expression" dxfId="21924" priority="11316">
      <formula>$Y242=1</formula>
    </cfRule>
  </conditionalFormatting>
  <conditionalFormatting sqref="X242:X256">
    <cfRule type="expression" dxfId="21923" priority="11309">
      <formula>$Y242=4</formula>
    </cfRule>
    <cfRule type="expression" dxfId="21922" priority="11310">
      <formula>$Y242=3</formula>
    </cfRule>
    <cfRule type="expression" dxfId="21921" priority="11311">
      <formula>$Y242=2</formula>
    </cfRule>
    <cfRule type="expression" dxfId="21920" priority="11312">
      <formula>$Y242=1</formula>
    </cfRule>
  </conditionalFormatting>
  <conditionalFormatting sqref="R242:R243 R256">
    <cfRule type="expression" dxfId="21919" priority="11305">
      <formula>$Y242=4</formula>
    </cfRule>
    <cfRule type="expression" dxfId="21918" priority="11306">
      <formula>$Y242=3</formula>
    </cfRule>
    <cfRule type="expression" dxfId="21917" priority="11307">
      <formula>$Y242=2</formula>
    </cfRule>
    <cfRule type="expression" dxfId="21916" priority="11308">
      <formula>$Y242=1</formula>
    </cfRule>
  </conditionalFormatting>
  <conditionalFormatting sqref="X242:X256">
    <cfRule type="expression" dxfId="21915" priority="11301">
      <formula>$Y242=4</formula>
    </cfRule>
    <cfRule type="expression" dxfId="21914" priority="11302">
      <formula>$Y242=3</formula>
    </cfRule>
    <cfRule type="expression" dxfId="21913" priority="11303">
      <formula>$Y242=2</formula>
    </cfRule>
    <cfRule type="expression" dxfId="21912" priority="11304">
      <formula>$Y242=1</formula>
    </cfRule>
  </conditionalFormatting>
  <conditionalFormatting sqref="O242:O256">
    <cfRule type="expression" dxfId="21911" priority="11297">
      <formula>$Y242=4</formula>
    </cfRule>
    <cfRule type="expression" dxfId="21910" priority="11298">
      <formula>$Y242=3</formula>
    </cfRule>
    <cfRule type="expression" dxfId="21909" priority="11299">
      <formula>$Y242=2</formula>
    </cfRule>
    <cfRule type="expression" dxfId="21908" priority="11300">
      <formula>$Y242=1</formula>
    </cfRule>
  </conditionalFormatting>
  <conditionalFormatting sqref="N242:N256">
    <cfRule type="expression" dxfId="21907" priority="11293">
      <formula>$Y242=4</formula>
    </cfRule>
    <cfRule type="expression" dxfId="21906" priority="11294">
      <formula>$Y242=3</formula>
    </cfRule>
    <cfRule type="expression" dxfId="21905" priority="11295">
      <formula>$Y242=2</formula>
    </cfRule>
    <cfRule type="expression" dxfId="21904" priority="11296">
      <formula>$Y242=1</formula>
    </cfRule>
  </conditionalFormatting>
  <conditionalFormatting sqref="O242:O256">
    <cfRule type="expression" dxfId="21903" priority="11289">
      <formula>$Y242=4</formula>
    </cfRule>
    <cfRule type="expression" dxfId="21902" priority="11290">
      <formula>$Y242=3</formula>
    </cfRule>
    <cfRule type="expression" dxfId="21901" priority="11291">
      <formula>$Y242=2</formula>
    </cfRule>
    <cfRule type="expression" dxfId="21900" priority="11292">
      <formula>$Y242=1</formula>
    </cfRule>
  </conditionalFormatting>
  <conditionalFormatting sqref="N242:N256">
    <cfRule type="expression" dxfId="21899" priority="11285">
      <formula>$Y242=4</formula>
    </cfRule>
    <cfRule type="expression" dxfId="21898" priority="11286">
      <formula>$Y242=3</formula>
    </cfRule>
    <cfRule type="expression" dxfId="21897" priority="11287">
      <formula>$Y242=2</formula>
    </cfRule>
    <cfRule type="expression" dxfId="21896" priority="11288">
      <formula>$Y242=1</formula>
    </cfRule>
  </conditionalFormatting>
  <conditionalFormatting sqref="Q242:Q256 S242:W242 Y242:Z243 Y256:Z256 Z244:Z255 S256:W256 S243:V243 W243:W255 AB242:AF256">
    <cfRule type="expression" dxfId="21895" priority="11281">
      <formula>$Y242=4</formula>
    </cfRule>
    <cfRule type="expression" dxfId="21894" priority="11282">
      <formula>$Y242=3</formula>
    </cfRule>
    <cfRule type="expression" dxfId="21893" priority="11283">
      <formula>$Y242=2</formula>
    </cfRule>
    <cfRule type="expression" dxfId="21892" priority="11284">
      <formula>$Y242=1</formula>
    </cfRule>
  </conditionalFormatting>
  <conditionalFormatting sqref="AA242:AA256">
    <cfRule type="expression" dxfId="21891" priority="11277">
      <formula>$Y242=4</formula>
    </cfRule>
    <cfRule type="expression" dxfId="21890" priority="11278">
      <formula>$Y242=3</formula>
    </cfRule>
    <cfRule type="expression" dxfId="21889" priority="11279">
      <formula>$Y242=2</formula>
    </cfRule>
    <cfRule type="expression" dxfId="21888" priority="11280">
      <formula>$Y242=1</formula>
    </cfRule>
  </conditionalFormatting>
  <conditionalFormatting sqref="P242:P256">
    <cfRule type="expression" dxfId="21887" priority="11273">
      <formula>$Y242=4</formula>
    </cfRule>
    <cfRule type="expression" dxfId="21886" priority="11274">
      <formula>$Y242=3</formula>
    </cfRule>
    <cfRule type="expression" dxfId="21885" priority="11275">
      <formula>$Y242=2</formula>
    </cfRule>
    <cfRule type="expression" dxfId="21884" priority="11276">
      <formula>$Y242=1</formula>
    </cfRule>
  </conditionalFormatting>
  <conditionalFormatting sqref="Q242:Q256 S242:W242 Y242:Z243 Y256:Z256 Z244:Z255 S256:W256 S243:V243 W243:W255 AB242:AF256">
    <cfRule type="expression" dxfId="21883" priority="11269">
      <formula>$Y242=4</formula>
    </cfRule>
    <cfRule type="expression" dxfId="21882" priority="11270">
      <formula>$Y242=3</formula>
    </cfRule>
    <cfRule type="expression" dxfId="21881" priority="11271">
      <formula>$Y242=2</formula>
    </cfRule>
    <cfRule type="expression" dxfId="21880" priority="11272">
      <formula>$Y242=1</formula>
    </cfRule>
  </conditionalFormatting>
  <conditionalFormatting sqref="AA242:AA256">
    <cfRule type="expression" dxfId="21879" priority="11265">
      <formula>$Y242=4</formula>
    </cfRule>
    <cfRule type="expression" dxfId="21878" priority="11266">
      <formula>$Y242=3</formula>
    </cfRule>
    <cfRule type="expression" dxfId="21877" priority="11267">
      <formula>$Y242=2</formula>
    </cfRule>
    <cfRule type="expression" dxfId="21876" priority="11268">
      <formula>$Y242=1</formula>
    </cfRule>
  </conditionalFormatting>
  <conditionalFormatting sqref="P242:P256">
    <cfRule type="expression" dxfId="21875" priority="11261">
      <formula>$Y242=4</formula>
    </cfRule>
    <cfRule type="expression" dxfId="21874" priority="11262">
      <formula>$Y242=3</formula>
    </cfRule>
    <cfRule type="expression" dxfId="21873" priority="11263">
      <formula>$Y242=2</formula>
    </cfRule>
    <cfRule type="expression" dxfId="21872" priority="11264">
      <formula>$Y242=1</formula>
    </cfRule>
  </conditionalFormatting>
  <conditionalFormatting sqref="Q242:Q256 S242:W242 Y242:Z243 Y256:Z256 Z244:Z255 S256:W256 S243:V243 W243:W255 AB242:AF256">
    <cfRule type="expression" dxfId="21871" priority="11257">
      <formula>$Y242=4</formula>
    </cfRule>
    <cfRule type="expression" dxfId="21870" priority="11258">
      <formula>$Y242=3</formula>
    </cfRule>
    <cfRule type="expression" dxfId="21869" priority="11259">
      <formula>$Y242=2</formula>
    </cfRule>
    <cfRule type="expression" dxfId="21868" priority="11260">
      <formula>$Y242=1</formula>
    </cfRule>
  </conditionalFormatting>
  <conditionalFormatting sqref="AA242:AA256">
    <cfRule type="expression" dxfId="21867" priority="11253">
      <formula>$Y242=4</formula>
    </cfRule>
    <cfRule type="expression" dxfId="21866" priority="11254">
      <formula>$Y242=3</formula>
    </cfRule>
    <cfRule type="expression" dxfId="21865" priority="11255">
      <formula>$Y242=2</formula>
    </cfRule>
    <cfRule type="expression" dxfId="21864" priority="11256">
      <formula>$Y242=1</formula>
    </cfRule>
  </conditionalFormatting>
  <conditionalFormatting sqref="P242:P256">
    <cfRule type="expression" dxfId="21863" priority="11249">
      <formula>$Y242=4</formula>
    </cfRule>
    <cfRule type="expression" dxfId="21862" priority="11250">
      <formula>$Y242=3</formula>
    </cfRule>
    <cfRule type="expression" dxfId="21861" priority="11251">
      <formula>$Y242=2</formula>
    </cfRule>
    <cfRule type="expression" dxfId="21860" priority="11252">
      <formula>$Y242=1</formula>
    </cfRule>
  </conditionalFormatting>
  <conditionalFormatting sqref="R244:R255">
    <cfRule type="expression" dxfId="21859" priority="11217">
      <formula>$Y244=4</formula>
    </cfRule>
    <cfRule type="expression" dxfId="21858" priority="11218">
      <formula>$Y244=3</formula>
    </cfRule>
    <cfRule type="expression" dxfId="21857" priority="11219">
      <formula>$Y244=2</formula>
    </cfRule>
    <cfRule type="expression" dxfId="21856" priority="11220">
      <formula>$Y244=1</formula>
    </cfRule>
  </conditionalFormatting>
  <conditionalFormatting sqref="R244:R255">
    <cfRule type="expression" dxfId="21855" priority="11209">
      <formula>$Y244=4</formula>
    </cfRule>
    <cfRule type="expression" dxfId="21854" priority="11210">
      <formula>$Y244=3</formula>
    </cfRule>
    <cfRule type="expression" dxfId="21853" priority="11211">
      <formula>$Y244=2</formula>
    </cfRule>
    <cfRule type="expression" dxfId="21852" priority="11212">
      <formula>$Y244=1</formula>
    </cfRule>
  </conditionalFormatting>
  <conditionalFormatting sqref="S244:V255 Y244:Y255">
    <cfRule type="expression" dxfId="21851" priority="11201">
      <formula>$Y244=4</formula>
    </cfRule>
    <cfRule type="expression" dxfId="21850" priority="11202">
      <formula>$Y244=3</formula>
    </cfRule>
    <cfRule type="expression" dxfId="21849" priority="11203">
      <formula>$Y244=2</formula>
    </cfRule>
    <cfRule type="expression" dxfId="21848" priority="11204">
      <formula>$Y244=1</formula>
    </cfRule>
  </conditionalFormatting>
  <conditionalFormatting sqref="S244:V255 Y244:Y255">
    <cfRule type="expression" dxfId="21847" priority="11197">
      <formula>$Y244=4</formula>
    </cfRule>
    <cfRule type="expression" dxfId="21846" priority="11198">
      <formula>$Y244=3</formula>
    </cfRule>
    <cfRule type="expression" dxfId="21845" priority="11199">
      <formula>$Y244=2</formula>
    </cfRule>
    <cfRule type="expression" dxfId="21844" priority="11200">
      <formula>$Y244=1</formula>
    </cfRule>
  </conditionalFormatting>
  <conditionalFormatting sqref="S244:V255 Y244:Y255">
    <cfRule type="expression" dxfId="21843" priority="11193">
      <formula>$Y244=4</formula>
    </cfRule>
    <cfRule type="expression" dxfId="21842" priority="11194">
      <formula>$Y244=3</formula>
    </cfRule>
    <cfRule type="expression" dxfId="21841" priority="11195">
      <formula>$Y244=2</formula>
    </cfRule>
    <cfRule type="expression" dxfId="21840" priority="11196">
      <formula>$Y244=1</formula>
    </cfRule>
  </conditionalFormatting>
  <conditionalFormatting sqref="L257:M279 L282:M283 M280:M281">
    <cfRule type="expression" dxfId="21839" priority="10501">
      <formula>$Y257=4</formula>
    </cfRule>
    <cfRule type="expression" dxfId="21838" priority="10502">
      <formula>$Y257=3</formula>
    </cfRule>
    <cfRule type="expression" dxfId="21837" priority="10503">
      <formula>$Y257=2</formula>
    </cfRule>
    <cfRule type="expression" dxfId="21836" priority="10504">
      <formula>$Y257=1</formula>
    </cfRule>
  </conditionalFormatting>
  <conditionalFormatting sqref="F257:F282">
    <cfRule type="expression" dxfId="21835" priority="10489">
      <formula>$Y257=4</formula>
    </cfRule>
    <cfRule type="expression" dxfId="21834" priority="10490">
      <formula>$Y257=3</formula>
    </cfRule>
    <cfRule type="expression" dxfId="21833" priority="10491">
      <formula>$Y257=2</formula>
    </cfRule>
    <cfRule type="expression" dxfId="21832" priority="10492">
      <formula>$Y257=1</formula>
    </cfRule>
  </conditionalFormatting>
  <conditionalFormatting sqref="F257:F282">
    <cfRule type="expression" dxfId="21831" priority="10481">
      <formula>$Y257=4</formula>
    </cfRule>
    <cfRule type="expression" dxfId="21830" priority="10482">
      <formula>$Y257=3</formula>
    </cfRule>
    <cfRule type="expression" dxfId="21829" priority="10483">
      <formula>$Y257=2</formula>
    </cfRule>
    <cfRule type="expression" dxfId="21828" priority="10484">
      <formula>$Y257=1</formula>
    </cfRule>
    <cfRule type="expression" dxfId="21827" priority="10485">
      <formula>$Y257=4</formula>
    </cfRule>
    <cfRule type="expression" dxfId="21826" priority="10486">
      <formula>$Y257=3</formula>
    </cfRule>
    <cfRule type="expression" dxfId="21825" priority="10487">
      <formula>$Y257=2</formula>
    </cfRule>
    <cfRule type="expression" dxfId="21824" priority="10488">
      <formula>$Y257=1</formula>
    </cfRule>
  </conditionalFormatting>
  <conditionalFormatting sqref="J257:J282 J284">
    <cfRule type="expression" dxfId="21823" priority="10477">
      <formula>$Y257=4</formula>
    </cfRule>
    <cfRule type="expression" dxfId="21822" priority="10478">
      <formula>$Y257=3</formula>
    </cfRule>
    <cfRule type="expression" dxfId="21821" priority="10479">
      <formula>$Y257=2</formula>
    </cfRule>
    <cfRule type="expression" dxfId="21820" priority="10480">
      <formula>$Y257=1</formula>
    </cfRule>
  </conditionalFormatting>
  <conditionalFormatting sqref="F257:F282">
    <cfRule type="expression" dxfId="21819" priority="10457">
      <formula>$Y257=4</formula>
    </cfRule>
    <cfRule type="expression" dxfId="21818" priority="10458">
      <formula>$Y257=3</formula>
    </cfRule>
    <cfRule type="expression" dxfId="21817" priority="10459">
      <formula>$Y257=2</formula>
    </cfRule>
    <cfRule type="expression" dxfId="21816" priority="10460">
      <formula>$Y257=1</formula>
    </cfRule>
  </conditionalFormatting>
  <conditionalFormatting sqref="H257:H282">
    <cfRule type="expression" dxfId="21815" priority="10417">
      <formula>$Y257=4</formula>
    </cfRule>
    <cfRule type="expression" dxfId="21814" priority="10418">
      <formula>$Y257=3</formula>
    </cfRule>
    <cfRule type="expression" dxfId="21813" priority="10419">
      <formula>$Y257=2</formula>
    </cfRule>
    <cfRule type="expression" dxfId="21812" priority="10420">
      <formula>$Y257=1</formula>
    </cfRule>
  </conditionalFormatting>
  <conditionalFormatting sqref="H257:H282">
    <cfRule type="expression" dxfId="21811" priority="10409">
      <formula>$Y257=4</formula>
    </cfRule>
    <cfRule type="expression" dxfId="21810" priority="10410">
      <formula>$Y257=3</formula>
    </cfRule>
    <cfRule type="expression" dxfId="21809" priority="10411">
      <formula>$Y257=2</formula>
    </cfRule>
    <cfRule type="expression" dxfId="21808" priority="10412">
      <formula>$Y257=1</formula>
    </cfRule>
    <cfRule type="expression" dxfId="21807" priority="10413">
      <formula>$Y257=4</formula>
    </cfRule>
    <cfRule type="expression" dxfId="21806" priority="10414">
      <formula>$Y257=3</formula>
    </cfRule>
    <cfRule type="expression" dxfId="21805" priority="10415">
      <formula>$Y257=2</formula>
    </cfRule>
    <cfRule type="expression" dxfId="21804" priority="10416">
      <formula>$Y257=1</formula>
    </cfRule>
  </conditionalFormatting>
  <conditionalFormatting sqref="H257:H282">
    <cfRule type="expression" dxfId="21803" priority="10405">
      <formula>$Y257=4</formula>
    </cfRule>
    <cfRule type="expression" dxfId="21802" priority="10406">
      <formula>$Y257=3</formula>
    </cfRule>
    <cfRule type="expression" dxfId="21801" priority="10407">
      <formula>$Y257=2</formula>
    </cfRule>
    <cfRule type="expression" dxfId="21800" priority="10408">
      <formula>$Y257=1</formula>
    </cfRule>
  </conditionalFormatting>
  <conditionalFormatting sqref="H257:H282">
    <cfRule type="expression" dxfId="21799" priority="10397">
      <formula>$Y257=4</formula>
    </cfRule>
    <cfRule type="expression" dxfId="21798" priority="10398">
      <formula>$Y257=3</formula>
    </cfRule>
    <cfRule type="expression" dxfId="21797" priority="10399">
      <formula>$Y257=2</formula>
    </cfRule>
    <cfRule type="expression" dxfId="21796" priority="10400">
      <formula>$Y257=1</formula>
    </cfRule>
    <cfRule type="expression" dxfId="21795" priority="10401">
      <formula>$Y257=4</formula>
    </cfRule>
    <cfRule type="expression" dxfId="21794" priority="10402">
      <formula>$Y257=3</formula>
    </cfRule>
    <cfRule type="expression" dxfId="21793" priority="10403">
      <formula>$Y257=2</formula>
    </cfRule>
    <cfRule type="expression" dxfId="21792" priority="10404">
      <formula>$Y257=1</formula>
    </cfRule>
  </conditionalFormatting>
  <conditionalFormatting sqref="H257:H282">
    <cfRule type="expression" dxfId="21791" priority="10393">
      <formula>$Y257=4</formula>
    </cfRule>
    <cfRule type="expression" dxfId="21790" priority="10394">
      <formula>$Y257=3</formula>
    </cfRule>
    <cfRule type="expression" dxfId="21789" priority="10395">
      <formula>$Y257=2</formula>
    </cfRule>
    <cfRule type="expression" dxfId="21788" priority="10396">
      <formula>$Y257=1</formula>
    </cfRule>
  </conditionalFormatting>
  <conditionalFormatting sqref="H257:H282">
    <cfRule type="expression" dxfId="21787" priority="10385">
      <formula>$Y257=4</formula>
    </cfRule>
    <cfRule type="expression" dxfId="21786" priority="10386">
      <formula>$Y257=3</formula>
    </cfRule>
    <cfRule type="expression" dxfId="21785" priority="10387">
      <formula>$Y257=2</formula>
    </cfRule>
    <cfRule type="expression" dxfId="21784" priority="10388">
      <formula>$Y257=1</formula>
    </cfRule>
    <cfRule type="expression" dxfId="21783" priority="10389">
      <formula>$Y257=4</formula>
    </cfRule>
    <cfRule type="expression" dxfId="21782" priority="10390">
      <formula>$Y257=3</formula>
    </cfRule>
    <cfRule type="expression" dxfId="21781" priority="10391">
      <formula>$Y257=2</formula>
    </cfRule>
    <cfRule type="expression" dxfId="21780" priority="10392">
      <formula>$Y257=1</formula>
    </cfRule>
  </conditionalFormatting>
  <conditionalFormatting sqref="H257:H282">
    <cfRule type="expression" dxfId="21779" priority="10381">
      <formula>$Y257=4</formula>
    </cfRule>
    <cfRule type="expression" dxfId="21778" priority="10382">
      <formula>$Y257=3</formula>
    </cfRule>
    <cfRule type="expression" dxfId="21777" priority="10383">
      <formula>$Y257=2</formula>
    </cfRule>
    <cfRule type="expression" dxfId="21776" priority="10384">
      <formula>$Y257=1</formula>
    </cfRule>
  </conditionalFormatting>
  <conditionalFormatting sqref="H257:H282">
    <cfRule type="expression" dxfId="21775" priority="10373">
      <formula>$Y257=4</formula>
    </cfRule>
    <cfRule type="expression" dxfId="21774" priority="10374">
      <formula>$Y257=3</formula>
    </cfRule>
    <cfRule type="expression" dxfId="21773" priority="10375">
      <formula>$Y257=2</formula>
    </cfRule>
    <cfRule type="expression" dxfId="21772" priority="10376">
      <formula>$Y257=1</formula>
    </cfRule>
    <cfRule type="expression" dxfId="21771" priority="10377">
      <formula>$Y257=4</formula>
    </cfRule>
    <cfRule type="expression" dxfId="21770" priority="10378">
      <formula>$Y257=3</formula>
    </cfRule>
    <cfRule type="expression" dxfId="21769" priority="10379">
      <formula>$Y257=2</formula>
    </cfRule>
    <cfRule type="expression" dxfId="21768" priority="10380">
      <formula>$Y257=1</formula>
    </cfRule>
  </conditionalFormatting>
  <conditionalFormatting sqref="H257:H282">
    <cfRule type="expression" dxfId="21767" priority="10369">
      <formula>$Y257=4</formula>
    </cfRule>
    <cfRule type="expression" dxfId="21766" priority="10370">
      <formula>$Y257=3</formula>
    </cfRule>
    <cfRule type="expression" dxfId="21765" priority="10371">
      <formula>$Y257=2</formula>
    </cfRule>
    <cfRule type="expression" dxfId="21764" priority="10372">
      <formula>$Y257=1</formula>
    </cfRule>
  </conditionalFormatting>
  <conditionalFormatting sqref="H257:H282">
    <cfRule type="expression" dxfId="21763" priority="10361">
      <formula>$Y257=4</formula>
    </cfRule>
    <cfRule type="expression" dxfId="21762" priority="10362">
      <formula>$Y257=3</formula>
    </cfRule>
    <cfRule type="expression" dxfId="21761" priority="10363">
      <formula>$Y257=2</formula>
    </cfRule>
    <cfRule type="expression" dxfId="21760" priority="10364">
      <formula>$Y257=1</formula>
    </cfRule>
    <cfRule type="expression" dxfId="21759" priority="10365">
      <formula>$Y257=4</formula>
    </cfRule>
    <cfRule type="expression" dxfId="21758" priority="10366">
      <formula>$Y257=3</formula>
    </cfRule>
    <cfRule type="expression" dxfId="21757" priority="10367">
      <formula>$Y257=2</formula>
    </cfRule>
    <cfRule type="expression" dxfId="21756" priority="10368">
      <formula>$Y257=1</formula>
    </cfRule>
  </conditionalFormatting>
  <conditionalFormatting sqref="R257:R263 R268 R272:R284">
    <cfRule type="expression" dxfId="21755" priority="10349">
      <formula>$Y257=4</formula>
    </cfRule>
    <cfRule type="expression" dxfId="21754" priority="10350">
      <formula>$Y257=3</formula>
    </cfRule>
    <cfRule type="expression" dxfId="21753" priority="10351">
      <formula>$Y257=2</formula>
    </cfRule>
    <cfRule type="expression" dxfId="21752" priority="10352">
      <formula>$Y257=1</formula>
    </cfRule>
  </conditionalFormatting>
  <conditionalFormatting sqref="X262:X264 X277 X279:X281 X267:X268 X271:X272">
    <cfRule type="expression" dxfId="21751" priority="10345">
      <formula>$Y262=4</formula>
    </cfRule>
    <cfRule type="expression" dxfId="21750" priority="10346">
      <formula>$Y262=3</formula>
    </cfRule>
    <cfRule type="expression" dxfId="21749" priority="10347">
      <formula>$Y262=2</formula>
    </cfRule>
    <cfRule type="expression" dxfId="21748" priority="10348">
      <formula>$Y262=1</formula>
    </cfRule>
  </conditionalFormatting>
  <conditionalFormatting sqref="R257:R263 R268 R272:R284">
    <cfRule type="expression" dxfId="21747" priority="10341">
      <formula>$Y257=4</formula>
    </cfRule>
    <cfRule type="expression" dxfId="21746" priority="10342">
      <formula>$Y257=3</formula>
    </cfRule>
    <cfRule type="expression" dxfId="21745" priority="10343">
      <formula>$Y257=2</formula>
    </cfRule>
    <cfRule type="expression" dxfId="21744" priority="10344">
      <formula>$Y257=1</formula>
    </cfRule>
  </conditionalFormatting>
  <conditionalFormatting sqref="X262:X264 X277 X279:X281 X267:X268 X271:X272">
    <cfRule type="expression" dxfId="21743" priority="10337">
      <formula>$Y262=4</formula>
    </cfRule>
    <cfRule type="expression" dxfId="21742" priority="10338">
      <formula>$Y262=3</formula>
    </cfRule>
    <cfRule type="expression" dxfId="21741" priority="10339">
      <formula>$Y262=2</formula>
    </cfRule>
    <cfRule type="expression" dxfId="21740" priority="10340">
      <formula>$Y262=1</formula>
    </cfRule>
  </conditionalFormatting>
  <conditionalFormatting sqref="O257:O284">
    <cfRule type="expression" dxfId="21739" priority="10333">
      <formula>$Y257=4</formula>
    </cfRule>
    <cfRule type="expression" dxfId="21738" priority="10334">
      <formula>$Y257=3</formula>
    </cfRule>
    <cfRule type="expression" dxfId="21737" priority="10335">
      <formula>$Y257=2</formula>
    </cfRule>
    <cfRule type="expression" dxfId="21736" priority="10336">
      <formula>$Y257=1</formula>
    </cfRule>
  </conditionalFormatting>
  <conditionalFormatting sqref="N257:N283">
    <cfRule type="expression" dxfId="21735" priority="10329">
      <formula>$Y257=4</formula>
    </cfRule>
    <cfRule type="expression" dxfId="21734" priority="10330">
      <formula>$Y257=3</formula>
    </cfRule>
    <cfRule type="expression" dxfId="21733" priority="10331">
      <formula>$Y257=2</formula>
    </cfRule>
    <cfRule type="expression" dxfId="21732" priority="10332">
      <formula>$Y257=1</formula>
    </cfRule>
  </conditionalFormatting>
  <conditionalFormatting sqref="O257:O284">
    <cfRule type="expression" dxfId="21731" priority="10325">
      <formula>$Y257=4</formula>
    </cfRule>
    <cfRule type="expression" dxfId="21730" priority="10326">
      <formula>$Y257=3</formula>
    </cfRule>
    <cfRule type="expression" dxfId="21729" priority="10327">
      <formula>$Y257=2</formula>
    </cfRule>
    <cfRule type="expression" dxfId="21728" priority="10328">
      <formula>$Y257=1</formula>
    </cfRule>
  </conditionalFormatting>
  <conditionalFormatting sqref="N257:N283">
    <cfRule type="expression" dxfId="21727" priority="10321">
      <formula>$Y257=4</formula>
    </cfRule>
    <cfRule type="expression" dxfId="21726" priority="10322">
      <formula>$Y257=3</formula>
    </cfRule>
    <cfRule type="expression" dxfId="21725" priority="10323">
      <formula>$Y257=2</formula>
    </cfRule>
    <cfRule type="expression" dxfId="21724" priority="10324">
      <formula>$Y257=1</formula>
    </cfRule>
  </conditionalFormatting>
  <conditionalFormatting sqref="Y257:Z264 S262:W264 Y284:Z284 Z282:Z283 S277:W277 S273:V276 Y277:Z277 AB277:AF277 AD273:AF276 AB279:AF284 AD278:AF278 Y279:Z281 S279:W283 S278:V278 S267:W268 S265:V266 Y267:Z268 AB267:AF268 AD265:AF266 AB271:AF272 Y271:Z272 S271:W272 S269:V270 AD269:AF270 Q257:Q284 S284:V284 S257:V261 AB257:AF264">
    <cfRule type="expression" dxfId="21723" priority="10317">
      <formula>$Y257=4</formula>
    </cfRule>
    <cfRule type="expression" dxfId="21722" priority="10318">
      <formula>$Y257=3</formula>
    </cfRule>
    <cfRule type="expression" dxfId="21721" priority="10319">
      <formula>$Y257=2</formula>
    </cfRule>
    <cfRule type="expression" dxfId="21720" priority="10320">
      <formula>$Y257=1</formula>
    </cfRule>
  </conditionalFormatting>
  <conditionalFormatting sqref="AA257:AA264 AA277 AA267:AA268 AA271:AA272 AA279:AA284">
    <cfRule type="expression" dxfId="21719" priority="10313">
      <formula>$Y257=4</formula>
    </cfRule>
    <cfRule type="expression" dxfId="21718" priority="10314">
      <formula>$Y257=3</formula>
    </cfRule>
    <cfRule type="expression" dxfId="21717" priority="10315">
      <formula>$Y257=2</formula>
    </cfRule>
    <cfRule type="expression" dxfId="21716" priority="10316">
      <formula>$Y257=1</formula>
    </cfRule>
  </conditionalFormatting>
  <conditionalFormatting sqref="P257:P284">
    <cfRule type="expression" dxfId="21715" priority="10309">
      <formula>$Y257=4</formula>
    </cfRule>
    <cfRule type="expression" dxfId="21714" priority="10310">
      <formula>$Y257=3</formula>
    </cfRule>
    <cfRule type="expression" dxfId="21713" priority="10311">
      <formula>$Y257=2</formula>
    </cfRule>
    <cfRule type="expression" dxfId="21712" priority="10312">
      <formula>$Y257=1</formula>
    </cfRule>
  </conditionalFormatting>
  <conditionalFormatting sqref="Y257:Z264 S262:W264 Y284:Z284 Z282:Z283 S277:W277 S273:V276 Y277:Z277 AB277:AF277 AD273:AF276 AB279:AF284 AD278:AF278 Y279:Z281 S279:W283 S278:V278 S267:W268 S265:V266 Y267:Z268 AB267:AF268 AD265:AF266 AB271:AF272 Y271:Z272 S271:W272 S269:V270 AD269:AF270 Q257:Q284 S284:V284 S257:V261 AB257:AF264">
    <cfRule type="expression" dxfId="21711" priority="10305">
      <formula>$Y257=4</formula>
    </cfRule>
    <cfRule type="expression" dxfId="21710" priority="10306">
      <formula>$Y257=3</formula>
    </cfRule>
    <cfRule type="expression" dxfId="21709" priority="10307">
      <formula>$Y257=2</formula>
    </cfRule>
    <cfRule type="expression" dxfId="21708" priority="10308">
      <formula>$Y257=1</formula>
    </cfRule>
  </conditionalFormatting>
  <conditionalFormatting sqref="AA257:AA264 AA277 AA267:AA268 AA271:AA272 AA279:AA284">
    <cfRule type="expression" dxfId="21707" priority="10301">
      <formula>$Y257=4</formula>
    </cfRule>
    <cfRule type="expression" dxfId="21706" priority="10302">
      <formula>$Y257=3</formula>
    </cfRule>
    <cfRule type="expression" dxfId="21705" priority="10303">
      <formula>$Y257=2</formula>
    </cfRule>
    <cfRule type="expression" dxfId="21704" priority="10304">
      <formula>$Y257=1</formula>
    </cfRule>
  </conditionalFormatting>
  <conditionalFormatting sqref="P257:P284">
    <cfRule type="expression" dxfId="21703" priority="10297">
      <formula>$Y257=4</formula>
    </cfRule>
    <cfRule type="expression" dxfId="21702" priority="10298">
      <formula>$Y257=3</formula>
    </cfRule>
    <cfRule type="expression" dxfId="21701" priority="10299">
      <formula>$Y257=2</formula>
    </cfRule>
    <cfRule type="expression" dxfId="21700" priority="10300">
      <formula>$Y257=1</formula>
    </cfRule>
  </conditionalFormatting>
  <conditionalFormatting sqref="Y257:Z264 S262:W264 Y284:Z284 Z282:Z283 S277:W277 S273:V276 Y277:Z277 AB277:AF277 AD273:AF276 AB279:AF284 AD278:AF278 Y279:Z281 S279:W283 S278:V278 S267:W268 S265:V266 Y267:Z268 AB267:AF268 AD265:AF266 AB271:AF272 Y271:Z272 S271:W272 S269:V270 AD269:AF270 Q257:Q284 S284:V284 S257:V261 AB257:AF264">
    <cfRule type="expression" dxfId="21699" priority="10293">
      <formula>$Y257=4</formula>
    </cfRule>
    <cfRule type="expression" dxfId="21698" priority="10294">
      <formula>$Y257=3</formula>
    </cfRule>
    <cfRule type="expression" dxfId="21697" priority="10295">
      <formula>$Y257=2</formula>
    </cfRule>
    <cfRule type="expression" dxfId="21696" priority="10296">
      <formula>$Y257=1</formula>
    </cfRule>
  </conditionalFormatting>
  <conditionalFormatting sqref="P257:P284">
    <cfRule type="expression" dxfId="21695" priority="10285">
      <formula>$Y257=4</formula>
    </cfRule>
    <cfRule type="expression" dxfId="21694" priority="10286">
      <formula>$Y257=3</formula>
    </cfRule>
    <cfRule type="expression" dxfId="21693" priority="10287">
      <formula>$Y257=2</formula>
    </cfRule>
    <cfRule type="expression" dxfId="21692" priority="10288">
      <formula>$Y257=1</formula>
    </cfRule>
  </conditionalFormatting>
  <conditionalFormatting sqref="A257:A284">
    <cfRule type="expression" dxfId="21691" priority="10505">
      <formula>$Y257=4</formula>
    </cfRule>
    <cfRule type="expression" dxfId="21690" priority="10506">
      <formula>$Y257=3</formula>
    </cfRule>
  </conditionalFormatting>
  <conditionalFormatting sqref="A257:A284">
    <cfRule type="expression" dxfId="21689" priority="10507">
      <formula>$Y257=2</formula>
    </cfRule>
    <cfRule type="expression" dxfId="21688" priority="10508">
      <formula>$Y257=1</formula>
    </cfRule>
  </conditionalFormatting>
  <conditionalFormatting sqref="B257:D279 B282:D282 B280:C282 B284:D284">
    <cfRule type="expression" dxfId="21687" priority="10497">
      <formula>$Y257=4</formula>
    </cfRule>
    <cfRule type="expression" dxfId="21686" priority="10498">
      <formula>$Y257=3</formula>
    </cfRule>
  </conditionalFormatting>
  <conditionalFormatting sqref="B257:D279 B282:D282 B280:C282 B284:D284">
    <cfRule type="expression" dxfId="21685" priority="10499">
      <formula>$Y257=2</formula>
    </cfRule>
    <cfRule type="expression" dxfId="21684" priority="10500">
      <formula>$Y257=1</formula>
    </cfRule>
  </conditionalFormatting>
  <conditionalFormatting sqref="E257:E282 J257:K282 E284 J284:K284">
    <cfRule type="expression" dxfId="21683" priority="10493">
      <formula>$Y257=4</formula>
    </cfRule>
    <cfRule type="expression" dxfId="21682" priority="10494">
      <formula>$Y257=3</formula>
    </cfRule>
    <cfRule type="expression" dxfId="21681" priority="10495">
      <formula>$Y257=2</formula>
    </cfRule>
    <cfRule type="expression" dxfId="21680" priority="10496">
      <formula>$Y257=1</formula>
    </cfRule>
  </conditionalFormatting>
  <conditionalFormatting sqref="J257:J282 J284">
    <cfRule type="expression" dxfId="21679" priority="10473">
      <formula>$Y257=4</formula>
    </cfRule>
    <cfRule type="expression" dxfId="21678" priority="10474">
      <formula>$Y257=3</formula>
    </cfRule>
    <cfRule type="expression" dxfId="21677" priority="10475">
      <formula>$Y257=2</formula>
    </cfRule>
    <cfRule type="expression" dxfId="21676" priority="10476">
      <formula>$Y257=1</formula>
    </cfRule>
  </conditionalFormatting>
  <conditionalFormatting sqref="F257:F282">
    <cfRule type="expression" dxfId="21675" priority="10469">
      <formula>$Y257=4</formula>
    </cfRule>
    <cfRule type="expression" dxfId="21674" priority="10470">
      <formula>$Y257=3</formula>
    </cfRule>
    <cfRule type="expression" dxfId="21673" priority="10471">
      <formula>$Y257=2</formula>
    </cfRule>
    <cfRule type="expression" dxfId="21672" priority="10472">
      <formula>$Y257=1</formula>
    </cfRule>
  </conditionalFormatting>
  <conditionalFormatting sqref="F257:F282">
    <cfRule type="expression" dxfId="21671" priority="10461">
      <formula>$Y257=4</formula>
    </cfRule>
    <cfRule type="expression" dxfId="21670" priority="10462">
      <formula>$Y257=3</formula>
    </cfRule>
    <cfRule type="expression" dxfId="21669" priority="10463">
      <formula>$Y257=2</formula>
    </cfRule>
    <cfRule type="expression" dxfId="21668" priority="10464">
      <formula>$Y257=1</formula>
    </cfRule>
    <cfRule type="expression" dxfId="21667" priority="10465">
      <formula>$Y257=4</formula>
    </cfRule>
    <cfRule type="expression" dxfId="21666" priority="10466">
      <formula>$Y257=3</formula>
    </cfRule>
    <cfRule type="expression" dxfId="21665" priority="10467">
      <formula>$Y257=2</formula>
    </cfRule>
    <cfRule type="expression" dxfId="21664" priority="10468">
      <formula>$Y257=1</formula>
    </cfRule>
  </conditionalFormatting>
  <conditionalFormatting sqref="F257:F282">
    <cfRule type="expression" dxfId="21663" priority="10449">
      <formula>$Y257=4</formula>
    </cfRule>
    <cfRule type="expression" dxfId="21662" priority="10450">
      <formula>$Y257=3</formula>
    </cfRule>
    <cfRule type="expression" dxfId="21661" priority="10451">
      <formula>$Y257=2</formula>
    </cfRule>
    <cfRule type="expression" dxfId="21660" priority="10452">
      <formula>$Y257=1</formula>
    </cfRule>
    <cfRule type="expression" dxfId="21659" priority="10453">
      <formula>$Y257=4</formula>
    </cfRule>
    <cfRule type="expression" dxfId="21658" priority="10454">
      <formula>$Y257=3</formula>
    </cfRule>
    <cfRule type="expression" dxfId="21657" priority="10455">
      <formula>$Y257=2</formula>
    </cfRule>
    <cfRule type="expression" dxfId="21656" priority="10456">
      <formula>$Y257=1</formula>
    </cfRule>
  </conditionalFormatting>
  <conditionalFormatting sqref="G257:G282 I257:I282 I284">
    <cfRule type="expression" dxfId="21655" priority="10445">
      <formula>$Y257=4</formula>
    </cfRule>
    <cfRule type="expression" dxfId="21654" priority="10446">
      <formula>$Y257=3</formula>
    </cfRule>
    <cfRule type="expression" dxfId="21653" priority="10447">
      <formula>$Y257=2</formula>
    </cfRule>
    <cfRule type="expression" dxfId="21652" priority="10448">
      <formula>$Y257=1</formula>
    </cfRule>
  </conditionalFormatting>
  <conditionalFormatting sqref="G257:G282">
    <cfRule type="expression" dxfId="21651" priority="10437">
      <formula>$Y257=4</formula>
    </cfRule>
    <cfRule type="expression" dxfId="21650" priority="10438">
      <formula>$Y257=3</formula>
    </cfRule>
    <cfRule type="expression" dxfId="21649" priority="10439">
      <formula>$Y257=2</formula>
    </cfRule>
    <cfRule type="expression" dxfId="21648" priority="10440">
      <formula>$Y257=1</formula>
    </cfRule>
    <cfRule type="expression" dxfId="21647" priority="10441">
      <formula>$Y257=4</formula>
    </cfRule>
    <cfRule type="expression" dxfId="21646" priority="10442">
      <formula>$Y257=3</formula>
    </cfRule>
    <cfRule type="expression" dxfId="21645" priority="10443">
      <formula>$Y257=2</formula>
    </cfRule>
    <cfRule type="expression" dxfId="21644" priority="10444">
      <formula>$Y257=1</formula>
    </cfRule>
  </conditionalFormatting>
  <conditionalFormatting sqref="I257:I282 I284">
    <cfRule type="expression" dxfId="21643" priority="10433">
      <formula>$Y257=4</formula>
    </cfRule>
    <cfRule type="expression" dxfId="21642" priority="10434">
      <formula>$Y257=3</formula>
    </cfRule>
    <cfRule type="expression" dxfId="21641" priority="10435">
      <formula>$Y257=2</formula>
    </cfRule>
    <cfRule type="expression" dxfId="21640" priority="10436">
      <formula>$Y257=1</formula>
    </cfRule>
  </conditionalFormatting>
  <conditionalFormatting sqref="G257:G282">
    <cfRule type="expression" dxfId="21639" priority="10429">
      <formula>$Y257=4</formula>
    </cfRule>
    <cfRule type="expression" dxfId="21638" priority="10430">
      <formula>$Y257=3</formula>
    </cfRule>
    <cfRule type="expression" dxfId="21637" priority="10431">
      <formula>$Y257=2</formula>
    </cfRule>
    <cfRule type="expression" dxfId="21636" priority="10432">
      <formula>$Y257=1</formula>
    </cfRule>
  </conditionalFormatting>
  <conditionalFormatting sqref="G257:G282">
    <cfRule type="expression" dxfId="21635" priority="10421">
      <formula>$Y257=4</formula>
    </cfRule>
    <cfRule type="expression" dxfId="21634" priority="10422">
      <formula>$Y257=3</formula>
    </cfRule>
    <cfRule type="expression" dxfId="21633" priority="10423">
      <formula>$Y257=2</formula>
    </cfRule>
    <cfRule type="expression" dxfId="21632" priority="10424">
      <formula>$Y257=1</formula>
    </cfRule>
    <cfRule type="expression" dxfId="21631" priority="10425">
      <formula>$Y257=4</formula>
    </cfRule>
    <cfRule type="expression" dxfId="21630" priority="10426">
      <formula>$Y257=3</formula>
    </cfRule>
    <cfRule type="expression" dxfId="21629" priority="10427">
      <formula>$Y257=2</formula>
    </cfRule>
    <cfRule type="expression" dxfId="21628" priority="10428">
      <formula>$Y257=1</formula>
    </cfRule>
  </conditionalFormatting>
  <conditionalFormatting sqref="B257:C282 B284:C284">
    <cfRule type="expression" dxfId="21627" priority="10357">
      <formula>$Y257=4</formula>
    </cfRule>
    <cfRule type="expression" dxfId="21626" priority="10358">
      <formula>$Y257=3</formula>
    </cfRule>
  </conditionalFormatting>
  <conditionalFormatting sqref="B257:C282 B284:C284">
    <cfRule type="expression" dxfId="21625" priority="10359">
      <formula>$Y257=2</formula>
    </cfRule>
    <cfRule type="expression" dxfId="21624" priority="10360">
      <formula>$Y257=1</formula>
    </cfRule>
  </conditionalFormatting>
  <conditionalFormatting sqref="B257:C282 B284:C284">
    <cfRule type="expression" dxfId="21623" priority="10353">
      <formula>$Y257=4</formula>
    </cfRule>
    <cfRule type="expression" dxfId="21622" priority="10354">
      <formula>$Y257=3</formula>
    </cfRule>
  </conditionalFormatting>
  <conditionalFormatting sqref="B257:C282 B284:C284">
    <cfRule type="expression" dxfId="21621" priority="10355">
      <formula>$Y257=2</formula>
    </cfRule>
    <cfRule type="expression" dxfId="21620" priority="10356">
      <formula>$Y257=1</formula>
    </cfRule>
  </conditionalFormatting>
  <conditionalFormatting sqref="AA257:AA264 AA277 AA267:AA268 AA271:AA272 AA279:AA284">
    <cfRule type="expression" dxfId="21619" priority="10289">
      <formula>$Y257=4</formula>
    </cfRule>
    <cfRule type="expression" dxfId="21618" priority="10290">
      <formula>$Y257=3</formula>
    </cfRule>
    <cfRule type="expression" dxfId="21617" priority="10291">
      <formula>$Y257=2</formula>
    </cfRule>
    <cfRule type="expression" dxfId="21616" priority="10292">
      <formula>$Y257=1</formula>
    </cfRule>
  </conditionalFormatting>
  <conditionalFormatting sqref="D280">
    <cfRule type="expression" dxfId="21615" priority="10281">
      <formula>$Y280=4</formula>
    </cfRule>
    <cfRule type="expression" dxfId="21614" priority="10282">
      <formula>$Y280=3</formula>
    </cfRule>
  </conditionalFormatting>
  <conditionalFormatting sqref="D280">
    <cfRule type="expression" dxfId="21613" priority="10283">
      <formula>$Y280=2</formula>
    </cfRule>
    <cfRule type="expression" dxfId="21612" priority="10284">
      <formula>$Y280=1</formula>
    </cfRule>
  </conditionalFormatting>
  <conditionalFormatting sqref="D281">
    <cfRule type="expression" dxfId="21611" priority="10277">
      <formula>$Y281=4</formula>
    </cfRule>
    <cfRule type="expression" dxfId="21610" priority="10278">
      <formula>$Y281=3</formula>
    </cfRule>
  </conditionalFormatting>
  <conditionalFormatting sqref="D281">
    <cfRule type="expression" dxfId="21609" priority="10279">
      <formula>$Y281=2</formula>
    </cfRule>
    <cfRule type="expression" dxfId="21608" priority="10280">
      <formula>$Y281=1</formula>
    </cfRule>
  </conditionalFormatting>
  <conditionalFormatting sqref="AB234:AC238 Z234:Z238">
    <cfRule type="expression" dxfId="21607" priority="10273">
      <formula>$Y234=4</formula>
    </cfRule>
    <cfRule type="expression" dxfId="21606" priority="10274">
      <formula>$Y234=3</formula>
    </cfRule>
    <cfRule type="expression" dxfId="21605" priority="10275">
      <formula>$Y234=2</formula>
    </cfRule>
    <cfRule type="expression" dxfId="21604" priority="10276">
      <formula>$Y234=1</formula>
    </cfRule>
  </conditionalFormatting>
  <conditionalFormatting sqref="AA234:AA238">
    <cfRule type="expression" dxfId="21603" priority="10269">
      <formula>$Y234=4</formula>
    </cfRule>
    <cfRule type="expression" dxfId="21602" priority="10270">
      <formula>$Y234=3</formula>
    </cfRule>
    <cfRule type="expression" dxfId="21601" priority="10271">
      <formula>$Y234=2</formula>
    </cfRule>
    <cfRule type="expression" dxfId="21600" priority="10272">
      <formula>$Y234=1</formula>
    </cfRule>
  </conditionalFormatting>
  <conditionalFormatting sqref="AB234:AC238 Z234:Z238">
    <cfRule type="expression" dxfId="21599" priority="10265">
      <formula>$Y234=4</formula>
    </cfRule>
    <cfRule type="expression" dxfId="21598" priority="10266">
      <formula>$Y234=3</formula>
    </cfRule>
    <cfRule type="expression" dxfId="21597" priority="10267">
      <formula>$Y234=2</formula>
    </cfRule>
    <cfRule type="expression" dxfId="21596" priority="10268">
      <formula>$Y234=1</formula>
    </cfRule>
  </conditionalFormatting>
  <conditionalFormatting sqref="AA234:AA238">
    <cfRule type="expression" dxfId="21595" priority="10261">
      <formula>$Y234=4</formula>
    </cfRule>
    <cfRule type="expression" dxfId="21594" priority="10262">
      <formula>$Y234=3</formula>
    </cfRule>
    <cfRule type="expression" dxfId="21593" priority="10263">
      <formula>$Y234=2</formula>
    </cfRule>
    <cfRule type="expression" dxfId="21592" priority="10264">
      <formula>$Y234=1</formula>
    </cfRule>
  </conditionalFormatting>
  <conditionalFormatting sqref="W234:Y238">
    <cfRule type="expression" dxfId="21591" priority="10257">
      <formula>$Y234=4</formula>
    </cfRule>
    <cfRule type="expression" dxfId="21590" priority="10258">
      <formula>$Y234=3</formula>
    </cfRule>
    <cfRule type="expression" dxfId="21589" priority="10259">
      <formula>$Y234=2</formula>
    </cfRule>
    <cfRule type="expression" dxfId="21588" priority="10260">
      <formula>$Y234=1</formula>
    </cfRule>
  </conditionalFormatting>
  <conditionalFormatting sqref="W234:Y238">
    <cfRule type="expression" dxfId="21587" priority="10253">
      <formula>$Y234=4</formula>
    </cfRule>
    <cfRule type="expression" dxfId="21586" priority="10254">
      <formula>$Y234=3</formula>
    </cfRule>
    <cfRule type="expression" dxfId="21585" priority="10255">
      <formula>$Y234=2</formula>
    </cfRule>
    <cfRule type="expression" dxfId="21584" priority="10256">
      <formula>$Y234=1</formula>
    </cfRule>
  </conditionalFormatting>
  <conditionalFormatting sqref="W234:Y238">
    <cfRule type="expression" dxfId="21583" priority="10249">
      <formula>$Y234=4</formula>
    </cfRule>
    <cfRule type="expression" dxfId="21582" priority="10250">
      <formula>$Y234=3</formula>
    </cfRule>
    <cfRule type="expression" dxfId="21581" priority="10251">
      <formula>$Y234=2</formula>
    </cfRule>
    <cfRule type="expression" dxfId="21580" priority="10252">
      <formula>$Y234=1</formula>
    </cfRule>
  </conditionalFormatting>
  <conditionalFormatting sqref="R264">
    <cfRule type="expression" dxfId="21579" priority="10245">
      <formula>$Y264=4</formula>
    </cfRule>
    <cfRule type="expression" dxfId="21578" priority="10246">
      <formula>$Y264=3</formula>
    </cfRule>
    <cfRule type="expression" dxfId="21577" priority="10247">
      <formula>$Y264=2</formula>
    </cfRule>
    <cfRule type="expression" dxfId="21576" priority="10248">
      <formula>$Y264=1</formula>
    </cfRule>
  </conditionalFormatting>
  <conditionalFormatting sqref="R264">
    <cfRule type="expression" dxfId="21575" priority="10241">
      <formula>$Y264=4</formula>
    </cfRule>
    <cfRule type="expression" dxfId="21574" priority="10242">
      <formula>$Y264=3</formula>
    </cfRule>
    <cfRule type="expression" dxfId="21573" priority="10243">
      <formula>$Y264=2</formula>
    </cfRule>
    <cfRule type="expression" dxfId="21572" priority="10244">
      <formula>$Y264=1</formula>
    </cfRule>
  </conditionalFormatting>
  <conditionalFormatting sqref="R265:R267">
    <cfRule type="expression" dxfId="21571" priority="10237">
      <formula>$Y265=4</formula>
    </cfRule>
    <cfRule type="expression" dxfId="21570" priority="10238">
      <formula>$Y265=3</formula>
    </cfRule>
    <cfRule type="expression" dxfId="21569" priority="10239">
      <formula>$Y265=2</formula>
    </cfRule>
    <cfRule type="expression" dxfId="21568" priority="10240">
      <formula>$Y265=1</formula>
    </cfRule>
  </conditionalFormatting>
  <conditionalFormatting sqref="R265:R267">
    <cfRule type="expression" dxfId="21567" priority="10233">
      <formula>$Y265=4</formula>
    </cfRule>
    <cfRule type="expression" dxfId="21566" priority="10234">
      <formula>$Y265=3</formula>
    </cfRule>
    <cfRule type="expression" dxfId="21565" priority="10235">
      <formula>$Y265=2</formula>
    </cfRule>
    <cfRule type="expression" dxfId="21564" priority="10236">
      <formula>$Y265=1</formula>
    </cfRule>
  </conditionalFormatting>
  <conditionalFormatting sqref="R269:R271">
    <cfRule type="expression" dxfId="21563" priority="10229">
      <formula>$Y269=4</formula>
    </cfRule>
    <cfRule type="expression" dxfId="21562" priority="10230">
      <formula>$Y269=3</formula>
    </cfRule>
    <cfRule type="expression" dxfId="21561" priority="10231">
      <formula>$Y269=2</formula>
    </cfRule>
    <cfRule type="expression" dxfId="21560" priority="10232">
      <formula>$Y269=1</formula>
    </cfRule>
  </conditionalFormatting>
  <conditionalFormatting sqref="R269:R271">
    <cfRule type="expression" dxfId="21559" priority="10225">
      <formula>$Y269=4</formula>
    </cfRule>
    <cfRule type="expression" dxfId="21558" priority="10226">
      <formula>$Y269=3</formula>
    </cfRule>
    <cfRule type="expression" dxfId="21557" priority="10227">
      <formula>$Y269=2</formula>
    </cfRule>
    <cfRule type="expression" dxfId="21556" priority="10228">
      <formula>$Y269=1</formula>
    </cfRule>
  </conditionalFormatting>
  <conditionalFormatting sqref="F283">
    <cfRule type="expression" dxfId="21555" priority="10213">
      <formula>$Y283=4</formula>
    </cfRule>
    <cfRule type="expression" dxfId="21554" priority="10214">
      <formula>$Y283=3</formula>
    </cfRule>
    <cfRule type="expression" dxfId="21553" priority="10215">
      <formula>$Y283=2</formula>
    </cfRule>
    <cfRule type="expression" dxfId="21552" priority="10216">
      <formula>$Y283=1</formula>
    </cfRule>
  </conditionalFormatting>
  <conditionalFormatting sqref="F283">
    <cfRule type="expression" dxfId="21551" priority="10205">
      <formula>$Y283=4</formula>
    </cfRule>
    <cfRule type="expression" dxfId="21550" priority="10206">
      <formula>$Y283=3</formula>
    </cfRule>
    <cfRule type="expression" dxfId="21549" priority="10207">
      <formula>$Y283=2</formula>
    </cfRule>
    <cfRule type="expression" dxfId="21548" priority="10208">
      <formula>$Y283=1</formula>
    </cfRule>
    <cfRule type="expression" dxfId="21547" priority="10209">
      <formula>$Y283=4</formula>
    </cfRule>
    <cfRule type="expression" dxfId="21546" priority="10210">
      <formula>$Y283=3</formula>
    </cfRule>
    <cfRule type="expression" dxfId="21545" priority="10211">
      <formula>$Y283=2</formula>
    </cfRule>
    <cfRule type="expression" dxfId="21544" priority="10212">
      <formula>$Y283=1</formula>
    </cfRule>
  </conditionalFormatting>
  <conditionalFormatting sqref="J283">
    <cfRule type="expression" dxfId="21543" priority="10201">
      <formula>$Y283=4</formula>
    </cfRule>
    <cfRule type="expression" dxfId="21542" priority="10202">
      <formula>$Y283=3</formula>
    </cfRule>
    <cfRule type="expression" dxfId="21541" priority="10203">
      <formula>$Y283=2</formula>
    </cfRule>
    <cfRule type="expression" dxfId="21540" priority="10204">
      <formula>$Y283=1</formula>
    </cfRule>
  </conditionalFormatting>
  <conditionalFormatting sqref="F283">
    <cfRule type="expression" dxfId="21539" priority="10181">
      <formula>$Y283=4</formula>
    </cfRule>
    <cfRule type="expression" dxfId="21538" priority="10182">
      <formula>$Y283=3</formula>
    </cfRule>
    <cfRule type="expression" dxfId="21537" priority="10183">
      <formula>$Y283=2</formula>
    </cfRule>
    <cfRule type="expression" dxfId="21536" priority="10184">
      <formula>$Y283=1</formula>
    </cfRule>
  </conditionalFormatting>
  <conditionalFormatting sqref="H283:H284">
    <cfRule type="expression" dxfId="21535" priority="10141">
      <formula>$Y283=4</formula>
    </cfRule>
    <cfRule type="expression" dxfId="21534" priority="10142">
      <formula>$Y283=3</formula>
    </cfRule>
    <cfRule type="expression" dxfId="21533" priority="10143">
      <formula>$Y283=2</formula>
    </cfRule>
    <cfRule type="expression" dxfId="21532" priority="10144">
      <formula>$Y283=1</formula>
    </cfRule>
  </conditionalFormatting>
  <conditionalFormatting sqref="H283:H284">
    <cfRule type="expression" dxfId="21531" priority="10133">
      <formula>$Y283=4</formula>
    </cfRule>
    <cfRule type="expression" dxfId="21530" priority="10134">
      <formula>$Y283=3</formula>
    </cfRule>
    <cfRule type="expression" dxfId="21529" priority="10135">
      <formula>$Y283=2</formula>
    </cfRule>
    <cfRule type="expression" dxfId="21528" priority="10136">
      <formula>$Y283=1</formula>
    </cfRule>
    <cfRule type="expression" dxfId="21527" priority="10137">
      <formula>$Y283=4</formula>
    </cfRule>
    <cfRule type="expression" dxfId="21526" priority="10138">
      <formula>$Y283=3</formula>
    </cfRule>
    <cfRule type="expression" dxfId="21525" priority="10139">
      <formula>$Y283=2</formula>
    </cfRule>
    <cfRule type="expression" dxfId="21524" priority="10140">
      <formula>$Y283=1</formula>
    </cfRule>
  </conditionalFormatting>
  <conditionalFormatting sqref="H283:H284">
    <cfRule type="expression" dxfId="21523" priority="10129">
      <formula>$Y283=4</formula>
    </cfRule>
    <cfRule type="expression" dxfId="21522" priority="10130">
      <formula>$Y283=3</formula>
    </cfRule>
    <cfRule type="expression" dxfId="21521" priority="10131">
      <formula>$Y283=2</formula>
    </cfRule>
    <cfRule type="expression" dxfId="21520" priority="10132">
      <formula>$Y283=1</formula>
    </cfRule>
  </conditionalFormatting>
  <conditionalFormatting sqref="H283:H284">
    <cfRule type="expression" dxfId="21519" priority="10121">
      <formula>$Y283=4</formula>
    </cfRule>
    <cfRule type="expression" dxfId="21518" priority="10122">
      <formula>$Y283=3</formula>
    </cfRule>
    <cfRule type="expression" dxfId="21517" priority="10123">
      <formula>$Y283=2</formula>
    </cfRule>
    <cfRule type="expression" dxfId="21516" priority="10124">
      <formula>$Y283=1</formula>
    </cfRule>
    <cfRule type="expression" dxfId="21515" priority="10125">
      <formula>$Y283=4</formula>
    </cfRule>
    <cfRule type="expression" dxfId="21514" priority="10126">
      <formula>$Y283=3</formula>
    </cfRule>
    <cfRule type="expression" dxfId="21513" priority="10127">
      <formula>$Y283=2</formula>
    </cfRule>
    <cfRule type="expression" dxfId="21512" priority="10128">
      <formula>$Y283=1</formula>
    </cfRule>
  </conditionalFormatting>
  <conditionalFormatting sqref="H283:H284">
    <cfRule type="expression" dxfId="21511" priority="10117">
      <formula>$Y283=4</formula>
    </cfRule>
    <cfRule type="expression" dxfId="21510" priority="10118">
      <formula>$Y283=3</formula>
    </cfRule>
    <cfRule type="expression" dxfId="21509" priority="10119">
      <formula>$Y283=2</formula>
    </cfRule>
    <cfRule type="expression" dxfId="21508" priority="10120">
      <formula>$Y283=1</formula>
    </cfRule>
  </conditionalFormatting>
  <conditionalFormatting sqref="H283:H284">
    <cfRule type="expression" dxfId="21507" priority="10109">
      <formula>$Y283=4</formula>
    </cfRule>
    <cfRule type="expression" dxfId="21506" priority="10110">
      <formula>$Y283=3</formula>
    </cfRule>
    <cfRule type="expression" dxfId="21505" priority="10111">
      <formula>$Y283=2</formula>
    </cfRule>
    <cfRule type="expression" dxfId="21504" priority="10112">
      <formula>$Y283=1</formula>
    </cfRule>
    <cfRule type="expression" dxfId="21503" priority="10113">
      <formula>$Y283=4</formula>
    </cfRule>
    <cfRule type="expression" dxfId="21502" priority="10114">
      <formula>$Y283=3</formula>
    </cfRule>
    <cfRule type="expression" dxfId="21501" priority="10115">
      <formula>$Y283=2</formula>
    </cfRule>
    <cfRule type="expression" dxfId="21500" priority="10116">
      <formula>$Y283=1</formula>
    </cfRule>
  </conditionalFormatting>
  <conditionalFormatting sqref="H283:H284">
    <cfRule type="expression" dxfId="21499" priority="10105">
      <formula>$Y283=4</formula>
    </cfRule>
    <cfRule type="expression" dxfId="21498" priority="10106">
      <formula>$Y283=3</formula>
    </cfRule>
    <cfRule type="expression" dxfId="21497" priority="10107">
      <formula>$Y283=2</formula>
    </cfRule>
    <cfRule type="expression" dxfId="21496" priority="10108">
      <formula>$Y283=1</formula>
    </cfRule>
  </conditionalFormatting>
  <conditionalFormatting sqref="H283:H284">
    <cfRule type="expression" dxfId="21495" priority="10097">
      <formula>$Y283=4</formula>
    </cfRule>
    <cfRule type="expression" dxfId="21494" priority="10098">
      <formula>$Y283=3</formula>
    </cfRule>
    <cfRule type="expression" dxfId="21493" priority="10099">
      <formula>$Y283=2</formula>
    </cfRule>
    <cfRule type="expression" dxfId="21492" priority="10100">
      <formula>$Y283=1</formula>
    </cfRule>
    <cfRule type="expression" dxfId="21491" priority="10101">
      <formula>$Y283=4</formula>
    </cfRule>
    <cfRule type="expression" dxfId="21490" priority="10102">
      <formula>$Y283=3</formula>
    </cfRule>
    <cfRule type="expression" dxfId="21489" priority="10103">
      <formula>$Y283=2</formula>
    </cfRule>
    <cfRule type="expression" dxfId="21488" priority="10104">
      <formula>$Y283=1</formula>
    </cfRule>
  </conditionalFormatting>
  <conditionalFormatting sqref="H283:H284">
    <cfRule type="expression" dxfId="21487" priority="10093">
      <formula>$Y283=4</formula>
    </cfRule>
    <cfRule type="expression" dxfId="21486" priority="10094">
      <formula>$Y283=3</formula>
    </cfRule>
    <cfRule type="expression" dxfId="21485" priority="10095">
      <formula>$Y283=2</formula>
    </cfRule>
    <cfRule type="expression" dxfId="21484" priority="10096">
      <formula>$Y283=1</formula>
    </cfRule>
  </conditionalFormatting>
  <conditionalFormatting sqref="H283:H284">
    <cfRule type="expression" dxfId="21483" priority="10085">
      <formula>$Y283=4</formula>
    </cfRule>
    <cfRule type="expression" dxfId="21482" priority="10086">
      <formula>$Y283=3</formula>
    </cfRule>
    <cfRule type="expression" dxfId="21481" priority="10087">
      <formula>$Y283=2</formula>
    </cfRule>
    <cfRule type="expression" dxfId="21480" priority="10088">
      <formula>$Y283=1</formula>
    </cfRule>
    <cfRule type="expression" dxfId="21479" priority="10089">
      <formula>$Y283=4</formula>
    </cfRule>
    <cfRule type="expression" dxfId="21478" priority="10090">
      <formula>$Y283=3</formula>
    </cfRule>
    <cfRule type="expression" dxfId="21477" priority="10091">
      <formula>$Y283=2</formula>
    </cfRule>
    <cfRule type="expression" dxfId="21476" priority="10092">
      <formula>$Y283=1</formula>
    </cfRule>
  </conditionalFormatting>
  <conditionalFormatting sqref="B283:D283">
    <cfRule type="expression" dxfId="21475" priority="10221">
      <formula>$Y283=4</formula>
    </cfRule>
    <cfRule type="expression" dxfId="21474" priority="10222">
      <formula>$Y283=3</formula>
    </cfRule>
  </conditionalFormatting>
  <conditionalFormatting sqref="B283:D283">
    <cfRule type="expression" dxfId="21473" priority="10223">
      <formula>$Y283=2</formula>
    </cfRule>
    <cfRule type="expression" dxfId="21472" priority="10224">
      <formula>$Y283=1</formula>
    </cfRule>
  </conditionalFormatting>
  <conditionalFormatting sqref="E283 J283:K283">
    <cfRule type="expression" dxfId="21471" priority="10217">
      <formula>$Y283=4</formula>
    </cfRule>
    <cfRule type="expression" dxfId="21470" priority="10218">
      <formula>$Y283=3</formula>
    </cfRule>
    <cfRule type="expression" dxfId="21469" priority="10219">
      <formula>$Y283=2</formula>
    </cfRule>
    <cfRule type="expression" dxfId="21468" priority="10220">
      <formula>$Y283=1</formula>
    </cfRule>
  </conditionalFormatting>
  <conditionalFormatting sqref="J283">
    <cfRule type="expression" dxfId="21467" priority="10197">
      <formula>$Y283=4</formula>
    </cfRule>
    <cfRule type="expression" dxfId="21466" priority="10198">
      <formula>$Y283=3</formula>
    </cfRule>
    <cfRule type="expression" dxfId="21465" priority="10199">
      <formula>$Y283=2</formula>
    </cfRule>
    <cfRule type="expression" dxfId="21464" priority="10200">
      <formula>$Y283=1</formula>
    </cfRule>
  </conditionalFormatting>
  <conditionalFormatting sqref="F283">
    <cfRule type="expression" dxfId="21463" priority="10193">
      <formula>$Y283=4</formula>
    </cfRule>
    <cfRule type="expression" dxfId="21462" priority="10194">
      <formula>$Y283=3</formula>
    </cfRule>
    <cfRule type="expression" dxfId="21461" priority="10195">
      <formula>$Y283=2</formula>
    </cfRule>
    <cfRule type="expression" dxfId="21460" priority="10196">
      <formula>$Y283=1</formula>
    </cfRule>
  </conditionalFormatting>
  <conditionalFormatting sqref="F283">
    <cfRule type="expression" dxfId="21459" priority="10185">
      <formula>$Y283=4</formula>
    </cfRule>
    <cfRule type="expression" dxfId="21458" priority="10186">
      <formula>$Y283=3</formula>
    </cfRule>
    <cfRule type="expression" dxfId="21457" priority="10187">
      <formula>$Y283=2</formula>
    </cfRule>
    <cfRule type="expression" dxfId="21456" priority="10188">
      <formula>$Y283=1</formula>
    </cfRule>
    <cfRule type="expression" dxfId="21455" priority="10189">
      <formula>$Y283=4</formula>
    </cfRule>
    <cfRule type="expression" dxfId="21454" priority="10190">
      <formula>$Y283=3</formula>
    </cfRule>
    <cfRule type="expression" dxfId="21453" priority="10191">
      <formula>$Y283=2</formula>
    </cfRule>
    <cfRule type="expression" dxfId="21452" priority="10192">
      <formula>$Y283=1</formula>
    </cfRule>
  </conditionalFormatting>
  <conditionalFormatting sqref="F283">
    <cfRule type="expression" dxfId="21451" priority="10173">
      <formula>$Y283=4</formula>
    </cfRule>
    <cfRule type="expression" dxfId="21450" priority="10174">
      <formula>$Y283=3</formula>
    </cfRule>
    <cfRule type="expression" dxfId="21449" priority="10175">
      <formula>$Y283=2</formula>
    </cfRule>
    <cfRule type="expression" dxfId="21448" priority="10176">
      <formula>$Y283=1</formula>
    </cfRule>
    <cfRule type="expression" dxfId="21447" priority="10177">
      <formula>$Y283=4</formula>
    </cfRule>
    <cfRule type="expression" dxfId="21446" priority="10178">
      <formula>$Y283=3</formula>
    </cfRule>
    <cfRule type="expression" dxfId="21445" priority="10179">
      <formula>$Y283=2</formula>
    </cfRule>
    <cfRule type="expression" dxfId="21444" priority="10180">
      <formula>$Y283=1</formula>
    </cfRule>
  </conditionalFormatting>
  <conditionalFormatting sqref="G283 I283">
    <cfRule type="expression" dxfId="21443" priority="10169">
      <formula>$Y283=4</formula>
    </cfRule>
    <cfRule type="expression" dxfId="21442" priority="10170">
      <formula>$Y283=3</formula>
    </cfRule>
    <cfRule type="expression" dxfId="21441" priority="10171">
      <formula>$Y283=2</formula>
    </cfRule>
    <cfRule type="expression" dxfId="21440" priority="10172">
      <formula>$Y283=1</formula>
    </cfRule>
  </conditionalFormatting>
  <conditionalFormatting sqref="G283">
    <cfRule type="expression" dxfId="21439" priority="10161">
      <formula>$Y283=4</formula>
    </cfRule>
    <cfRule type="expression" dxfId="21438" priority="10162">
      <formula>$Y283=3</formula>
    </cfRule>
    <cfRule type="expression" dxfId="21437" priority="10163">
      <formula>$Y283=2</formula>
    </cfRule>
    <cfRule type="expression" dxfId="21436" priority="10164">
      <formula>$Y283=1</formula>
    </cfRule>
    <cfRule type="expression" dxfId="21435" priority="10165">
      <formula>$Y283=4</formula>
    </cfRule>
    <cfRule type="expression" dxfId="21434" priority="10166">
      <formula>$Y283=3</formula>
    </cfRule>
    <cfRule type="expression" dxfId="21433" priority="10167">
      <formula>$Y283=2</formula>
    </cfRule>
    <cfRule type="expression" dxfId="21432" priority="10168">
      <formula>$Y283=1</formula>
    </cfRule>
  </conditionalFormatting>
  <conditionalFormatting sqref="I283">
    <cfRule type="expression" dxfId="21431" priority="10157">
      <formula>$Y283=4</formula>
    </cfRule>
    <cfRule type="expression" dxfId="21430" priority="10158">
      <formula>$Y283=3</formula>
    </cfRule>
    <cfRule type="expression" dxfId="21429" priority="10159">
      <formula>$Y283=2</formula>
    </cfRule>
    <cfRule type="expression" dxfId="21428" priority="10160">
      <formula>$Y283=1</formula>
    </cfRule>
  </conditionalFormatting>
  <conditionalFormatting sqref="G283">
    <cfRule type="expression" dxfId="21427" priority="10153">
      <formula>$Y283=4</formula>
    </cfRule>
    <cfRule type="expression" dxfId="21426" priority="10154">
      <formula>$Y283=3</formula>
    </cfRule>
    <cfRule type="expression" dxfId="21425" priority="10155">
      <formula>$Y283=2</formula>
    </cfRule>
    <cfRule type="expression" dxfId="21424" priority="10156">
      <formula>$Y283=1</formula>
    </cfRule>
  </conditionalFormatting>
  <conditionalFormatting sqref="G283">
    <cfRule type="expression" dxfId="21423" priority="10145">
      <formula>$Y283=4</formula>
    </cfRule>
    <cfRule type="expression" dxfId="21422" priority="10146">
      <formula>$Y283=3</formula>
    </cfRule>
    <cfRule type="expression" dxfId="21421" priority="10147">
      <formula>$Y283=2</formula>
    </cfRule>
    <cfRule type="expression" dxfId="21420" priority="10148">
      <formula>$Y283=1</formula>
    </cfRule>
    <cfRule type="expression" dxfId="21419" priority="10149">
      <formula>$Y283=4</formula>
    </cfRule>
    <cfRule type="expression" dxfId="21418" priority="10150">
      <formula>$Y283=3</formula>
    </cfRule>
    <cfRule type="expression" dxfId="21417" priority="10151">
      <formula>$Y283=2</formula>
    </cfRule>
    <cfRule type="expression" dxfId="21416" priority="10152">
      <formula>$Y283=1</formula>
    </cfRule>
  </conditionalFormatting>
  <conditionalFormatting sqref="B283:C283">
    <cfRule type="expression" dxfId="21415" priority="10081">
      <formula>$Y283=4</formula>
    </cfRule>
    <cfRule type="expression" dxfId="21414" priority="10082">
      <formula>$Y283=3</formula>
    </cfRule>
  </conditionalFormatting>
  <conditionalFormatting sqref="B283:C283">
    <cfRule type="expression" dxfId="21413" priority="10083">
      <formula>$Y283=2</formula>
    </cfRule>
    <cfRule type="expression" dxfId="21412" priority="10084">
      <formula>$Y283=1</formula>
    </cfRule>
  </conditionalFormatting>
  <conditionalFormatting sqref="B283:C283">
    <cfRule type="expression" dxfId="21411" priority="10077">
      <formula>$Y283=4</formula>
    </cfRule>
    <cfRule type="expression" dxfId="21410" priority="10078">
      <formula>$Y283=3</formula>
    </cfRule>
  </conditionalFormatting>
  <conditionalFormatting sqref="B283:C283">
    <cfRule type="expression" dxfId="21409" priority="10079">
      <formula>$Y283=2</formula>
    </cfRule>
    <cfRule type="expression" dxfId="21408" priority="10080">
      <formula>$Y283=1</formula>
    </cfRule>
  </conditionalFormatting>
  <conditionalFormatting sqref="X282:X283">
    <cfRule type="expression" dxfId="21407" priority="10073">
      <formula>$Y282=4</formula>
    </cfRule>
    <cfRule type="expression" dxfId="21406" priority="10074">
      <formula>$Y282=3</formula>
    </cfRule>
    <cfRule type="expression" dxfId="21405" priority="10075">
      <formula>$Y282=2</formula>
    </cfRule>
    <cfRule type="expression" dxfId="21404" priority="10076">
      <formula>$Y282=1</formula>
    </cfRule>
  </conditionalFormatting>
  <conditionalFormatting sqref="X282:X283">
    <cfRule type="expression" dxfId="21403" priority="10069">
      <formula>$Y282=4</formula>
    </cfRule>
    <cfRule type="expression" dxfId="21402" priority="10070">
      <formula>$Y282=3</formula>
    </cfRule>
    <cfRule type="expression" dxfId="21401" priority="10071">
      <formula>$Y282=2</formula>
    </cfRule>
    <cfRule type="expression" dxfId="21400" priority="10072">
      <formula>$Y282=1</formula>
    </cfRule>
  </conditionalFormatting>
  <conditionalFormatting sqref="Y282:Y283">
    <cfRule type="expression" dxfId="21399" priority="10065">
      <formula>$Y282=4</formula>
    </cfRule>
    <cfRule type="expression" dxfId="21398" priority="10066">
      <formula>$Y282=3</formula>
    </cfRule>
    <cfRule type="expression" dxfId="21397" priority="10067">
      <formula>$Y282=2</formula>
    </cfRule>
    <cfRule type="expression" dxfId="21396" priority="10068">
      <formula>$Y282=1</formula>
    </cfRule>
  </conditionalFormatting>
  <conditionalFormatting sqref="Y282:Y283">
    <cfRule type="expression" dxfId="21395" priority="10061">
      <formula>$Y282=4</formula>
    </cfRule>
    <cfRule type="expression" dxfId="21394" priority="10062">
      <formula>$Y282=3</formula>
    </cfRule>
    <cfRule type="expression" dxfId="21393" priority="10063">
      <formula>$Y282=2</formula>
    </cfRule>
    <cfRule type="expression" dxfId="21392" priority="10064">
      <formula>$Y282=1</formula>
    </cfRule>
  </conditionalFormatting>
  <conditionalFormatting sqref="Y282:Y283">
    <cfRule type="expression" dxfId="21391" priority="10057">
      <formula>$Y282=4</formula>
    </cfRule>
    <cfRule type="expression" dxfId="21390" priority="10058">
      <formula>$Y282=3</formula>
    </cfRule>
    <cfRule type="expression" dxfId="21389" priority="10059">
      <formula>$Y282=2</formula>
    </cfRule>
    <cfRule type="expression" dxfId="21388" priority="10060">
      <formula>$Y282=1</formula>
    </cfRule>
  </conditionalFormatting>
  <conditionalFormatting sqref="X273:X276">
    <cfRule type="expression" dxfId="21387" priority="10053">
      <formula>$Y273=4</formula>
    </cfRule>
    <cfRule type="expression" dxfId="21386" priority="10054">
      <formula>$Y273=3</formula>
    </cfRule>
    <cfRule type="expression" dxfId="21385" priority="10055">
      <formula>$Y273=2</formula>
    </cfRule>
    <cfRule type="expression" dxfId="21384" priority="10056">
      <formula>$Y273=1</formula>
    </cfRule>
  </conditionalFormatting>
  <conditionalFormatting sqref="X273:X276">
    <cfRule type="expression" dxfId="21383" priority="10049">
      <formula>$Y273=4</formula>
    </cfRule>
    <cfRule type="expression" dxfId="21382" priority="10050">
      <formula>$Y273=3</formula>
    </cfRule>
    <cfRule type="expression" dxfId="21381" priority="10051">
      <formula>$Y273=2</formula>
    </cfRule>
    <cfRule type="expression" dxfId="21380" priority="10052">
      <formula>$Y273=1</formula>
    </cfRule>
  </conditionalFormatting>
  <conditionalFormatting sqref="AB273:AC276 Y273:Z276 W273:W276">
    <cfRule type="expression" dxfId="21379" priority="10045">
      <formula>$Y273=4</formula>
    </cfRule>
    <cfRule type="expression" dxfId="21378" priority="10046">
      <formula>$Y273=3</formula>
    </cfRule>
    <cfRule type="expression" dxfId="21377" priority="10047">
      <formula>$Y273=2</formula>
    </cfRule>
    <cfRule type="expression" dxfId="21376" priority="10048">
      <formula>$Y273=1</formula>
    </cfRule>
  </conditionalFormatting>
  <conditionalFormatting sqref="AA273:AA276">
    <cfRule type="expression" dxfId="21375" priority="10041">
      <formula>$Y273=4</formula>
    </cfRule>
    <cfRule type="expression" dxfId="21374" priority="10042">
      <formula>$Y273=3</formula>
    </cfRule>
    <cfRule type="expression" dxfId="21373" priority="10043">
      <formula>$Y273=2</formula>
    </cfRule>
    <cfRule type="expression" dxfId="21372" priority="10044">
      <formula>$Y273=1</formula>
    </cfRule>
  </conditionalFormatting>
  <conditionalFormatting sqref="AB273:AC276 Y273:Z276 W273:W276">
    <cfRule type="expression" dxfId="21371" priority="10037">
      <formula>$Y273=4</formula>
    </cfRule>
    <cfRule type="expression" dxfId="21370" priority="10038">
      <formula>$Y273=3</formula>
    </cfRule>
    <cfRule type="expression" dxfId="21369" priority="10039">
      <formula>$Y273=2</formula>
    </cfRule>
    <cfRule type="expression" dxfId="21368" priority="10040">
      <formula>$Y273=1</formula>
    </cfRule>
  </conditionalFormatting>
  <conditionalFormatting sqref="AA273:AA276">
    <cfRule type="expression" dxfId="21367" priority="10033">
      <formula>$Y273=4</formula>
    </cfRule>
    <cfRule type="expression" dxfId="21366" priority="10034">
      <formula>$Y273=3</formula>
    </cfRule>
    <cfRule type="expression" dxfId="21365" priority="10035">
      <formula>$Y273=2</formula>
    </cfRule>
    <cfRule type="expression" dxfId="21364" priority="10036">
      <formula>$Y273=1</formula>
    </cfRule>
  </conditionalFormatting>
  <conditionalFormatting sqref="AB273:AC276 Y273:Z276 W273:W276">
    <cfRule type="expression" dxfId="21363" priority="10029">
      <formula>$Y273=4</formula>
    </cfRule>
    <cfRule type="expression" dxfId="21362" priority="10030">
      <formula>$Y273=3</formula>
    </cfRule>
    <cfRule type="expression" dxfId="21361" priority="10031">
      <formula>$Y273=2</formula>
    </cfRule>
    <cfRule type="expression" dxfId="21360" priority="10032">
      <formula>$Y273=1</formula>
    </cfRule>
  </conditionalFormatting>
  <conditionalFormatting sqref="AA273:AA276">
    <cfRule type="expression" dxfId="21359" priority="10025">
      <formula>$Y273=4</formula>
    </cfRule>
    <cfRule type="expression" dxfId="21358" priority="10026">
      <formula>$Y273=3</formula>
    </cfRule>
    <cfRule type="expression" dxfId="21357" priority="10027">
      <formula>$Y273=2</formula>
    </cfRule>
    <cfRule type="expression" dxfId="21356" priority="10028">
      <formula>$Y273=1</formula>
    </cfRule>
  </conditionalFormatting>
  <conditionalFormatting sqref="X278">
    <cfRule type="expression" dxfId="21355" priority="10021">
      <formula>$Y278=4</formula>
    </cfRule>
    <cfRule type="expression" dxfId="21354" priority="10022">
      <formula>$Y278=3</formula>
    </cfRule>
    <cfRule type="expression" dxfId="21353" priority="10023">
      <formula>$Y278=2</formula>
    </cfRule>
    <cfRule type="expression" dxfId="21352" priority="10024">
      <formula>$Y278=1</formula>
    </cfRule>
  </conditionalFormatting>
  <conditionalFormatting sqref="X278">
    <cfRule type="expression" dxfId="21351" priority="10017">
      <formula>$Y278=4</formula>
    </cfRule>
    <cfRule type="expression" dxfId="21350" priority="10018">
      <formula>$Y278=3</formula>
    </cfRule>
    <cfRule type="expression" dxfId="21349" priority="10019">
      <formula>$Y278=2</formula>
    </cfRule>
    <cfRule type="expression" dxfId="21348" priority="10020">
      <formula>$Y278=1</formula>
    </cfRule>
  </conditionalFormatting>
  <conditionalFormatting sqref="AB278:AC278 Y278:Z278 W278">
    <cfRule type="expression" dxfId="21347" priority="10013">
      <formula>$Y278=4</formula>
    </cfRule>
    <cfRule type="expression" dxfId="21346" priority="10014">
      <formula>$Y278=3</formula>
    </cfRule>
    <cfRule type="expression" dxfId="21345" priority="10015">
      <formula>$Y278=2</formula>
    </cfRule>
    <cfRule type="expression" dxfId="21344" priority="10016">
      <formula>$Y278=1</formula>
    </cfRule>
  </conditionalFormatting>
  <conditionalFormatting sqref="AA278">
    <cfRule type="expression" dxfId="21343" priority="10009">
      <formula>$Y278=4</formula>
    </cfRule>
    <cfRule type="expression" dxfId="21342" priority="10010">
      <formula>$Y278=3</formula>
    </cfRule>
    <cfRule type="expression" dxfId="21341" priority="10011">
      <formula>$Y278=2</formula>
    </cfRule>
    <cfRule type="expression" dxfId="21340" priority="10012">
      <formula>$Y278=1</formula>
    </cfRule>
  </conditionalFormatting>
  <conditionalFormatting sqref="AB278:AC278 Y278:Z278 W278">
    <cfRule type="expression" dxfId="21339" priority="10005">
      <formula>$Y278=4</formula>
    </cfRule>
    <cfRule type="expression" dxfId="21338" priority="10006">
      <formula>$Y278=3</formula>
    </cfRule>
    <cfRule type="expression" dxfId="21337" priority="10007">
      <formula>$Y278=2</formula>
    </cfRule>
    <cfRule type="expression" dxfId="21336" priority="10008">
      <formula>$Y278=1</formula>
    </cfRule>
  </conditionalFormatting>
  <conditionalFormatting sqref="AA278">
    <cfRule type="expression" dxfId="21335" priority="10001">
      <formula>$Y278=4</formula>
    </cfRule>
    <cfRule type="expression" dxfId="21334" priority="10002">
      <formula>$Y278=3</formula>
    </cfRule>
    <cfRule type="expression" dxfId="21333" priority="10003">
      <formula>$Y278=2</formula>
    </cfRule>
    <cfRule type="expression" dxfId="21332" priority="10004">
      <formula>$Y278=1</formula>
    </cfRule>
  </conditionalFormatting>
  <conditionalFormatting sqref="AB278:AC278 Y278:Z278 W278">
    <cfRule type="expression" dxfId="21331" priority="9997">
      <formula>$Y278=4</formula>
    </cfRule>
    <cfRule type="expression" dxfId="21330" priority="9998">
      <formula>$Y278=3</formula>
    </cfRule>
    <cfRule type="expression" dxfId="21329" priority="9999">
      <formula>$Y278=2</formula>
    </cfRule>
    <cfRule type="expression" dxfId="21328" priority="10000">
      <formula>$Y278=1</formula>
    </cfRule>
  </conditionalFormatting>
  <conditionalFormatting sqref="AA278">
    <cfRule type="expression" dxfId="21327" priority="9993">
      <formula>$Y278=4</formula>
    </cfRule>
    <cfRule type="expression" dxfId="21326" priority="9994">
      <formula>$Y278=3</formula>
    </cfRule>
    <cfRule type="expression" dxfId="21325" priority="9995">
      <formula>$Y278=2</formula>
    </cfRule>
    <cfRule type="expression" dxfId="21324" priority="9996">
      <formula>$Y278=1</formula>
    </cfRule>
  </conditionalFormatting>
  <conditionalFormatting sqref="X265:X266">
    <cfRule type="expression" dxfId="21323" priority="9989">
      <formula>$Y265=4</formula>
    </cfRule>
    <cfRule type="expression" dxfId="21322" priority="9990">
      <formula>$Y265=3</formula>
    </cfRule>
    <cfRule type="expression" dxfId="21321" priority="9991">
      <formula>$Y265=2</formula>
    </cfRule>
    <cfRule type="expression" dxfId="21320" priority="9992">
      <formula>$Y265=1</formula>
    </cfRule>
  </conditionalFormatting>
  <conditionalFormatting sqref="X265:X266">
    <cfRule type="expression" dxfId="21319" priority="9985">
      <formula>$Y265=4</formula>
    </cfRule>
    <cfRule type="expression" dxfId="21318" priority="9986">
      <formula>$Y265=3</formula>
    </cfRule>
    <cfRule type="expression" dxfId="21317" priority="9987">
      <formula>$Y265=2</formula>
    </cfRule>
    <cfRule type="expression" dxfId="21316" priority="9988">
      <formula>$Y265=1</formula>
    </cfRule>
  </conditionalFormatting>
  <conditionalFormatting sqref="AB265:AC266 Y265:Z266 W265:W266">
    <cfRule type="expression" dxfId="21315" priority="9981">
      <formula>$Y265=4</formula>
    </cfRule>
    <cfRule type="expression" dxfId="21314" priority="9982">
      <formula>$Y265=3</formula>
    </cfRule>
    <cfRule type="expression" dxfId="21313" priority="9983">
      <formula>$Y265=2</formula>
    </cfRule>
    <cfRule type="expression" dxfId="21312" priority="9984">
      <formula>$Y265=1</formula>
    </cfRule>
  </conditionalFormatting>
  <conditionalFormatting sqref="AA265:AA266">
    <cfRule type="expression" dxfId="21311" priority="9977">
      <formula>$Y265=4</formula>
    </cfRule>
    <cfRule type="expression" dxfId="21310" priority="9978">
      <formula>$Y265=3</formula>
    </cfRule>
    <cfRule type="expression" dxfId="21309" priority="9979">
      <formula>$Y265=2</formula>
    </cfRule>
    <cfRule type="expression" dxfId="21308" priority="9980">
      <formula>$Y265=1</formula>
    </cfRule>
  </conditionalFormatting>
  <conditionalFormatting sqref="AB265:AC266 Y265:Z266 W265:W266">
    <cfRule type="expression" dxfId="21307" priority="9973">
      <formula>$Y265=4</formula>
    </cfRule>
    <cfRule type="expression" dxfId="21306" priority="9974">
      <formula>$Y265=3</formula>
    </cfRule>
    <cfRule type="expression" dxfId="21305" priority="9975">
      <formula>$Y265=2</formula>
    </cfRule>
    <cfRule type="expression" dxfId="21304" priority="9976">
      <formula>$Y265=1</formula>
    </cfRule>
  </conditionalFormatting>
  <conditionalFormatting sqref="AA265:AA266">
    <cfRule type="expression" dxfId="21303" priority="9969">
      <formula>$Y265=4</formula>
    </cfRule>
    <cfRule type="expression" dxfId="21302" priority="9970">
      <formula>$Y265=3</formula>
    </cfRule>
    <cfRule type="expression" dxfId="21301" priority="9971">
      <formula>$Y265=2</formula>
    </cfRule>
    <cfRule type="expression" dxfId="21300" priority="9972">
      <formula>$Y265=1</formula>
    </cfRule>
  </conditionalFormatting>
  <conditionalFormatting sqref="AB265:AC266 Y265:Z266 W265:W266">
    <cfRule type="expression" dxfId="21299" priority="9965">
      <formula>$Y265=4</formula>
    </cfRule>
    <cfRule type="expression" dxfId="21298" priority="9966">
      <formula>$Y265=3</formula>
    </cfRule>
    <cfRule type="expression" dxfId="21297" priority="9967">
      <formula>$Y265=2</formula>
    </cfRule>
    <cfRule type="expression" dxfId="21296" priority="9968">
      <formula>$Y265=1</formula>
    </cfRule>
  </conditionalFormatting>
  <conditionalFormatting sqref="AA265:AA266">
    <cfRule type="expression" dxfId="21295" priority="9961">
      <formula>$Y265=4</formula>
    </cfRule>
    <cfRule type="expression" dxfId="21294" priority="9962">
      <formula>$Y265=3</formula>
    </cfRule>
    <cfRule type="expression" dxfId="21293" priority="9963">
      <formula>$Y265=2</formula>
    </cfRule>
    <cfRule type="expression" dxfId="21292" priority="9964">
      <formula>$Y265=1</formula>
    </cfRule>
  </conditionalFormatting>
  <conditionalFormatting sqref="X269">
    <cfRule type="expression" dxfId="21291" priority="9957">
      <formula>$Y269=4</formula>
    </cfRule>
    <cfRule type="expression" dxfId="21290" priority="9958">
      <formula>$Y269=3</formula>
    </cfRule>
    <cfRule type="expression" dxfId="21289" priority="9959">
      <formula>$Y269=2</formula>
    </cfRule>
    <cfRule type="expression" dxfId="21288" priority="9960">
      <formula>$Y269=1</formula>
    </cfRule>
  </conditionalFormatting>
  <conditionalFormatting sqref="X269">
    <cfRule type="expression" dxfId="21287" priority="9953">
      <formula>$Y269=4</formula>
    </cfRule>
    <cfRule type="expression" dxfId="21286" priority="9954">
      <formula>$Y269=3</formula>
    </cfRule>
    <cfRule type="expression" dxfId="21285" priority="9955">
      <formula>$Y269=2</formula>
    </cfRule>
    <cfRule type="expression" dxfId="21284" priority="9956">
      <formula>$Y269=1</formula>
    </cfRule>
  </conditionalFormatting>
  <conditionalFormatting sqref="AB269:AC269 Y269:Z269 W269">
    <cfRule type="expression" dxfId="21283" priority="9949">
      <formula>$Y269=4</formula>
    </cfRule>
    <cfRule type="expression" dxfId="21282" priority="9950">
      <formula>$Y269=3</formula>
    </cfRule>
    <cfRule type="expression" dxfId="21281" priority="9951">
      <formula>$Y269=2</formula>
    </cfRule>
    <cfRule type="expression" dxfId="21280" priority="9952">
      <formula>$Y269=1</formula>
    </cfRule>
  </conditionalFormatting>
  <conditionalFormatting sqref="AA269">
    <cfRule type="expression" dxfId="21279" priority="9945">
      <formula>$Y269=4</formula>
    </cfRule>
    <cfRule type="expression" dxfId="21278" priority="9946">
      <formula>$Y269=3</formula>
    </cfRule>
    <cfRule type="expression" dxfId="21277" priority="9947">
      <formula>$Y269=2</formula>
    </cfRule>
    <cfRule type="expression" dxfId="21276" priority="9948">
      <formula>$Y269=1</formula>
    </cfRule>
  </conditionalFormatting>
  <conditionalFormatting sqref="AB269:AC269 Y269:Z269 W269">
    <cfRule type="expression" dxfId="21275" priority="9941">
      <formula>$Y269=4</formula>
    </cfRule>
    <cfRule type="expression" dxfId="21274" priority="9942">
      <formula>$Y269=3</formula>
    </cfRule>
    <cfRule type="expression" dxfId="21273" priority="9943">
      <formula>$Y269=2</formula>
    </cfRule>
    <cfRule type="expression" dxfId="21272" priority="9944">
      <formula>$Y269=1</formula>
    </cfRule>
  </conditionalFormatting>
  <conditionalFormatting sqref="AA269">
    <cfRule type="expression" dxfId="21271" priority="9937">
      <formula>$Y269=4</formula>
    </cfRule>
    <cfRule type="expression" dxfId="21270" priority="9938">
      <formula>$Y269=3</formula>
    </cfRule>
    <cfRule type="expression" dxfId="21269" priority="9939">
      <formula>$Y269=2</formula>
    </cfRule>
    <cfRule type="expression" dxfId="21268" priority="9940">
      <formula>$Y269=1</formula>
    </cfRule>
  </conditionalFormatting>
  <conditionalFormatting sqref="AB269:AC269 Y269:Z269 W269">
    <cfRule type="expression" dxfId="21267" priority="9933">
      <formula>$Y269=4</formula>
    </cfRule>
    <cfRule type="expression" dxfId="21266" priority="9934">
      <formula>$Y269=3</formula>
    </cfRule>
    <cfRule type="expression" dxfId="21265" priority="9935">
      <formula>$Y269=2</formula>
    </cfRule>
    <cfRule type="expression" dxfId="21264" priority="9936">
      <formula>$Y269=1</formula>
    </cfRule>
  </conditionalFormatting>
  <conditionalFormatting sqref="AA269">
    <cfRule type="expression" dxfId="21263" priority="9929">
      <formula>$Y269=4</formula>
    </cfRule>
    <cfRule type="expression" dxfId="21262" priority="9930">
      <formula>$Y269=3</formula>
    </cfRule>
    <cfRule type="expression" dxfId="21261" priority="9931">
      <formula>$Y269=2</formula>
    </cfRule>
    <cfRule type="expression" dxfId="21260" priority="9932">
      <formula>$Y269=1</formula>
    </cfRule>
  </conditionalFormatting>
  <conditionalFormatting sqref="X270">
    <cfRule type="expression" dxfId="21259" priority="9925">
      <formula>$Y270=4</formula>
    </cfRule>
    <cfRule type="expression" dxfId="21258" priority="9926">
      <formula>$Y270=3</formula>
    </cfRule>
    <cfRule type="expression" dxfId="21257" priority="9927">
      <formula>$Y270=2</formula>
    </cfRule>
    <cfRule type="expression" dxfId="21256" priority="9928">
      <formula>$Y270=1</formula>
    </cfRule>
  </conditionalFormatting>
  <conditionalFormatting sqref="X270">
    <cfRule type="expression" dxfId="21255" priority="9921">
      <formula>$Y270=4</formula>
    </cfRule>
    <cfRule type="expression" dxfId="21254" priority="9922">
      <formula>$Y270=3</formula>
    </cfRule>
    <cfRule type="expression" dxfId="21253" priority="9923">
      <formula>$Y270=2</formula>
    </cfRule>
    <cfRule type="expression" dxfId="21252" priority="9924">
      <formula>$Y270=1</formula>
    </cfRule>
  </conditionalFormatting>
  <conditionalFormatting sqref="AB270:AC270 Y270:Z270 W270">
    <cfRule type="expression" dxfId="21251" priority="9917">
      <formula>$Y270=4</formula>
    </cfRule>
    <cfRule type="expression" dxfId="21250" priority="9918">
      <formula>$Y270=3</formula>
    </cfRule>
    <cfRule type="expression" dxfId="21249" priority="9919">
      <formula>$Y270=2</formula>
    </cfRule>
    <cfRule type="expression" dxfId="21248" priority="9920">
      <formula>$Y270=1</formula>
    </cfRule>
  </conditionalFormatting>
  <conditionalFormatting sqref="AA270">
    <cfRule type="expression" dxfId="21247" priority="9913">
      <formula>$Y270=4</formula>
    </cfRule>
    <cfRule type="expression" dxfId="21246" priority="9914">
      <formula>$Y270=3</formula>
    </cfRule>
    <cfRule type="expression" dxfId="21245" priority="9915">
      <formula>$Y270=2</formula>
    </cfRule>
    <cfRule type="expression" dxfId="21244" priority="9916">
      <formula>$Y270=1</formula>
    </cfRule>
  </conditionalFormatting>
  <conditionalFormatting sqref="AB270:AC270 Y270:Z270 W270">
    <cfRule type="expression" dxfId="21243" priority="9909">
      <formula>$Y270=4</formula>
    </cfRule>
    <cfRule type="expression" dxfId="21242" priority="9910">
      <formula>$Y270=3</formula>
    </cfRule>
    <cfRule type="expression" dxfId="21241" priority="9911">
      <formula>$Y270=2</formula>
    </cfRule>
    <cfRule type="expression" dxfId="21240" priority="9912">
      <formula>$Y270=1</formula>
    </cfRule>
  </conditionalFormatting>
  <conditionalFormatting sqref="AA270">
    <cfRule type="expression" dxfId="21239" priority="9905">
      <formula>$Y270=4</formula>
    </cfRule>
    <cfRule type="expression" dxfId="21238" priority="9906">
      <formula>$Y270=3</formula>
    </cfRule>
    <cfRule type="expression" dxfId="21237" priority="9907">
      <formula>$Y270=2</formula>
    </cfRule>
    <cfRule type="expression" dxfId="21236" priority="9908">
      <formula>$Y270=1</formula>
    </cfRule>
  </conditionalFormatting>
  <conditionalFormatting sqref="AB270:AC270 Y270:Z270 W270">
    <cfRule type="expression" dxfId="21235" priority="9901">
      <formula>$Y270=4</formula>
    </cfRule>
    <cfRule type="expression" dxfId="21234" priority="9902">
      <formula>$Y270=3</formula>
    </cfRule>
    <cfRule type="expression" dxfId="21233" priority="9903">
      <formula>$Y270=2</formula>
    </cfRule>
    <cfRule type="expression" dxfId="21232" priority="9904">
      <formula>$Y270=1</formula>
    </cfRule>
  </conditionalFormatting>
  <conditionalFormatting sqref="AA270">
    <cfRule type="expression" dxfId="21231" priority="9897">
      <formula>$Y270=4</formula>
    </cfRule>
    <cfRule type="expression" dxfId="21230" priority="9898">
      <formula>$Y270=3</formula>
    </cfRule>
    <cfRule type="expression" dxfId="21229" priority="9899">
      <formula>$Y270=2</formula>
    </cfRule>
    <cfRule type="expression" dxfId="21228" priority="9900">
      <formula>$Y270=1</formula>
    </cfRule>
  </conditionalFormatting>
  <conditionalFormatting sqref="X284">
    <cfRule type="expression" dxfId="21227" priority="9888">
      <formula>$Y284=4</formula>
    </cfRule>
    <cfRule type="expression" dxfId="21226" priority="9889">
      <formula>$Y284=3</formula>
    </cfRule>
    <cfRule type="expression" dxfId="21225" priority="9890">
      <formula>$Y284=2</formula>
    </cfRule>
    <cfRule type="expression" dxfId="21224" priority="9891">
      <formula>$Y284=1</formula>
    </cfRule>
  </conditionalFormatting>
  <conditionalFormatting sqref="X284">
    <cfRule type="expression" dxfId="21223" priority="9884">
      <formula>$Y284=4</formula>
    </cfRule>
    <cfRule type="expression" dxfId="21222" priority="9885">
      <formula>$Y284=3</formula>
    </cfRule>
    <cfRule type="expression" dxfId="21221" priority="9886">
      <formula>$Y284=2</formula>
    </cfRule>
    <cfRule type="expression" dxfId="21220" priority="9887">
      <formula>$Y284=1</formula>
    </cfRule>
  </conditionalFormatting>
  <conditionalFormatting sqref="W284">
    <cfRule type="expression" dxfId="21219" priority="9880">
      <formula>$Y284=4</formula>
    </cfRule>
    <cfRule type="expression" dxfId="21218" priority="9881">
      <formula>$Y284=3</formula>
    </cfRule>
    <cfRule type="expression" dxfId="21217" priority="9882">
      <formula>$Y284=2</formula>
    </cfRule>
    <cfRule type="expression" dxfId="21216" priority="9883">
      <formula>$Y284=1</formula>
    </cfRule>
  </conditionalFormatting>
  <conditionalFormatting sqref="W284">
    <cfRule type="expression" dxfId="21215" priority="9876">
      <formula>$Y284=4</formula>
    </cfRule>
    <cfRule type="expression" dxfId="21214" priority="9877">
      <formula>$Y284=3</formula>
    </cfRule>
    <cfRule type="expression" dxfId="21213" priority="9878">
      <formula>$Y284=2</formula>
    </cfRule>
    <cfRule type="expression" dxfId="21212" priority="9879">
      <formula>$Y284=1</formula>
    </cfRule>
  </conditionalFormatting>
  <conditionalFormatting sqref="W284">
    <cfRule type="expression" dxfId="21211" priority="9872">
      <formula>$Y284=4</formula>
    </cfRule>
    <cfRule type="expression" dxfId="21210" priority="9873">
      <formula>$Y284=3</formula>
    </cfRule>
    <cfRule type="expression" dxfId="21209" priority="9874">
      <formula>$Y284=2</formula>
    </cfRule>
    <cfRule type="expression" dxfId="21208" priority="9875">
      <formula>$Y284=1</formula>
    </cfRule>
  </conditionalFormatting>
  <conditionalFormatting sqref="L284:M284">
    <cfRule type="expression" dxfId="21207" priority="9868">
      <formula>$Y284=4</formula>
    </cfRule>
    <cfRule type="expression" dxfId="21206" priority="9869">
      <formula>$Y284=3</formula>
    </cfRule>
    <cfRule type="expression" dxfId="21205" priority="9870">
      <formula>$Y284=2</formula>
    </cfRule>
    <cfRule type="expression" dxfId="21204" priority="9871">
      <formula>$Y284=1</formula>
    </cfRule>
  </conditionalFormatting>
  <conditionalFormatting sqref="N284">
    <cfRule type="expression" dxfId="21203" priority="9864">
      <formula>$Y284=4</formula>
    </cfRule>
    <cfRule type="expression" dxfId="21202" priority="9865">
      <formula>$Y284=3</formula>
    </cfRule>
    <cfRule type="expression" dxfId="21201" priority="9866">
      <formula>$Y284=2</formula>
    </cfRule>
    <cfRule type="expression" dxfId="21200" priority="9867">
      <formula>$Y284=1</formula>
    </cfRule>
  </conditionalFormatting>
  <conditionalFormatting sqref="N284">
    <cfRule type="expression" dxfId="21199" priority="9860">
      <formula>$Y284=4</formula>
    </cfRule>
    <cfRule type="expression" dxfId="21198" priority="9861">
      <formula>$Y284=3</formula>
    </cfRule>
    <cfRule type="expression" dxfId="21197" priority="9862">
      <formula>$Y284=2</formula>
    </cfRule>
    <cfRule type="expression" dxfId="21196" priority="9863">
      <formula>$Y284=1</formula>
    </cfRule>
  </conditionalFormatting>
  <conditionalFormatting sqref="F284">
    <cfRule type="expression" dxfId="21195" priority="9856">
      <formula>$Y284=4</formula>
    </cfRule>
    <cfRule type="expression" dxfId="21194" priority="9857">
      <formula>$Y284=3</formula>
    </cfRule>
    <cfRule type="expression" dxfId="21193" priority="9858">
      <formula>$Y284=2</formula>
    </cfRule>
    <cfRule type="expression" dxfId="21192" priority="9859">
      <formula>$Y284=1</formula>
    </cfRule>
  </conditionalFormatting>
  <conditionalFormatting sqref="F284">
    <cfRule type="expression" dxfId="21191" priority="9848">
      <formula>$Y284=4</formula>
    </cfRule>
    <cfRule type="expression" dxfId="21190" priority="9849">
      <formula>$Y284=3</formula>
    </cfRule>
    <cfRule type="expression" dxfId="21189" priority="9850">
      <formula>$Y284=2</formula>
    </cfRule>
    <cfRule type="expression" dxfId="21188" priority="9851">
      <formula>$Y284=1</formula>
    </cfRule>
    <cfRule type="expression" dxfId="21187" priority="9852">
      <formula>$Y284=4</formula>
    </cfRule>
    <cfRule type="expression" dxfId="21186" priority="9853">
      <formula>$Y284=3</formula>
    </cfRule>
    <cfRule type="expression" dxfId="21185" priority="9854">
      <formula>$Y284=2</formula>
    </cfRule>
    <cfRule type="expression" dxfId="21184" priority="9855">
      <formula>$Y284=1</formula>
    </cfRule>
  </conditionalFormatting>
  <conditionalFormatting sqref="F284">
    <cfRule type="expression" dxfId="21183" priority="9832">
      <formula>$Y284=4</formula>
    </cfRule>
    <cfRule type="expression" dxfId="21182" priority="9833">
      <formula>$Y284=3</formula>
    </cfRule>
    <cfRule type="expression" dxfId="21181" priority="9834">
      <formula>$Y284=2</formula>
    </cfRule>
    <cfRule type="expression" dxfId="21180" priority="9835">
      <formula>$Y284=1</formula>
    </cfRule>
  </conditionalFormatting>
  <conditionalFormatting sqref="F284">
    <cfRule type="expression" dxfId="21179" priority="9844">
      <formula>$Y284=4</formula>
    </cfRule>
    <cfRule type="expression" dxfId="21178" priority="9845">
      <formula>$Y284=3</formula>
    </cfRule>
    <cfRule type="expression" dxfId="21177" priority="9846">
      <formula>$Y284=2</formula>
    </cfRule>
    <cfRule type="expression" dxfId="21176" priority="9847">
      <formula>$Y284=1</formula>
    </cfRule>
  </conditionalFormatting>
  <conditionalFormatting sqref="F284">
    <cfRule type="expression" dxfId="21175" priority="9836">
      <formula>$Y284=4</formula>
    </cfRule>
    <cfRule type="expression" dxfId="21174" priority="9837">
      <formula>$Y284=3</formula>
    </cfRule>
    <cfRule type="expression" dxfId="21173" priority="9838">
      <formula>$Y284=2</formula>
    </cfRule>
    <cfRule type="expression" dxfId="21172" priority="9839">
      <formula>$Y284=1</formula>
    </cfRule>
    <cfRule type="expression" dxfId="21171" priority="9840">
      <formula>$Y284=4</formula>
    </cfRule>
    <cfRule type="expression" dxfId="21170" priority="9841">
      <formula>$Y284=3</formula>
    </cfRule>
    <cfRule type="expression" dxfId="21169" priority="9842">
      <formula>$Y284=2</formula>
    </cfRule>
    <cfRule type="expression" dxfId="21168" priority="9843">
      <formula>$Y284=1</formula>
    </cfRule>
  </conditionalFormatting>
  <conditionalFormatting sqref="F284">
    <cfRule type="expression" dxfId="21167" priority="9824">
      <formula>$Y284=4</formula>
    </cfRule>
    <cfRule type="expression" dxfId="21166" priority="9825">
      <formula>$Y284=3</formula>
    </cfRule>
    <cfRule type="expression" dxfId="21165" priority="9826">
      <formula>$Y284=2</formula>
    </cfRule>
    <cfRule type="expression" dxfId="21164" priority="9827">
      <formula>$Y284=1</formula>
    </cfRule>
    <cfRule type="expression" dxfId="21163" priority="9828">
      <formula>$Y284=4</formula>
    </cfRule>
    <cfRule type="expression" dxfId="21162" priority="9829">
      <formula>$Y284=3</formula>
    </cfRule>
    <cfRule type="expression" dxfId="21161" priority="9830">
      <formula>$Y284=2</formula>
    </cfRule>
    <cfRule type="expression" dxfId="21160" priority="9831">
      <formula>$Y284=1</formula>
    </cfRule>
  </conditionalFormatting>
  <conditionalFormatting sqref="G284">
    <cfRule type="expression" dxfId="21159" priority="9820">
      <formula>$Y284=4</formula>
    </cfRule>
    <cfRule type="expression" dxfId="21158" priority="9821">
      <formula>$Y284=3</formula>
    </cfRule>
    <cfRule type="expression" dxfId="21157" priority="9822">
      <formula>$Y284=2</formula>
    </cfRule>
    <cfRule type="expression" dxfId="21156" priority="9823">
      <formula>$Y284=1</formula>
    </cfRule>
  </conditionalFormatting>
  <conditionalFormatting sqref="G284">
    <cfRule type="expression" dxfId="21155" priority="9812">
      <formula>$Y284=4</formula>
    </cfRule>
    <cfRule type="expression" dxfId="21154" priority="9813">
      <formula>$Y284=3</formula>
    </cfRule>
    <cfRule type="expression" dxfId="21153" priority="9814">
      <formula>$Y284=2</formula>
    </cfRule>
    <cfRule type="expression" dxfId="21152" priority="9815">
      <formula>$Y284=1</formula>
    </cfRule>
    <cfRule type="expression" dxfId="21151" priority="9816">
      <formula>$Y284=4</formula>
    </cfRule>
    <cfRule type="expression" dxfId="21150" priority="9817">
      <formula>$Y284=3</formula>
    </cfRule>
    <cfRule type="expression" dxfId="21149" priority="9818">
      <formula>$Y284=2</formula>
    </cfRule>
    <cfRule type="expression" dxfId="21148" priority="9819">
      <formula>$Y284=1</formula>
    </cfRule>
  </conditionalFormatting>
  <conditionalFormatting sqref="G284">
    <cfRule type="expression" dxfId="21147" priority="9808">
      <formula>$Y284=4</formula>
    </cfRule>
    <cfRule type="expression" dxfId="21146" priority="9809">
      <formula>$Y284=3</formula>
    </cfRule>
    <cfRule type="expression" dxfId="21145" priority="9810">
      <formula>$Y284=2</formula>
    </cfRule>
    <cfRule type="expression" dxfId="21144" priority="9811">
      <formula>$Y284=1</formula>
    </cfRule>
  </conditionalFormatting>
  <conditionalFormatting sqref="G284">
    <cfRule type="expression" dxfId="21143" priority="9800">
      <formula>$Y284=4</formula>
    </cfRule>
    <cfRule type="expression" dxfId="21142" priority="9801">
      <formula>$Y284=3</formula>
    </cfRule>
    <cfRule type="expression" dxfId="21141" priority="9802">
      <formula>$Y284=2</formula>
    </cfRule>
    <cfRule type="expression" dxfId="21140" priority="9803">
      <formula>$Y284=1</formula>
    </cfRule>
    <cfRule type="expression" dxfId="21139" priority="9804">
      <formula>$Y284=4</formula>
    </cfRule>
    <cfRule type="expression" dxfId="21138" priority="9805">
      <formula>$Y284=3</formula>
    </cfRule>
    <cfRule type="expression" dxfId="21137" priority="9806">
      <formula>$Y284=2</formula>
    </cfRule>
    <cfRule type="expression" dxfId="21136" priority="9807">
      <formula>$Y284=1</formula>
    </cfRule>
  </conditionalFormatting>
  <conditionalFormatting sqref="X257:X261">
    <cfRule type="expression" dxfId="21135" priority="9203">
      <formula>$Y257=4</formula>
    </cfRule>
    <cfRule type="expression" dxfId="21134" priority="9204">
      <formula>$Y257=3</formula>
    </cfRule>
    <cfRule type="expression" dxfId="21133" priority="9205">
      <formula>$Y257=2</formula>
    </cfRule>
    <cfRule type="expression" dxfId="21132" priority="9206">
      <formula>$Y257=1</formula>
    </cfRule>
  </conditionalFormatting>
  <conditionalFormatting sqref="X257:X261">
    <cfRule type="expression" dxfId="21131" priority="9199">
      <formula>$Y257=4</formula>
    </cfRule>
    <cfRule type="expression" dxfId="21130" priority="9200">
      <formula>$Y257=3</formula>
    </cfRule>
    <cfRule type="expression" dxfId="21129" priority="9201">
      <formula>$Y257=2</formula>
    </cfRule>
    <cfRule type="expression" dxfId="21128" priority="9202">
      <formula>$Y257=1</formula>
    </cfRule>
  </conditionalFormatting>
  <conditionalFormatting sqref="W257:W261">
    <cfRule type="expression" dxfId="21127" priority="9195">
      <formula>$Y257=4</formula>
    </cfRule>
    <cfRule type="expression" dxfId="21126" priority="9196">
      <formula>$Y257=3</formula>
    </cfRule>
    <cfRule type="expression" dxfId="21125" priority="9197">
      <formula>$Y257=2</formula>
    </cfRule>
    <cfRule type="expression" dxfId="21124" priority="9198">
      <formula>$Y257=1</formula>
    </cfRule>
  </conditionalFormatting>
  <conditionalFormatting sqref="W257:W261">
    <cfRule type="expression" dxfId="21123" priority="9191">
      <formula>$Y257=4</formula>
    </cfRule>
    <cfRule type="expression" dxfId="21122" priority="9192">
      <formula>$Y257=3</formula>
    </cfRule>
    <cfRule type="expression" dxfId="21121" priority="9193">
      <formula>$Y257=2</formula>
    </cfRule>
    <cfRule type="expression" dxfId="21120" priority="9194">
      <formula>$Y257=1</formula>
    </cfRule>
  </conditionalFormatting>
  <conditionalFormatting sqref="W257:W261">
    <cfRule type="expression" dxfId="21119" priority="9187">
      <formula>$Y257=4</formula>
    </cfRule>
    <cfRule type="expression" dxfId="21118" priority="9188">
      <formula>$Y257=3</formula>
    </cfRule>
    <cfRule type="expression" dxfId="21117" priority="9189">
      <formula>$Y257=2</formula>
    </cfRule>
    <cfRule type="expression" dxfId="21116" priority="9190">
      <formula>$Y257=1</formula>
    </cfRule>
  </conditionalFormatting>
  <conditionalFormatting sqref="D106">
    <cfRule type="expression" dxfId="21115" priority="9039">
      <formula>$Y106=4</formula>
    </cfRule>
    <cfRule type="expression" dxfId="21114" priority="9040">
      <formula>$Y106=3</formula>
    </cfRule>
  </conditionalFormatting>
  <conditionalFormatting sqref="D106">
    <cfRule type="expression" dxfId="21113" priority="9041">
      <formula>$Y106=2</formula>
    </cfRule>
    <cfRule type="expression" dxfId="21112" priority="9042">
      <formula>$Y106=1</formula>
    </cfRule>
  </conditionalFormatting>
  <conditionalFormatting sqref="D105">
    <cfRule type="expression" dxfId="21111" priority="9035">
      <formula>$Y105=4</formula>
    </cfRule>
    <cfRule type="expression" dxfId="21110" priority="9036">
      <formula>$Y105=3</formula>
    </cfRule>
  </conditionalFormatting>
  <conditionalFormatting sqref="D105">
    <cfRule type="expression" dxfId="21109" priority="9037">
      <formula>$Y105=2</formula>
    </cfRule>
    <cfRule type="expression" dxfId="21108" priority="9038">
      <formula>$Y105=1</formula>
    </cfRule>
  </conditionalFormatting>
  <conditionalFormatting sqref="D100">
    <cfRule type="expression" dxfId="21107" priority="9031">
      <formula>$Y100=4</formula>
    </cfRule>
    <cfRule type="expression" dxfId="21106" priority="9032">
      <formula>$Y100=3</formula>
    </cfRule>
  </conditionalFormatting>
  <conditionalFormatting sqref="D100">
    <cfRule type="expression" dxfId="21105" priority="9033">
      <formula>$Y100=2</formula>
    </cfRule>
    <cfRule type="expression" dxfId="21104" priority="9034">
      <formula>$Y100=1</formula>
    </cfRule>
  </conditionalFormatting>
  <conditionalFormatting sqref="L100">
    <cfRule type="expression" dxfId="21103" priority="9027">
      <formula>$Y100=4</formula>
    </cfRule>
    <cfRule type="expression" dxfId="21102" priority="9028">
      <formula>$Y100=3</formula>
    </cfRule>
    <cfRule type="expression" dxfId="21101" priority="9029">
      <formula>$Y100=2</formula>
    </cfRule>
    <cfRule type="expression" dxfId="21100" priority="9030">
      <formula>$Y100=1</formula>
    </cfRule>
  </conditionalFormatting>
  <conditionalFormatting sqref="L231 L106">
    <cfRule type="expression" dxfId="21099" priority="9023">
      <formula>$Y106=4</formula>
    </cfRule>
    <cfRule type="expression" dxfId="21098" priority="9024">
      <formula>$Y106=3</formula>
    </cfRule>
    <cfRule type="expression" dxfId="21097" priority="9025">
      <formula>$Y106=2</formula>
    </cfRule>
    <cfRule type="expression" dxfId="21096" priority="9026">
      <formula>$Y106=1</formula>
    </cfRule>
  </conditionalFormatting>
  <conditionalFormatting sqref="L239">
    <cfRule type="expression" dxfId="21095" priority="9019">
      <formula>$Y239=4</formula>
    </cfRule>
    <cfRule type="expression" dxfId="21094" priority="9020">
      <formula>$Y239=3</formula>
    </cfRule>
    <cfRule type="expression" dxfId="21093" priority="9021">
      <formula>$Y239=2</formula>
    </cfRule>
    <cfRule type="expression" dxfId="21092" priority="9022">
      <formula>$Y239=1</formula>
    </cfRule>
  </conditionalFormatting>
  <conditionalFormatting sqref="L240">
    <cfRule type="expression" dxfId="21091" priority="9015">
      <formula>$Y240=4</formula>
    </cfRule>
    <cfRule type="expression" dxfId="21090" priority="9016">
      <formula>$Y240=3</formula>
    </cfRule>
    <cfRule type="expression" dxfId="21089" priority="9017">
      <formula>$Y240=2</formula>
    </cfRule>
    <cfRule type="expression" dxfId="21088" priority="9018">
      <formula>$Y240=1</formula>
    </cfRule>
  </conditionalFormatting>
  <conditionalFormatting sqref="L280">
    <cfRule type="expression" dxfId="21087" priority="9011">
      <formula>$Y280=4</formula>
    </cfRule>
    <cfRule type="expression" dxfId="21086" priority="9012">
      <formula>$Y280=3</formula>
    </cfRule>
    <cfRule type="expression" dxfId="21085" priority="9013">
      <formula>$Y280=2</formula>
    </cfRule>
    <cfRule type="expression" dxfId="21084" priority="9014">
      <formula>$Y280=1</formula>
    </cfRule>
  </conditionalFormatting>
  <conditionalFormatting sqref="L256">
    <cfRule type="expression" dxfId="21083" priority="9007">
      <formula>$Y256=4</formula>
    </cfRule>
    <cfRule type="expression" dxfId="21082" priority="9008">
      <formula>$Y256=3</formula>
    </cfRule>
    <cfRule type="expression" dxfId="21081" priority="9009">
      <formula>$Y256=2</formula>
    </cfRule>
    <cfRule type="expression" dxfId="21080" priority="9010">
      <formula>$Y256=1</formula>
    </cfRule>
  </conditionalFormatting>
  <conditionalFormatting sqref="L281">
    <cfRule type="expression" dxfId="21079" priority="9003">
      <formula>$Y281=4</formula>
    </cfRule>
    <cfRule type="expression" dxfId="21078" priority="9004">
      <formula>$Y281=3</formula>
    </cfRule>
    <cfRule type="expression" dxfId="21077" priority="9005">
      <formula>$Y281=2</formula>
    </cfRule>
    <cfRule type="expression" dxfId="21076" priority="9006">
      <formula>$Y281=1</formula>
    </cfRule>
  </conditionalFormatting>
  <conditionalFormatting sqref="L241">
    <cfRule type="expression" dxfId="21075" priority="8991">
      <formula>$Y241=4</formula>
    </cfRule>
    <cfRule type="expression" dxfId="21074" priority="8992">
      <formula>$Y241=3</formula>
    </cfRule>
    <cfRule type="expression" dxfId="21073" priority="8993">
      <formula>$Y241=2</formula>
    </cfRule>
    <cfRule type="expression" dxfId="21072" priority="8994">
      <formula>$Y241=1</formula>
    </cfRule>
  </conditionalFormatting>
  <conditionalFormatting sqref="J285 J287:J303 J306:J309 J324:J325 J347:J424">
    <cfRule type="expression" dxfId="21071" priority="8635">
      <formula>$Y285=4</formula>
    </cfRule>
    <cfRule type="expression" dxfId="21070" priority="8636">
      <formula>$Y285=3</formula>
    </cfRule>
    <cfRule type="expression" dxfId="21069" priority="8637">
      <formula>$Y285=2</formula>
    </cfRule>
    <cfRule type="expression" dxfId="21068" priority="8638">
      <formula>$Y285=1</formula>
    </cfRule>
  </conditionalFormatting>
  <conditionalFormatting sqref="R306:R308 R285 R302:R303 R289:R298 R287 R324 R341 R347:R424">
    <cfRule type="expression" dxfId="21067" priority="8611">
      <formula>$Y285=4</formula>
    </cfRule>
    <cfRule type="expression" dxfId="21066" priority="8612">
      <formula>$Y285=3</formula>
    </cfRule>
    <cfRule type="expression" dxfId="21065" priority="8613">
      <formula>$Y285=2</formula>
    </cfRule>
    <cfRule type="expression" dxfId="21064" priority="8614">
      <formula>$Y285=1</formula>
    </cfRule>
  </conditionalFormatting>
  <conditionalFormatting sqref="R306:R308 R285 R302:R303 R289:R298 R287 R324 R341 R347:R424">
    <cfRule type="expression" dxfId="21063" priority="8607">
      <formula>$Y285=4</formula>
    </cfRule>
    <cfRule type="expression" dxfId="21062" priority="8608">
      <formula>$Y285=3</formula>
    </cfRule>
    <cfRule type="expression" dxfId="21061" priority="8609">
      <formula>$Y285=2</formula>
    </cfRule>
    <cfRule type="expression" dxfId="21060" priority="8610">
      <formula>$Y285=1</formula>
    </cfRule>
  </conditionalFormatting>
  <conditionalFormatting sqref="O306:O308 O285 O302:O303 O287:O299 O324 O341:O424">
    <cfRule type="expression" dxfId="21059" priority="8603">
      <formula>$Y285=4</formula>
    </cfRule>
    <cfRule type="expression" dxfId="21058" priority="8604">
      <formula>$Y285=3</formula>
    </cfRule>
    <cfRule type="expression" dxfId="21057" priority="8605">
      <formula>$Y285=2</formula>
    </cfRule>
    <cfRule type="expression" dxfId="21056" priority="8606">
      <formula>$Y285=1</formula>
    </cfRule>
  </conditionalFormatting>
  <conditionalFormatting sqref="O306:O308 O285 O302:O303 O287:O299 O324 O341:O424">
    <cfRule type="expression" dxfId="21055" priority="8599">
      <formula>$Y285=4</formula>
    </cfRule>
    <cfRule type="expression" dxfId="21054" priority="8600">
      <formula>$Y285=3</formula>
    </cfRule>
    <cfRule type="expression" dxfId="21053" priority="8601">
      <formula>$Y285=2</formula>
    </cfRule>
    <cfRule type="expression" dxfId="21052" priority="8602">
      <formula>$Y285=1</formula>
    </cfRule>
  </conditionalFormatting>
  <conditionalFormatting sqref="S306:V308 Y306:Z308 Y285:Z285 Q285 S285:V285 Y296:Z298 AB285:AF285 Y302:Z303 S302:V303 AD298:AF299 AB302:AE303 S289:V298 Y289:Z290 Z287:Z296 AB287:AF298 S287:V287 Q287:Q299 Y287:Z287 Q306:Q307 Q348:Q424 AB306:AF308 AB341:AF341 Y324:Z324 S324:V324 AB324:AE324 S341:V341 Y341:Z341 Y348:Z424 S347:V424 AB348:AF424 AD342:AF342">
    <cfRule type="expression" dxfId="21051" priority="8595">
      <formula>$Y285=4</formula>
    </cfRule>
    <cfRule type="expression" dxfId="21050" priority="8596">
      <formula>$Y285=3</formula>
    </cfRule>
    <cfRule type="expression" dxfId="21049" priority="8597">
      <formula>$Y285=2</formula>
    </cfRule>
    <cfRule type="expression" dxfId="21048" priority="8598">
      <formula>$Y285=1</formula>
    </cfRule>
  </conditionalFormatting>
  <conditionalFormatting sqref="AA285 AA287:AA298 AA306:AA308 AA348:AA424">
    <cfRule type="expression" dxfId="21047" priority="8591">
      <formula>$Y285=4</formula>
    </cfRule>
    <cfRule type="expression" dxfId="21046" priority="8592">
      <formula>$Y285=3</formula>
    </cfRule>
    <cfRule type="expression" dxfId="21045" priority="8593">
      <formula>$Y285=2</formula>
    </cfRule>
    <cfRule type="expression" dxfId="21044" priority="8594">
      <formula>$Y285=1</formula>
    </cfRule>
  </conditionalFormatting>
  <conditionalFormatting sqref="P285 P287:P299 P302:P307 P348:P424">
    <cfRule type="expression" dxfId="21043" priority="8587">
      <formula>$Y285=4</formula>
    </cfRule>
    <cfRule type="expression" dxfId="21042" priority="8588">
      <formula>$Y285=3</formula>
    </cfRule>
    <cfRule type="expression" dxfId="21041" priority="8589">
      <formula>$Y285=2</formula>
    </cfRule>
    <cfRule type="expression" dxfId="21040" priority="8590">
      <formula>$Y285=1</formula>
    </cfRule>
  </conditionalFormatting>
  <conditionalFormatting sqref="S306:V308 Y306:Z308 Y285:Z285 Q285 S285:V285 Y296:Z298 AB285:AF285 Y302:Z303 S302:V303 AD298:AF299 AB302:AE303 S289:V298 Y289:Z290 Z287:Z296 AB287:AF298 S287:V287 Q287:Q299 Y287:Z287 Q306:Q307 Q348:Q424 AB306:AF308 AB341:AF341 Y324:Z324 S324:V324 AB324:AE324 S341:V341 Y341:Z341 Y348:Z424 S347:V424 AB348:AF424 AD342:AF342">
    <cfRule type="expression" dxfId="21039" priority="8583">
      <formula>$Y285=4</formula>
    </cfRule>
    <cfRule type="expression" dxfId="21038" priority="8584">
      <formula>$Y285=3</formula>
    </cfRule>
    <cfRule type="expression" dxfId="21037" priority="8585">
      <formula>$Y285=2</formula>
    </cfRule>
    <cfRule type="expression" dxfId="21036" priority="8586">
      <formula>$Y285=1</formula>
    </cfRule>
  </conditionalFormatting>
  <conditionalFormatting sqref="AA285 AA287:AA298 AA306:AA308 AA348:AA424">
    <cfRule type="expression" dxfId="21035" priority="8579">
      <formula>$Y285=4</formula>
    </cfRule>
    <cfRule type="expression" dxfId="21034" priority="8580">
      <formula>$Y285=3</formula>
    </cfRule>
    <cfRule type="expression" dxfId="21033" priority="8581">
      <formula>$Y285=2</formula>
    </cfRule>
    <cfRule type="expression" dxfId="21032" priority="8582">
      <formula>$Y285=1</formula>
    </cfRule>
  </conditionalFormatting>
  <conditionalFormatting sqref="P285 P287:P299 P302:P307 P348:P424">
    <cfRule type="expression" dxfId="21031" priority="8575">
      <formula>$Y285=4</formula>
    </cfRule>
    <cfRule type="expression" dxfId="21030" priority="8576">
      <formula>$Y285=3</formula>
    </cfRule>
    <cfRule type="expression" dxfId="21029" priority="8577">
      <formula>$Y285=2</formula>
    </cfRule>
    <cfRule type="expression" dxfId="21028" priority="8578">
      <formula>$Y285=1</formula>
    </cfRule>
  </conditionalFormatting>
  <conditionalFormatting sqref="S306:V308 Y306:Z308 Y285:Z285 Q285 S285:V285 Y296:Z298 AB285:AF285 Y302:Z303 S302:V303 AD298:AF299 AB302:AE303 S289:V298 Y289:Z290 Z287:Z296 AB287:AF298 S287:V287 Q287:Q299 Y287:Z287 Q306:Q307 Q348:Q424 AB306:AF308 AB341:AF341 Y324:Z324 S324:V324 AB324:AE324 S341:V341 Y341:Z341 Y348:Z424 S347:V424 AB348:AF424 AD342:AF342">
    <cfRule type="expression" dxfId="21027" priority="8571">
      <formula>$Y285=4</formula>
    </cfRule>
    <cfRule type="expression" dxfId="21026" priority="8572">
      <formula>$Y285=3</formula>
    </cfRule>
    <cfRule type="expression" dxfId="21025" priority="8573">
      <formula>$Y285=2</formula>
    </cfRule>
    <cfRule type="expression" dxfId="21024" priority="8574">
      <formula>$Y285=1</formula>
    </cfRule>
  </conditionalFormatting>
  <conditionalFormatting sqref="P285 P287:P299 P302:P307 P348:P424">
    <cfRule type="expression" dxfId="21023" priority="8563">
      <formula>$Y285=4</formula>
    </cfRule>
    <cfRule type="expression" dxfId="21022" priority="8564">
      <formula>$Y285=3</formula>
    </cfRule>
    <cfRule type="expression" dxfId="21021" priority="8565">
      <formula>$Y285=2</formula>
    </cfRule>
    <cfRule type="expression" dxfId="21020" priority="8566">
      <formula>$Y285=1</formula>
    </cfRule>
  </conditionalFormatting>
  <conditionalFormatting sqref="A306:A318 A285 A287:A303 A322:A325 A340:A424">
    <cfRule type="expression" dxfId="21019" priority="8647">
      <formula>$Y285=4</formula>
    </cfRule>
    <cfRule type="expression" dxfId="21018" priority="8648">
      <formula>$Y285=3</formula>
    </cfRule>
  </conditionalFormatting>
  <conditionalFormatting sqref="A306:A318 A285 A287:A303 A322:A325 A340:A424">
    <cfRule type="expression" dxfId="21017" priority="8649">
      <formula>$Y285=2</formula>
    </cfRule>
    <cfRule type="expression" dxfId="21016" priority="8650">
      <formula>$Y285=1</formula>
    </cfRule>
  </conditionalFormatting>
  <conditionalFormatting sqref="B285:D285 D302:D303 B287:D301 D306:D309 D316:D318 D324:D325 B341:D341 B343:D344 B348:D424">
    <cfRule type="expression" dxfId="21015" priority="8643">
      <formula>$Y285=4</formula>
    </cfRule>
    <cfRule type="expression" dxfId="21014" priority="8644">
      <formula>$Y285=3</formula>
    </cfRule>
  </conditionalFormatting>
  <conditionalFormatting sqref="B285:D285 D302:D303 B287:D301 D306:D309 D316:D318 D324:D325 B341:D341 B343:D344 B348:D424">
    <cfRule type="expression" dxfId="21013" priority="8645">
      <formula>$Y285=2</formula>
    </cfRule>
    <cfRule type="expression" dxfId="21012" priority="8646">
      <formula>$Y285=1</formula>
    </cfRule>
  </conditionalFormatting>
  <conditionalFormatting sqref="E307:E308 E285 J285:K285 J287:K303 E287:E303 E324:E325 J306:K309 K310:K316 J324:K325 J347:K424 E341 E343:E344 K340:K344 E348:E424">
    <cfRule type="expression" dxfId="21011" priority="8639">
      <formula>$Y285=4</formula>
    </cfRule>
    <cfRule type="expression" dxfId="21010" priority="8640">
      <formula>$Y285=3</formula>
    </cfRule>
    <cfRule type="expression" dxfId="21009" priority="8641">
      <formula>$Y285=2</formula>
    </cfRule>
    <cfRule type="expression" dxfId="21008" priority="8642">
      <formula>$Y285=1</formula>
    </cfRule>
  </conditionalFormatting>
  <conditionalFormatting sqref="J285 J287:J303 J306:J309 J324:J325 J347:J424">
    <cfRule type="expression" dxfId="21007" priority="8631">
      <formula>$Y285=4</formula>
    </cfRule>
    <cfRule type="expression" dxfId="21006" priority="8632">
      <formula>$Y285=3</formula>
    </cfRule>
    <cfRule type="expression" dxfId="21005" priority="8633">
      <formula>$Y285=2</formula>
    </cfRule>
    <cfRule type="expression" dxfId="21004" priority="8634">
      <formula>$Y285=1</formula>
    </cfRule>
  </conditionalFormatting>
  <conditionalFormatting sqref="I285 I287:I303 I306:I309 I316 I324:I325 I341 I343 I347:I424">
    <cfRule type="expression" dxfId="21003" priority="8627">
      <formula>$Y285=4</formula>
    </cfRule>
    <cfRule type="expression" dxfId="21002" priority="8628">
      <formula>$Y285=3</formula>
    </cfRule>
    <cfRule type="expression" dxfId="21001" priority="8629">
      <formula>$Y285=2</formula>
    </cfRule>
    <cfRule type="expression" dxfId="21000" priority="8630">
      <formula>$Y285=1</formula>
    </cfRule>
  </conditionalFormatting>
  <conditionalFormatting sqref="I285 I287:I303 I306:I309 I316 I324:I325 I341 I343 I347:I424">
    <cfRule type="expression" dxfId="20999" priority="8623">
      <formula>$Y285=4</formula>
    </cfRule>
    <cfRule type="expression" dxfId="20998" priority="8624">
      <formula>$Y285=3</formula>
    </cfRule>
    <cfRule type="expression" dxfId="20997" priority="8625">
      <formula>$Y285=2</formula>
    </cfRule>
    <cfRule type="expression" dxfId="20996" priority="8626">
      <formula>$Y285=1</formula>
    </cfRule>
  </conditionalFormatting>
  <conditionalFormatting sqref="B285:C285 B287:C301 B341:C341 B343:C344 B348:C424">
    <cfRule type="expression" dxfId="20995" priority="8619">
      <formula>$Y285=4</formula>
    </cfRule>
    <cfRule type="expression" dxfId="20994" priority="8620">
      <formula>$Y285=3</formula>
    </cfRule>
  </conditionalFormatting>
  <conditionalFormatting sqref="B285:C285 B287:C301 B341:C341 B343:C344 B348:C424">
    <cfRule type="expression" dxfId="20993" priority="8621">
      <formula>$Y285=2</formula>
    </cfRule>
    <cfRule type="expression" dxfId="20992" priority="8622">
      <formula>$Y285=1</formula>
    </cfRule>
  </conditionalFormatting>
  <conditionalFormatting sqref="B285:C285 B287:C301 B341:C341 B343:C344 B348:C424">
    <cfRule type="expression" dxfId="20991" priority="8615">
      <formula>$Y285=4</formula>
    </cfRule>
    <cfRule type="expression" dxfId="20990" priority="8616">
      <formula>$Y285=3</formula>
    </cfRule>
  </conditionalFormatting>
  <conditionalFormatting sqref="B285:C285 B287:C301 B341:C341 B343:C344 B348:C424">
    <cfRule type="expression" dxfId="20989" priority="8617">
      <formula>$Y285=2</formula>
    </cfRule>
    <cfRule type="expression" dxfId="20988" priority="8618">
      <formula>$Y285=1</formula>
    </cfRule>
  </conditionalFormatting>
  <conditionalFormatting sqref="AA285 AA287:AA298 AA306:AA308 AA348:AA424">
    <cfRule type="expression" dxfId="20987" priority="8567">
      <formula>$Y285=4</formula>
    </cfRule>
    <cfRule type="expression" dxfId="20986" priority="8568">
      <formula>$Y285=3</formula>
    </cfRule>
    <cfRule type="expression" dxfId="20985" priority="8569">
      <formula>$Y285=2</formula>
    </cfRule>
    <cfRule type="expression" dxfId="20984" priority="8570">
      <formula>$Y285=1</formula>
    </cfRule>
  </conditionalFormatting>
  <conditionalFormatting sqref="H285 H287:H303 H307:H316 H324:H325 H347:H424">
    <cfRule type="expression" dxfId="20983" priority="8559">
      <formula>$Y285=4</formula>
    </cfRule>
    <cfRule type="expression" dxfId="20982" priority="8560">
      <formula>$Y285=3</formula>
    </cfRule>
    <cfRule type="expression" dxfId="20981" priority="8561">
      <formula>$Y285=2</formula>
    </cfRule>
    <cfRule type="expression" dxfId="20980" priority="8562">
      <formula>$Y285=1</formula>
    </cfRule>
  </conditionalFormatting>
  <conditionalFormatting sqref="H285 H287:H303 H307:H316 H324:H325 H347:H424">
    <cfRule type="expression" dxfId="20979" priority="8551">
      <formula>$Y285=4</formula>
    </cfRule>
    <cfRule type="expression" dxfId="20978" priority="8552">
      <formula>$Y285=3</formula>
    </cfRule>
    <cfRule type="expression" dxfId="20977" priority="8553">
      <formula>$Y285=2</formula>
    </cfRule>
    <cfRule type="expression" dxfId="20976" priority="8554">
      <formula>$Y285=1</formula>
    </cfRule>
    <cfRule type="expression" dxfId="20975" priority="8555">
      <formula>$Y285=4</formula>
    </cfRule>
    <cfRule type="expression" dxfId="20974" priority="8556">
      <formula>$Y285=3</formula>
    </cfRule>
    <cfRule type="expression" dxfId="20973" priority="8557">
      <formula>$Y285=2</formula>
    </cfRule>
    <cfRule type="expression" dxfId="20972" priority="8558">
      <formula>$Y285=1</formula>
    </cfRule>
  </conditionalFormatting>
  <conditionalFormatting sqref="H285 H287:H303 H307:H316 H324:H325 H347:H424">
    <cfRule type="expression" dxfId="20971" priority="8547">
      <formula>$Y285=4</formula>
    </cfRule>
    <cfRule type="expression" dxfId="20970" priority="8548">
      <formula>$Y285=3</formula>
    </cfRule>
    <cfRule type="expression" dxfId="20969" priority="8549">
      <formula>$Y285=2</formula>
    </cfRule>
    <cfRule type="expression" dxfId="20968" priority="8550">
      <formula>$Y285=1</formula>
    </cfRule>
  </conditionalFormatting>
  <conditionalFormatting sqref="H285 H287:H303 H307:H316 H324:H325 H347:H424">
    <cfRule type="expression" dxfId="20967" priority="8539">
      <formula>$Y285=4</formula>
    </cfRule>
    <cfRule type="expression" dxfId="20966" priority="8540">
      <formula>$Y285=3</formula>
    </cfRule>
    <cfRule type="expression" dxfId="20965" priority="8541">
      <formula>$Y285=2</formula>
    </cfRule>
    <cfRule type="expression" dxfId="20964" priority="8542">
      <formula>$Y285=1</formula>
    </cfRule>
    <cfRule type="expression" dxfId="20963" priority="8543">
      <formula>$Y285=4</formula>
    </cfRule>
    <cfRule type="expression" dxfId="20962" priority="8544">
      <formula>$Y285=3</formula>
    </cfRule>
    <cfRule type="expression" dxfId="20961" priority="8545">
      <formula>$Y285=2</formula>
    </cfRule>
    <cfRule type="expression" dxfId="20960" priority="8546">
      <formula>$Y285=1</formula>
    </cfRule>
  </conditionalFormatting>
  <conditionalFormatting sqref="H285 H287:H303 H307:H316 H324:H325 H347:H424">
    <cfRule type="expression" dxfId="20959" priority="8535">
      <formula>$Y285=4</formula>
    </cfRule>
    <cfRule type="expression" dxfId="20958" priority="8536">
      <formula>$Y285=3</formula>
    </cfRule>
    <cfRule type="expression" dxfId="20957" priority="8537">
      <formula>$Y285=2</formula>
    </cfRule>
    <cfRule type="expression" dxfId="20956" priority="8538">
      <formula>$Y285=1</formula>
    </cfRule>
  </conditionalFormatting>
  <conditionalFormatting sqref="H285 H287:H303 H307:H316 H324:H325 H347:H424">
    <cfRule type="expression" dxfId="20955" priority="8527">
      <formula>$Y285=4</formula>
    </cfRule>
    <cfRule type="expression" dxfId="20954" priority="8528">
      <formula>$Y285=3</formula>
    </cfRule>
    <cfRule type="expression" dxfId="20953" priority="8529">
      <formula>$Y285=2</formula>
    </cfRule>
    <cfRule type="expression" dxfId="20952" priority="8530">
      <formula>$Y285=1</formula>
    </cfRule>
    <cfRule type="expression" dxfId="20951" priority="8531">
      <formula>$Y285=4</formula>
    </cfRule>
    <cfRule type="expression" dxfId="20950" priority="8532">
      <formula>$Y285=3</formula>
    </cfRule>
    <cfRule type="expression" dxfId="20949" priority="8533">
      <formula>$Y285=2</formula>
    </cfRule>
    <cfRule type="expression" dxfId="20948" priority="8534">
      <formula>$Y285=1</formula>
    </cfRule>
  </conditionalFormatting>
  <conditionalFormatting sqref="H285 H287:H303 H307:H316 H324:H325 H347:H424">
    <cfRule type="expression" dxfId="20947" priority="8523">
      <formula>$Y285=4</formula>
    </cfRule>
    <cfRule type="expression" dxfId="20946" priority="8524">
      <formula>$Y285=3</formula>
    </cfRule>
    <cfRule type="expression" dxfId="20945" priority="8525">
      <formula>$Y285=2</formula>
    </cfRule>
    <cfRule type="expression" dxfId="20944" priority="8526">
      <formula>$Y285=1</formula>
    </cfRule>
  </conditionalFormatting>
  <conditionalFormatting sqref="H285 H287:H303 H307:H316 H324:H325 H347:H424">
    <cfRule type="expression" dxfId="20943" priority="8515">
      <formula>$Y285=4</formula>
    </cfRule>
    <cfRule type="expression" dxfId="20942" priority="8516">
      <formula>$Y285=3</formula>
    </cfRule>
    <cfRule type="expression" dxfId="20941" priority="8517">
      <formula>$Y285=2</formula>
    </cfRule>
    <cfRule type="expression" dxfId="20940" priority="8518">
      <formula>$Y285=1</formula>
    </cfRule>
    <cfRule type="expression" dxfId="20939" priority="8519">
      <formula>$Y285=4</formula>
    </cfRule>
    <cfRule type="expression" dxfId="20938" priority="8520">
      <formula>$Y285=3</formula>
    </cfRule>
    <cfRule type="expression" dxfId="20937" priority="8521">
      <formula>$Y285=2</formula>
    </cfRule>
    <cfRule type="expression" dxfId="20936" priority="8522">
      <formula>$Y285=1</formula>
    </cfRule>
  </conditionalFormatting>
  <conditionalFormatting sqref="H285 H287:H303 H307:H316 H324:H325 H347:H424">
    <cfRule type="expression" dxfId="20935" priority="8511">
      <formula>$Y285=4</formula>
    </cfRule>
    <cfRule type="expression" dxfId="20934" priority="8512">
      <formula>$Y285=3</formula>
    </cfRule>
    <cfRule type="expression" dxfId="20933" priority="8513">
      <formula>$Y285=2</formula>
    </cfRule>
    <cfRule type="expression" dxfId="20932" priority="8514">
      <formula>$Y285=1</formula>
    </cfRule>
  </conditionalFormatting>
  <conditionalFormatting sqref="H285 H287:H303 H307:H316 H324:H325 H347:H424">
    <cfRule type="expression" dxfId="20931" priority="8503">
      <formula>$Y285=4</formula>
    </cfRule>
    <cfRule type="expression" dxfId="20930" priority="8504">
      <formula>$Y285=3</formula>
    </cfRule>
    <cfRule type="expression" dxfId="20929" priority="8505">
      <formula>$Y285=2</formula>
    </cfRule>
    <cfRule type="expression" dxfId="20928" priority="8506">
      <formula>$Y285=1</formula>
    </cfRule>
    <cfRule type="expression" dxfId="20927" priority="8507">
      <formula>$Y285=4</formula>
    </cfRule>
    <cfRule type="expression" dxfId="20926" priority="8508">
      <formula>$Y285=3</formula>
    </cfRule>
    <cfRule type="expression" dxfId="20925" priority="8509">
      <formula>$Y285=2</formula>
    </cfRule>
    <cfRule type="expression" dxfId="20924" priority="8510">
      <formula>$Y285=1</formula>
    </cfRule>
  </conditionalFormatting>
  <conditionalFormatting sqref="X285 X296:X298 X289:X290 X287 X306:X307 X341 X348:X424">
    <cfRule type="expression" dxfId="20923" priority="8499">
      <formula>$Y285=4</formula>
    </cfRule>
    <cfRule type="expression" dxfId="20922" priority="8500">
      <formula>$Y285=3</formula>
    </cfRule>
    <cfRule type="expression" dxfId="20921" priority="8501">
      <formula>$Y285=2</formula>
    </cfRule>
    <cfRule type="expression" dxfId="20920" priority="8502">
      <formula>$Y285=1</formula>
    </cfRule>
  </conditionalFormatting>
  <conditionalFormatting sqref="X285 X296:X298 X289:X290 X287 X306:X307 X341 X348:X424">
    <cfRule type="expression" dxfId="20919" priority="8495">
      <formula>$Y285=4</formula>
    </cfRule>
    <cfRule type="expression" dxfId="20918" priority="8496">
      <formula>$Y285=3</formula>
    </cfRule>
    <cfRule type="expression" dxfId="20917" priority="8497">
      <formula>$Y285=2</formula>
    </cfRule>
    <cfRule type="expression" dxfId="20916" priority="8498">
      <formula>$Y285=1</formula>
    </cfRule>
  </conditionalFormatting>
  <conditionalFormatting sqref="W285 W296:W298 W289:W290 W287 W306:W307 W341 W348:W424">
    <cfRule type="expression" dxfId="20915" priority="8491">
      <formula>$Y285=4</formula>
    </cfRule>
    <cfRule type="expression" dxfId="20914" priority="8492">
      <formula>$Y285=3</formula>
    </cfRule>
    <cfRule type="expression" dxfId="20913" priority="8493">
      <formula>$Y285=2</formula>
    </cfRule>
    <cfRule type="expression" dxfId="20912" priority="8494">
      <formula>$Y285=1</formula>
    </cfRule>
  </conditionalFormatting>
  <conditionalFormatting sqref="W285 W296:W298 W289:W290 W287 W306:W307 W341 W348:W424">
    <cfRule type="expression" dxfId="20911" priority="8487">
      <formula>$Y285=4</formula>
    </cfRule>
    <cfRule type="expression" dxfId="20910" priority="8488">
      <formula>$Y285=3</formula>
    </cfRule>
    <cfRule type="expression" dxfId="20909" priority="8489">
      <formula>$Y285=2</formula>
    </cfRule>
    <cfRule type="expression" dxfId="20908" priority="8490">
      <formula>$Y285=1</formula>
    </cfRule>
  </conditionalFormatting>
  <conditionalFormatting sqref="W285 W296:W298 W289:W290 W287 W306:W307 W341 W348:W424">
    <cfRule type="expression" dxfId="20907" priority="8483">
      <formula>$Y285=4</formula>
    </cfRule>
    <cfRule type="expression" dxfId="20906" priority="8484">
      <formula>$Y285=3</formula>
    </cfRule>
    <cfRule type="expression" dxfId="20905" priority="8485">
      <formula>$Y285=2</formula>
    </cfRule>
    <cfRule type="expression" dxfId="20904" priority="8486">
      <formula>$Y285=1</formula>
    </cfRule>
  </conditionalFormatting>
  <conditionalFormatting sqref="L306:M318 L285:M285 L287:M303 L325:M325 M324 L340:M424">
    <cfRule type="expression" dxfId="20903" priority="8479">
      <formula>$Y285=4</formula>
    </cfRule>
    <cfRule type="expression" dxfId="20902" priority="8480">
      <formula>$Y285=3</formula>
    </cfRule>
    <cfRule type="expression" dxfId="20901" priority="8481">
      <formula>$Y285=2</formula>
    </cfRule>
    <cfRule type="expression" dxfId="20900" priority="8482">
      <formula>$Y285=1</formula>
    </cfRule>
  </conditionalFormatting>
  <conditionalFormatting sqref="N285 N302:N303 N287:N299 N306:N308 N324 N343 N348:N424">
    <cfRule type="expression" dxfId="20899" priority="8475">
      <formula>$Y285=4</formula>
    </cfRule>
    <cfRule type="expression" dxfId="20898" priority="8476">
      <formula>$Y285=3</formula>
    </cfRule>
    <cfRule type="expression" dxfId="20897" priority="8477">
      <formula>$Y285=2</formula>
    </cfRule>
    <cfRule type="expression" dxfId="20896" priority="8478">
      <formula>$Y285=1</formula>
    </cfRule>
  </conditionalFormatting>
  <conditionalFormatting sqref="N285 N302:N303 N287:N299 N306:N308 N324 N343 N348:N424">
    <cfRule type="expression" dxfId="20895" priority="8471">
      <formula>$Y285=4</formula>
    </cfRule>
    <cfRule type="expression" dxfId="20894" priority="8472">
      <formula>$Y285=3</formula>
    </cfRule>
    <cfRule type="expression" dxfId="20893" priority="8473">
      <formula>$Y285=2</formula>
    </cfRule>
    <cfRule type="expression" dxfId="20892" priority="8474">
      <formula>$Y285=1</formula>
    </cfRule>
  </conditionalFormatting>
  <conditionalFormatting sqref="F285 F287:F299 F341 F348:F424">
    <cfRule type="expression" dxfId="20891" priority="8467">
      <formula>$Y285=4</formula>
    </cfRule>
    <cfRule type="expression" dxfId="20890" priority="8468">
      <formula>$Y285=3</formula>
    </cfRule>
    <cfRule type="expression" dxfId="20889" priority="8469">
      <formula>$Y285=2</formula>
    </cfRule>
    <cfRule type="expression" dxfId="20888" priority="8470">
      <formula>$Y285=1</formula>
    </cfRule>
  </conditionalFormatting>
  <conditionalFormatting sqref="F285 F287:F299 F341 F348:F424">
    <cfRule type="expression" dxfId="20887" priority="8459">
      <formula>$Y285=4</formula>
    </cfRule>
    <cfRule type="expression" dxfId="20886" priority="8460">
      <formula>$Y285=3</formula>
    </cfRule>
    <cfRule type="expression" dxfId="20885" priority="8461">
      <formula>$Y285=2</formula>
    </cfRule>
    <cfRule type="expression" dxfId="20884" priority="8462">
      <formula>$Y285=1</formula>
    </cfRule>
    <cfRule type="expression" dxfId="20883" priority="8463">
      <formula>$Y285=4</formula>
    </cfRule>
    <cfRule type="expression" dxfId="20882" priority="8464">
      <formula>$Y285=3</formula>
    </cfRule>
    <cfRule type="expression" dxfId="20881" priority="8465">
      <formula>$Y285=2</formula>
    </cfRule>
    <cfRule type="expression" dxfId="20880" priority="8466">
      <formula>$Y285=1</formula>
    </cfRule>
  </conditionalFormatting>
  <conditionalFormatting sqref="F285 F287:F299 F341 F348:F424">
    <cfRule type="expression" dxfId="20879" priority="8443">
      <formula>$Y285=4</formula>
    </cfRule>
    <cfRule type="expression" dxfId="20878" priority="8444">
      <formula>$Y285=3</formula>
    </cfRule>
    <cfRule type="expression" dxfId="20877" priority="8445">
      <formula>$Y285=2</formula>
    </cfRule>
    <cfRule type="expression" dxfId="20876" priority="8446">
      <formula>$Y285=1</formula>
    </cfRule>
  </conditionalFormatting>
  <conditionalFormatting sqref="F285 F287:F299 F341 F348:F424">
    <cfRule type="expression" dxfId="20875" priority="8455">
      <formula>$Y285=4</formula>
    </cfRule>
    <cfRule type="expression" dxfId="20874" priority="8456">
      <formula>$Y285=3</formula>
    </cfRule>
    <cfRule type="expression" dxfId="20873" priority="8457">
      <formula>$Y285=2</formula>
    </cfRule>
    <cfRule type="expression" dxfId="20872" priority="8458">
      <formula>$Y285=1</formula>
    </cfRule>
  </conditionalFormatting>
  <conditionalFormatting sqref="F285 F287:F299 F341 F348:F424">
    <cfRule type="expression" dxfId="20871" priority="8447">
      <formula>$Y285=4</formula>
    </cfRule>
    <cfRule type="expression" dxfId="20870" priority="8448">
      <formula>$Y285=3</formula>
    </cfRule>
    <cfRule type="expression" dxfId="20869" priority="8449">
      <formula>$Y285=2</formula>
    </cfRule>
    <cfRule type="expression" dxfId="20868" priority="8450">
      <formula>$Y285=1</formula>
    </cfRule>
    <cfRule type="expression" dxfId="20867" priority="8451">
      <formula>$Y285=4</formula>
    </cfRule>
    <cfRule type="expression" dxfId="20866" priority="8452">
      <formula>$Y285=3</formula>
    </cfRule>
    <cfRule type="expression" dxfId="20865" priority="8453">
      <formula>$Y285=2</formula>
    </cfRule>
    <cfRule type="expression" dxfId="20864" priority="8454">
      <formula>$Y285=1</formula>
    </cfRule>
  </conditionalFormatting>
  <conditionalFormatting sqref="F285 F287:F299 F341 F348:F424">
    <cfRule type="expression" dxfId="20863" priority="8435">
      <formula>$Y285=4</formula>
    </cfRule>
    <cfRule type="expression" dxfId="20862" priority="8436">
      <formula>$Y285=3</formula>
    </cfRule>
    <cfRule type="expression" dxfId="20861" priority="8437">
      <formula>$Y285=2</formula>
    </cfRule>
    <cfRule type="expression" dxfId="20860" priority="8438">
      <formula>$Y285=1</formula>
    </cfRule>
    <cfRule type="expression" dxfId="20859" priority="8439">
      <formula>$Y285=4</formula>
    </cfRule>
    <cfRule type="expression" dxfId="20858" priority="8440">
      <formula>$Y285=3</formula>
    </cfRule>
    <cfRule type="expression" dxfId="20857" priority="8441">
      <formula>$Y285=2</formula>
    </cfRule>
    <cfRule type="expression" dxfId="20856" priority="8442">
      <formula>$Y285=1</formula>
    </cfRule>
  </conditionalFormatting>
  <conditionalFormatting sqref="G285 G287:G299 G341 G348:G424">
    <cfRule type="expression" dxfId="20855" priority="8431">
      <formula>$Y285=4</formula>
    </cfRule>
    <cfRule type="expression" dxfId="20854" priority="8432">
      <formula>$Y285=3</formula>
    </cfRule>
    <cfRule type="expression" dxfId="20853" priority="8433">
      <formula>$Y285=2</formula>
    </cfRule>
    <cfRule type="expression" dxfId="20852" priority="8434">
      <formula>$Y285=1</formula>
    </cfRule>
  </conditionalFormatting>
  <conditionalFormatting sqref="G285 G287:G299 G341 G348:G424">
    <cfRule type="expression" dxfId="20851" priority="8423">
      <formula>$Y285=4</formula>
    </cfRule>
    <cfRule type="expression" dxfId="20850" priority="8424">
      <formula>$Y285=3</formula>
    </cfRule>
    <cfRule type="expression" dxfId="20849" priority="8425">
      <formula>$Y285=2</formula>
    </cfRule>
    <cfRule type="expression" dxfId="20848" priority="8426">
      <formula>$Y285=1</formula>
    </cfRule>
    <cfRule type="expression" dxfId="20847" priority="8427">
      <formula>$Y285=4</formula>
    </cfRule>
    <cfRule type="expression" dxfId="20846" priority="8428">
      <formula>$Y285=3</formula>
    </cfRule>
    <cfRule type="expression" dxfId="20845" priority="8429">
      <formula>$Y285=2</formula>
    </cfRule>
    <cfRule type="expression" dxfId="20844" priority="8430">
      <formula>$Y285=1</formula>
    </cfRule>
  </conditionalFormatting>
  <conditionalFormatting sqref="G285 G287:G299 G341 G348:G424">
    <cfRule type="expression" dxfId="20843" priority="8419">
      <formula>$Y285=4</formula>
    </cfRule>
    <cfRule type="expression" dxfId="20842" priority="8420">
      <formula>$Y285=3</formula>
    </cfRule>
    <cfRule type="expression" dxfId="20841" priority="8421">
      <formula>$Y285=2</formula>
    </cfRule>
    <cfRule type="expression" dxfId="20840" priority="8422">
      <formula>$Y285=1</formula>
    </cfRule>
  </conditionalFormatting>
  <conditionalFormatting sqref="G285 G287:G299 G341 G348:G424">
    <cfRule type="expression" dxfId="20839" priority="8411">
      <formula>$Y285=4</formula>
    </cfRule>
    <cfRule type="expression" dxfId="20838" priority="8412">
      <formula>$Y285=3</formula>
    </cfRule>
    <cfRule type="expression" dxfId="20837" priority="8413">
      <formula>$Y285=2</formula>
    </cfRule>
    <cfRule type="expression" dxfId="20836" priority="8414">
      <formula>$Y285=1</formula>
    </cfRule>
    <cfRule type="expression" dxfId="20835" priority="8415">
      <formula>$Y285=4</formula>
    </cfRule>
    <cfRule type="expression" dxfId="20834" priority="8416">
      <formula>$Y285=3</formula>
    </cfRule>
    <cfRule type="expression" dxfId="20833" priority="8417">
      <formula>$Y285=2</formula>
    </cfRule>
    <cfRule type="expression" dxfId="20832" priority="8418">
      <formula>$Y285=1</formula>
    </cfRule>
  </conditionalFormatting>
  <conditionalFormatting sqref="Y290:Y296">
    <cfRule type="expression" dxfId="20831" priority="8407">
      <formula>$Y290=4</formula>
    </cfRule>
    <cfRule type="expression" dxfId="20830" priority="8408">
      <formula>$Y290=3</formula>
    </cfRule>
    <cfRule type="expression" dxfId="20829" priority="8409">
      <formula>$Y290=2</formula>
    </cfRule>
    <cfRule type="expression" dxfId="20828" priority="8410">
      <formula>$Y290=1</formula>
    </cfRule>
  </conditionalFormatting>
  <conditionalFormatting sqref="Y290:Y296">
    <cfRule type="expression" dxfId="20827" priority="8403">
      <formula>$Y290=4</formula>
    </cfRule>
    <cfRule type="expression" dxfId="20826" priority="8404">
      <formula>$Y290=3</formula>
    </cfRule>
    <cfRule type="expression" dxfId="20825" priority="8405">
      <formula>$Y290=2</formula>
    </cfRule>
    <cfRule type="expression" dxfId="20824" priority="8406">
      <formula>$Y290=1</formula>
    </cfRule>
  </conditionalFormatting>
  <conditionalFormatting sqref="Y290:Y296">
    <cfRule type="expression" dxfId="20823" priority="8399">
      <formula>$Y290=4</formula>
    </cfRule>
    <cfRule type="expression" dxfId="20822" priority="8400">
      <formula>$Y290=3</formula>
    </cfRule>
    <cfRule type="expression" dxfId="20821" priority="8401">
      <formula>$Y290=2</formula>
    </cfRule>
    <cfRule type="expression" dxfId="20820" priority="8402">
      <formula>$Y290=1</formula>
    </cfRule>
  </conditionalFormatting>
  <conditionalFormatting sqref="X290:X296">
    <cfRule type="expression" dxfId="20819" priority="8395">
      <formula>$Y290=4</formula>
    </cfRule>
    <cfRule type="expression" dxfId="20818" priority="8396">
      <formula>$Y290=3</formula>
    </cfRule>
    <cfRule type="expression" dxfId="20817" priority="8397">
      <formula>$Y290=2</formula>
    </cfRule>
    <cfRule type="expression" dxfId="20816" priority="8398">
      <formula>$Y290=1</formula>
    </cfRule>
  </conditionalFormatting>
  <conditionalFormatting sqref="X290:X296">
    <cfRule type="expression" dxfId="20815" priority="8391">
      <formula>$Y290=4</formula>
    </cfRule>
    <cfRule type="expression" dxfId="20814" priority="8392">
      <formula>$Y290=3</formula>
    </cfRule>
    <cfRule type="expression" dxfId="20813" priority="8393">
      <formula>$Y290=2</formula>
    </cfRule>
    <cfRule type="expression" dxfId="20812" priority="8394">
      <formula>$Y290=1</formula>
    </cfRule>
  </conditionalFormatting>
  <conditionalFormatting sqref="W290:W296">
    <cfRule type="expression" dxfId="20811" priority="8387">
      <formula>$Y290=4</formula>
    </cfRule>
    <cfRule type="expression" dxfId="20810" priority="8388">
      <formula>$Y290=3</formula>
    </cfRule>
    <cfRule type="expression" dxfId="20809" priority="8389">
      <formula>$Y290=2</formula>
    </cfRule>
    <cfRule type="expression" dxfId="20808" priority="8390">
      <formula>$Y290=1</formula>
    </cfRule>
  </conditionalFormatting>
  <conditionalFormatting sqref="W290:W296">
    <cfRule type="expression" dxfId="20807" priority="8383">
      <formula>$Y290=4</formula>
    </cfRule>
    <cfRule type="expression" dxfId="20806" priority="8384">
      <formula>$Y290=3</formula>
    </cfRule>
    <cfRule type="expression" dxfId="20805" priority="8385">
      <formula>$Y290=2</formula>
    </cfRule>
    <cfRule type="expression" dxfId="20804" priority="8386">
      <formula>$Y290=1</formula>
    </cfRule>
  </conditionalFormatting>
  <conditionalFormatting sqref="W290:W296">
    <cfRule type="expression" dxfId="20803" priority="8379">
      <formula>$Y290=4</formula>
    </cfRule>
    <cfRule type="expression" dxfId="20802" priority="8380">
      <formula>$Y290=3</formula>
    </cfRule>
    <cfRule type="expression" dxfId="20801" priority="8381">
      <formula>$Y290=2</formula>
    </cfRule>
    <cfRule type="expression" dxfId="20800" priority="8382">
      <formula>$Y290=1</formula>
    </cfRule>
  </conditionalFormatting>
  <conditionalFormatting sqref="R298">
    <cfRule type="expression" dxfId="20799" priority="8375">
      <formula>$Y298=4</formula>
    </cfRule>
    <cfRule type="expression" dxfId="20798" priority="8376">
      <formula>$Y298=3</formula>
    </cfRule>
    <cfRule type="expression" dxfId="20797" priority="8377">
      <formula>$Y298=2</formula>
    </cfRule>
    <cfRule type="expression" dxfId="20796" priority="8378">
      <formula>$Y298=1</formula>
    </cfRule>
  </conditionalFormatting>
  <conditionalFormatting sqref="R298">
    <cfRule type="expression" dxfId="20795" priority="8371">
      <formula>$Y298=4</formula>
    </cfRule>
    <cfRule type="expression" dxfId="20794" priority="8372">
      <formula>$Y298=3</formula>
    </cfRule>
    <cfRule type="expression" dxfId="20793" priority="8373">
      <formula>$Y298=2</formula>
    </cfRule>
    <cfRule type="expression" dxfId="20792" priority="8374">
      <formula>$Y298=1</formula>
    </cfRule>
  </conditionalFormatting>
  <conditionalFormatting sqref="S298:V298 Y298:Z298 AB298:AC298">
    <cfRule type="expression" dxfId="20791" priority="8335">
      <formula>$Y298=4</formula>
    </cfRule>
    <cfRule type="expression" dxfId="20790" priority="8336">
      <formula>$Y298=3</formula>
    </cfRule>
    <cfRule type="expression" dxfId="20789" priority="8337">
      <formula>$Y298=2</formula>
    </cfRule>
    <cfRule type="expression" dxfId="20788" priority="8338">
      <formula>$Y298=1</formula>
    </cfRule>
  </conditionalFormatting>
  <conditionalFormatting sqref="AA298">
    <cfRule type="expression" dxfId="20787" priority="8331">
      <formula>$Y298=4</formula>
    </cfRule>
    <cfRule type="expression" dxfId="20786" priority="8332">
      <formula>$Y298=3</formula>
    </cfRule>
    <cfRule type="expression" dxfId="20785" priority="8333">
      <formula>$Y298=2</formula>
    </cfRule>
    <cfRule type="expression" dxfId="20784" priority="8334">
      <formula>$Y298=1</formula>
    </cfRule>
  </conditionalFormatting>
  <conditionalFormatting sqref="S298:V298 Y298:Z298 AB298:AC298">
    <cfRule type="expression" dxfId="20783" priority="8327">
      <formula>$Y298=4</formula>
    </cfRule>
    <cfRule type="expression" dxfId="20782" priority="8328">
      <formula>$Y298=3</formula>
    </cfRule>
    <cfRule type="expression" dxfId="20781" priority="8329">
      <formula>$Y298=2</formula>
    </cfRule>
    <cfRule type="expression" dxfId="20780" priority="8330">
      <formula>$Y298=1</formula>
    </cfRule>
  </conditionalFormatting>
  <conditionalFormatting sqref="AA298">
    <cfRule type="expression" dxfId="20779" priority="8323">
      <formula>$Y298=4</formula>
    </cfRule>
    <cfRule type="expression" dxfId="20778" priority="8324">
      <formula>$Y298=3</formula>
    </cfRule>
    <cfRule type="expression" dxfId="20777" priority="8325">
      <formula>$Y298=2</formula>
    </cfRule>
    <cfRule type="expression" dxfId="20776" priority="8326">
      <formula>$Y298=1</formula>
    </cfRule>
  </conditionalFormatting>
  <conditionalFormatting sqref="S298:V298 Y298:Z298 AB298:AC298">
    <cfRule type="expression" dxfId="20775" priority="8319">
      <formula>$Y298=4</formula>
    </cfRule>
    <cfRule type="expression" dxfId="20774" priority="8320">
      <formula>$Y298=3</formula>
    </cfRule>
    <cfRule type="expression" dxfId="20773" priority="8321">
      <formula>$Y298=2</formula>
    </cfRule>
    <cfRule type="expression" dxfId="20772" priority="8322">
      <formula>$Y298=1</formula>
    </cfRule>
  </conditionalFormatting>
  <conditionalFormatting sqref="AA298">
    <cfRule type="expression" dxfId="20771" priority="8315">
      <formula>$Y298=4</formula>
    </cfRule>
    <cfRule type="expression" dxfId="20770" priority="8316">
      <formula>$Y298=3</formula>
    </cfRule>
    <cfRule type="expression" dxfId="20769" priority="8317">
      <formula>$Y298=2</formula>
    </cfRule>
    <cfRule type="expression" dxfId="20768" priority="8318">
      <formula>$Y298=1</formula>
    </cfRule>
  </conditionalFormatting>
  <conditionalFormatting sqref="X298">
    <cfRule type="expression" dxfId="20767" priority="8311">
      <formula>$Y298=4</formula>
    </cfRule>
    <cfRule type="expression" dxfId="20766" priority="8312">
      <formula>$Y298=3</formula>
    </cfRule>
    <cfRule type="expression" dxfId="20765" priority="8313">
      <formula>$Y298=2</formula>
    </cfRule>
    <cfRule type="expression" dxfId="20764" priority="8314">
      <formula>$Y298=1</formula>
    </cfRule>
  </conditionalFormatting>
  <conditionalFormatting sqref="X298">
    <cfRule type="expression" dxfId="20763" priority="8307">
      <formula>$Y298=4</formula>
    </cfRule>
    <cfRule type="expression" dxfId="20762" priority="8308">
      <formula>$Y298=3</formula>
    </cfRule>
    <cfRule type="expression" dxfId="20761" priority="8309">
      <formula>$Y298=2</formula>
    </cfRule>
    <cfRule type="expression" dxfId="20760" priority="8310">
      <formula>$Y298=1</formula>
    </cfRule>
  </conditionalFormatting>
  <conditionalFormatting sqref="W298">
    <cfRule type="expression" dxfId="20759" priority="8303">
      <formula>$Y298=4</formula>
    </cfRule>
    <cfRule type="expression" dxfId="20758" priority="8304">
      <formula>$Y298=3</formula>
    </cfRule>
    <cfRule type="expression" dxfId="20757" priority="8305">
      <formula>$Y298=2</formula>
    </cfRule>
    <cfRule type="expression" dxfId="20756" priority="8306">
      <formula>$Y298=1</formula>
    </cfRule>
  </conditionalFormatting>
  <conditionalFormatting sqref="W298">
    <cfRule type="expression" dxfId="20755" priority="8299">
      <formula>$Y298=4</formula>
    </cfRule>
    <cfRule type="expression" dxfId="20754" priority="8300">
      <formula>$Y298=3</formula>
    </cfRule>
    <cfRule type="expression" dxfId="20753" priority="8301">
      <formula>$Y298=2</formula>
    </cfRule>
    <cfRule type="expression" dxfId="20752" priority="8302">
      <formula>$Y298=1</formula>
    </cfRule>
  </conditionalFormatting>
  <conditionalFormatting sqref="W298">
    <cfRule type="expression" dxfId="20751" priority="8295">
      <formula>$Y298=4</formula>
    </cfRule>
    <cfRule type="expression" dxfId="20750" priority="8296">
      <formula>$Y298=3</formula>
    </cfRule>
    <cfRule type="expression" dxfId="20749" priority="8297">
      <formula>$Y298=2</formula>
    </cfRule>
    <cfRule type="expression" dxfId="20748" priority="8298">
      <formula>$Y298=1</formula>
    </cfRule>
  </conditionalFormatting>
  <conditionalFormatting sqref="R299:R301">
    <cfRule type="expression" dxfId="20747" priority="8291">
      <formula>$Y299=4</formula>
    </cfRule>
    <cfRule type="expression" dxfId="20746" priority="8292">
      <formula>$Y299=3</formula>
    </cfRule>
    <cfRule type="expression" dxfId="20745" priority="8293">
      <formula>$Y299=2</formula>
    </cfRule>
    <cfRule type="expression" dxfId="20744" priority="8294">
      <formula>$Y299=1</formula>
    </cfRule>
  </conditionalFormatting>
  <conditionalFormatting sqref="R299:R301">
    <cfRule type="expression" dxfId="20743" priority="8287">
      <formula>$Y299=4</formula>
    </cfRule>
    <cfRule type="expression" dxfId="20742" priority="8288">
      <formula>$Y299=3</formula>
    </cfRule>
    <cfRule type="expression" dxfId="20741" priority="8289">
      <formula>$Y299=2</formula>
    </cfRule>
    <cfRule type="expression" dxfId="20740" priority="8290">
      <formula>$Y299=1</formula>
    </cfRule>
  </conditionalFormatting>
  <conditionalFormatting sqref="O299:O301">
    <cfRule type="expression" dxfId="20739" priority="8283">
      <formula>$Y299=4</formula>
    </cfRule>
    <cfRule type="expression" dxfId="20738" priority="8284">
      <formula>$Y299=3</formula>
    </cfRule>
    <cfRule type="expression" dxfId="20737" priority="8285">
      <formula>$Y299=2</formula>
    </cfRule>
    <cfRule type="expression" dxfId="20736" priority="8286">
      <formula>$Y299=1</formula>
    </cfRule>
  </conditionalFormatting>
  <conditionalFormatting sqref="O299:O301">
    <cfRule type="expression" dxfId="20735" priority="8279">
      <formula>$Y299=4</formula>
    </cfRule>
    <cfRule type="expression" dxfId="20734" priority="8280">
      <formula>$Y299=3</formula>
    </cfRule>
    <cfRule type="expression" dxfId="20733" priority="8281">
      <formula>$Y299=2</formula>
    </cfRule>
    <cfRule type="expression" dxfId="20732" priority="8282">
      <formula>$Y299=1</formula>
    </cfRule>
  </conditionalFormatting>
  <conditionalFormatting sqref="Y299:Z301 Q299:Q301 S299:V301 AB299:AF301">
    <cfRule type="expression" dxfId="20731" priority="8275">
      <formula>$Y299=4</formula>
    </cfRule>
    <cfRule type="expression" dxfId="20730" priority="8276">
      <formula>$Y299=3</formula>
    </cfRule>
    <cfRule type="expression" dxfId="20729" priority="8277">
      <formula>$Y299=2</formula>
    </cfRule>
    <cfRule type="expression" dxfId="20728" priority="8278">
      <formula>$Y299=1</formula>
    </cfRule>
  </conditionalFormatting>
  <conditionalFormatting sqref="AA299:AA301">
    <cfRule type="expression" dxfId="20727" priority="8271">
      <formula>$Y299=4</formula>
    </cfRule>
    <cfRule type="expression" dxfId="20726" priority="8272">
      <formula>$Y299=3</formula>
    </cfRule>
    <cfRule type="expression" dxfId="20725" priority="8273">
      <formula>$Y299=2</formula>
    </cfRule>
    <cfRule type="expression" dxfId="20724" priority="8274">
      <formula>$Y299=1</formula>
    </cfRule>
  </conditionalFormatting>
  <conditionalFormatting sqref="P299:P301">
    <cfRule type="expression" dxfId="20723" priority="8267">
      <formula>$Y299=4</formula>
    </cfRule>
    <cfRule type="expression" dxfId="20722" priority="8268">
      <formula>$Y299=3</formula>
    </cfRule>
    <cfRule type="expression" dxfId="20721" priority="8269">
      <formula>$Y299=2</formula>
    </cfRule>
    <cfRule type="expression" dxfId="20720" priority="8270">
      <formula>$Y299=1</formula>
    </cfRule>
  </conditionalFormatting>
  <conditionalFormatting sqref="Y299:Z301 Q299:Q301 S299:V301 AB299:AF301">
    <cfRule type="expression" dxfId="20719" priority="8263">
      <formula>$Y299=4</formula>
    </cfRule>
    <cfRule type="expression" dxfId="20718" priority="8264">
      <formula>$Y299=3</formula>
    </cfRule>
    <cfRule type="expression" dxfId="20717" priority="8265">
      <formula>$Y299=2</formula>
    </cfRule>
    <cfRule type="expression" dxfId="20716" priority="8266">
      <formula>$Y299=1</formula>
    </cfRule>
  </conditionalFormatting>
  <conditionalFormatting sqref="AA299:AA301">
    <cfRule type="expression" dxfId="20715" priority="8259">
      <formula>$Y299=4</formula>
    </cfRule>
    <cfRule type="expression" dxfId="20714" priority="8260">
      <formula>$Y299=3</formula>
    </cfRule>
    <cfRule type="expression" dxfId="20713" priority="8261">
      <formula>$Y299=2</formula>
    </cfRule>
    <cfRule type="expression" dxfId="20712" priority="8262">
      <formula>$Y299=1</formula>
    </cfRule>
  </conditionalFormatting>
  <conditionalFormatting sqref="P299:P301">
    <cfRule type="expression" dxfId="20711" priority="8255">
      <formula>$Y299=4</formula>
    </cfRule>
    <cfRule type="expression" dxfId="20710" priority="8256">
      <formula>$Y299=3</formula>
    </cfRule>
    <cfRule type="expression" dxfId="20709" priority="8257">
      <formula>$Y299=2</formula>
    </cfRule>
    <cfRule type="expression" dxfId="20708" priority="8258">
      <formula>$Y299=1</formula>
    </cfRule>
  </conditionalFormatting>
  <conditionalFormatting sqref="Y299:Z301 Q299:Q301 S299:V301 AB299:AF301">
    <cfRule type="expression" dxfId="20707" priority="8251">
      <formula>$Y299=4</formula>
    </cfRule>
    <cfRule type="expression" dxfId="20706" priority="8252">
      <formula>$Y299=3</formula>
    </cfRule>
    <cfRule type="expression" dxfId="20705" priority="8253">
      <formula>$Y299=2</formula>
    </cfRule>
    <cfRule type="expression" dxfId="20704" priority="8254">
      <formula>$Y299=1</formula>
    </cfRule>
  </conditionalFormatting>
  <conditionalFormatting sqref="P299:P301">
    <cfRule type="expression" dxfId="20703" priority="8243">
      <formula>$Y299=4</formula>
    </cfRule>
    <cfRule type="expression" dxfId="20702" priority="8244">
      <formula>$Y299=3</formula>
    </cfRule>
    <cfRule type="expression" dxfId="20701" priority="8245">
      <formula>$Y299=2</formula>
    </cfRule>
    <cfRule type="expression" dxfId="20700" priority="8246">
      <formula>$Y299=1</formula>
    </cfRule>
  </conditionalFormatting>
  <conditionalFormatting sqref="AA299:AA301">
    <cfRule type="expression" dxfId="20699" priority="8247">
      <formula>$Y299=4</formula>
    </cfRule>
    <cfRule type="expression" dxfId="20698" priority="8248">
      <formula>$Y299=3</formula>
    </cfRule>
    <cfRule type="expression" dxfId="20697" priority="8249">
      <formula>$Y299=2</formula>
    </cfRule>
    <cfRule type="expression" dxfId="20696" priority="8250">
      <formula>$Y299=1</formula>
    </cfRule>
  </conditionalFormatting>
  <conditionalFormatting sqref="X299:X301">
    <cfRule type="expression" dxfId="20695" priority="8239">
      <formula>$Y299=4</formula>
    </cfRule>
    <cfRule type="expression" dxfId="20694" priority="8240">
      <formula>$Y299=3</formula>
    </cfRule>
    <cfRule type="expression" dxfId="20693" priority="8241">
      <formula>$Y299=2</formula>
    </cfRule>
    <cfRule type="expression" dxfId="20692" priority="8242">
      <formula>$Y299=1</formula>
    </cfRule>
  </conditionalFormatting>
  <conditionalFormatting sqref="X299:X301">
    <cfRule type="expression" dxfId="20691" priority="8235">
      <formula>$Y299=4</formula>
    </cfRule>
    <cfRule type="expression" dxfId="20690" priority="8236">
      <formula>$Y299=3</formula>
    </cfRule>
    <cfRule type="expression" dxfId="20689" priority="8237">
      <formula>$Y299=2</formula>
    </cfRule>
    <cfRule type="expression" dxfId="20688" priority="8238">
      <formula>$Y299=1</formula>
    </cfRule>
  </conditionalFormatting>
  <conditionalFormatting sqref="W299:W301">
    <cfRule type="expression" dxfId="20687" priority="8231">
      <formula>$Y299=4</formula>
    </cfRule>
    <cfRule type="expression" dxfId="20686" priority="8232">
      <formula>$Y299=3</formula>
    </cfRule>
    <cfRule type="expression" dxfId="20685" priority="8233">
      <formula>$Y299=2</formula>
    </cfRule>
    <cfRule type="expression" dxfId="20684" priority="8234">
      <formula>$Y299=1</formula>
    </cfRule>
  </conditionalFormatting>
  <conditionalFormatting sqref="W299:W301">
    <cfRule type="expression" dxfId="20683" priority="8227">
      <formula>$Y299=4</formula>
    </cfRule>
    <cfRule type="expression" dxfId="20682" priority="8228">
      <formula>$Y299=3</formula>
    </cfRule>
    <cfRule type="expression" dxfId="20681" priority="8229">
      <formula>$Y299=2</formula>
    </cfRule>
    <cfRule type="expression" dxfId="20680" priority="8230">
      <formula>$Y299=1</formula>
    </cfRule>
  </conditionalFormatting>
  <conditionalFormatting sqref="W299:W301">
    <cfRule type="expression" dxfId="20679" priority="8223">
      <formula>$Y299=4</formula>
    </cfRule>
    <cfRule type="expression" dxfId="20678" priority="8224">
      <formula>$Y299=3</formula>
    </cfRule>
    <cfRule type="expression" dxfId="20677" priority="8225">
      <formula>$Y299=2</formula>
    </cfRule>
    <cfRule type="expression" dxfId="20676" priority="8226">
      <formula>$Y299=1</formula>
    </cfRule>
  </conditionalFormatting>
  <conditionalFormatting sqref="N299:N301">
    <cfRule type="expression" dxfId="20675" priority="8219">
      <formula>$Y299=4</formula>
    </cfRule>
    <cfRule type="expression" dxfId="20674" priority="8220">
      <formula>$Y299=3</formula>
    </cfRule>
    <cfRule type="expression" dxfId="20673" priority="8221">
      <formula>$Y299=2</formula>
    </cfRule>
    <cfRule type="expression" dxfId="20672" priority="8222">
      <formula>$Y299=1</formula>
    </cfRule>
  </conditionalFormatting>
  <conditionalFormatting sqref="N299:N301">
    <cfRule type="expression" dxfId="20671" priority="8215">
      <formula>$Y299=4</formula>
    </cfRule>
    <cfRule type="expression" dxfId="20670" priority="8216">
      <formula>$Y299=3</formula>
    </cfRule>
    <cfRule type="expression" dxfId="20669" priority="8217">
      <formula>$Y299=2</formula>
    </cfRule>
    <cfRule type="expression" dxfId="20668" priority="8218">
      <formula>$Y299=1</formula>
    </cfRule>
  </conditionalFormatting>
  <conditionalFormatting sqref="F299:F301">
    <cfRule type="expression" dxfId="20667" priority="8211">
      <formula>$Y299=4</formula>
    </cfRule>
    <cfRule type="expression" dxfId="20666" priority="8212">
      <formula>$Y299=3</formula>
    </cfRule>
    <cfRule type="expression" dxfId="20665" priority="8213">
      <formula>$Y299=2</formula>
    </cfRule>
    <cfRule type="expression" dxfId="20664" priority="8214">
      <formula>$Y299=1</formula>
    </cfRule>
  </conditionalFormatting>
  <conditionalFormatting sqref="F299:F301">
    <cfRule type="expression" dxfId="20663" priority="8203">
      <formula>$Y299=4</formula>
    </cfRule>
    <cfRule type="expression" dxfId="20662" priority="8204">
      <formula>$Y299=3</formula>
    </cfRule>
    <cfRule type="expression" dxfId="20661" priority="8205">
      <formula>$Y299=2</formula>
    </cfRule>
    <cfRule type="expression" dxfId="20660" priority="8206">
      <formula>$Y299=1</formula>
    </cfRule>
    <cfRule type="expression" dxfId="20659" priority="8207">
      <formula>$Y299=4</formula>
    </cfRule>
    <cfRule type="expression" dxfId="20658" priority="8208">
      <formula>$Y299=3</formula>
    </cfRule>
    <cfRule type="expression" dxfId="20657" priority="8209">
      <formula>$Y299=2</formula>
    </cfRule>
    <cfRule type="expression" dxfId="20656" priority="8210">
      <formula>$Y299=1</formula>
    </cfRule>
  </conditionalFormatting>
  <conditionalFormatting sqref="F299:F301">
    <cfRule type="expression" dxfId="20655" priority="8187">
      <formula>$Y299=4</formula>
    </cfRule>
    <cfRule type="expression" dxfId="20654" priority="8188">
      <formula>$Y299=3</formula>
    </cfRule>
    <cfRule type="expression" dxfId="20653" priority="8189">
      <formula>$Y299=2</formula>
    </cfRule>
    <cfRule type="expression" dxfId="20652" priority="8190">
      <formula>$Y299=1</formula>
    </cfRule>
  </conditionalFormatting>
  <conditionalFormatting sqref="F299:F301">
    <cfRule type="expression" dxfId="20651" priority="8199">
      <formula>$Y299=4</formula>
    </cfRule>
    <cfRule type="expression" dxfId="20650" priority="8200">
      <formula>$Y299=3</formula>
    </cfRule>
    <cfRule type="expression" dxfId="20649" priority="8201">
      <formula>$Y299=2</formula>
    </cfRule>
    <cfRule type="expression" dxfId="20648" priority="8202">
      <formula>$Y299=1</formula>
    </cfRule>
  </conditionalFormatting>
  <conditionalFormatting sqref="F299:F301">
    <cfRule type="expression" dxfId="20647" priority="8191">
      <formula>$Y299=4</formula>
    </cfRule>
    <cfRule type="expression" dxfId="20646" priority="8192">
      <formula>$Y299=3</formula>
    </cfRule>
    <cfRule type="expression" dxfId="20645" priority="8193">
      <formula>$Y299=2</formula>
    </cfRule>
    <cfRule type="expression" dxfId="20644" priority="8194">
      <formula>$Y299=1</formula>
    </cfRule>
    <cfRule type="expression" dxfId="20643" priority="8195">
      <formula>$Y299=4</formula>
    </cfRule>
    <cfRule type="expression" dxfId="20642" priority="8196">
      <formula>$Y299=3</formula>
    </cfRule>
    <cfRule type="expression" dxfId="20641" priority="8197">
      <formula>$Y299=2</formula>
    </cfRule>
    <cfRule type="expression" dxfId="20640" priority="8198">
      <formula>$Y299=1</formula>
    </cfRule>
  </conditionalFormatting>
  <conditionalFormatting sqref="F299:F301">
    <cfRule type="expression" dxfId="20639" priority="8179">
      <formula>$Y299=4</formula>
    </cfRule>
    <cfRule type="expression" dxfId="20638" priority="8180">
      <formula>$Y299=3</formula>
    </cfRule>
    <cfRule type="expression" dxfId="20637" priority="8181">
      <formula>$Y299=2</formula>
    </cfRule>
    <cfRule type="expression" dxfId="20636" priority="8182">
      <formula>$Y299=1</formula>
    </cfRule>
    <cfRule type="expression" dxfId="20635" priority="8183">
      <formula>$Y299=4</formula>
    </cfRule>
    <cfRule type="expression" dxfId="20634" priority="8184">
      <formula>$Y299=3</formula>
    </cfRule>
    <cfRule type="expression" dxfId="20633" priority="8185">
      <formula>$Y299=2</formula>
    </cfRule>
    <cfRule type="expression" dxfId="20632" priority="8186">
      <formula>$Y299=1</formula>
    </cfRule>
  </conditionalFormatting>
  <conditionalFormatting sqref="G299:G301">
    <cfRule type="expression" dxfId="20631" priority="8175">
      <formula>$Y299=4</formula>
    </cfRule>
    <cfRule type="expression" dxfId="20630" priority="8176">
      <formula>$Y299=3</formula>
    </cfRule>
    <cfRule type="expression" dxfId="20629" priority="8177">
      <formula>$Y299=2</formula>
    </cfRule>
    <cfRule type="expression" dxfId="20628" priority="8178">
      <formula>$Y299=1</formula>
    </cfRule>
  </conditionalFormatting>
  <conditionalFormatting sqref="G299:G301">
    <cfRule type="expression" dxfId="20627" priority="8167">
      <formula>$Y299=4</formula>
    </cfRule>
    <cfRule type="expression" dxfId="20626" priority="8168">
      <formula>$Y299=3</formula>
    </cfRule>
    <cfRule type="expression" dxfId="20625" priority="8169">
      <formula>$Y299=2</formula>
    </cfRule>
    <cfRule type="expression" dxfId="20624" priority="8170">
      <formula>$Y299=1</formula>
    </cfRule>
    <cfRule type="expression" dxfId="20623" priority="8171">
      <formula>$Y299=4</formula>
    </cfRule>
    <cfRule type="expression" dxfId="20622" priority="8172">
      <formula>$Y299=3</formula>
    </cfRule>
    <cfRule type="expression" dxfId="20621" priority="8173">
      <formula>$Y299=2</formula>
    </cfRule>
    <cfRule type="expression" dxfId="20620" priority="8174">
      <formula>$Y299=1</formula>
    </cfRule>
  </conditionalFormatting>
  <conditionalFormatting sqref="G299:G301">
    <cfRule type="expression" dxfId="20619" priority="8163">
      <formula>$Y299=4</formula>
    </cfRule>
    <cfRule type="expression" dxfId="20618" priority="8164">
      <formula>$Y299=3</formula>
    </cfRule>
    <cfRule type="expression" dxfId="20617" priority="8165">
      <formula>$Y299=2</formula>
    </cfRule>
    <cfRule type="expression" dxfId="20616" priority="8166">
      <formula>$Y299=1</formula>
    </cfRule>
  </conditionalFormatting>
  <conditionalFormatting sqref="G299:G301">
    <cfRule type="expression" dxfId="20615" priority="8155">
      <formula>$Y299=4</formula>
    </cfRule>
    <cfRule type="expression" dxfId="20614" priority="8156">
      <formula>$Y299=3</formula>
    </cfRule>
    <cfRule type="expression" dxfId="20613" priority="8157">
      <formula>$Y299=2</formula>
    </cfRule>
    <cfRule type="expression" dxfId="20612" priority="8158">
      <formula>$Y299=1</formula>
    </cfRule>
    <cfRule type="expression" dxfId="20611" priority="8159">
      <formula>$Y299=4</formula>
    </cfRule>
    <cfRule type="expression" dxfId="20610" priority="8160">
      <formula>$Y299=3</formula>
    </cfRule>
    <cfRule type="expression" dxfId="20609" priority="8161">
      <formula>$Y299=2</formula>
    </cfRule>
    <cfRule type="expression" dxfId="20608" priority="8162">
      <formula>$Y299=1</formula>
    </cfRule>
  </conditionalFormatting>
  <conditionalFormatting sqref="J301">
    <cfRule type="expression" dxfId="20607" priority="8143">
      <formula>$Y301=4</formula>
    </cfRule>
    <cfRule type="expression" dxfId="20606" priority="8144">
      <formula>$Y301=3</formula>
    </cfRule>
    <cfRule type="expression" dxfId="20605" priority="8145">
      <formula>$Y301=2</formula>
    </cfRule>
    <cfRule type="expression" dxfId="20604" priority="8146">
      <formula>$Y301=1</formula>
    </cfRule>
  </conditionalFormatting>
  <conditionalFormatting sqref="B301:D302 B302:C303">
    <cfRule type="expression" dxfId="20603" priority="8151">
      <formula>$Y301=4</formula>
    </cfRule>
    <cfRule type="expression" dxfId="20602" priority="8152">
      <formula>$Y301=3</formula>
    </cfRule>
  </conditionalFormatting>
  <conditionalFormatting sqref="B301:D302 B302:C303">
    <cfRule type="expression" dxfId="20601" priority="8153">
      <formula>$Y301=2</formula>
    </cfRule>
    <cfRule type="expression" dxfId="20600" priority="8154">
      <formula>$Y301=1</formula>
    </cfRule>
  </conditionalFormatting>
  <conditionalFormatting sqref="J301:K301 E301">
    <cfRule type="expression" dxfId="20599" priority="8147">
      <formula>$Y301=4</formula>
    </cfRule>
    <cfRule type="expression" dxfId="20598" priority="8148">
      <formula>$Y301=3</formula>
    </cfRule>
    <cfRule type="expression" dxfId="20597" priority="8149">
      <formula>$Y301=2</formula>
    </cfRule>
    <cfRule type="expression" dxfId="20596" priority="8150">
      <formula>$Y301=1</formula>
    </cfRule>
  </conditionalFormatting>
  <conditionalFormatting sqref="J301">
    <cfRule type="expression" dxfId="20595" priority="8139">
      <formula>$Y301=4</formula>
    </cfRule>
    <cfRule type="expression" dxfId="20594" priority="8140">
      <formula>$Y301=3</formula>
    </cfRule>
    <cfRule type="expression" dxfId="20593" priority="8141">
      <formula>$Y301=2</formula>
    </cfRule>
    <cfRule type="expression" dxfId="20592" priority="8142">
      <formula>$Y301=1</formula>
    </cfRule>
  </conditionalFormatting>
  <conditionalFormatting sqref="I301">
    <cfRule type="expression" dxfId="20591" priority="8135">
      <formula>$Y301=4</formula>
    </cfRule>
    <cfRule type="expression" dxfId="20590" priority="8136">
      <formula>$Y301=3</formula>
    </cfRule>
    <cfRule type="expression" dxfId="20589" priority="8137">
      <formula>$Y301=2</formula>
    </cfRule>
    <cfRule type="expression" dxfId="20588" priority="8138">
      <formula>$Y301=1</formula>
    </cfRule>
  </conditionalFormatting>
  <conditionalFormatting sqref="I301">
    <cfRule type="expression" dxfId="20587" priority="8131">
      <formula>$Y301=4</formula>
    </cfRule>
    <cfRule type="expression" dxfId="20586" priority="8132">
      <formula>$Y301=3</formula>
    </cfRule>
    <cfRule type="expression" dxfId="20585" priority="8133">
      <formula>$Y301=2</formula>
    </cfRule>
    <cfRule type="expression" dxfId="20584" priority="8134">
      <formula>$Y301=1</formula>
    </cfRule>
  </conditionalFormatting>
  <conditionalFormatting sqref="B301:C303">
    <cfRule type="expression" dxfId="20583" priority="8127">
      <formula>$Y301=4</formula>
    </cfRule>
    <cfRule type="expression" dxfId="20582" priority="8128">
      <formula>$Y301=3</formula>
    </cfRule>
  </conditionalFormatting>
  <conditionalFormatting sqref="B301:C303">
    <cfRule type="expression" dxfId="20581" priority="8129">
      <formula>$Y301=2</formula>
    </cfRule>
    <cfRule type="expression" dxfId="20580" priority="8130">
      <formula>$Y301=1</formula>
    </cfRule>
  </conditionalFormatting>
  <conditionalFormatting sqref="B301:C303">
    <cfRule type="expression" dxfId="20579" priority="8123">
      <formula>$Y301=4</formula>
    </cfRule>
    <cfRule type="expression" dxfId="20578" priority="8124">
      <formula>$Y301=3</formula>
    </cfRule>
  </conditionalFormatting>
  <conditionalFormatting sqref="B301:C303">
    <cfRule type="expression" dxfId="20577" priority="8125">
      <formula>$Y301=2</formula>
    </cfRule>
    <cfRule type="expression" dxfId="20576" priority="8126">
      <formula>$Y301=1</formula>
    </cfRule>
  </conditionalFormatting>
  <conditionalFormatting sqref="H301">
    <cfRule type="expression" dxfId="20575" priority="8119">
      <formula>$Y301=4</formula>
    </cfRule>
    <cfRule type="expression" dxfId="20574" priority="8120">
      <formula>$Y301=3</formula>
    </cfRule>
    <cfRule type="expression" dxfId="20573" priority="8121">
      <formula>$Y301=2</formula>
    </cfRule>
    <cfRule type="expression" dxfId="20572" priority="8122">
      <formula>$Y301=1</formula>
    </cfRule>
  </conditionalFormatting>
  <conditionalFormatting sqref="H301">
    <cfRule type="expression" dxfId="20571" priority="8111">
      <formula>$Y301=4</formula>
    </cfRule>
    <cfRule type="expression" dxfId="20570" priority="8112">
      <formula>$Y301=3</formula>
    </cfRule>
    <cfRule type="expression" dxfId="20569" priority="8113">
      <formula>$Y301=2</formula>
    </cfRule>
    <cfRule type="expression" dxfId="20568" priority="8114">
      <formula>$Y301=1</formula>
    </cfRule>
    <cfRule type="expression" dxfId="20567" priority="8115">
      <formula>$Y301=4</formula>
    </cfRule>
    <cfRule type="expression" dxfId="20566" priority="8116">
      <formula>$Y301=3</formula>
    </cfRule>
    <cfRule type="expression" dxfId="20565" priority="8117">
      <formula>$Y301=2</formula>
    </cfRule>
    <cfRule type="expression" dxfId="20564" priority="8118">
      <formula>$Y301=1</formula>
    </cfRule>
  </conditionalFormatting>
  <conditionalFormatting sqref="H301">
    <cfRule type="expression" dxfId="20563" priority="8107">
      <formula>$Y301=4</formula>
    </cfRule>
    <cfRule type="expression" dxfId="20562" priority="8108">
      <formula>$Y301=3</formula>
    </cfRule>
    <cfRule type="expression" dxfId="20561" priority="8109">
      <formula>$Y301=2</formula>
    </cfRule>
    <cfRule type="expression" dxfId="20560" priority="8110">
      <formula>$Y301=1</formula>
    </cfRule>
  </conditionalFormatting>
  <conditionalFormatting sqref="H301">
    <cfRule type="expression" dxfId="20559" priority="8099">
      <formula>$Y301=4</formula>
    </cfRule>
    <cfRule type="expression" dxfId="20558" priority="8100">
      <formula>$Y301=3</formula>
    </cfRule>
    <cfRule type="expression" dxfId="20557" priority="8101">
      <formula>$Y301=2</formula>
    </cfRule>
    <cfRule type="expression" dxfId="20556" priority="8102">
      <formula>$Y301=1</formula>
    </cfRule>
    <cfRule type="expression" dxfId="20555" priority="8103">
      <formula>$Y301=4</formula>
    </cfRule>
    <cfRule type="expression" dxfId="20554" priority="8104">
      <formula>$Y301=3</formula>
    </cfRule>
    <cfRule type="expression" dxfId="20553" priority="8105">
      <formula>$Y301=2</formula>
    </cfRule>
    <cfRule type="expression" dxfId="20552" priority="8106">
      <formula>$Y301=1</formula>
    </cfRule>
  </conditionalFormatting>
  <conditionalFormatting sqref="H301">
    <cfRule type="expression" dxfId="20551" priority="8095">
      <formula>$Y301=4</formula>
    </cfRule>
    <cfRule type="expression" dxfId="20550" priority="8096">
      <formula>$Y301=3</formula>
    </cfRule>
    <cfRule type="expression" dxfId="20549" priority="8097">
      <formula>$Y301=2</formula>
    </cfRule>
    <cfRule type="expression" dxfId="20548" priority="8098">
      <formula>$Y301=1</formula>
    </cfRule>
  </conditionalFormatting>
  <conditionalFormatting sqref="H301">
    <cfRule type="expression" dxfId="20547" priority="8087">
      <formula>$Y301=4</formula>
    </cfRule>
    <cfRule type="expression" dxfId="20546" priority="8088">
      <formula>$Y301=3</formula>
    </cfRule>
    <cfRule type="expression" dxfId="20545" priority="8089">
      <formula>$Y301=2</formula>
    </cfRule>
    <cfRule type="expression" dxfId="20544" priority="8090">
      <formula>$Y301=1</formula>
    </cfRule>
    <cfRule type="expression" dxfId="20543" priority="8091">
      <formula>$Y301=4</formula>
    </cfRule>
    <cfRule type="expression" dxfId="20542" priority="8092">
      <formula>$Y301=3</formula>
    </cfRule>
    <cfRule type="expression" dxfId="20541" priority="8093">
      <formula>$Y301=2</formula>
    </cfRule>
    <cfRule type="expression" dxfId="20540" priority="8094">
      <formula>$Y301=1</formula>
    </cfRule>
  </conditionalFormatting>
  <conditionalFormatting sqref="H301">
    <cfRule type="expression" dxfId="20539" priority="8083">
      <formula>$Y301=4</formula>
    </cfRule>
    <cfRule type="expression" dxfId="20538" priority="8084">
      <formula>$Y301=3</formula>
    </cfRule>
    <cfRule type="expression" dxfId="20537" priority="8085">
      <formula>$Y301=2</formula>
    </cfRule>
    <cfRule type="expression" dxfId="20536" priority="8086">
      <formula>$Y301=1</formula>
    </cfRule>
  </conditionalFormatting>
  <conditionalFormatting sqref="H301">
    <cfRule type="expression" dxfId="20535" priority="8075">
      <formula>$Y301=4</formula>
    </cfRule>
    <cfRule type="expression" dxfId="20534" priority="8076">
      <formula>$Y301=3</formula>
    </cfRule>
    <cfRule type="expression" dxfId="20533" priority="8077">
      <formula>$Y301=2</formula>
    </cfRule>
    <cfRule type="expression" dxfId="20532" priority="8078">
      <formula>$Y301=1</formula>
    </cfRule>
    <cfRule type="expression" dxfId="20531" priority="8079">
      <formula>$Y301=4</formula>
    </cfRule>
    <cfRule type="expression" dxfId="20530" priority="8080">
      <formula>$Y301=3</formula>
    </cfRule>
    <cfRule type="expression" dxfId="20529" priority="8081">
      <formula>$Y301=2</formula>
    </cfRule>
    <cfRule type="expression" dxfId="20528" priority="8082">
      <formula>$Y301=1</formula>
    </cfRule>
  </conditionalFormatting>
  <conditionalFormatting sqref="H301">
    <cfRule type="expression" dxfId="20527" priority="8071">
      <formula>$Y301=4</formula>
    </cfRule>
    <cfRule type="expression" dxfId="20526" priority="8072">
      <formula>$Y301=3</formula>
    </cfRule>
    <cfRule type="expression" dxfId="20525" priority="8073">
      <formula>$Y301=2</formula>
    </cfRule>
    <cfRule type="expression" dxfId="20524" priority="8074">
      <formula>$Y301=1</formula>
    </cfRule>
  </conditionalFormatting>
  <conditionalFormatting sqref="H301">
    <cfRule type="expression" dxfId="20523" priority="8063">
      <formula>$Y301=4</formula>
    </cfRule>
    <cfRule type="expression" dxfId="20522" priority="8064">
      <formula>$Y301=3</formula>
    </cfRule>
    <cfRule type="expression" dxfId="20521" priority="8065">
      <formula>$Y301=2</formula>
    </cfRule>
    <cfRule type="expression" dxfId="20520" priority="8066">
      <formula>$Y301=1</formula>
    </cfRule>
    <cfRule type="expression" dxfId="20519" priority="8067">
      <formula>$Y301=4</formula>
    </cfRule>
    <cfRule type="expression" dxfId="20518" priority="8068">
      <formula>$Y301=3</formula>
    </cfRule>
    <cfRule type="expression" dxfId="20517" priority="8069">
      <formula>$Y301=2</formula>
    </cfRule>
    <cfRule type="expression" dxfId="20516" priority="8070">
      <formula>$Y301=1</formula>
    </cfRule>
  </conditionalFormatting>
  <conditionalFormatting sqref="F301">
    <cfRule type="expression" dxfId="20515" priority="8059">
      <formula>$Y301=4</formula>
    </cfRule>
    <cfRule type="expression" dxfId="20514" priority="8060">
      <formula>$Y301=3</formula>
    </cfRule>
    <cfRule type="expression" dxfId="20513" priority="8061">
      <formula>$Y301=2</formula>
    </cfRule>
    <cfRule type="expression" dxfId="20512" priority="8062">
      <formula>$Y301=1</formula>
    </cfRule>
  </conditionalFormatting>
  <conditionalFormatting sqref="F301">
    <cfRule type="expression" dxfId="20511" priority="8051">
      <formula>$Y301=4</formula>
    </cfRule>
    <cfRule type="expression" dxfId="20510" priority="8052">
      <formula>$Y301=3</formula>
    </cfRule>
    <cfRule type="expression" dxfId="20509" priority="8053">
      <formula>$Y301=2</formula>
    </cfRule>
    <cfRule type="expression" dxfId="20508" priority="8054">
      <formula>$Y301=1</formula>
    </cfRule>
    <cfRule type="expression" dxfId="20507" priority="8055">
      <formula>$Y301=4</formula>
    </cfRule>
    <cfRule type="expression" dxfId="20506" priority="8056">
      <formula>$Y301=3</formula>
    </cfRule>
    <cfRule type="expression" dxfId="20505" priority="8057">
      <formula>$Y301=2</formula>
    </cfRule>
    <cfRule type="expression" dxfId="20504" priority="8058">
      <formula>$Y301=1</formula>
    </cfRule>
  </conditionalFormatting>
  <conditionalFormatting sqref="F301">
    <cfRule type="expression" dxfId="20503" priority="8035">
      <formula>$Y301=4</formula>
    </cfRule>
    <cfRule type="expression" dxfId="20502" priority="8036">
      <formula>$Y301=3</formula>
    </cfRule>
    <cfRule type="expression" dxfId="20501" priority="8037">
      <formula>$Y301=2</formula>
    </cfRule>
    <cfRule type="expression" dxfId="20500" priority="8038">
      <formula>$Y301=1</formula>
    </cfRule>
  </conditionalFormatting>
  <conditionalFormatting sqref="F301">
    <cfRule type="expression" dxfId="20499" priority="8047">
      <formula>$Y301=4</formula>
    </cfRule>
    <cfRule type="expression" dxfId="20498" priority="8048">
      <formula>$Y301=3</formula>
    </cfRule>
    <cfRule type="expression" dxfId="20497" priority="8049">
      <formula>$Y301=2</formula>
    </cfRule>
    <cfRule type="expression" dxfId="20496" priority="8050">
      <formula>$Y301=1</formula>
    </cfRule>
  </conditionalFormatting>
  <conditionalFormatting sqref="F301">
    <cfRule type="expression" dxfId="20495" priority="8039">
      <formula>$Y301=4</formula>
    </cfRule>
    <cfRule type="expression" dxfId="20494" priority="8040">
      <formula>$Y301=3</formula>
    </cfRule>
    <cfRule type="expression" dxfId="20493" priority="8041">
      <formula>$Y301=2</formula>
    </cfRule>
    <cfRule type="expression" dxfId="20492" priority="8042">
      <formula>$Y301=1</formula>
    </cfRule>
    <cfRule type="expression" dxfId="20491" priority="8043">
      <formula>$Y301=4</formula>
    </cfRule>
    <cfRule type="expression" dxfId="20490" priority="8044">
      <formula>$Y301=3</formula>
    </cfRule>
    <cfRule type="expression" dxfId="20489" priority="8045">
      <formula>$Y301=2</formula>
    </cfRule>
    <cfRule type="expression" dxfId="20488" priority="8046">
      <formula>$Y301=1</formula>
    </cfRule>
  </conditionalFormatting>
  <conditionalFormatting sqref="F301">
    <cfRule type="expression" dxfId="20487" priority="8027">
      <formula>$Y301=4</formula>
    </cfRule>
    <cfRule type="expression" dxfId="20486" priority="8028">
      <formula>$Y301=3</formula>
    </cfRule>
    <cfRule type="expression" dxfId="20485" priority="8029">
      <formula>$Y301=2</formula>
    </cfRule>
    <cfRule type="expression" dxfId="20484" priority="8030">
      <formula>$Y301=1</formula>
    </cfRule>
    <cfRule type="expression" dxfId="20483" priority="8031">
      <formula>$Y301=4</formula>
    </cfRule>
    <cfRule type="expression" dxfId="20482" priority="8032">
      <formula>$Y301=3</formula>
    </cfRule>
    <cfRule type="expression" dxfId="20481" priority="8033">
      <formula>$Y301=2</formula>
    </cfRule>
    <cfRule type="expression" dxfId="20480" priority="8034">
      <formula>$Y301=1</formula>
    </cfRule>
  </conditionalFormatting>
  <conditionalFormatting sqref="G301">
    <cfRule type="expression" dxfId="20479" priority="8023">
      <formula>$Y301=4</formula>
    </cfRule>
    <cfRule type="expression" dxfId="20478" priority="8024">
      <formula>$Y301=3</formula>
    </cfRule>
    <cfRule type="expression" dxfId="20477" priority="8025">
      <formula>$Y301=2</formula>
    </cfRule>
    <cfRule type="expression" dxfId="20476" priority="8026">
      <formula>$Y301=1</formula>
    </cfRule>
  </conditionalFormatting>
  <conditionalFormatting sqref="G301">
    <cfRule type="expression" dxfId="20475" priority="8015">
      <formula>$Y301=4</formula>
    </cfRule>
    <cfRule type="expression" dxfId="20474" priority="8016">
      <formula>$Y301=3</formula>
    </cfRule>
    <cfRule type="expression" dxfId="20473" priority="8017">
      <formula>$Y301=2</formula>
    </cfRule>
    <cfRule type="expression" dxfId="20472" priority="8018">
      <formula>$Y301=1</formula>
    </cfRule>
    <cfRule type="expression" dxfId="20471" priority="8019">
      <formula>$Y301=4</formula>
    </cfRule>
    <cfRule type="expression" dxfId="20470" priority="8020">
      <formula>$Y301=3</formula>
    </cfRule>
    <cfRule type="expression" dxfId="20469" priority="8021">
      <formula>$Y301=2</formula>
    </cfRule>
    <cfRule type="expression" dxfId="20468" priority="8022">
      <formula>$Y301=1</formula>
    </cfRule>
  </conditionalFormatting>
  <conditionalFormatting sqref="G301">
    <cfRule type="expression" dxfId="20467" priority="8011">
      <formula>$Y301=4</formula>
    </cfRule>
    <cfRule type="expression" dxfId="20466" priority="8012">
      <formula>$Y301=3</formula>
    </cfRule>
    <cfRule type="expression" dxfId="20465" priority="8013">
      <formula>$Y301=2</formula>
    </cfRule>
    <cfRule type="expression" dxfId="20464" priority="8014">
      <formula>$Y301=1</formula>
    </cfRule>
  </conditionalFormatting>
  <conditionalFormatting sqref="G301">
    <cfRule type="expression" dxfId="20463" priority="8003">
      <formula>$Y301=4</formula>
    </cfRule>
    <cfRule type="expression" dxfId="20462" priority="8004">
      <formula>$Y301=3</formula>
    </cfRule>
    <cfRule type="expression" dxfId="20461" priority="8005">
      <formula>$Y301=2</formula>
    </cfRule>
    <cfRule type="expression" dxfId="20460" priority="8006">
      <formula>$Y301=1</formula>
    </cfRule>
    <cfRule type="expression" dxfId="20459" priority="8007">
      <formula>$Y301=4</formula>
    </cfRule>
    <cfRule type="expression" dxfId="20458" priority="8008">
      <formula>$Y301=3</formula>
    </cfRule>
    <cfRule type="expression" dxfId="20457" priority="8009">
      <formula>$Y301=2</formula>
    </cfRule>
    <cfRule type="expression" dxfId="20456" priority="8010">
      <formula>$Y301=1</formula>
    </cfRule>
  </conditionalFormatting>
  <conditionalFormatting sqref="O301">
    <cfRule type="expression" dxfId="20455" priority="7991">
      <formula>$Y301=4</formula>
    </cfRule>
    <cfRule type="expression" dxfId="20454" priority="7992">
      <formula>$Y301=3</formula>
    </cfRule>
    <cfRule type="expression" dxfId="20453" priority="7993">
      <formula>$Y301=2</formula>
    </cfRule>
    <cfRule type="expression" dxfId="20452" priority="7994">
      <formula>$Y301=1</formula>
    </cfRule>
  </conditionalFormatting>
  <conditionalFormatting sqref="O301">
    <cfRule type="expression" dxfId="20451" priority="7987">
      <formula>$Y301=4</formula>
    </cfRule>
    <cfRule type="expression" dxfId="20450" priority="7988">
      <formula>$Y301=3</formula>
    </cfRule>
    <cfRule type="expression" dxfId="20449" priority="7989">
      <formula>$Y301=2</formula>
    </cfRule>
    <cfRule type="expression" dxfId="20448" priority="7990">
      <formula>$Y301=1</formula>
    </cfRule>
  </conditionalFormatting>
  <conditionalFormatting sqref="Z301 Q301 AB301:AF301">
    <cfRule type="expression" dxfId="20447" priority="7983">
      <formula>$Y301=4</formula>
    </cfRule>
    <cfRule type="expression" dxfId="20446" priority="7984">
      <formula>$Y301=3</formula>
    </cfRule>
    <cfRule type="expression" dxfId="20445" priority="7985">
      <formula>$Y301=2</formula>
    </cfRule>
    <cfRule type="expression" dxfId="20444" priority="7986">
      <formula>$Y301=1</formula>
    </cfRule>
  </conditionalFormatting>
  <conditionalFormatting sqref="AA301">
    <cfRule type="expression" dxfId="20443" priority="7979">
      <formula>$Y301=4</formula>
    </cfRule>
    <cfRule type="expression" dxfId="20442" priority="7980">
      <formula>$Y301=3</formula>
    </cfRule>
    <cfRule type="expression" dxfId="20441" priority="7981">
      <formula>$Y301=2</formula>
    </cfRule>
    <cfRule type="expression" dxfId="20440" priority="7982">
      <formula>$Y301=1</formula>
    </cfRule>
  </conditionalFormatting>
  <conditionalFormatting sqref="P301">
    <cfRule type="expression" dxfId="20439" priority="7975">
      <formula>$Y301=4</formula>
    </cfRule>
    <cfRule type="expression" dxfId="20438" priority="7976">
      <formula>$Y301=3</formula>
    </cfRule>
    <cfRule type="expression" dxfId="20437" priority="7977">
      <formula>$Y301=2</formula>
    </cfRule>
    <cfRule type="expression" dxfId="20436" priority="7978">
      <formula>$Y301=1</formula>
    </cfRule>
  </conditionalFormatting>
  <conditionalFormatting sqref="Z301 Q301 AB301:AF301">
    <cfRule type="expression" dxfId="20435" priority="7971">
      <formula>$Y301=4</formula>
    </cfRule>
    <cfRule type="expression" dxfId="20434" priority="7972">
      <formula>$Y301=3</formula>
    </cfRule>
    <cfRule type="expression" dxfId="20433" priority="7973">
      <formula>$Y301=2</formula>
    </cfRule>
    <cfRule type="expression" dxfId="20432" priority="7974">
      <formula>$Y301=1</formula>
    </cfRule>
  </conditionalFormatting>
  <conditionalFormatting sqref="AA301">
    <cfRule type="expression" dxfId="20431" priority="7967">
      <formula>$Y301=4</formula>
    </cfRule>
    <cfRule type="expression" dxfId="20430" priority="7968">
      <formula>$Y301=3</formula>
    </cfRule>
    <cfRule type="expression" dxfId="20429" priority="7969">
      <formula>$Y301=2</formula>
    </cfRule>
    <cfRule type="expression" dxfId="20428" priority="7970">
      <formula>$Y301=1</formula>
    </cfRule>
  </conditionalFormatting>
  <conditionalFormatting sqref="P301">
    <cfRule type="expression" dxfId="20427" priority="7963">
      <formula>$Y301=4</formula>
    </cfRule>
    <cfRule type="expression" dxfId="20426" priority="7964">
      <formula>$Y301=3</formula>
    </cfRule>
    <cfRule type="expression" dxfId="20425" priority="7965">
      <formula>$Y301=2</formula>
    </cfRule>
    <cfRule type="expression" dxfId="20424" priority="7966">
      <formula>$Y301=1</formula>
    </cfRule>
  </conditionalFormatting>
  <conditionalFormatting sqref="Z301 Q301 AB301:AF301">
    <cfRule type="expression" dxfId="20423" priority="7959">
      <formula>$Y301=4</formula>
    </cfRule>
    <cfRule type="expression" dxfId="20422" priority="7960">
      <formula>$Y301=3</formula>
    </cfRule>
    <cfRule type="expression" dxfId="20421" priority="7961">
      <formula>$Y301=2</formula>
    </cfRule>
    <cfRule type="expression" dxfId="20420" priority="7962">
      <formula>$Y301=1</formula>
    </cfRule>
  </conditionalFormatting>
  <conditionalFormatting sqref="P301">
    <cfRule type="expression" dxfId="20419" priority="7951">
      <formula>$Y301=4</formula>
    </cfRule>
    <cfRule type="expression" dxfId="20418" priority="7952">
      <formula>$Y301=3</formula>
    </cfRule>
    <cfRule type="expression" dxfId="20417" priority="7953">
      <formula>$Y301=2</formula>
    </cfRule>
    <cfRule type="expression" dxfId="20416" priority="7954">
      <formula>$Y301=1</formula>
    </cfRule>
  </conditionalFormatting>
  <conditionalFormatting sqref="AA301">
    <cfRule type="expression" dxfId="20415" priority="7955">
      <formula>$Y301=4</formula>
    </cfRule>
    <cfRule type="expression" dxfId="20414" priority="7956">
      <formula>$Y301=3</formula>
    </cfRule>
    <cfRule type="expression" dxfId="20413" priority="7957">
      <formula>$Y301=2</formula>
    </cfRule>
    <cfRule type="expression" dxfId="20412" priority="7958">
      <formula>$Y301=1</formula>
    </cfRule>
  </conditionalFormatting>
  <conditionalFormatting sqref="N301">
    <cfRule type="expression" dxfId="20411" priority="7927">
      <formula>$Y301=4</formula>
    </cfRule>
    <cfRule type="expression" dxfId="20410" priority="7928">
      <formula>$Y301=3</formula>
    </cfRule>
    <cfRule type="expression" dxfId="20409" priority="7929">
      <formula>$Y301=2</formula>
    </cfRule>
    <cfRule type="expression" dxfId="20408" priority="7930">
      <formula>$Y301=1</formula>
    </cfRule>
  </conditionalFormatting>
  <conditionalFormatting sqref="N301">
    <cfRule type="expression" dxfId="20407" priority="7923">
      <formula>$Y301=4</formula>
    </cfRule>
    <cfRule type="expression" dxfId="20406" priority="7924">
      <formula>$Y301=3</formula>
    </cfRule>
    <cfRule type="expression" dxfId="20405" priority="7925">
      <formula>$Y301=2</formula>
    </cfRule>
    <cfRule type="expression" dxfId="20404" priority="7926">
      <formula>$Y301=1</formula>
    </cfRule>
  </conditionalFormatting>
  <conditionalFormatting sqref="W112:X116">
    <cfRule type="expression" dxfId="20403" priority="7919">
      <formula>$Y112=4</formula>
    </cfRule>
    <cfRule type="expression" dxfId="20402" priority="7920">
      <formula>$Y112=3</formula>
    </cfRule>
    <cfRule type="expression" dxfId="20401" priority="7921">
      <formula>$Y112=2</formula>
    </cfRule>
    <cfRule type="expression" dxfId="20400" priority="7922">
      <formula>$Y112=1</formula>
    </cfRule>
  </conditionalFormatting>
  <conditionalFormatting sqref="AB112:AC116">
    <cfRule type="expression" dxfId="20399" priority="7915">
      <formula>$Y112=4</formula>
    </cfRule>
    <cfRule type="expression" dxfId="20398" priority="7916">
      <formula>$Y112=3</formula>
    </cfRule>
    <cfRule type="expression" dxfId="20397" priority="7917">
      <formula>$Y112=2</formula>
    </cfRule>
    <cfRule type="expression" dxfId="20396" priority="7918">
      <formula>$Y112=1</formula>
    </cfRule>
  </conditionalFormatting>
  <conditionalFormatting sqref="AB118:AC120">
    <cfRule type="expression" dxfId="20395" priority="7911">
      <formula>$Y118=4</formula>
    </cfRule>
    <cfRule type="expression" dxfId="20394" priority="7912">
      <formula>$Y118=3</formula>
    </cfRule>
    <cfRule type="expression" dxfId="20393" priority="7913">
      <formula>$Y118=2</formula>
    </cfRule>
    <cfRule type="expression" dxfId="20392" priority="7914">
      <formula>$Y118=1</formula>
    </cfRule>
  </conditionalFormatting>
  <conditionalFormatting sqref="R301">
    <cfRule type="expression" dxfId="20391" priority="7907">
      <formula>$Y301=4</formula>
    </cfRule>
    <cfRule type="expression" dxfId="20390" priority="7908">
      <formula>$Y301=3</formula>
    </cfRule>
    <cfRule type="expression" dxfId="20389" priority="7909">
      <formula>$Y301=2</formula>
    </cfRule>
    <cfRule type="expression" dxfId="20388" priority="7910">
      <formula>$Y301=1</formula>
    </cfRule>
  </conditionalFormatting>
  <conditionalFormatting sqref="R301">
    <cfRule type="expression" dxfId="20387" priority="7903">
      <formula>$Y301=4</formula>
    </cfRule>
    <cfRule type="expression" dxfId="20386" priority="7904">
      <formula>$Y301=3</formula>
    </cfRule>
    <cfRule type="expression" dxfId="20385" priority="7905">
      <formula>$Y301=2</formula>
    </cfRule>
    <cfRule type="expression" dxfId="20384" priority="7906">
      <formula>$Y301=1</formula>
    </cfRule>
  </conditionalFormatting>
  <conditionalFormatting sqref="Y301 S301:V301">
    <cfRule type="expression" dxfId="20383" priority="7899">
      <formula>$Y301=4</formula>
    </cfRule>
    <cfRule type="expression" dxfId="20382" priority="7900">
      <formula>$Y301=3</formula>
    </cfRule>
    <cfRule type="expression" dxfId="20381" priority="7901">
      <formula>$Y301=2</formula>
    </cfRule>
    <cfRule type="expression" dxfId="20380" priority="7902">
      <formula>$Y301=1</formula>
    </cfRule>
  </conditionalFormatting>
  <conditionalFormatting sqref="Y301 S301:V301">
    <cfRule type="expression" dxfId="20379" priority="7895">
      <formula>$Y301=4</formula>
    </cfRule>
    <cfRule type="expression" dxfId="20378" priority="7896">
      <formula>$Y301=3</formula>
    </cfRule>
    <cfRule type="expression" dxfId="20377" priority="7897">
      <formula>$Y301=2</formula>
    </cfRule>
    <cfRule type="expression" dxfId="20376" priority="7898">
      <formula>$Y301=1</formula>
    </cfRule>
  </conditionalFormatting>
  <conditionalFormatting sqref="Y301 S301:V301">
    <cfRule type="expression" dxfId="20375" priority="7891">
      <formula>$Y301=4</formula>
    </cfRule>
    <cfRule type="expression" dxfId="20374" priority="7892">
      <formula>$Y301=3</formula>
    </cfRule>
    <cfRule type="expression" dxfId="20373" priority="7893">
      <formula>$Y301=2</formula>
    </cfRule>
    <cfRule type="expression" dxfId="20372" priority="7894">
      <formula>$Y301=1</formula>
    </cfRule>
  </conditionalFormatting>
  <conditionalFormatting sqref="X301">
    <cfRule type="expression" dxfId="20371" priority="7887">
      <formula>$Y301=4</formula>
    </cfRule>
    <cfRule type="expression" dxfId="20370" priority="7888">
      <formula>$Y301=3</formula>
    </cfRule>
    <cfRule type="expression" dxfId="20369" priority="7889">
      <formula>$Y301=2</formula>
    </cfRule>
    <cfRule type="expression" dxfId="20368" priority="7890">
      <formula>$Y301=1</formula>
    </cfRule>
  </conditionalFormatting>
  <conditionalFormatting sqref="X301">
    <cfRule type="expression" dxfId="20367" priority="7883">
      <formula>$Y301=4</formula>
    </cfRule>
    <cfRule type="expression" dxfId="20366" priority="7884">
      <formula>$Y301=3</formula>
    </cfRule>
    <cfRule type="expression" dxfId="20365" priority="7885">
      <formula>$Y301=2</formula>
    </cfRule>
    <cfRule type="expression" dxfId="20364" priority="7886">
      <formula>$Y301=1</formula>
    </cfRule>
  </conditionalFormatting>
  <conditionalFormatting sqref="W301">
    <cfRule type="expression" dxfId="20363" priority="7879">
      <formula>$Y301=4</formula>
    </cfRule>
    <cfRule type="expression" dxfId="20362" priority="7880">
      <formula>$Y301=3</formula>
    </cfRule>
    <cfRule type="expression" dxfId="20361" priority="7881">
      <formula>$Y301=2</formula>
    </cfRule>
    <cfRule type="expression" dxfId="20360" priority="7882">
      <formula>$Y301=1</formula>
    </cfRule>
  </conditionalFormatting>
  <conditionalFormatting sqref="W301">
    <cfRule type="expression" dxfId="20359" priority="7875">
      <formula>$Y301=4</formula>
    </cfRule>
    <cfRule type="expression" dxfId="20358" priority="7876">
      <formula>$Y301=3</formula>
    </cfRule>
    <cfRule type="expression" dxfId="20357" priority="7877">
      <formula>$Y301=2</formula>
    </cfRule>
    <cfRule type="expression" dxfId="20356" priority="7878">
      <formula>$Y301=1</formula>
    </cfRule>
  </conditionalFormatting>
  <conditionalFormatting sqref="W301">
    <cfRule type="expression" dxfId="20355" priority="7871">
      <formula>$Y301=4</formula>
    </cfRule>
    <cfRule type="expression" dxfId="20354" priority="7872">
      <formula>$Y301=3</formula>
    </cfRule>
    <cfRule type="expression" dxfId="20353" priority="7873">
      <formula>$Y301=2</formula>
    </cfRule>
    <cfRule type="expression" dxfId="20352" priority="7874">
      <formula>$Y301=1</formula>
    </cfRule>
  </conditionalFormatting>
  <conditionalFormatting sqref="F302">
    <cfRule type="expression" dxfId="20351" priority="7867">
      <formula>$Y302=4</formula>
    </cfRule>
    <cfRule type="expression" dxfId="20350" priority="7868">
      <formula>$Y302=3</formula>
    </cfRule>
    <cfRule type="expression" dxfId="20349" priority="7869">
      <formula>$Y302=2</formula>
    </cfRule>
    <cfRule type="expression" dxfId="20348" priority="7870">
      <formula>$Y302=1</formula>
    </cfRule>
  </conditionalFormatting>
  <conditionalFormatting sqref="F302">
    <cfRule type="expression" dxfId="20347" priority="7859">
      <formula>$Y302=4</formula>
    </cfRule>
    <cfRule type="expression" dxfId="20346" priority="7860">
      <formula>$Y302=3</formula>
    </cfRule>
    <cfRule type="expression" dxfId="20345" priority="7861">
      <formula>$Y302=2</formula>
    </cfRule>
    <cfRule type="expression" dxfId="20344" priority="7862">
      <formula>$Y302=1</formula>
    </cfRule>
    <cfRule type="expression" dxfId="20343" priority="7863">
      <formula>$Y302=4</formula>
    </cfRule>
    <cfRule type="expression" dxfId="20342" priority="7864">
      <formula>$Y302=3</formula>
    </cfRule>
    <cfRule type="expression" dxfId="20341" priority="7865">
      <formula>$Y302=2</formula>
    </cfRule>
    <cfRule type="expression" dxfId="20340" priority="7866">
      <formula>$Y302=1</formula>
    </cfRule>
  </conditionalFormatting>
  <conditionalFormatting sqref="F302">
    <cfRule type="expression" dxfId="20339" priority="7843">
      <formula>$Y302=4</formula>
    </cfRule>
    <cfRule type="expression" dxfId="20338" priority="7844">
      <formula>$Y302=3</formula>
    </cfRule>
    <cfRule type="expression" dxfId="20337" priority="7845">
      <formula>$Y302=2</formula>
    </cfRule>
    <cfRule type="expression" dxfId="20336" priority="7846">
      <formula>$Y302=1</formula>
    </cfRule>
  </conditionalFormatting>
  <conditionalFormatting sqref="F302">
    <cfRule type="expression" dxfId="20335" priority="7855">
      <formula>$Y302=4</formula>
    </cfRule>
    <cfRule type="expression" dxfId="20334" priority="7856">
      <formula>$Y302=3</formula>
    </cfRule>
    <cfRule type="expression" dxfId="20333" priority="7857">
      <formula>$Y302=2</formula>
    </cfRule>
    <cfRule type="expression" dxfId="20332" priority="7858">
      <formula>$Y302=1</formula>
    </cfRule>
  </conditionalFormatting>
  <conditionalFormatting sqref="F302">
    <cfRule type="expression" dxfId="20331" priority="7847">
      <formula>$Y302=4</formula>
    </cfRule>
    <cfRule type="expression" dxfId="20330" priority="7848">
      <formula>$Y302=3</formula>
    </cfRule>
    <cfRule type="expression" dxfId="20329" priority="7849">
      <formula>$Y302=2</formula>
    </cfRule>
    <cfRule type="expression" dxfId="20328" priority="7850">
      <formula>$Y302=1</formula>
    </cfRule>
    <cfRule type="expression" dxfId="20327" priority="7851">
      <formula>$Y302=4</formula>
    </cfRule>
    <cfRule type="expression" dxfId="20326" priority="7852">
      <formula>$Y302=3</formula>
    </cfRule>
    <cfRule type="expression" dxfId="20325" priority="7853">
      <formula>$Y302=2</formula>
    </cfRule>
    <cfRule type="expression" dxfId="20324" priority="7854">
      <formula>$Y302=1</formula>
    </cfRule>
  </conditionalFormatting>
  <conditionalFormatting sqref="F302">
    <cfRule type="expression" dxfId="20323" priority="7835">
      <formula>$Y302=4</formula>
    </cfRule>
    <cfRule type="expression" dxfId="20322" priority="7836">
      <formula>$Y302=3</formula>
    </cfRule>
    <cfRule type="expression" dxfId="20321" priority="7837">
      <formula>$Y302=2</formula>
    </cfRule>
    <cfRule type="expression" dxfId="20320" priority="7838">
      <formula>$Y302=1</formula>
    </cfRule>
    <cfRule type="expression" dxfId="20319" priority="7839">
      <formula>$Y302=4</formula>
    </cfRule>
    <cfRule type="expression" dxfId="20318" priority="7840">
      <formula>$Y302=3</formula>
    </cfRule>
    <cfRule type="expression" dxfId="20317" priority="7841">
      <formula>$Y302=2</formula>
    </cfRule>
    <cfRule type="expression" dxfId="20316" priority="7842">
      <formula>$Y302=1</formula>
    </cfRule>
  </conditionalFormatting>
  <conditionalFormatting sqref="G302">
    <cfRule type="expression" dxfId="20315" priority="7831">
      <formula>$Y302=4</formula>
    </cfRule>
    <cfRule type="expression" dxfId="20314" priority="7832">
      <formula>$Y302=3</formula>
    </cfRule>
    <cfRule type="expression" dxfId="20313" priority="7833">
      <formula>$Y302=2</formula>
    </cfRule>
    <cfRule type="expression" dxfId="20312" priority="7834">
      <formula>$Y302=1</formula>
    </cfRule>
  </conditionalFormatting>
  <conditionalFormatting sqref="G302">
    <cfRule type="expression" dxfId="20311" priority="7823">
      <formula>$Y302=4</formula>
    </cfRule>
    <cfRule type="expression" dxfId="20310" priority="7824">
      <formula>$Y302=3</formula>
    </cfRule>
    <cfRule type="expression" dxfId="20309" priority="7825">
      <formula>$Y302=2</formula>
    </cfRule>
    <cfRule type="expression" dxfId="20308" priority="7826">
      <formula>$Y302=1</formula>
    </cfRule>
    <cfRule type="expression" dxfId="20307" priority="7827">
      <formula>$Y302=4</formula>
    </cfRule>
    <cfRule type="expression" dxfId="20306" priority="7828">
      <formula>$Y302=3</formula>
    </cfRule>
    <cfRule type="expression" dxfId="20305" priority="7829">
      <formula>$Y302=2</formula>
    </cfRule>
    <cfRule type="expression" dxfId="20304" priority="7830">
      <formula>$Y302=1</formula>
    </cfRule>
  </conditionalFormatting>
  <conditionalFormatting sqref="G302">
    <cfRule type="expression" dxfId="20303" priority="7819">
      <formula>$Y302=4</formula>
    </cfRule>
    <cfRule type="expression" dxfId="20302" priority="7820">
      <formula>$Y302=3</formula>
    </cfRule>
    <cfRule type="expression" dxfId="20301" priority="7821">
      <formula>$Y302=2</formula>
    </cfRule>
    <cfRule type="expression" dxfId="20300" priority="7822">
      <formula>$Y302=1</formula>
    </cfRule>
  </conditionalFormatting>
  <conditionalFormatting sqref="G302">
    <cfRule type="expression" dxfId="20299" priority="7811">
      <formula>$Y302=4</formula>
    </cfRule>
    <cfRule type="expression" dxfId="20298" priority="7812">
      <formula>$Y302=3</formula>
    </cfRule>
    <cfRule type="expression" dxfId="20297" priority="7813">
      <formula>$Y302=2</formula>
    </cfRule>
    <cfRule type="expression" dxfId="20296" priority="7814">
      <formula>$Y302=1</formula>
    </cfRule>
    <cfRule type="expression" dxfId="20295" priority="7815">
      <formula>$Y302=4</formula>
    </cfRule>
    <cfRule type="expression" dxfId="20294" priority="7816">
      <formula>$Y302=3</formula>
    </cfRule>
    <cfRule type="expression" dxfId="20293" priority="7817">
      <formula>$Y302=2</formula>
    </cfRule>
    <cfRule type="expression" dxfId="20292" priority="7818">
      <formula>$Y302=1</formula>
    </cfRule>
  </conditionalFormatting>
  <conditionalFormatting sqref="Q302">
    <cfRule type="expression" dxfId="20291" priority="7807">
      <formula>$Y302=4</formula>
    </cfRule>
    <cfRule type="expression" dxfId="20290" priority="7808">
      <formula>$Y302=3</formula>
    </cfRule>
    <cfRule type="expression" dxfId="20289" priority="7809">
      <formula>$Y302=2</formula>
    </cfRule>
    <cfRule type="expression" dxfId="20288" priority="7810">
      <formula>$Y302=1</formula>
    </cfRule>
  </conditionalFormatting>
  <conditionalFormatting sqref="Q302">
    <cfRule type="expression" dxfId="20287" priority="7803">
      <formula>$Y302=4</formula>
    </cfRule>
    <cfRule type="expression" dxfId="20286" priority="7804">
      <formula>$Y302=3</formula>
    </cfRule>
    <cfRule type="expression" dxfId="20285" priority="7805">
      <formula>$Y302=2</formula>
    </cfRule>
    <cfRule type="expression" dxfId="20284" priority="7806">
      <formula>$Y302=1</formula>
    </cfRule>
  </conditionalFormatting>
  <conditionalFormatting sqref="Q302">
    <cfRule type="expression" dxfId="20283" priority="7799">
      <formula>$Y302=4</formula>
    </cfRule>
    <cfRule type="expression" dxfId="20282" priority="7800">
      <formula>$Y302=3</formula>
    </cfRule>
    <cfRule type="expression" dxfId="20281" priority="7801">
      <formula>$Y302=2</formula>
    </cfRule>
    <cfRule type="expression" dxfId="20280" priority="7802">
      <formula>$Y302=1</formula>
    </cfRule>
  </conditionalFormatting>
  <conditionalFormatting sqref="X302">
    <cfRule type="expression" dxfId="20279" priority="7795">
      <formula>$Y302=4</formula>
    </cfRule>
    <cfRule type="expression" dxfId="20278" priority="7796">
      <formula>$Y302=3</formula>
    </cfRule>
    <cfRule type="expression" dxfId="20277" priority="7797">
      <formula>$Y302=2</formula>
    </cfRule>
    <cfRule type="expression" dxfId="20276" priority="7798">
      <formula>$Y302=1</formula>
    </cfRule>
  </conditionalFormatting>
  <conditionalFormatting sqref="X302">
    <cfRule type="expression" dxfId="20275" priority="7791">
      <formula>$Y302=4</formula>
    </cfRule>
    <cfRule type="expression" dxfId="20274" priority="7792">
      <formula>$Y302=3</formula>
    </cfRule>
    <cfRule type="expression" dxfId="20273" priority="7793">
      <formula>$Y302=2</formula>
    </cfRule>
    <cfRule type="expression" dxfId="20272" priority="7794">
      <formula>$Y302=1</formula>
    </cfRule>
  </conditionalFormatting>
  <conditionalFormatting sqref="W302">
    <cfRule type="expression" dxfId="20271" priority="7787">
      <formula>$Y302=4</formula>
    </cfRule>
    <cfRule type="expression" dxfId="20270" priority="7788">
      <formula>$Y302=3</formula>
    </cfRule>
    <cfRule type="expression" dxfId="20269" priority="7789">
      <formula>$Y302=2</formula>
    </cfRule>
    <cfRule type="expression" dxfId="20268" priority="7790">
      <formula>$Y302=1</formula>
    </cfRule>
  </conditionalFormatting>
  <conditionalFormatting sqref="W302">
    <cfRule type="expression" dxfId="20267" priority="7783">
      <formula>$Y302=4</formula>
    </cfRule>
    <cfRule type="expression" dxfId="20266" priority="7784">
      <formula>$Y302=3</formula>
    </cfRule>
    <cfRule type="expression" dxfId="20265" priority="7785">
      <formula>$Y302=2</formula>
    </cfRule>
    <cfRule type="expression" dxfId="20264" priority="7786">
      <formula>$Y302=1</formula>
    </cfRule>
  </conditionalFormatting>
  <conditionalFormatting sqref="W302">
    <cfRule type="expression" dxfId="20263" priority="7779">
      <formula>$Y302=4</formula>
    </cfRule>
    <cfRule type="expression" dxfId="20262" priority="7780">
      <formula>$Y302=3</formula>
    </cfRule>
    <cfRule type="expression" dxfId="20261" priority="7781">
      <formula>$Y302=2</formula>
    </cfRule>
    <cfRule type="expression" dxfId="20260" priority="7782">
      <formula>$Y302=1</formula>
    </cfRule>
  </conditionalFormatting>
  <conditionalFormatting sqref="AA302">
    <cfRule type="expression" dxfId="20259" priority="7775">
      <formula>$Y302=4</formula>
    </cfRule>
    <cfRule type="expression" dxfId="20258" priority="7776">
      <formula>$Y302=3</formula>
    </cfRule>
    <cfRule type="expression" dxfId="20257" priority="7777">
      <formula>$Y302=2</formula>
    </cfRule>
    <cfRule type="expression" dxfId="20256" priority="7778">
      <formula>$Y302=1</formula>
    </cfRule>
  </conditionalFormatting>
  <conditionalFormatting sqref="AA302">
    <cfRule type="expression" dxfId="20255" priority="7771">
      <formula>$Y302=4</formula>
    </cfRule>
    <cfRule type="expression" dxfId="20254" priority="7772">
      <formula>$Y302=3</formula>
    </cfRule>
    <cfRule type="expression" dxfId="20253" priority="7773">
      <formula>$Y302=2</formula>
    </cfRule>
    <cfRule type="expression" dxfId="20252" priority="7774">
      <formula>$Y302=1</formula>
    </cfRule>
  </conditionalFormatting>
  <conditionalFormatting sqref="AA302">
    <cfRule type="expression" dxfId="20251" priority="7767">
      <formula>$Y302=4</formula>
    </cfRule>
    <cfRule type="expression" dxfId="20250" priority="7768">
      <formula>$Y302=3</formula>
    </cfRule>
    <cfRule type="expression" dxfId="20249" priority="7769">
      <formula>$Y302=2</formula>
    </cfRule>
    <cfRule type="expression" dxfId="20248" priority="7770">
      <formula>$Y302=1</formula>
    </cfRule>
  </conditionalFormatting>
  <conditionalFormatting sqref="AF302">
    <cfRule type="expression" dxfId="20247" priority="7763">
      <formula>$Y302=4</formula>
    </cfRule>
    <cfRule type="expression" dxfId="20246" priority="7764">
      <formula>$Y302=3</formula>
    </cfRule>
    <cfRule type="expression" dxfId="20245" priority="7765">
      <formula>$Y302=2</formula>
    </cfRule>
    <cfRule type="expression" dxfId="20244" priority="7766">
      <formula>$Y302=1</formula>
    </cfRule>
  </conditionalFormatting>
  <conditionalFormatting sqref="AF302">
    <cfRule type="expression" dxfId="20243" priority="7759">
      <formula>$Y302=4</formula>
    </cfRule>
    <cfRule type="expression" dxfId="20242" priority="7760">
      <formula>$Y302=3</formula>
    </cfRule>
    <cfRule type="expression" dxfId="20241" priority="7761">
      <formula>$Y302=2</formula>
    </cfRule>
    <cfRule type="expression" dxfId="20240" priority="7762">
      <formula>$Y302=1</formula>
    </cfRule>
  </conditionalFormatting>
  <conditionalFormatting sqref="AF302">
    <cfRule type="expression" dxfId="20239" priority="7755">
      <formula>$Y302=4</formula>
    </cfRule>
    <cfRule type="expression" dxfId="20238" priority="7756">
      <formula>$Y302=3</formula>
    </cfRule>
    <cfRule type="expression" dxfId="20237" priority="7757">
      <formula>$Y302=2</formula>
    </cfRule>
    <cfRule type="expression" dxfId="20236" priority="7758">
      <formula>$Y302=1</formula>
    </cfRule>
  </conditionalFormatting>
  <conditionalFormatting sqref="J303:J306">
    <cfRule type="expression" dxfId="20235" priority="7711">
      <formula>$Y303=4</formula>
    </cfRule>
    <cfRule type="expression" dxfId="20234" priority="7712">
      <formula>$Y303=3</formula>
    </cfRule>
    <cfRule type="expression" dxfId="20233" priority="7713">
      <formula>$Y303=2</formula>
    </cfRule>
    <cfRule type="expression" dxfId="20232" priority="7714">
      <formula>$Y303=1</formula>
    </cfRule>
  </conditionalFormatting>
  <conditionalFormatting sqref="R303:R306">
    <cfRule type="expression" dxfId="20231" priority="7695">
      <formula>$Y303=4</formula>
    </cfRule>
    <cfRule type="expression" dxfId="20230" priority="7696">
      <formula>$Y303=3</formula>
    </cfRule>
    <cfRule type="expression" dxfId="20229" priority="7697">
      <formula>$Y303=2</formula>
    </cfRule>
    <cfRule type="expression" dxfId="20228" priority="7698">
      <formula>$Y303=1</formula>
    </cfRule>
  </conditionalFormatting>
  <conditionalFormatting sqref="R303:R306">
    <cfRule type="expression" dxfId="20227" priority="7691">
      <formula>$Y303=4</formula>
    </cfRule>
    <cfRule type="expression" dxfId="20226" priority="7692">
      <formula>$Y303=3</formula>
    </cfRule>
    <cfRule type="expression" dxfId="20225" priority="7693">
      <formula>$Y303=2</formula>
    </cfRule>
    <cfRule type="expression" dxfId="20224" priority="7694">
      <formula>$Y303=1</formula>
    </cfRule>
  </conditionalFormatting>
  <conditionalFormatting sqref="O303:O306">
    <cfRule type="expression" dxfId="20223" priority="7687">
      <formula>$Y303=4</formula>
    </cfRule>
    <cfRule type="expression" dxfId="20222" priority="7688">
      <formula>$Y303=3</formula>
    </cfRule>
    <cfRule type="expression" dxfId="20221" priority="7689">
      <formula>$Y303=2</formula>
    </cfRule>
    <cfRule type="expression" dxfId="20220" priority="7690">
      <formula>$Y303=1</formula>
    </cfRule>
  </conditionalFormatting>
  <conditionalFormatting sqref="O303:O306">
    <cfRule type="expression" dxfId="20219" priority="7683">
      <formula>$Y303=4</formula>
    </cfRule>
    <cfRule type="expression" dxfId="20218" priority="7684">
      <formula>$Y303=3</formula>
    </cfRule>
    <cfRule type="expression" dxfId="20217" priority="7685">
      <formula>$Y303=2</formula>
    </cfRule>
    <cfRule type="expression" dxfId="20216" priority="7686">
      <formula>$Y303=1</formula>
    </cfRule>
  </conditionalFormatting>
  <conditionalFormatting sqref="Y303:Z306 S303:V306 AB303:AE306">
    <cfRule type="expression" dxfId="20215" priority="7679">
      <formula>$Y303=4</formula>
    </cfRule>
    <cfRule type="expression" dxfId="20214" priority="7680">
      <formula>$Y303=3</formula>
    </cfRule>
    <cfRule type="expression" dxfId="20213" priority="7681">
      <formula>$Y303=2</formula>
    </cfRule>
    <cfRule type="expression" dxfId="20212" priority="7682">
      <formula>$Y303=1</formula>
    </cfRule>
  </conditionalFormatting>
  <conditionalFormatting sqref="Y303:Z306 S303:V306 AB303:AE306">
    <cfRule type="expression" dxfId="20211" priority="7671">
      <formula>$Y303=4</formula>
    </cfRule>
    <cfRule type="expression" dxfId="20210" priority="7672">
      <formula>$Y303=3</formula>
    </cfRule>
    <cfRule type="expression" dxfId="20209" priority="7673">
      <formula>$Y303=2</formula>
    </cfRule>
    <cfRule type="expression" dxfId="20208" priority="7674">
      <formula>$Y303=1</formula>
    </cfRule>
  </conditionalFormatting>
  <conditionalFormatting sqref="Y303:Z306 S303:V306 AB303:AE306">
    <cfRule type="expression" dxfId="20207" priority="7663">
      <formula>$Y303=4</formula>
    </cfRule>
    <cfRule type="expression" dxfId="20206" priority="7664">
      <formula>$Y303=3</formula>
    </cfRule>
    <cfRule type="expression" dxfId="20205" priority="7665">
      <formula>$Y303=2</formula>
    </cfRule>
    <cfRule type="expression" dxfId="20204" priority="7666">
      <formula>$Y303=1</formula>
    </cfRule>
  </conditionalFormatting>
  <conditionalFormatting sqref="A303:A306">
    <cfRule type="expression" dxfId="20203" priority="7723">
      <formula>$Y303=4</formula>
    </cfRule>
    <cfRule type="expression" dxfId="20202" priority="7724">
      <formula>$Y303=3</formula>
    </cfRule>
  </conditionalFormatting>
  <conditionalFormatting sqref="A303:A306">
    <cfRule type="expression" dxfId="20201" priority="7725">
      <formula>$Y303=2</formula>
    </cfRule>
    <cfRule type="expression" dxfId="20200" priority="7726">
      <formula>$Y303=1</formula>
    </cfRule>
  </conditionalFormatting>
  <conditionalFormatting sqref="D303:D306">
    <cfRule type="expression" dxfId="20199" priority="7719">
      <formula>$Y303=4</formula>
    </cfRule>
    <cfRule type="expression" dxfId="20198" priority="7720">
      <formula>$Y303=3</formula>
    </cfRule>
  </conditionalFormatting>
  <conditionalFormatting sqref="D303:D306">
    <cfRule type="expression" dxfId="20197" priority="7721">
      <formula>$Y303=2</formula>
    </cfRule>
    <cfRule type="expression" dxfId="20196" priority="7722">
      <formula>$Y303=1</formula>
    </cfRule>
  </conditionalFormatting>
  <conditionalFormatting sqref="J303:K306 E303:E306">
    <cfRule type="expression" dxfId="20195" priority="7715">
      <formula>$Y303=4</formula>
    </cfRule>
    <cfRule type="expression" dxfId="20194" priority="7716">
      <formula>$Y303=3</formula>
    </cfRule>
    <cfRule type="expression" dxfId="20193" priority="7717">
      <formula>$Y303=2</formula>
    </cfRule>
    <cfRule type="expression" dxfId="20192" priority="7718">
      <formula>$Y303=1</formula>
    </cfRule>
  </conditionalFormatting>
  <conditionalFormatting sqref="J303:J306">
    <cfRule type="expression" dxfId="20191" priority="7707">
      <formula>$Y303=4</formula>
    </cfRule>
    <cfRule type="expression" dxfId="20190" priority="7708">
      <formula>$Y303=3</formula>
    </cfRule>
    <cfRule type="expression" dxfId="20189" priority="7709">
      <formula>$Y303=2</formula>
    </cfRule>
    <cfRule type="expression" dxfId="20188" priority="7710">
      <formula>$Y303=1</formula>
    </cfRule>
  </conditionalFormatting>
  <conditionalFormatting sqref="I303:I306">
    <cfRule type="expression" dxfId="20187" priority="7703">
      <formula>$Y303=4</formula>
    </cfRule>
    <cfRule type="expression" dxfId="20186" priority="7704">
      <formula>$Y303=3</formula>
    </cfRule>
    <cfRule type="expression" dxfId="20185" priority="7705">
      <formula>$Y303=2</formula>
    </cfRule>
    <cfRule type="expression" dxfId="20184" priority="7706">
      <formula>$Y303=1</formula>
    </cfRule>
  </conditionalFormatting>
  <conditionalFormatting sqref="I303:I306">
    <cfRule type="expression" dxfId="20183" priority="7699">
      <formula>$Y303=4</formula>
    </cfRule>
    <cfRule type="expression" dxfId="20182" priority="7700">
      <formula>$Y303=3</formula>
    </cfRule>
    <cfRule type="expression" dxfId="20181" priority="7701">
      <formula>$Y303=2</formula>
    </cfRule>
    <cfRule type="expression" dxfId="20180" priority="7702">
      <formula>$Y303=1</formula>
    </cfRule>
  </conditionalFormatting>
  <conditionalFormatting sqref="H303:H306">
    <cfRule type="expression" dxfId="20179" priority="7655">
      <formula>$Y303=4</formula>
    </cfRule>
    <cfRule type="expression" dxfId="20178" priority="7656">
      <formula>$Y303=3</formula>
    </cfRule>
    <cfRule type="expression" dxfId="20177" priority="7657">
      <formula>$Y303=2</formula>
    </cfRule>
    <cfRule type="expression" dxfId="20176" priority="7658">
      <formula>$Y303=1</formula>
    </cfRule>
  </conditionalFormatting>
  <conditionalFormatting sqref="H303:H306">
    <cfRule type="expression" dxfId="20175" priority="7647">
      <formula>$Y303=4</formula>
    </cfRule>
    <cfRule type="expression" dxfId="20174" priority="7648">
      <formula>$Y303=3</formula>
    </cfRule>
    <cfRule type="expression" dxfId="20173" priority="7649">
      <formula>$Y303=2</formula>
    </cfRule>
    <cfRule type="expression" dxfId="20172" priority="7650">
      <formula>$Y303=1</formula>
    </cfRule>
    <cfRule type="expression" dxfId="20171" priority="7651">
      <formula>$Y303=4</formula>
    </cfRule>
    <cfRule type="expression" dxfId="20170" priority="7652">
      <formula>$Y303=3</formula>
    </cfRule>
    <cfRule type="expression" dxfId="20169" priority="7653">
      <formula>$Y303=2</formula>
    </cfRule>
    <cfRule type="expression" dxfId="20168" priority="7654">
      <formula>$Y303=1</formula>
    </cfRule>
  </conditionalFormatting>
  <conditionalFormatting sqref="H303:H306">
    <cfRule type="expression" dxfId="20167" priority="7643">
      <formula>$Y303=4</formula>
    </cfRule>
    <cfRule type="expression" dxfId="20166" priority="7644">
      <formula>$Y303=3</formula>
    </cfRule>
    <cfRule type="expression" dxfId="20165" priority="7645">
      <formula>$Y303=2</formula>
    </cfRule>
    <cfRule type="expression" dxfId="20164" priority="7646">
      <formula>$Y303=1</formula>
    </cfRule>
  </conditionalFormatting>
  <conditionalFormatting sqref="H303:H306">
    <cfRule type="expression" dxfId="20163" priority="7635">
      <formula>$Y303=4</formula>
    </cfRule>
    <cfRule type="expression" dxfId="20162" priority="7636">
      <formula>$Y303=3</formula>
    </cfRule>
    <cfRule type="expression" dxfId="20161" priority="7637">
      <formula>$Y303=2</formula>
    </cfRule>
    <cfRule type="expression" dxfId="20160" priority="7638">
      <formula>$Y303=1</formula>
    </cfRule>
    <cfRule type="expression" dxfId="20159" priority="7639">
      <formula>$Y303=4</formula>
    </cfRule>
    <cfRule type="expression" dxfId="20158" priority="7640">
      <formula>$Y303=3</formula>
    </cfRule>
    <cfRule type="expression" dxfId="20157" priority="7641">
      <formula>$Y303=2</formula>
    </cfRule>
    <cfRule type="expression" dxfId="20156" priority="7642">
      <formula>$Y303=1</formula>
    </cfRule>
  </conditionalFormatting>
  <conditionalFormatting sqref="H303:H306">
    <cfRule type="expression" dxfId="20155" priority="7631">
      <formula>$Y303=4</formula>
    </cfRule>
    <cfRule type="expression" dxfId="20154" priority="7632">
      <formula>$Y303=3</formula>
    </cfRule>
    <cfRule type="expression" dxfId="20153" priority="7633">
      <formula>$Y303=2</formula>
    </cfRule>
    <cfRule type="expression" dxfId="20152" priority="7634">
      <formula>$Y303=1</formula>
    </cfRule>
  </conditionalFormatting>
  <conditionalFormatting sqref="H303:H306">
    <cfRule type="expression" dxfId="20151" priority="7623">
      <formula>$Y303=4</formula>
    </cfRule>
    <cfRule type="expression" dxfId="20150" priority="7624">
      <formula>$Y303=3</formula>
    </cfRule>
    <cfRule type="expression" dxfId="20149" priority="7625">
      <formula>$Y303=2</formula>
    </cfRule>
    <cfRule type="expression" dxfId="20148" priority="7626">
      <formula>$Y303=1</formula>
    </cfRule>
    <cfRule type="expression" dxfId="20147" priority="7627">
      <formula>$Y303=4</formula>
    </cfRule>
    <cfRule type="expression" dxfId="20146" priority="7628">
      <formula>$Y303=3</formula>
    </cfRule>
    <cfRule type="expression" dxfId="20145" priority="7629">
      <formula>$Y303=2</formula>
    </cfRule>
    <cfRule type="expression" dxfId="20144" priority="7630">
      <formula>$Y303=1</formula>
    </cfRule>
  </conditionalFormatting>
  <conditionalFormatting sqref="H303:H306">
    <cfRule type="expression" dxfId="20143" priority="7619">
      <formula>$Y303=4</formula>
    </cfRule>
    <cfRule type="expression" dxfId="20142" priority="7620">
      <formula>$Y303=3</formula>
    </cfRule>
    <cfRule type="expression" dxfId="20141" priority="7621">
      <formula>$Y303=2</formula>
    </cfRule>
    <cfRule type="expression" dxfId="20140" priority="7622">
      <formula>$Y303=1</formula>
    </cfRule>
  </conditionalFormatting>
  <conditionalFormatting sqref="H303:H306">
    <cfRule type="expression" dxfId="20139" priority="7611">
      <formula>$Y303=4</formula>
    </cfRule>
    <cfRule type="expression" dxfId="20138" priority="7612">
      <formula>$Y303=3</formula>
    </cfRule>
    <cfRule type="expression" dxfId="20137" priority="7613">
      <formula>$Y303=2</formula>
    </cfRule>
    <cfRule type="expression" dxfId="20136" priority="7614">
      <formula>$Y303=1</formula>
    </cfRule>
    <cfRule type="expression" dxfId="20135" priority="7615">
      <formula>$Y303=4</formula>
    </cfRule>
    <cfRule type="expression" dxfId="20134" priority="7616">
      <formula>$Y303=3</formula>
    </cfRule>
    <cfRule type="expression" dxfId="20133" priority="7617">
      <formula>$Y303=2</formula>
    </cfRule>
    <cfRule type="expression" dxfId="20132" priority="7618">
      <formula>$Y303=1</formula>
    </cfRule>
  </conditionalFormatting>
  <conditionalFormatting sqref="H303:H306">
    <cfRule type="expression" dxfId="20131" priority="7607">
      <formula>$Y303=4</formula>
    </cfRule>
    <cfRule type="expression" dxfId="20130" priority="7608">
      <formula>$Y303=3</formula>
    </cfRule>
    <cfRule type="expression" dxfId="20129" priority="7609">
      <formula>$Y303=2</formula>
    </cfRule>
    <cfRule type="expression" dxfId="20128" priority="7610">
      <formula>$Y303=1</formula>
    </cfRule>
  </conditionalFormatting>
  <conditionalFormatting sqref="H303:H306">
    <cfRule type="expression" dxfId="20127" priority="7599">
      <formula>$Y303=4</formula>
    </cfRule>
    <cfRule type="expression" dxfId="20126" priority="7600">
      <formula>$Y303=3</formula>
    </cfRule>
    <cfRule type="expression" dxfId="20125" priority="7601">
      <formula>$Y303=2</formula>
    </cfRule>
    <cfRule type="expression" dxfId="20124" priority="7602">
      <formula>$Y303=1</formula>
    </cfRule>
    <cfRule type="expression" dxfId="20123" priority="7603">
      <formula>$Y303=4</formula>
    </cfRule>
    <cfRule type="expression" dxfId="20122" priority="7604">
      <formula>$Y303=3</formula>
    </cfRule>
    <cfRule type="expression" dxfId="20121" priority="7605">
      <formula>$Y303=2</formula>
    </cfRule>
    <cfRule type="expression" dxfId="20120" priority="7606">
      <formula>$Y303=1</formula>
    </cfRule>
  </conditionalFormatting>
  <conditionalFormatting sqref="L303:M306">
    <cfRule type="expression" dxfId="20119" priority="7595">
      <formula>$Y303=4</formula>
    </cfRule>
    <cfRule type="expression" dxfId="20118" priority="7596">
      <formula>$Y303=3</formula>
    </cfRule>
    <cfRule type="expression" dxfId="20117" priority="7597">
      <formula>$Y303=2</formula>
    </cfRule>
    <cfRule type="expression" dxfId="20116" priority="7598">
      <formula>$Y303=1</formula>
    </cfRule>
  </conditionalFormatting>
  <conditionalFormatting sqref="N303:N307">
    <cfRule type="expression" dxfId="20115" priority="7591">
      <formula>$Y303=4</formula>
    </cfRule>
    <cfRule type="expression" dxfId="20114" priority="7592">
      <formula>$Y303=3</formula>
    </cfRule>
    <cfRule type="expression" dxfId="20113" priority="7593">
      <formula>$Y303=2</formula>
    </cfRule>
    <cfRule type="expression" dxfId="20112" priority="7594">
      <formula>$Y303=1</formula>
    </cfRule>
  </conditionalFormatting>
  <conditionalFormatting sqref="N303:N307">
    <cfRule type="expression" dxfId="20111" priority="7587">
      <formula>$Y303=4</formula>
    </cfRule>
    <cfRule type="expression" dxfId="20110" priority="7588">
      <formula>$Y303=3</formula>
    </cfRule>
    <cfRule type="expression" dxfId="20109" priority="7589">
      <formula>$Y303=2</formula>
    </cfRule>
    <cfRule type="expression" dxfId="20108" priority="7590">
      <formula>$Y303=1</formula>
    </cfRule>
  </conditionalFormatting>
  <conditionalFormatting sqref="B303:C306 B307">
    <cfRule type="expression" dxfId="20107" priority="7583">
      <formula>$Y303=4</formula>
    </cfRule>
    <cfRule type="expression" dxfId="20106" priority="7584">
      <formula>$Y303=3</formula>
    </cfRule>
  </conditionalFormatting>
  <conditionalFormatting sqref="B303:C306 B307">
    <cfRule type="expression" dxfId="20105" priority="7585">
      <formula>$Y303=2</formula>
    </cfRule>
    <cfRule type="expression" dxfId="20104" priority="7586">
      <formula>$Y303=1</formula>
    </cfRule>
  </conditionalFormatting>
  <conditionalFormatting sqref="B303:C306 B307">
    <cfRule type="expression" dxfId="20103" priority="7579">
      <formula>$Y303=4</formula>
    </cfRule>
    <cfRule type="expression" dxfId="20102" priority="7580">
      <formula>$Y303=3</formula>
    </cfRule>
  </conditionalFormatting>
  <conditionalFormatting sqref="B303:C306 B307">
    <cfRule type="expression" dxfId="20101" priority="7581">
      <formula>$Y303=2</formula>
    </cfRule>
    <cfRule type="expression" dxfId="20100" priority="7582">
      <formula>$Y303=1</formula>
    </cfRule>
  </conditionalFormatting>
  <conditionalFormatting sqref="B303:C306 B307">
    <cfRule type="expression" dxfId="20099" priority="7575">
      <formula>$Y303=4</formula>
    </cfRule>
    <cfRule type="expression" dxfId="20098" priority="7576">
      <formula>$Y303=3</formula>
    </cfRule>
  </conditionalFormatting>
  <conditionalFormatting sqref="B303:C306 B307">
    <cfRule type="expression" dxfId="20097" priority="7577">
      <formula>$Y303=2</formula>
    </cfRule>
    <cfRule type="expression" dxfId="20096" priority="7578">
      <formula>$Y303=1</formula>
    </cfRule>
  </conditionalFormatting>
  <conditionalFormatting sqref="F303:F306">
    <cfRule type="expression" dxfId="20095" priority="7571">
      <formula>$Y303=4</formula>
    </cfRule>
    <cfRule type="expression" dxfId="20094" priority="7572">
      <formula>$Y303=3</formula>
    </cfRule>
    <cfRule type="expression" dxfId="20093" priority="7573">
      <formula>$Y303=2</formula>
    </cfRule>
    <cfRule type="expression" dxfId="20092" priority="7574">
      <formula>$Y303=1</formula>
    </cfRule>
  </conditionalFormatting>
  <conditionalFormatting sqref="F303:F306">
    <cfRule type="expression" dxfId="20091" priority="7563">
      <formula>$Y303=4</formula>
    </cfRule>
    <cfRule type="expression" dxfId="20090" priority="7564">
      <formula>$Y303=3</formula>
    </cfRule>
    <cfRule type="expression" dxfId="20089" priority="7565">
      <formula>$Y303=2</formula>
    </cfRule>
    <cfRule type="expression" dxfId="20088" priority="7566">
      <formula>$Y303=1</formula>
    </cfRule>
    <cfRule type="expression" dxfId="20087" priority="7567">
      <formula>$Y303=4</formula>
    </cfRule>
    <cfRule type="expression" dxfId="20086" priority="7568">
      <formula>$Y303=3</formula>
    </cfRule>
    <cfRule type="expression" dxfId="20085" priority="7569">
      <formula>$Y303=2</formula>
    </cfRule>
    <cfRule type="expression" dxfId="20084" priority="7570">
      <formula>$Y303=1</formula>
    </cfRule>
  </conditionalFormatting>
  <conditionalFormatting sqref="F303:F306">
    <cfRule type="expression" dxfId="20083" priority="7547">
      <formula>$Y303=4</formula>
    </cfRule>
    <cfRule type="expression" dxfId="20082" priority="7548">
      <formula>$Y303=3</formula>
    </cfRule>
    <cfRule type="expression" dxfId="20081" priority="7549">
      <formula>$Y303=2</formula>
    </cfRule>
    <cfRule type="expression" dxfId="20080" priority="7550">
      <formula>$Y303=1</formula>
    </cfRule>
  </conditionalFormatting>
  <conditionalFormatting sqref="F303:F306">
    <cfRule type="expression" dxfId="20079" priority="7559">
      <formula>$Y303=4</formula>
    </cfRule>
    <cfRule type="expression" dxfId="20078" priority="7560">
      <formula>$Y303=3</formula>
    </cfRule>
    <cfRule type="expression" dxfId="20077" priority="7561">
      <formula>$Y303=2</formula>
    </cfRule>
    <cfRule type="expression" dxfId="20076" priority="7562">
      <formula>$Y303=1</formula>
    </cfRule>
  </conditionalFormatting>
  <conditionalFormatting sqref="F303:F306">
    <cfRule type="expression" dxfId="20075" priority="7551">
      <formula>$Y303=4</formula>
    </cfRule>
    <cfRule type="expression" dxfId="20074" priority="7552">
      <formula>$Y303=3</formula>
    </cfRule>
    <cfRule type="expression" dxfId="20073" priority="7553">
      <formula>$Y303=2</formula>
    </cfRule>
    <cfRule type="expression" dxfId="20072" priority="7554">
      <formula>$Y303=1</formula>
    </cfRule>
    <cfRule type="expression" dxfId="20071" priority="7555">
      <formula>$Y303=4</formula>
    </cfRule>
    <cfRule type="expression" dxfId="20070" priority="7556">
      <formula>$Y303=3</formula>
    </cfRule>
    <cfRule type="expression" dxfId="20069" priority="7557">
      <formula>$Y303=2</formula>
    </cfRule>
    <cfRule type="expression" dxfId="20068" priority="7558">
      <formula>$Y303=1</formula>
    </cfRule>
  </conditionalFormatting>
  <conditionalFormatting sqref="F303:F306">
    <cfRule type="expression" dxfId="20067" priority="7539">
      <formula>$Y303=4</formula>
    </cfRule>
    <cfRule type="expression" dxfId="20066" priority="7540">
      <formula>$Y303=3</formula>
    </cfRule>
    <cfRule type="expression" dxfId="20065" priority="7541">
      <formula>$Y303=2</formula>
    </cfRule>
    <cfRule type="expression" dxfId="20064" priority="7542">
      <formula>$Y303=1</formula>
    </cfRule>
    <cfRule type="expression" dxfId="20063" priority="7543">
      <formula>$Y303=4</formula>
    </cfRule>
    <cfRule type="expression" dxfId="20062" priority="7544">
      <formula>$Y303=3</formula>
    </cfRule>
    <cfRule type="expression" dxfId="20061" priority="7545">
      <formula>$Y303=2</formula>
    </cfRule>
    <cfRule type="expression" dxfId="20060" priority="7546">
      <formula>$Y303=1</formula>
    </cfRule>
  </conditionalFormatting>
  <conditionalFormatting sqref="G303:G306">
    <cfRule type="expression" dxfId="20059" priority="7535">
      <formula>$Y303=4</formula>
    </cfRule>
    <cfRule type="expression" dxfId="20058" priority="7536">
      <formula>$Y303=3</formula>
    </cfRule>
    <cfRule type="expression" dxfId="20057" priority="7537">
      <formula>$Y303=2</formula>
    </cfRule>
    <cfRule type="expression" dxfId="20056" priority="7538">
      <formula>$Y303=1</formula>
    </cfRule>
  </conditionalFormatting>
  <conditionalFormatting sqref="G303:G306">
    <cfRule type="expression" dxfId="20055" priority="7527">
      <formula>$Y303=4</formula>
    </cfRule>
    <cfRule type="expression" dxfId="20054" priority="7528">
      <formula>$Y303=3</formula>
    </cfRule>
    <cfRule type="expression" dxfId="20053" priority="7529">
      <formula>$Y303=2</formula>
    </cfRule>
    <cfRule type="expression" dxfId="20052" priority="7530">
      <formula>$Y303=1</formula>
    </cfRule>
    <cfRule type="expression" dxfId="20051" priority="7531">
      <formula>$Y303=4</formula>
    </cfRule>
    <cfRule type="expression" dxfId="20050" priority="7532">
      <formula>$Y303=3</formula>
    </cfRule>
    <cfRule type="expression" dxfId="20049" priority="7533">
      <formula>$Y303=2</formula>
    </cfRule>
    <cfRule type="expression" dxfId="20048" priority="7534">
      <formula>$Y303=1</formula>
    </cfRule>
  </conditionalFormatting>
  <conditionalFormatting sqref="G303:G306">
    <cfRule type="expression" dxfId="20047" priority="7523">
      <formula>$Y303=4</formula>
    </cfRule>
    <cfRule type="expression" dxfId="20046" priority="7524">
      <formula>$Y303=3</formula>
    </cfRule>
    <cfRule type="expression" dxfId="20045" priority="7525">
      <formula>$Y303=2</formula>
    </cfRule>
    <cfRule type="expression" dxfId="20044" priority="7526">
      <formula>$Y303=1</formula>
    </cfRule>
  </conditionalFormatting>
  <conditionalFormatting sqref="G303:G306">
    <cfRule type="expression" dxfId="20043" priority="7515">
      <formula>$Y303=4</formula>
    </cfRule>
    <cfRule type="expression" dxfId="20042" priority="7516">
      <formula>$Y303=3</formula>
    </cfRule>
    <cfRule type="expression" dxfId="20041" priority="7517">
      <formula>$Y303=2</formula>
    </cfRule>
    <cfRule type="expression" dxfId="20040" priority="7518">
      <formula>$Y303=1</formula>
    </cfRule>
    <cfRule type="expression" dxfId="20039" priority="7519">
      <formula>$Y303=4</formula>
    </cfRule>
    <cfRule type="expression" dxfId="20038" priority="7520">
      <formula>$Y303=3</formula>
    </cfRule>
    <cfRule type="expression" dxfId="20037" priority="7521">
      <formula>$Y303=2</formula>
    </cfRule>
    <cfRule type="expression" dxfId="20036" priority="7522">
      <formula>$Y303=1</formula>
    </cfRule>
  </conditionalFormatting>
  <conditionalFormatting sqref="Q303:Q307">
    <cfRule type="expression" dxfId="20035" priority="7511">
      <formula>$Y303=4</formula>
    </cfRule>
    <cfRule type="expression" dxfId="20034" priority="7512">
      <formula>$Y303=3</formula>
    </cfRule>
    <cfRule type="expression" dxfId="20033" priority="7513">
      <formula>$Y303=2</formula>
    </cfRule>
    <cfRule type="expression" dxfId="20032" priority="7514">
      <formula>$Y303=1</formula>
    </cfRule>
  </conditionalFormatting>
  <conditionalFormatting sqref="Q303:Q307">
    <cfRule type="expression" dxfId="20031" priority="7507">
      <formula>$Y303=4</formula>
    </cfRule>
    <cfRule type="expression" dxfId="20030" priority="7508">
      <formula>$Y303=3</formula>
    </cfRule>
    <cfRule type="expression" dxfId="20029" priority="7509">
      <formula>$Y303=2</formula>
    </cfRule>
    <cfRule type="expression" dxfId="20028" priority="7510">
      <formula>$Y303=1</formula>
    </cfRule>
  </conditionalFormatting>
  <conditionalFormatting sqref="Q303:Q307">
    <cfRule type="expression" dxfId="20027" priority="7503">
      <formula>$Y303=4</formula>
    </cfRule>
    <cfRule type="expression" dxfId="20026" priority="7504">
      <formula>$Y303=3</formula>
    </cfRule>
    <cfRule type="expression" dxfId="20025" priority="7505">
      <formula>$Y303=2</formula>
    </cfRule>
    <cfRule type="expression" dxfId="20024" priority="7506">
      <formula>$Y303=1</formula>
    </cfRule>
  </conditionalFormatting>
  <conditionalFormatting sqref="X303:X307">
    <cfRule type="expression" dxfId="20023" priority="7499">
      <formula>$Y303=4</formula>
    </cfRule>
    <cfRule type="expression" dxfId="20022" priority="7500">
      <formula>$Y303=3</formula>
    </cfRule>
    <cfRule type="expression" dxfId="20021" priority="7501">
      <formula>$Y303=2</formula>
    </cfRule>
    <cfRule type="expression" dxfId="20020" priority="7502">
      <formula>$Y303=1</formula>
    </cfRule>
  </conditionalFormatting>
  <conditionalFormatting sqref="X303:X307">
    <cfRule type="expression" dxfId="20019" priority="7495">
      <formula>$Y303=4</formula>
    </cfRule>
    <cfRule type="expression" dxfId="20018" priority="7496">
      <formula>$Y303=3</formula>
    </cfRule>
    <cfRule type="expression" dxfId="20017" priority="7497">
      <formula>$Y303=2</formula>
    </cfRule>
    <cfRule type="expression" dxfId="20016" priority="7498">
      <formula>$Y303=1</formula>
    </cfRule>
  </conditionalFormatting>
  <conditionalFormatting sqref="W303:W307">
    <cfRule type="expression" dxfId="20015" priority="7491">
      <formula>$Y303=4</formula>
    </cfRule>
    <cfRule type="expression" dxfId="20014" priority="7492">
      <formula>$Y303=3</formula>
    </cfRule>
    <cfRule type="expression" dxfId="20013" priority="7493">
      <formula>$Y303=2</formula>
    </cfRule>
    <cfRule type="expression" dxfId="20012" priority="7494">
      <formula>$Y303=1</formula>
    </cfRule>
  </conditionalFormatting>
  <conditionalFormatting sqref="W303:W307">
    <cfRule type="expression" dxfId="20011" priority="7487">
      <formula>$Y303=4</formula>
    </cfRule>
    <cfRule type="expression" dxfId="20010" priority="7488">
      <formula>$Y303=3</formula>
    </cfRule>
    <cfRule type="expression" dxfId="20009" priority="7489">
      <formula>$Y303=2</formula>
    </cfRule>
    <cfRule type="expression" dxfId="20008" priority="7490">
      <formula>$Y303=1</formula>
    </cfRule>
  </conditionalFormatting>
  <conditionalFormatting sqref="W303:W307">
    <cfRule type="expression" dxfId="20007" priority="7483">
      <formula>$Y303=4</formula>
    </cfRule>
    <cfRule type="expression" dxfId="20006" priority="7484">
      <formula>$Y303=3</formula>
    </cfRule>
    <cfRule type="expression" dxfId="20005" priority="7485">
      <formula>$Y303=2</formula>
    </cfRule>
    <cfRule type="expression" dxfId="20004" priority="7486">
      <formula>$Y303=1</formula>
    </cfRule>
  </conditionalFormatting>
  <conditionalFormatting sqref="AA303:AA306">
    <cfRule type="expression" dxfId="20003" priority="7479">
      <formula>$Y303=4</formula>
    </cfRule>
    <cfRule type="expression" dxfId="20002" priority="7480">
      <formula>$Y303=3</formula>
    </cfRule>
    <cfRule type="expression" dxfId="20001" priority="7481">
      <formula>$Y303=2</formula>
    </cfRule>
    <cfRule type="expression" dxfId="20000" priority="7482">
      <formula>$Y303=1</formula>
    </cfRule>
  </conditionalFormatting>
  <conditionalFormatting sqref="AA303:AA306">
    <cfRule type="expression" dxfId="19999" priority="7475">
      <formula>$Y303=4</formula>
    </cfRule>
    <cfRule type="expression" dxfId="19998" priority="7476">
      <formula>$Y303=3</formula>
    </cfRule>
    <cfRule type="expression" dxfId="19997" priority="7477">
      <formula>$Y303=2</formula>
    </cfRule>
    <cfRule type="expression" dxfId="19996" priority="7478">
      <formula>$Y303=1</formula>
    </cfRule>
  </conditionalFormatting>
  <conditionalFormatting sqref="AA303:AA306">
    <cfRule type="expression" dxfId="19995" priority="7471">
      <formula>$Y303=4</formula>
    </cfRule>
    <cfRule type="expression" dxfId="19994" priority="7472">
      <formula>$Y303=3</formula>
    </cfRule>
    <cfRule type="expression" dxfId="19993" priority="7473">
      <formula>$Y303=2</formula>
    </cfRule>
    <cfRule type="expression" dxfId="19992" priority="7474">
      <formula>$Y303=1</formula>
    </cfRule>
  </conditionalFormatting>
  <conditionalFormatting sqref="AF303:AF307">
    <cfRule type="expression" dxfId="19991" priority="7467">
      <formula>$Y303=4</formula>
    </cfRule>
    <cfRule type="expression" dxfId="19990" priority="7468">
      <formula>$Y303=3</formula>
    </cfRule>
    <cfRule type="expression" dxfId="19989" priority="7469">
      <formula>$Y303=2</formula>
    </cfRule>
    <cfRule type="expression" dxfId="19988" priority="7470">
      <formula>$Y303=1</formula>
    </cfRule>
  </conditionalFormatting>
  <conditionalFormatting sqref="AF303:AF307">
    <cfRule type="expression" dxfId="19987" priority="7463">
      <formula>$Y303=4</formula>
    </cfRule>
    <cfRule type="expression" dxfId="19986" priority="7464">
      <formula>$Y303=3</formula>
    </cfRule>
    <cfRule type="expression" dxfId="19985" priority="7465">
      <formula>$Y303=2</formula>
    </cfRule>
    <cfRule type="expression" dxfId="19984" priority="7466">
      <formula>$Y303=1</formula>
    </cfRule>
  </conditionalFormatting>
  <conditionalFormatting sqref="AF303:AF307">
    <cfRule type="expression" dxfId="19983" priority="7459">
      <formula>$Y303=4</formula>
    </cfRule>
    <cfRule type="expression" dxfId="19982" priority="7460">
      <formula>$Y303=3</formula>
    </cfRule>
    <cfRule type="expression" dxfId="19981" priority="7461">
      <formula>$Y303=2</formula>
    </cfRule>
    <cfRule type="expression" dxfId="19980" priority="7462">
      <formula>$Y303=1</formula>
    </cfRule>
  </conditionalFormatting>
  <conditionalFormatting sqref="R287">
    <cfRule type="expression" dxfId="19979" priority="7455">
      <formula>$Y287=4</formula>
    </cfRule>
    <cfRule type="expression" dxfId="19978" priority="7456">
      <formula>$Y287=3</formula>
    </cfRule>
    <cfRule type="expression" dxfId="19977" priority="7457">
      <formula>$Y287=2</formula>
    </cfRule>
    <cfRule type="expression" dxfId="19976" priority="7458">
      <formula>$Y287=1</formula>
    </cfRule>
  </conditionalFormatting>
  <conditionalFormatting sqref="R287">
    <cfRule type="expression" dxfId="19975" priority="7451">
      <formula>$Y287=4</formula>
    </cfRule>
    <cfRule type="expression" dxfId="19974" priority="7452">
      <formula>$Y287=3</formula>
    </cfRule>
    <cfRule type="expression" dxfId="19973" priority="7453">
      <formula>$Y287=2</formula>
    </cfRule>
    <cfRule type="expression" dxfId="19972" priority="7454">
      <formula>$Y287=1</formula>
    </cfRule>
  </conditionalFormatting>
  <conditionalFormatting sqref="Y287 S287:V287">
    <cfRule type="expression" dxfId="19971" priority="7447">
      <formula>$Y287=4</formula>
    </cfRule>
    <cfRule type="expression" dxfId="19970" priority="7448">
      <formula>$Y287=3</formula>
    </cfRule>
    <cfRule type="expression" dxfId="19969" priority="7449">
      <formula>$Y287=2</formula>
    </cfRule>
    <cfRule type="expression" dxfId="19968" priority="7450">
      <formula>$Y287=1</formula>
    </cfRule>
  </conditionalFormatting>
  <conditionalFormatting sqref="Y287 S287:V287">
    <cfRule type="expression" dxfId="19967" priority="7443">
      <formula>$Y287=4</formula>
    </cfRule>
    <cfRule type="expression" dxfId="19966" priority="7444">
      <formula>$Y287=3</formula>
    </cfRule>
    <cfRule type="expression" dxfId="19965" priority="7445">
      <formula>$Y287=2</formula>
    </cfRule>
    <cfRule type="expression" dxfId="19964" priority="7446">
      <formula>$Y287=1</formula>
    </cfRule>
  </conditionalFormatting>
  <conditionalFormatting sqref="Y287 S287:V287">
    <cfRule type="expression" dxfId="19963" priority="7439">
      <formula>$Y287=4</formula>
    </cfRule>
    <cfRule type="expression" dxfId="19962" priority="7440">
      <formula>$Y287=3</formula>
    </cfRule>
    <cfRule type="expression" dxfId="19961" priority="7441">
      <formula>$Y287=2</formula>
    </cfRule>
    <cfRule type="expression" dxfId="19960" priority="7442">
      <formula>$Y287=1</formula>
    </cfRule>
  </conditionalFormatting>
  <conditionalFormatting sqref="X287">
    <cfRule type="expression" dxfId="19959" priority="7435">
      <formula>$Y287=4</formula>
    </cfRule>
    <cfRule type="expression" dxfId="19958" priority="7436">
      <formula>$Y287=3</formula>
    </cfRule>
    <cfRule type="expression" dxfId="19957" priority="7437">
      <formula>$Y287=2</formula>
    </cfRule>
    <cfRule type="expression" dxfId="19956" priority="7438">
      <formula>$Y287=1</formula>
    </cfRule>
  </conditionalFormatting>
  <conditionalFormatting sqref="X287">
    <cfRule type="expression" dxfId="19955" priority="7431">
      <formula>$Y287=4</formula>
    </cfRule>
    <cfRule type="expression" dxfId="19954" priority="7432">
      <formula>$Y287=3</formula>
    </cfRule>
    <cfRule type="expression" dxfId="19953" priority="7433">
      <formula>$Y287=2</formula>
    </cfRule>
    <cfRule type="expression" dxfId="19952" priority="7434">
      <formula>$Y287=1</formula>
    </cfRule>
  </conditionalFormatting>
  <conditionalFormatting sqref="W287">
    <cfRule type="expression" dxfId="19951" priority="7427">
      <formula>$Y287=4</formula>
    </cfRule>
    <cfRule type="expression" dxfId="19950" priority="7428">
      <formula>$Y287=3</formula>
    </cfRule>
    <cfRule type="expression" dxfId="19949" priority="7429">
      <formula>$Y287=2</formula>
    </cfRule>
    <cfRule type="expression" dxfId="19948" priority="7430">
      <formula>$Y287=1</formula>
    </cfRule>
  </conditionalFormatting>
  <conditionalFormatting sqref="W287">
    <cfRule type="expression" dxfId="19947" priority="7423">
      <formula>$Y287=4</formula>
    </cfRule>
    <cfRule type="expression" dxfId="19946" priority="7424">
      <formula>$Y287=3</formula>
    </cfRule>
    <cfRule type="expression" dxfId="19945" priority="7425">
      <formula>$Y287=2</formula>
    </cfRule>
    <cfRule type="expression" dxfId="19944" priority="7426">
      <formula>$Y287=1</formula>
    </cfRule>
  </conditionalFormatting>
  <conditionalFormatting sqref="W287">
    <cfRule type="expression" dxfId="19943" priority="7419">
      <formula>$Y287=4</formula>
    </cfRule>
    <cfRule type="expression" dxfId="19942" priority="7420">
      <formula>$Y287=3</formula>
    </cfRule>
    <cfRule type="expression" dxfId="19941" priority="7421">
      <formula>$Y287=2</formula>
    </cfRule>
    <cfRule type="expression" dxfId="19940" priority="7422">
      <formula>$Y287=1</formula>
    </cfRule>
  </conditionalFormatting>
  <conditionalFormatting sqref="R288">
    <cfRule type="expression" dxfId="19939" priority="7415">
      <formula>$Y288=4</formula>
    </cfRule>
    <cfRule type="expression" dxfId="19938" priority="7416">
      <formula>$Y288=3</formula>
    </cfRule>
    <cfRule type="expression" dxfId="19937" priority="7417">
      <formula>$Y288=2</formula>
    </cfRule>
    <cfRule type="expression" dxfId="19936" priority="7418">
      <formula>$Y288=1</formula>
    </cfRule>
  </conditionalFormatting>
  <conditionalFormatting sqref="R288">
    <cfRule type="expression" dxfId="19935" priority="7411">
      <formula>$Y288=4</formula>
    </cfRule>
    <cfRule type="expression" dxfId="19934" priority="7412">
      <formula>$Y288=3</formula>
    </cfRule>
    <cfRule type="expression" dxfId="19933" priority="7413">
      <formula>$Y288=2</formula>
    </cfRule>
    <cfRule type="expression" dxfId="19932" priority="7414">
      <formula>$Y288=1</formula>
    </cfRule>
  </conditionalFormatting>
  <conditionalFormatting sqref="Y288 S288:V288">
    <cfRule type="expression" dxfId="19931" priority="7407">
      <formula>$Y288=4</formula>
    </cfRule>
    <cfRule type="expression" dxfId="19930" priority="7408">
      <formula>$Y288=3</formula>
    </cfRule>
    <cfRule type="expression" dxfId="19929" priority="7409">
      <formula>$Y288=2</formula>
    </cfRule>
    <cfRule type="expression" dxfId="19928" priority="7410">
      <formula>$Y288=1</formula>
    </cfRule>
  </conditionalFormatting>
  <conditionalFormatting sqref="Y288 S288:V288">
    <cfRule type="expression" dxfId="19927" priority="7403">
      <formula>$Y288=4</formula>
    </cfRule>
    <cfRule type="expression" dxfId="19926" priority="7404">
      <formula>$Y288=3</formula>
    </cfRule>
    <cfRule type="expression" dxfId="19925" priority="7405">
      <formula>$Y288=2</formula>
    </cfRule>
    <cfRule type="expression" dxfId="19924" priority="7406">
      <formula>$Y288=1</formula>
    </cfRule>
  </conditionalFormatting>
  <conditionalFormatting sqref="Y288 S288:V288">
    <cfRule type="expression" dxfId="19923" priority="7399">
      <formula>$Y288=4</formula>
    </cfRule>
    <cfRule type="expression" dxfId="19922" priority="7400">
      <formula>$Y288=3</formula>
    </cfRule>
    <cfRule type="expression" dxfId="19921" priority="7401">
      <formula>$Y288=2</formula>
    </cfRule>
    <cfRule type="expression" dxfId="19920" priority="7402">
      <formula>$Y288=1</formula>
    </cfRule>
  </conditionalFormatting>
  <conditionalFormatting sqref="X288">
    <cfRule type="expression" dxfId="19919" priority="7395">
      <formula>$Y288=4</formula>
    </cfRule>
    <cfRule type="expression" dxfId="19918" priority="7396">
      <formula>$Y288=3</formula>
    </cfRule>
    <cfRule type="expression" dxfId="19917" priority="7397">
      <formula>$Y288=2</formula>
    </cfRule>
    <cfRule type="expression" dxfId="19916" priority="7398">
      <formula>$Y288=1</formula>
    </cfRule>
  </conditionalFormatting>
  <conditionalFormatting sqref="X288">
    <cfRule type="expression" dxfId="19915" priority="7391">
      <formula>$Y288=4</formula>
    </cfRule>
    <cfRule type="expression" dxfId="19914" priority="7392">
      <formula>$Y288=3</formula>
    </cfRule>
    <cfRule type="expression" dxfId="19913" priority="7393">
      <formula>$Y288=2</formula>
    </cfRule>
    <cfRule type="expression" dxfId="19912" priority="7394">
      <formula>$Y288=1</formula>
    </cfRule>
  </conditionalFormatting>
  <conditionalFormatting sqref="W288">
    <cfRule type="expression" dxfId="19911" priority="7387">
      <formula>$Y288=4</formula>
    </cfRule>
    <cfRule type="expression" dxfId="19910" priority="7388">
      <formula>$Y288=3</formula>
    </cfRule>
    <cfRule type="expression" dxfId="19909" priority="7389">
      <formula>$Y288=2</formula>
    </cfRule>
    <cfRule type="expression" dxfId="19908" priority="7390">
      <formula>$Y288=1</formula>
    </cfRule>
  </conditionalFormatting>
  <conditionalFormatting sqref="W288">
    <cfRule type="expression" dxfId="19907" priority="7383">
      <formula>$Y288=4</formula>
    </cfRule>
    <cfRule type="expression" dxfId="19906" priority="7384">
      <formula>$Y288=3</formula>
    </cfRule>
    <cfRule type="expression" dxfId="19905" priority="7385">
      <formula>$Y288=2</formula>
    </cfRule>
    <cfRule type="expression" dxfId="19904" priority="7386">
      <formula>$Y288=1</formula>
    </cfRule>
  </conditionalFormatting>
  <conditionalFormatting sqref="W288">
    <cfRule type="expression" dxfId="19903" priority="7379">
      <formula>$Y288=4</formula>
    </cfRule>
    <cfRule type="expression" dxfId="19902" priority="7380">
      <formula>$Y288=3</formula>
    </cfRule>
    <cfRule type="expression" dxfId="19901" priority="7381">
      <formula>$Y288=2</formula>
    </cfRule>
    <cfRule type="expression" dxfId="19900" priority="7382">
      <formula>$Y288=1</formula>
    </cfRule>
  </conditionalFormatting>
  <conditionalFormatting sqref="B306:C306 B307">
    <cfRule type="expression" dxfId="19899" priority="7375">
      <formula>$Y306=4</formula>
    </cfRule>
    <cfRule type="expression" dxfId="19898" priority="7376">
      <formula>$Y306=3</formula>
    </cfRule>
  </conditionalFormatting>
  <conditionalFormatting sqref="B306:C306 B307">
    <cfRule type="expression" dxfId="19897" priority="7377">
      <formula>$Y306=2</formula>
    </cfRule>
    <cfRule type="expression" dxfId="19896" priority="7378">
      <formula>$Y306=1</formula>
    </cfRule>
  </conditionalFormatting>
  <conditionalFormatting sqref="B306:C306 B307">
    <cfRule type="expression" dxfId="19895" priority="7371">
      <formula>$Y306=4</formula>
    </cfRule>
    <cfRule type="expression" dxfId="19894" priority="7372">
      <formula>$Y306=3</formula>
    </cfRule>
  </conditionalFormatting>
  <conditionalFormatting sqref="B306:C306 B307">
    <cfRule type="expression" dxfId="19893" priority="7373">
      <formula>$Y306=2</formula>
    </cfRule>
    <cfRule type="expression" dxfId="19892" priority="7374">
      <formula>$Y306=1</formula>
    </cfRule>
  </conditionalFormatting>
  <conditionalFormatting sqref="B306:C306 B307">
    <cfRule type="expression" dxfId="19891" priority="7367">
      <formula>$Y306=4</formula>
    </cfRule>
    <cfRule type="expression" dxfId="19890" priority="7368">
      <formula>$Y306=3</formula>
    </cfRule>
  </conditionalFormatting>
  <conditionalFormatting sqref="B306:C306 B307">
    <cfRule type="expression" dxfId="19889" priority="7369">
      <formula>$Y306=2</formula>
    </cfRule>
    <cfRule type="expression" dxfId="19888" priority="7370">
      <formula>$Y306=1</formula>
    </cfRule>
  </conditionalFormatting>
  <conditionalFormatting sqref="F306">
    <cfRule type="expression" dxfId="19887" priority="7363">
      <formula>$Y306=4</formula>
    </cfRule>
    <cfRule type="expression" dxfId="19886" priority="7364">
      <formula>$Y306=3</formula>
    </cfRule>
    <cfRule type="expression" dxfId="19885" priority="7365">
      <formula>$Y306=2</formula>
    </cfRule>
    <cfRule type="expression" dxfId="19884" priority="7366">
      <formula>$Y306=1</formula>
    </cfRule>
  </conditionalFormatting>
  <conditionalFormatting sqref="F306">
    <cfRule type="expression" dxfId="19883" priority="7355">
      <formula>$Y306=4</formula>
    </cfRule>
    <cfRule type="expression" dxfId="19882" priority="7356">
      <formula>$Y306=3</formula>
    </cfRule>
    <cfRule type="expression" dxfId="19881" priority="7357">
      <formula>$Y306=2</formula>
    </cfRule>
    <cfRule type="expression" dxfId="19880" priority="7358">
      <formula>$Y306=1</formula>
    </cfRule>
    <cfRule type="expression" dxfId="19879" priority="7359">
      <formula>$Y306=4</formula>
    </cfRule>
    <cfRule type="expression" dxfId="19878" priority="7360">
      <formula>$Y306=3</formula>
    </cfRule>
    <cfRule type="expression" dxfId="19877" priority="7361">
      <formula>$Y306=2</formula>
    </cfRule>
    <cfRule type="expression" dxfId="19876" priority="7362">
      <formula>$Y306=1</formula>
    </cfRule>
  </conditionalFormatting>
  <conditionalFormatting sqref="F306">
    <cfRule type="expression" dxfId="19875" priority="7339">
      <formula>$Y306=4</formula>
    </cfRule>
    <cfRule type="expression" dxfId="19874" priority="7340">
      <formula>$Y306=3</formula>
    </cfRule>
    <cfRule type="expression" dxfId="19873" priority="7341">
      <formula>$Y306=2</formula>
    </cfRule>
    <cfRule type="expression" dxfId="19872" priority="7342">
      <formula>$Y306=1</formula>
    </cfRule>
  </conditionalFormatting>
  <conditionalFormatting sqref="F306">
    <cfRule type="expression" dxfId="19871" priority="7351">
      <formula>$Y306=4</formula>
    </cfRule>
    <cfRule type="expression" dxfId="19870" priority="7352">
      <formula>$Y306=3</formula>
    </cfRule>
    <cfRule type="expression" dxfId="19869" priority="7353">
      <formula>$Y306=2</formula>
    </cfRule>
    <cfRule type="expression" dxfId="19868" priority="7354">
      <formula>$Y306=1</formula>
    </cfRule>
  </conditionalFormatting>
  <conditionalFormatting sqref="F306">
    <cfRule type="expression" dxfId="19867" priority="7343">
      <formula>$Y306=4</formula>
    </cfRule>
    <cfRule type="expression" dxfId="19866" priority="7344">
      <formula>$Y306=3</formula>
    </cfRule>
    <cfRule type="expression" dxfId="19865" priority="7345">
      <formula>$Y306=2</formula>
    </cfRule>
    <cfRule type="expression" dxfId="19864" priority="7346">
      <formula>$Y306=1</formula>
    </cfRule>
    <cfRule type="expression" dxfId="19863" priority="7347">
      <formula>$Y306=4</formula>
    </cfRule>
    <cfRule type="expression" dxfId="19862" priority="7348">
      <formula>$Y306=3</formula>
    </cfRule>
    <cfRule type="expression" dxfId="19861" priority="7349">
      <formula>$Y306=2</formula>
    </cfRule>
    <cfRule type="expression" dxfId="19860" priority="7350">
      <formula>$Y306=1</formula>
    </cfRule>
  </conditionalFormatting>
  <conditionalFormatting sqref="F306">
    <cfRule type="expression" dxfId="19859" priority="7331">
      <formula>$Y306=4</formula>
    </cfRule>
    <cfRule type="expression" dxfId="19858" priority="7332">
      <formula>$Y306=3</formula>
    </cfRule>
    <cfRule type="expression" dxfId="19857" priority="7333">
      <formula>$Y306=2</formula>
    </cfRule>
    <cfRule type="expression" dxfId="19856" priority="7334">
      <formula>$Y306=1</formula>
    </cfRule>
    <cfRule type="expression" dxfId="19855" priority="7335">
      <formula>$Y306=4</formula>
    </cfRule>
    <cfRule type="expression" dxfId="19854" priority="7336">
      <formula>$Y306=3</formula>
    </cfRule>
    <cfRule type="expression" dxfId="19853" priority="7337">
      <formula>$Y306=2</formula>
    </cfRule>
    <cfRule type="expression" dxfId="19852" priority="7338">
      <formula>$Y306=1</formula>
    </cfRule>
  </conditionalFormatting>
  <conditionalFormatting sqref="G306">
    <cfRule type="expression" dxfId="19851" priority="7327">
      <formula>$Y306=4</formula>
    </cfRule>
    <cfRule type="expression" dxfId="19850" priority="7328">
      <formula>$Y306=3</formula>
    </cfRule>
    <cfRule type="expression" dxfId="19849" priority="7329">
      <formula>$Y306=2</formula>
    </cfRule>
    <cfRule type="expression" dxfId="19848" priority="7330">
      <formula>$Y306=1</formula>
    </cfRule>
  </conditionalFormatting>
  <conditionalFormatting sqref="G306">
    <cfRule type="expression" dxfId="19847" priority="7319">
      <formula>$Y306=4</formula>
    </cfRule>
    <cfRule type="expression" dxfId="19846" priority="7320">
      <formula>$Y306=3</formula>
    </cfRule>
    <cfRule type="expression" dxfId="19845" priority="7321">
      <formula>$Y306=2</formula>
    </cfRule>
    <cfRule type="expression" dxfId="19844" priority="7322">
      <formula>$Y306=1</formula>
    </cfRule>
    <cfRule type="expression" dxfId="19843" priority="7323">
      <formula>$Y306=4</formula>
    </cfRule>
    <cfRule type="expression" dxfId="19842" priority="7324">
      <formula>$Y306=3</formula>
    </cfRule>
    <cfRule type="expression" dxfId="19841" priority="7325">
      <formula>$Y306=2</formula>
    </cfRule>
    <cfRule type="expression" dxfId="19840" priority="7326">
      <formula>$Y306=1</formula>
    </cfRule>
  </conditionalFormatting>
  <conditionalFormatting sqref="G306">
    <cfRule type="expression" dxfId="19839" priority="7315">
      <formula>$Y306=4</formula>
    </cfRule>
    <cfRule type="expression" dxfId="19838" priority="7316">
      <formula>$Y306=3</formula>
    </cfRule>
    <cfRule type="expression" dxfId="19837" priority="7317">
      <formula>$Y306=2</formula>
    </cfRule>
    <cfRule type="expression" dxfId="19836" priority="7318">
      <formula>$Y306=1</formula>
    </cfRule>
  </conditionalFormatting>
  <conditionalFormatting sqref="G306">
    <cfRule type="expression" dxfId="19835" priority="7307">
      <formula>$Y306=4</formula>
    </cfRule>
    <cfRule type="expression" dxfId="19834" priority="7308">
      <formula>$Y306=3</formula>
    </cfRule>
    <cfRule type="expression" dxfId="19833" priority="7309">
      <formula>$Y306=2</formula>
    </cfRule>
    <cfRule type="expression" dxfId="19832" priority="7310">
      <formula>$Y306=1</formula>
    </cfRule>
    <cfRule type="expression" dxfId="19831" priority="7311">
      <formula>$Y306=4</formula>
    </cfRule>
    <cfRule type="expression" dxfId="19830" priority="7312">
      <formula>$Y306=3</formula>
    </cfRule>
    <cfRule type="expression" dxfId="19829" priority="7313">
      <formula>$Y306=2</formula>
    </cfRule>
    <cfRule type="expression" dxfId="19828" priority="7314">
      <formula>$Y306=1</formula>
    </cfRule>
  </conditionalFormatting>
  <conditionalFormatting sqref="R299">
    <cfRule type="expression" dxfId="19827" priority="7303">
      <formula>$Y299=4</formula>
    </cfRule>
    <cfRule type="expression" dxfId="19826" priority="7304">
      <formula>$Y299=3</formula>
    </cfRule>
    <cfRule type="expression" dxfId="19825" priority="7305">
      <formula>$Y299=2</formula>
    </cfRule>
    <cfRule type="expression" dxfId="19824" priority="7306">
      <formula>$Y299=1</formula>
    </cfRule>
  </conditionalFormatting>
  <conditionalFormatting sqref="R299">
    <cfRule type="expression" dxfId="19823" priority="7299">
      <formula>$Y299=4</formula>
    </cfRule>
    <cfRule type="expression" dxfId="19822" priority="7300">
      <formula>$Y299=3</formula>
    </cfRule>
    <cfRule type="expression" dxfId="19821" priority="7301">
      <formula>$Y299=2</formula>
    </cfRule>
    <cfRule type="expression" dxfId="19820" priority="7302">
      <formula>$Y299=1</formula>
    </cfRule>
  </conditionalFormatting>
  <conditionalFormatting sqref="S299:V299 Y299:Z299 AB299:AC299">
    <cfRule type="expression" dxfId="19819" priority="7295">
      <formula>$Y299=4</formula>
    </cfRule>
    <cfRule type="expression" dxfId="19818" priority="7296">
      <formula>$Y299=3</formula>
    </cfRule>
    <cfRule type="expression" dxfId="19817" priority="7297">
      <formula>$Y299=2</formula>
    </cfRule>
    <cfRule type="expression" dxfId="19816" priority="7298">
      <formula>$Y299=1</formula>
    </cfRule>
  </conditionalFormatting>
  <conditionalFormatting sqref="AA299">
    <cfRule type="expression" dxfId="19815" priority="7291">
      <formula>$Y299=4</formula>
    </cfRule>
    <cfRule type="expression" dxfId="19814" priority="7292">
      <formula>$Y299=3</formula>
    </cfRule>
    <cfRule type="expression" dxfId="19813" priority="7293">
      <formula>$Y299=2</formula>
    </cfRule>
    <cfRule type="expression" dxfId="19812" priority="7294">
      <formula>$Y299=1</formula>
    </cfRule>
  </conditionalFormatting>
  <conditionalFormatting sqref="S299:V299 Y299:Z299 AB299:AC299">
    <cfRule type="expression" dxfId="19811" priority="7287">
      <formula>$Y299=4</formula>
    </cfRule>
    <cfRule type="expression" dxfId="19810" priority="7288">
      <formula>$Y299=3</formula>
    </cfRule>
    <cfRule type="expression" dxfId="19809" priority="7289">
      <formula>$Y299=2</formula>
    </cfRule>
    <cfRule type="expression" dxfId="19808" priority="7290">
      <formula>$Y299=1</formula>
    </cfRule>
  </conditionalFormatting>
  <conditionalFormatting sqref="AA299">
    <cfRule type="expression" dxfId="19807" priority="7283">
      <formula>$Y299=4</formula>
    </cfRule>
    <cfRule type="expression" dxfId="19806" priority="7284">
      <formula>$Y299=3</formula>
    </cfRule>
    <cfRule type="expression" dxfId="19805" priority="7285">
      <formula>$Y299=2</formula>
    </cfRule>
    <cfRule type="expression" dxfId="19804" priority="7286">
      <formula>$Y299=1</formula>
    </cfRule>
  </conditionalFormatting>
  <conditionalFormatting sqref="S299:V299 Y299:Z299 AB299:AC299">
    <cfRule type="expression" dxfId="19803" priority="7279">
      <formula>$Y299=4</formula>
    </cfRule>
    <cfRule type="expression" dxfId="19802" priority="7280">
      <formula>$Y299=3</formula>
    </cfRule>
    <cfRule type="expression" dxfId="19801" priority="7281">
      <formula>$Y299=2</formula>
    </cfRule>
    <cfRule type="expression" dxfId="19800" priority="7282">
      <formula>$Y299=1</formula>
    </cfRule>
  </conditionalFormatting>
  <conditionalFormatting sqref="AA299">
    <cfRule type="expression" dxfId="19799" priority="7275">
      <formula>$Y299=4</formula>
    </cfRule>
    <cfRule type="expression" dxfId="19798" priority="7276">
      <formula>$Y299=3</formula>
    </cfRule>
    <cfRule type="expression" dxfId="19797" priority="7277">
      <formula>$Y299=2</formula>
    </cfRule>
    <cfRule type="expression" dxfId="19796" priority="7278">
      <formula>$Y299=1</formula>
    </cfRule>
  </conditionalFormatting>
  <conditionalFormatting sqref="X299">
    <cfRule type="expression" dxfId="19795" priority="7271">
      <formula>$Y299=4</formula>
    </cfRule>
    <cfRule type="expression" dxfId="19794" priority="7272">
      <formula>$Y299=3</formula>
    </cfRule>
    <cfRule type="expression" dxfId="19793" priority="7273">
      <formula>$Y299=2</formula>
    </cfRule>
    <cfRule type="expression" dxfId="19792" priority="7274">
      <formula>$Y299=1</formula>
    </cfRule>
  </conditionalFormatting>
  <conditionalFormatting sqref="X299">
    <cfRule type="expression" dxfId="19791" priority="7267">
      <formula>$Y299=4</formula>
    </cfRule>
    <cfRule type="expression" dxfId="19790" priority="7268">
      <formula>$Y299=3</formula>
    </cfRule>
    <cfRule type="expression" dxfId="19789" priority="7269">
      <formula>$Y299=2</formula>
    </cfRule>
    <cfRule type="expression" dxfId="19788" priority="7270">
      <formula>$Y299=1</formula>
    </cfRule>
  </conditionalFormatting>
  <conditionalFormatting sqref="W299">
    <cfRule type="expression" dxfId="19787" priority="7263">
      <formula>$Y299=4</formula>
    </cfRule>
    <cfRule type="expression" dxfId="19786" priority="7264">
      <formula>$Y299=3</formula>
    </cfRule>
    <cfRule type="expression" dxfId="19785" priority="7265">
      <formula>$Y299=2</formula>
    </cfRule>
    <cfRule type="expression" dxfId="19784" priority="7266">
      <formula>$Y299=1</formula>
    </cfRule>
  </conditionalFormatting>
  <conditionalFormatting sqref="W299">
    <cfRule type="expression" dxfId="19783" priority="7259">
      <formula>$Y299=4</formula>
    </cfRule>
    <cfRule type="expression" dxfId="19782" priority="7260">
      <formula>$Y299=3</formula>
    </cfRule>
    <cfRule type="expression" dxfId="19781" priority="7261">
      <formula>$Y299=2</formula>
    </cfRule>
    <cfRule type="expression" dxfId="19780" priority="7262">
      <formula>$Y299=1</formula>
    </cfRule>
  </conditionalFormatting>
  <conditionalFormatting sqref="W299">
    <cfRule type="expression" dxfId="19779" priority="7255">
      <formula>$Y299=4</formula>
    </cfRule>
    <cfRule type="expression" dxfId="19778" priority="7256">
      <formula>$Y299=3</formula>
    </cfRule>
    <cfRule type="expression" dxfId="19777" priority="7257">
      <formula>$Y299=2</formula>
    </cfRule>
    <cfRule type="expression" dxfId="19776" priority="7258">
      <formula>$Y299=1</formula>
    </cfRule>
  </conditionalFormatting>
  <conditionalFormatting sqref="J302">
    <cfRule type="expression" dxfId="19775" priority="7247">
      <formula>$Y302=4</formula>
    </cfRule>
    <cfRule type="expression" dxfId="19774" priority="7248">
      <formula>$Y302=3</formula>
    </cfRule>
    <cfRule type="expression" dxfId="19773" priority="7249">
      <formula>$Y302=2</formula>
    </cfRule>
    <cfRule type="expression" dxfId="19772" priority="7250">
      <formula>$Y302=1</formula>
    </cfRule>
  </conditionalFormatting>
  <conditionalFormatting sqref="J302:K302 E302">
    <cfRule type="expression" dxfId="19771" priority="7251">
      <formula>$Y302=4</formula>
    </cfRule>
    <cfRule type="expression" dxfId="19770" priority="7252">
      <formula>$Y302=3</formula>
    </cfRule>
    <cfRule type="expression" dxfId="19769" priority="7253">
      <formula>$Y302=2</formula>
    </cfRule>
    <cfRule type="expression" dxfId="19768" priority="7254">
      <formula>$Y302=1</formula>
    </cfRule>
  </conditionalFormatting>
  <conditionalFormatting sqref="J302">
    <cfRule type="expression" dxfId="19767" priority="7243">
      <formula>$Y302=4</formula>
    </cfRule>
    <cfRule type="expression" dxfId="19766" priority="7244">
      <formula>$Y302=3</formula>
    </cfRule>
    <cfRule type="expression" dxfId="19765" priority="7245">
      <formula>$Y302=2</formula>
    </cfRule>
    <cfRule type="expression" dxfId="19764" priority="7246">
      <formula>$Y302=1</formula>
    </cfRule>
  </conditionalFormatting>
  <conditionalFormatting sqref="I302">
    <cfRule type="expression" dxfId="19763" priority="7239">
      <formula>$Y302=4</formula>
    </cfRule>
    <cfRule type="expression" dxfId="19762" priority="7240">
      <formula>$Y302=3</formula>
    </cfRule>
    <cfRule type="expression" dxfId="19761" priority="7241">
      <formula>$Y302=2</formula>
    </cfRule>
    <cfRule type="expression" dxfId="19760" priority="7242">
      <formula>$Y302=1</formula>
    </cfRule>
  </conditionalFormatting>
  <conditionalFormatting sqref="I302">
    <cfRule type="expression" dxfId="19759" priority="7235">
      <formula>$Y302=4</formula>
    </cfRule>
    <cfRule type="expression" dxfId="19758" priority="7236">
      <formula>$Y302=3</formula>
    </cfRule>
    <cfRule type="expression" dxfId="19757" priority="7237">
      <formula>$Y302=2</formula>
    </cfRule>
    <cfRule type="expression" dxfId="19756" priority="7238">
      <formula>$Y302=1</formula>
    </cfRule>
  </conditionalFormatting>
  <conditionalFormatting sqref="H302">
    <cfRule type="expression" dxfId="19755" priority="7231">
      <formula>$Y302=4</formula>
    </cfRule>
    <cfRule type="expression" dxfId="19754" priority="7232">
      <formula>$Y302=3</formula>
    </cfRule>
    <cfRule type="expression" dxfId="19753" priority="7233">
      <formula>$Y302=2</formula>
    </cfRule>
    <cfRule type="expression" dxfId="19752" priority="7234">
      <formula>$Y302=1</formula>
    </cfRule>
  </conditionalFormatting>
  <conditionalFormatting sqref="H302">
    <cfRule type="expression" dxfId="19751" priority="7223">
      <formula>$Y302=4</formula>
    </cfRule>
    <cfRule type="expression" dxfId="19750" priority="7224">
      <formula>$Y302=3</formula>
    </cfRule>
    <cfRule type="expression" dxfId="19749" priority="7225">
      <formula>$Y302=2</formula>
    </cfRule>
    <cfRule type="expression" dxfId="19748" priority="7226">
      <formula>$Y302=1</formula>
    </cfRule>
    <cfRule type="expression" dxfId="19747" priority="7227">
      <formula>$Y302=4</formula>
    </cfRule>
    <cfRule type="expression" dxfId="19746" priority="7228">
      <formula>$Y302=3</formula>
    </cfRule>
    <cfRule type="expression" dxfId="19745" priority="7229">
      <formula>$Y302=2</formula>
    </cfRule>
    <cfRule type="expression" dxfId="19744" priority="7230">
      <formula>$Y302=1</formula>
    </cfRule>
  </conditionalFormatting>
  <conditionalFormatting sqref="H302">
    <cfRule type="expression" dxfId="19743" priority="7219">
      <formula>$Y302=4</formula>
    </cfRule>
    <cfRule type="expression" dxfId="19742" priority="7220">
      <formula>$Y302=3</formula>
    </cfRule>
    <cfRule type="expression" dxfId="19741" priority="7221">
      <formula>$Y302=2</formula>
    </cfRule>
    <cfRule type="expression" dxfId="19740" priority="7222">
      <formula>$Y302=1</formula>
    </cfRule>
  </conditionalFormatting>
  <conditionalFormatting sqref="H302">
    <cfRule type="expression" dxfId="19739" priority="7211">
      <formula>$Y302=4</formula>
    </cfRule>
    <cfRule type="expression" dxfId="19738" priority="7212">
      <formula>$Y302=3</formula>
    </cfRule>
    <cfRule type="expression" dxfId="19737" priority="7213">
      <formula>$Y302=2</formula>
    </cfRule>
    <cfRule type="expression" dxfId="19736" priority="7214">
      <formula>$Y302=1</formula>
    </cfRule>
    <cfRule type="expression" dxfId="19735" priority="7215">
      <formula>$Y302=4</formula>
    </cfRule>
    <cfRule type="expression" dxfId="19734" priority="7216">
      <formula>$Y302=3</formula>
    </cfRule>
    <cfRule type="expression" dxfId="19733" priority="7217">
      <formula>$Y302=2</formula>
    </cfRule>
    <cfRule type="expression" dxfId="19732" priority="7218">
      <formula>$Y302=1</formula>
    </cfRule>
  </conditionalFormatting>
  <conditionalFormatting sqref="H302">
    <cfRule type="expression" dxfId="19731" priority="7207">
      <formula>$Y302=4</formula>
    </cfRule>
    <cfRule type="expression" dxfId="19730" priority="7208">
      <formula>$Y302=3</formula>
    </cfRule>
    <cfRule type="expression" dxfId="19729" priority="7209">
      <formula>$Y302=2</formula>
    </cfRule>
    <cfRule type="expression" dxfId="19728" priority="7210">
      <formula>$Y302=1</formula>
    </cfRule>
  </conditionalFormatting>
  <conditionalFormatting sqref="H302">
    <cfRule type="expression" dxfId="19727" priority="7199">
      <formula>$Y302=4</formula>
    </cfRule>
    <cfRule type="expression" dxfId="19726" priority="7200">
      <formula>$Y302=3</formula>
    </cfRule>
    <cfRule type="expression" dxfId="19725" priority="7201">
      <formula>$Y302=2</formula>
    </cfRule>
    <cfRule type="expression" dxfId="19724" priority="7202">
      <formula>$Y302=1</formula>
    </cfRule>
    <cfRule type="expression" dxfId="19723" priority="7203">
      <formula>$Y302=4</formula>
    </cfRule>
    <cfRule type="expression" dxfId="19722" priority="7204">
      <formula>$Y302=3</formula>
    </cfRule>
    <cfRule type="expression" dxfId="19721" priority="7205">
      <formula>$Y302=2</formula>
    </cfRule>
    <cfRule type="expression" dxfId="19720" priority="7206">
      <formula>$Y302=1</formula>
    </cfRule>
  </conditionalFormatting>
  <conditionalFormatting sqref="H302">
    <cfRule type="expression" dxfId="19719" priority="7195">
      <formula>$Y302=4</formula>
    </cfRule>
    <cfRule type="expression" dxfId="19718" priority="7196">
      <formula>$Y302=3</formula>
    </cfRule>
    <cfRule type="expression" dxfId="19717" priority="7197">
      <formula>$Y302=2</formula>
    </cfRule>
    <cfRule type="expression" dxfId="19716" priority="7198">
      <formula>$Y302=1</formula>
    </cfRule>
  </conditionalFormatting>
  <conditionalFormatting sqref="H302">
    <cfRule type="expression" dxfId="19715" priority="7187">
      <formula>$Y302=4</formula>
    </cfRule>
    <cfRule type="expression" dxfId="19714" priority="7188">
      <formula>$Y302=3</formula>
    </cfRule>
    <cfRule type="expression" dxfId="19713" priority="7189">
      <formula>$Y302=2</formula>
    </cfRule>
    <cfRule type="expression" dxfId="19712" priority="7190">
      <formula>$Y302=1</formula>
    </cfRule>
    <cfRule type="expression" dxfId="19711" priority="7191">
      <formula>$Y302=4</formula>
    </cfRule>
    <cfRule type="expression" dxfId="19710" priority="7192">
      <formula>$Y302=3</formula>
    </cfRule>
    <cfRule type="expression" dxfId="19709" priority="7193">
      <formula>$Y302=2</formula>
    </cfRule>
    <cfRule type="expression" dxfId="19708" priority="7194">
      <formula>$Y302=1</formula>
    </cfRule>
  </conditionalFormatting>
  <conditionalFormatting sqref="H302">
    <cfRule type="expression" dxfId="19707" priority="7183">
      <formula>$Y302=4</formula>
    </cfRule>
    <cfRule type="expression" dxfId="19706" priority="7184">
      <formula>$Y302=3</formula>
    </cfRule>
    <cfRule type="expression" dxfId="19705" priority="7185">
      <formula>$Y302=2</formula>
    </cfRule>
    <cfRule type="expression" dxfId="19704" priority="7186">
      <formula>$Y302=1</formula>
    </cfRule>
  </conditionalFormatting>
  <conditionalFormatting sqref="H302">
    <cfRule type="expression" dxfId="19703" priority="7175">
      <formula>$Y302=4</formula>
    </cfRule>
    <cfRule type="expression" dxfId="19702" priority="7176">
      <formula>$Y302=3</formula>
    </cfRule>
    <cfRule type="expression" dxfId="19701" priority="7177">
      <formula>$Y302=2</formula>
    </cfRule>
    <cfRule type="expression" dxfId="19700" priority="7178">
      <formula>$Y302=1</formula>
    </cfRule>
    <cfRule type="expression" dxfId="19699" priority="7179">
      <formula>$Y302=4</formula>
    </cfRule>
    <cfRule type="expression" dxfId="19698" priority="7180">
      <formula>$Y302=3</formula>
    </cfRule>
    <cfRule type="expression" dxfId="19697" priority="7181">
      <formula>$Y302=2</formula>
    </cfRule>
    <cfRule type="expression" dxfId="19696" priority="7182">
      <formula>$Y302=1</formula>
    </cfRule>
  </conditionalFormatting>
  <conditionalFormatting sqref="F302">
    <cfRule type="expression" dxfId="19695" priority="7171">
      <formula>$Y302=4</formula>
    </cfRule>
    <cfRule type="expression" dxfId="19694" priority="7172">
      <formula>$Y302=3</formula>
    </cfRule>
    <cfRule type="expression" dxfId="19693" priority="7173">
      <formula>$Y302=2</formula>
    </cfRule>
    <cfRule type="expression" dxfId="19692" priority="7174">
      <formula>$Y302=1</formula>
    </cfRule>
  </conditionalFormatting>
  <conditionalFormatting sqref="F302">
    <cfRule type="expression" dxfId="19691" priority="7163">
      <formula>$Y302=4</formula>
    </cfRule>
    <cfRule type="expression" dxfId="19690" priority="7164">
      <formula>$Y302=3</formula>
    </cfRule>
    <cfRule type="expression" dxfId="19689" priority="7165">
      <formula>$Y302=2</formula>
    </cfRule>
    <cfRule type="expression" dxfId="19688" priority="7166">
      <formula>$Y302=1</formula>
    </cfRule>
    <cfRule type="expression" dxfId="19687" priority="7167">
      <formula>$Y302=4</formula>
    </cfRule>
    <cfRule type="expression" dxfId="19686" priority="7168">
      <formula>$Y302=3</formula>
    </cfRule>
    <cfRule type="expression" dxfId="19685" priority="7169">
      <formula>$Y302=2</formula>
    </cfRule>
    <cfRule type="expression" dxfId="19684" priority="7170">
      <formula>$Y302=1</formula>
    </cfRule>
  </conditionalFormatting>
  <conditionalFormatting sqref="F302">
    <cfRule type="expression" dxfId="19683" priority="7147">
      <formula>$Y302=4</formula>
    </cfRule>
    <cfRule type="expression" dxfId="19682" priority="7148">
      <formula>$Y302=3</formula>
    </cfRule>
    <cfRule type="expression" dxfId="19681" priority="7149">
      <formula>$Y302=2</formula>
    </cfRule>
    <cfRule type="expression" dxfId="19680" priority="7150">
      <formula>$Y302=1</formula>
    </cfRule>
  </conditionalFormatting>
  <conditionalFormatting sqref="F302">
    <cfRule type="expression" dxfId="19679" priority="7159">
      <formula>$Y302=4</formula>
    </cfRule>
    <cfRule type="expression" dxfId="19678" priority="7160">
      <formula>$Y302=3</formula>
    </cfRule>
    <cfRule type="expression" dxfId="19677" priority="7161">
      <formula>$Y302=2</formula>
    </cfRule>
    <cfRule type="expression" dxfId="19676" priority="7162">
      <formula>$Y302=1</formula>
    </cfRule>
  </conditionalFormatting>
  <conditionalFormatting sqref="F302">
    <cfRule type="expression" dxfId="19675" priority="7151">
      <formula>$Y302=4</formula>
    </cfRule>
    <cfRule type="expression" dxfId="19674" priority="7152">
      <formula>$Y302=3</formula>
    </cfRule>
    <cfRule type="expression" dxfId="19673" priority="7153">
      <formula>$Y302=2</formula>
    </cfRule>
    <cfRule type="expression" dxfId="19672" priority="7154">
      <formula>$Y302=1</formula>
    </cfRule>
    <cfRule type="expression" dxfId="19671" priority="7155">
      <formula>$Y302=4</formula>
    </cfRule>
    <cfRule type="expression" dxfId="19670" priority="7156">
      <formula>$Y302=3</formula>
    </cfRule>
    <cfRule type="expression" dxfId="19669" priority="7157">
      <formula>$Y302=2</formula>
    </cfRule>
    <cfRule type="expression" dxfId="19668" priority="7158">
      <formula>$Y302=1</formula>
    </cfRule>
  </conditionalFormatting>
  <conditionalFormatting sqref="F302">
    <cfRule type="expression" dxfId="19667" priority="7139">
      <formula>$Y302=4</formula>
    </cfRule>
    <cfRule type="expression" dxfId="19666" priority="7140">
      <formula>$Y302=3</formula>
    </cfRule>
    <cfRule type="expression" dxfId="19665" priority="7141">
      <formula>$Y302=2</formula>
    </cfRule>
    <cfRule type="expression" dxfId="19664" priority="7142">
      <formula>$Y302=1</formula>
    </cfRule>
    <cfRule type="expression" dxfId="19663" priority="7143">
      <formula>$Y302=4</formula>
    </cfRule>
    <cfRule type="expression" dxfId="19662" priority="7144">
      <formula>$Y302=3</formula>
    </cfRule>
    <cfRule type="expression" dxfId="19661" priority="7145">
      <formula>$Y302=2</formula>
    </cfRule>
    <cfRule type="expression" dxfId="19660" priority="7146">
      <formula>$Y302=1</formula>
    </cfRule>
  </conditionalFormatting>
  <conditionalFormatting sqref="G302">
    <cfRule type="expression" dxfId="19659" priority="7135">
      <formula>$Y302=4</formula>
    </cfRule>
    <cfRule type="expression" dxfId="19658" priority="7136">
      <formula>$Y302=3</formula>
    </cfRule>
    <cfRule type="expression" dxfId="19657" priority="7137">
      <formula>$Y302=2</formula>
    </cfRule>
    <cfRule type="expression" dxfId="19656" priority="7138">
      <formula>$Y302=1</formula>
    </cfRule>
  </conditionalFormatting>
  <conditionalFormatting sqref="G302">
    <cfRule type="expression" dxfId="19655" priority="7127">
      <formula>$Y302=4</formula>
    </cfRule>
    <cfRule type="expression" dxfId="19654" priority="7128">
      <formula>$Y302=3</formula>
    </cfRule>
    <cfRule type="expression" dxfId="19653" priority="7129">
      <formula>$Y302=2</formula>
    </cfRule>
    <cfRule type="expression" dxfId="19652" priority="7130">
      <formula>$Y302=1</formula>
    </cfRule>
    <cfRule type="expression" dxfId="19651" priority="7131">
      <formula>$Y302=4</formula>
    </cfRule>
    <cfRule type="expression" dxfId="19650" priority="7132">
      <formula>$Y302=3</formula>
    </cfRule>
    <cfRule type="expression" dxfId="19649" priority="7133">
      <formula>$Y302=2</formula>
    </cfRule>
    <cfRule type="expression" dxfId="19648" priority="7134">
      <formula>$Y302=1</formula>
    </cfRule>
  </conditionalFormatting>
  <conditionalFormatting sqref="G302">
    <cfRule type="expression" dxfId="19647" priority="7123">
      <formula>$Y302=4</formula>
    </cfRule>
    <cfRule type="expression" dxfId="19646" priority="7124">
      <formula>$Y302=3</formula>
    </cfRule>
    <cfRule type="expression" dxfId="19645" priority="7125">
      <formula>$Y302=2</formula>
    </cfRule>
    <cfRule type="expression" dxfId="19644" priority="7126">
      <formula>$Y302=1</formula>
    </cfRule>
  </conditionalFormatting>
  <conditionalFormatting sqref="G302">
    <cfRule type="expression" dxfId="19643" priority="7115">
      <formula>$Y302=4</formula>
    </cfRule>
    <cfRule type="expression" dxfId="19642" priority="7116">
      <formula>$Y302=3</formula>
    </cfRule>
    <cfRule type="expression" dxfId="19641" priority="7117">
      <formula>$Y302=2</formula>
    </cfRule>
    <cfRule type="expression" dxfId="19640" priority="7118">
      <formula>$Y302=1</formula>
    </cfRule>
    <cfRule type="expression" dxfId="19639" priority="7119">
      <formula>$Y302=4</formula>
    </cfRule>
    <cfRule type="expression" dxfId="19638" priority="7120">
      <formula>$Y302=3</formula>
    </cfRule>
    <cfRule type="expression" dxfId="19637" priority="7121">
      <formula>$Y302=2</formula>
    </cfRule>
    <cfRule type="expression" dxfId="19636" priority="7122">
      <formula>$Y302=1</formula>
    </cfRule>
  </conditionalFormatting>
  <conditionalFormatting sqref="O302">
    <cfRule type="expression" dxfId="19635" priority="7111">
      <formula>$Y302=4</formula>
    </cfRule>
    <cfRule type="expression" dxfId="19634" priority="7112">
      <formula>$Y302=3</formula>
    </cfRule>
    <cfRule type="expression" dxfId="19633" priority="7113">
      <formula>$Y302=2</formula>
    </cfRule>
    <cfRule type="expression" dxfId="19632" priority="7114">
      <formula>$Y302=1</formula>
    </cfRule>
  </conditionalFormatting>
  <conditionalFormatting sqref="O302">
    <cfRule type="expression" dxfId="19631" priority="7107">
      <formula>$Y302=4</formula>
    </cfRule>
    <cfRule type="expression" dxfId="19630" priority="7108">
      <formula>$Y302=3</formula>
    </cfRule>
    <cfRule type="expression" dxfId="19629" priority="7109">
      <formula>$Y302=2</formula>
    </cfRule>
    <cfRule type="expression" dxfId="19628" priority="7110">
      <formula>$Y302=1</formula>
    </cfRule>
  </conditionalFormatting>
  <conditionalFormatting sqref="Z302 Q302 AB302:AF302">
    <cfRule type="expression" dxfId="19627" priority="7103">
      <formula>$Y302=4</formula>
    </cfRule>
    <cfRule type="expression" dxfId="19626" priority="7104">
      <formula>$Y302=3</formula>
    </cfRule>
    <cfRule type="expression" dxfId="19625" priority="7105">
      <formula>$Y302=2</formula>
    </cfRule>
    <cfRule type="expression" dxfId="19624" priority="7106">
      <formula>$Y302=1</formula>
    </cfRule>
  </conditionalFormatting>
  <conditionalFormatting sqref="AA302">
    <cfRule type="expression" dxfId="19623" priority="7099">
      <formula>$Y302=4</formula>
    </cfRule>
    <cfRule type="expression" dxfId="19622" priority="7100">
      <formula>$Y302=3</formula>
    </cfRule>
    <cfRule type="expression" dxfId="19621" priority="7101">
      <formula>$Y302=2</formula>
    </cfRule>
    <cfRule type="expression" dxfId="19620" priority="7102">
      <formula>$Y302=1</formula>
    </cfRule>
  </conditionalFormatting>
  <conditionalFormatting sqref="P302:P307">
    <cfRule type="expression" dxfId="19619" priority="7095">
      <formula>$Y302=4</formula>
    </cfRule>
    <cfRule type="expression" dxfId="19618" priority="7096">
      <formula>$Y302=3</formula>
    </cfRule>
    <cfRule type="expression" dxfId="19617" priority="7097">
      <formula>$Y302=2</formula>
    </cfRule>
    <cfRule type="expression" dxfId="19616" priority="7098">
      <formula>$Y302=1</formula>
    </cfRule>
  </conditionalFormatting>
  <conditionalFormatting sqref="Z302 Q302 AB302:AF302">
    <cfRule type="expression" dxfId="19615" priority="7091">
      <formula>$Y302=4</formula>
    </cfRule>
    <cfRule type="expression" dxfId="19614" priority="7092">
      <formula>$Y302=3</formula>
    </cfRule>
    <cfRule type="expression" dxfId="19613" priority="7093">
      <formula>$Y302=2</formula>
    </cfRule>
    <cfRule type="expression" dxfId="19612" priority="7094">
      <formula>$Y302=1</formula>
    </cfRule>
  </conditionalFormatting>
  <conditionalFormatting sqref="AA302">
    <cfRule type="expression" dxfId="19611" priority="7087">
      <formula>$Y302=4</formula>
    </cfRule>
    <cfRule type="expression" dxfId="19610" priority="7088">
      <formula>$Y302=3</formula>
    </cfRule>
    <cfRule type="expression" dxfId="19609" priority="7089">
      <formula>$Y302=2</formula>
    </cfRule>
    <cfRule type="expression" dxfId="19608" priority="7090">
      <formula>$Y302=1</formula>
    </cfRule>
  </conditionalFormatting>
  <conditionalFormatting sqref="P302:P307">
    <cfRule type="expression" dxfId="19607" priority="7083">
      <formula>$Y302=4</formula>
    </cfRule>
    <cfRule type="expression" dxfId="19606" priority="7084">
      <formula>$Y302=3</formula>
    </cfRule>
    <cfRule type="expression" dxfId="19605" priority="7085">
      <formula>$Y302=2</formula>
    </cfRule>
    <cfRule type="expression" dxfId="19604" priority="7086">
      <formula>$Y302=1</formula>
    </cfRule>
  </conditionalFormatting>
  <conditionalFormatting sqref="Z302 Q302 AB302:AF302">
    <cfRule type="expression" dxfId="19603" priority="7079">
      <formula>$Y302=4</formula>
    </cfRule>
    <cfRule type="expression" dxfId="19602" priority="7080">
      <formula>$Y302=3</formula>
    </cfRule>
    <cfRule type="expression" dxfId="19601" priority="7081">
      <formula>$Y302=2</formula>
    </cfRule>
    <cfRule type="expression" dxfId="19600" priority="7082">
      <formula>$Y302=1</formula>
    </cfRule>
  </conditionalFormatting>
  <conditionalFormatting sqref="P302:P307">
    <cfRule type="expression" dxfId="19599" priority="7071">
      <formula>$Y302=4</formula>
    </cfRule>
    <cfRule type="expression" dxfId="19598" priority="7072">
      <formula>$Y302=3</formula>
    </cfRule>
    <cfRule type="expression" dxfId="19597" priority="7073">
      <formula>$Y302=2</formula>
    </cfRule>
    <cfRule type="expression" dxfId="19596" priority="7074">
      <formula>$Y302=1</formula>
    </cfRule>
  </conditionalFormatting>
  <conditionalFormatting sqref="AA302">
    <cfRule type="expression" dxfId="19595" priority="7075">
      <formula>$Y302=4</formula>
    </cfRule>
    <cfRule type="expression" dxfId="19594" priority="7076">
      <formula>$Y302=3</formula>
    </cfRule>
    <cfRule type="expression" dxfId="19593" priority="7077">
      <formula>$Y302=2</formula>
    </cfRule>
    <cfRule type="expression" dxfId="19592" priority="7078">
      <formula>$Y302=1</formula>
    </cfRule>
  </conditionalFormatting>
  <conditionalFormatting sqref="N302">
    <cfRule type="expression" dxfId="19591" priority="7067">
      <formula>$Y302=4</formula>
    </cfRule>
    <cfRule type="expression" dxfId="19590" priority="7068">
      <formula>$Y302=3</formula>
    </cfRule>
    <cfRule type="expression" dxfId="19589" priority="7069">
      <formula>$Y302=2</formula>
    </cfRule>
    <cfRule type="expression" dxfId="19588" priority="7070">
      <formula>$Y302=1</formula>
    </cfRule>
  </conditionalFormatting>
  <conditionalFormatting sqref="N302">
    <cfRule type="expression" dxfId="19587" priority="7063">
      <formula>$Y302=4</formula>
    </cfRule>
    <cfRule type="expression" dxfId="19586" priority="7064">
      <formula>$Y302=3</formula>
    </cfRule>
    <cfRule type="expression" dxfId="19585" priority="7065">
      <formula>$Y302=2</formula>
    </cfRule>
    <cfRule type="expression" dxfId="19584" priority="7066">
      <formula>$Y302=1</formula>
    </cfRule>
  </conditionalFormatting>
  <conditionalFormatting sqref="R302">
    <cfRule type="expression" dxfId="19583" priority="7059">
      <formula>$Y302=4</formula>
    </cfRule>
    <cfRule type="expression" dxfId="19582" priority="7060">
      <formula>$Y302=3</formula>
    </cfRule>
    <cfRule type="expression" dxfId="19581" priority="7061">
      <formula>$Y302=2</formula>
    </cfRule>
    <cfRule type="expression" dxfId="19580" priority="7062">
      <formula>$Y302=1</formula>
    </cfRule>
  </conditionalFormatting>
  <conditionalFormatting sqref="R302">
    <cfRule type="expression" dxfId="19579" priority="7055">
      <formula>$Y302=4</formula>
    </cfRule>
    <cfRule type="expression" dxfId="19578" priority="7056">
      <formula>$Y302=3</formula>
    </cfRule>
    <cfRule type="expression" dxfId="19577" priority="7057">
      <formula>$Y302=2</formula>
    </cfRule>
    <cfRule type="expression" dxfId="19576" priority="7058">
      <formula>$Y302=1</formula>
    </cfRule>
  </conditionalFormatting>
  <conditionalFormatting sqref="Y302 S302:V302">
    <cfRule type="expression" dxfId="19575" priority="7051">
      <formula>$Y302=4</formula>
    </cfRule>
    <cfRule type="expression" dxfId="19574" priority="7052">
      <formula>$Y302=3</formula>
    </cfRule>
    <cfRule type="expression" dxfId="19573" priority="7053">
      <formula>$Y302=2</formula>
    </cfRule>
    <cfRule type="expression" dxfId="19572" priority="7054">
      <formula>$Y302=1</formula>
    </cfRule>
  </conditionalFormatting>
  <conditionalFormatting sqref="Y302 S302:V302">
    <cfRule type="expression" dxfId="19571" priority="7047">
      <formula>$Y302=4</formula>
    </cfRule>
    <cfRule type="expression" dxfId="19570" priority="7048">
      <formula>$Y302=3</formula>
    </cfRule>
    <cfRule type="expression" dxfId="19569" priority="7049">
      <formula>$Y302=2</formula>
    </cfRule>
    <cfRule type="expression" dxfId="19568" priority="7050">
      <formula>$Y302=1</formula>
    </cfRule>
  </conditionalFormatting>
  <conditionalFormatting sqref="Y302 S302:V302">
    <cfRule type="expression" dxfId="19567" priority="7043">
      <formula>$Y302=4</formula>
    </cfRule>
    <cfRule type="expression" dxfId="19566" priority="7044">
      <formula>$Y302=3</formula>
    </cfRule>
    <cfRule type="expression" dxfId="19565" priority="7045">
      <formula>$Y302=2</formula>
    </cfRule>
    <cfRule type="expression" dxfId="19564" priority="7046">
      <formula>$Y302=1</formula>
    </cfRule>
  </conditionalFormatting>
  <conditionalFormatting sqref="X302">
    <cfRule type="expression" dxfId="19563" priority="7039">
      <formula>$Y302=4</formula>
    </cfRule>
    <cfRule type="expression" dxfId="19562" priority="7040">
      <formula>$Y302=3</formula>
    </cfRule>
    <cfRule type="expression" dxfId="19561" priority="7041">
      <formula>$Y302=2</formula>
    </cfRule>
    <cfRule type="expression" dxfId="19560" priority="7042">
      <formula>$Y302=1</formula>
    </cfRule>
  </conditionalFormatting>
  <conditionalFormatting sqref="X302">
    <cfRule type="expression" dxfId="19559" priority="7035">
      <formula>$Y302=4</formula>
    </cfRule>
    <cfRule type="expression" dxfId="19558" priority="7036">
      <formula>$Y302=3</formula>
    </cfRule>
    <cfRule type="expression" dxfId="19557" priority="7037">
      <formula>$Y302=2</formula>
    </cfRule>
    <cfRule type="expression" dxfId="19556" priority="7038">
      <formula>$Y302=1</formula>
    </cfRule>
  </conditionalFormatting>
  <conditionalFormatting sqref="W302">
    <cfRule type="expression" dxfId="19555" priority="7031">
      <formula>$Y302=4</formula>
    </cfRule>
    <cfRule type="expression" dxfId="19554" priority="7032">
      <formula>$Y302=3</formula>
    </cfRule>
    <cfRule type="expression" dxfId="19553" priority="7033">
      <formula>$Y302=2</formula>
    </cfRule>
    <cfRule type="expression" dxfId="19552" priority="7034">
      <formula>$Y302=1</formula>
    </cfRule>
  </conditionalFormatting>
  <conditionalFormatting sqref="W302">
    <cfRule type="expression" dxfId="19551" priority="7027">
      <formula>$Y302=4</formula>
    </cfRule>
    <cfRule type="expression" dxfId="19550" priority="7028">
      <formula>$Y302=3</formula>
    </cfRule>
    <cfRule type="expression" dxfId="19549" priority="7029">
      <formula>$Y302=2</formula>
    </cfRule>
    <cfRule type="expression" dxfId="19548" priority="7030">
      <formula>$Y302=1</formula>
    </cfRule>
  </conditionalFormatting>
  <conditionalFormatting sqref="W302">
    <cfRule type="expression" dxfId="19547" priority="7023">
      <formula>$Y302=4</formula>
    </cfRule>
    <cfRule type="expression" dxfId="19546" priority="7024">
      <formula>$Y302=3</formula>
    </cfRule>
    <cfRule type="expression" dxfId="19545" priority="7025">
      <formula>$Y302=2</formula>
    </cfRule>
    <cfRule type="expression" dxfId="19544" priority="7026">
      <formula>$Y302=1</formula>
    </cfRule>
  </conditionalFormatting>
  <conditionalFormatting sqref="F303">
    <cfRule type="expression" dxfId="19543" priority="7019">
      <formula>$Y303=4</formula>
    </cfRule>
    <cfRule type="expression" dxfId="19542" priority="7020">
      <formula>$Y303=3</formula>
    </cfRule>
    <cfRule type="expression" dxfId="19541" priority="7021">
      <formula>$Y303=2</formula>
    </cfRule>
    <cfRule type="expression" dxfId="19540" priority="7022">
      <formula>$Y303=1</formula>
    </cfRule>
  </conditionalFormatting>
  <conditionalFormatting sqref="F303">
    <cfRule type="expression" dxfId="19539" priority="7011">
      <formula>$Y303=4</formula>
    </cfRule>
    <cfRule type="expression" dxfId="19538" priority="7012">
      <formula>$Y303=3</formula>
    </cfRule>
    <cfRule type="expression" dxfId="19537" priority="7013">
      <formula>$Y303=2</formula>
    </cfRule>
    <cfRule type="expression" dxfId="19536" priority="7014">
      <formula>$Y303=1</formula>
    </cfRule>
    <cfRule type="expression" dxfId="19535" priority="7015">
      <formula>$Y303=4</formula>
    </cfRule>
    <cfRule type="expression" dxfId="19534" priority="7016">
      <formula>$Y303=3</formula>
    </cfRule>
    <cfRule type="expression" dxfId="19533" priority="7017">
      <formula>$Y303=2</formula>
    </cfRule>
    <cfRule type="expression" dxfId="19532" priority="7018">
      <formula>$Y303=1</formula>
    </cfRule>
  </conditionalFormatting>
  <conditionalFormatting sqref="F303">
    <cfRule type="expression" dxfId="19531" priority="6995">
      <formula>$Y303=4</formula>
    </cfRule>
    <cfRule type="expression" dxfId="19530" priority="6996">
      <formula>$Y303=3</formula>
    </cfRule>
    <cfRule type="expression" dxfId="19529" priority="6997">
      <formula>$Y303=2</formula>
    </cfRule>
    <cfRule type="expression" dxfId="19528" priority="6998">
      <formula>$Y303=1</formula>
    </cfRule>
  </conditionalFormatting>
  <conditionalFormatting sqref="F303">
    <cfRule type="expression" dxfId="19527" priority="7007">
      <formula>$Y303=4</formula>
    </cfRule>
    <cfRule type="expression" dxfId="19526" priority="7008">
      <formula>$Y303=3</formula>
    </cfRule>
    <cfRule type="expression" dxfId="19525" priority="7009">
      <formula>$Y303=2</formula>
    </cfRule>
    <cfRule type="expression" dxfId="19524" priority="7010">
      <formula>$Y303=1</formula>
    </cfRule>
  </conditionalFormatting>
  <conditionalFormatting sqref="F303">
    <cfRule type="expression" dxfId="19523" priority="6999">
      <formula>$Y303=4</formula>
    </cfRule>
    <cfRule type="expression" dxfId="19522" priority="7000">
      <formula>$Y303=3</formula>
    </cfRule>
    <cfRule type="expression" dxfId="19521" priority="7001">
      <formula>$Y303=2</formula>
    </cfRule>
    <cfRule type="expression" dxfId="19520" priority="7002">
      <formula>$Y303=1</formula>
    </cfRule>
    <cfRule type="expression" dxfId="19519" priority="7003">
      <formula>$Y303=4</formula>
    </cfRule>
    <cfRule type="expression" dxfId="19518" priority="7004">
      <formula>$Y303=3</formula>
    </cfRule>
    <cfRule type="expression" dxfId="19517" priority="7005">
      <formula>$Y303=2</formula>
    </cfRule>
    <cfRule type="expression" dxfId="19516" priority="7006">
      <formula>$Y303=1</formula>
    </cfRule>
  </conditionalFormatting>
  <conditionalFormatting sqref="F303">
    <cfRule type="expression" dxfId="19515" priority="6987">
      <formula>$Y303=4</formula>
    </cfRule>
    <cfRule type="expression" dxfId="19514" priority="6988">
      <formula>$Y303=3</formula>
    </cfRule>
    <cfRule type="expression" dxfId="19513" priority="6989">
      <formula>$Y303=2</formula>
    </cfRule>
    <cfRule type="expression" dxfId="19512" priority="6990">
      <formula>$Y303=1</formula>
    </cfRule>
    <cfRule type="expression" dxfId="19511" priority="6991">
      <formula>$Y303=4</formula>
    </cfRule>
    <cfRule type="expression" dxfId="19510" priority="6992">
      <formula>$Y303=3</formula>
    </cfRule>
    <cfRule type="expression" dxfId="19509" priority="6993">
      <formula>$Y303=2</formula>
    </cfRule>
    <cfRule type="expression" dxfId="19508" priority="6994">
      <formula>$Y303=1</formula>
    </cfRule>
  </conditionalFormatting>
  <conditionalFormatting sqref="G303">
    <cfRule type="expression" dxfId="19507" priority="6983">
      <formula>$Y303=4</formula>
    </cfRule>
    <cfRule type="expression" dxfId="19506" priority="6984">
      <formula>$Y303=3</formula>
    </cfRule>
    <cfRule type="expression" dxfId="19505" priority="6985">
      <formula>$Y303=2</formula>
    </cfRule>
    <cfRule type="expression" dxfId="19504" priority="6986">
      <formula>$Y303=1</formula>
    </cfRule>
  </conditionalFormatting>
  <conditionalFormatting sqref="G303">
    <cfRule type="expression" dxfId="19503" priority="6975">
      <formula>$Y303=4</formula>
    </cfRule>
    <cfRule type="expression" dxfId="19502" priority="6976">
      <formula>$Y303=3</formula>
    </cfRule>
    <cfRule type="expression" dxfId="19501" priority="6977">
      <formula>$Y303=2</formula>
    </cfRule>
    <cfRule type="expression" dxfId="19500" priority="6978">
      <formula>$Y303=1</formula>
    </cfRule>
    <cfRule type="expression" dxfId="19499" priority="6979">
      <formula>$Y303=4</formula>
    </cfRule>
    <cfRule type="expression" dxfId="19498" priority="6980">
      <formula>$Y303=3</formula>
    </cfRule>
    <cfRule type="expression" dxfId="19497" priority="6981">
      <formula>$Y303=2</formula>
    </cfRule>
    <cfRule type="expression" dxfId="19496" priority="6982">
      <formula>$Y303=1</formula>
    </cfRule>
  </conditionalFormatting>
  <conditionalFormatting sqref="G303">
    <cfRule type="expression" dxfId="19495" priority="6971">
      <formula>$Y303=4</formula>
    </cfRule>
    <cfRule type="expression" dxfId="19494" priority="6972">
      <formula>$Y303=3</formula>
    </cfRule>
    <cfRule type="expression" dxfId="19493" priority="6973">
      <formula>$Y303=2</formula>
    </cfRule>
    <cfRule type="expression" dxfId="19492" priority="6974">
      <formula>$Y303=1</formula>
    </cfRule>
  </conditionalFormatting>
  <conditionalFormatting sqref="G303">
    <cfRule type="expression" dxfId="19491" priority="6963">
      <formula>$Y303=4</formula>
    </cfRule>
    <cfRule type="expression" dxfId="19490" priority="6964">
      <formula>$Y303=3</formula>
    </cfRule>
    <cfRule type="expression" dxfId="19489" priority="6965">
      <formula>$Y303=2</formula>
    </cfRule>
    <cfRule type="expression" dxfId="19488" priority="6966">
      <formula>$Y303=1</formula>
    </cfRule>
    <cfRule type="expression" dxfId="19487" priority="6967">
      <formula>$Y303=4</formula>
    </cfRule>
    <cfRule type="expression" dxfId="19486" priority="6968">
      <formula>$Y303=3</formula>
    </cfRule>
    <cfRule type="expression" dxfId="19485" priority="6969">
      <formula>$Y303=2</formula>
    </cfRule>
    <cfRule type="expression" dxfId="19484" priority="6970">
      <formula>$Y303=1</formula>
    </cfRule>
  </conditionalFormatting>
  <conditionalFormatting sqref="Q303">
    <cfRule type="expression" dxfId="19483" priority="6959">
      <formula>$Y303=4</formula>
    </cfRule>
    <cfRule type="expression" dxfId="19482" priority="6960">
      <formula>$Y303=3</formula>
    </cfRule>
    <cfRule type="expression" dxfId="19481" priority="6961">
      <formula>$Y303=2</formula>
    </cfRule>
    <cfRule type="expression" dxfId="19480" priority="6962">
      <formula>$Y303=1</formula>
    </cfRule>
  </conditionalFormatting>
  <conditionalFormatting sqref="Q303">
    <cfRule type="expression" dxfId="19479" priority="6955">
      <formula>$Y303=4</formula>
    </cfRule>
    <cfRule type="expression" dxfId="19478" priority="6956">
      <formula>$Y303=3</formula>
    </cfRule>
    <cfRule type="expression" dxfId="19477" priority="6957">
      <formula>$Y303=2</formula>
    </cfRule>
    <cfRule type="expression" dxfId="19476" priority="6958">
      <formula>$Y303=1</formula>
    </cfRule>
  </conditionalFormatting>
  <conditionalFormatting sqref="Q303">
    <cfRule type="expression" dxfId="19475" priority="6951">
      <formula>$Y303=4</formula>
    </cfRule>
    <cfRule type="expression" dxfId="19474" priority="6952">
      <formula>$Y303=3</formula>
    </cfRule>
    <cfRule type="expression" dxfId="19473" priority="6953">
      <formula>$Y303=2</formula>
    </cfRule>
    <cfRule type="expression" dxfId="19472" priority="6954">
      <formula>$Y303=1</formula>
    </cfRule>
  </conditionalFormatting>
  <conditionalFormatting sqref="X303">
    <cfRule type="expression" dxfId="19471" priority="6947">
      <formula>$Y303=4</formula>
    </cfRule>
    <cfRule type="expression" dxfId="19470" priority="6948">
      <formula>$Y303=3</formula>
    </cfRule>
    <cfRule type="expression" dxfId="19469" priority="6949">
      <formula>$Y303=2</formula>
    </cfRule>
    <cfRule type="expression" dxfId="19468" priority="6950">
      <formula>$Y303=1</formula>
    </cfRule>
  </conditionalFormatting>
  <conditionalFormatting sqref="X303">
    <cfRule type="expression" dxfId="19467" priority="6943">
      <formula>$Y303=4</formula>
    </cfRule>
    <cfRule type="expression" dxfId="19466" priority="6944">
      <formula>$Y303=3</formula>
    </cfRule>
    <cfRule type="expression" dxfId="19465" priority="6945">
      <formula>$Y303=2</formula>
    </cfRule>
    <cfRule type="expression" dxfId="19464" priority="6946">
      <formula>$Y303=1</formula>
    </cfRule>
  </conditionalFormatting>
  <conditionalFormatting sqref="W303">
    <cfRule type="expression" dxfId="19463" priority="6939">
      <formula>$Y303=4</formula>
    </cfRule>
    <cfRule type="expression" dxfId="19462" priority="6940">
      <formula>$Y303=3</formula>
    </cfRule>
    <cfRule type="expression" dxfId="19461" priority="6941">
      <formula>$Y303=2</formula>
    </cfRule>
    <cfRule type="expression" dxfId="19460" priority="6942">
      <formula>$Y303=1</formula>
    </cfRule>
  </conditionalFormatting>
  <conditionalFormatting sqref="W303">
    <cfRule type="expression" dxfId="19459" priority="6935">
      <formula>$Y303=4</formula>
    </cfRule>
    <cfRule type="expression" dxfId="19458" priority="6936">
      <formula>$Y303=3</formula>
    </cfRule>
    <cfRule type="expression" dxfId="19457" priority="6937">
      <formula>$Y303=2</formula>
    </cfRule>
    <cfRule type="expression" dxfId="19456" priority="6938">
      <formula>$Y303=1</formula>
    </cfRule>
  </conditionalFormatting>
  <conditionalFormatting sqref="W303">
    <cfRule type="expression" dxfId="19455" priority="6931">
      <formula>$Y303=4</formula>
    </cfRule>
    <cfRule type="expression" dxfId="19454" priority="6932">
      <formula>$Y303=3</formula>
    </cfRule>
    <cfRule type="expression" dxfId="19453" priority="6933">
      <formula>$Y303=2</formula>
    </cfRule>
    <cfRule type="expression" dxfId="19452" priority="6934">
      <formula>$Y303=1</formula>
    </cfRule>
  </conditionalFormatting>
  <conditionalFormatting sqref="AA303">
    <cfRule type="expression" dxfId="19451" priority="6927">
      <formula>$Y303=4</formula>
    </cfRule>
    <cfRule type="expression" dxfId="19450" priority="6928">
      <formula>$Y303=3</formula>
    </cfRule>
    <cfRule type="expression" dxfId="19449" priority="6929">
      <formula>$Y303=2</formula>
    </cfRule>
    <cfRule type="expression" dxfId="19448" priority="6930">
      <formula>$Y303=1</formula>
    </cfRule>
  </conditionalFormatting>
  <conditionalFormatting sqref="AA303">
    <cfRule type="expression" dxfId="19447" priority="6923">
      <formula>$Y303=4</formula>
    </cfRule>
    <cfRule type="expression" dxfId="19446" priority="6924">
      <formula>$Y303=3</formula>
    </cfRule>
    <cfRule type="expression" dxfId="19445" priority="6925">
      <formula>$Y303=2</formula>
    </cfRule>
    <cfRule type="expression" dxfId="19444" priority="6926">
      <formula>$Y303=1</formula>
    </cfRule>
  </conditionalFormatting>
  <conditionalFormatting sqref="AA303">
    <cfRule type="expression" dxfId="19443" priority="6919">
      <formula>$Y303=4</formula>
    </cfRule>
    <cfRule type="expression" dxfId="19442" priority="6920">
      <formula>$Y303=3</formula>
    </cfRule>
    <cfRule type="expression" dxfId="19441" priority="6921">
      <formula>$Y303=2</formula>
    </cfRule>
    <cfRule type="expression" dxfId="19440" priority="6922">
      <formula>$Y303=1</formula>
    </cfRule>
  </conditionalFormatting>
  <conditionalFormatting sqref="AF303">
    <cfRule type="expression" dxfId="19439" priority="6915">
      <formula>$Y303=4</formula>
    </cfRule>
    <cfRule type="expression" dxfId="19438" priority="6916">
      <formula>$Y303=3</formula>
    </cfRule>
    <cfRule type="expression" dxfId="19437" priority="6917">
      <formula>$Y303=2</formula>
    </cfRule>
    <cfRule type="expression" dxfId="19436" priority="6918">
      <formula>$Y303=1</formula>
    </cfRule>
  </conditionalFormatting>
  <conditionalFormatting sqref="AF303">
    <cfRule type="expression" dxfId="19435" priority="6911">
      <formula>$Y303=4</formula>
    </cfRule>
    <cfRule type="expression" dxfId="19434" priority="6912">
      <formula>$Y303=3</formula>
    </cfRule>
    <cfRule type="expression" dxfId="19433" priority="6913">
      <formula>$Y303=2</formula>
    </cfRule>
    <cfRule type="expression" dxfId="19432" priority="6914">
      <formula>$Y303=1</formula>
    </cfRule>
  </conditionalFormatting>
  <conditionalFormatting sqref="AF303">
    <cfRule type="expression" dxfId="19431" priority="6907">
      <formula>$Y303=4</formula>
    </cfRule>
    <cfRule type="expression" dxfId="19430" priority="6908">
      <formula>$Y303=3</formula>
    </cfRule>
    <cfRule type="expression" dxfId="19429" priority="6909">
      <formula>$Y303=2</formula>
    </cfRule>
    <cfRule type="expression" dxfId="19428" priority="6910">
      <formula>$Y303=1</formula>
    </cfRule>
  </conditionalFormatting>
  <conditionalFormatting sqref="R288">
    <cfRule type="expression" dxfId="19427" priority="6903">
      <formula>$Y288=4</formula>
    </cfRule>
    <cfRule type="expression" dxfId="19426" priority="6904">
      <formula>$Y288=3</formula>
    </cfRule>
    <cfRule type="expression" dxfId="19425" priority="6905">
      <formula>$Y288=2</formula>
    </cfRule>
    <cfRule type="expression" dxfId="19424" priority="6906">
      <formula>$Y288=1</formula>
    </cfRule>
  </conditionalFormatting>
  <conditionalFormatting sqref="R288">
    <cfRule type="expression" dxfId="19423" priority="6899">
      <formula>$Y288=4</formula>
    </cfRule>
    <cfRule type="expression" dxfId="19422" priority="6900">
      <formula>$Y288=3</formula>
    </cfRule>
    <cfRule type="expression" dxfId="19421" priority="6901">
      <formula>$Y288=2</formula>
    </cfRule>
    <cfRule type="expression" dxfId="19420" priority="6902">
      <formula>$Y288=1</formula>
    </cfRule>
  </conditionalFormatting>
  <conditionalFormatting sqref="Y288 S288:V288">
    <cfRule type="expression" dxfId="19419" priority="6895">
      <formula>$Y288=4</formula>
    </cfRule>
    <cfRule type="expression" dxfId="19418" priority="6896">
      <formula>$Y288=3</formula>
    </cfRule>
    <cfRule type="expression" dxfId="19417" priority="6897">
      <formula>$Y288=2</formula>
    </cfRule>
    <cfRule type="expression" dxfId="19416" priority="6898">
      <formula>$Y288=1</formula>
    </cfRule>
  </conditionalFormatting>
  <conditionalFormatting sqref="Y288 S288:V288">
    <cfRule type="expression" dxfId="19415" priority="6891">
      <formula>$Y288=4</formula>
    </cfRule>
    <cfRule type="expression" dxfId="19414" priority="6892">
      <formula>$Y288=3</formula>
    </cfRule>
    <cfRule type="expression" dxfId="19413" priority="6893">
      <formula>$Y288=2</formula>
    </cfRule>
    <cfRule type="expression" dxfId="19412" priority="6894">
      <formula>$Y288=1</formula>
    </cfRule>
  </conditionalFormatting>
  <conditionalFormatting sqref="Y288 S288:V288">
    <cfRule type="expression" dxfId="19411" priority="6887">
      <formula>$Y288=4</formula>
    </cfRule>
    <cfRule type="expression" dxfId="19410" priority="6888">
      <formula>$Y288=3</formula>
    </cfRule>
    <cfRule type="expression" dxfId="19409" priority="6889">
      <formula>$Y288=2</formula>
    </cfRule>
    <cfRule type="expression" dxfId="19408" priority="6890">
      <formula>$Y288=1</formula>
    </cfRule>
  </conditionalFormatting>
  <conditionalFormatting sqref="X288">
    <cfRule type="expression" dxfId="19407" priority="6883">
      <formula>$Y288=4</formula>
    </cfRule>
    <cfRule type="expression" dxfId="19406" priority="6884">
      <formula>$Y288=3</formula>
    </cfRule>
    <cfRule type="expression" dxfId="19405" priority="6885">
      <formula>$Y288=2</formula>
    </cfRule>
    <cfRule type="expression" dxfId="19404" priority="6886">
      <formula>$Y288=1</formula>
    </cfRule>
  </conditionalFormatting>
  <conditionalFormatting sqref="X288">
    <cfRule type="expression" dxfId="19403" priority="6879">
      <formula>$Y288=4</formula>
    </cfRule>
    <cfRule type="expression" dxfId="19402" priority="6880">
      <formula>$Y288=3</formula>
    </cfRule>
    <cfRule type="expression" dxfId="19401" priority="6881">
      <formula>$Y288=2</formula>
    </cfRule>
    <cfRule type="expression" dxfId="19400" priority="6882">
      <formula>$Y288=1</formula>
    </cfRule>
  </conditionalFormatting>
  <conditionalFormatting sqref="W288">
    <cfRule type="expression" dxfId="19399" priority="6875">
      <formula>$Y288=4</formula>
    </cfRule>
    <cfRule type="expression" dxfId="19398" priority="6876">
      <formula>$Y288=3</formula>
    </cfRule>
    <cfRule type="expression" dxfId="19397" priority="6877">
      <formula>$Y288=2</formula>
    </cfRule>
    <cfRule type="expression" dxfId="19396" priority="6878">
      <formula>$Y288=1</formula>
    </cfRule>
  </conditionalFormatting>
  <conditionalFormatting sqref="W288">
    <cfRule type="expression" dxfId="19395" priority="6871">
      <formula>$Y288=4</formula>
    </cfRule>
    <cfRule type="expression" dxfId="19394" priority="6872">
      <formula>$Y288=3</formula>
    </cfRule>
    <cfRule type="expression" dxfId="19393" priority="6873">
      <formula>$Y288=2</formula>
    </cfRule>
    <cfRule type="expression" dxfId="19392" priority="6874">
      <formula>$Y288=1</formula>
    </cfRule>
  </conditionalFormatting>
  <conditionalFormatting sqref="W288">
    <cfRule type="expression" dxfId="19391" priority="6867">
      <formula>$Y288=4</formula>
    </cfRule>
    <cfRule type="expression" dxfId="19390" priority="6868">
      <formula>$Y288=3</formula>
    </cfRule>
    <cfRule type="expression" dxfId="19389" priority="6869">
      <formula>$Y288=2</formula>
    </cfRule>
    <cfRule type="expression" dxfId="19388" priority="6870">
      <formula>$Y288=1</formula>
    </cfRule>
  </conditionalFormatting>
  <conditionalFormatting sqref="R289">
    <cfRule type="expression" dxfId="19387" priority="6863">
      <formula>$Y289=4</formula>
    </cfRule>
    <cfRule type="expression" dxfId="19386" priority="6864">
      <formula>$Y289=3</formula>
    </cfRule>
    <cfRule type="expression" dxfId="19385" priority="6865">
      <formula>$Y289=2</formula>
    </cfRule>
    <cfRule type="expression" dxfId="19384" priority="6866">
      <formula>$Y289=1</formula>
    </cfRule>
  </conditionalFormatting>
  <conditionalFormatting sqref="R289">
    <cfRule type="expression" dxfId="19383" priority="6859">
      <formula>$Y289=4</formula>
    </cfRule>
    <cfRule type="expression" dxfId="19382" priority="6860">
      <formula>$Y289=3</formula>
    </cfRule>
    <cfRule type="expression" dxfId="19381" priority="6861">
      <formula>$Y289=2</formula>
    </cfRule>
    <cfRule type="expression" dxfId="19380" priority="6862">
      <formula>$Y289=1</formula>
    </cfRule>
  </conditionalFormatting>
  <conditionalFormatting sqref="Y289 S289:V289">
    <cfRule type="expression" dxfId="19379" priority="6855">
      <formula>$Y289=4</formula>
    </cfRule>
    <cfRule type="expression" dxfId="19378" priority="6856">
      <formula>$Y289=3</formula>
    </cfRule>
    <cfRule type="expression" dxfId="19377" priority="6857">
      <formula>$Y289=2</formula>
    </cfRule>
    <cfRule type="expression" dxfId="19376" priority="6858">
      <formula>$Y289=1</formula>
    </cfRule>
  </conditionalFormatting>
  <conditionalFormatting sqref="Y289 S289:V289">
    <cfRule type="expression" dxfId="19375" priority="6851">
      <formula>$Y289=4</formula>
    </cfRule>
    <cfRule type="expression" dxfId="19374" priority="6852">
      <formula>$Y289=3</formula>
    </cfRule>
    <cfRule type="expression" dxfId="19373" priority="6853">
      <formula>$Y289=2</formula>
    </cfRule>
    <cfRule type="expression" dxfId="19372" priority="6854">
      <formula>$Y289=1</formula>
    </cfRule>
  </conditionalFormatting>
  <conditionalFormatting sqref="Y289 S289:V289">
    <cfRule type="expression" dxfId="19371" priority="6847">
      <formula>$Y289=4</formula>
    </cfRule>
    <cfRule type="expression" dxfId="19370" priority="6848">
      <formula>$Y289=3</formula>
    </cfRule>
    <cfRule type="expression" dxfId="19369" priority="6849">
      <formula>$Y289=2</formula>
    </cfRule>
    <cfRule type="expression" dxfId="19368" priority="6850">
      <formula>$Y289=1</formula>
    </cfRule>
  </conditionalFormatting>
  <conditionalFormatting sqref="X289">
    <cfRule type="expression" dxfId="19367" priority="6843">
      <formula>$Y289=4</formula>
    </cfRule>
    <cfRule type="expression" dxfId="19366" priority="6844">
      <formula>$Y289=3</formula>
    </cfRule>
    <cfRule type="expression" dxfId="19365" priority="6845">
      <formula>$Y289=2</formula>
    </cfRule>
    <cfRule type="expression" dxfId="19364" priority="6846">
      <formula>$Y289=1</formula>
    </cfRule>
  </conditionalFormatting>
  <conditionalFormatting sqref="X289">
    <cfRule type="expression" dxfId="19363" priority="6839">
      <formula>$Y289=4</formula>
    </cfRule>
    <cfRule type="expression" dxfId="19362" priority="6840">
      <formula>$Y289=3</formula>
    </cfRule>
    <cfRule type="expression" dxfId="19361" priority="6841">
      <formula>$Y289=2</formula>
    </cfRule>
    <cfRule type="expression" dxfId="19360" priority="6842">
      <formula>$Y289=1</formula>
    </cfRule>
  </conditionalFormatting>
  <conditionalFormatting sqref="W289">
    <cfRule type="expression" dxfId="19359" priority="6835">
      <formula>$Y289=4</formula>
    </cfRule>
    <cfRule type="expression" dxfId="19358" priority="6836">
      <formula>$Y289=3</formula>
    </cfRule>
    <cfRule type="expression" dxfId="19357" priority="6837">
      <formula>$Y289=2</formula>
    </cfRule>
    <cfRule type="expression" dxfId="19356" priority="6838">
      <formula>$Y289=1</formula>
    </cfRule>
  </conditionalFormatting>
  <conditionalFormatting sqref="W289">
    <cfRule type="expression" dxfId="19355" priority="6831">
      <formula>$Y289=4</formula>
    </cfRule>
    <cfRule type="expression" dxfId="19354" priority="6832">
      <formula>$Y289=3</formula>
    </cfRule>
    <cfRule type="expression" dxfId="19353" priority="6833">
      <formula>$Y289=2</formula>
    </cfRule>
    <cfRule type="expression" dxfId="19352" priority="6834">
      <formula>$Y289=1</formula>
    </cfRule>
  </conditionalFormatting>
  <conditionalFormatting sqref="W289">
    <cfRule type="expression" dxfId="19351" priority="6827">
      <formula>$Y289=4</formula>
    </cfRule>
    <cfRule type="expression" dxfId="19350" priority="6828">
      <formula>$Y289=3</formula>
    </cfRule>
    <cfRule type="expression" dxfId="19349" priority="6829">
      <formula>$Y289=2</formula>
    </cfRule>
    <cfRule type="expression" dxfId="19348" priority="6830">
      <formula>$Y289=1</formula>
    </cfRule>
  </conditionalFormatting>
  <conditionalFormatting sqref="J286">
    <cfRule type="expression" dxfId="19347" priority="6811">
      <formula>$Y286=4</formula>
    </cfRule>
    <cfRule type="expression" dxfId="19346" priority="6812">
      <formula>$Y286=3</formula>
    </cfRule>
    <cfRule type="expression" dxfId="19345" priority="6813">
      <formula>$Y286=2</formula>
    </cfRule>
    <cfRule type="expression" dxfId="19344" priority="6814">
      <formula>$Y286=1</formula>
    </cfRule>
  </conditionalFormatting>
  <conditionalFormatting sqref="R286">
    <cfRule type="expression" dxfId="19343" priority="6787">
      <formula>$Y286=4</formula>
    </cfRule>
    <cfRule type="expression" dxfId="19342" priority="6788">
      <formula>$Y286=3</formula>
    </cfRule>
    <cfRule type="expression" dxfId="19341" priority="6789">
      <formula>$Y286=2</formula>
    </cfRule>
    <cfRule type="expression" dxfId="19340" priority="6790">
      <formula>$Y286=1</formula>
    </cfRule>
  </conditionalFormatting>
  <conditionalFormatting sqref="R286">
    <cfRule type="expression" dxfId="19339" priority="6783">
      <formula>$Y286=4</formula>
    </cfRule>
    <cfRule type="expression" dxfId="19338" priority="6784">
      <formula>$Y286=3</formula>
    </cfRule>
    <cfRule type="expression" dxfId="19337" priority="6785">
      <formula>$Y286=2</formula>
    </cfRule>
    <cfRule type="expression" dxfId="19336" priority="6786">
      <formula>$Y286=1</formula>
    </cfRule>
  </conditionalFormatting>
  <conditionalFormatting sqref="O286">
    <cfRule type="expression" dxfId="19335" priority="6779">
      <formula>$Y286=4</formula>
    </cfRule>
    <cfRule type="expression" dxfId="19334" priority="6780">
      <formula>$Y286=3</formula>
    </cfRule>
    <cfRule type="expression" dxfId="19333" priority="6781">
      <formula>$Y286=2</formula>
    </cfRule>
    <cfRule type="expression" dxfId="19332" priority="6782">
      <formula>$Y286=1</formula>
    </cfRule>
  </conditionalFormatting>
  <conditionalFormatting sqref="O286">
    <cfRule type="expression" dxfId="19331" priority="6775">
      <formula>$Y286=4</formula>
    </cfRule>
    <cfRule type="expression" dxfId="19330" priority="6776">
      <formula>$Y286=3</formula>
    </cfRule>
    <cfRule type="expression" dxfId="19329" priority="6777">
      <formula>$Y286=2</formula>
    </cfRule>
    <cfRule type="expression" dxfId="19328" priority="6778">
      <formula>$Y286=1</formula>
    </cfRule>
  </conditionalFormatting>
  <conditionalFormatting sqref="Y286:Z286 Q286 S286:V286 AB286:AF286">
    <cfRule type="expression" dxfId="19327" priority="6771">
      <formula>$Y286=4</formula>
    </cfRule>
    <cfRule type="expression" dxfId="19326" priority="6772">
      <formula>$Y286=3</formula>
    </cfRule>
    <cfRule type="expression" dxfId="19325" priority="6773">
      <formula>$Y286=2</formula>
    </cfRule>
    <cfRule type="expression" dxfId="19324" priority="6774">
      <formula>$Y286=1</formula>
    </cfRule>
  </conditionalFormatting>
  <conditionalFormatting sqref="AA286">
    <cfRule type="expression" dxfId="19323" priority="6767">
      <formula>$Y286=4</formula>
    </cfRule>
    <cfRule type="expression" dxfId="19322" priority="6768">
      <formula>$Y286=3</formula>
    </cfRule>
    <cfRule type="expression" dxfId="19321" priority="6769">
      <formula>$Y286=2</formula>
    </cfRule>
    <cfRule type="expression" dxfId="19320" priority="6770">
      <formula>$Y286=1</formula>
    </cfRule>
  </conditionalFormatting>
  <conditionalFormatting sqref="P286">
    <cfRule type="expression" dxfId="19319" priority="6763">
      <formula>$Y286=4</formula>
    </cfRule>
    <cfRule type="expression" dxfId="19318" priority="6764">
      <formula>$Y286=3</formula>
    </cfRule>
    <cfRule type="expression" dxfId="19317" priority="6765">
      <formula>$Y286=2</formula>
    </cfRule>
    <cfRule type="expression" dxfId="19316" priority="6766">
      <formula>$Y286=1</formula>
    </cfRule>
  </conditionalFormatting>
  <conditionalFormatting sqref="Y286:Z286 Q286 S286:V286 AB286:AF286">
    <cfRule type="expression" dxfId="19315" priority="6759">
      <formula>$Y286=4</formula>
    </cfRule>
    <cfRule type="expression" dxfId="19314" priority="6760">
      <formula>$Y286=3</formula>
    </cfRule>
    <cfRule type="expression" dxfId="19313" priority="6761">
      <formula>$Y286=2</formula>
    </cfRule>
    <cfRule type="expression" dxfId="19312" priority="6762">
      <formula>$Y286=1</formula>
    </cfRule>
  </conditionalFormatting>
  <conditionalFormatting sqref="AA286">
    <cfRule type="expression" dxfId="19311" priority="6755">
      <formula>$Y286=4</formula>
    </cfRule>
    <cfRule type="expression" dxfId="19310" priority="6756">
      <formula>$Y286=3</formula>
    </cfRule>
    <cfRule type="expression" dxfId="19309" priority="6757">
      <formula>$Y286=2</formula>
    </cfRule>
    <cfRule type="expression" dxfId="19308" priority="6758">
      <formula>$Y286=1</formula>
    </cfRule>
  </conditionalFormatting>
  <conditionalFormatting sqref="P286">
    <cfRule type="expression" dxfId="19307" priority="6751">
      <formula>$Y286=4</formula>
    </cfRule>
    <cfRule type="expression" dxfId="19306" priority="6752">
      <formula>$Y286=3</formula>
    </cfRule>
    <cfRule type="expression" dxfId="19305" priority="6753">
      <formula>$Y286=2</formula>
    </cfRule>
    <cfRule type="expression" dxfId="19304" priority="6754">
      <formula>$Y286=1</formula>
    </cfRule>
  </conditionalFormatting>
  <conditionalFormatting sqref="Y286:Z286 Q286 S286:V286 AB286:AF286">
    <cfRule type="expression" dxfId="19303" priority="6747">
      <formula>$Y286=4</formula>
    </cfRule>
    <cfRule type="expression" dxfId="19302" priority="6748">
      <formula>$Y286=3</formula>
    </cfRule>
    <cfRule type="expression" dxfId="19301" priority="6749">
      <formula>$Y286=2</formula>
    </cfRule>
    <cfRule type="expression" dxfId="19300" priority="6750">
      <formula>$Y286=1</formula>
    </cfRule>
  </conditionalFormatting>
  <conditionalFormatting sqref="P286">
    <cfRule type="expression" dxfId="19299" priority="6739">
      <formula>$Y286=4</formula>
    </cfRule>
    <cfRule type="expression" dxfId="19298" priority="6740">
      <formula>$Y286=3</formula>
    </cfRule>
    <cfRule type="expression" dxfId="19297" priority="6741">
      <formula>$Y286=2</formula>
    </cfRule>
    <cfRule type="expression" dxfId="19296" priority="6742">
      <formula>$Y286=1</formula>
    </cfRule>
  </conditionalFormatting>
  <conditionalFormatting sqref="A286">
    <cfRule type="expression" dxfId="19295" priority="6823">
      <formula>$Y286=4</formula>
    </cfRule>
    <cfRule type="expression" dxfId="19294" priority="6824">
      <formula>$Y286=3</formula>
    </cfRule>
  </conditionalFormatting>
  <conditionalFormatting sqref="A286">
    <cfRule type="expression" dxfId="19293" priority="6825">
      <formula>$Y286=2</formula>
    </cfRule>
    <cfRule type="expression" dxfId="19292" priority="6826">
      <formula>$Y286=1</formula>
    </cfRule>
  </conditionalFormatting>
  <conditionalFormatting sqref="B286:D286">
    <cfRule type="expression" dxfId="19291" priority="6819">
      <formula>$Y286=4</formula>
    </cfRule>
    <cfRule type="expression" dxfId="19290" priority="6820">
      <formula>$Y286=3</formula>
    </cfRule>
  </conditionalFormatting>
  <conditionalFormatting sqref="B286:D286">
    <cfRule type="expression" dxfId="19289" priority="6821">
      <formula>$Y286=2</formula>
    </cfRule>
    <cfRule type="expression" dxfId="19288" priority="6822">
      <formula>$Y286=1</formula>
    </cfRule>
  </conditionalFormatting>
  <conditionalFormatting sqref="E286 J286:K286">
    <cfRule type="expression" dxfId="19287" priority="6815">
      <formula>$Y286=4</formula>
    </cfRule>
    <cfRule type="expression" dxfId="19286" priority="6816">
      <formula>$Y286=3</formula>
    </cfRule>
    <cfRule type="expression" dxfId="19285" priority="6817">
      <formula>$Y286=2</formula>
    </cfRule>
    <cfRule type="expression" dxfId="19284" priority="6818">
      <formula>$Y286=1</formula>
    </cfRule>
  </conditionalFormatting>
  <conditionalFormatting sqref="J286">
    <cfRule type="expression" dxfId="19283" priority="6807">
      <formula>$Y286=4</formula>
    </cfRule>
    <cfRule type="expression" dxfId="19282" priority="6808">
      <formula>$Y286=3</formula>
    </cfRule>
    <cfRule type="expression" dxfId="19281" priority="6809">
      <formula>$Y286=2</formula>
    </cfRule>
    <cfRule type="expression" dxfId="19280" priority="6810">
      <formula>$Y286=1</formula>
    </cfRule>
  </conditionalFormatting>
  <conditionalFormatting sqref="I286">
    <cfRule type="expression" dxfId="19279" priority="6803">
      <formula>$Y286=4</formula>
    </cfRule>
    <cfRule type="expression" dxfId="19278" priority="6804">
      <formula>$Y286=3</formula>
    </cfRule>
    <cfRule type="expression" dxfId="19277" priority="6805">
      <formula>$Y286=2</formula>
    </cfRule>
    <cfRule type="expression" dxfId="19276" priority="6806">
      <formula>$Y286=1</formula>
    </cfRule>
  </conditionalFormatting>
  <conditionalFormatting sqref="I286">
    <cfRule type="expression" dxfId="19275" priority="6799">
      <formula>$Y286=4</formula>
    </cfRule>
    <cfRule type="expression" dxfId="19274" priority="6800">
      <formula>$Y286=3</formula>
    </cfRule>
    <cfRule type="expression" dxfId="19273" priority="6801">
      <formula>$Y286=2</formula>
    </cfRule>
    <cfRule type="expression" dxfId="19272" priority="6802">
      <formula>$Y286=1</formula>
    </cfRule>
  </conditionalFormatting>
  <conditionalFormatting sqref="B286:C286">
    <cfRule type="expression" dxfId="19271" priority="6795">
      <formula>$Y286=4</formula>
    </cfRule>
    <cfRule type="expression" dxfId="19270" priority="6796">
      <formula>$Y286=3</formula>
    </cfRule>
  </conditionalFormatting>
  <conditionalFormatting sqref="B286:C286">
    <cfRule type="expression" dxfId="19269" priority="6797">
      <formula>$Y286=2</formula>
    </cfRule>
    <cfRule type="expression" dxfId="19268" priority="6798">
      <formula>$Y286=1</formula>
    </cfRule>
  </conditionalFormatting>
  <conditionalFormatting sqref="B286:C286">
    <cfRule type="expression" dxfId="19267" priority="6791">
      <formula>$Y286=4</formula>
    </cfRule>
    <cfRule type="expression" dxfId="19266" priority="6792">
      <formula>$Y286=3</formula>
    </cfRule>
  </conditionalFormatting>
  <conditionalFormatting sqref="B286:C286">
    <cfRule type="expression" dxfId="19265" priority="6793">
      <formula>$Y286=2</formula>
    </cfRule>
    <cfRule type="expression" dxfId="19264" priority="6794">
      <formula>$Y286=1</formula>
    </cfRule>
  </conditionalFormatting>
  <conditionalFormatting sqref="AA286">
    <cfRule type="expression" dxfId="19263" priority="6743">
      <formula>$Y286=4</formula>
    </cfRule>
    <cfRule type="expression" dxfId="19262" priority="6744">
      <formula>$Y286=3</formula>
    </cfRule>
    <cfRule type="expression" dxfId="19261" priority="6745">
      <formula>$Y286=2</formula>
    </cfRule>
    <cfRule type="expression" dxfId="19260" priority="6746">
      <formula>$Y286=1</formula>
    </cfRule>
  </conditionalFormatting>
  <conditionalFormatting sqref="H286">
    <cfRule type="expression" dxfId="19259" priority="6735">
      <formula>$Y286=4</formula>
    </cfRule>
    <cfRule type="expression" dxfId="19258" priority="6736">
      <formula>$Y286=3</formula>
    </cfRule>
    <cfRule type="expression" dxfId="19257" priority="6737">
      <formula>$Y286=2</formula>
    </cfRule>
    <cfRule type="expression" dxfId="19256" priority="6738">
      <formula>$Y286=1</formula>
    </cfRule>
  </conditionalFormatting>
  <conditionalFormatting sqref="H286">
    <cfRule type="expression" dxfId="19255" priority="6727">
      <formula>$Y286=4</formula>
    </cfRule>
    <cfRule type="expression" dxfId="19254" priority="6728">
      <formula>$Y286=3</formula>
    </cfRule>
    <cfRule type="expression" dxfId="19253" priority="6729">
      <formula>$Y286=2</formula>
    </cfRule>
    <cfRule type="expression" dxfId="19252" priority="6730">
      <formula>$Y286=1</formula>
    </cfRule>
    <cfRule type="expression" dxfId="19251" priority="6731">
      <formula>$Y286=4</formula>
    </cfRule>
    <cfRule type="expression" dxfId="19250" priority="6732">
      <formula>$Y286=3</formula>
    </cfRule>
    <cfRule type="expression" dxfId="19249" priority="6733">
      <formula>$Y286=2</formula>
    </cfRule>
    <cfRule type="expression" dxfId="19248" priority="6734">
      <formula>$Y286=1</formula>
    </cfRule>
  </conditionalFormatting>
  <conditionalFormatting sqref="H286">
    <cfRule type="expression" dxfId="19247" priority="6723">
      <formula>$Y286=4</formula>
    </cfRule>
    <cfRule type="expression" dxfId="19246" priority="6724">
      <formula>$Y286=3</formula>
    </cfRule>
    <cfRule type="expression" dxfId="19245" priority="6725">
      <formula>$Y286=2</formula>
    </cfRule>
    <cfRule type="expression" dxfId="19244" priority="6726">
      <formula>$Y286=1</formula>
    </cfRule>
  </conditionalFormatting>
  <conditionalFormatting sqref="H286">
    <cfRule type="expression" dxfId="19243" priority="6715">
      <formula>$Y286=4</formula>
    </cfRule>
    <cfRule type="expression" dxfId="19242" priority="6716">
      <formula>$Y286=3</formula>
    </cfRule>
    <cfRule type="expression" dxfId="19241" priority="6717">
      <formula>$Y286=2</formula>
    </cfRule>
    <cfRule type="expression" dxfId="19240" priority="6718">
      <formula>$Y286=1</formula>
    </cfRule>
    <cfRule type="expression" dxfId="19239" priority="6719">
      <formula>$Y286=4</formula>
    </cfRule>
    <cfRule type="expression" dxfId="19238" priority="6720">
      <formula>$Y286=3</formula>
    </cfRule>
    <cfRule type="expression" dxfId="19237" priority="6721">
      <formula>$Y286=2</formula>
    </cfRule>
    <cfRule type="expression" dxfId="19236" priority="6722">
      <formula>$Y286=1</formula>
    </cfRule>
  </conditionalFormatting>
  <conditionalFormatting sqref="H286">
    <cfRule type="expression" dxfId="19235" priority="6711">
      <formula>$Y286=4</formula>
    </cfRule>
    <cfRule type="expression" dxfId="19234" priority="6712">
      <formula>$Y286=3</formula>
    </cfRule>
    <cfRule type="expression" dxfId="19233" priority="6713">
      <formula>$Y286=2</formula>
    </cfRule>
    <cfRule type="expression" dxfId="19232" priority="6714">
      <formula>$Y286=1</formula>
    </cfRule>
  </conditionalFormatting>
  <conditionalFormatting sqref="H286">
    <cfRule type="expression" dxfId="19231" priority="6703">
      <formula>$Y286=4</formula>
    </cfRule>
    <cfRule type="expression" dxfId="19230" priority="6704">
      <formula>$Y286=3</formula>
    </cfRule>
    <cfRule type="expression" dxfId="19229" priority="6705">
      <formula>$Y286=2</formula>
    </cfRule>
    <cfRule type="expression" dxfId="19228" priority="6706">
      <formula>$Y286=1</formula>
    </cfRule>
    <cfRule type="expression" dxfId="19227" priority="6707">
      <formula>$Y286=4</formula>
    </cfRule>
    <cfRule type="expression" dxfId="19226" priority="6708">
      <formula>$Y286=3</formula>
    </cfRule>
    <cfRule type="expression" dxfId="19225" priority="6709">
      <formula>$Y286=2</formula>
    </cfRule>
    <cfRule type="expression" dxfId="19224" priority="6710">
      <formula>$Y286=1</formula>
    </cfRule>
  </conditionalFormatting>
  <conditionalFormatting sqref="H286">
    <cfRule type="expression" dxfId="19223" priority="6699">
      <formula>$Y286=4</formula>
    </cfRule>
    <cfRule type="expression" dxfId="19222" priority="6700">
      <formula>$Y286=3</formula>
    </cfRule>
    <cfRule type="expression" dxfId="19221" priority="6701">
      <formula>$Y286=2</formula>
    </cfRule>
    <cfRule type="expression" dxfId="19220" priority="6702">
      <formula>$Y286=1</formula>
    </cfRule>
  </conditionalFormatting>
  <conditionalFormatting sqref="H286">
    <cfRule type="expression" dxfId="19219" priority="6691">
      <formula>$Y286=4</formula>
    </cfRule>
    <cfRule type="expression" dxfId="19218" priority="6692">
      <formula>$Y286=3</formula>
    </cfRule>
    <cfRule type="expression" dxfId="19217" priority="6693">
      <formula>$Y286=2</formula>
    </cfRule>
    <cfRule type="expression" dxfId="19216" priority="6694">
      <formula>$Y286=1</formula>
    </cfRule>
    <cfRule type="expression" dxfId="19215" priority="6695">
      <formula>$Y286=4</formula>
    </cfRule>
    <cfRule type="expression" dxfId="19214" priority="6696">
      <formula>$Y286=3</formula>
    </cfRule>
    <cfRule type="expression" dxfId="19213" priority="6697">
      <formula>$Y286=2</formula>
    </cfRule>
    <cfRule type="expression" dxfId="19212" priority="6698">
      <formula>$Y286=1</formula>
    </cfRule>
  </conditionalFormatting>
  <conditionalFormatting sqref="H286">
    <cfRule type="expression" dxfId="19211" priority="6687">
      <formula>$Y286=4</formula>
    </cfRule>
    <cfRule type="expression" dxfId="19210" priority="6688">
      <formula>$Y286=3</formula>
    </cfRule>
    <cfRule type="expression" dxfId="19209" priority="6689">
      <formula>$Y286=2</formula>
    </cfRule>
    <cfRule type="expression" dxfId="19208" priority="6690">
      <formula>$Y286=1</formula>
    </cfRule>
  </conditionalFormatting>
  <conditionalFormatting sqref="H286">
    <cfRule type="expression" dxfId="19207" priority="6679">
      <formula>$Y286=4</formula>
    </cfRule>
    <cfRule type="expression" dxfId="19206" priority="6680">
      <formula>$Y286=3</formula>
    </cfRule>
    <cfRule type="expression" dxfId="19205" priority="6681">
      <formula>$Y286=2</formula>
    </cfRule>
    <cfRule type="expression" dxfId="19204" priority="6682">
      <formula>$Y286=1</formula>
    </cfRule>
    <cfRule type="expression" dxfId="19203" priority="6683">
      <formula>$Y286=4</formula>
    </cfRule>
    <cfRule type="expression" dxfId="19202" priority="6684">
      <formula>$Y286=3</formula>
    </cfRule>
    <cfRule type="expression" dxfId="19201" priority="6685">
      <formula>$Y286=2</formula>
    </cfRule>
    <cfRule type="expression" dxfId="19200" priority="6686">
      <formula>$Y286=1</formula>
    </cfRule>
  </conditionalFormatting>
  <conditionalFormatting sqref="X286">
    <cfRule type="expression" dxfId="19199" priority="6675">
      <formula>$Y286=4</formula>
    </cfRule>
    <cfRule type="expression" dxfId="19198" priority="6676">
      <formula>$Y286=3</formula>
    </cfRule>
    <cfRule type="expression" dxfId="19197" priority="6677">
      <formula>$Y286=2</formula>
    </cfRule>
    <cfRule type="expression" dxfId="19196" priority="6678">
      <formula>$Y286=1</formula>
    </cfRule>
  </conditionalFormatting>
  <conditionalFormatting sqref="X286">
    <cfRule type="expression" dxfId="19195" priority="6671">
      <formula>$Y286=4</formula>
    </cfRule>
    <cfRule type="expression" dxfId="19194" priority="6672">
      <formula>$Y286=3</formula>
    </cfRule>
    <cfRule type="expression" dxfId="19193" priority="6673">
      <formula>$Y286=2</formula>
    </cfRule>
    <cfRule type="expression" dxfId="19192" priority="6674">
      <formula>$Y286=1</formula>
    </cfRule>
  </conditionalFormatting>
  <conditionalFormatting sqref="W286">
    <cfRule type="expression" dxfId="19191" priority="6667">
      <formula>$Y286=4</formula>
    </cfRule>
    <cfRule type="expression" dxfId="19190" priority="6668">
      <formula>$Y286=3</formula>
    </cfRule>
    <cfRule type="expression" dxfId="19189" priority="6669">
      <formula>$Y286=2</formula>
    </cfRule>
    <cfRule type="expression" dxfId="19188" priority="6670">
      <formula>$Y286=1</formula>
    </cfRule>
  </conditionalFormatting>
  <conditionalFormatting sqref="W286">
    <cfRule type="expression" dxfId="19187" priority="6663">
      <formula>$Y286=4</formula>
    </cfRule>
    <cfRule type="expression" dxfId="19186" priority="6664">
      <formula>$Y286=3</formula>
    </cfRule>
    <cfRule type="expression" dxfId="19185" priority="6665">
      <formula>$Y286=2</formula>
    </cfRule>
    <cfRule type="expression" dxfId="19184" priority="6666">
      <formula>$Y286=1</formula>
    </cfRule>
  </conditionalFormatting>
  <conditionalFormatting sqref="W286">
    <cfRule type="expression" dxfId="19183" priority="6659">
      <formula>$Y286=4</formula>
    </cfRule>
    <cfRule type="expression" dxfId="19182" priority="6660">
      <formula>$Y286=3</formula>
    </cfRule>
    <cfRule type="expression" dxfId="19181" priority="6661">
      <formula>$Y286=2</formula>
    </cfRule>
    <cfRule type="expression" dxfId="19180" priority="6662">
      <formula>$Y286=1</formula>
    </cfRule>
  </conditionalFormatting>
  <conditionalFormatting sqref="L286:M286">
    <cfRule type="expression" dxfId="19179" priority="6655">
      <formula>$Y286=4</formula>
    </cfRule>
    <cfRule type="expression" dxfId="19178" priority="6656">
      <formula>$Y286=3</formula>
    </cfRule>
    <cfRule type="expression" dxfId="19177" priority="6657">
      <formula>$Y286=2</formula>
    </cfRule>
    <cfRule type="expression" dxfId="19176" priority="6658">
      <formula>$Y286=1</formula>
    </cfRule>
  </conditionalFormatting>
  <conditionalFormatting sqref="N286">
    <cfRule type="expression" dxfId="19175" priority="6651">
      <formula>$Y286=4</formula>
    </cfRule>
    <cfRule type="expression" dxfId="19174" priority="6652">
      <formula>$Y286=3</formula>
    </cfRule>
    <cfRule type="expression" dxfId="19173" priority="6653">
      <formula>$Y286=2</formula>
    </cfRule>
    <cfRule type="expression" dxfId="19172" priority="6654">
      <formula>$Y286=1</formula>
    </cfRule>
  </conditionalFormatting>
  <conditionalFormatting sqref="N286">
    <cfRule type="expression" dxfId="19171" priority="6647">
      <formula>$Y286=4</formula>
    </cfRule>
    <cfRule type="expression" dxfId="19170" priority="6648">
      <formula>$Y286=3</formula>
    </cfRule>
    <cfRule type="expression" dxfId="19169" priority="6649">
      <formula>$Y286=2</formula>
    </cfRule>
    <cfRule type="expression" dxfId="19168" priority="6650">
      <formula>$Y286=1</formula>
    </cfRule>
  </conditionalFormatting>
  <conditionalFormatting sqref="F286">
    <cfRule type="expression" dxfId="19167" priority="6643">
      <formula>$Y286=4</formula>
    </cfRule>
    <cfRule type="expression" dxfId="19166" priority="6644">
      <formula>$Y286=3</formula>
    </cfRule>
    <cfRule type="expression" dxfId="19165" priority="6645">
      <formula>$Y286=2</formula>
    </cfRule>
    <cfRule type="expression" dxfId="19164" priority="6646">
      <formula>$Y286=1</formula>
    </cfRule>
  </conditionalFormatting>
  <conditionalFormatting sqref="F286">
    <cfRule type="expression" dxfId="19163" priority="6635">
      <formula>$Y286=4</formula>
    </cfRule>
    <cfRule type="expression" dxfId="19162" priority="6636">
      <formula>$Y286=3</formula>
    </cfRule>
    <cfRule type="expression" dxfId="19161" priority="6637">
      <formula>$Y286=2</formula>
    </cfRule>
    <cfRule type="expression" dxfId="19160" priority="6638">
      <formula>$Y286=1</formula>
    </cfRule>
    <cfRule type="expression" dxfId="19159" priority="6639">
      <formula>$Y286=4</formula>
    </cfRule>
    <cfRule type="expression" dxfId="19158" priority="6640">
      <formula>$Y286=3</formula>
    </cfRule>
    <cfRule type="expression" dxfId="19157" priority="6641">
      <formula>$Y286=2</formula>
    </cfRule>
    <cfRule type="expression" dxfId="19156" priority="6642">
      <formula>$Y286=1</formula>
    </cfRule>
  </conditionalFormatting>
  <conditionalFormatting sqref="F286">
    <cfRule type="expression" dxfId="19155" priority="6619">
      <formula>$Y286=4</formula>
    </cfRule>
    <cfRule type="expression" dxfId="19154" priority="6620">
      <formula>$Y286=3</formula>
    </cfRule>
    <cfRule type="expression" dxfId="19153" priority="6621">
      <formula>$Y286=2</formula>
    </cfRule>
    <cfRule type="expression" dxfId="19152" priority="6622">
      <formula>$Y286=1</formula>
    </cfRule>
  </conditionalFormatting>
  <conditionalFormatting sqref="F286">
    <cfRule type="expression" dxfId="19151" priority="6631">
      <formula>$Y286=4</formula>
    </cfRule>
    <cfRule type="expression" dxfId="19150" priority="6632">
      <formula>$Y286=3</formula>
    </cfRule>
    <cfRule type="expression" dxfId="19149" priority="6633">
      <formula>$Y286=2</formula>
    </cfRule>
    <cfRule type="expression" dxfId="19148" priority="6634">
      <formula>$Y286=1</formula>
    </cfRule>
  </conditionalFormatting>
  <conditionalFormatting sqref="F286">
    <cfRule type="expression" dxfId="19147" priority="6623">
      <formula>$Y286=4</formula>
    </cfRule>
    <cfRule type="expression" dxfId="19146" priority="6624">
      <formula>$Y286=3</formula>
    </cfRule>
    <cfRule type="expression" dxfId="19145" priority="6625">
      <formula>$Y286=2</formula>
    </cfRule>
    <cfRule type="expression" dxfId="19144" priority="6626">
      <formula>$Y286=1</formula>
    </cfRule>
    <cfRule type="expression" dxfId="19143" priority="6627">
      <formula>$Y286=4</formula>
    </cfRule>
    <cfRule type="expression" dxfId="19142" priority="6628">
      <formula>$Y286=3</formula>
    </cfRule>
    <cfRule type="expression" dxfId="19141" priority="6629">
      <formula>$Y286=2</formula>
    </cfRule>
    <cfRule type="expression" dxfId="19140" priority="6630">
      <formula>$Y286=1</formula>
    </cfRule>
  </conditionalFormatting>
  <conditionalFormatting sqref="F286">
    <cfRule type="expression" dxfId="19139" priority="6611">
      <formula>$Y286=4</formula>
    </cfRule>
    <cfRule type="expression" dxfId="19138" priority="6612">
      <formula>$Y286=3</formula>
    </cfRule>
    <cfRule type="expression" dxfId="19137" priority="6613">
      <formula>$Y286=2</formula>
    </cfRule>
    <cfRule type="expression" dxfId="19136" priority="6614">
      <formula>$Y286=1</formula>
    </cfRule>
    <cfRule type="expression" dxfId="19135" priority="6615">
      <formula>$Y286=4</formula>
    </cfRule>
    <cfRule type="expression" dxfId="19134" priority="6616">
      <formula>$Y286=3</formula>
    </cfRule>
    <cfRule type="expression" dxfId="19133" priority="6617">
      <formula>$Y286=2</formula>
    </cfRule>
    <cfRule type="expression" dxfId="19132" priority="6618">
      <formula>$Y286=1</formula>
    </cfRule>
  </conditionalFormatting>
  <conditionalFormatting sqref="G286">
    <cfRule type="expression" dxfId="19131" priority="6607">
      <formula>$Y286=4</formula>
    </cfRule>
    <cfRule type="expression" dxfId="19130" priority="6608">
      <formula>$Y286=3</formula>
    </cfRule>
    <cfRule type="expression" dxfId="19129" priority="6609">
      <formula>$Y286=2</formula>
    </cfRule>
    <cfRule type="expression" dxfId="19128" priority="6610">
      <formula>$Y286=1</formula>
    </cfRule>
  </conditionalFormatting>
  <conditionalFormatting sqref="G286">
    <cfRule type="expression" dxfId="19127" priority="6599">
      <formula>$Y286=4</formula>
    </cfRule>
    <cfRule type="expression" dxfId="19126" priority="6600">
      <formula>$Y286=3</formula>
    </cfRule>
    <cfRule type="expression" dxfId="19125" priority="6601">
      <formula>$Y286=2</formula>
    </cfRule>
    <cfRule type="expression" dxfId="19124" priority="6602">
      <formula>$Y286=1</formula>
    </cfRule>
    <cfRule type="expression" dxfId="19123" priority="6603">
      <formula>$Y286=4</formula>
    </cfRule>
    <cfRule type="expression" dxfId="19122" priority="6604">
      <formula>$Y286=3</formula>
    </cfRule>
    <cfRule type="expression" dxfId="19121" priority="6605">
      <formula>$Y286=2</formula>
    </cfRule>
    <cfRule type="expression" dxfId="19120" priority="6606">
      <formula>$Y286=1</formula>
    </cfRule>
  </conditionalFormatting>
  <conditionalFormatting sqref="G286">
    <cfRule type="expression" dxfId="19119" priority="6595">
      <formula>$Y286=4</formula>
    </cfRule>
    <cfRule type="expression" dxfId="19118" priority="6596">
      <formula>$Y286=3</formula>
    </cfRule>
    <cfRule type="expression" dxfId="19117" priority="6597">
      <formula>$Y286=2</formula>
    </cfRule>
    <cfRule type="expression" dxfId="19116" priority="6598">
      <formula>$Y286=1</formula>
    </cfRule>
  </conditionalFormatting>
  <conditionalFormatting sqref="G286">
    <cfRule type="expression" dxfId="19115" priority="6587">
      <formula>$Y286=4</formula>
    </cfRule>
    <cfRule type="expression" dxfId="19114" priority="6588">
      <formula>$Y286=3</formula>
    </cfRule>
    <cfRule type="expression" dxfId="19113" priority="6589">
      <formula>$Y286=2</formula>
    </cfRule>
    <cfRule type="expression" dxfId="19112" priority="6590">
      <formula>$Y286=1</formula>
    </cfRule>
    <cfRule type="expression" dxfId="19111" priority="6591">
      <formula>$Y286=4</formula>
    </cfRule>
    <cfRule type="expression" dxfId="19110" priority="6592">
      <formula>$Y286=3</formula>
    </cfRule>
    <cfRule type="expression" dxfId="19109" priority="6593">
      <formula>$Y286=2</formula>
    </cfRule>
    <cfRule type="expression" dxfId="19108" priority="6594">
      <formula>$Y286=1</formula>
    </cfRule>
  </conditionalFormatting>
  <conditionalFormatting sqref="F307:F308">
    <cfRule type="expression" dxfId="19107" priority="6583">
      <formula>$Y307=4</formula>
    </cfRule>
    <cfRule type="expression" dxfId="19106" priority="6584">
      <formula>$Y307=3</formula>
    </cfRule>
    <cfRule type="expression" dxfId="19105" priority="6585">
      <formula>$Y307=2</formula>
    </cfRule>
    <cfRule type="expression" dxfId="19104" priority="6586">
      <formula>$Y307=1</formula>
    </cfRule>
  </conditionalFormatting>
  <conditionalFormatting sqref="F307:F308">
    <cfRule type="expression" dxfId="19103" priority="6575">
      <formula>$Y307=4</formula>
    </cfRule>
    <cfRule type="expression" dxfId="19102" priority="6576">
      <formula>$Y307=3</formula>
    </cfRule>
    <cfRule type="expression" dxfId="19101" priority="6577">
      <formula>$Y307=2</formula>
    </cfRule>
    <cfRule type="expression" dxfId="19100" priority="6578">
      <formula>$Y307=1</formula>
    </cfRule>
    <cfRule type="expression" dxfId="19099" priority="6579">
      <formula>$Y307=4</formula>
    </cfRule>
    <cfRule type="expression" dxfId="19098" priority="6580">
      <formula>$Y307=3</formula>
    </cfRule>
    <cfRule type="expression" dxfId="19097" priority="6581">
      <formula>$Y307=2</formula>
    </cfRule>
    <cfRule type="expression" dxfId="19096" priority="6582">
      <formula>$Y307=1</formula>
    </cfRule>
  </conditionalFormatting>
  <conditionalFormatting sqref="F307:F308">
    <cfRule type="expression" dxfId="19095" priority="6559">
      <formula>$Y307=4</formula>
    </cfRule>
    <cfRule type="expression" dxfId="19094" priority="6560">
      <formula>$Y307=3</formula>
    </cfRule>
    <cfRule type="expression" dxfId="19093" priority="6561">
      <formula>$Y307=2</formula>
    </cfRule>
    <cfRule type="expression" dxfId="19092" priority="6562">
      <formula>$Y307=1</formula>
    </cfRule>
  </conditionalFormatting>
  <conditionalFormatting sqref="F307:F308">
    <cfRule type="expression" dxfId="19091" priority="6571">
      <formula>$Y307=4</formula>
    </cfRule>
    <cfRule type="expression" dxfId="19090" priority="6572">
      <formula>$Y307=3</formula>
    </cfRule>
    <cfRule type="expression" dxfId="19089" priority="6573">
      <formula>$Y307=2</formula>
    </cfRule>
    <cfRule type="expression" dxfId="19088" priority="6574">
      <formula>$Y307=1</formula>
    </cfRule>
  </conditionalFormatting>
  <conditionalFormatting sqref="F307:F308">
    <cfRule type="expression" dxfId="19087" priority="6563">
      <formula>$Y307=4</formula>
    </cfRule>
    <cfRule type="expression" dxfId="19086" priority="6564">
      <formula>$Y307=3</formula>
    </cfRule>
    <cfRule type="expression" dxfId="19085" priority="6565">
      <formula>$Y307=2</formula>
    </cfRule>
    <cfRule type="expression" dxfId="19084" priority="6566">
      <formula>$Y307=1</formula>
    </cfRule>
    <cfRule type="expression" dxfId="19083" priority="6567">
      <formula>$Y307=4</formula>
    </cfRule>
    <cfRule type="expression" dxfId="19082" priority="6568">
      <formula>$Y307=3</formula>
    </cfRule>
    <cfRule type="expression" dxfId="19081" priority="6569">
      <formula>$Y307=2</formula>
    </cfRule>
    <cfRule type="expression" dxfId="19080" priority="6570">
      <formula>$Y307=1</formula>
    </cfRule>
  </conditionalFormatting>
  <conditionalFormatting sqref="F307:F308">
    <cfRule type="expression" dxfId="19079" priority="6551">
      <formula>$Y307=4</formula>
    </cfRule>
    <cfRule type="expression" dxfId="19078" priority="6552">
      <formula>$Y307=3</formula>
    </cfRule>
    <cfRule type="expression" dxfId="19077" priority="6553">
      <formula>$Y307=2</formula>
    </cfRule>
    <cfRule type="expression" dxfId="19076" priority="6554">
      <formula>$Y307=1</formula>
    </cfRule>
    <cfRule type="expression" dxfId="19075" priority="6555">
      <formula>$Y307=4</formula>
    </cfRule>
    <cfRule type="expression" dxfId="19074" priority="6556">
      <formula>$Y307=3</formula>
    </cfRule>
    <cfRule type="expression" dxfId="19073" priority="6557">
      <formula>$Y307=2</formula>
    </cfRule>
    <cfRule type="expression" dxfId="19072" priority="6558">
      <formula>$Y307=1</formula>
    </cfRule>
  </conditionalFormatting>
  <conditionalFormatting sqref="G307">
    <cfRule type="expression" dxfId="19071" priority="6547">
      <formula>$Y307=4</formula>
    </cfRule>
    <cfRule type="expression" dxfId="19070" priority="6548">
      <formula>$Y307=3</formula>
    </cfRule>
    <cfRule type="expression" dxfId="19069" priority="6549">
      <formula>$Y307=2</formula>
    </cfRule>
    <cfRule type="expression" dxfId="19068" priority="6550">
      <formula>$Y307=1</formula>
    </cfRule>
  </conditionalFormatting>
  <conditionalFormatting sqref="G307">
    <cfRule type="expression" dxfId="19067" priority="6539">
      <formula>$Y307=4</formula>
    </cfRule>
    <cfRule type="expression" dxfId="19066" priority="6540">
      <formula>$Y307=3</formula>
    </cfRule>
    <cfRule type="expression" dxfId="19065" priority="6541">
      <formula>$Y307=2</formula>
    </cfRule>
    <cfRule type="expression" dxfId="19064" priority="6542">
      <formula>$Y307=1</formula>
    </cfRule>
    <cfRule type="expression" dxfId="19063" priority="6543">
      <formula>$Y307=4</formula>
    </cfRule>
    <cfRule type="expression" dxfId="19062" priority="6544">
      <formula>$Y307=3</formula>
    </cfRule>
    <cfRule type="expression" dxfId="19061" priority="6545">
      <formula>$Y307=2</formula>
    </cfRule>
    <cfRule type="expression" dxfId="19060" priority="6546">
      <formula>$Y307=1</formula>
    </cfRule>
  </conditionalFormatting>
  <conditionalFormatting sqref="G307">
    <cfRule type="expression" dxfId="19059" priority="6535">
      <formula>$Y307=4</formula>
    </cfRule>
    <cfRule type="expression" dxfId="19058" priority="6536">
      <formula>$Y307=3</formula>
    </cfRule>
    <cfRule type="expression" dxfId="19057" priority="6537">
      <formula>$Y307=2</formula>
    </cfRule>
    <cfRule type="expression" dxfId="19056" priority="6538">
      <formula>$Y307=1</formula>
    </cfRule>
  </conditionalFormatting>
  <conditionalFormatting sqref="G307">
    <cfRule type="expression" dxfId="19055" priority="6527">
      <formula>$Y307=4</formula>
    </cfRule>
    <cfRule type="expression" dxfId="19054" priority="6528">
      <formula>$Y307=3</formula>
    </cfRule>
    <cfRule type="expression" dxfId="19053" priority="6529">
      <formula>$Y307=2</formula>
    </cfRule>
    <cfRule type="expression" dxfId="19052" priority="6530">
      <formula>$Y307=1</formula>
    </cfRule>
    <cfRule type="expression" dxfId="19051" priority="6531">
      <formula>$Y307=4</formula>
    </cfRule>
    <cfRule type="expression" dxfId="19050" priority="6532">
      <formula>$Y307=3</formula>
    </cfRule>
    <cfRule type="expression" dxfId="19049" priority="6533">
      <formula>$Y307=2</formula>
    </cfRule>
    <cfRule type="expression" dxfId="19048" priority="6534">
      <formula>$Y307=1</formula>
    </cfRule>
  </conditionalFormatting>
  <conditionalFormatting sqref="F307:F308">
    <cfRule type="expression" dxfId="19047" priority="6523">
      <formula>$Y307=4</formula>
    </cfRule>
    <cfRule type="expression" dxfId="19046" priority="6524">
      <formula>$Y307=3</formula>
    </cfRule>
    <cfRule type="expression" dxfId="19045" priority="6525">
      <formula>$Y307=2</formula>
    </cfRule>
    <cfRule type="expression" dxfId="19044" priority="6526">
      <formula>$Y307=1</formula>
    </cfRule>
  </conditionalFormatting>
  <conditionalFormatting sqref="F307:F308">
    <cfRule type="expression" dxfId="19043" priority="6515">
      <formula>$Y307=4</formula>
    </cfRule>
    <cfRule type="expression" dxfId="19042" priority="6516">
      <formula>$Y307=3</formula>
    </cfRule>
    <cfRule type="expression" dxfId="19041" priority="6517">
      <formula>$Y307=2</formula>
    </cfRule>
    <cfRule type="expression" dxfId="19040" priority="6518">
      <formula>$Y307=1</formula>
    </cfRule>
    <cfRule type="expression" dxfId="19039" priority="6519">
      <formula>$Y307=4</formula>
    </cfRule>
    <cfRule type="expression" dxfId="19038" priority="6520">
      <formula>$Y307=3</formula>
    </cfRule>
    <cfRule type="expression" dxfId="19037" priority="6521">
      <formula>$Y307=2</formula>
    </cfRule>
    <cfRule type="expression" dxfId="19036" priority="6522">
      <formula>$Y307=1</formula>
    </cfRule>
  </conditionalFormatting>
  <conditionalFormatting sqref="F307:F308">
    <cfRule type="expression" dxfId="19035" priority="6499">
      <formula>$Y307=4</formula>
    </cfRule>
    <cfRule type="expression" dxfId="19034" priority="6500">
      <formula>$Y307=3</formula>
    </cfRule>
    <cfRule type="expression" dxfId="19033" priority="6501">
      <formula>$Y307=2</formula>
    </cfRule>
    <cfRule type="expression" dxfId="19032" priority="6502">
      <formula>$Y307=1</formula>
    </cfRule>
  </conditionalFormatting>
  <conditionalFormatting sqref="F307:F308">
    <cfRule type="expression" dxfId="19031" priority="6511">
      <formula>$Y307=4</formula>
    </cfRule>
    <cfRule type="expression" dxfId="19030" priority="6512">
      <formula>$Y307=3</formula>
    </cfRule>
    <cfRule type="expression" dxfId="19029" priority="6513">
      <formula>$Y307=2</formula>
    </cfRule>
    <cfRule type="expression" dxfId="19028" priority="6514">
      <formula>$Y307=1</formula>
    </cfRule>
  </conditionalFormatting>
  <conditionalFormatting sqref="F307:F308">
    <cfRule type="expression" dxfId="19027" priority="6503">
      <formula>$Y307=4</formula>
    </cfRule>
    <cfRule type="expression" dxfId="19026" priority="6504">
      <formula>$Y307=3</formula>
    </cfRule>
    <cfRule type="expression" dxfId="19025" priority="6505">
      <formula>$Y307=2</formula>
    </cfRule>
    <cfRule type="expression" dxfId="19024" priority="6506">
      <formula>$Y307=1</formula>
    </cfRule>
    <cfRule type="expression" dxfId="19023" priority="6507">
      <formula>$Y307=4</formula>
    </cfRule>
    <cfRule type="expression" dxfId="19022" priority="6508">
      <formula>$Y307=3</formula>
    </cfRule>
    <cfRule type="expression" dxfId="19021" priority="6509">
      <formula>$Y307=2</formula>
    </cfRule>
    <cfRule type="expression" dxfId="19020" priority="6510">
      <formula>$Y307=1</formula>
    </cfRule>
  </conditionalFormatting>
  <conditionalFormatting sqref="F307:F308">
    <cfRule type="expression" dxfId="19019" priority="6491">
      <formula>$Y307=4</formula>
    </cfRule>
    <cfRule type="expression" dxfId="19018" priority="6492">
      <formula>$Y307=3</formula>
    </cfRule>
    <cfRule type="expression" dxfId="19017" priority="6493">
      <formula>$Y307=2</formula>
    </cfRule>
    <cfRule type="expression" dxfId="19016" priority="6494">
      <formula>$Y307=1</formula>
    </cfRule>
    <cfRule type="expression" dxfId="19015" priority="6495">
      <formula>$Y307=4</formula>
    </cfRule>
    <cfRule type="expression" dxfId="19014" priority="6496">
      <formula>$Y307=3</formula>
    </cfRule>
    <cfRule type="expression" dxfId="19013" priority="6497">
      <formula>$Y307=2</formula>
    </cfRule>
    <cfRule type="expression" dxfId="19012" priority="6498">
      <formula>$Y307=1</formula>
    </cfRule>
  </conditionalFormatting>
  <conditionalFormatting sqref="G307">
    <cfRule type="expression" dxfId="19011" priority="6487">
      <formula>$Y307=4</formula>
    </cfRule>
    <cfRule type="expression" dxfId="19010" priority="6488">
      <formula>$Y307=3</formula>
    </cfRule>
    <cfRule type="expression" dxfId="19009" priority="6489">
      <formula>$Y307=2</formula>
    </cfRule>
    <cfRule type="expression" dxfId="19008" priority="6490">
      <formula>$Y307=1</formula>
    </cfRule>
  </conditionalFormatting>
  <conditionalFormatting sqref="G307">
    <cfRule type="expression" dxfId="19007" priority="6479">
      <formula>$Y307=4</formula>
    </cfRule>
    <cfRule type="expression" dxfId="19006" priority="6480">
      <formula>$Y307=3</formula>
    </cfRule>
    <cfRule type="expression" dxfId="19005" priority="6481">
      <formula>$Y307=2</formula>
    </cfRule>
    <cfRule type="expression" dxfId="19004" priority="6482">
      <formula>$Y307=1</formula>
    </cfRule>
    <cfRule type="expression" dxfId="19003" priority="6483">
      <formula>$Y307=4</formula>
    </cfRule>
    <cfRule type="expression" dxfId="19002" priority="6484">
      <formula>$Y307=3</formula>
    </cfRule>
    <cfRule type="expression" dxfId="19001" priority="6485">
      <formula>$Y307=2</formula>
    </cfRule>
    <cfRule type="expression" dxfId="19000" priority="6486">
      <formula>$Y307=1</formula>
    </cfRule>
  </conditionalFormatting>
  <conditionalFormatting sqref="G307">
    <cfRule type="expression" dxfId="18999" priority="6475">
      <formula>$Y307=4</formula>
    </cfRule>
    <cfRule type="expression" dxfId="18998" priority="6476">
      <formula>$Y307=3</formula>
    </cfRule>
    <cfRule type="expression" dxfId="18997" priority="6477">
      <formula>$Y307=2</formula>
    </cfRule>
    <cfRule type="expression" dxfId="18996" priority="6478">
      <formula>$Y307=1</formula>
    </cfRule>
  </conditionalFormatting>
  <conditionalFormatting sqref="G307">
    <cfRule type="expression" dxfId="18995" priority="6467">
      <formula>$Y307=4</formula>
    </cfRule>
    <cfRule type="expression" dxfId="18994" priority="6468">
      <formula>$Y307=3</formula>
    </cfRule>
    <cfRule type="expression" dxfId="18993" priority="6469">
      <formula>$Y307=2</formula>
    </cfRule>
    <cfRule type="expression" dxfId="18992" priority="6470">
      <formula>$Y307=1</formula>
    </cfRule>
    <cfRule type="expression" dxfId="18991" priority="6471">
      <formula>$Y307=4</formula>
    </cfRule>
    <cfRule type="expression" dxfId="18990" priority="6472">
      <formula>$Y307=3</formula>
    </cfRule>
    <cfRule type="expression" dxfId="18989" priority="6473">
      <formula>$Y307=2</formula>
    </cfRule>
    <cfRule type="expression" dxfId="18988" priority="6474">
      <formula>$Y307=1</formula>
    </cfRule>
  </conditionalFormatting>
  <conditionalFormatting sqref="I307">
    <cfRule type="expression" dxfId="18987" priority="6463">
      <formula>$Y307=4</formula>
    </cfRule>
    <cfRule type="expression" dxfId="18986" priority="6464">
      <formula>$Y307=3</formula>
    </cfRule>
    <cfRule type="expression" dxfId="18985" priority="6465">
      <formula>$Y307=2</formula>
    </cfRule>
    <cfRule type="expression" dxfId="18984" priority="6466">
      <formula>$Y307=1</formula>
    </cfRule>
  </conditionalFormatting>
  <conditionalFormatting sqref="I307">
    <cfRule type="expression" dxfId="18983" priority="6459">
      <formula>$Y307=4</formula>
    </cfRule>
    <cfRule type="expression" dxfId="18982" priority="6460">
      <formula>$Y307=3</formula>
    </cfRule>
    <cfRule type="expression" dxfId="18981" priority="6461">
      <formula>$Y307=2</formula>
    </cfRule>
    <cfRule type="expression" dxfId="18980" priority="6462">
      <formula>$Y307=1</formula>
    </cfRule>
  </conditionalFormatting>
  <conditionalFormatting sqref="B308">
    <cfRule type="expression" dxfId="18979" priority="6455">
      <formula>$Y308=4</formula>
    </cfRule>
    <cfRule type="expression" dxfId="18978" priority="6456">
      <formula>$Y308=3</formula>
    </cfRule>
  </conditionalFormatting>
  <conditionalFormatting sqref="B308">
    <cfRule type="expression" dxfId="18977" priority="6457">
      <formula>$Y308=2</formula>
    </cfRule>
    <cfRule type="expression" dxfId="18976" priority="6458">
      <formula>$Y308=1</formula>
    </cfRule>
  </conditionalFormatting>
  <conditionalFormatting sqref="B308">
    <cfRule type="expression" dxfId="18975" priority="6451">
      <formula>$Y308=4</formula>
    </cfRule>
    <cfRule type="expression" dxfId="18974" priority="6452">
      <formula>$Y308=3</formula>
    </cfRule>
  </conditionalFormatting>
  <conditionalFormatting sqref="B308">
    <cfRule type="expression" dxfId="18973" priority="6453">
      <formula>$Y308=2</formula>
    </cfRule>
    <cfRule type="expression" dxfId="18972" priority="6454">
      <formula>$Y308=1</formula>
    </cfRule>
  </conditionalFormatting>
  <conditionalFormatting sqref="B308">
    <cfRule type="expression" dxfId="18971" priority="6447">
      <formula>$Y308=4</formula>
    </cfRule>
    <cfRule type="expression" dxfId="18970" priority="6448">
      <formula>$Y308=3</formula>
    </cfRule>
  </conditionalFormatting>
  <conditionalFormatting sqref="B308">
    <cfRule type="expression" dxfId="18969" priority="6449">
      <formula>$Y308=2</formula>
    </cfRule>
    <cfRule type="expression" dxfId="18968" priority="6450">
      <formula>$Y308=1</formula>
    </cfRule>
  </conditionalFormatting>
  <conditionalFormatting sqref="B308">
    <cfRule type="expression" dxfId="18967" priority="6443">
      <formula>$Y308=4</formula>
    </cfRule>
    <cfRule type="expression" dxfId="18966" priority="6444">
      <formula>$Y308=3</formula>
    </cfRule>
  </conditionalFormatting>
  <conditionalFormatting sqref="B308">
    <cfRule type="expression" dxfId="18965" priority="6445">
      <formula>$Y308=2</formula>
    </cfRule>
    <cfRule type="expression" dxfId="18964" priority="6446">
      <formula>$Y308=1</formula>
    </cfRule>
  </conditionalFormatting>
  <conditionalFormatting sqref="B308">
    <cfRule type="expression" dxfId="18963" priority="6439">
      <formula>$Y308=4</formula>
    </cfRule>
    <cfRule type="expression" dxfId="18962" priority="6440">
      <formula>$Y308=3</formula>
    </cfRule>
  </conditionalFormatting>
  <conditionalFormatting sqref="B308">
    <cfRule type="expression" dxfId="18961" priority="6441">
      <formula>$Y308=2</formula>
    </cfRule>
    <cfRule type="expression" dxfId="18960" priority="6442">
      <formula>$Y308=1</formula>
    </cfRule>
  </conditionalFormatting>
  <conditionalFormatting sqref="B308">
    <cfRule type="expression" dxfId="18959" priority="6435">
      <formula>$Y308=4</formula>
    </cfRule>
    <cfRule type="expression" dxfId="18958" priority="6436">
      <formula>$Y308=3</formula>
    </cfRule>
  </conditionalFormatting>
  <conditionalFormatting sqref="B308">
    <cfRule type="expression" dxfId="18957" priority="6437">
      <formula>$Y308=2</formula>
    </cfRule>
    <cfRule type="expression" dxfId="18956" priority="6438">
      <formula>$Y308=1</formula>
    </cfRule>
  </conditionalFormatting>
  <conditionalFormatting sqref="G308">
    <cfRule type="expression" dxfId="18955" priority="6395">
      <formula>$Y308=4</formula>
    </cfRule>
    <cfRule type="expression" dxfId="18954" priority="6396">
      <formula>$Y308=3</formula>
    </cfRule>
    <cfRule type="expression" dxfId="18953" priority="6397">
      <formula>$Y308=2</formula>
    </cfRule>
    <cfRule type="expression" dxfId="18952" priority="6398">
      <formula>$Y308=1</formula>
    </cfRule>
  </conditionalFormatting>
  <conditionalFormatting sqref="G308">
    <cfRule type="expression" dxfId="18951" priority="6387">
      <formula>$Y308=4</formula>
    </cfRule>
    <cfRule type="expression" dxfId="18950" priority="6388">
      <formula>$Y308=3</formula>
    </cfRule>
    <cfRule type="expression" dxfId="18949" priority="6389">
      <formula>$Y308=2</formula>
    </cfRule>
    <cfRule type="expression" dxfId="18948" priority="6390">
      <formula>$Y308=1</formula>
    </cfRule>
    <cfRule type="expression" dxfId="18947" priority="6391">
      <formula>$Y308=4</formula>
    </cfRule>
    <cfRule type="expression" dxfId="18946" priority="6392">
      <formula>$Y308=3</formula>
    </cfRule>
    <cfRule type="expression" dxfId="18945" priority="6393">
      <formula>$Y308=2</formula>
    </cfRule>
    <cfRule type="expression" dxfId="18944" priority="6394">
      <formula>$Y308=1</formula>
    </cfRule>
  </conditionalFormatting>
  <conditionalFormatting sqref="G308">
    <cfRule type="expression" dxfId="18943" priority="6383">
      <formula>$Y308=4</formula>
    </cfRule>
    <cfRule type="expression" dxfId="18942" priority="6384">
      <formula>$Y308=3</formula>
    </cfRule>
    <cfRule type="expression" dxfId="18941" priority="6385">
      <formula>$Y308=2</formula>
    </cfRule>
    <cfRule type="expression" dxfId="18940" priority="6386">
      <formula>$Y308=1</formula>
    </cfRule>
  </conditionalFormatting>
  <conditionalFormatting sqref="G308">
    <cfRule type="expression" dxfId="18939" priority="6375">
      <formula>$Y308=4</formula>
    </cfRule>
    <cfRule type="expression" dxfId="18938" priority="6376">
      <formula>$Y308=3</formula>
    </cfRule>
    <cfRule type="expression" dxfId="18937" priority="6377">
      <formula>$Y308=2</formula>
    </cfRule>
    <cfRule type="expression" dxfId="18936" priority="6378">
      <formula>$Y308=1</formula>
    </cfRule>
    <cfRule type="expression" dxfId="18935" priority="6379">
      <formula>$Y308=4</formula>
    </cfRule>
    <cfRule type="expression" dxfId="18934" priority="6380">
      <formula>$Y308=3</formula>
    </cfRule>
    <cfRule type="expression" dxfId="18933" priority="6381">
      <formula>$Y308=2</formula>
    </cfRule>
    <cfRule type="expression" dxfId="18932" priority="6382">
      <formula>$Y308=1</formula>
    </cfRule>
  </conditionalFormatting>
  <conditionalFormatting sqref="G308">
    <cfRule type="expression" dxfId="18931" priority="6335">
      <formula>$Y308=4</formula>
    </cfRule>
    <cfRule type="expression" dxfId="18930" priority="6336">
      <formula>$Y308=3</formula>
    </cfRule>
    <cfRule type="expression" dxfId="18929" priority="6337">
      <formula>$Y308=2</formula>
    </cfRule>
    <cfRule type="expression" dxfId="18928" priority="6338">
      <formula>$Y308=1</formula>
    </cfRule>
  </conditionalFormatting>
  <conditionalFormatting sqref="G308">
    <cfRule type="expression" dxfId="18927" priority="6327">
      <formula>$Y308=4</formula>
    </cfRule>
    <cfRule type="expression" dxfId="18926" priority="6328">
      <formula>$Y308=3</formula>
    </cfRule>
    <cfRule type="expression" dxfId="18925" priority="6329">
      <formula>$Y308=2</formula>
    </cfRule>
    <cfRule type="expression" dxfId="18924" priority="6330">
      <formula>$Y308=1</formula>
    </cfRule>
    <cfRule type="expression" dxfId="18923" priority="6331">
      <formula>$Y308=4</formula>
    </cfRule>
    <cfRule type="expression" dxfId="18922" priority="6332">
      <formula>$Y308=3</formula>
    </cfRule>
    <cfRule type="expression" dxfId="18921" priority="6333">
      <formula>$Y308=2</formula>
    </cfRule>
    <cfRule type="expression" dxfId="18920" priority="6334">
      <formula>$Y308=1</formula>
    </cfRule>
  </conditionalFormatting>
  <conditionalFormatting sqref="G308">
    <cfRule type="expression" dxfId="18919" priority="6323">
      <formula>$Y308=4</formula>
    </cfRule>
    <cfRule type="expression" dxfId="18918" priority="6324">
      <formula>$Y308=3</formula>
    </cfRule>
    <cfRule type="expression" dxfId="18917" priority="6325">
      <formula>$Y308=2</formula>
    </cfRule>
    <cfRule type="expression" dxfId="18916" priority="6326">
      <formula>$Y308=1</formula>
    </cfRule>
  </conditionalFormatting>
  <conditionalFormatting sqref="G308">
    <cfRule type="expression" dxfId="18915" priority="6315">
      <formula>$Y308=4</formula>
    </cfRule>
    <cfRule type="expression" dxfId="18914" priority="6316">
      <formula>$Y308=3</formula>
    </cfRule>
    <cfRule type="expression" dxfId="18913" priority="6317">
      <formula>$Y308=2</formula>
    </cfRule>
    <cfRule type="expression" dxfId="18912" priority="6318">
      <formula>$Y308=1</formula>
    </cfRule>
    <cfRule type="expression" dxfId="18911" priority="6319">
      <formula>$Y308=4</formula>
    </cfRule>
    <cfRule type="expression" dxfId="18910" priority="6320">
      <formula>$Y308=3</formula>
    </cfRule>
    <cfRule type="expression" dxfId="18909" priority="6321">
      <formula>$Y308=2</formula>
    </cfRule>
    <cfRule type="expression" dxfId="18908" priority="6322">
      <formula>$Y308=1</formula>
    </cfRule>
  </conditionalFormatting>
  <conditionalFormatting sqref="I308">
    <cfRule type="expression" dxfId="18907" priority="6311">
      <formula>$Y308=4</formula>
    </cfRule>
    <cfRule type="expression" dxfId="18906" priority="6312">
      <formula>$Y308=3</formula>
    </cfRule>
    <cfRule type="expression" dxfId="18905" priority="6313">
      <formula>$Y308=2</formula>
    </cfRule>
    <cfRule type="expression" dxfId="18904" priority="6314">
      <formula>$Y308=1</formula>
    </cfRule>
  </conditionalFormatting>
  <conditionalFormatting sqref="I308">
    <cfRule type="expression" dxfId="18903" priority="6307">
      <formula>$Y308=4</formula>
    </cfRule>
    <cfRule type="expression" dxfId="18902" priority="6308">
      <formula>$Y308=3</formula>
    </cfRule>
    <cfRule type="expression" dxfId="18901" priority="6309">
      <formula>$Y308=2</formula>
    </cfRule>
    <cfRule type="expression" dxfId="18900" priority="6310">
      <formula>$Y308=1</formula>
    </cfRule>
  </conditionalFormatting>
  <conditionalFormatting sqref="Q308">
    <cfRule type="expression" dxfId="18899" priority="6303">
      <formula>$Y308=4</formula>
    </cfRule>
    <cfRule type="expression" dxfId="18898" priority="6304">
      <formula>$Y308=3</formula>
    </cfRule>
    <cfRule type="expression" dxfId="18897" priority="6305">
      <formula>$Y308=2</formula>
    </cfRule>
    <cfRule type="expression" dxfId="18896" priority="6306">
      <formula>$Y308=1</formula>
    </cfRule>
  </conditionalFormatting>
  <conditionalFormatting sqref="P308">
    <cfRule type="expression" dxfId="18895" priority="6299">
      <formula>$Y308=4</formula>
    </cfRule>
    <cfRule type="expression" dxfId="18894" priority="6300">
      <formula>$Y308=3</formula>
    </cfRule>
    <cfRule type="expression" dxfId="18893" priority="6301">
      <formula>$Y308=2</formula>
    </cfRule>
    <cfRule type="expression" dxfId="18892" priority="6302">
      <formula>$Y308=1</formula>
    </cfRule>
  </conditionalFormatting>
  <conditionalFormatting sqref="Q308">
    <cfRule type="expression" dxfId="18891" priority="6295">
      <formula>$Y308=4</formula>
    </cfRule>
    <cfRule type="expression" dxfId="18890" priority="6296">
      <formula>$Y308=3</formula>
    </cfRule>
    <cfRule type="expression" dxfId="18889" priority="6297">
      <formula>$Y308=2</formula>
    </cfRule>
    <cfRule type="expression" dxfId="18888" priority="6298">
      <formula>$Y308=1</formula>
    </cfRule>
  </conditionalFormatting>
  <conditionalFormatting sqref="P308">
    <cfRule type="expression" dxfId="18887" priority="6291">
      <formula>$Y308=4</formula>
    </cfRule>
    <cfRule type="expression" dxfId="18886" priority="6292">
      <formula>$Y308=3</formula>
    </cfRule>
    <cfRule type="expression" dxfId="18885" priority="6293">
      <formula>$Y308=2</formula>
    </cfRule>
    <cfRule type="expression" dxfId="18884" priority="6294">
      <formula>$Y308=1</formula>
    </cfRule>
  </conditionalFormatting>
  <conditionalFormatting sqref="Q308">
    <cfRule type="expression" dxfId="18883" priority="6287">
      <formula>$Y308=4</formula>
    </cfRule>
    <cfRule type="expression" dxfId="18882" priority="6288">
      <formula>$Y308=3</formula>
    </cfRule>
    <cfRule type="expression" dxfId="18881" priority="6289">
      <formula>$Y308=2</formula>
    </cfRule>
    <cfRule type="expression" dxfId="18880" priority="6290">
      <formula>$Y308=1</formula>
    </cfRule>
  </conditionalFormatting>
  <conditionalFormatting sqref="P308">
    <cfRule type="expression" dxfId="18879" priority="6283">
      <formula>$Y308=4</formula>
    </cfRule>
    <cfRule type="expression" dxfId="18878" priority="6284">
      <formula>$Y308=3</formula>
    </cfRule>
    <cfRule type="expression" dxfId="18877" priority="6285">
      <formula>$Y308=2</formula>
    </cfRule>
    <cfRule type="expression" dxfId="18876" priority="6286">
      <formula>$Y308=1</formula>
    </cfRule>
  </conditionalFormatting>
  <conditionalFormatting sqref="Q308">
    <cfRule type="expression" dxfId="18875" priority="6279">
      <formula>$Y308=4</formula>
    </cfRule>
    <cfRule type="expression" dxfId="18874" priority="6280">
      <formula>$Y308=3</formula>
    </cfRule>
    <cfRule type="expression" dxfId="18873" priority="6281">
      <formula>$Y308=2</formula>
    </cfRule>
    <cfRule type="expression" dxfId="18872" priority="6282">
      <formula>$Y308=1</formula>
    </cfRule>
  </conditionalFormatting>
  <conditionalFormatting sqref="Q308">
    <cfRule type="expression" dxfId="18871" priority="6275">
      <formula>$Y308=4</formula>
    </cfRule>
    <cfRule type="expression" dxfId="18870" priority="6276">
      <formula>$Y308=3</formula>
    </cfRule>
    <cfRule type="expression" dxfId="18869" priority="6277">
      <formula>$Y308=2</formula>
    </cfRule>
    <cfRule type="expression" dxfId="18868" priority="6278">
      <formula>$Y308=1</formula>
    </cfRule>
  </conditionalFormatting>
  <conditionalFormatting sqref="Q308">
    <cfRule type="expression" dxfId="18867" priority="6271">
      <formula>$Y308=4</formula>
    </cfRule>
    <cfRule type="expression" dxfId="18866" priority="6272">
      <formula>$Y308=3</formula>
    </cfRule>
    <cfRule type="expression" dxfId="18865" priority="6273">
      <formula>$Y308=2</formula>
    </cfRule>
    <cfRule type="expression" dxfId="18864" priority="6274">
      <formula>$Y308=1</formula>
    </cfRule>
  </conditionalFormatting>
  <conditionalFormatting sqref="P308">
    <cfRule type="expression" dxfId="18863" priority="6267">
      <formula>$Y308=4</formula>
    </cfRule>
    <cfRule type="expression" dxfId="18862" priority="6268">
      <formula>$Y308=3</formula>
    </cfRule>
    <cfRule type="expression" dxfId="18861" priority="6269">
      <formula>$Y308=2</formula>
    </cfRule>
    <cfRule type="expression" dxfId="18860" priority="6270">
      <formula>$Y308=1</formula>
    </cfRule>
  </conditionalFormatting>
  <conditionalFormatting sqref="P308">
    <cfRule type="expression" dxfId="18859" priority="6263">
      <formula>$Y308=4</formula>
    </cfRule>
    <cfRule type="expression" dxfId="18858" priority="6264">
      <formula>$Y308=3</formula>
    </cfRule>
    <cfRule type="expression" dxfId="18857" priority="6265">
      <formula>$Y308=2</formula>
    </cfRule>
    <cfRule type="expression" dxfId="18856" priority="6266">
      <formula>$Y308=1</formula>
    </cfRule>
  </conditionalFormatting>
  <conditionalFormatting sqref="P308">
    <cfRule type="expression" dxfId="18855" priority="6259">
      <formula>$Y308=4</formula>
    </cfRule>
    <cfRule type="expression" dxfId="18854" priority="6260">
      <formula>$Y308=3</formula>
    </cfRule>
    <cfRule type="expression" dxfId="18853" priority="6261">
      <formula>$Y308=2</formula>
    </cfRule>
    <cfRule type="expression" dxfId="18852" priority="6262">
      <formula>$Y308=1</formula>
    </cfRule>
  </conditionalFormatting>
  <conditionalFormatting sqref="N308">
    <cfRule type="expression" dxfId="18851" priority="6255">
      <formula>$Y308=4</formula>
    </cfRule>
    <cfRule type="expression" dxfId="18850" priority="6256">
      <formula>$Y308=3</formula>
    </cfRule>
    <cfRule type="expression" dxfId="18849" priority="6257">
      <formula>$Y308=2</formula>
    </cfRule>
    <cfRule type="expression" dxfId="18848" priority="6258">
      <formula>$Y308=1</formula>
    </cfRule>
  </conditionalFormatting>
  <conditionalFormatting sqref="N308">
    <cfRule type="expression" dxfId="18847" priority="6251">
      <formula>$Y308=4</formula>
    </cfRule>
    <cfRule type="expression" dxfId="18846" priority="6252">
      <formula>$Y308=3</formula>
    </cfRule>
    <cfRule type="expression" dxfId="18845" priority="6253">
      <formula>$Y308=2</formula>
    </cfRule>
    <cfRule type="expression" dxfId="18844" priority="6254">
      <formula>$Y308=1</formula>
    </cfRule>
  </conditionalFormatting>
  <conditionalFormatting sqref="X308">
    <cfRule type="expression" dxfId="18843" priority="6247">
      <formula>$Y308=4</formula>
    </cfRule>
    <cfRule type="expression" dxfId="18842" priority="6248">
      <formula>$Y308=3</formula>
    </cfRule>
    <cfRule type="expression" dxfId="18841" priority="6249">
      <formula>$Y308=2</formula>
    </cfRule>
    <cfRule type="expression" dxfId="18840" priority="6250">
      <formula>$Y308=1</formula>
    </cfRule>
  </conditionalFormatting>
  <conditionalFormatting sqref="X308">
    <cfRule type="expression" dxfId="18839" priority="6243">
      <formula>$Y308=4</formula>
    </cfRule>
    <cfRule type="expression" dxfId="18838" priority="6244">
      <formula>$Y308=3</formula>
    </cfRule>
    <cfRule type="expression" dxfId="18837" priority="6245">
      <formula>$Y308=2</formula>
    </cfRule>
    <cfRule type="expression" dxfId="18836" priority="6246">
      <formula>$Y308=1</formula>
    </cfRule>
  </conditionalFormatting>
  <conditionalFormatting sqref="W308">
    <cfRule type="expression" dxfId="18835" priority="6239">
      <formula>$Y308=4</formula>
    </cfRule>
    <cfRule type="expression" dxfId="18834" priority="6240">
      <formula>$Y308=3</formula>
    </cfRule>
    <cfRule type="expression" dxfId="18833" priority="6241">
      <formula>$Y308=2</formula>
    </cfRule>
    <cfRule type="expression" dxfId="18832" priority="6242">
      <formula>$Y308=1</formula>
    </cfRule>
  </conditionalFormatting>
  <conditionalFormatting sqref="W308">
    <cfRule type="expression" dxfId="18831" priority="6235">
      <formula>$Y308=4</formula>
    </cfRule>
    <cfRule type="expression" dxfId="18830" priority="6236">
      <formula>$Y308=3</formula>
    </cfRule>
    <cfRule type="expression" dxfId="18829" priority="6237">
      <formula>$Y308=2</formula>
    </cfRule>
    <cfRule type="expression" dxfId="18828" priority="6238">
      <formula>$Y308=1</formula>
    </cfRule>
  </conditionalFormatting>
  <conditionalFormatting sqref="W308">
    <cfRule type="expression" dxfId="18827" priority="6231">
      <formula>$Y308=4</formula>
    </cfRule>
    <cfRule type="expression" dxfId="18826" priority="6232">
      <formula>$Y308=3</formula>
    </cfRule>
    <cfRule type="expression" dxfId="18825" priority="6233">
      <formula>$Y308=2</formula>
    </cfRule>
    <cfRule type="expression" dxfId="18824" priority="6234">
      <formula>$Y308=1</formula>
    </cfRule>
  </conditionalFormatting>
  <conditionalFormatting sqref="AF308">
    <cfRule type="expression" dxfId="18823" priority="6227">
      <formula>$Y308=4</formula>
    </cfRule>
    <cfRule type="expression" dxfId="18822" priority="6228">
      <formula>$Y308=3</formula>
    </cfRule>
    <cfRule type="expression" dxfId="18821" priority="6229">
      <formula>$Y308=2</formula>
    </cfRule>
    <cfRule type="expression" dxfId="18820" priority="6230">
      <formula>$Y308=1</formula>
    </cfRule>
  </conditionalFormatting>
  <conditionalFormatting sqref="AF308">
    <cfRule type="expression" dxfId="18819" priority="6223">
      <formula>$Y308=4</formula>
    </cfRule>
    <cfRule type="expression" dxfId="18818" priority="6224">
      <formula>$Y308=3</formula>
    </cfRule>
    <cfRule type="expression" dxfId="18817" priority="6225">
      <formula>$Y308=2</formula>
    </cfRule>
    <cfRule type="expression" dxfId="18816" priority="6226">
      <formula>$Y308=1</formula>
    </cfRule>
  </conditionalFormatting>
  <conditionalFormatting sqref="AF308">
    <cfRule type="expression" dxfId="18815" priority="6219">
      <formula>$Y308=4</formula>
    </cfRule>
    <cfRule type="expression" dxfId="18814" priority="6220">
      <formula>$Y308=3</formula>
    </cfRule>
    <cfRule type="expression" dxfId="18813" priority="6221">
      <formula>$Y308=2</formula>
    </cfRule>
    <cfRule type="expression" dxfId="18812" priority="6222">
      <formula>$Y308=1</formula>
    </cfRule>
  </conditionalFormatting>
  <conditionalFormatting sqref="C307:C308">
    <cfRule type="expression" dxfId="18811" priority="6215">
      <formula>$Y307=4</formula>
    </cfRule>
    <cfRule type="expression" dxfId="18810" priority="6216">
      <formula>$Y307=3</formula>
    </cfRule>
  </conditionalFormatting>
  <conditionalFormatting sqref="C307:C308">
    <cfRule type="expression" dxfId="18809" priority="6217">
      <formula>$Y307=2</formula>
    </cfRule>
    <cfRule type="expression" dxfId="18808" priority="6218">
      <formula>$Y307=1</formula>
    </cfRule>
  </conditionalFormatting>
  <conditionalFormatting sqref="C307:C308">
    <cfRule type="expression" dxfId="18807" priority="6211">
      <formula>$Y307=4</formula>
    </cfRule>
    <cfRule type="expression" dxfId="18806" priority="6212">
      <formula>$Y307=3</formula>
    </cfRule>
  </conditionalFormatting>
  <conditionalFormatting sqref="C307:C308">
    <cfRule type="expression" dxfId="18805" priority="6213">
      <formula>$Y307=2</formula>
    </cfRule>
    <cfRule type="expression" dxfId="18804" priority="6214">
      <formula>$Y307=1</formula>
    </cfRule>
  </conditionalFormatting>
  <conditionalFormatting sqref="C307:C308">
    <cfRule type="expression" dxfId="18803" priority="6207">
      <formula>$Y307=4</formula>
    </cfRule>
    <cfRule type="expression" dxfId="18802" priority="6208">
      <formula>$Y307=3</formula>
    </cfRule>
  </conditionalFormatting>
  <conditionalFormatting sqref="C307:C308">
    <cfRule type="expression" dxfId="18801" priority="6209">
      <formula>$Y307=2</formula>
    </cfRule>
    <cfRule type="expression" dxfId="18800" priority="6210">
      <formula>$Y307=1</formula>
    </cfRule>
  </conditionalFormatting>
  <conditionalFormatting sqref="C307:C308">
    <cfRule type="expression" dxfId="18799" priority="6203">
      <formula>$Y307=4</formula>
    </cfRule>
    <cfRule type="expression" dxfId="18798" priority="6204">
      <formula>$Y307=3</formula>
    </cfRule>
  </conditionalFormatting>
  <conditionalFormatting sqref="C307:C308">
    <cfRule type="expression" dxfId="18797" priority="6205">
      <formula>$Y307=2</formula>
    </cfRule>
    <cfRule type="expression" dxfId="18796" priority="6206">
      <formula>$Y307=1</formula>
    </cfRule>
  </conditionalFormatting>
  <conditionalFormatting sqref="C307:C308">
    <cfRule type="expression" dxfId="18795" priority="6199">
      <formula>$Y307=4</formula>
    </cfRule>
    <cfRule type="expression" dxfId="18794" priority="6200">
      <formula>$Y307=3</formula>
    </cfRule>
  </conditionalFormatting>
  <conditionalFormatting sqref="C307:C308">
    <cfRule type="expression" dxfId="18793" priority="6201">
      <formula>$Y307=2</formula>
    </cfRule>
    <cfRule type="expression" dxfId="18792" priority="6202">
      <formula>$Y307=1</formula>
    </cfRule>
  </conditionalFormatting>
  <conditionalFormatting sqref="C307:C308">
    <cfRule type="expression" dxfId="18791" priority="6195">
      <formula>$Y307=4</formula>
    </cfRule>
    <cfRule type="expression" dxfId="18790" priority="6196">
      <formula>$Y307=3</formula>
    </cfRule>
  </conditionalFormatting>
  <conditionalFormatting sqref="C307:C308">
    <cfRule type="expression" dxfId="18789" priority="6197">
      <formula>$Y307=2</formula>
    </cfRule>
    <cfRule type="expression" dxfId="18788" priority="6198">
      <formula>$Y307=1</formula>
    </cfRule>
  </conditionalFormatting>
  <conditionalFormatting sqref="B309">
    <cfRule type="expression" dxfId="18787" priority="6191">
      <formula>$Y309=4</formula>
    </cfRule>
    <cfRule type="expression" dxfId="18786" priority="6192">
      <formula>$Y309=3</formula>
    </cfRule>
  </conditionalFormatting>
  <conditionalFormatting sqref="B309">
    <cfRule type="expression" dxfId="18785" priority="6193">
      <formula>$Y309=2</formula>
    </cfRule>
    <cfRule type="expression" dxfId="18784" priority="6194">
      <formula>$Y309=1</formula>
    </cfRule>
  </conditionalFormatting>
  <conditionalFormatting sqref="B309">
    <cfRule type="expression" dxfId="18783" priority="6187">
      <formula>$Y309=4</formula>
    </cfRule>
    <cfRule type="expression" dxfId="18782" priority="6188">
      <formula>$Y309=3</formula>
    </cfRule>
  </conditionalFormatting>
  <conditionalFormatting sqref="B309">
    <cfRule type="expression" dxfId="18781" priority="6189">
      <formula>$Y309=2</formula>
    </cfRule>
    <cfRule type="expression" dxfId="18780" priority="6190">
      <formula>$Y309=1</formula>
    </cfRule>
  </conditionalFormatting>
  <conditionalFormatting sqref="B309">
    <cfRule type="expression" dxfId="18779" priority="6183">
      <formula>$Y309=4</formula>
    </cfRule>
    <cfRule type="expression" dxfId="18778" priority="6184">
      <formula>$Y309=3</formula>
    </cfRule>
  </conditionalFormatting>
  <conditionalFormatting sqref="B309">
    <cfRule type="expression" dxfId="18777" priority="6185">
      <formula>$Y309=2</formula>
    </cfRule>
    <cfRule type="expression" dxfId="18776" priority="6186">
      <formula>$Y309=1</formula>
    </cfRule>
  </conditionalFormatting>
  <conditionalFormatting sqref="B309">
    <cfRule type="expression" dxfId="18775" priority="6179">
      <formula>$Y309=4</formula>
    </cfRule>
    <cfRule type="expression" dxfId="18774" priority="6180">
      <formula>$Y309=3</formula>
    </cfRule>
  </conditionalFormatting>
  <conditionalFormatting sqref="B309">
    <cfRule type="expression" dxfId="18773" priority="6181">
      <formula>$Y309=2</formula>
    </cfRule>
    <cfRule type="expression" dxfId="18772" priority="6182">
      <formula>$Y309=1</formula>
    </cfRule>
  </conditionalFormatting>
  <conditionalFormatting sqref="B309">
    <cfRule type="expression" dxfId="18771" priority="6175">
      <formula>$Y309=4</formula>
    </cfRule>
    <cfRule type="expression" dxfId="18770" priority="6176">
      <formula>$Y309=3</formula>
    </cfRule>
  </conditionalFormatting>
  <conditionalFormatting sqref="B309">
    <cfRule type="expression" dxfId="18769" priority="6177">
      <formula>$Y309=2</formula>
    </cfRule>
    <cfRule type="expression" dxfId="18768" priority="6178">
      <formula>$Y309=1</formula>
    </cfRule>
  </conditionalFormatting>
  <conditionalFormatting sqref="B309">
    <cfRule type="expression" dxfId="18767" priority="6171">
      <formula>$Y309=4</formula>
    </cfRule>
    <cfRule type="expression" dxfId="18766" priority="6172">
      <formula>$Y309=3</formula>
    </cfRule>
  </conditionalFormatting>
  <conditionalFormatting sqref="B309">
    <cfRule type="expression" dxfId="18765" priority="6173">
      <formula>$Y309=2</formula>
    </cfRule>
    <cfRule type="expression" dxfId="18764" priority="6174">
      <formula>$Y309=1</formula>
    </cfRule>
  </conditionalFormatting>
  <conditionalFormatting sqref="C309">
    <cfRule type="expression" dxfId="18763" priority="6167">
      <formula>$Y309=4</formula>
    </cfRule>
    <cfRule type="expression" dxfId="18762" priority="6168">
      <formula>$Y309=3</formula>
    </cfRule>
  </conditionalFormatting>
  <conditionalFormatting sqref="C309">
    <cfRule type="expression" dxfId="18761" priority="6169">
      <formula>$Y309=2</formula>
    </cfRule>
    <cfRule type="expression" dxfId="18760" priority="6170">
      <formula>$Y309=1</formula>
    </cfRule>
  </conditionalFormatting>
  <conditionalFormatting sqref="C309">
    <cfRule type="expression" dxfId="18759" priority="6163">
      <formula>$Y309=4</formula>
    </cfRule>
    <cfRule type="expression" dxfId="18758" priority="6164">
      <formula>$Y309=3</formula>
    </cfRule>
  </conditionalFormatting>
  <conditionalFormatting sqref="C309">
    <cfRule type="expression" dxfId="18757" priority="6165">
      <formula>$Y309=2</formula>
    </cfRule>
    <cfRule type="expression" dxfId="18756" priority="6166">
      <formula>$Y309=1</formula>
    </cfRule>
  </conditionalFormatting>
  <conditionalFormatting sqref="C309">
    <cfRule type="expression" dxfId="18755" priority="6159">
      <formula>$Y309=4</formula>
    </cfRule>
    <cfRule type="expression" dxfId="18754" priority="6160">
      <formula>$Y309=3</formula>
    </cfRule>
  </conditionalFormatting>
  <conditionalFormatting sqref="C309">
    <cfRule type="expression" dxfId="18753" priority="6161">
      <formula>$Y309=2</formula>
    </cfRule>
    <cfRule type="expression" dxfId="18752" priority="6162">
      <formula>$Y309=1</formula>
    </cfRule>
  </conditionalFormatting>
  <conditionalFormatting sqref="C309">
    <cfRule type="expression" dxfId="18751" priority="6155">
      <formula>$Y309=4</formula>
    </cfRule>
    <cfRule type="expression" dxfId="18750" priority="6156">
      <formula>$Y309=3</formula>
    </cfRule>
  </conditionalFormatting>
  <conditionalFormatting sqref="C309">
    <cfRule type="expression" dxfId="18749" priority="6157">
      <formula>$Y309=2</formula>
    </cfRule>
    <cfRule type="expression" dxfId="18748" priority="6158">
      <formula>$Y309=1</formula>
    </cfRule>
  </conditionalFormatting>
  <conditionalFormatting sqref="C309">
    <cfRule type="expression" dxfId="18747" priority="6151">
      <formula>$Y309=4</formula>
    </cfRule>
    <cfRule type="expression" dxfId="18746" priority="6152">
      <formula>$Y309=3</formula>
    </cfRule>
  </conditionalFormatting>
  <conditionalFormatting sqref="C309">
    <cfRule type="expression" dxfId="18745" priority="6153">
      <formula>$Y309=2</formula>
    </cfRule>
    <cfRule type="expression" dxfId="18744" priority="6154">
      <formula>$Y309=1</formula>
    </cfRule>
  </conditionalFormatting>
  <conditionalFormatting sqref="C309">
    <cfRule type="expression" dxfId="18743" priority="6147">
      <formula>$Y309=4</formula>
    </cfRule>
    <cfRule type="expression" dxfId="18742" priority="6148">
      <formula>$Y309=3</formula>
    </cfRule>
  </conditionalFormatting>
  <conditionalFormatting sqref="C309">
    <cfRule type="expression" dxfId="18741" priority="6149">
      <formula>$Y309=2</formula>
    </cfRule>
    <cfRule type="expression" dxfId="18740" priority="6150">
      <formula>$Y309=1</formula>
    </cfRule>
  </conditionalFormatting>
  <conditionalFormatting sqref="E309">
    <cfRule type="expression" dxfId="18739" priority="6143">
      <formula>$Y309=4</formula>
    </cfRule>
    <cfRule type="expression" dxfId="18738" priority="6144">
      <formula>$Y309=3</formula>
    </cfRule>
    <cfRule type="expression" dxfId="18737" priority="6145">
      <formula>$Y309=2</formula>
    </cfRule>
    <cfRule type="expression" dxfId="18736" priority="6146">
      <formula>$Y309=1</formula>
    </cfRule>
  </conditionalFormatting>
  <conditionalFormatting sqref="F309">
    <cfRule type="expression" dxfId="18735" priority="6139">
      <formula>$Y309=4</formula>
    </cfRule>
    <cfRule type="expression" dxfId="18734" priority="6140">
      <formula>$Y309=3</formula>
    </cfRule>
    <cfRule type="expression" dxfId="18733" priority="6141">
      <formula>$Y309=2</formula>
    </cfRule>
    <cfRule type="expression" dxfId="18732" priority="6142">
      <formula>$Y309=1</formula>
    </cfRule>
  </conditionalFormatting>
  <conditionalFormatting sqref="F309">
    <cfRule type="expression" dxfId="18731" priority="6131">
      <formula>$Y309=4</formula>
    </cfRule>
    <cfRule type="expression" dxfId="18730" priority="6132">
      <formula>$Y309=3</formula>
    </cfRule>
    <cfRule type="expression" dxfId="18729" priority="6133">
      <formula>$Y309=2</formula>
    </cfRule>
    <cfRule type="expression" dxfId="18728" priority="6134">
      <formula>$Y309=1</formula>
    </cfRule>
    <cfRule type="expression" dxfId="18727" priority="6135">
      <formula>$Y309=4</formula>
    </cfRule>
    <cfRule type="expression" dxfId="18726" priority="6136">
      <formula>$Y309=3</formula>
    </cfRule>
    <cfRule type="expression" dxfId="18725" priority="6137">
      <formula>$Y309=2</formula>
    </cfRule>
    <cfRule type="expression" dxfId="18724" priority="6138">
      <formula>$Y309=1</formula>
    </cfRule>
  </conditionalFormatting>
  <conditionalFormatting sqref="F309">
    <cfRule type="expression" dxfId="18723" priority="6115">
      <formula>$Y309=4</formula>
    </cfRule>
    <cfRule type="expression" dxfId="18722" priority="6116">
      <formula>$Y309=3</formula>
    </cfRule>
    <cfRule type="expression" dxfId="18721" priority="6117">
      <formula>$Y309=2</formula>
    </cfRule>
    <cfRule type="expression" dxfId="18720" priority="6118">
      <formula>$Y309=1</formula>
    </cfRule>
  </conditionalFormatting>
  <conditionalFormatting sqref="F309">
    <cfRule type="expression" dxfId="18719" priority="6127">
      <formula>$Y309=4</formula>
    </cfRule>
    <cfRule type="expression" dxfId="18718" priority="6128">
      <formula>$Y309=3</formula>
    </cfRule>
    <cfRule type="expression" dxfId="18717" priority="6129">
      <formula>$Y309=2</formula>
    </cfRule>
    <cfRule type="expression" dxfId="18716" priority="6130">
      <formula>$Y309=1</formula>
    </cfRule>
  </conditionalFormatting>
  <conditionalFormatting sqref="F309">
    <cfRule type="expression" dxfId="18715" priority="6119">
      <formula>$Y309=4</formula>
    </cfRule>
    <cfRule type="expression" dxfId="18714" priority="6120">
      <formula>$Y309=3</formula>
    </cfRule>
    <cfRule type="expression" dxfId="18713" priority="6121">
      <formula>$Y309=2</formula>
    </cfRule>
    <cfRule type="expression" dxfId="18712" priority="6122">
      <formula>$Y309=1</formula>
    </cfRule>
    <cfRule type="expression" dxfId="18711" priority="6123">
      <formula>$Y309=4</formula>
    </cfRule>
    <cfRule type="expression" dxfId="18710" priority="6124">
      <formula>$Y309=3</formula>
    </cfRule>
    <cfRule type="expression" dxfId="18709" priority="6125">
      <formula>$Y309=2</formula>
    </cfRule>
    <cfRule type="expression" dxfId="18708" priority="6126">
      <formula>$Y309=1</formula>
    </cfRule>
  </conditionalFormatting>
  <conditionalFormatting sqref="F309">
    <cfRule type="expression" dxfId="18707" priority="6107">
      <formula>$Y309=4</formula>
    </cfRule>
    <cfRule type="expression" dxfId="18706" priority="6108">
      <formula>$Y309=3</formula>
    </cfRule>
    <cfRule type="expression" dxfId="18705" priority="6109">
      <formula>$Y309=2</formula>
    </cfRule>
    <cfRule type="expression" dxfId="18704" priority="6110">
      <formula>$Y309=1</formula>
    </cfRule>
    <cfRule type="expression" dxfId="18703" priority="6111">
      <formula>$Y309=4</formula>
    </cfRule>
    <cfRule type="expression" dxfId="18702" priority="6112">
      <formula>$Y309=3</formula>
    </cfRule>
    <cfRule type="expression" dxfId="18701" priority="6113">
      <formula>$Y309=2</formula>
    </cfRule>
    <cfRule type="expression" dxfId="18700" priority="6114">
      <formula>$Y309=1</formula>
    </cfRule>
  </conditionalFormatting>
  <conditionalFormatting sqref="F309">
    <cfRule type="expression" dxfId="18699" priority="6103">
      <formula>$Y309=4</formula>
    </cfRule>
    <cfRule type="expression" dxfId="18698" priority="6104">
      <formula>$Y309=3</formula>
    </cfRule>
    <cfRule type="expression" dxfId="18697" priority="6105">
      <formula>$Y309=2</formula>
    </cfRule>
    <cfRule type="expression" dxfId="18696" priority="6106">
      <formula>$Y309=1</formula>
    </cfRule>
  </conditionalFormatting>
  <conditionalFormatting sqref="F309">
    <cfRule type="expression" dxfId="18695" priority="6095">
      <formula>$Y309=4</formula>
    </cfRule>
    <cfRule type="expression" dxfId="18694" priority="6096">
      <formula>$Y309=3</formula>
    </cfRule>
    <cfRule type="expression" dxfId="18693" priority="6097">
      <formula>$Y309=2</formula>
    </cfRule>
    <cfRule type="expression" dxfId="18692" priority="6098">
      <formula>$Y309=1</formula>
    </cfRule>
    <cfRule type="expression" dxfId="18691" priority="6099">
      <formula>$Y309=4</formula>
    </cfRule>
    <cfRule type="expression" dxfId="18690" priority="6100">
      <formula>$Y309=3</formula>
    </cfRule>
    <cfRule type="expression" dxfId="18689" priority="6101">
      <formula>$Y309=2</formula>
    </cfRule>
    <cfRule type="expression" dxfId="18688" priority="6102">
      <formula>$Y309=1</formula>
    </cfRule>
  </conditionalFormatting>
  <conditionalFormatting sqref="F309">
    <cfRule type="expression" dxfId="18687" priority="6079">
      <formula>$Y309=4</formula>
    </cfRule>
    <cfRule type="expression" dxfId="18686" priority="6080">
      <formula>$Y309=3</formula>
    </cfRule>
    <cfRule type="expression" dxfId="18685" priority="6081">
      <formula>$Y309=2</formula>
    </cfRule>
    <cfRule type="expression" dxfId="18684" priority="6082">
      <formula>$Y309=1</formula>
    </cfRule>
  </conditionalFormatting>
  <conditionalFormatting sqref="F309">
    <cfRule type="expression" dxfId="18683" priority="6091">
      <formula>$Y309=4</formula>
    </cfRule>
    <cfRule type="expression" dxfId="18682" priority="6092">
      <formula>$Y309=3</formula>
    </cfRule>
    <cfRule type="expression" dxfId="18681" priority="6093">
      <formula>$Y309=2</formula>
    </cfRule>
    <cfRule type="expression" dxfId="18680" priority="6094">
      <formula>$Y309=1</formula>
    </cfRule>
  </conditionalFormatting>
  <conditionalFormatting sqref="F309">
    <cfRule type="expression" dxfId="18679" priority="6083">
      <formula>$Y309=4</formula>
    </cfRule>
    <cfRule type="expression" dxfId="18678" priority="6084">
      <formula>$Y309=3</formula>
    </cfRule>
    <cfRule type="expression" dxfId="18677" priority="6085">
      <formula>$Y309=2</formula>
    </cfRule>
    <cfRule type="expression" dxfId="18676" priority="6086">
      <formula>$Y309=1</formula>
    </cfRule>
    <cfRule type="expression" dxfId="18675" priority="6087">
      <formula>$Y309=4</formula>
    </cfRule>
    <cfRule type="expression" dxfId="18674" priority="6088">
      <formula>$Y309=3</formula>
    </cfRule>
    <cfRule type="expression" dxfId="18673" priority="6089">
      <formula>$Y309=2</formula>
    </cfRule>
    <cfRule type="expression" dxfId="18672" priority="6090">
      <formula>$Y309=1</formula>
    </cfRule>
  </conditionalFormatting>
  <conditionalFormatting sqref="F309">
    <cfRule type="expression" dxfId="18671" priority="6071">
      <formula>$Y309=4</formula>
    </cfRule>
    <cfRule type="expression" dxfId="18670" priority="6072">
      <formula>$Y309=3</formula>
    </cfRule>
    <cfRule type="expression" dxfId="18669" priority="6073">
      <formula>$Y309=2</formula>
    </cfRule>
    <cfRule type="expression" dxfId="18668" priority="6074">
      <formula>$Y309=1</formula>
    </cfRule>
    <cfRule type="expression" dxfId="18667" priority="6075">
      <formula>$Y309=4</formula>
    </cfRule>
    <cfRule type="expression" dxfId="18666" priority="6076">
      <formula>$Y309=3</formula>
    </cfRule>
    <cfRule type="expression" dxfId="18665" priority="6077">
      <formula>$Y309=2</formula>
    </cfRule>
    <cfRule type="expression" dxfId="18664" priority="6078">
      <formula>$Y309=1</formula>
    </cfRule>
  </conditionalFormatting>
  <conditionalFormatting sqref="G309">
    <cfRule type="expression" dxfId="18663" priority="6067">
      <formula>$Y309=4</formula>
    </cfRule>
    <cfRule type="expression" dxfId="18662" priority="6068">
      <formula>$Y309=3</formula>
    </cfRule>
    <cfRule type="expression" dxfId="18661" priority="6069">
      <formula>$Y309=2</formula>
    </cfRule>
    <cfRule type="expression" dxfId="18660" priority="6070">
      <formula>$Y309=1</formula>
    </cfRule>
  </conditionalFormatting>
  <conditionalFormatting sqref="G309">
    <cfRule type="expression" dxfId="18659" priority="6059">
      <formula>$Y309=4</formula>
    </cfRule>
    <cfRule type="expression" dxfId="18658" priority="6060">
      <formula>$Y309=3</formula>
    </cfRule>
    <cfRule type="expression" dxfId="18657" priority="6061">
      <formula>$Y309=2</formula>
    </cfRule>
    <cfRule type="expression" dxfId="18656" priority="6062">
      <formula>$Y309=1</formula>
    </cfRule>
    <cfRule type="expression" dxfId="18655" priority="6063">
      <formula>$Y309=4</formula>
    </cfRule>
    <cfRule type="expression" dxfId="18654" priority="6064">
      <formula>$Y309=3</formula>
    </cfRule>
    <cfRule type="expression" dxfId="18653" priority="6065">
      <formula>$Y309=2</formula>
    </cfRule>
    <cfRule type="expression" dxfId="18652" priority="6066">
      <formula>$Y309=1</formula>
    </cfRule>
  </conditionalFormatting>
  <conditionalFormatting sqref="G309">
    <cfRule type="expression" dxfId="18651" priority="6055">
      <formula>$Y309=4</formula>
    </cfRule>
    <cfRule type="expression" dxfId="18650" priority="6056">
      <formula>$Y309=3</formula>
    </cfRule>
    <cfRule type="expression" dxfId="18649" priority="6057">
      <formula>$Y309=2</formula>
    </cfRule>
    <cfRule type="expression" dxfId="18648" priority="6058">
      <formula>$Y309=1</formula>
    </cfRule>
  </conditionalFormatting>
  <conditionalFormatting sqref="G309">
    <cfRule type="expression" dxfId="18647" priority="6047">
      <formula>$Y309=4</formula>
    </cfRule>
    <cfRule type="expression" dxfId="18646" priority="6048">
      <formula>$Y309=3</formula>
    </cfRule>
    <cfRule type="expression" dxfId="18645" priority="6049">
      <formula>$Y309=2</formula>
    </cfRule>
    <cfRule type="expression" dxfId="18644" priority="6050">
      <formula>$Y309=1</formula>
    </cfRule>
    <cfRule type="expression" dxfId="18643" priority="6051">
      <formula>$Y309=4</formula>
    </cfRule>
    <cfRule type="expression" dxfId="18642" priority="6052">
      <formula>$Y309=3</formula>
    </cfRule>
    <cfRule type="expression" dxfId="18641" priority="6053">
      <formula>$Y309=2</formula>
    </cfRule>
    <cfRule type="expression" dxfId="18640" priority="6054">
      <formula>$Y309=1</formula>
    </cfRule>
  </conditionalFormatting>
  <conditionalFormatting sqref="G309">
    <cfRule type="expression" dxfId="18639" priority="6043">
      <formula>$Y309=4</formula>
    </cfRule>
    <cfRule type="expression" dxfId="18638" priority="6044">
      <formula>$Y309=3</formula>
    </cfRule>
    <cfRule type="expression" dxfId="18637" priority="6045">
      <formula>$Y309=2</formula>
    </cfRule>
    <cfRule type="expression" dxfId="18636" priority="6046">
      <formula>$Y309=1</formula>
    </cfRule>
  </conditionalFormatting>
  <conditionalFormatting sqref="G309">
    <cfRule type="expression" dxfId="18635" priority="6035">
      <formula>$Y309=4</formula>
    </cfRule>
    <cfRule type="expression" dxfId="18634" priority="6036">
      <formula>$Y309=3</formula>
    </cfRule>
    <cfRule type="expression" dxfId="18633" priority="6037">
      <formula>$Y309=2</formula>
    </cfRule>
    <cfRule type="expression" dxfId="18632" priority="6038">
      <formula>$Y309=1</formula>
    </cfRule>
    <cfRule type="expression" dxfId="18631" priority="6039">
      <formula>$Y309=4</formula>
    </cfRule>
    <cfRule type="expression" dxfId="18630" priority="6040">
      <formula>$Y309=3</formula>
    </cfRule>
    <cfRule type="expression" dxfId="18629" priority="6041">
      <formula>$Y309=2</formula>
    </cfRule>
    <cfRule type="expression" dxfId="18628" priority="6042">
      <formula>$Y309=1</formula>
    </cfRule>
  </conditionalFormatting>
  <conditionalFormatting sqref="G309">
    <cfRule type="expression" dxfId="18627" priority="6031">
      <formula>$Y309=4</formula>
    </cfRule>
    <cfRule type="expression" dxfId="18626" priority="6032">
      <formula>$Y309=3</formula>
    </cfRule>
    <cfRule type="expression" dxfId="18625" priority="6033">
      <formula>$Y309=2</formula>
    </cfRule>
    <cfRule type="expression" dxfId="18624" priority="6034">
      <formula>$Y309=1</formula>
    </cfRule>
  </conditionalFormatting>
  <conditionalFormatting sqref="G309">
    <cfRule type="expression" dxfId="18623" priority="6023">
      <formula>$Y309=4</formula>
    </cfRule>
    <cfRule type="expression" dxfId="18622" priority="6024">
      <formula>$Y309=3</formula>
    </cfRule>
    <cfRule type="expression" dxfId="18621" priority="6025">
      <formula>$Y309=2</formula>
    </cfRule>
    <cfRule type="expression" dxfId="18620" priority="6026">
      <formula>$Y309=1</formula>
    </cfRule>
    <cfRule type="expression" dxfId="18619" priority="6027">
      <formula>$Y309=4</formula>
    </cfRule>
    <cfRule type="expression" dxfId="18618" priority="6028">
      <formula>$Y309=3</formula>
    </cfRule>
    <cfRule type="expression" dxfId="18617" priority="6029">
      <formula>$Y309=2</formula>
    </cfRule>
    <cfRule type="expression" dxfId="18616" priority="6030">
      <formula>$Y309=1</formula>
    </cfRule>
  </conditionalFormatting>
  <conditionalFormatting sqref="J310:J316">
    <cfRule type="expression" dxfId="18615" priority="6011">
      <formula>$Y310=4</formula>
    </cfRule>
    <cfRule type="expression" dxfId="18614" priority="6012">
      <formula>$Y310=3</formula>
    </cfRule>
    <cfRule type="expression" dxfId="18613" priority="6013">
      <formula>$Y310=2</formula>
    </cfRule>
    <cfRule type="expression" dxfId="18612" priority="6014">
      <formula>$Y310=1</formula>
    </cfRule>
  </conditionalFormatting>
  <conditionalFormatting sqref="D310:D315">
    <cfRule type="expression" dxfId="18611" priority="6019">
      <formula>$Y310=4</formula>
    </cfRule>
    <cfRule type="expression" dxfId="18610" priority="6020">
      <formula>$Y310=3</formula>
    </cfRule>
  </conditionalFormatting>
  <conditionalFormatting sqref="D310:D315">
    <cfRule type="expression" dxfId="18609" priority="6021">
      <formula>$Y310=2</formula>
    </cfRule>
    <cfRule type="expression" dxfId="18608" priority="6022">
      <formula>$Y310=1</formula>
    </cfRule>
  </conditionalFormatting>
  <conditionalFormatting sqref="J310:J316">
    <cfRule type="expression" dxfId="18607" priority="6015">
      <formula>$Y310=4</formula>
    </cfRule>
    <cfRule type="expression" dxfId="18606" priority="6016">
      <formula>$Y310=3</formula>
    </cfRule>
    <cfRule type="expression" dxfId="18605" priority="6017">
      <formula>$Y310=2</formula>
    </cfRule>
    <cfRule type="expression" dxfId="18604" priority="6018">
      <formula>$Y310=1</formula>
    </cfRule>
  </conditionalFormatting>
  <conditionalFormatting sqref="J310:J316">
    <cfRule type="expression" dxfId="18603" priority="6007">
      <formula>$Y310=4</formula>
    </cfRule>
    <cfRule type="expression" dxfId="18602" priority="6008">
      <formula>$Y310=3</formula>
    </cfRule>
    <cfRule type="expression" dxfId="18601" priority="6009">
      <formula>$Y310=2</formula>
    </cfRule>
    <cfRule type="expression" dxfId="18600" priority="6010">
      <formula>$Y310=1</formula>
    </cfRule>
  </conditionalFormatting>
  <conditionalFormatting sqref="I310:I315">
    <cfRule type="expression" dxfId="18599" priority="6003">
      <formula>$Y310=4</formula>
    </cfRule>
    <cfRule type="expression" dxfId="18598" priority="6004">
      <formula>$Y310=3</formula>
    </cfRule>
    <cfRule type="expression" dxfId="18597" priority="6005">
      <formula>$Y310=2</formula>
    </cfRule>
    <cfRule type="expression" dxfId="18596" priority="6006">
      <formula>$Y310=1</formula>
    </cfRule>
  </conditionalFormatting>
  <conditionalFormatting sqref="I310:I315">
    <cfRule type="expression" dxfId="18595" priority="5999">
      <formula>$Y310=4</formula>
    </cfRule>
    <cfRule type="expression" dxfId="18594" priority="6000">
      <formula>$Y310=3</formula>
    </cfRule>
    <cfRule type="expression" dxfId="18593" priority="6001">
      <formula>$Y310=2</formula>
    </cfRule>
    <cfRule type="expression" dxfId="18592" priority="6002">
      <formula>$Y310=1</formula>
    </cfRule>
  </conditionalFormatting>
  <conditionalFormatting sqref="H312:H316">
    <cfRule type="expression" dxfId="18591" priority="5995">
      <formula>$Y312=4</formula>
    </cfRule>
    <cfRule type="expression" dxfId="18590" priority="5996">
      <formula>$Y312=3</formula>
    </cfRule>
    <cfRule type="expression" dxfId="18589" priority="5997">
      <formula>$Y312=2</formula>
    </cfRule>
    <cfRule type="expression" dxfId="18588" priority="5998">
      <formula>$Y312=1</formula>
    </cfRule>
  </conditionalFormatting>
  <conditionalFormatting sqref="H312:H316">
    <cfRule type="expression" dxfId="18587" priority="5987">
      <formula>$Y312=4</formula>
    </cfRule>
    <cfRule type="expression" dxfId="18586" priority="5988">
      <formula>$Y312=3</formula>
    </cfRule>
    <cfRule type="expression" dxfId="18585" priority="5989">
      <formula>$Y312=2</formula>
    </cfRule>
    <cfRule type="expression" dxfId="18584" priority="5990">
      <formula>$Y312=1</formula>
    </cfRule>
    <cfRule type="expression" dxfId="18583" priority="5991">
      <formula>$Y312=4</formula>
    </cfRule>
    <cfRule type="expression" dxfId="18582" priority="5992">
      <formula>$Y312=3</formula>
    </cfRule>
    <cfRule type="expression" dxfId="18581" priority="5993">
      <formula>$Y312=2</formula>
    </cfRule>
    <cfRule type="expression" dxfId="18580" priority="5994">
      <formula>$Y312=1</formula>
    </cfRule>
  </conditionalFormatting>
  <conditionalFormatting sqref="H312:H316">
    <cfRule type="expression" dxfId="18579" priority="5983">
      <formula>$Y312=4</formula>
    </cfRule>
    <cfRule type="expression" dxfId="18578" priority="5984">
      <formula>$Y312=3</formula>
    </cfRule>
    <cfRule type="expression" dxfId="18577" priority="5985">
      <formula>$Y312=2</formula>
    </cfRule>
    <cfRule type="expression" dxfId="18576" priority="5986">
      <formula>$Y312=1</formula>
    </cfRule>
  </conditionalFormatting>
  <conditionalFormatting sqref="H312:H316">
    <cfRule type="expression" dxfId="18575" priority="5975">
      <formula>$Y312=4</formula>
    </cfRule>
    <cfRule type="expression" dxfId="18574" priority="5976">
      <formula>$Y312=3</formula>
    </cfRule>
    <cfRule type="expression" dxfId="18573" priority="5977">
      <formula>$Y312=2</formula>
    </cfRule>
    <cfRule type="expression" dxfId="18572" priority="5978">
      <formula>$Y312=1</formula>
    </cfRule>
    <cfRule type="expression" dxfId="18571" priority="5979">
      <formula>$Y312=4</formula>
    </cfRule>
    <cfRule type="expression" dxfId="18570" priority="5980">
      <formula>$Y312=3</formula>
    </cfRule>
    <cfRule type="expression" dxfId="18569" priority="5981">
      <formula>$Y312=2</formula>
    </cfRule>
    <cfRule type="expression" dxfId="18568" priority="5982">
      <formula>$Y312=1</formula>
    </cfRule>
  </conditionalFormatting>
  <conditionalFormatting sqref="H312:H316">
    <cfRule type="expression" dxfId="18567" priority="5971">
      <formula>$Y312=4</formula>
    </cfRule>
    <cfRule type="expression" dxfId="18566" priority="5972">
      <formula>$Y312=3</formula>
    </cfRule>
    <cfRule type="expression" dxfId="18565" priority="5973">
      <formula>$Y312=2</formula>
    </cfRule>
    <cfRule type="expression" dxfId="18564" priority="5974">
      <formula>$Y312=1</formula>
    </cfRule>
  </conditionalFormatting>
  <conditionalFormatting sqref="H312:H316">
    <cfRule type="expression" dxfId="18563" priority="5963">
      <formula>$Y312=4</formula>
    </cfRule>
    <cfRule type="expression" dxfId="18562" priority="5964">
      <formula>$Y312=3</formula>
    </cfRule>
    <cfRule type="expression" dxfId="18561" priority="5965">
      <formula>$Y312=2</formula>
    </cfRule>
    <cfRule type="expression" dxfId="18560" priority="5966">
      <formula>$Y312=1</formula>
    </cfRule>
    <cfRule type="expression" dxfId="18559" priority="5967">
      <formula>$Y312=4</formula>
    </cfRule>
    <cfRule type="expression" dxfId="18558" priority="5968">
      <formula>$Y312=3</formula>
    </cfRule>
    <cfRule type="expression" dxfId="18557" priority="5969">
      <formula>$Y312=2</formula>
    </cfRule>
    <cfRule type="expression" dxfId="18556" priority="5970">
      <formula>$Y312=1</formula>
    </cfRule>
  </conditionalFormatting>
  <conditionalFormatting sqref="H312:H316">
    <cfRule type="expression" dxfId="18555" priority="5959">
      <formula>$Y312=4</formula>
    </cfRule>
    <cfRule type="expression" dxfId="18554" priority="5960">
      <formula>$Y312=3</formula>
    </cfRule>
    <cfRule type="expression" dxfId="18553" priority="5961">
      <formula>$Y312=2</formula>
    </cfRule>
    <cfRule type="expression" dxfId="18552" priority="5962">
      <formula>$Y312=1</formula>
    </cfRule>
  </conditionalFormatting>
  <conditionalFormatting sqref="H312:H316">
    <cfRule type="expression" dxfId="18551" priority="5951">
      <formula>$Y312=4</formula>
    </cfRule>
    <cfRule type="expression" dxfId="18550" priority="5952">
      <formula>$Y312=3</formula>
    </cfRule>
    <cfRule type="expression" dxfId="18549" priority="5953">
      <formula>$Y312=2</formula>
    </cfRule>
    <cfRule type="expression" dxfId="18548" priority="5954">
      <formula>$Y312=1</formula>
    </cfRule>
    <cfRule type="expression" dxfId="18547" priority="5955">
      <formula>$Y312=4</formula>
    </cfRule>
    <cfRule type="expression" dxfId="18546" priority="5956">
      <formula>$Y312=3</formula>
    </cfRule>
    <cfRule type="expression" dxfId="18545" priority="5957">
      <formula>$Y312=2</formula>
    </cfRule>
    <cfRule type="expression" dxfId="18544" priority="5958">
      <formula>$Y312=1</formula>
    </cfRule>
  </conditionalFormatting>
  <conditionalFormatting sqref="H312:H316">
    <cfRule type="expression" dxfId="18543" priority="5947">
      <formula>$Y312=4</formula>
    </cfRule>
    <cfRule type="expression" dxfId="18542" priority="5948">
      <formula>$Y312=3</formula>
    </cfRule>
    <cfRule type="expression" dxfId="18541" priority="5949">
      <formula>$Y312=2</formula>
    </cfRule>
    <cfRule type="expression" dxfId="18540" priority="5950">
      <formula>$Y312=1</formula>
    </cfRule>
  </conditionalFormatting>
  <conditionalFormatting sqref="H312:H316">
    <cfRule type="expression" dxfId="18539" priority="5939">
      <formula>$Y312=4</formula>
    </cfRule>
    <cfRule type="expression" dxfId="18538" priority="5940">
      <formula>$Y312=3</formula>
    </cfRule>
    <cfRule type="expression" dxfId="18537" priority="5941">
      <formula>$Y312=2</formula>
    </cfRule>
    <cfRule type="expression" dxfId="18536" priority="5942">
      <formula>$Y312=1</formula>
    </cfRule>
    <cfRule type="expression" dxfId="18535" priority="5943">
      <formula>$Y312=4</formula>
    </cfRule>
    <cfRule type="expression" dxfId="18534" priority="5944">
      <formula>$Y312=3</formula>
    </cfRule>
    <cfRule type="expression" dxfId="18533" priority="5945">
      <formula>$Y312=2</formula>
    </cfRule>
    <cfRule type="expression" dxfId="18532" priority="5946">
      <formula>$Y312=1</formula>
    </cfRule>
  </conditionalFormatting>
  <conditionalFormatting sqref="B310:B315">
    <cfRule type="expression" dxfId="18531" priority="5935">
      <formula>$Y310=4</formula>
    </cfRule>
    <cfRule type="expression" dxfId="18530" priority="5936">
      <formula>$Y310=3</formula>
    </cfRule>
  </conditionalFormatting>
  <conditionalFormatting sqref="B310:B315">
    <cfRule type="expression" dxfId="18529" priority="5937">
      <formula>$Y310=2</formula>
    </cfRule>
    <cfRule type="expression" dxfId="18528" priority="5938">
      <formula>$Y310=1</formula>
    </cfRule>
  </conditionalFormatting>
  <conditionalFormatting sqref="B310:B315">
    <cfRule type="expression" dxfId="18527" priority="5931">
      <formula>$Y310=4</formula>
    </cfRule>
    <cfRule type="expression" dxfId="18526" priority="5932">
      <formula>$Y310=3</formula>
    </cfRule>
  </conditionalFormatting>
  <conditionalFormatting sqref="B310:B315">
    <cfRule type="expression" dxfId="18525" priority="5933">
      <formula>$Y310=2</formula>
    </cfRule>
    <cfRule type="expression" dxfId="18524" priority="5934">
      <formula>$Y310=1</formula>
    </cfRule>
  </conditionalFormatting>
  <conditionalFormatting sqref="B310:B315">
    <cfRule type="expression" dxfId="18523" priority="5927">
      <formula>$Y310=4</formula>
    </cfRule>
    <cfRule type="expression" dxfId="18522" priority="5928">
      <formula>$Y310=3</formula>
    </cfRule>
  </conditionalFormatting>
  <conditionalFormatting sqref="B310:B315">
    <cfRule type="expression" dxfId="18521" priority="5929">
      <formula>$Y310=2</formula>
    </cfRule>
    <cfRule type="expression" dxfId="18520" priority="5930">
      <formula>$Y310=1</formula>
    </cfRule>
  </conditionalFormatting>
  <conditionalFormatting sqref="B310:B315">
    <cfRule type="expression" dxfId="18519" priority="5923">
      <formula>$Y310=4</formula>
    </cfRule>
    <cfRule type="expression" dxfId="18518" priority="5924">
      <formula>$Y310=3</formula>
    </cfRule>
  </conditionalFormatting>
  <conditionalFormatting sqref="B310:B315">
    <cfRule type="expression" dxfId="18517" priority="5925">
      <formula>$Y310=2</formula>
    </cfRule>
    <cfRule type="expression" dxfId="18516" priority="5926">
      <formula>$Y310=1</formula>
    </cfRule>
  </conditionalFormatting>
  <conditionalFormatting sqref="B310:B315">
    <cfRule type="expression" dxfId="18515" priority="5919">
      <formula>$Y310=4</formula>
    </cfRule>
    <cfRule type="expression" dxfId="18514" priority="5920">
      <formula>$Y310=3</formula>
    </cfRule>
  </conditionalFormatting>
  <conditionalFormatting sqref="B310:B315">
    <cfRule type="expression" dxfId="18513" priority="5921">
      <formula>$Y310=2</formula>
    </cfRule>
    <cfRule type="expression" dxfId="18512" priority="5922">
      <formula>$Y310=1</formula>
    </cfRule>
  </conditionalFormatting>
  <conditionalFormatting sqref="B310:B315">
    <cfRule type="expression" dxfId="18511" priority="5915">
      <formula>$Y310=4</formula>
    </cfRule>
    <cfRule type="expression" dxfId="18510" priority="5916">
      <formula>$Y310=3</formula>
    </cfRule>
  </conditionalFormatting>
  <conditionalFormatting sqref="B310:B315">
    <cfRule type="expression" dxfId="18509" priority="5917">
      <formula>$Y310=2</formula>
    </cfRule>
    <cfRule type="expression" dxfId="18508" priority="5918">
      <formula>$Y310=1</formula>
    </cfRule>
  </conditionalFormatting>
  <conditionalFormatting sqref="C310:C315">
    <cfRule type="expression" dxfId="18507" priority="5911">
      <formula>$Y310=4</formula>
    </cfRule>
    <cfRule type="expression" dxfId="18506" priority="5912">
      <formula>$Y310=3</formula>
    </cfRule>
  </conditionalFormatting>
  <conditionalFormatting sqref="C310:C315">
    <cfRule type="expression" dxfId="18505" priority="5913">
      <formula>$Y310=2</formula>
    </cfRule>
    <cfRule type="expression" dxfId="18504" priority="5914">
      <formula>$Y310=1</formula>
    </cfRule>
  </conditionalFormatting>
  <conditionalFormatting sqref="C310:C315">
    <cfRule type="expression" dxfId="18503" priority="5907">
      <formula>$Y310=4</formula>
    </cfRule>
    <cfRule type="expression" dxfId="18502" priority="5908">
      <formula>$Y310=3</formula>
    </cfRule>
  </conditionalFormatting>
  <conditionalFormatting sqref="C310:C315">
    <cfRule type="expression" dxfId="18501" priority="5909">
      <formula>$Y310=2</formula>
    </cfRule>
    <cfRule type="expression" dxfId="18500" priority="5910">
      <formula>$Y310=1</formula>
    </cfRule>
  </conditionalFormatting>
  <conditionalFormatting sqref="C310:C315">
    <cfRule type="expression" dxfId="18499" priority="5903">
      <formula>$Y310=4</formula>
    </cfRule>
    <cfRule type="expression" dxfId="18498" priority="5904">
      <formula>$Y310=3</formula>
    </cfRule>
  </conditionalFormatting>
  <conditionalFormatting sqref="C310:C315">
    <cfRule type="expression" dxfId="18497" priority="5905">
      <formula>$Y310=2</formula>
    </cfRule>
    <cfRule type="expression" dxfId="18496" priority="5906">
      <formula>$Y310=1</formula>
    </cfRule>
  </conditionalFormatting>
  <conditionalFormatting sqref="C310:C315">
    <cfRule type="expression" dxfId="18495" priority="5899">
      <formula>$Y310=4</formula>
    </cfRule>
    <cfRule type="expression" dxfId="18494" priority="5900">
      <formula>$Y310=3</formula>
    </cfRule>
  </conditionalFormatting>
  <conditionalFormatting sqref="C310:C315">
    <cfRule type="expression" dxfId="18493" priority="5901">
      <formula>$Y310=2</formula>
    </cfRule>
    <cfRule type="expression" dxfId="18492" priority="5902">
      <formula>$Y310=1</formula>
    </cfRule>
  </conditionalFormatting>
  <conditionalFormatting sqref="C310:C315">
    <cfRule type="expression" dxfId="18491" priority="5895">
      <formula>$Y310=4</formula>
    </cfRule>
    <cfRule type="expression" dxfId="18490" priority="5896">
      <formula>$Y310=3</formula>
    </cfRule>
  </conditionalFormatting>
  <conditionalFormatting sqref="C310:C315">
    <cfRule type="expression" dxfId="18489" priority="5897">
      <formula>$Y310=2</formula>
    </cfRule>
    <cfRule type="expression" dxfId="18488" priority="5898">
      <formula>$Y310=1</formula>
    </cfRule>
  </conditionalFormatting>
  <conditionalFormatting sqref="C310:C315">
    <cfRule type="expression" dxfId="18487" priority="5891">
      <formula>$Y310=4</formula>
    </cfRule>
    <cfRule type="expression" dxfId="18486" priority="5892">
      <formula>$Y310=3</formula>
    </cfRule>
  </conditionalFormatting>
  <conditionalFormatting sqref="C310:C315">
    <cfRule type="expression" dxfId="18485" priority="5893">
      <formula>$Y310=2</formula>
    </cfRule>
    <cfRule type="expression" dxfId="18484" priority="5894">
      <formula>$Y310=1</formula>
    </cfRule>
  </conditionalFormatting>
  <conditionalFormatting sqref="E310:E315">
    <cfRule type="expression" dxfId="18483" priority="5887">
      <formula>$Y310=4</formula>
    </cfRule>
    <cfRule type="expression" dxfId="18482" priority="5888">
      <formula>$Y310=3</formula>
    </cfRule>
    <cfRule type="expression" dxfId="18481" priority="5889">
      <formula>$Y310=2</formula>
    </cfRule>
    <cfRule type="expression" dxfId="18480" priority="5890">
      <formula>$Y310=1</formula>
    </cfRule>
  </conditionalFormatting>
  <conditionalFormatting sqref="F310:F315">
    <cfRule type="expression" dxfId="18479" priority="5883">
      <formula>$Y310=4</formula>
    </cfRule>
    <cfRule type="expression" dxfId="18478" priority="5884">
      <formula>$Y310=3</formula>
    </cfRule>
    <cfRule type="expression" dxfId="18477" priority="5885">
      <formula>$Y310=2</formula>
    </cfRule>
    <cfRule type="expression" dxfId="18476" priority="5886">
      <formula>$Y310=1</formula>
    </cfRule>
  </conditionalFormatting>
  <conditionalFormatting sqref="F310:F315">
    <cfRule type="expression" dxfId="18475" priority="5875">
      <formula>$Y310=4</formula>
    </cfRule>
    <cfRule type="expression" dxfId="18474" priority="5876">
      <formula>$Y310=3</formula>
    </cfRule>
    <cfRule type="expression" dxfId="18473" priority="5877">
      <formula>$Y310=2</formula>
    </cfRule>
    <cfRule type="expression" dxfId="18472" priority="5878">
      <formula>$Y310=1</formula>
    </cfRule>
    <cfRule type="expression" dxfId="18471" priority="5879">
      <formula>$Y310=4</formula>
    </cfRule>
    <cfRule type="expression" dxfId="18470" priority="5880">
      <formula>$Y310=3</formula>
    </cfRule>
    <cfRule type="expression" dxfId="18469" priority="5881">
      <formula>$Y310=2</formula>
    </cfRule>
    <cfRule type="expression" dxfId="18468" priority="5882">
      <formula>$Y310=1</formula>
    </cfRule>
  </conditionalFormatting>
  <conditionalFormatting sqref="F310:F315">
    <cfRule type="expression" dxfId="18467" priority="5859">
      <formula>$Y310=4</formula>
    </cfRule>
    <cfRule type="expression" dxfId="18466" priority="5860">
      <formula>$Y310=3</formula>
    </cfRule>
    <cfRule type="expression" dxfId="18465" priority="5861">
      <formula>$Y310=2</formula>
    </cfRule>
    <cfRule type="expression" dxfId="18464" priority="5862">
      <formula>$Y310=1</formula>
    </cfRule>
  </conditionalFormatting>
  <conditionalFormatting sqref="F310:F315">
    <cfRule type="expression" dxfId="18463" priority="5871">
      <formula>$Y310=4</formula>
    </cfRule>
    <cfRule type="expression" dxfId="18462" priority="5872">
      <formula>$Y310=3</formula>
    </cfRule>
    <cfRule type="expression" dxfId="18461" priority="5873">
      <formula>$Y310=2</formula>
    </cfRule>
    <cfRule type="expression" dxfId="18460" priority="5874">
      <formula>$Y310=1</formula>
    </cfRule>
  </conditionalFormatting>
  <conditionalFormatting sqref="F310:F315">
    <cfRule type="expression" dxfId="18459" priority="5863">
      <formula>$Y310=4</formula>
    </cfRule>
    <cfRule type="expression" dxfId="18458" priority="5864">
      <formula>$Y310=3</formula>
    </cfRule>
    <cfRule type="expression" dxfId="18457" priority="5865">
      <formula>$Y310=2</formula>
    </cfRule>
    <cfRule type="expression" dxfId="18456" priority="5866">
      <formula>$Y310=1</formula>
    </cfRule>
    <cfRule type="expression" dxfId="18455" priority="5867">
      <formula>$Y310=4</formula>
    </cfRule>
    <cfRule type="expression" dxfId="18454" priority="5868">
      <formula>$Y310=3</formula>
    </cfRule>
    <cfRule type="expression" dxfId="18453" priority="5869">
      <formula>$Y310=2</formula>
    </cfRule>
    <cfRule type="expression" dxfId="18452" priority="5870">
      <formula>$Y310=1</formula>
    </cfRule>
  </conditionalFormatting>
  <conditionalFormatting sqref="F310:F315">
    <cfRule type="expression" dxfId="18451" priority="5851">
      <formula>$Y310=4</formula>
    </cfRule>
    <cfRule type="expression" dxfId="18450" priority="5852">
      <formula>$Y310=3</formula>
    </cfRule>
    <cfRule type="expression" dxfId="18449" priority="5853">
      <formula>$Y310=2</formula>
    </cfRule>
    <cfRule type="expression" dxfId="18448" priority="5854">
      <formula>$Y310=1</formula>
    </cfRule>
    <cfRule type="expression" dxfId="18447" priority="5855">
      <formula>$Y310=4</formula>
    </cfRule>
    <cfRule type="expression" dxfId="18446" priority="5856">
      <formula>$Y310=3</formula>
    </cfRule>
    <cfRule type="expression" dxfId="18445" priority="5857">
      <formula>$Y310=2</formula>
    </cfRule>
    <cfRule type="expression" dxfId="18444" priority="5858">
      <formula>$Y310=1</formula>
    </cfRule>
  </conditionalFormatting>
  <conditionalFormatting sqref="F310:F315">
    <cfRule type="expression" dxfId="18443" priority="5847">
      <formula>$Y310=4</formula>
    </cfRule>
    <cfRule type="expression" dxfId="18442" priority="5848">
      <formula>$Y310=3</formula>
    </cfRule>
    <cfRule type="expression" dxfId="18441" priority="5849">
      <formula>$Y310=2</formula>
    </cfRule>
    <cfRule type="expression" dxfId="18440" priority="5850">
      <formula>$Y310=1</formula>
    </cfRule>
  </conditionalFormatting>
  <conditionalFormatting sqref="F310:F315">
    <cfRule type="expression" dxfId="18439" priority="5839">
      <formula>$Y310=4</formula>
    </cfRule>
    <cfRule type="expression" dxfId="18438" priority="5840">
      <formula>$Y310=3</formula>
    </cfRule>
    <cfRule type="expression" dxfId="18437" priority="5841">
      <formula>$Y310=2</formula>
    </cfRule>
    <cfRule type="expression" dxfId="18436" priority="5842">
      <formula>$Y310=1</formula>
    </cfRule>
    <cfRule type="expression" dxfId="18435" priority="5843">
      <formula>$Y310=4</formula>
    </cfRule>
    <cfRule type="expression" dxfId="18434" priority="5844">
      <formula>$Y310=3</formula>
    </cfRule>
    <cfRule type="expression" dxfId="18433" priority="5845">
      <formula>$Y310=2</formula>
    </cfRule>
    <cfRule type="expression" dxfId="18432" priority="5846">
      <formula>$Y310=1</formula>
    </cfRule>
  </conditionalFormatting>
  <conditionalFormatting sqref="F310:F315">
    <cfRule type="expression" dxfId="18431" priority="5823">
      <formula>$Y310=4</formula>
    </cfRule>
    <cfRule type="expression" dxfId="18430" priority="5824">
      <formula>$Y310=3</formula>
    </cfRule>
    <cfRule type="expression" dxfId="18429" priority="5825">
      <formula>$Y310=2</formula>
    </cfRule>
    <cfRule type="expression" dxfId="18428" priority="5826">
      <formula>$Y310=1</formula>
    </cfRule>
  </conditionalFormatting>
  <conditionalFormatting sqref="F310:F315">
    <cfRule type="expression" dxfId="18427" priority="5835">
      <formula>$Y310=4</formula>
    </cfRule>
    <cfRule type="expression" dxfId="18426" priority="5836">
      <formula>$Y310=3</formula>
    </cfRule>
    <cfRule type="expression" dxfId="18425" priority="5837">
      <formula>$Y310=2</formula>
    </cfRule>
    <cfRule type="expression" dxfId="18424" priority="5838">
      <formula>$Y310=1</formula>
    </cfRule>
  </conditionalFormatting>
  <conditionalFormatting sqref="F310:F315">
    <cfRule type="expression" dxfId="18423" priority="5827">
      <formula>$Y310=4</formula>
    </cfRule>
    <cfRule type="expression" dxfId="18422" priority="5828">
      <formula>$Y310=3</formula>
    </cfRule>
    <cfRule type="expression" dxfId="18421" priority="5829">
      <formula>$Y310=2</formula>
    </cfRule>
    <cfRule type="expression" dxfId="18420" priority="5830">
      <formula>$Y310=1</formula>
    </cfRule>
    <cfRule type="expression" dxfId="18419" priority="5831">
      <formula>$Y310=4</formula>
    </cfRule>
    <cfRule type="expression" dxfId="18418" priority="5832">
      <formula>$Y310=3</formula>
    </cfRule>
    <cfRule type="expression" dxfId="18417" priority="5833">
      <formula>$Y310=2</formula>
    </cfRule>
    <cfRule type="expression" dxfId="18416" priority="5834">
      <formula>$Y310=1</formula>
    </cfRule>
  </conditionalFormatting>
  <conditionalFormatting sqref="F310:F315">
    <cfRule type="expression" dxfId="18415" priority="5815">
      <formula>$Y310=4</formula>
    </cfRule>
    <cfRule type="expression" dxfId="18414" priority="5816">
      <formula>$Y310=3</formula>
    </cfRule>
    <cfRule type="expression" dxfId="18413" priority="5817">
      <formula>$Y310=2</formula>
    </cfRule>
    <cfRule type="expression" dxfId="18412" priority="5818">
      <formula>$Y310=1</formula>
    </cfRule>
    <cfRule type="expression" dxfId="18411" priority="5819">
      <formula>$Y310=4</formula>
    </cfRule>
    <cfRule type="expression" dxfId="18410" priority="5820">
      <formula>$Y310=3</formula>
    </cfRule>
    <cfRule type="expression" dxfId="18409" priority="5821">
      <formula>$Y310=2</formula>
    </cfRule>
    <cfRule type="expression" dxfId="18408" priority="5822">
      <formula>$Y310=1</formula>
    </cfRule>
  </conditionalFormatting>
  <conditionalFormatting sqref="G310:G315">
    <cfRule type="expression" dxfId="18407" priority="5811">
      <formula>$Y310=4</formula>
    </cfRule>
    <cfRule type="expression" dxfId="18406" priority="5812">
      <formula>$Y310=3</formula>
    </cfRule>
    <cfRule type="expression" dxfId="18405" priority="5813">
      <formula>$Y310=2</formula>
    </cfRule>
    <cfRule type="expression" dxfId="18404" priority="5814">
      <formula>$Y310=1</formula>
    </cfRule>
  </conditionalFormatting>
  <conditionalFormatting sqref="G310:G315">
    <cfRule type="expression" dxfId="18403" priority="5803">
      <formula>$Y310=4</formula>
    </cfRule>
    <cfRule type="expression" dxfId="18402" priority="5804">
      <formula>$Y310=3</formula>
    </cfRule>
    <cfRule type="expression" dxfId="18401" priority="5805">
      <formula>$Y310=2</formula>
    </cfRule>
    <cfRule type="expression" dxfId="18400" priority="5806">
      <formula>$Y310=1</formula>
    </cfRule>
    <cfRule type="expression" dxfId="18399" priority="5807">
      <formula>$Y310=4</formula>
    </cfRule>
    <cfRule type="expression" dxfId="18398" priority="5808">
      <formula>$Y310=3</formula>
    </cfRule>
    <cfRule type="expression" dxfId="18397" priority="5809">
      <formula>$Y310=2</formula>
    </cfRule>
    <cfRule type="expression" dxfId="18396" priority="5810">
      <formula>$Y310=1</formula>
    </cfRule>
  </conditionalFormatting>
  <conditionalFormatting sqref="G310:G315">
    <cfRule type="expression" dxfId="18395" priority="5799">
      <formula>$Y310=4</formula>
    </cfRule>
    <cfRule type="expression" dxfId="18394" priority="5800">
      <formula>$Y310=3</formula>
    </cfRule>
    <cfRule type="expression" dxfId="18393" priority="5801">
      <formula>$Y310=2</formula>
    </cfRule>
    <cfRule type="expression" dxfId="18392" priority="5802">
      <formula>$Y310=1</formula>
    </cfRule>
  </conditionalFormatting>
  <conditionalFormatting sqref="G310:G315">
    <cfRule type="expression" dxfId="18391" priority="5791">
      <formula>$Y310=4</formula>
    </cfRule>
    <cfRule type="expression" dxfId="18390" priority="5792">
      <formula>$Y310=3</formula>
    </cfRule>
    <cfRule type="expression" dxfId="18389" priority="5793">
      <formula>$Y310=2</formula>
    </cfRule>
    <cfRule type="expression" dxfId="18388" priority="5794">
      <formula>$Y310=1</formula>
    </cfRule>
    <cfRule type="expression" dxfId="18387" priority="5795">
      <formula>$Y310=4</formula>
    </cfRule>
    <cfRule type="expression" dxfId="18386" priority="5796">
      <formula>$Y310=3</formula>
    </cfRule>
    <cfRule type="expression" dxfId="18385" priority="5797">
      <formula>$Y310=2</formula>
    </cfRule>
    <cfRule type="expression" dxfId="18384" priority="5798">
      <formula>$Y310=1</formula>
    </cfRule>
  </conditionalFormatting>
  <conditionalFormatting sqref="G310:G315">
    <cfRule type="expression" dxfId="18383" priority="5787">
      <formula>$Y310=4</formula>
    </cfRule>
    <cfRule type="expression" dxfId="18382" priority="5788">
      <formula>$Y310=3</formula>
    </cfRule>
    <cfRule type="expression" dxfId="18381" priority="5789">
      <formula>$Y310=2</formula>
    </cfRule>
    <cfRule type="expression" dxfId="18380" priority="5790">
      <formula>$Y310=1</formula>
    </cfRule>
  </conditionalFormatting>
  <conditionalFormatting sqref="G310:G315">
    <cfRule type="expression" dxfId="18379" priority="5779">
      <formula>$Y310=4</formula>
    </cfRule>
    <cfRule type="expression" dxfId="18378" priority="5780">
      <formula>$Y310=3</formula>
    </cfRule>
    <cfRule type="expression" dxfId="18377" priority="5781">
      <formula>$Y310=2</formula>
    </cfRule>
    <cfRule type="expression" dxfId="18376" priority="5782">
      <formula>$Y310=1</formula>
    </cfRule>
    <cfRule type="expression" dxfId="18375" priority="5783">
      <formula>$Y310=4</formula>
    </cfRule>
    <cfRule type="expression" dxfId="18374" priority="5784">
      <formula>$Y310=3</formula>
    </cfRule>
    <cfRule type="expression" dxfId="18373" priority="5785">
      <formula>$Y310=2</formula>
    </cfRule>
    <cfRule type="expression" dxfId="18372" priority="5786">
      <formula>$Y310=1</formula>
    </cfRule>
  </conditionalFormatting>
  <conditionalFormatting sqref="G310:G315">
    <cfRule type="expression" dxfId="18371" priority="5775">
      <formula>$Y310=4</formula>
    </cfRule>
    <cfRule type="expression" dxfId="18370" priority="5776">
      <formula>$Y310=3</formula>
    </cfRule>
    <cfRule type="expression" dxfId="18369" priority="5777">
      <formula>$Y310=2</formula>
    </cfRule>
    <cfRule type="expression" dxfId="18368" priority="5778">
      <formula>$Y310=1</formula>
    </cfRule>
  </conditionalFormatting>
  <conditionalFormatting sqref="G310:G315">
    <cfRule type="expression" dxfId="18367" priority="5767">
      <formula>$Y310=4</formula>
    </cfRule>
    <cfRule type="expression" dxfId="18366" priority="5768">
      <formula>$Y310=3</formula>
    </cfRule>
    <cfRule type="expression" dxfId="18365" priority="5769">
      <formula>$Y310=2</formula>
    </cfRule>
    <cfRule type="expression" dxfId="18364" priority="5770">
      <formula>$Y310=1</formula>
    </cfRule>
    <cfRule type="expression" dxfId="18363" priority="5771">
      <formula>$Y310=4</formula>
    </cfRule>
    <cfRule type="expression" dxfId="18362" priority="5772">
      <formula>$Y310=3</formula>
    </cfRule>
    <cfRule type="expression" dxfId="18361" priority="5773">
      <formula>$Y310=2</formula>
    </cfRule>
    <cfRule type="expression" dxfId="18360" priority="5774">
      <formula>$Y310=1</formula>
    </cfRule>
  </conditionalFormatting>
  <conditionalFormatting sqref="P309:P310">
    <cfRule type="expression" dxfId="18359" priority="5763">
      <formula>$Y309=4</formula>
    </cfRule>
    <cfRule type="expression" dxfId="18358" priority="5764">
      <formula>$Y309=3</formula>
    </cfRule>
    <cfRule type="expression" dxfId="18357" priority="5765">
      <formula>$Y309=2</formula>
    </cfRule>
    <cfRule type="expression" dxfId="18356" priority="5766">
      <formula>$Y309=1</formula>
    </cfRule>
  </conditionalFormatting>
  <conditionalFormatting sqref="P309:P310">
    <cfRule type="expression" dxfId="18355" priority="5759">
      <formula>$Y309=4</formula>
    </cfRule>
    <cfRule type="expression" dxfId="18354" priority="5760">
      <formula>$Y309=3</formula>
    </cfRule>
    <cfRule type="expression" dxfId="18353" priority="5761">
      <formula>$Y309=2</formula>
    </cfRule>
    <cfRule type="expression" dxfId="18352" priority="5762">
      <formula>$Y309=1</formula>
    </cfRule>
  </conditionalFormatting>
  <conditionalFormatting sqref="P309:P310">
    <cfRule type="expression" dxfId="18351" priority="5755">
      <formula>$Y309=4</formula>
    </cfRule>
    <cfRule type="expression" dxfId="18350" priority="5756">
      <formula>$Y309=3</formula>
    </cfRule>
    <cfRule type="expression" dxfId="18349" priority="5757">
      <formula>$Y309=2</formula>
    </cfRule>
    <cfRule type="expression" dxfId="18348" priority="5758">
      <formula>$Y309=1</formula>
    </cfRule>
  </conditionalFormatting>
  <conditionalFormatting sqref="R309:R315">
    <cfRule type="expression" dxfId="18347" priority="5751">
      <formula>$Y309=4</formula>
    </cfRule>
    <cfRule type="expression" dxfId="18346" priority="5752">
      <formula>$Y309=3</formula>
    </cfRule>
    <cfRule type="expression" dxfId="18345" priority="5753">
      <formula>$Y309=2</formula>
    </cfRule>
    <cfRule type="expression" dxfId="18344" priority="5754">
      <formula>$Y309=1</formula>
    </cfRule>
  </conditionalFormatting>
  <conditionalFormatting sqref="R309:R315">
    <cfRule type="expression" dxfId="18343" priority="5747">
      <formula>$Y309=4</formula>
    </cfRule>
    <cfRule type="expression" dxfId="18342" priority="5748">
      <formula>$Y309=3</formula>
    </cfRule>
    <cfRule type="expression" dxfId="18341" priority="5749">
      <formula>$Y309=2</formula>
    </cfRule>
    <cfRule type="expression" dxfId="18340" priority="5750">
      <formula>$Y309=1</formula>
    </cfRule>
  </conditionalFormatting>
  <conditionalFormatting sqref="O309:O310">
    <cfRule type="expression" dxfId="18339" priority="5743">
      <formula>$Y309=4</formula>
    </cfRule>
    <cfRule type="expression" dxfId="18338" priority="5744">
      <formula>$Y309=3</formula>
    </cfRule>
    <cfRule type="expression" dxfId="18337" priority="5745">
      <formula>$Y309=2</formula>
    </cfRule>
    <cfRule type="expression" dxfId="18336" priority="5746">
      <formula>$Y309=1</formula>
    </cfRule>
  </conditionalFormatting>
  <conditionalFormatting sqref="O309:O310">
    <cfRule type="expression" dxfId="18335" priority="5739">
      <formula>$Y309=4</formula>
    </cfRule>
    <cfRule type="expression" dxfId="18334" priority="5740">
      <formula>$Y309=3</formula>
    </cfRule>
    <cfRule type="expression" dxfId="18333" priority="5741">
      <formula>$Y309=2</formula>
    </cfRule>
    <cfRule type="expression" dxfId="18332" priority="5742">
      <formula>$Y309=1</formula>
    </cfRule>
  </conditionalFormatting>
  <conditionalFormatting sqref="Y309:Z309 S309:V309 AB309:AE309 AD310:AE310">
    <cfRule type="expression" dxfId="18331" priority="5735">
      <formula>$Y309=4</formula>
    </cfRule>
    <cfRule type="expression" dxfId="18330" priority="5736">
      <formula>$Y309=3</formula>
    </cfRule>
    <cfRule type="expression" dxfId="18329" priority="5737">
      <formula>$Y309=2</formula>
    </cfRule>
    <cfRule type="expression" dxfId="18328" priority="5738">
      <formula>$Y309=1</formula>
    </cfRule>
  </conditionalFormatting>
  <conditionalFormatting sqref="Y309:Z309 S309:V309 AB309:AE309 AD310:AE310">
    <cfRule type="expression" dxfId="18327" priority="5731">
      <formula>$Y309=4</formula>
    </cfRule>
    <cfRule type="expression" dxfId="18326" priority="5732">
      <formula>$Y309=3</formula>
    </cfRule>
    <cfRule type="expression" dxfId="18325" priority="5733">
      <formula>$Y309=2</formula>
    </cfRule>
    <cfRule type="expression" dxfId="18324" priority="5734">
      <formula>$Y309=1</formula>
    </cfRule>
  </conditionalFormatting>
  <conditionalFormatting sqref="Y309:Z309 S309:V309 AB309:AE309 AD310:AE310">
    <cfRule type="expression" dxfId="18323" priority="5727">
      <formula>$Y309=4</formula>
    </cfRule>
    <cfRule type="expression" dxfId="18322" priority="5728">
      <formula>$Y309=3</formula>
    </cfRule>
    <cfRule type="expression" dxfId="18321" priority="5729">
      <formula>$Y309=2</formula>
    </cfRule>
    <cfRule type="expression" dxfId="18320" priority="5730">
      <formula>$Y309=1</formula>
    </cfRule>
  </conditionalFormatting>
  <conditionalFormatting sqref="N309:N310">
    <cfRule type="expression" dxfId="18319" priority="5723">
      <formula>$Y309=4</formula>
    </cfRule>
    <cfRule type="expression" dxfId="18318" priority="5724">
      <formula>$Y309=3</formula>
    </cfRule>
    <cfRule type="expression" dxfId="18317" priority="5725">
      <formula>$Y309=2</formula>
    </cfRule>
    <cfRule type="expression" dxfId="18316" priority="5726">
      <formula>$Y309=1</formula>
    </cfRule>
  </conditionalFormatting>
  <conditionalFormatting sqref="N309:N310">
    <cfRule type="expression" dxfId="18315" priority="5719">
      <formula>$Y309=4</formula>
    </cfRule>
    <cfRule type="expression" dxfId="18314" priority="5720">
      <formula>$Y309=3</formula>
    </cfRule>
    <cfRule type="expression" dxfId="18313" priority="5721">
      <formula>$Y309=2</formula>
    </cfRule>
    <cfRule type="expression" dxfId="18312" priority="5722">
      <formula>$Y309=1</formula>
    </cfRule>
  </conditionalFormatting>
  <conditionalFormatting sqref="Q309:Q310">
    <cfRule type="expression" dxfId="18311" priority="5715">
      <formula>$Y309=4</formula>
    </cfRule>
    <cfRule type="expression" dxfId="18310" priority="5716">
      <formula>$Y309=3</formula>
    </cfRule>
    <cfRule type="expression" dxfId="18309" priority="5717">
      <formula>$Y309=2</formula>
    </cfRule>
    <cfRule type="expression" dxfId="18308" priority="5718">
      <formula>$Y309=1</formula>
    </cfRule>
  </conditionalFormatting>
  <conditionalFormatting sqref="Q309:Q310">
    <cfRule type="expression" dxfId="18307" priority="5711">
      <formula>$Y309=4</formula>
    </cfRule>
    <cfRule type="expression" dxfId="18306" priority="5712">
      <formula>$Y309=3</formula>
    </cfRule>
    <cfRule type="expression" dxfId="18305" priority="5713">
      <formula>$Y309=2</formula>
    </cfRule>
    <cfRule type="expression" dxfId="18304" priority="5714">
      <formula>$Y309=1</formula>
    </cfRule>
  </conditionalFormatting>
  <conditionalFormatting sqref="Q309:Q310">
    <cfRule type="expression" dxfId="18303" priority="5707">
      <formula>$Y309=4</formula>
    </cfRule>
    <cfRule type="expression" dxfId="18302" priority="5708">
      <formula>$Y309=3</formula>
    </cfRule>
    <cfRule type="expression" dxfId="18301" priority="5709">
      <formula>$Y309=2</formula>
    </cfRule>
    <cfRule type="expression" dxfId="18300" priority="5710">
      <formula>$Y309=1</formula>
    </cfRule>
  </conditionalFormatting>
  <conditionalFormatting sqref="X309">
    <cfRule type="expression" dxfId="18299" priority="5703">
      <formula>$Y309=4</formula>
    </cfRule>
    <cfRule type="expression" dxfId="18298" priority="5704">
      <formula>$Y309=3</formula>
    </cfRule>
    <cfRule type="expression" dxfId="18297" priority="5705">
      <formula>$Y309=2</formula>
    </cfRule>
    <cfRule type="expression" dxfId="18296" priority="5706">
      <formula>$Y309=1</formula>
    </cfRule>
  </conditionalFormatting>
  <conditionalFormatting sqref="X309">
    <cfRule type="expression" dxfId="18295" priority="5699">
      <formula>$Y309=4</formula>
    </cfRule>
    <cfRule type="expression" dxfId="18294" priority="5700">
      <formula>$Y309=3</formula>
    </cfRule>
    <cfRule type="expression" dxfId="18293" priority="5701">
      <formula>$Y309=2</formula>
    </cfRule>
    <cfRule type="expression" dxfId="18292" priority="5702">
      <formula>$Y309=1</formula>
    </cfRule>
  </conditionalFormatting>
  <conditionalFormatting sqref="W309">
    <cfRule type="expression" dxfId="18291" priority="5695">
      <formula>$Y309=4</formula>
    </cfRule>
    <cfRule type="expression" dxfId="18290" priority="5696">
      <formula>$Y309=3</formula>
    </cfRule>
    <cfRule type="expression" dxfId="18289" priority="5697">
      <formula>$Y309=2</formula>
    </cfRule>
    <cfRule type="expression" dxfId="18288" priority="5698">
      <formula>$Y309=1</formula>
    </cfRule>
  </conditionalFormatting>
  <conditionalFormatting sqref="W309">
    <cfRule type="expression" dxfId="18287" priority="5691">
      <formula>$Y309=4</formula>
    </cfRule>
    <cfRule type="expression" dxfId="18286" priority="5692">
      <formula>$Y309=3</formula>
    </cfRule>
    <cfRule type="expression" dxfId="18285" priority="5693">
      <formula>$Y309=2</formula>
    </cfRule>
    <cfRule type="expression" dxfId="18284" priority="5694">
      <formula>$Y309=1</formula>
    </cfRule>
  </conditionalFormatting>
  <conditionalFormatting sqref="W309">
    <cfRule type="expression" dxfId="18283" priority="5687">
      <formula>$Y309=4</formula>
    </cfRule>
    <cfRule type="expression" dxfId="18282" priority="5688">
      <formula>$Y309=3</formula>
    </cfRule>
    <cfRule type="expression" dxfId="18281" priority="5689">
      <formula>$Y309=2</formula>
    </cfRule>
    <cfRule type="expression" dxfId="18280" priority="5690">
      <formula>$Y309=1</formula>
    </cfRule>
  </conditionalFormatting>
  <conditionalFormatting sqref="AA309">
    <cfRule type="expression" dxfId="18279" priority="5683">
      <formula>$Y309=4</formula>
    </cfRule>
    <cfRule type="expression" dxfId="18278" priority="5684">
      <formula>$Y309=3</formula>
    </cfRule>
    <cfRule type="expression" dxfId="18277" priority="5685">
      <formula>$Y309=2</formula>
    </cfRule>
    <cfRule type="expression" dxfId="18276" priority="5686">
      <formula>$Y309=1</formula>
    </cfRule>
  </conditionalFormatting>
  <conditionalFormatting sqref="AA309">
    <cfRule type="expression" dxfId="18275" priority="5679">
      <formula>$Y309=4</formula>
    </cfRule>
    <cfRule type="expression" dxfId="18274" priority="5680">
      <formula>$Y309=3</formula>
    </cfRule>
    <cfRule type="expression" dxfId="18273" priority="5681">
      <formula>$Y309=2</formula>
    </cfRule>
    <cfRule type="expression" dxfId="18272" priority="5682">
      <formula>$Y309=1</formula>
    </cfRule>
  </conditionalFormatting>
  <conditionalFormatting sqref="AA309">
    <cfRule type="expression" dxfId="18271" priority="5675">
      <formula>$Y309=4</formula>
    </cfRule>
    <cfRule type="expression" dxfId="18270" priority="5676">
      <formula>$Y309=3</formula>
    </cfRule>
    <cfRule type="expression" dxfId="18269" priority="5677">
      <formula>$Y309=2</formula>
    </cfRule>
    <cfRule type="expression" dxfId="18268" priority="5678">
      <formula>$Y309=1</formula>
    </cfRule>
  </conditionalFormatting>
  <conditionalFormatting sqref="AF309:AF310">
    <cfRule type="expression" dxfId="18267" priority="5671">
      <formula>$Y309=4</formula>
    </cfRule>
    <cfRule type="expression" dxfId="18266" priority="5672">
      <formula>$Y309=3</formula>
    </cfRule>
    <cfRule type="expression" dxfId="18265" priority="5673">
      <formula>$Y309=2</formula>
    </cfRule>
    <cfRule type="expression" dxfId="18264" priority="5674">
      <formula>$Y309=1</formula>
    </cfRule>
  </conditionalFormatting>
  <conditionalFormatting sqref="AF309:AF310">
    <cfRule type="expression" dxfId="18263" priority="5667">
      <formula>$Y309=4</formula>
    </cfRule>
    <cfRule type="expression" dxfId="18262" priority="5668">
      <formula>$Y309=3</formula>
    </cfRule>
    <cfRule type="expression" dxfId="18261" priority="5669">
      <formula>$Y309=2</formula>
    </cfRule>
    <cfRule type="expression" dxfId="18260" priority="5670">
      <formula>$Y309=1</formula>
    </cfRule>
  </conditionalFormatting>
  <conditionalFormatting sqref="AF309:AF310">
    <cfRule type="expression" dxfId="18259" priority="5663">
      <formula>$Y309=4</formula>
    </cfRule>
    <cfRule type="expression" dxfId="18258" priority="5664">
      <formula>$Y309=3</formula>
    </cfRule>
    <cfRule type="expression" dxfId="18257" priority="5665">
      <formula>$Y309=2</formula>
    </cfRule>
    <cfRule type="expression" dxfId="18256" priority="5666">
      <formula>$Y309=1</formula>
    </cfRule>
  </conditionalFormatting>
  <conditionalFormatting sqref="P309:P310">
    <cfRule type="expression" dxfId="18255" priority="5659">
      <formula>$Y309=4</formula>
    </cfRule>
    <cfRule type="expression" dxfId="18254" priority="5660">
      <formula>$Y309=3</formula>
    </cfRule>
    <cfRule type="expression" dxfId="18253" priority="5661">
      <formula>$Y309=2</formula>
    </cfRule>
    <cfRule type="expression" dxfId="18252" priority="5662">
      <formula>$Y309=1</formula>
    </cfRule>
  </conditionalFormatting>
  <conditionalFormatting sqref="P309:P310">
    <cfRule type="expression" dxfId="18251" priority="5655">
      <formula>$Y309=4</formula>
    </cfRule>
    <cfRule type="expression" dxfId="18250" priority="5656">
      <formula>$Y309=3</formula>
    </cfRule>
    <cfRule type="expression" dxfId="18249" priority="5657">
      <formula>$Y309=2</formula>
    </cfRule>
    <cfRule type="expression" dxfId="18248" priority="5658">
      <formula>$Y309=1</formula>
    </cfRule>
  </conditionalFormatting>
  <conditionalFormatting sqref="P309:P310">
    <cfRule type="expression" dxfId="18247" priority="5651">
      <formula>$Y309=4</formula>
    </cfRule>
    <cfRule type="expression" dxfId="18246" priority="5652">
      <formula>$Y309=3</formula>
    </cfRule>
    <cfRule type="expression" dxfId="18245" priority="5653">
      <formula>$Y309=2</formula>
    </cfRule>
    <cfRule type="expression" dxfId="18244" priority="5654">
      <formula>$Y309=1</formula>
    </cfRule>
  </conditionalFormatting>
  <conditionalFormatting sqref="P311:P315">
    <cfRule type="expression" dxfId="18243" priority="5647">
      <formula>$Y311=4</formula>
    </cfRule>
    <cfRule type="expression" dxfId="18242" priority="5648">
      <formula>$Y311=3</formula>
    </cfRule>
    <cfRule type="expression" dxfId="18241" priority="5649">
      <formula>$Y311=2</formula>
    </cfRule>
    <cfRule type="expression" dxfId="18240" priority="5650">
      <formula>$Y311=1</formula>
    </cfRule>
  </conditionalFormatting>
  <conditionalFormatting sqref="P311:P315">
    <cfRule type="expression" dxfId="18239" priority="5643">
      <formula>$Y311=4</formula>
    </cfRule>
    <cfRule type="expression" dxfId="18238" priority="5644">
      <formula>$Y311=3</formula>
    </cfRule>
    <cfRule type="expression" dxfId="18237" priority="5645">
      <formula>$Y311=2</formula>
    </cfRule>
    <cfRule type="expression" dxfId="18236" priority="5646">
      <formula>$Y311=1</formula>
    </cfRule>
  </conditionalFormatting>
  <conditionalFormatting sqref="P311:P315">
    <cfRule type="expression" dxfId="18235" priority="5639">
      <formula>$Y311=4</formula>
    </cfRule>
    <cfRule type="expression" dxfId="18234" priority="5640">
      <formula>$Y311=3</formula>
    </cfRule>
    <cfRule type="expression" dxfId="18233" priority="5641">
      <formula>$Y311=2</formula>
    </cfRule>
    <cfRule type="expression" dxfId="18232" priority="5642">
      <formula>$Y311=1</formula>
    </cfRule>
  </conditionalFormatting>
  <conditionalFormatting sqref="O311:O315">
    <cfRule type="expression" dxfId="18231" priority="5627">
      <formula>$Y311=4</formula>
    </cfRule>
    <cfRule type="expression" dxfId="18230" priority="5628">
      <formula>$Y311=3</formula>
    </cfRule>
    <cfRule type="expression" dxfId="18229" priority="5629">
      <formula>$Y311=2</formula>
    </cfRule>
    <cfRule type="expression" dxfId="18228" priority="5630">
      <formula>$Y311=1</formula>
    </cfRule>
  </conditionalFormatting>
  <conditionalFormatting sqref="O311:O315">
    <cfRule type="expression" dxfId="18227" priority="5623">
      <formula>$Y311=4</formula>
    </cfRule>
    <cfRule type="expression" dxfId="18226" priority="5624">
      <formula>$Y311=3</formula>
    </cfRule>
    <cfRule type="expression" dxfId="18225" priority="5625">
      <formula>$Y311=2</formula>
    </cfRule>
    <cfRule type="expression" dxfId="18224" priority="5626">
      <formula>$Y311=1</formula>
    </cfRule>
  </conditionalFormatting>
  <conditionalFormatting sqref="AD311:AE315">
    <cfRule type="expression" dxfId="18223" priority="5619">
      <formula>$Y311=4</formula>
    </cfRule>
    <cfRule type="expression" dxfId="18222" priority="5620">
      <formula>$Y311=3</formula>
    </cfRule>
    <cfRule type="expression" dxfId="18221" priority="5621">
      <formula>$Y311=2</formula>
    </cfRule>
    <cfRule type="expression" dxfId="18220" priority="5622">
      <formula>$Y311=1</formula>
    </cfRule>
  </conditionalFormatting>
  <conditionalFormatting sqref="AD311:AE315">
    <cfRule type="expression" dxfId="18219" priority="5615">
      <formula>$Y311=4</formula>
    </cfRule>
    <cfRule type="expression" dxfId="18218" priority="5616">
      <formula>$Y311=3</formula>
    </cfRule>
    <cfRule type="expression" dxfId="18217" priority="5617">
      <formula>$Y311=2</formula>
    </cfRule>
    <cfRule type="expression" dxfId="18216" priority="5618">
      <formula>$Y311=1</formula>
    </cfRule>
  </conditionalFormatting>
  <conditionalFormatting sqref="AD311:AE315">
    <cfRule type="expression" dxfId="18215" priority="5611">
      <formula>$Y311=4</formula>
    </cfRule>
    <cfRule type="expression" dxfId="18214" priority="5612">
      <formula>$Y311=3</formula>
    </cfRule>
    <cfRule type="expression" dxfId="18213" priority="5613">
      <formula>$Y311=2</formula>
    </cfRule>
    <cfRule type="expression" dxfId="18212" priority="5614">
      <formula>$Y311=1</formula>
    </cfRule>
  </conditionalFormatting>
  <conditionalFormatting sqref="N311:N315">
    <cfRule type="expression" dxfId="18211" priority="5607">
      <formula>$Y311=4</formula>
    </cfRule>
    <cfRule type="expression" dxfId="18210" priority="5608">
      <formula>$Y311=3</formula>
    </cfRule>
    <cfRule type="expression" dxfId="18209" priority="5609">
      <formula>$Y311=2</formula>
    </cfRule>
    <cfRule type="expression" dxfId="18208" priority="5610">
      <formula>$Y311=1</formula>
    </cfRule>
  </conditionalFormatting>
  <conditionalFormatting sqref="N311:N315">
    <cfRule type="expression" dxfId="18207" priority="5603">
      <formula>$Y311=4</formula>
    </cfRule>
    <cfRule type="expression" dxfId="18206" priority="5604">
      <formula>$Y311=3</formula>
    </cfRule>
    <cfRule type="expression" dxfId="18205" priority="5605">
      <formula>$Y311=2</formula>
    </cfRule>
    <cfRule type="expression" dxfId="18204" priority="5606">
      <formula>$Y311=1</formula>
    </cfRule>
  </conditionalFormatting>
  <conditionalFormatting sqref="Q311:Q315">
    <cfRule type="expression" dxfId="18203" priority="5599">
      <formula>$Y311=4</formula>
    </cfRule>
    <cfRule type="expression" dxfId="18202" priority="5600">
      <formula>$Y311=3</formula>
    </cfRule>
    <cfRule type="expression" dxfId="18201" priority="5601">
      <formula>$Y311=2</formula>
    </cfRule>
    <cfRule type="expression" dxfId="18200" priority="5602">
      <formula>$Y311=1</formula>
    </cfRule>
  </conditionalFormatting>
  <conditionalFormatting sqref="Q311:Q315">
    <cfRule type="expression" dxfId="18199" priority="5595">
      <formula>$Y311=4</formula>
    </cfRule>
    <cfRule type="expression" dxfId="18198" priority="5596">
      <formula>$Y311=3</formula>
    </cfRule>
    <cfRule type="expression" dxfId="18197" priority="5597">
      <formula>$Y311=2</formula>
    </cfRule>
    <cfRule type="expression" dxfId="18196" priority="5598">
      <formula>$Y311=1</formula>
    </cfRule>
  </conditionalFormatting>
  <conditionalFormatting sqref="Q311:Q315">
    <cfRule type="expression" dxfId="18195" priority="5591">
      <formula>$Y311=4</formula>
    </cfRule>
    <cfRule type="expression" dxfId="18194" priority="5592">
      <formula>$Y311=3</formula>
    </cfRule>
    <cfRule type="expression" dxfId="18193" priority="5593">
      <formula>$Y311=2</formula>
    </cfRule>
    <cfRule type="expression" dxfId="18192" priority="5594">
      <formula>$Y311=1</formula>
    </cfRule>
  </conditionalFormatting>
  <conditionalFormatting sqref="E316:E318">
    <cfRule type="expression" dxfId="18191" priority="5483">
      <formula>$Y316=4</formula>
    </cfRule>
    <cfRule type="expression" dxfId="18190" priority="5484">
      <formula>$Y316=3</formula>
    </cfRule>
    <cfRule type="expression" dxfId="18189" priority="5485">
      <formula>$Y316=2</formula>
    </cfRule>
    <cfRule type="expression" dxfId="18188" priority="5486">
      <formula>$Y316=1</formula>
    </cfRule>
  </conditionalFormatting>
  <conditionalFormatting sqref="F316:F318">
    <cfRule type="expression" dxfId="18187" priority="5479">
      <formula>$Y316=4</formula>
    </cfRule>
    <cfRule type="expression" dxfId="18186" priority="5480">
      <formula>$Y316=3</formula>
    </cfRule>
    <cfRule type="expression" dxfId="18185" priority="5481">
      <formula>$Y316=2</formula>
    </cfRule>
    <cfRule type="expression" dxfId="18184" priority="5482">
      <formula>$Y316=1</formula>
    </cfRule>
  </conditionalFormatting>
  <conditionalFormatting sqref="AF311:AF315">
    <cfRule type="expression" dxfId="18183" priority="5555">
      <formula>$Y311=4</formula>
    </cfRule>
    <cfRule type="expression" dxfId="18182" priority="5556">
      <formula>$Y311=3</formula>
    </cfRule>
    <cfRule type="expression" dxfId="18181" priority="5557">
      <formula>$Y311=2</formula>
    </cfRule>
    <cfRule type="expression" dxfId="18180" priority="5558">
      <formula>$Y311=1</formula>
    </cfRule>
  </conditionalFormatting>
  <conditionalFormatting sqref="AF311:AF315">
    <cfRule type="expression" dxfId="18179" priority="5551">
      <formula>$Y311=4</formula>
    </cfRule>
    <cfRule type="expression" dxfId="18178" priority="5552">
      <formula>$Y311=3</formula>
    </cfRule>
    <cfRule type="expression" dxfId="18177" priority="5553">
      <formula>$Y311=2</formula>
    </cfRule>
    <cfRule type="expression" dxfId="18176" priority="5554">
      <formula>$Y311=1</formula>
    </cfRule>
  </conditionalFormatting>
  <conditionalFormatting sqref="AF311:AF315">
    <cfRule type="expression" dxfId="18175" priority="5547">
      <formula>$Y311=4</formula>
    </cfRule>
    <cfRule type="expression" dxfId="18174" priority="5548">
      <formula>$Y311=3</formula>
    </cfRule>
    <cfRule type="expression" dxfId="18173" priority="5549">
      <formula>$Y311=2</formula>
    </cfRule>
    <cfRule type="expression" dxfId="18172" priority="5550">
      <formula>$Y311=1</formula>
    </cfRule>
  </conditionalFormatting>
  <conditionalFormatting sqref="P311:P315">
    <cfRule type="expression" dxfId="18171" priority="5543">
      <formula>$Y311=4</formula>
    </cfRule>
    <cfRule type="expression" dxfId="18170" priority="5544">
      <formula>$Y311=3</formula>
    </cfRule>
    <cfRule type="expression" dxfId="18169" priority="5545">
      <formula>$Y311=2</formula>
    </cfRule>
    <cfRule type="expression" dxfId="18168" priority="5546">
      <formula>$Y311=1</formula>
    </cfRule>
  </conditionalFormatting>
  <conditionalFormatting sqref="P311:P315">
    <cfRule type="expression" dxfId="18167" priority="5539">
      <formula>$Y311=4</formula>
    </cfRule>
    <cfRule type="expression" dxfId="18166" priority="5540">
      <formula>$Y311=3</formula>
    </cfRule>
    <cfRule type="expression" dxfId="18165" priority="5541">
      <formula>$Y311=2</formula>
    </cfRule>
    <cfRule type="expression" dxfId="18164" priority="5542">
      <formula>$Y311=1</formula>
    </cfRule>
  </conditionalFormatting>
  <conditionalFormatting sqref="P311:P315">
    <cfRule type="expression" dxfId="18163" priority="5535">
      <formula>$Y311=4</formula>
    </cfRule>
    <cfRule type="expression" dxfId="18162" priority="5536">
      <formula>$Y311=3</formula>
    </cfRule>
    <cfRule type="expression" dxfId="18161" priority="5537">
      <formula>$Y311=2</formula>
    </cfRule>
    <cfRule type="expression" dxfId="18160" priority="5538">
      <formula>$Y311=1</formula>
    </cfRule>
  </conditionalFormatting>
  <conditionalFormatting sqref="B316:B318">
    <cfRule type="expression" dxfId="18159" priority="5531">
      <formula>$Y316=4</formula>
    </cfRule>
    <cfRule type="expression" dxfId="18158" priority="5532">
      <formula>$Y316=3</formula>
    </cfRule>
  </conditionalFormatting>
  <conditionalFormatting sqref="B316:B318">
    <cfRule type="expression" dxfId="18157" priority="5533">
      <formula>$Y316=2</formula>
    </cfRule>
    <cfRule type="expression" dxfId="18156" priority="5534">
      <formula>$Y316=1</formula>
    </cfRule>
  </conditionalFormatting>
  <conditionalFormatting sqref="B316:B318">
    <cfRule type="expression" dxfId="18155" priority="5527">
      <formula>$Y316=4</formula>
    </cfRule>
    <cfRule type="expression" dxfId="18154" priority="5528">
      <formula>$Y316=3</formula>
    </cfRule>
  </conditionalFormatting>
  <conditionalFormatting sqref="B316:B318">
    <cfRule type="expression" dxfId="18153" priority="5529">
      <formula>$Y316=2</formula>
    </cfRule>
    <cfRule type="expression" dxfId="18152" priority="5530">
      <formula>$Y316=1</formula>
    </cfRule>
  </conditionalFormatting>
  <conditionalFormatting sqref="B316:B318">
    <cfRule type="expression" dxfId="18151" priority="5523">
      <formula>$Y316=4</formula>
    </cfRule>
    <cfRule type="expression" dxfId="18150" priority="5524">
      <formula>$Y316=3</formula>
    </cfRule>
  </conditionalFormatting>
  <conditionalFormatting sqref="B316:B318">
    <cfRule type="expression" dxfId="18149" priority="5525">
      <formula>$Y316=2</formula>
    </cfRule>
    <cfRule type="expression" dxfId="18148" priority="5526">
      <formula>$Y316=1</formula>
    </cfRule>
  </conditionalFormatting>
  <conditionalFormatting sqref="B316:B318">
    <cfRule type="expression" dxfId="18147" priority="5519">
      <formula>$Y316=4</formula>
    </cfRule>
    <cfRule type="expression" dxfId="18146" priority="5520">
      <formula>$Y316=3</formula>
    </cfRule>
  </conditionalFormatting>
  <conditionalFormatting sqref="B316:B318">
    <cfRule type="expression" dxfId="18145" priority="5521">
      <formula>$Y316=2</formula>
    </cfRule>
    <cfRule type="expression" dxfId="18144" priority="5522">
      <formula>$Y316=1</formula>
    </cfRule>
  </conditionalFormatting>
  <conditionalFormatting sqref="B316:B318">
    <cfRule type="expression" dxfId="18143" priority="5515">
      <formula>$Y316=4</formula>
    </cfRule>
    <cfRule type="expression" dxfId="18142" priority="5516">
      <formula>$Y316=3</formula>
    </cfRule>
  </conditionalFormatting>
  <conditionalFormatting sqref="B316:B318">
    <cfRule type="expression" dxfId="18141" priority="5517">
      <formula>$Y316=2</formula>
    </cfRule>
    <cfRule type="expression" dxfId="18140" priority="5518">
      <formula>$Y316=1</formula>
    </cfRule>
  </conditionalFormatting>
  <conditionalFormatting sqref="B316:B318">
    <cfRule type="expression" dxfId="18139" priority="5511">
      <formula>$Y316=4</formula>
    </cfRule>
    <cfRule type="expression" dxfId="18138" priority="5512">
      <formula>$Y316=3</formula>
    </cfRule>
  </conditionalFormatting>
  <conditionalFormatting sqref="B316:B318">
    <cfRule type="expression" dxfId="18137" priority="5513">
      <formula>$Y316=2</formula>
    </cfRule>
    <cfRule type="expression" dxfId="18136" priority="5514">
      <formula>$Y316=1</formula>
    </cfRule>
  </conditionalFormatting>
  <conditionalFormatting sqref="C316:C318">
    <cfRule type="expression" dxfId="18135" priority="5507">
      <formula>$Y316=4</formula>
    </cfRule>
    <cfRule type="expression" dxfId="18134" priority="5508">
      <formula>$Y316=3</formula>
    </cfRule>
  </conditionalFormatting>
  <conditionalFormatting sqref="C316:C318">
    <cfRule type="expression" dxfId="18133" priority="5509">
      <formula>$Y316=2</formula>
    </cfRule>
    <cfRule type="expression" dxfId="18132" priority="5510">
      <formula>$Y316=1</formula>
    </cfRule>
  </conditionalFormatting>
  <conditionalFormatting sqref="C316:C318">
    <cfRule type="expression" dxfId="18131" priority="5503">
      <formula>$Y316=4</formula>
    </cfRule>
    <cfRule type="expression" dxfId="18130" priority="5504">
      <formula>$Y316=3</formula>
    </cfRule>
  </conditionalFormatting>
  <conditionalFormatting sqref="C316:C318">
    <cfRule type="expression" dxfId="18129" priority="5505">
      <formula>$Y316=2</formula>
    </cfRule>
    <cfRule type="expression" dxfId="18128" priority="5506">
      <formula>$Y316=1</formula>
    </cfRule>
  </conditionalFormatting>
  <conditionalFormatting sqref="C316:C318">
    <cfRule type="expression" dxfId="18127" priority="5499">
      <formula>$Y316=4</formula>
    </cfRule>
    <cfRule type="expression" dxfId="18126" priority="5500">
      <formula>$Y316=3</formula>
    </cfRule>
  </conditionalFormatting>
  <conditionalFormatting sqref="C316:C318">
    <cfRule type="expression" dxfId="18125" priority="5501">
      <formula>$Y316=2</formula>
    </cfRule>
    <cfRule type="expression" dxfId="18124" priority="5502">
      <formula>$Y316=1</formula>
    </cfRule>
  </conditionalFormatting>
  <conditionalFormatting sqref="C316:C318">
    <cfRule type="expression" dxfId="18123" priority="5495">
      <formula>$Y316=4</formula>
    </cfRule>
    <cfRule type="expression" dxfId="18122" priority="5496">
      <formula>$Y316=3</formula>
    </cfRule>
  </conditionalFormatting>
  <conditionalFormatting sqref="C316:C318">
    <cfRule type="expression" dxfId="18121" priority="5497">
      <formula>$Y316=2</formula>
    </cfRule>
    <cfRule type="expression" dxfId="18120" priority="5498">
      <formula>$Y316=1</formula>
    </cfRule>
  </conditionalFormatting>
  <conditionalFormatting sqref="C316:C318">
    <cfRule type="expression" dxfId="18119" priority="5491">
      <formula>$Y316=4</formula>
    </cfRule>
    <cfRule type="expression" dxfId="18118" priority="5492">
      <formula>$Y316=3</formula>
    </cfRule>
  </conditionalFormatting>
  <conditionalFormatting sqref="C316:C318">
    <cfRule type="expression" dxfId="18117" priority="5493">
      <formula>$Y316=2</formula>
    </cfRule>
    <cfRule type="expression" dxfId="18116" priority="5494">
      <formula>$Y316=1</formula>
    </cfRule>
  </conditionalFormatting>
  <conditionalFormatting sqref="C316:C318">
    <cfRule type="expression" dxfId="18115" priority="5487">
      <formula>$Y316=4</formula>
    </cfRule>
    <cfRule type="expression" dxfId="18114" priority="5488">
      <formula>$Y316=3</formula>
    </cfRule>
  </conditionalFormatting>
  <conditionalFormatting sqref="C316:C318">
    <cfRule type="expression" dxfId="18113" priority="5489">
      <formula>$Y316=2</formula>
    </cfRule>
    <cfRule type="expression" dxfId="18112" priority="5490">
      <formula>$Y316=1</formula>
    </cfRule>
  </conditionalFormatting>
  <conditionalFormatting sqref="F316:F318">
    <cfRule type="expression" dxfId="18111" priority="5471">
      <formula>$Y316=4</formula>
    </cfRule>
    <cfRule type="expression" dxfId="18110" priority="5472">
      <formula>$Y316=3</formula>
    </cfRule>
    <cfRule type="expression" dxfId="18109" priority="5473">
      <formula>$Y316=2</formula>
    </cfRule>
    <cfRule type="expression" dxfId="18108" priority="5474">
      <formula>$Y316=1</formula>
    </cfRule>
    <cfRule type="expression" dxfId="18107" priority="5475">
      <formula>$Y316=4</formula>
    </cfRule>
    <cfRule type="expression" dxfId="18106" priority="5476">
      <formula>$Y316=3</formula>
    </cfRule>
    <cfRule type="expression" dxfId="18105" priority="5477">
      <formula>$Y316=2</formula>
    </cfRule>
    <cfRule type="expression" dxfId="18104" priority="5478">
      <formula>$Y316=1</formula>
    </cfRule>
  </conditionalFormatting>
  <conditionalFormatting sqref="F316:F318">
    <cfRule type="expression" dxfId="18103" priority="5455">
      <formula>$Y316=4</formula>
    </cfRule>
    <cfRule type="expression" dxfId="18102" priority="5456">
      <formula>$Y316=3</formula>
    </cfRule>
    <cfRule type="expression" dxfId="18101" priority="5457">
      <formula>$Y316=2</formula>
    </cfRule>
    <cfRule type="expression" dxfId="18100" priority="5458">
      <formula>$Y316=1</formula>
    </cfRule>
  </conditionalFormatting>
  <conditionalFormatting sqref="F316:F318">
    <cfRule type="expression" dxfId="18099" priority="5467">
      <formula>$Y316=4</formula>
    </cfRule>
    <cfRule type="expression" dxfId="18098" priority="5468">
      <formula>$Y316=3</formula>
    </cfRule>
    <cfRule type="expression" dxfId="18097" priority="5469">
      <formula>$Y316=2</formula>
    </cfRule>
    <cfRule type="expression" dxfId="18096" priority="5470">
      <formula>$Y316=1</formula>
    </cfRule>
  </conditionalFormatting>
  <conditionalFormatting sqref="F316:F318">
    <cfRule type="expression" dxfId="18095" priority="5459">
      <formula>$Y316=4</formula>
    </cfRule>
    <cfRule type="expression" dxfId="18094" priority="5460">
      <formula>$Y316=3</formula>
    </cfRule>
    <cfRule type="expression" dxfId="18093" priority="5461">
      <formula>$Y316=2</formula>
    </cfRule>
    <cfRule type="expression" dxfId="18092" priority="5462">
      <formula>$Y316=1</formula>
    </cfRule>
    <cfRule type="expression" dxfId="18091" priority="5463">
      <formula>$Y316=4</formula>
    </cfRule>
    <cfRule type="expression" dxfId="18090" priority="5464">
      <formula>$Y316=3</formula>
    </cfRule>
    <cfRule type="expression" dxfId="18089" priority="5465">
      <formula>$Y316=2</formula>
    </cfRule>
    <cfRule type="expression" dxfId="18088" priority="5466">
      <formula>$Y316=1</formula>
    </cfRule>
  </conditionalFormatting>
  <conditionalFormatting sqref="F316:F318">
    <cfRule type="expression" dxfId="18087" priority="5447">
      <formula>$Y316=4</formula>
    </cfRule>
    <cfRule type="expression" dxfId="18086" priority="5448">
      <formula>$Y316=3</formula>
    </cfRule>
    <cfRule type="expression" dxfId="18085" priority="5449">
      <formula>$Y316=2</formula>
    </cfRule>
    <cfRule type="expression" dxfId="18084" priority="5450">
      <formula>$Y316=1</formula>
    </cfRule>
    <cfRule type="expression" dxfId="18083" priority="5451">
      <formula>$Y316=4</formula>
    </cfRule>
    <cfRule type="expression" dxfId="18082" priority="5452">
      <formula>$Y316=3</formula>
    </cfRule>
    <cfRule type="expression" dxfId="18081" priority="5453">
      <formula>$Y316=2</formula>
    </cfRule>
    <cfRule type="expression" dxfId="18080" priority="5454">
      <formula>$Y316=1</formula>
    </cfRule>
  </conditionalFormatting>
  <conditionalFormatting sqref="F316:F318">
    <cfRule type="expression" dxfId="18079" priority="5443">
      <formula>$Y316=4</formula>
    </cfRule>
    <cfRule type="expression" dxfId="18078" priority="5444">
      <formula>$Y316=3</formula>
    </cfRule>
    <cfRule type="expression" dxfId="18077" priority="5445">
      <formula>$Y316=2</formula>
    </cfRule>
    <cfRule type="expression" dxfId="18076" priority="5446">
      <formula>$Y316=1</formula>
    </cfRule>
  </conditionalFormatting>
  <conditionalFormatting sqref="F316:F318">
    <cfRule type="expression" dxfId="18075" priority="5435">
      <formula>$Y316=4</formula>
    </cfRule>
    <cfRule type="expression" dxfId="18074" priority="5436">
      <formula>$Y316=3</formula>
    </cfRule>
    <cfRule type="expression" dxfId="18073" priority="5437">
      <formula>$Y316=2</formula>
    </cfRule>
    <cfRule type="expression" dxfId="18072" priority="5438">
      <formula>$Y316=1</formula>
    </cfRule>
    <cfRule type="expression" dxfId="18071" priority="5439">
      <formula>$Y316=4</formula>
    </cfRule>
    <cfRule type="expression" dxfId="18070" priority="5440">
      <formula>$Y316=3</formula>
    </cfRule>
    <cfRule type="expression" dxfId="18069" priority="5441">
      <formula>$Y316=2</formula>
    </cfRule>
    <cfRule type="expression" dxfId="18068" priority="5442">
      <formula>$Y316=1</formula>
    </cfRule>
  </conditionalFormatting>
  <conditionalFormatting sqref="F316:F318">
    <cfRule type="expression" dxfId="18067" priority="5419">
      <formula>$Y316=4</formula>
    </cfRule>
    <cfRule type="expression" dxfId="18066" priority="5420">
      <formula>$Y316=3</formula>
    </cfRule>
    <cfRule type="expression" dxfId="18065" priority="5421">
      <formula>$Y316=2</formula>
    </cfRule>
    <cfRule type="expression" dxfId="18064" priority="5422">
      <formula>$Y316=1</formula>
    </cfRule>
  </conditionalFormatting>
  <conditionalFormatting sqref="F316:F318">
    <cfRule type="expression" dxfId="18063" priority="5431">
      <formula>$Y316=4</formula>
    </cfRule>
    <cfRule type="expression" dxfId="18062" priority="5432">
      <formula>$Y316=3</formula>
    </cfRule>
    <cfRule type="expression" dxfId="18061" priority="5433">
      <formula>$Y316=2</formula>
    </cfRule>
    <cfRule type="expression" dxfId="18060" priority="5434">
      <formula>$Y316=1</formula>
    </cfRule>
  </conditionalFormatting>
  <conditionalFormatting sqref="F316:F318">
    <cfRule type="expression" dxfId="18059" priority="5423">
      <formula>$Y316=4</formula>
    </cfRule>
    <cfRule type="expression" dxfId="18058" priority="5424">
      <formula>$Y316=3</formula>
    </cfRule>
    <cfRule type="expression" dxfId="18057" priority="5425">
      <formula>$Y316=2</formula>
    </cfRule>
    <cfRule type="expression" dxfId="18056" priority="5426">
      <formula>$Y316=1</formula>
    </cfRule>
    <cfRule type="expression" dxfId="18055" priority="5427">
      <formula>$Y316=4</formula>
    </cfRule>
    <cfRule type="expression" dxfId="18054" priority="5428">
      <formula>$Y316=3</formula>
    </cfRule>
    <cfRule type="expression" dxfId="18053" priority="5429">
      <formula>$Y316=2</formula>
    </cfRule>
    <cfRule type="expression" dxfId="18052" priority="5430">
      <formula>$Y316=1</formula>
    </cfRule>
  </conditionalFormatting>
  <conditionalFormatting sqref="F316:F318">
    <cfRule type="expression" dxfId="18051" priority="5411">
      <formula>$Y316=4</formula>
    </cfRule>
    <cfRule type="expression" dxfId="18050" priority="5412">
      <formula>$Y316=3</formula>
    </cfRule>
    <cfRule type="expression" dxfId="18049" priority="5413">
      <formula>$Y316=2</formula>
    </cfRule>
    <cfRule type="expression" dxfId="18048" priority="5414">
      <formula>$Y316=1</formula>
    </cfRule>
    <cfRule type="expression" dxfId="18047" priority="5415">
      <formula>$Y316=4</formula>
    </cfRule>
    <cfRule type="expression" dxfId="18046" priority="5416">
      <formula>$Y316=3</formula>
    </cfRule>
    <cfRule type="expression" dxfId="18045" priority="5417">
      <formula>$Y316=2</formula>
    </cfRule>
    <cfRule type="expression" dxfId="18044" priority="5418">
      <formula>$Y316=1</formula>
    </cfRule>
  </conditionalFormatting>
  <conditionalFormatting sqref="G316:G318">
    <cfRule type="expression" dxfId="18043" priority="5407">
      <formula>$Y316=4</formula>
    </cfRule>
    <cfRule type="expression" dxfId="18042" priority="5408">
      <formula>$Y316=3</formula>
    </cfRule>
    <cfRule type="expression" dxfId="18041" priority="5409">
      <formula>$Y316=2</formula>
    </cfRule>
    <cfRule type="expression" dxfId="18040" priority="5410">
      <formula>$Y316=1</formula>
    </cfRule>
  </conditionalFormatting>
  <conditionalFormatting sqref="G316:G318">
    <cfRule type="expression" dxfId="18039" priority="5399">
      <formula>$Y316=4</formula>
    </cfRule>
    <cfRule type="expression" dxfId="18038" priority="5400">
      <formula>$Y316=3</formula>
    </cfRule>
    <cfRule type="expression" dxfId="18037" priority="5401">
      <formula>$Y316=2</formula>
    </cfRule>
    <cfRule type="expression" dxfId="18036" priority="5402">
      <formula>$Y316=1</formula>
    </cfRule>
    <cfRule type="expression" dxfId="18035" priority="5403">
      <formula>$Y316=4</formula>
    </cfRule>
    <cfRule type="expression" dxfId="18034" priority="5404">
      <formula>$Y316=3</formula>
    </cfRule>
    <cfRule type="expression" dxfId="18033" priority="5405">
      <formula>$Y316=2</formula>
    </cfRule>
    <cfRule type="expression" dxfId="18032" priority="5406">
      <formula>$Y316=1</formula>
    </cfRule>
  </conditionalFormatting>
  <conditionalFormatting sqref="G316:G318">
    <cfRule type="expression" dxfId="18031" priority="5395">
      <formula>$Y316=4</formula>
    </cfRule>
    <cfRule type="expression" dxfId="18030" priority="5396">
      <formula>$Y316=3</formula>
    </cfRule>
    <cfRule type="expression" dxfId="18029" priority="5397">
      <formula>$Y316=2</formula>
    </cfRule>
    <cfRule type="expression" dxfId="18028" priority="5398">
      <formula>$Y316=1</formula>
    </cfRule>
  </conditionalFormatting>
  <conditionalFormatting sqref="G316:G318">
    <cfRule type="expression" dxfId="18027" priority="5387">
      <formula>$Y316=4</formula>
    </cfRule>
    <cfRule type="expression" dxfId="18026" priority="5388">
      <formula>$Y316=3</formula>
    </cfRule>
    <cfRule type="expression" dxfId="18025" priority="5389">
      <formula>$Y316=2</formula>
    </cfRule>
    <cfRule type="expression" dxfId="18024" priority="5390">
      <formula>$Y316=1</formula>
    </cfRule>
    <cfRule type="expression" dxfId="18023" priority="5391">
      <formula>$Y316=4</formula>
    </cfRule>
    <cfRule type="expression" dxfId="18022" priority="5392">
      <formula>$Y316=3</formula>
    </cfRule>
    <cfRule type="expression" dxfId="18021" priority="5393">
      <formula>$Y316=2</formula>
    </cfRule>
    <cfRule type="expression" dxfId="18020" priority="5394">
      <formula>$Y316=1</formula>
    </cfRule>
  </conditionalFormatting>
  <conditionalFormatting sqref="G316:G318">
    <cfRule type="expression" dxfId="18019" priority="5383">
      <formula>$Y316=4</formula>
    </cfRule>
    <cfRule type="expression" dxfId="18018" priority="5384">
      <formula>$Y316=3</formula>
    </cfRule>
    <cfRule type="expression" dxfId="18017" priority="5385">
      <formula>$Y316=2</formula>
    </cfRule>
    <cfRule type="expression" dxfId="18016" priority="5386">
      <formula>$Y316=1</formula>
    </cfRule>
  </conditionalFormatting>
  <conditionalFormatting sqref="G316:G318">
    <cfRule type="expression" dxfId="18015" priority="5375">
      <formula>$Y316=4</formula>
    </cfRule>
    <cfRule type="expression" dxfId="18014" priority="5376">
      <formula>$Y316=3</formula>
    </cfRule>
    <cfRule type="expression" dxfId="18013" priority="5377">
      <formula>$Y316=2</formula>
    </cfRule>
    <cfRule type="expression" dxfId="18012" priority="5378">
      <formula>$Y316=1</formula>
    </cfRule>
    <cfRule type="expression" dxfId="18011" priority="5379">
      <formula>$Y316=4</formula>
    </cfRule>
    <cfRule type="expression" dxfId="18010" priority="5380">
      <formula>$Y316=3</formula>
    </cfRule>
    <cfRule type="expression" dxfId="18009" priority="5381">
      <formula>$Y316=2</formula>
    </cfRule>
    <cfRule type="expression" dxfId="18008" priority="5382">
      <formula>$Y316=1</formula>
    </cfRule>
  </conditionalFormatting>
  <conditionalFormatting sqref="G316:G318">
    <cfRule type="expression" dxfId="18007" priority="5371">
      <formula>$Y316=4</formula>
    </cfRule>
    <cfRule type="expression" dxfId="18006" priority="5372">
      <formula>$Y316=3</formula>
    </cfRule>
    <cfRule type="expression" dxfId="18005" priority="5373">
      <formula>$Y316=2</formula>
    </cfRule>
    <cfRule type="expression" dxfId="18004" priority="5374">
      <formula>$Y316=1</formula>
    </cfRule>
  </conditionalFormatting>
  <conditionalFormatting sqref="G316:G318">
    <cfRule type="expression" dxfId="18003" priority="5363">
      <formula>$Y316=4</formula>
    </cfRule>
    <cfRule type="expression" dxfId="18002" priority="5364">
      <formula>$Y316=3</formula>
    </cfRule>
    <cfRule type="expression" dxfId="18001" priority="5365">
      <formula>$Y316=2</formula>
    </cfRule>
    <cfRule type="expression" dxfId="18000" priority="5366">
      <formula>$Y316=1</formula>
    </cfRule>
    <cfRule type="expression" dxfId="17999" priority="5367">
      <formula>$Y316=4</formula>
    </cfRule>
    <cfRule type="expression" dxfId="17998" priority="5368">
      <formula>$Y316=3</formula>
    </cfRule>
    <cfRule type="expression" dxfId="17997" priority="5369">
      <formula>$Y316=2</formula>
    </cfRule>
    <cfRule type="expression" dxfId="17996" priority="5370">
      <formula>$Y316=1</formula>
    </cfRule>
  </conditionalFormatting>
  <conditionalFormatting sqref="K317:K318">
    <cfRule type="expression" dxfId="17995" priority="5359">
      <formula>$Y317=4</formula>
    </cfRule>
    <cfRule type="expression" dxfId="17994" priority="5360">
      <formula>$Y317=3</formula>
    </cfRule>
    <cfRule type="expression" dxfId="17993" priority="5361">
      <formula>$Y317=2</formula>
    </cfRule>
    <cfRule type="expression" dxfId="17992" priority="5362">
      <formula>$Y317=1</formula>
    </cfRule>
  </conditionalFormatting>
  <conditionalFormatting sqref="I317:I318">
    <cfRule type="expression" dxfId="17991" priority="5355">
      <formula>$Y317=4</formula>
    </cfRule>
    <cfRule type="expression" dxfId="17990" priority="5356">
      <formula>$Y317=3</formula>
    </cfRule>
    <cfRule type="expression" dxfId="17989" priority="5357">
      <formula>$Y317=2</formula>
    </cfRule>
    <cfRule type="expression" dxfId="17988" priority="5358">
      <formula>$Y317=1</formula>
    </cfRule>
  </conditionalFormatting>
  <conditionalFormatting sqref="I317:I318">
    <cfRule type="expression" dxfId="17987" priority="5351">
      <formula>$Y317=4</formula>
    </cfRule>
    <cfRule type="expression" dxfId="17986" priority="5352">
      <formula>$Y317=3</formula>
    </cfRule>
    <cfRule type="expression" dxfId="17985" priority="5353">
      <formula>$Y317=2</formula>
    </cfRule>
    <cfRule type="expression" dxfId="17984" priority="5354">
      <formula>$Y317=1</formula>
    </cfRule>
  </conditionalFormatting>
  <conditionalFormatting sqref="H317:H318">
    <cfRule type="expression" dxfId="17983" priority="5347">
      <formula>$Y317=4</formula>
    </cfRule>
    <cfRule type="expression" dxfId="17982" priority="5348">
      <formula>$Y317=3</formula>
    </cfRule>
    <cfRule type="expression" dxfId="17981" priority="5349">
      <formula>$Y317=2</formula>
    </cfRule>
    <cfRule type="expression" dxfId="17980" priority="5350">
      <formula>$Y317=1</formula>
    </cfRule>
  </conditionalFormatting>
  <conditionalFormatting sqref="H317:H318">
    <cfRule type="expression" dxfId="17979" priority="5339">
      <formula>$Y317=4</formula>
    </cfRule>
    <cfRule type="expression" dxfId="17978" priority="5340">
      <formula>$Y317=3</formula>
    </cfRule>
    <cfRule type="expression" dxfId="17977" priority="5341">
      <formula>$Y317=2</formula>
    </cfRule>
    <cfRule type="expression" dxfId="17976" priority="5342">
      <formula>$Y317=1</formula>
    </cfRule>
    <cfRule type="expression" dxfId="17975" priority="5343">
      <formula>$Y317=4</formula>
    </cfRule>
    <cfRule type="expression" dxfId="17974" priority="5344">
      <formula>$Y317=3</formula>
    </cfRule>
    <cfRule type="expression" dxfId="17973" priority="5345">
      <formula>$Y317=2</formula>
    </cfRule>
    <cfRule type="expression" dxfId="17972" priority="5346">
      <formula>$Y317=1</formula>
    </cfRule>
  </conditionalFormatting>
  <conditionalFormatting sqref="H317:H318">
    <cfRule type="expression" dxfId="17971" priority="5335">
      <formula>$Y317=4</formula>
    </cfRule>
    <cfRule type="expression" dxfId="17970" priority="5336">
      <formula>$Y317=3</formula>
    </cfRule>
    <cfRule type="expression" dxfId="17969" priority="5337">
      <formula>$Y317=2</formula>
    </cfRule>
    <cfRule type="expression" dxfId="17968" priority="5338">
      <formula>$Y317=1</formula>
    </cfRule>
  </conditionalFormatting>
  <conditionalFormatting sqref="H317:H318">
    <cfRule type="expression" dxfId="17967" priority="5327">
      <formula>$Y317=4</formula>
    </cfRule>
    <cfRule type="expression" dxfId="17966" priority="5328">
      <formula>$Y317=3</formula>
    </cfRule>
    <cfRule type="expression" dxfId="17965" priority="5329">
      <formula>$Y317=2</formula>
    </cfRule>
    <cfRule type="expression" dxfId="17964" priority="5330">
      <formula>$Y317=1</formula>
    </cfRule>
    <cfRule type="expression" dxfId="17963" priority="5331">
      <formula>$Y317=4</formula>
    </cfRule>
    <cfRule type="expression" dxfId="17962" priority="5332">
      <formula>$Y317=3</formula>
    </cfRule>
    <cfRule type="expression" dxfId="17961" priority="5333">
      <formula>$Y317=2</formula>
    </cfRule>
    <cfRule type="expression" dxfId="17960" priority="5334">
      <formula>$Y317=1</formula>
    </cfRule>
  </conditionalFormatting>
  <conditionalFormatting sqref="H317:H318">
    <cfRule type="expression" dxfId="17959" priority="5323">
      <formula>$Y317=4</formula>
    </cfRule>
    <cfRule type="expression" dxfId="17958" priority="5324">
      <formula>$Y317=3</formula>
    </cfRule>
    <cfRule type="expression" dxfId="17957" priority="5325">
      <formula>$Y317=2</formula>
    </cfRule>
    <cfRule type="expression" dxfId="17956" priority="5326">
      <formula>$Y317=1</formula>
    </cfRule>
  </conditionalFormatting>
  <conditionalFormatting sqref="H317:H318">
    <cfRule type="expression" dxfId="17955" priority="5315">
      <formula>$Y317=4</formula>
    </cfRule>
    <cfRule type="expression" dxfId="17954" priority="5316">
      <formula>$Y317=3</formula>
    </cfRule>
    <cfRule type="expression" dxfId="17953" priority="5317">
      <formula>$Y317=2</formula>
    </cfRule>
    <cfRule type="expression" dxfId="17952" priority="5318">
      <formula>$Y317=1</formula>
    </cfRule>
    <cfRule type="expression" dxfId="17951" priority="5319">
      <formula>$Y317=4</formula>
    </cfRule>
    <cfRule type="expression" dxfId="17950" priority="5320">
      <formula>$Y317=3</formula>
    </cfRule>
    <cfRule type="expression" dxfId="17949" priority="5321">
      <formula>$Y317=2</formula>
    </cfRule>
    <cfRule type="expression" dxfId="17948" priority="5322">
      <formula>$Y317=1</formula>
    </cfRule>
  </conditionalFormatting>
  <conditionalFormatting sqref="H317:H318">
    <cfRule type="expression" dxfId="17947" priority="5311">
      <formula>$Y317=4</formula>
    </cfRule>
    <cfRule type="expression" dxfId="17946" priority="5312">
      <formula>$Y317=3</formula>
    </cfRule>
    <cfRule type="expression" dxfId="17945" priority="5313">
      <formula>$Y317=2</formula>
    </cfRule>
    <cfRule type="expression" dxfId="17944" priority="5314">
      <formula>$Y317=1</formula>
    </cfRule>
  </conditionalFormatting>
  <conditionalFormatting sqref="H317:H318">
    <cfRule type="expression" dxfId="17943" priority="5303">
      <formula>$Y317=4</formula>
    </cfRule>
    <cfRule type="expression" dxfId="17942" priority="5304">
      <formula>$Y317=3</formula>
    </cfRule>
    <cfRule type="expression" dxfId="17941" priority="5305">
      <formula>$Y317=2</formula>
    </cfRule>
    <cfRule type="expression" dxfId="17940" priority="5306">
      <formula>$Y317=1</formula>
    </cfRule>
    <cfRule type="expression" dxfId="17939" priority="5307">
      <formula>$Y317=4</formula>
    </cfRule>
    <cfRule type="expression" dxfId="17938" priority="5308">
      <formula>$Y317=3</formula>
    </cfRule>
    <cfRule type="expression" dxfId="17937" priority="5309">
      <formula>$Y317=2</formula>
    </cfRule>
    <cfRule type="expression" dxfId="17936" priority="5310">
      <formula>$Y317=1</formula>
    </cfRule>
  </conditionalFormatting>
  <conditionalFormatting sqref="H317:H318">
    <cfRule type="expression" dxfId="17935" priority="5299">
      <formula>$Y317=4</formula>
    </cfRule>
    <cfRule type="expression" dxfId="17934" priority="5300">
      <formula>$Y317=3</formula>
    </cfRule>
    <cfRule type="expression" dxfId="17933" priority="5301">
      <formula>$Y317=2</formula>
    </cfRule>
    <cfRule type="expression" dxfId="17932" priority="5302">
      <formula>$Y317=1</formula>
    </cfRule>
  </conditionalFormatting>
  <conditionalFormatting sqref="H317:H318">
    <cfRule type="expression" dxfId="17931" priority="5291">
      <formula>$Y317=4</formula>
    </cfRule>
    <cfRule type="expression" dxfId="17930" priority="5292">
      <formula>$Y317=3</formula>
    </cfRule>
    <cfRule type="expression" dxfId="17929" priority="5293">
      <formula>$Y317=2</formula>
    </cfRule>
    <cfRule type="expression" dxfId="17928" priority="5294">
      <formula>$Y317=1</formula>
    </cfRule>
    <cfRule type="expression" dxfId="17927" priority="5295">
      <formula>$Y317=4</formula>
    </cfRule>
    <cfRule type="expression" dxfId="17926" priority="5296">
      <formula>$Y317=3</formula>
    </cfRule>
    <cfRule type="expression" dxfId="17925" priority="5297">
      <formula>$Y317=2</formula>
    </cfRule>
    <cfRule type="expression" dxfId="17924" priority="5298">
      <formula>$Y317=1</formula>
    </cfRule>
  </conditionalFormatting>
  <conditionalFormatting sqref="J317:J319">
    <cfRule type="expression" dxfId="17923" priority="5283">
      <formula>$Y317=4</formula>
    </cfRule>
    <cfRule type="expression" dxfId="17922" priority="5284">
      <formula>$Y317=3</formula>
    </cfRule>
    <cfRule type="expression" dxfId="17921" priority="5285">
      <formula>$Y317=2</formula>
    </cfRule>
    <cfRule type="expression" dxfId="17920" priority="5286">
      <formula>$Y317=1</formula>
    </cfRule>
  </conditionalFormatting>
  <conditionalFormatting sqref="J317:J319">
    <cfRule type="expression" dxfId="17919" priority="5287">
      <formula>$Y317=4</formula>
    </cfRule>
    <cfRule type="expression" dxfId="17918" priority="5288">
      <formula>$Y317=3</formula>
    </cfRule>
    <cfRule type="expression" dxfId="17917" priority="5289">
      <formula>$Y317=2</formula>
    </cfRule>
    <cfRule type="expression" dxfId="17916" priority="5290">
      <formula>$Y317=1</formula>
    </cfRule>
  </conditionalFormatting>
  <conditionalFormatting sqref="J317:J319">
    <cfRule type="expression" dxfId="17915" priority="5279">
      <formula>$Y317=4</formula>
    </cfRule>
    <cfRule type="expression" dxfId="17914" priority="5280">
      <formula>$Y317=3</formula>
    </cfRule>
    <cfRule type="expression" dxfId="17913" priority="5281">
      <formula>$Y317=2</formula>
    </cfRule>
    <cfRule type="expression" dxfId="17912" priority="5282">
      <formula>$Y317=1</formula>
    </cfRule>
  </conditionalFormatting>
  <conditionalFormatting sqref="H317:H318">
    <cfRule type="expression" dxfId="17911" priority="5275">
      <formula>$Y317=4</formula>
    </cfRule>
    <cfRule type="expression" dxfId="17910" priority="5276">
      <formula>$Y317=3</formula>
    </cfRule>
    <cfRule type="expression" dxfId="17909" priority="5277">
      <formula>$Y317=2</formula>
    </cfRule>
    <cfRule type="expression" dxfId="17908" priority="5278">
      <formula>$Y317=1</formula>
    </cfRule>
  </conditionalFormatting>
  <conditionalFormatting sqref="H317:H318">
    <cfRule type="expression" dxfId="17907" priority="5267">
      <formula>$Y317=4</formula>
    </cfRule>
    <cfRule type="expression" dxfId="17906" priority="5268">
      <formula>$Y317=3</formula>
    </cfRule>
    <cfRule type="expression" dxfId="17905" priority="5269">
      <formula>$Y317=2</formula>
    </cfRule>
    <cfRule type="expression" dxfId="17904" priority="5270">
      <formula>$Y317=1</formula>
    </cfRule>
    <cfRule type="expression" dxfId="17903" priority="5271">
      <formula>$Y317=4</formula>
    </cfRule>
    <cfRule type="expression" dxfId="17902" priority="5272">
      <formula>$Y317=3</formula>
    </cfRule>
    <cfRule type="expression" dxfId="17901" priority="5273">
      <formula>$Y317=2</formula>
    </cfRule>
    <cfRule type="expression" dxfId="17900" priority="5274">
      <formula>$Y317=1</formula>
    </cfRule>
  </conditionalFormatting>
  <conditionalFormatting sqref="H317:H318">
    <cfRule type="expression" dxfId="17899" priority="5263">
      <formula>$Y317=4</formula>
    </cfRule>
    <cfRule type="expression" dxfId="17898" priority="5264">
      <formula>$Y317=3</formula>
    </cfRule>
    <cfRule type="expression" dxfId="17897" priority="5265">
      <formula>$Y317=2</formula>
    </cfRule>
    <cfRule type="expression" dxfId="17896" priority="5266">
      <formula>$Y317=1</formula>
    </cfRule>
  </conditionalFormatting>
  <conditionalFormatting sqref="H317:H318">
    <cfRule type="expression" dxfId="17895" priority="5255">
      <formula>$Y317=4</formula>
    </cfRule>
    <cfRule type="expression" dxfId="17894" priority="5256">
      <formula>$Y317=3</formula>
    </cfRule>
    <cfRule type="expression" dxfId="17893" priority="5257">
      <formula>$Y317=2</formula>
    </cfRule>
    <cfRule type="expression" dxfId="17892" priority="5258">
      <formula>$Y317=1</formula>
    </cfRule>
    <cfRule type="expression" dxfId="17891" priority="5259">
      <formula>$Y317=4</formula>
    </cfRule>
    <cfRule type="expression" dxfId="17890" priority="5260">
      <formula>$Y317=3</formula>
    </cfRule>
    <cfRule type="expression" dxfId="17889" priority="5261">
      <formula>$Y317=2</formula>
    </cfRule>
    <cfRule type="expression" dxfId="17888" priority="5262">
      <formula>$Y317=1</formula>
    </cfRule>
  </conditionalFormatting>
  <conditionalFormatting sqref="H317:H318">
    <cfRule type="expression" dxfId="17887" priority="5251">
      <formula>$Y317=4</formula>
    </cfRule>
    <cfRule type="expression" dxfId="17886" priority="5252">
      <formula>$Y317=3</formula>
    </cfRule>
    <cfRule type="expression" dxfId="17885" priority="5253">
      <formula>$Y317=2</formula>
    </cfRule>
    <cfRule type="expression" dxfId="17884" priority="5254">
      <formula>$Y317=1</formula>
    </cfRule>
  </conditionalFormatting>
  <conditionalFormatting sqref="H317:H318">
    <cfRule type="expression" dxfId="17883" priority="5243">
      <formula>$Y317=4</formula>
    </cfRule>
    <cfRule type="expression" dxfId="17882" priority="5244">
      <formula>$Y317=3</formula>
    </cfRule>
    <cfRule type="expression" dxfId="17881" priority="5245">
      <formula>$Y317=2</formula>
    </cfRule>
    <cfRule type="expression" dxfId="17880" priority="5246">
      <formula>$Y317=1</formula>
    </cfRule>
    <cfRule type="expression" dxfId="17879" priority="5247">
      <formula>$Y317=4</formula>
    </cfRule>
    <cfRule type="expression" dxfId="17878" priority="5248">
      <formula>$Y317=3</formula>
    </cfRule>
    <cfRule type="expression" dxfId="17877" priority="5249">
      <formula>$Y317=2</formula>
    </cfRule>
    <cfRule type="expression" dxfId="17876" priority="5250">
      <formula>$Y317=1</formula>
    </cfRule>
  </conditionalFormatting>
  <conditionalFormatting sqref="H317:H318">
    <cfRule type="expression" dxfId="17875" priority="5239">
      <formula>$Y317=4</formula>
    </cfRule>
    <cfRule type="expression" dxfId="17874" priority="5240">
      <formula>$Y317=3</formula>
    </cfRule>
    <cfRule type="expression" dxfId="17873" priority="5241">
      <formula>$Y317=2</formula>
    </cfRule>
    <cfRule type="expression" dxfId="17872" priority="5242">
      <formula>$Y317=1</formula>
    </cfRule>
  </conditionalFormatting>
  <conditionalFormatting sqref="H317:H318">
    <cfRule type="expression" dxfId="17871" priority="5231">
      <formula>$Y317=4</formula>
    </cfRule>
    <cfRule type="expression" dxfId="17870" priority="5232">
      <formula>$Y317=3</formula>
    </cfRule>
    <cfRule type="expression" dxfId="17869" priority="5233">
      <formula>$Y317=2</formula>
    </cfRule>
    <cfRule type="expression" dxfId="17868" priority="5234">
      <formula>$Y317=1</formula>
    </cfRule>
    <cfRule type="expression" dxfId="17867" priority="5235">
      <formula>$Y317=4</formula>
    </cfRule>
    <cfRule type="expression" dxfId="17866" priority="5236">
      <formula>$Y317=3</formula>
    </cfRule>
    <cfRule type="expression" dxfId="17865" priority="5237">
      <formula>$Y317=2</formula>
    </cfRule>
    <cfRule type="expression" dxfId="17864" priority="5238">
      <formula>$Y317=1</formula>
    </cfRule>
  </conditionalFormatting>
  <conditionalFormatting sqref="H317:H318">
    <cfRule type="expression" dxfId="17863" priority="5227">
      <formula>$Y317=4</formula>
    </cfRule>
    <cfRule type="expression" dxfId="17862" priority="5228">
      <formula>$Y317=3</formula>
    </cfRule>
    <cfRule type="expression" dxfId="17861" priority="5229">
      <formula>$Y317=2</formula>
    </cfRule>
    <cfRule type="expression" dxfId="17860" priority="5230">
      <formula>$Y317=1</formula>
    </cfRule>
  </conditionalFormatting>
  <conditionalFormatting sqref="H317:H318">
    <cfRule type="expression" dxfId="17859" priority="5219">
      <formula>$Y317=4</formula>
    </cfRule>
    <cfRule type="expression" dxfId="17858" priority="5220">
      <formula>$Y317=3</formula>
    </cfRule>
    <cfRule type="expression" dxfId="17857" priority="5221">
      <formula>$Y317=2</formula>
    </cfRule>
    <cfRule type="expression" dxfId="17856" priority="5222">
      <formula>$Y317=1</formula>
    </cfRule>
    <cfRule type="expression" dxfId="17855" priority="5223">
      <formula>$Y317=4</formula>
    </cfRule>
    <cfRule type="expression" dxfId="17854" priority="5224">
      <formula>$Y317=3</formula>
    </cfRule>
    <cfRule type="expression" dxfId="17853" priority="5225">
      <formula>$Y317=2</formula>
    </cfRule>
    <cfRule type="expression" dxfId="17852" priority="5226">
      <formula>$Y317=1</formula>
    </cfRule>
  </conditionalFormatting>
  <conditionalFormatting sqref="P316:P317">
    <cfRule type="expression" dxfId="17851" priority="5215">
      <formula>$Y316=4</formula>
    </cfRule>
    <cfRule type="expression" dxfId="17850" priority="5216">
      <formula>$Y316=3</formula>
    </cfRule>
    <cfRule type="expression" dxfId="17849" priority="5217">
      <formula>$Y316=2</formula>
    </cfRule>
    <cfRule type="expression" dxfId="17848" priority="5218">
      <formula>$Y316=1</formula>
    </cfRule>
  </conditionalFormatting>
  <conditionalFormatting sqref="P316:P317">
    <cfRule type="expression" dxfId="17847" priority="5211">
      <formula>$Y316=4</formula>
    </cfRule>
    <cfRule type="expression" dxfId="17846" priority="5212">
      <formula>$Y316=3</formula>
    </cfRule>
    <cfRule type="expression" dxfId="17845" priority="5213">
      <formula>$Y316=2</formula>
    </cfRule>
    <cfRule type="expression" dxfId="17844" priority="5214">
      <formula>$Y316=1</formula>
    </cfRule>
  </conditionalFormatting>
  <conditionalFormatting sqref="P316:P317">
    <cfRule type="expression" dxfId="17843" priority="5207">
      <formula>$Y316=4</formula>
    </cfRule>
    <cfRule type="expression" dxfId="17842" priority="5208">
      <formula>$Y316=3</formula>
    </cfRule>
    <cfRule type="expression" dxfId="17841" priority="5209">
      <formula>$Y316=2</formula>
    </cfRule>
    <cfRule type="expression" dxfId="17840" priority="5210">
      <formula>$Y316=1</formula>
    </cfRule>
  </conditionalFormatting>
  <conditionalFormatting sqref="R316:R318">
    <cfRule type="expression" dxfId="17839" priority="5203">
      <formula>$Y316=4</formula>
    </cfRule>
    <cfRule type="expression" dxfId="17838" priority="5204">
      <formula>$Y316=3</formula>
    </cfRule>
    <cfRule type="expression" dxfId="17837" priority="5205">
      <formula>$Y316=2</formula>
    </cfRule>
    <cfRule type="expression" dxfId="17836" priority="5206">
      <formula>$Y316=1</formula>
    </cfRule>
  </conditionalFormatting>
  <conditionalFormatting sqref="R316:R318">
    <cfRule type="expression" dxfId="17835" priority="5199">
      <formula>$Y316=4</formula>
    </cfRule>
    <cfRule type="expression" dxfId="17834" priority="5200">
      <formula>$Y316=3</formula>
    </cfRule>
    <cfRule type="expression" dxfId="17833" priority="5201">
      <formula>$Y316=2</formula>
    </cfRule>
    <cfRule type="expression" dxfId="17832" priority="5202">
      <formula>$Y316=1</formula>
    </cfRule>
  </conditionalFormatting>
  <conditionalFormatting sqref="O316:O317">
    <cfRule type="expression" dxfId="17831" priority="5195">
      <formula>$Y316=4</formula>
    </cfRule>
    <cfRule type="expression" dxfId="17830" priority="5196">
      <formula>$Y316=3</formula>
    </cfRule>
    <cfRule type="expression" dxfId="17829" priority="5197">
      <formula>$Y316=2</formula>
    </cfRule>
    <cfRule type="expression" dxfId="17828" priority="5198">
      <formula>$Y316=1</formula>
    </cfRule>
  </conditionalFormatting>
  <conditionalFormatting sqref="O316:O317">
    <cfRule type="expression" dxfId="17827" priority="5191">
      <formula>$Y316=4</formula>
    </cfRule>
    <cfRule type="expression" dxfId="17826" priority="5192">
      <formula>$Y316=3</formula>
    </cfRule>
    <cfRule type="expression" dxfId="17825" priority="5193">
      <formula>$Y316=2</formula>
    </cfRule>
    <cfRule type="expression" dxfId="17824" priority="5194">
      <formula>$Y316=1</formula>
    </cfRule>
  </conditionalFormatting>
  <conditionalFormatting sqref="Y316:Z316 S316:V316 AB316:AE316 AD317:AE317">
    <cfRule type="expression" dxfId="17823" priority="5187">
      <formula>$Y316=4</formula>
    </cfRule>
    <cfRule type="expression" dxfId="17822" priority="5188">
      <formula>$Y316=3</formula>
    </cfRule>
    <cfRule type="expression" dxfId="17821" priority="5189">
      <formula>$Y316=2</formula>
    </cfRule>
    <cfRule type="expression" dxfId="17820" priority="5190">
      <formula>$Y316=1</formula>
    </cfRule>
  </conditionalFormatting>
  <conditionalFormatting sqref="Y316:Z316 S316:V316 AB316:AE316 AD317:AE317">
    <cfRule type="expression" dxfId="17819" priority="5183">
      <formula>$Y316=4</formula>
    </cfRule>
    <cfRule type="expression" dxfId="17818" priority="5184">
      <formula>$Y316=3</formula>
    </cfRule>
    <cfRule type="expression" dxfId="17817" priority="5185">
      <formula>$Y316=2</formula>
    </cfRule>
    <cfRule type="expression" dxfId="17816" priority="5186">
      <formula>$Y316=1</formula>
    </cfRule>
  </conditionalFormatting>
  <conditionalFormatting sqref="Y316:Z316 S316:V316 AB316:AE316 AD317:AE317">
    <cfRule type="expression" dxfId="17815" priority="5179">
      <formula>$Y316=4</formula>
    </cfRule>
    <cfRule type="expression" dxfId="17814" priority="5180">
      <formula>$Y316=3</formula>
    </cfRule>
    <cfRule type="expression" dxfId="17813" priority="5181">
      <formula>$Y316=2</formula>
    </cfRule>
    <cfRule type="expression" dxfId="17812" priority="5182">
      <formula>$Y316=1</formula>
    </cfRule>
  </conditionalFormatting>
  <conditionalFormatting sqref="N316:N317">
    <cfRule type="expression" dxfId="17811" priority="5175">
      <formula>$Y316=4</formula>
    </cfRule>
    <cfRule type="expression" dxfId="17810" priority="5176">
      <formula>$Y316=3</formula>
    </cfRule>
    <cfRule type="expression" dxfId="17809" priority="5177">
      <formula>$Y316=2</formula>
    </cfRule>
    <cfRule type="expression" dxfId="17808" priority="5178">
      <formula>$Y316=1</formula>
    </cfRule>
  </conditionalFormatting>
  <conditionalFormatting sqref="N316:N317">
    <cfRule type="expression" dxfId="17807" priority="5171">
      <formula>$Y316=4</formula>
    </cfRule>
    <cfRule type="expression" dxfId="17806" priority="5172">
      <formula>$Y316=3</formula>
    </cfRule>
    <cfRule type="expression" dxfId="17805" priority="5173">
      <formula>$Y316=2</formula>
    </cfRule>
    <cfRule type="expression" dxfId="17804" priority="5174">
      <formula>$Y316=1</formula>
    </cfRule>
  </conditionalFormatting>
  <conditionalFormatting sqref="Q316:Q317">
    <cfRule type="expression" dxfId="17803" priority="5167">
      <formula>$Y316=4</formula>
    </cfRule>
    <cfRule type="expression" dxfId="17802" priority="5168">
      <formula>$Y316=3</formula>
    </cfRule>
    <cfRule type="expression" dxfId="17801" priority="5169">
      <formula>$Y316=2</formula>
    </cfRule>
    <cfRule type="expression" dxfId="17800" priority="5170">
      <formula>$Y316=1</formula>
    </cfRule>
  </conditionalFormatting>
  <conditionalFormatting sqref="Q316:Q317">
    <cfRule type="expression" dxfId="17799" priority="5163">
      <formula>$Y316=4</formula>
    </cfRule>
    <cfRule type="expression" dxfId="17798" priority="5164">
      <formula>$Y316=3</formula>
    </cfRule>
    <cfRule type="expression" dxfId="17797" priority="5165">
      <formula>$Y316=2</formula>
    </cfRule>
    <cfRule type="expression" dxfId="17796" priority="5166">
      <formula>$Y316=1</formula>
    </cfRule>
  </conditionalFormatting>
  <conditionalFormatting sqref="Q316:Q317">
    <cfRule type="expression" dxfId="17795" priority="5159">
      <formula>$Y316=4</formula>
    </cfRule>
    <cfRule type="expression" dxfId="17794" priority="5160">
      <formula>$Y316=3</formula>
    </cfRule>
    <cfRule type="expression" dxfId="17793" priority="5161">
      <formula>$Y316=2</formula>
    </cfRule>
    <cfRule type="expression" dxfId="17792" priority="5162">
      <formula>$Y316=1</formula>
    </cfRule>
  </conditionalFormatting>
  <conditionalFormatting sqref="X316">
    <cfRule type="expression" dxfId="17791" priority="5155">
      <formula>$Y316=4</formula>
    </cfRule>
    <cfRule type="expression" dxfId="17790" priority="5156">
      <formula>$Y316=3</formula>
    </cfRule>
    <cfRule type="expression" dxfId="17789" priority="5157">
      <formula>$Y316=2</formula>
    </cfRule>
    <cfRule type="expression" dxfId="17788" priority="5158">
      <formula>$Y316=1</formula>
    </cfRule>
  </conditionalFormatting>
  <conditionalFormatting sqref="X316">
    <cfRule type="expression" dxfId="17787" priority="5151">
      <formula>$Y316=4</formula>
    </cfRule>
    <cfRule type="expression" dxfId="17786" priority="5152">
      <formula>$Y316=3</formula>
    </cfRule>
    <cfRule type="expression" dxfId="17785" priority="5153">
      <formula>$Y316=2</formula>
    </cfRule>
    <cfRule type="expression" dxfId="17784" priority="5154">
      <formula>$Y316=1</formula>
    </cfRule>
  </conditionalFormatting>
  <conditionalFormatting sqref="W316">
    <cfRule type="expression" dxfId="17783" priority="5147">
      <formula>$Y316=4</formula>
    </cfRule>
    <cfRule type="expression" dxfId="17782" priority="5148">
      <formula>$Y316=3</formula>
    </cfRule>
    <cfRule type="expression" dxfId="17781" priority="5149">
      <formula>$Y316=2</formula>
    </cfRule>
    <cfRule type="expression" dxfId="17780" priority="5150">
      <formula>$Y316=1</formula>
    </cfRule>
  </conditionalFormatting>
  <conditionalFormatting sqref="W316">
    <cfRule type="expression" dxfId="17779" priority="5143">
      <formula>$Y316=4</formula>
    </cfRule>
    <cfRule type="expression" dxfId="17778" priority="5144">
      <formula>$Y316=3</formula>
    </cfRule>
    <cfRule type="expression" dxfId="17777" priority="5145">
      <formula>$Y316=2</formula>
    </cfRule>
    <cfRule type="expression" dxfId="17776" priority="5146">
      <formula>$Y316=1</formula>
    </cfRule>
  </conditionalFormatting>
  <conditionalFormatting sqref="W316">
    <cfRule type="expression" dxfId="17775" priority="5139">
      <formula>$Y316=4</formula>
    </cfRule>
    <cfRule type="expression" dxfId="17774" priority="5140">
      <formula>$Y316=3</formula>
    </cfRule>
    <cfRule type="expression" dxfId="17773" priority="5141">
      <formula>$Y316=2</formula>
    </cfRule>
    <cfRule type="expression" dxfId="17772" priority="5142">
      <formula>$Y316=1</formula>
    </cfRule>
  </conditionalFormatting>
  <conditionalFormatting sqref="AA316">
    <cfRule type="expression" dxfId="17771" priority="5135">
      <formula>$Y316=4</formula>
    </cfRule>
    <cfRule type="expression" dxfId="17770" priority="5136">
      <formula>$Y316=3</formula>
    </cfRule>
    <cfRule type="expression" dxfId="17769" priority="5137">
      <formula>$Y316=2</formula>
    </cfRule>
    <cfRule type="expression" dxfId="17768" priority="5138">
      <formula>$Y316=1</formula>
    </cfRule>
  </conditionalFormatting>
  <conditionalFormatting sqref="AA316">
    <cfRule type="expression" dxfId="17767" priority="5131">
      <formula>$Y316=4</formula>
    </cfRule>
    <cfRule type="expression" dxfId="17766" priority="5132">
      <formula>$Y316=3</formula>
    </cfRule>
    <cfRule type="expression" dxfId="17765" priority="5133">
      <formula>$Y316=2</formula>
    </cfRule>
    <cfRule type="expression" dxfId="17764" priority="5134">
      <formula>$Y316=1</formula>
    </cfRule>
  </conditionalFormatting>
  <conditionalFormatting sqref="AA316">
    <cfRule type="expression" dxfId="17763" priority="5127">
      <formula>$Y316=4</formula>
    </cfRule>
    <cfRule type="expression" dxfId="17762" priority="5128">
      <formula>$Y316=3</formula>
    </cfRule>
    <cfRule type="expression" dxfId="17761" priority="5129">
      <formula>$Y316=2</formula>
    </cfRule>
    <cfRule type="expression" dxfId="17760" priority="5130">
      <formula>$Y316=1</formula>
    </cfRule>
  </conditionalFormatting>
  <conditionalFormatting sqref="AF316:AF317">
    <cfRule type="expression" dxfId="17759" priority="5123">
      <formula>$Y316=4</formula>
    </cfRule>
    <cfRule type="expression" dxfId="17758" priority="5124">
      <formula>$Y316=3</formula>
    </cfRule>
    <cfRule type="expression" dxfId="17757" priority="5125">
      <formula>$Y316=2</formula>
    </cfRule>
    <cfRule type="expression" dxfId="17756" priority="5126">
      <formula>$Y316=1</formula>
    </cfRule>
  </conditionalFormatting>
  <conditionalFormatting sqref="AF316:AF317">
    <cfRule type="expression" dxfId="17755" priority="5119">
      <formula>$Y316=4</formula>
    </cfRule>
    <cfRule type="expression" dxfId="17754" priority="5120">
      <formula>$Y316=3</formula>
    </cfRule>
    <cfRule type="expression" dxfId="17753" priority="5121">
      <formula>$Y316=2</formula>
    </cfRule>
    <cfRule type="expression" dxfId="17752" priority="5122">
      <formula>$Y316=1</formula>
    </cfRule>
  </conditionalFormatting>
  <conditionalFormatting sqref="AF316:AF317">
    <cfRule type="expression" dxfId="17751" priority="5115">
      <formula>$Y316=4</formula>
    </cfRule>
    <cfRule type="expression" dxfId="17750" priority="5116">
      <formula>$Y316=3</formula>
    </cfRule>
    <cfRule type="expression" dxfId="17749" priority="5117">
      <formula>$Y316=2</formula>
    </cfRule>
    <cfRule type="expression" dxfId="17748" priority="5118">
      <formula>$Y316=1</formula>
    </cfRule>
  </conditionalFormatting>
  <conditionalFormatting sqref="P316:P317">
    <cfRule type="expression" dxfId="17747" priority="5111">
      <formula>$Y316=4</formula>
    </cfRule>
    <cfRule type="expression" dxfId="17746" priority="5112">
      <formula>$Y316=3</formula>
    </cfRule>
    <cfRule type="expression" dxfId="17745" priority="5113">
      <formula>$Y316=2</formula>
    </cfRule>
    <cfRule type="expression" dxfId="17744" priority="5114">
      <formula>$Y316=1</formula>
    </cfRule>
  </conditionalFormatting>
  <conditionalFormatting sqref="P316:P317">
    <cfRule type="expression" dxfId="17743" priority="5107">
      <formula>$Y316=4</formula>
    </cfRule>
    <cfRule type="expression" dxfId="17742" priority="5108">
      <formula>$Y316=3</formula>
    </cfRule>
    <cfRule type="expression" dxfId="17741" priority="5109">
      <formula>$Y316=2</formula>
    </cfRule>
    <cfRule type="expression" dxfId="17740" priority="5110">
      <formula>$Y316=1</formula>
    </cfRule>
  </conditionalFormatting>
  <conditionalFormatting sqref="P316:P317">
    <cfRule type="expression" dxfId="17739" priority="5103">
      <formula>$Y316=4</formula>
    </cfRule>
    <cfRule type="expression" dxfId="17738" priority="5104">
      <formula>$Y316=3</formula>
    </cfRule>
    <cfRule type="expression" dxfId="17737" priority="5105">
      <formula>$Y316=2</formula>
    </cfRule>
    <cfRule type="expression" dxfId="17736" priority="5106">
      <formula>$Y316=1</formula>
    </cfRule>
  </conditionalFormatting>
  <conditionalFormatting sqref="P318">
    <cfRule type="expression" dxfId="17735" priority="5099">
      <formula>$Y318=4</formula>
    </cfRule>
    <cfRule type="expression" dxfId="17734" priority="5100">
      <formula>$Y318=3</formula>
    </cfRule>
    <cfRule type="expression" dxfId="17733" priority="5101">
      <formula>$Y318=2</formula>
    </cfRule>
    <cfRule type="expression" dxfId="17732" priority="5102">
      <formula>$Y318=1</formula>
    </cfRule>
  </conditionalFormatting>
  <conditionalFormatting sqref="P318">
    <cfRule type="expression" dxfId="17731" priority="5095">
      <formula>$Y318=4</formula>
    </cfRule>
    <cfRule type="expression" dxfId="17730" priority="5096">
      <formula>$Y318=3</formula>
    </cfRule>
    <cfRule type="expression" dxfId="17729" priority="5097">
      <formula>$Y318=2</formula>
    </cfRule>
    <cfRule type="expression" dxfId="17728" priority="5098">
      <formula>$Y318=1</formula>
    </cfRule>
  </conditionalFormatting>
  <conditionalFormatting sqref="P318">
    <cfRule type="expression" dxfId="17727" priority="5091">
      <formula>$Y318=4</formula>
    </cfRule>
    <cfRule type="expression" dxfId="17726" priority="5092">
      <formula>$Y318=3</formula>
    </cfRule>
    <cfRule type="expression" dxfId="17725" priority="5093">
      <formula>$Y318=2</formula>
    </cfRule>
    <cfRule type="expression" dxfId="17724" priority="5094">
      <formula>$Y318=1</formula>
    </cfRule>
  </conditionalFormatting>
  <conditionalFormatting sqref="O318">
    <cfRule type="expression" dxfId="17723" priority="5087">
      <formula>$Y318=4</formula>
    </cfRule>
    <cfRule type="expression" dxfId="17722" priority="5088">
      <formula>$Y318=3</formula>
    </cfRule>
    <cfRule type="expression" dxfId="17721" priority="5089">
      <formula>$Y318=2</formula>
    </cfRule>
    <cfRule type="expression" dxfId="17720" priority="5090">
      <formula>$Y318=1</formula>
    </cfRule>
  </conditionalFormatting>
  <conditionalFormatting sqref="O318">
    <cfRule type="expression" dxfId="17719" priority="5083">
      <formula>$Y318=4</formula>
    </cfRule>
    <cfRule type="expression" dxfId="17718" priority="5084">
      <formula>$Y318=3</formula>
    </cfRule>
    <cfRule type="expression" dxfId="17717" priority="5085">
      <formula>$Y318=2</formula>
    </cfRule>
    <cfRule type="expression" dxfId="17716" priority="5086">
      <formula>$Y318=1</formula>
    </cfRule>
  </conditionalFormatting>
  <conditionalFormatting sqref="AD318:AE318">
    <cfRule type="expression" dxfId="17715" priority="5079">
      <formula>$Y318=4</formula>
    </cfRule>
    <cfRule type="expression" dxfId="17714" priority="5080">
      <formula>$Y318=3</formula>
    </cfRule>
    <cfRule type="expression" dxfId="17713" priority="5081">
      <formula>$Y318=2</formula>
    </cfRule>
    <cfRule type="expression" dxfId="17712" priority="5082">
      <formula>$Y318=1</formula>
    </cfRule>
  </conditionalFormatting>
  <conditionalFormatting sqref="AD318:AE318">
    <cfRule type="expression" dxfId="17711" priority="5075">
      <formula>$Y318=4</formula>
    </cfRule>
    <cfRule type="expression" dxfId="17710" priority="5076">
      <formula>$Y318=3</formula>
    </cfRule>
    <cfRule type="expression" dxfId="17709" priority="5077">
      <formula>$Y318=2</formula>
    </cfRule>
    <cfRule type="expression" dxfId="17708" priority="5078">
      <formula>$Y318=1</formula>
    </cfRule>
  </conditionalFormatting>
  <conditionalFormatting sqref="AD318:AE318">
    <cfRule type="expression" dxfId="17707" priority="5071">
      <formula>$Y318=4</formula>
    </cfRule>
    <cfRule type="expression" dxfId="17706" priority="5072">
      <formula>$Y318=3</formula>
    </cfRule>
    <cfRule type="expression" dxfId="17705" priority="5073">
      <formula>$Y318=2</formula>
    </cfRule>
    <cfRule type="expression" dxfId="17704" priority="5074">
      <formula>$Y318=1</formula>
    </cfRule>
  </conditionalFormatting>
  <conditionalFormatting sqref="N318">
    <cfRule type="expression" dxfId="17703" priority="5067">
      <formula>$Y318=4</formula>
    </cfRule>
    <cfRule type="expression" dxfId="17702" priority="5068">
      <formula>$Y318=3</formula>
    </cfRule>
    <cfRule type="expression" dxfId="17701" priority="5069">
      <formula>$Y318=2</formula>
    </cfRule>
    <cfRule type="expression" dxfId="17700" priority="5070">
      <formula>$Y318=1</formula>
    </cfRule>
  </conditionalFormatting>
  <conditionalFormatting sqref="N318">
    <cfRule type="expression" dxfId="17699" priority="5063">
      <formula>$Y318=4</formula>
    </cfRule>
    <cfRule type="expression" dxfId="17698" priority="5064">
      <formula>$Y318=3</formula>
    </cfRule>
    <cfRule type="expression" dxfId="17697" priority="5065">
      <formula>$Y318=2</formula>
    </cfRule>
    <cfRule type="expression" dxfId="17696" priority="5066">
      <formula>$Y318=1</formula>
    </cfRule>
  </conditionalFormatting>
  <conditionalFormatting sqref="Q318">
    <cfRule type="expression" dxfId="17695" priority="5059">
      <formula>$Y318=4</formula>
    </cfRule>
    <cfRule type="expression" dxfId="17694" priority="5060">
      <formula>$Y318=3</formula>
    </cfRule>
    <cfRule type="expression" dxfId="17693" priority="5061">
      <formula>$Y318=2</formula>
    </cfRule>
    <cfRule type="expression" dxfId="17692" priority="5062">
      <formula>$Y318=1</formula>
    </cfRule>
  </conditionalFormatting>
  <conditionalFormatting sqref="Q318">
    <cfRule type="expression" dxfId="17691" priority="5055">
      <formula>$Y318=4</formula>
    </cfRule>
    <cfRule type="expression" dxfId="17690" priority="5056">
      <formula>$Y318=3</formula>
    </cfRule>
    <cfRule type="expression" dxfId="17689" priority="5057">
      <formula>$Y318=2</formula>
    </cfRule>
    <cfRule type="expression" dxfId="17688" priority="5058">
      <formula>$Y318=1</formula>
    </cfRule>
  </conditionalFormatting>
  <conditionalFormatting sqref="Q318">
    <cfRule type="expression" dxfId="17687" priority="5051">
      <formula>$Y318=4</formula>
    </cfRule>
    <cfRule type="expression" dxfId="17686" priority="5052">
      <formula>$Y318=3</formula>
    </cfRule>
    <cfRule type="expression" dxfId="17685" priority="5053">
      <formula>$Y318=2</formula>
    </cfRule>
    <cfRule type="expression" dxfId="17684" priority="5054">
      <formula>$Y318=1</formula>
    </cfRule>
  </conditionalFormatting>
  <conditionalFormatting sqref="AF318">
    <cfRule type="expression" dxfId="17683" priority="5015">
      <formula>$Y318=4</formula>
    </cfRule>
    <cfRule type="expression" dxfId="17682" priority="5016">
      <formula>$Y318=3</formula>
    </cfRule>
    <cfRule type="expression" dxfId="17681" priority="5017">
      <formula>$Y318=2</formula>
    </cfRule>
    <cfRule type="expression" dxfId="17680" priority="5018">
      <formula>$Y318=1</formula>
    </cfRule>
  </conditionalFormatting>
  <conditionalFormatting sqref="AF318">
    <cfRule type="expression" dxfId="17679" priority="5011">
      <formula>$Y318=4</formula>
    </cfRule>
    <cfRule type="expression" dxfId="17678" priority="5012">
      <formula>$Y318=3</formula>
    </cfRule>
    <cfRule type="expression" dxfId="17677" priority="5013">
      <formula>$Y318=2</formula>
    </cfRule>
    <cfRule type="expression" dxfId="17676" priority="5014">
      <formula>$Y318=1</formula>
    </cfRule>
  </conditionalFormatting>
  <conditionalFormatting sqref="AF318">
    <cfRule type="expression" dxfId="17675" priority="5007">
      <formula>$Y318=4</formula>
    </cfRule>
    <cfRule type="expression" dxfId="17674" priority="5008">
      <formula>$Y318=3</formula>
    </cfRule>
    <cfRule type="expression" dxfId="17673" priority="5009">
      <formula>$Y318=2</formula>
    </cfRule>
    <cfRule type="expression" dxfId="17672" priority="5010">
      <formula>$Y318=1</formula>
    </cfRule>
  </conditionalFormatting>
  <conditionalFormatting sqref="P318">
    <cfRule type="expression" dxfId="17671" priority="5003">
      <formula>$Y318=4</formula>
    </cfRule>
    <cfRule type="expression" dxfId="17670" priority="5004">
      <formula>$Y318=3</formula>
    </cfRule>
    <cfRule type="expression" dxfId="17669" priority="5005">
      <formula>$Y318=2</formula>
    </cfRule>
    <cfRule type="expression" dxfId="17668" priority="5006">
      <formula>$Y318=1</formula>
    </cfRule>
  </conditionalFormatting>
  <conditionalFormatting sqref="P318">
    <cfRule type="expression" dxfId="17667" priority="4999">
      <formula>$Y318=4</formula>
    </cfRule>
    <cfRule type="expression" dxfId="17666" priority="5000">
      <formula>$Y318=3</formula>
    </cfRule>
    <cfRule type="expression" dxfId="17665" priority="5001">
      <formula>$Y318=2</formula>
    </cfRule>
    <cfRule type="expression" dxfId="17664" priority="5002">
      <formula>$Y318=1</formula>
    </cfRule>
  </conditionalFormatting>
  <conditionalFormatting sqref="L319:M321">
    <cfRule type="expression" dxfId="17663" priority="4899">
      <formula>$Y319=4</formula>
    </cfRule>
    <cfRule type="expression" dxfId="17662" priority="4900">
      <formula>$Y319=3</formula>
    </cfRule>
    <cfRule type="expression" dxfId="17661" priority="4901">
      <formula>$Y319=2</formula>
    </cfRule>
    <cfRule type="expression" dxfId="17660" priority="4902">
      <formula>$Y319=1</formula>
    </cfRule>
  </conditionalFormatting>
  <conditionalFormatting sqref="P318">
    <cfRule type="expression" dxfId="17659" priority="4995">
      <formula>$Y318=4</formula>
    </cfRule>
    <cfRule type="expression" dxfId="17658" priority="4996">
      <formula>$Y318=3</formula>
    </cfRule>
    <cfRule type="expression" dxfId="17657" priority="4997">
      <formula>$Y318=2</formula>
    </cfRule>
    <cfRule type="expression" dxfId="17656" priority="4998">
      <formula>$Y318=1</formula>
    </cfRule>
  </conditionalFormatting>
  <conditionalFormatting sqref="Z144:Z145">
    <cfRule type="expression" dxfId="17655" priority="4991">
      <formula>$Y144=4</formula>
    </cfRule>
    <cfRule type="expression" dxfId="17654" priority="4992">
      <formula>$Y144=3</formula>
    </cfRule>
    <cfRule type="expression" dxfId="17653" priority="4993">
      <formula>$Y144=2</formula>
    </cfRule>
    <cfRule type="expression" dxfId="17652" priority="4994">
      <formula>$Y144=1</formula>
    </cfRule>
  </conditionalFormatting>
  <conditionalFormatting sqref="W144:Y145">
    <cfRule type="expression" dxfId="17651" priority="4987">
      <formula>$Y144=4</formula>
    </cfRule>
    <cfRule type="expression" dxfId="17650" priority="4988">
      <formula>$Y144=3</formula>
    </cfRule>
    <cfRule type="expression" dxfId="17649" priority="4989">
      <formula>$Y144=2</formula>
    </cfRule>
    <cfRule type="expression" dxfId="17648" priority="4990">
      <formula>$Y144=1</formula>
    </cfRule>
  </conditionalFormatting>
  <conditionalFormatting sqref="AB145">
    <cfRule type="expression" dxfId="17647" priority="4983">
      <formula>$Y145=4</formula>
    </cfRule>
    <cfRule type="expression" dxfId="17646" priority="4984">
      <formula>$Y145=3</formula>
    </cfRule>
    <cfRule type="expression" dxfId="17645" priority="4985">
      <formula>$Y145=2</formula>
    </cfRule>
    <cfRule type="expression" dxfId="17644" priority="4986">
      <formula>$Y145=1</formula>
    </cfRule>
  </conditionalFormatting>
  <conditionalFormatting sqref="A319:A321">
    <cfRule type="expression" dxfId="17643" priority="4979">
      <formula>$Y319=4</formula>
    </cfRule>
    <cfRule type="expression" dxfId="17642" priority="4980">
      <formula>$Y319=3</formula>
    </cfRule>
  </conditionalFormatting>
  <conditionalFormatting sqref="A319:A321">
    <cfRule type="expression" dxfId="17641" priority="4981">
      <formula>$Y319=2</formula>
    </cfRule>
    <cfRule type="expression" dxfId="17640" priority="4982">
      <formula>$Y319=1</formula>
    </cfRule>
  </conditionalFormatting>
  <conditionalFormatting sqref="D319">
    <cfRule type="expression" dxfId="17639" priority="4975">
      <formula>$Y319=4</formula>
    </cfRule>
    <cfRule type="expression" dxfId="17638" priority="4976">
      <formula>$Y319=3</formula>
    </cfRule>
  </conditionalFormatting>
  <conditionalFormatting sqref="D319">
    <cfRule type="expression" dxfId="17637" priority="4977">
      <formula>$Y319=2</formula>
    </cfRule>
    <cfRule type="expression" dxfId="17636" priority="4978">
      <formula>$Y319=1</formula>
    </cfRule>
  </conditionalFormatting>
  <conditionalFormatting sqref="K319">
    <cfRule type="expression" dxfId="17635" priority="4971">
      <formula>$Y319=4</formula>
    </cfRule>
    <cfRule type="expression" dxfId="17634" priority="4972">
      <formula>$Y319=3</formula>
    </cfRule>
    <cfRule type="expression" dxfId="17633" priority="4973">
      <formula>$Y319=2</formula>
    </cfRule>
    <cfRule type="expression" dxfId="17632" priority="4974">
      <formula>$Y319=1</formula>
    </cfRule>
  </conditionalFormatting>
  <conditionalFormatting sqref="I319">
    <cfRule type="expression" dxfId="17631" priority="4967">
      <formula>$Y319=4</formula>
    </cfRule>
    <cfRule type="expression" dxfId="17630" priority="4968">
      <formula>$Y319=3</formula>
    </cfRule>
    <cfRule type="expression" dxfId="17629" priority="4969">
      <formula>$Y319=2</formula>
    </cfRule>
    <cfRule type="expression" dxfId="17628" priority="4970">
      <formula>$Y319=1</formula>
    </cfRule>
  </conditionalFormatting>
  <conditionalFormatting sqref="I319">
    <cfRule type="expression" dxfId="17627" priority="4963">
      <formula>$Y319=4</formula>
    </cfRule>
    <cfRule type="expression" dxfId="17626" priority="4964">
      <formula>$Y319=3</formula>
    </cfRule>
    <cfRule type="expression" dxfId="17625" priority="4965">
      <formula>$Y319=2</formula>
    </cfRule>
    <cfRule type="expression" dxfId="17624" priority="4966">
      <formula>$Y319=1</formula>
    </cfRule>
  </conditionalFormatting>
  <conditionalFormatting sqref="H319">
    <cfRule type="expression" dxfId="17623" priority="4959">
      <formula>$Y319=4</formula>
    </cfRule>
    <cfRule type="expression" dxfId="17622" priority="4960">
      <formula>$Y319=3</formula>
    </cfRule>
    <cfRule type="expression" dxfId="17621" priority="4961">
      <formula>$Y319=2</formula>
    </cfRule>
    <cfRule type="expression" dxfId="17620" priority="4962">
      <formula>$Y319=1</formula>
    </cfRule>
  </conditionalFormatting>
  <conditionalFormatting sqref="H319">
    <cfRule type="expression" dxfId="17619" priority="4951">
      <formula>$Y319=4</formula>
    </cfRule>
    <cfRule type="expression" dxfId="17618" priority="4952">
      <formula>$Y319=3</formula>
    </cfRule>
    <cfRule type="expression" dxfId="17617" priority="4953">
      <formula>$Y319=2</formula>
    </cfRule>
    <cfRule type="expression" dxfId="17616" priority="4954">
      <formula>$Y319=1</formula>
    </cfRule>
    <cfRule type="expression" dxfId="17615" priority="4955">
      <formula>$Y319=4</formula>
    </cfRule>
    <cfRule type="expression" dxfId="17614" priority="4956">
      <formula>$Y319=3</formula>
    </cfRule>
    <cfRule type="expression" dxfId="17613" priority="4957">
      <formula>$Y319=2</formula>
    </cfRule>
    <cfRule type="expression" dxfId="17612" priority="4958">
      <formula>$Y319=1</formula>
    </cfRule>
  </conditionalFormatting>
  <conditionalFormatting sqref="H319">
    <cfRule type="expression" dxfId="17611" priority="4947">
      <formula>$Y319=4</formula>
    </cfRule>
    <cfRule type="expression" dxfId="17610" priority="4948">
      <formula>$Y319=3</formula>
    </cfRule>
    <cfRule type="expression" dxfId="17609" priority="4949">
      <formula>$Y319=2</formula>
    </cfRule>
    <cfRule type="expression" dxfId="17608" priority="4950">
      <formula>$Y319=1</formula>
    </cfRule>
  </conditionalFormatting>
  <conditionalFormatting sqref="H319">
    <cfRule type="expression" dxfId="17607" priority="4939">
      <formula>$Y319=4</formula>
    </cfRule>
    <cfRule type="expression" dxfId="17606" priority="4940">
      <formula>$Y319=3</formula>
    </cfRule>
    <cfRule type="expression" dxfId="17605" priority="4941">
      <formula>$Y319=2</formula>
    </cfRule>
    <cfRule type="expression" dxfId="17604" priority="4942">
      <formula>$Y319=1</formula>
    </cfRule>
    <cfRule type="expression" dxfId="17603" priority="4943">
      <formula>$Y319=4</formula>
    </cfRule>
    <cfRule type="expression" dxfId="17602" priority="4944">
      <formula>$Y319=3</formula>
    </cfRule>
    <cfRule type="expression" dxfId="17601" priority="4945">
      <formula>$Y319=2</formula>
    </cfRule>
    <cfRule type="expression" dxfId="17600" priority="4946">
      <formula>$Y319=1</formula>
    </cfRule>
  </conditionalFormatting>
  <conditionalFormatting sqref="H319">
    <cfRule type="expression" dxfId="17599" priority="4935">
      <formula>$Y319=4</formula>
    </cfRule>
    <cfRule type="expression" dxfId="17598" priority="4936">
      <formula>$Y319=3</formula>
    </cfRule>
    <cfRule type="expression" dxfId="17597" priority="4937">
      <formula>$Y319=2</formula>
    </cfRule>
    <cfRule type="expression" dxfId="17596" priority="4938">
      <formula>$Y319=1</formula>
    </cfRule>
  </conditionalFormatting>
  <conditionalFormatting sqref="H319">
    <cfRule type="expression" dxfId="17595" priority="4927">
      <formula>$Y319=4</formula>
    </cfRule>
    <cfRule type="expression" dxfId="17594" priority="4928">
      <formula>$Y319=3</formula>
    </cfRule>
    <cfRule type="expression" dxfId="17593" priority="4929">
      <formula>$Y319=2</formula>
    </cfRule>
    <cfRule type="expression" dxfId="17592" priority="4930">
      <formula>$Y319=1</formula>
    </cfRule>
    <cfRule type="expression" dxfId="17591" priority="4931">
      <formula>$Y319=4</formula>
    </cfRule>
    <cfRule type="expression" dxfId="17590" priority="4932">
      <formula>$Y319=3</formula>
    </cfRule>
    <cfRule type="expression" dxfId="17589" priority="4933">
      <formula>$Y319=2</formula>
    </cfRule>
    <cfRule type="expression" dxfId="17588" priority="4934">
      <formula>$Y319=1</formula>
    </cfRule>
  </conditionalFormatting>
  <conditionalFormatting sqref="H319">
    <cfRule type="expression" dxfId="17587" priority="4923">
      <formula>$Y319=4</formula>
    </cfRule>
    <cfRule type="expression" dxfId="17586" priority="4924">
      <formula>$Y319=3</formula>
    </cfRule>
    <cfRule type="expression" dxfId="17585" priority="4925">
      <formula>$Y319=2</formula>
    </cfRule>
    <cfRule type="expression" dxfId="17584" priority="4926">
      <formula>$Y319=1</formula>
    </cfRule>
  </conditionalFormatting>
  <conditionalFormatting sqref="H319">
    <cfRule type="expression" dxfId="17583" priority="4915">
      <formula>$Y319=4</formula>
    </cfRule>
    <cfRule type="expression" dxfId="17582" priority="4916">
      <formula>$Y319=3</formula>
    </cfRule>
    <cfRule type="expression" dxfId="17581" priority="4917">
      <formula>$Y319=2</formula>
    </cfRule>
    <cfRule type="expression" dxfId="17580" priority="4918">
      <formula>$Y319=1</formula>
    </cfRule>
    <cfRule type="expression" dxfId="17579" priority="4919">
      <formula>$Y319=4</formula>
    </cfRule>
    <cfRule type="expression" dxfId="17578" priority="4920">
      <formula>$Y319=3</formula>
    </cfRule>
    <cfRule type="expression" dxfId="17577" priority="4921">
      <formula>$Y319=2</formula>
    </cfRule>
    <cfRule type="expression" dxfId="17576" priority="4922">
      <formula>$Y319=1</formula>
    </cfRule>
  </conditionalFormatting>
  <conditionalFormatting sqref="H319">
    <cfRule type="expression" dxfId="17575" priority="4911">
      <formula>$Y319=4</formula>
    </cfRule>
    <cfRule type="expression" dxfId="17574" priority="4912">
      <formula>$Y319=3</formula>
    </cfRule>
    <cfRule type="expression" dxfId="17573" priority="4913">
      <formula>$Y319=2</formula>
    </cfRule>
    <cfRule type="expression" dxfId="17572" priority="4914">
      <formula>$Y319=1</formula>
    </cfRule>
  </conditionalFormatting>
  <conditionalFormatting sqref="H319">
    <cfRule type="expression" dxfId="17571" priority="4903">
      <formula>$Y319=4</formula>
    </cfRule>
    <cfRule type="expression" dxfId="17570" priority="4904">
      <formula>$Y319=3</formula>
    </cfRule>
    <cfRule type="expression" dxfId="17569" priority="4905">
      <formula>$Y319=2</formula>
    </cfRule>
    <cfRule type="expression" dxfId="17568" priority="4906">
      <formula>$Y319=1</formula>
    </cfRule>
    <cfRule type="expression" dxfId="17567" priority="4907">
      <formula>$Y319=4</formula>
    </cfRule>
    <cfRule type="expression" dxfId="17566" priority="4908">
      <formula>$Y319=3</formula>
    </cfRule>
    <cfRule type="expression" dxfId="17565" priority="4909">
      <formula>$Y319=2</formula>
    </cfRule>
    <cfRule type="expression" dxfId="17564" priority="4910">
      <formula>$Y319=1</formula>
    </cfRule>
  </conditionalFormatting>
  <conditionalFormatting sqref="H319">
    <cfRule type="expression" dxfId="17563" priority="4883">
      <formula>$Y319=4</formula>
    </cfRule>
    <cfRule type="expression" dxfId="17562" priority="4884">
      <formula>$Y319=3</formula>
    </cfRule>
    <cfRule type="expression" dxfId="17561" priority="4885">
      <formula>$Y319=2</formula>
    </cfRule>
    <cfRule type="expression" dxfId="17560" priority="4886">
      <formula>$Y319=1</formula>
    </cfRule>
  </conditionalFormatting>
  <conditionalFormatting sqref="H319">
    <cfRule type="expression" dxfId="17559" priority="4875">
      <formula>$Y319=4</formula>
    </cfRule>
    <cfRule type="expression" dxfId="17558" priority="4876">
      <formula>$Y319=3</formula>
    </cfRule>
    <cfRule type="expression" dxfId="17557" priority="4877">
      <formula>$Y319=2</formula>
    </cfRule>
    <cfRule type="expression" dxfId="17556" priority="4878">
      <formula>$Y319=1</formula>
    </cfRule>
    <cfRule type="expression" dxfId="17555" priority="4879">
      <formula>$Y319=4</formula>
    </cfRule>
    <cfRule type="expression" dxfId="17554" priority="4880">
      <formula>$Y319=3</formula>
    </cfRule>
    <cfRule type="expression" dxfId="17553" priority="4881">
      <formula>$Y319=2</formula>
    </cfRule>
    <cfRule type="expression" dxfId="17552" priority="4882">
      <formula>$Y319=1</formula>
    </cfRule>
  </conditionalFormatting>
  <conditionalFormatting sqref="H319">
    <cfRule type="expression" dxfId="17551" priority="4871">
      <formula>$Y319=4</formula>
    </cfRule>
    <cfRule type="expression" dxfId="17550" priority="4872">
      <formula>$Y319=3</formula>
    </cfRule>
    <cfRule type="expression" dxfId="17549" priority="4873">
      <formula>$Y319=2</formula>
    </cfRule>
    <cfRule type="expression" dxfId="17548" priority="4874">
      <formula>$Y319=1</formula>
    </cfRule>
  </conditionalFormatting>
  <conditionalFormatting sqref="H319">
    <cfRule type="expression" dxfId="17547" priority="4863">
      <formula>$Y319=4</formula>
    </cfRule>
    <cfRule type="expression" dxfId="17546" priority="4864">
      <formula>$Y319=3</formula>
    </cfRule>
    <cfRule type="expression" dxfId="17545" priority="4865">
      <formula>$Y319=2</formula>
    </cfRule>
    <cfRule type="expression" dxfId="17544" priority="4866">
      <formula>$Y319=1</formula>
    </cfRule>
    <cfRule type="expression" dxfId="17543" priority="4867">
      <formula>$Y319=4</formula>
    </cfRule>
    <cfRule type="expression" dxfId="17542" priority="4868">
      <formula>$Y319=3</formula>
    </cfRule>
    <cfRule type="expression" dxfId="17541" priority="4869">
      <formula>$Y319=2</formula>
    </cfRule>
    <cfRule type="expression" dxfId="17540" priority="4870">
      <formula>$Y319=1</formula>
    </cfRule>
  </conditionalFormatting>
  <conditionalFormatting sqref="H319">
    <cfRule type="expression" dxfId="17539" priority="4859">
      <formula>$Y319=4</formula>
    </cfRule>
    <cfRule type="expression" dxfId="17538" priority="4860">
      <formula>$Y319=3</formula>
    </cfRule>
    <cfRule type="expression" dxfId="17537" priority="4861">
      <formula>$Y319=2</formula>
    </cfRule>
    <cfRule type="expression" dxfId="17536" priority="4862">
      <formula>$Y319=1</formula>
    </cfRule>
  </conditionalFormatting>
  <conditionalFormatting sqref="H319">
    <cfRule type="expression" dxfId="17535" priority="4851">
      <formula>$Y319=4</formula>
    </cfRule>
    <cfRule type="expression" dxfId="17534" priority="4852">
      <formula>$Y319=3</formula>
    </cfRule>
    <cfRule type="expression" dxfId="17533" priority="4853">
      <formula>$Y319=2</formula>
    </cfRule>
    <cfRule type="expression" dxfId="17532" priority="4854">
      <formula>$Y319=1</formula>
    </cfRule>
    <cfRule type="expression" dxfId="17531" priority="4855">
      <formula>$Y319=4</formula>
    </cfRule>
    <cfRule type="expression" dxfId="17530" priority="4856">
      <formula>$Y319=3</formula>
    </cfRule>
    <cfRule type="expression" dxfId="17529" priority="4857">
      <formula>$Y319=2</formula>
    </cfRule>
    <cfRule type="expression" dxfId="17528" priority="4858">
      <formula>$Y319=1</formula>
    </cfRule>
  </conditionalFormatting>
  <conditionalFormatting sqref="H319">
    <cfRule type="expression" dxfId="17527" priority="4847">
      <formula>$Y319=4</formula>
    </cfRule>
    <cfRule type="expression" dxfId="17526" priority="4848">
      <formula>$Y319=3</formula>
    </cfRule>
    <cfRule type="expression" dxfId="17525" priority="4849">
      <formula>$Y319=2</formula>
    </cfRule>
    <cfRule type="expression" dxfId="17524" priority="4850">
      <formula>$Y319=1</formula>
    </cfRule>
  </conditionalFormatting>
  <conditionalFormatting sqref="H319">
    <cfRule type="expression" dxfId="17523" priority="4839">
      <formula>$Y319=4</formula>
    </cfRule>
    <cfRule type="expression" dxfId="17522" priority="4840">
      <formula>$Y319=3</formula>
    </cfRule>
    <cfRule type="expression" dxfId="17521" priority="4841">
      <formula>$Y319=2</formula>
    </cfRule>
    <cfRule type="expression" dxfId="17520" priority="4842">
      <formula>$Y319=1</formula>
    </cfRule>
    <cfRule type="expression" dxfId="17519" priority="4843">
      <formula>$Y319=4</formula>
    </cfRule>
    <cfRule type="expression" dxfId="17518" priority="4844">
      <formula>$Y319=3</formula>
    </cfRule>
    <cfRule type="expression" dxfId="17517" priority="4845">
      <formula>$Y319=2</formula>
    </cfRule>
    <cfRule type="expression" dxfId="17516" priority="4846">
      <formula>$Y319=1</formula>
    </cfRule>
  </conditionalFormatting>
  <conditionalFormatting sqref="H319">
    <cfRule type="expression" dxfId="17515" priority="4835">
      <formula>$Y319=4</formula>
    </cfRule>
    <cfRule type="expression" dxfId="17514" priority="4836">
      <formula>$Y319=3</formula>
    </cfRule>
    <cfRule type="expression" dxfId="17513" priority="4837">
      <formula>$Y319=2</formula>
    </cfRule>
    <cfRule type="expression" dxfId="17512" priority="4838">
      <formula>$Y319=1</formula>
    </cfRule>
  </conditionalFormatting>
  <conditionalFormatting sqref="H319">
    <cfRule type="expression" dxfId="17511" priority="4827">
      <formula>$Y319=4</formula>
    </cfRule>
    <cfRule type="expression" dxfId="17510" priority="4828">
      <formula>$Y319=3</formula>
    </cfRule>
    <cfRule type="expression" dxfId="17509" priority="4829">
      <formula>$Y319=2</formula>
    </cfRule>
    <cfRule type="expression" dxfId="17508" priority="4830">
      <formula>$Y319=1</formula>
    </cfRule>
    <cfRule type="expression" dxfId="17507" priority="4831">
      <formula>$Y319=4</formula>
    </cfRule>
    <cfRule type="expression" dxfId="17506" priority="4832">
      <formula>$Y319=3</formula>
    </cfRule>
    <cfRule type="expression" dxfId="17505" priority="4833">
      <formula>$Y319=2</formula>
    </cfRule>
    <cfRule type="expression" dxfId="17504" priority="4834">
      <formula>$Y319=1</formula>
    </cfRule>
  </conditionalFormatting>
  <conditionalFormatting sqref="B319:B321">
    <cfRule type="expression" dxfId="17503" priority="4823">
      <formula>$Y319=4</formula>
    </cfRule>
    <cfRule type="expression" dxfId="17502" priority="4824">
      <formula>$Y319=3</formula>
    </cfRule>
  </conditionalFormatting>
  <conditionalFormatting sqref="B319:B321">
    <cfRule type="expression" dxfId="17501" priority="4825">
      <formula>$Y319=2</formula>
    </cfRule>
    <cfRule type="expression" dxfId="17500" priority="4826">
      <formula>$Y319=1</formula>
    </cfRule>
  </conditionalFormatting>
  <conditionalFormatting sqref="B319:B321">
    <cfRule type="expression" dxfId="17499" priority="4819">
      <formula>$Y319=4</formula>
    </cfRule>
    <cfRule type="expression" dxfId="17498" priority="4820">
      <formula>$Y319=3</formula>
    </cfRule>
  </conditionalFormatting>
  <conditionalFormatting sqref="B319:B321">
    <cfRule type="expression" dxfId="17497" priority="4821">
      <formula>$Y319=2</formula>
    </cfRule>
    <cfRule type="expression" dxfId="17496" priority="4822">
      <formula>$Y319=1</formula>
    </cfRule>
  </conditionalFormatting>
  <conditionalFormatting sqref="B319:B321">
    <cfRule type="expression" dxfId="17495" priority="4815">
      <formula>$Y319=4</formula>
    </cfRule>
    <cfRule type="expression" dxfId="17494" priority="4816">
      <formula>$Y319=3</formula>
    </cfRule>
  </conditionalFormatting>
  <conditionalFormatting sqref="B319:B321">
    <cfRule type="expression" dxfId="17493" priority="4817">
      <formula>$Y319=2</formula>
    </cfRule>
    <cfRule type="expression" dxfId="17492" priority="4818">
      <formula>$Y319=1</formula>
    </cfRule>
  </conditionalFormatting>
  <conditionalFormatting sqref="B319:B321">
    <cfRule type="expression" dxfId="17491" priority="4811">
      <formula>$Y319=4</formula>
    </cfRule>
    <cfRule type="expression" dxfId="17490" priority="4812">
      <formula>$Y319=3</formula>
    </cfRule>
  </conditionalFormatting>
  <conditionalFormatting sqref="B319:B321">
    <cfRule type="expression" dxfId="17489" priority="4813">
      <formula>$Y319=2</formula>
    </cfRule>
    <cfRule type="expression" dxfId="17488" priority="4814">
      <formula>$Y319=1</formula>
    </cfRule>
  </conditionalFormatting>
  <conditionalFormatting sqref="B319:B321">
    <cfRule type="expression" dxfId="17487" priority="4807">
      <formula>$Y319=4</formula>
    </cfRule>
    <cfRule type="expression" dxfId="17486" priority="4808">
      <formula>$Y319=3</formula>
    </cfRule>
  </conditionalFormatting>
  <conditionalFormatting sqref="B319:B321">
    <cfRule type="expression" dxfId="17485" priority="4809">
      <formula>$Y319=2</formula>
    </cfRule>
    <cfRule type="expression" dxfId="17484" priority="4810">
      <formula>$Y319=1</formula>
    </cfRule>
  </conditionalFormatting>
  <conditionalFormatting sqref="B319:B321">
    <cfRule type="expression" dxfId="17483" priority="4803">
      <formula>$Y319=4</formula>
    </cfRule>
    <cfRule type="expression" dxfId="17482" priority="4804">
      <formula>$Y319=3</formula>
    </cfRule>
  </conditionalFormatting>
  <conditionalFormatting sqref="B319:B321">
    <cfRule type="expression" dxfId="17481" priority="4805">
      <formula>$Y319=2</formula>
    </cfRule>
    <cfRule type="expression" dxfId="17480" priority="4806">
      <formula>$Y319=1</formula>
    </cfRule>
  </conditionalFormatting>
  <conditionalFormatting sqref="C319:C321">
    <cfRule type="expression" dxfId="17479" priority="4799">
      <formula>$Y319=4</formula>
    </cfRule>
    <cfRule type="expression" dxfId="17478" priority="4800">
      <formula>$Y319=3</formula>
    </cfRule>
  </conditionalFormatting>
  <conditionalFormatting sqref="C319:C321">
    <cfRule type="expression" dxfId="17477" priority="4801">
      <formula>$Y319=2</formula>
    </cfRule>
    <cfRule type="expression" dxfId="17476" priority="4802">
      <formula>$Y319=1</formula>
    </cfRule>
  </conditionalFormatting>
  <conditionalFormatting sqref="C319:C321">
    <cfRule type="expression" dxfId="17475" priority="4795">
      <formula>$Y319=4</formula>
    </cfRule>
    <cfRule type="expression" dxfId="17474" priority="4796">
      <formula>$Y319=3</formula>
    </cfRule>
  </conditionalFormatting>
  <conditionalFormatting sqref="C319:C321">
    <cfRule type="expression" dxfId="17473" priority="4797">
      <formula>$Y319=2</formula>
    </cfRule>
    <cfRule type="expression" dxfId="17472" priority="4798">
      <formula>$Y319=1</formula>
    </cfRule>
  </conditionalFormatting>
  <conditionalFormatting sqref="C319:C321">
    <cfRule type="expression" dxfId="17471" priority="4791">
      <formula>$Y319=4</formula>
    </cfRule>
    <cfRule type="expression" dxfId="17470" priority="4792">
      <formula>$Y319=3</formula>
    </cfRule>
  </conditionalFormatting>
  <conditionalFormatting sqref="C319:C321">
    <cfRule type="expression" dxfId="17469" priority="4793">
      <formula>$Y319=2</formula>
    </cfRule>
    <cfRule type="expression" dxfId="17468" priority="4794">
      <formula>$Y319=1</formula>
    </cfRule>
  </conditionalFormatting>
  <conditionalFormatting sqref="C319:C321">
    <cfRule type="expression" dxfId="17467" priority="4787">
      <formula>$Y319=4</formula>
    </cfRule>
    <cfRule type="expression" dxfId="17466" priority="4788">
      <formula>$Y319=3</formula>
    </cfRule>
  </conditionalFormatting>
  <conditionalFormatting sqref="C319:C321">
    <cfRule type="expression" dxfId="17465" priority="4789">
      <formula>$Y319=2</formula>
    </cfRule>
    <cfRule type="expression" dxfId="17464" priority="4790">
      <formula>$Y319=1</formula>
    </cfRule>
  </conditionalFormatting>
  <conditionalFormatting sqref="C319:C321">
    <cfRule type="expression" dxfId="17463" priority="4783">
      <formula>$Y319=4</formula>
    </cfRule>
    <cfRule type="expression" dxfId="17462" priority="4784">
      <formula>$Y319=3</formula>
    </cfRule>
  </conditionalFormatting>
  <conditionalFormatting sqref="C319:C321">
    <cfRule type="expression" dxfId="17461" priority="4785">
      <formula>$Y319=2</formula>
    </cfRule>
    <cfRule type="expression" dxfId="17460" priority="4786">
      <formula>$Y319=1</formula>
    </cfRule>
  </conditionalFormatting>
  <conditionalFormatting sqref="C319:C321">
    <cfRule type="expression" dxfId="17459" priority="4779">
      <formula>$Y319=4</formula>
    </cfRule>
    <cfRule type="expression" dxfId="17458" priority="4780">
      <formula>$Y319=3</formula>
    </cfRule>
  </conditionalFormatting>
  <conditionalFormatting sqref="C319:C321">
    <cfRule type="expression" dxfId="17457" priority="4781">
      <formula>$Y319=2</formula>
    </cfRule>
    <cfRule type="expression" dxfId="17456" priority="4782">
      <formula>$Y319=1</formula>
    </cfRule>
  </conditionalFormatting>
  <conditionalFormatting sqref="E319">
    <cfRule type="expression" dxfId="17455" priority="4775">
      <formula>$Y319=4</formula>
    </cfRule>
    <cfRule type="expression" dxfId="17454" priority="4776">
      <formula>$Y319=3</formula>
    </cfRule>
    <cfRule type="expression" dxfId="17453" priority="4777">
      <formula>$Y319=2</formula>
    </cfRule>
    <cfRule type="expression" dxfId="17452" priority="4778">
      <formula>$Y319=1</formula>
    </cfRule>
  </conditionalFormatting>
  <conditionalFormatting sqref="F319">
    <cfRule type="expression" dxfId="17451" priority="4771">
      <formula>$Y319=4</formula>
    </cfRule>
    <cfRule type="expression" dxfId="17450" priority="4772">
      <formula>$Y319=3</formula>
    </cfRule>
    <cfRule type="expression" dxfId="17449" priority="4773">
      <formula>$Y319=2</formula>
    </cfRule>
    <cfRule type="expression" dxfId="17448" priority="4774">
      <formula>$Y319=1</formula>
    </cfRule>
  </conditionalFormatting>
  <conditionalFormatting sqref="F319">
    <cfRule type="expression" dxfId="17447" priority="4763">
      <formula>$Y319=4</formula>
    </cfRule>
    <cfRule type="expression" dxfId="17446" priority="4764">
      <formula>$Y319=3</formula>
    </cfRule>
    <cfRule type="expression" dxfId="17445" priority="4765">
      <formula>$Y319=2</formula>
    </cfRule>
    <cfRule type="expression" dxfId="17444" priority="4766">
      <formula>$Y319=1</formula>
    </cfRule>
    <cfRule type="expression" dxfId="17443" priority="4767">
      <formula>$Y319=4</formula>
    </cfRule>
    <cfRule type="expression" dxfId="17442" priority="4768">
      <formula>$Y319=3</formula>
    </cfRule>
    <cfRule type="expression" dxfId="17441" priority="4769">
      <formula>$Y319=2</formula>
    </cfRule>
    <cfRule type="expression" dxfId="17440" priority="4770">
      <formula>$Y319=1</formula>
    </cfRule>
  </conditionalFormatting>
  <conditionalFormatting sqref="F319">
    <cfRule type="expression" dxfId="17439" priority="4747">
      <formula>$Y319=4</formula>
    </cfRule>
    <cfRule type="expression" dxfId="17438" priority="4748">
      <formula>$Y319=3</formula>
    </cfRule>
    <cfRule type="expression" dxfId="17437" priority="4749">
      <formula>$Y319=2</formula>
    </cfRule>
    <cfRule type="expression" dxfId="17436" priority="4750">
      <formula>$Y319=1</formula>
    </cfRule>
  </conditionalFormatting>
  <conditionalFormatting sqref="F319">
    <cfRule type="expression" dxfId="17435" priority="4759">
      <formula>$Y319=4</formula>
    </cfRule>
    <cfRule type="expression" dxfId="17434" priority="4760">
      <formula>$Y319=3</formula>
    </cfRule>
    <cfRule type="expression" dxfId="17433" priority="4761">
      <formula>$Y319=2</formula>
    </cfRule>
    <cfRule type="expression" dxfId="17432" priority="4762">
      <formula>$Y319=1</formula>
    </cfRule>
  </conditionalFormatting>
  <conditionalFormatting sqref="F319">
    <cfRule type="expression" dxfId="17431" priority="4751">
      <formula>$Y319=4</formula>
    </cfRule>
    <cfRule type="expression" dxfId="17430" priority="4752">
      <formula>$Y319=3</formula>
    </cfRule>
    <cfRule type="expression" dxfId="17429" priority="4753">
      <formula>$Y319=2</formula>
    </cfRule>
    <cfRule type="expression" dxfId="17428" priority="4754">
      <formula>$Y319=1</formula>
    </cfRule>
    <cfRule type="expression" dxfId="17427" priority="4755">
      <formula>$Y319=4</formula>
    </cfRule>
    <cfRule type="expression" dxfId="17426" priority="4756">
      <formula>$Y319=3</formula>
    </cfRule>
    <cfRule type="expression" dxfId="17425" priority="4757">
      <formula>$Y319=2</formula>
    </cfRule>
    <cfRule type="expression" dxfId="17424" priority="4758">
      <formula>$Y319=1</formula>
    </cfRule>
  </conditionalFormatting>
  <conditionalFormatting sqref="F319">
    <cfRule type="expression" dxfId="17423" priority="4739">
      <formula>$Y319=4</formula>
    </cfRule>
    <cfRule type="expression" dxfId="17422" priority="4740">
      <formula>$Y319=3</formula>
    </cfRule>
    <cfRule type="expression" dxfId="17421" priority="4741">
      <formula>$Y319=2</formula>
    </cfRule>
    <cfRule type="expression" dxfId="17420" priority="4742">
      <formula>$Y319=1</formula>
    </cfRule>
    <cfRule type="expression" dxfId="17419" priority="4743">
      <formula>$Y319=4</formula>
    </cfRule>
    <cfRule type="expression" dxfId="17418" priority="4744">
      <formula>$Y319=3</formula>
    </cfRule>
    <cfRule type="expression" dxfId="17417" priority="4745">
      <formula>$Y319=2</formula>
    </cfRule>
    <cfRule type="expression" dxfId="17416" priority="4746">
      <formula>$Y319=1</formula>
    </cfRule>
  </conditionalFormatting>
  <conditionalFormatting sqref="F319">
    <cfRule type="expression" dxfId="17415" priority="4735">
      <formula>$Y319=4</formula>
    </cfRule>
    <cfRule type="expression" dxfId="17414" priority="4736">
      <formula>$Y319=3</formula>
    </cfRule>
    <cfRule type="expression" dxfId="17413" priority="4737">
      <formula>$Y319=2</formula>
    </cfRule>
    <cfRule type="expression" dxfId="17412" priority="4738">
      <formula>$Y319=1</formula>
    </cfRule>
  </conditionalFormatting>
  <conditionalFormatting sqref="F319">
    <cfRule type="expression" dxfId="17411" priority="4727">
      <formula>$Y319=4</formula>
    </cfRule>
    <cfRule type="expression" dxfId="17410" priority="4728">
      <formula>$Y319=3</formula>
    </cfRule>
    <cfRule type="expression" dxfId="17409" priority="4729">
      <formula>$Y319=2</formula>
    </cfRule>
    <cfRule type="expression" dxfId="17408" priority="4730">
      <formula>$Y319=1</formula>
    </cfRule>
    <cfRule type="expression" dxfId="17407" priority="4731">
      <formula>$Y319=4</formula>
    </cfRule>
    <cfRule type="expression" dxfId="17406" priority="4732">
      <formula>$Y319=3</formula>
    </cfRule>
    <cfRule type="expression" dxfId="17405" priority="4733">
      <formula>$Y319=2</formula>
    </cfRule>
    <cfRule type="expression" dxfId="17404" priority="4734">
      <formula>$Y319=1</formula>
    </cfRule>
  </conditionalFormatting>
  <conditionalFormatting sqref="F319">
    <cfRule type="expression" dxfId="17403" priority="4711">
      <formula>$Y319=4</formula>
    </cfRule>
    <cfRule type="expression" dxfId="17402" priority="4712">
      <formula>$Y319=3</formula>
    </cfRule>
    <cfRule type="expression" dxfId="17401" priority="4713">
      <formula>$Y319=2</formula>
    </cfRule>
    <cfRule type="expression" dxfId="17400" priority="4714">
      <formula>$Y319=1</formula>
    </cfRule>
  </conditionalFormatting>
  <conditionalFormatting sqref="F319">
    <cfRule type="expression" dxfId="17399" priority="4723">
      <formula>$Y319=4</formula>
    </cfRule>
    <cfRule type="expression" dxfId="17398" priority="4724">
      <formula>$Y319=3</formula>
    </cfRule>
    <cfRule type="expression" dxfId="17397" priority="4725">
      <formula>$Y319=2</formula>
    </cfRule>
    <cfRule type="expression" dxfId="17396" priority="4726">
      <formula>$Y319=1</formula>
    </cfRule>
  </conditionalFormatting>
  <conditionalFormatting sqref="F319">
    <cfRule type="expression" dxfId="17395" priority="4715">
      <formula>$Y319=4</formula>
    </cfRule>
    <cfRule type="expression" dxfId="17394" priority="4716">
      <formula>$Y319=3</formula>
    </cfRule>
    <cfRule type="expression" dxfId="17393" priority="4717">
      <formula>$Y319=2</formula>
    </cfRule>
    <cfRule type="expression" dxfId="17392" priority="4718">
      <formula>$Y319=1</formula>
    </cfRule>
    <cfRule type="expression" dxfId="17391" priority="4719">
      <formula>$Y319=4</formula>
    </cfRule>
    <cfRule type="expression" dxfId="17390" priority="4720">
      <formula>$Y319=3</formula>
    </cfRule>
    <cfRule type="expression" dxfId="17389" priority="4721">
      <formula>$Y319=2</formula>
    </cfRule>
    <cfRule type="expression" dxfId="17388" priority="4722">
      <formula>$Y319=1</formula>
    </cfRule>
  </conditionalFormatting>
  <conditionalFormatting sqref="F319">
    <cfRule type="expression" dxfId="17387" priority="4703">
      <formula>$Y319=4</formula>
    </cfRule>
    <cfRule type="expression" dxfId="17386" priority="4704">
      <formula>$Y319=3</formula>
    </cfRule>
    <cfRule type="expression" dxfId="17385" priority="4705">
      <formula>$Y319=2</formula>
    </cfRule>
    <cfRule type="expression" dxfId="17384" priority="4706">
      <formula>$Y319=1</formula>
    </cfRule>
    <cfRule type="expression" dxfId="17383" priority="4707">
      <formula>$Y319=4</formula>
    </cfRule>
    <cfRule type="expression" dxfId="17382" priority="4708">
      <formula>$Y319=3</formula>
    </cfRule>
    <cfRule type="expression" dxfId="17381" priority="4709">
      <formula>$Y319=2</formula>
    </cfRule>
    <cfRule type="expression" dxfId="17380" priority="4710">
      <formula>$Y319=1</formula>
    </cfRule>
  </conditionalFormatting>
  <conditionalFormatting sqref="G319">
    <cfRule type="expression" dxfId="17379" priority="4699">
      <formula>$Y319=4</formula>
    </cfRule>
    <cfRule type="expression" dxfId="17378" priority="4700">
      <formula>$Y319=3</formula>
    </cfRule>
    <cfRule type="expression" dxfId="17377" priority="4701">
      <formula>$Y319=2</formula>
    </cfRule>
    <cfRule type="expression" dxfId="17376" priority="4702">
      <formula>$Y319=1</formula>
    </cfRule>
  </conditionalFormatting>
  <conditionalFormatting sqref="G319">
    <cfRule type="expression" dxfId="17375" priority="4691">
      <formula>$Y319=4</formula>
    </cfRule>
    <cfRule type="expression" dxfId="17374" priority="4692">
      <formula>$Y319=3</formula>
    </cfRule>
    <cfRule type="expression" dxfId="17373" priority="4693">
      <formula>$Y319=2</formula>
    </cfRule>
    <cfRule type="expression" dxfId="17372" priority="4694">
      <formula>$Y319=1</formula>
    </cfRule>
    <cfRule type="expression" dxfId="17371" priority="4695">
      <formula>$Y319=4</formula>
    </cfRule>
    <cfRule type="expression" dxfId="17370" priority="4696">
      <formula>$Y319=3</formula>
    </cfRule>
    <cfRule type="expression" dxfId="17369" priority="4697">
      <formula>$Y319=2</formula>
    </cfRule>
    <cfRule type="expression" dxfId="17368" priority="4698">
      <formula>$Y319=1</formula>
    </cfRule>
  </conditionalFormatting>
  <conditionalFormatting sqref="G319">
    <cfRule type="expression" dxfId="17367" priority="4687">
      <formula>$Y319=4</formula>
    </cfRule>
    <cfRule type="expression" dxfId="17366" priority="4688">
      <formula>$Y319=3</formula>
    </cfRule>
    <cfRule type="expression" dxfId="17365" priority="4689">
      <formula>$Y319=2</formula>
    </cfRule>
    <cfRule type="expression" dxfId="17364" priority="4690">
      <formula>$Y319=1</formula>
    </cfRule>
  </conditionalFormatting>
  <conditionalFormatting sqref="G319">
    <cfRule type="expression" dxfId="17363" priority="4679">
      <formula>$Y319=4</formula>
    </cfRule>
    <cfRule type="expression" dxfId="17362" priority="4680">
      <formula>$Y319=3</formula>
    </cfRule>
    <cfRule type="expression" dxfId="17361" priority="4681">
      <formula>$Y319=2</formula>
    </cfRule>
    <cfRule type="expression" dxfId="17360" priority="4682">
      <formula>$Y319=1</formula>
    </cfRule>
    <cfRule type="expression" dxfId="17359" priority="4683">
      <formula>$Y319=4</formula>
    </cfRule>
    <cfRule type="expression" dxfId="17358" priority="4684">
      <formula>$Y319=3</formula>
    </cfRule>
    <cfRule type="expression" dxfId="17357" priority="4685">
      <formula>$Y319=2</formula>
    </cfRule>
    <cfRule type="expression" dxfId="17356" priority="4686">
      <formula>$Y319=1</formula>
    </cfRule>
  </conditionalFormatting>
  <conditionalFormatting sqref="G319">
    <cfRule type="expression" dxfId="17355" priority="4675">
      <formula>$Y319=4</formula>
    </cfRule>
    <cfRule type="expression" dxfId="17354" priority="4676">
      <formula>$Y319=3</formula>
    </cfRule>
    <cfRule type="expression" dxfId="17353" priority="4677">
      <formula>$Y319=2</formula>
    </cfRule>
    <cfRule type="expression" dxfId="17352" priority="4678">
      <formula>$Y319=1</formula>
    </cfRule>
  </conditionalFormatting>
  <conditionalFormatting sqref="G319">
    <cfRule type="expression" dxfId="17351" priority="4667">
      <formula>$Y319=4</formula>
    </cfRule>
    <cfRule type="expression" dxfId="17350" priority="4668">
      <formula>$Y319=3</formula>
    </cfRule>
    <cfRule type="expression" dxfId="17349" priority="4669">
      <formula>$Y319=2</formula>
    </cfRule>
    <cfRule type="expression" dxfId="17348" priority="4670">
      <formula>$Y319=1</formula>
    </cfRule>
    <cfRule type="expression" dxfId="17347" priority="4671">
      <formula>$Y319=4</formula>
    </cfRule>
    <cfRule type="expression" dxfId="17346" priority="4672">
      <formula>$Y319=3</formula>
    </cfRule>
    <cfRule type="expression" dxfId="17345" priority="4673">
      <formula>$Y319=2</formula>
    </cfRule>
    <cfRule type="expression" dxfId="17344" priority="4674">
      <formula>$Y319=1</formula>
    </cfRule>
  </conditionalFormatting>
  <conditionalFormatting sqref="G319">
    <cfRule type="expression" dxfId="17343" priority="4663">
      <formula>$Y319=4</formula>
    </cfRule>
    <cfRule type="expression" dxfId="17342" priority="4664">
      <formula>$Y319=3</formula>
    </cfRule>
    <cfRule type="expression" dxfId="17341" priority="4665">
      <formula>$Y319=2</formula>
    </cfRule>
    <cfRule type="expression" dxfId="17340" priority="4666">
      <formula>$Y319=1</formula>
    </cfRule>
  </conditionalFormatting>
  <conditionalFormatting sqref="G319">
    <cfRule type="expression" dxfId="17339" priority="4655">
      <formula>$Y319=4</formula>
    </cfRule>
    <cfRule type="expression" dxfId="17338" priority="4656">
      <formula>$Y319=3</formula>
    </cfRule>
    <cfRule type="expression" dxfId="17337" priority="4657">
      <formula>$Y319=2</formula>
    </cfRule>
    <cfRule type="expression" dxfId="17336" priority="4658">
      <formula>$Y319=1</formula>
    </cfRule>
    <cfRule type="expression" dxfId="17335" priority="4659">
      <formula>$Y319=4</formula>
    </cfRule>
    <cfRule type="expression" dxfId="17334" priority="4660">
      <formula>$Y319=3</formula>
    </cfRule>
    <cfRule type="expression" dxfId="17333" priority="4661">
      <formula>$Y319=2</formula>
    </cfRule>
    <cfRule type="expression" dxfId="17332" priority="4662">
      <formula>$Y319=1</formula>
    </cfRule>
  </conditionalFormatting>
  <conditionalFormatting sqref="K320:K321">
    <cfRule type="expression" dxfId="17331" priority="4651">
      <formula>$Y320=4</formula>
    </cfRule>
    <cfRule type="expression" dxfId="17330" priority="4652">
      <formula>$Y320=3</formula>
    </cfRule>
    <cfRule type="expression" dxfId="17329" priority="4653">
      <formula>$Y320=2</formula>
    </cfRule>
    <cfRule type="expression" dxfId="17328" priority="4654">
      <formula>$Y320=1</formula>
    </cfRule>
  </conditionalFormatting>
  <conditionalFormatting sqref="AA321">
    <cfRule type="expression" dxfId="17327" priority="4319">
      <formula>$Y321=4</formula>
    </cfRule>
    <cfRule type="expression" dxfId="17326" priority="4320">
      <formula>$Y321=3</formula>
    </cfRule>
    <cfRule type="expression" dxfId="17325" priority="4321">
      <formula>$Y321=2</formula>
    </cfRule>
    <cfRule type="expression" dxfId="17324" priority="4322">
      <formula>$Y321=1</formula>
    </cfRule>
  </conditionalFormatting>
  <conditionalFormatting sqref="AA321">
    <cfRule type="expression" dxfId="17323" priority="4315">
      <formula>$Y321=4</formula>
    </cfRule>
    <cfRule type="expression" dxfId="17322" priority="4316">
      <formula>$Y321=3</formula>
    </cfRule>
    <cfRule type="expression" dxfId="17321" priority="4317">
      <formula>$Y321=2</formula>
    </cfRule>
    <cfRule type="expression" dxfId="17320" priority="4318">
      <formula>$Y321=1</formula>
    </cfRule>
  </conditionalFormatting>
  <conditionalFormatting sqref="AA321">
    <cfRule type="expression" dxfId="17319" priority="4311">
      <formula>$Y321=4</formula>
    </cfRule>
    <cfRule type="expression" dxfId="17318" priority="4312">
      <formula>$Y321=3</formula>
    </cfRule>
    <cfRule type="expression" dxfId="17317" priority="4313">
      <formula>$Y321=2</formula>
    </cfRule>
    <cfRule type="expression" dxfId="17316" priority="4314">
      <formula>$Y321=1</formula>
    </cfRule>
  </conditionalFormatting>
  <conditionalFormatting sqref="AF321">
    <cfRule type="expression" dxfId="17315" priority="4299">
      <formula>$Y321=4</formula>
    </cfRule>
    <cfRule type="expression" dxfId="17314" priority="4300">
      <formula>$Y321=3</formula>
    </cfRule>
    <cfRule type="expression" dxfId="17313" priority="4301">
      <formula>$Y321=2</formula>
    </cfRule>
    <cfRule type="expression" dxfId="17312" priority="4302">
      <formula>$Y321=1</formula>
    </cfRule>
  </conditionalFormatting>
  <conditionalFormatting sqref="P321">
    <cfRule type="expression" dxfId="17311" priority="4287">
      <formula>$Y321=4</formula>
    </cfRule>
    <cfRule type="expression" dxfId="17310" priority="4288">
      <formula>$Y321=3</formula>
    </cfRule>
    <cfRule type="expression" dxfId="17309" priority="4289">
      <formula>$Y321=2</formula>
    </cfRule>
    <cfRule type="expression" dxfId="17308" priority="4290">
      <formula>$Y321=1</formula>
    </cfRule>
  </conditionalFormatting>
  <conditionalFormatting sqref="P319:P320">
    <cfRule type="expression" dxfId="17307" priority="4507">
      <formula>$Y319=4</formula>
    </cfRule>
    <cfRule type="expression" dxfId="17306" priority="4508">
      <formula>$Y319=3</formula>
    </cfRule>
    <cfRule type="expression" dxfId="17305" priority="4509">
      <formula>$Y319=2</formula>
    </cfRule>
    <cfRule type="expression" dxfId="17304" priority="4510">
      <formula>$Y319=1</formula>
    </cfRule>
  </conditionalFormatting>
  <conditionalFormatting sqref="P319:P320">
    <cfRule type="expression" dxfId="17303" priority="4503">
      <formula>$Y319=4</formula>
    </cfRule>
    <cfRule type="expression" dxfId="17302" priority="4504">
      <formula>$Y319=3</formula>
    </cfRule>
    <cfRule type="expression" dxfId="17301" priority="4505">
      <formula>$Y319=2</formula>
    </cfRule>
    <cfRule type="expression" dxfId="17300" priority="4506">
      <formula>$Y319=1</formula>
    </cfRule>
  </conditionalFormatting>
  <conditionalFormatting sqref="P319:P320">
    <cfRule type="expression" dxfId="17299" priority="4499">
      <formula>$Y319=4</formula>
    </cfRule>
    <cfRule type="expression" dxfId="17298" priority="4500">
      <formula>$Y319=3</formula>
    </cfRule>
    <cfRule type="expression" dxfId="17297" priority="4501">
      <formula>$Y319=2</formula>
    </cfRule>
    <cfRule type="expression" dxfId="17296" priority="4502">
      <formula>$Y319=1</formula>
    </cfRule>
  </conditionalFormatting>
  <conditionalFormatting sqref="R319:R321">
    <cfRule type="expression" dxfId="17295" priority="4495">
      <formula>$Y319=4</formula>
    </cfRule>
    <cfRule type="expression" dxfId="17294" priority="4496">
      <formula>$Y319=3</formula>
    </cfRule>
    <cfRule type="expression" dxfId="17293" priority="4497">
      <formula>$Y319=2</formula>
    </cfRule>
    <cfRule type="expression" dxfId="17292" priority="4498">
      <formula>$Y319=1</formula>
    </cfRule>
  </conditionalFormatting>
  <conditionalFormatting sqref="R319:R321">
    <cfRule type="expression" dxfId="17291" priority="4491">
      <formula>$Y319=4</formula>
    </cfRule>
    <cfRule type="expression" dxfId="17290" priority="4492">
      <formula>$Y319=3</formula>
    </cfRule>
    <cfRule type="expression" dxfId="17289" priority="4493">
      <formula>$Y319=2</formula>
    </cfRule>
    <cfRule type="expression" dxfId="17288" priority="4494">
      <formula>$Y319=1</formula>
    </cfRule>
  </conditionalFormatting>
  <conditionalFormatting sqref="O319:O320">
    <cfRule type="expression" dxfId="17287" priority="4487">
      <formula>$Y319=4</formula>
    </cfRule>
    <cfRule type="expression" dxfId="17286" priority="4488">
      <formula>$Y319=3</formula>
    </cfRule>
    <cfRule type="expression" dxfId="17285" priority="4489">
      <formula>$Y319=2</formula>
    </cfRule>
    <cfRule type="expression" dxfId="17284" priority="4490">
      <formula>$Y319=1</formula>
    </cfRule>
  </conditionalFormatting>
  <conditionalFormatting sqref="O319:O320">
    <cfRule type="expression" dxfId="17283" priority="4483">
      <formula>$Y319=4</formula>
    </cfRule>
    <cfRule type="expression" dxfId="17282" priority="4484">
      <formula>$Y319=3</formula>
    </cfRule>
    <cfRule type="expression" dxfId="17281" priority="4485">
      <formula>$Y319=2</formula>
    </cfRule>
    <cfRule type="expression" dxfId="17280" priority="4486">
      <formula>$Y319=1</formula>
    </cfRule>
  </conditionalFormatting>
  <conditionalFormatting sqref="Y319:Z319 S319:V319 AB319:AE320 Z320">
    <cfRule type="expression" dxfId="17279" priority="4479">
      <formula>$Y319=4</formula>
    </cfRule>
    <cfRule type="expression" dxfId="17278" priority="4480">
      <formula>$Y319=3</formula>
    </cfRule>
    <cfRule type="expression" dxfId="17277" priority="4481">
      <formula>$Y319=2</formula>
    </cfRule>
    <cfRule type="expression" dxfId="17276" priority="4482">
      <formula>$Y319=1</formula>
    </cfRule>
  </conditionalFormatting>
  <conditionalFormatting sqref="Y319:Z319 S319:V319 AB319:AE320 Z320">
    <cfRule type="expression" dxfId="17275" priority="4475">
      <formula>$Y319=4</formula>
    </cfRule>
    <cfRule type="expression" dxfId="17274" priority="4476">
      <formula>$Y319=3</formula>
    </cfRule>
    <cfRule type="expression" dxfId="17273" priority="4477">
      <formula>$Y319=2</formula>
    </cfRule>
    <cfRule type="expression" dxfId="17272" priority="4478">
      <formula>$Y319=1</formula>
    </cfRule>
  </conditionalFormatting>
  <conditionalFormatting sqref="Y319:Z319 S319:V319 AB319:AE320 Z320">
    <cfRule type="expression" dxfId="17271" priority="4471">
      <formula>$Y319=4</formula>
    </cfRule>
    <cfRule type="expression" dxfId="17270" priority="4472">
      <formula>$Y319=3</formula>
    </cfRule>
    <cfRule type="expression" dxfId="17269" priority="4473">
      <formula>$Y319=2</formula>
    </cfRule>
    <cfRule type="expression" dxfId="17268" priority="4474">
      <formula>$Y319=1</formula>
    </cfRule>
  </conditionalFormatting>
  <conditionalFormatting sqref="N319:N320">
    <cfRule type="expression" dxfId="17267" priority="4467">
      <formula>$Y319=4</formula>
    </cfRule>
    <cfRule type="expression" dxfId="17266" priority="4468">
      <formula>$Y319=3</formula>
    </cfRule>
    <cfRule type="expression" dxfId="17265" priority="4469">
      <formula>$Y319=2</formula>
    </cfRule>
    <cfRule type="expression" dxfId="17264" priority="4470">
      <formula>$Y319=1</formula>
    </cfRule>
  </conditionalFormatting>
  <conditionalFormatting sqref="N319:N320">
    <cfRule type="expression" dxfId="17263" priority="4463">
      <formula>$Y319=4</formula>
    </cfRule>
    <cfRule type="expression" dxfId="17262" priority="4464">
      <formula>$Y319=3</formula>
    </cfRule>
    <cfRule type="expression" dxfId="17261" priority="4465">
      <formula>$Y319=2</formula>
    </cfRule>
    <cfRule type="expression" dxfId="17260" priority="4466">
      <formula>$Y319=1</formula>
    </cfRule>
  </conditionalFormatting>
  <conditionalFormatting sqref="Q319:Q320">
    <cfRule type="expression" dxfId="17259" priority="4459">
      <formula>$Y319=4</formula>
    </cfRule>
    <cfRule type="expression" dxfId="17258" priority="4460">
      <formula>$Y319=3</formula>
    </cfRule>
    <cfRule type="expression" dxfId="17257" priority="4461">
      <formula>$Y319=2</formula>
    </cfRule>
    <cfRule type="expression" dxfId="17256" priority="4462">
      <formula>$Y319=1</formula>
    </cfRule>
  </conditionalFormatting>
  <conditionalFormatting sqref="Q319:Q320">
    <cfRule type="expression" dxfId="17255" priority="4455">
      <formula>$Y319=4</formula>
    </cfRule>
    <cfRule type="expression" dxfId="17254" priority="4456">
      <formula>$Y319=3</formula>
    </cfRule>
    <cfRule type="expression" dxfId="17253" priority="4457">
      <formula>$Y319=2</formula>
    </cfRule>
    <cfRule type="expression" dxfId="17252" priority="4458">
      <formula>$Y319=1</formula>
    </cfRule>
  </conditionalFormatting>
  <conditionalFormatting sqref="Q319:Q320">
    <cfRule type="expression" dxfId="17251" priority="4451">
      <formula>$Y319=4</formula>
    </cfRule>
    <cfRule type="expression" dxfId="17250" priority="4452">
      <formula>$Y319=3</formula>
    </cfRule>
    <cfRule type="expression" dxfId="17249" priority="4453">
      <formula>$Y319=2</formula>
    </cfRule>
    <cfRule type="expression" dxfId="17248" priority="4454">
      <formula>$Y319=1</formula>
    </cfRule>
  </conditionalFormatting>
  <conditionalFormatting sqref="X319">
    <cfRule type="expression" dxfId="17247" priority="4447">
      <formula>$Y319=4</formula>
    </cfRule>
    <cfRule type="expression" dxfId="17246" priority="4448">
      <formula>$Y319=3</formula>
    </cfRule>
    <cfRule type="expression" dxfId="17245" priority="4449">
      <formula>$Y319=2</formula>
    </cfRule>
    <cfRule type="expression" dxfId="17244" priority="4450">
      <formula>$Y319=1</formula>
    </cfRule>
  </conditionalFormatting>
  <conditionalFormatting sqref="X319">
    <cfRule type="expression" dxfId="17243" priority="4443">
      <formula>$Y319=4</formula>
    </cfRule>
    <cfRule type="expression" dxfId="17242" priority="4444">
      <formula>$Y319=3</formula>
    </cfRule>
    <cfRule type="expression" dxfId="17241" priority="4445">
      <formula>$Y319=2</formula>
    </cfRule>
    <cfRule type="expression" dxfId="17240" priority="4446">
      <formula>$Y319=1</formula>
    </cfRule>
  </conditionalFormatting>
  <conditionalFormatting sqref="W319">
    <cfRule type="expression" dxfId="17239" priority="4439">
      <formula>$Y319=4</formula>
    </cfRule>
    <cfRule type="expression" dxfId="17238" priority="4440">
      <formula>$Y319=3</formula>
    </cfRule>
    <cfRule type="expression" dxfId="17237" priority="4441">
      <formula>$Y319=2</formula>
    </cfRule>
    <cfRule type="expression" dxfId="17236" priority="4442">
      <formula>$Y319=1</formula>
    </cfRule>
  </conditionalFormatting>
  <conditionalFormatting sqref="W319">
    <cfRule type="expression" dxfId="17235" priority="4435">
      <formula>$Y319=4</formula>
    </cfRule>
    <cfRule type="expression" dxfId="17234" priority="4436">
      <formula>$Y319=3</formula>
    </cfRule>
    <cfRule type="expression" dxfId="17233" priority="4437">
      <formula>$Y319=2</formula>
    </cfRule>
    <cfRule type="expression" dxfId="17232" priority="4438">
      <formula>$Y319=1</formula>
    </cfRule>
  </conditionalFormatting>
  <conditionalFormatting sqref="W319">
    <cfRule type="expression" dxfId="17231" priority="4431">
      <formula>$Y319=4</formula>
    </cfRule>
    <cfRule type="expression" dxfId="17230" priority="4432">
      <formula>$Y319=3</formula>
    </cfRule>
    <cfRule type="expression" dxfId="17229" priority="4433">
      <formula>$Y319=2</formula>
    </cfRule>
    <cfRule type="expression" dxfId="17228" priority="4434">
      <formula>$Y319=1</formula>
    </cfRule>
  </conditionalFormatting>
  <conditionalFormatting sqref="AA319:AA320">
    <cfRule type="expression" dxfId="17227" priority="4427">
      <formula>$Y319=4</formula>
    </cfRule>
    <cfRule type="expression" dxfId="17226" priority="4428">
      <formula>$Y319=3</formula>
    </cfRule>
    <cfRule type="expression" dxfId="17225" priority="4429">
      <formula>$Y319=2</formula>
    </cfRule>
    <cfRule type="expression" dxfId="17224" priority="4430">
      <formula>$Y319=1</formula>
    </cfRule>
  </conditionalFormatting>
  <conditionalFormatting sqref="AA319:AA320">
    <cfRule type="expression" dxfId="17223" priority="4423">
      <formula>$Y319=4</formula>
    </cfRule>
    <cfRule type="expression" dxfId="17222" priority="4424">
      <formula>$Y319=3</formula>
    </cfRule>
    <cfRule type="expression" dxfId="17221" priority="4425">
      <formula>$Y319=2</formula>
    </cfRule>
    <cfRule type="expression" dxfId="17220" priority="4426">
      <formula>$Y319=1</formula>
    </cfRule>
  </conditionalFormatting>
  <conditionalFormatting sqref="AA319:AA320">
    <cfRule type="expression" dxfId="17219" priority="4419">
      <formula>$Y319=4</formula>
    </cfRule>
    <cfRule type="expression" dxfId="17218" priority="4420">
      <formula>$Y319=3</formula>
    </cfRule>
    <cfRule type="expression" dxfId="17217" priority="4421">
      <formula>$Y319=2</formula>
    </cfRule>
    <cfRule type="expression" dxfId="17216" priority="4422">
      <formula>$Y319=1</formula>
    </cfRule>
  </conditionalFormatting>
  <conditionalFormatting sqref="AF319:AF320">
    <cfRule type="expression" dxfId="17215" priority="4415">
      <formula>$Y319=4</formula>
    </cfRule>
    <cfRule type="expression" dxfId="17214" priority="4416">
      <formula>$Y319=3</formula>
    </cfRule>
    <cfRule type="expression" dxfId="17213" priority="4417">
      <formula>$Y319=2</formula>
    </cfRule>
    <cfRule type="expression" dxfId="17212" priority="4418">
      <formula>$Y319=1</formula>
    </cfRule>
  </conditionalFormatting>
  <conditionalFormatting sqref="AF319:AF320">
    <cfRule type="expression" dxfId="17211" priority="4411">
      <formula>$Y319=4</formula>
    </cfRule>
    <cfRule type="expression" dxfId="17210" priority="4412">
      <formula>$Y319=3</formula>
    </cfRule>
    <cfRule type="expression" dxfId="17209" priority="4413">
      <formula>$Y319=2</formula>
    </cfRule>
    <cfRule type="expression" dxfId="17208" priority="4414">
      <formula>$Y319=1</formula>
    </cfRule>
  </conditionalFormatting>
  <conditionalFormatting sqref="AF319:AF320">
    <cfRule type="expression" dxfId="17207" priority="4407">
      <formula>$Y319=4</formula>
    </cfRule>
    <cfRule type="expression" dxfId="17206" priority="4408">
      <formula>$Y319=3</formula>
    </cfRule>
    <cfRule type="expression" dxfId="17205" priority="4409">
      <formula>$Y319=2</formula>
    </cfRule>
    <cfRule type="expression" dxfId="17204" priority="4410">
      <formula>$Y319=1</formula>
    </cfRule>
  </conditionalFormatting>
  <conditionalFormatting sqref="P319:P320">
    <cfRule type="expression" dxfId="17203" priority="4403">
      <formula>$Y319=4</formula>
    </cfRule>
    <cfRule type="expression" dxfId="17202" priority="4404">
      <formula>$Y319=3</formula>
    </cfRule>
    <cfRule type="expression" dxfId="17201" priority="4405">
      <formula>$Y319=2</formula>
    </cfRule>
    <cfRule type="expression" dxfId="17200" priority="4406">
      <formula>$Y319=1</formula>
    </cfRule>
  </conditionalFormatting>
  <conditionalFormatting sqref="P319:P320">
    <cfRule type="expression" dxfId="17199" priority="4399">
      <formula>$Y319=4</formula>
    </cfRule>
    <cfRule type="expression" dxfId="17198" priority="4400">
      <formula>$Y319=3</formula>
    </cfRule>
    <cfRule type="expression" dxfId="17197" priority="4401">
      <formula>$Y319=2</formula>
    </cfRule>
    <cfRule type="expression" dxfId="17196" priority="4402">
      <formula>$Y319=1</formula>
    </cfRule>
  </conditionalFormatting>
  <conditionalFormatting sqref="P319:P320">
    <cfRule type="expression" dxfId="17195" priority="4395">
      <formula>$Y319=4</formula>
    </cfRule>
    <cfRule type="expression" dxfId="17194" priority="4396">
      <formula>$Y319=3</formula>
    </cfRule>
    <cfRule type="expression" dxfId="17193" priority="4397">
      <formula>$Y319=2</formula>
    </cfRule>
    <cfRule type="expression" dxfId="17192" priority="4398">
      <formula>$Y319=1</formula>
    </cfRule>
  </conditionalFormatting>
  <conditionalFormatting sqref="P321">
    <cfRule type="expression" dxfId="17191" priority="4391">
      <formula>$Y321=4</formula>
    </cfRule>
    <cfRule type="expression" dxfId="17190" priority="4392">
      <formula>$Y321=3</formula>
    </cfRule>
    <cfRule type="expression" dxfId="17189" priority="4393">
      <formula>$Y321=2</formula>
    </cfRule>
    <cfRule type="expression" dxfId="17188" priority="4394">
      <formula>$Y321=1</formula>
    </cfRule>
  </conditionalFormatting>
  <conditionalFormatting sqref="P321">
    <cfRule type="expression" dxfId="17187" priority="4387">
      <formula>$Y321=4</formula>
    </cfRule>
    <cfRule type="expression" dxfId="17186" priority="4388">
      <formula>$Y321=3</formula>
    </cfRule>
    <cfRule type="expression" dxfId="17185" priority="4389">
      <formula>$Y321=2</formula>
    </cfRule>
    <cfRule type="expression" dxfId="17184" priority="4390">
      <formula>$Y321=1</formula>
    </cfRule>
  </conditionalFormatting>
  <conditionalFormatting sqref="P321">
    <cfRule type="expression" dxfId="17183" priority="4383">
      <formula>$Y321=4</formula>
    </cfRule>
    <cfRule type="expression" dxfId="17182" priority="4384">
      <formula>$Y321=3</formula>
    </cfRule>
    <cfRule type="expression" dxfId="17181" priority="4385">
      <formula>$Y321=2</formula>
    </cfRule>
    <cfRule type="expression" dxfId="17180" priority="4386">
      <formula>$Y321=1</formula>
    </cfRule>
  </conditionalFormatting>
  <conditionalFormatting sqref="O321">
    <cfRule type="expression" dxfId="17179" priority="4379">
      <formula>$Y321=4</formula>
    </cfRule>
    <cfRule type="expression" dxfId="17178" priority="4380">
      <formula>$Y321=3</formula>
    </cfRule>
    <cfRule type="expression" dxfId="17177" priority="4381">
      <formula>$Y321=2</formula>
    </cfRule>
    <cfRule type="expression" dxfId="17176" priority="4382">
      <formula>$Y321=1</formula>
    </cfRule>
  </conditionalFormatting>
  <conditionalFormatting sqref="O321">
    <cfRule type="expression" dxfId="17175" priority="4375">
      <formula>$Y321=4</formula>
    </cfRule>
    <cfRule type="expression" dxfId="17174" priority="4376">
      <formula>$Y321=3</formula>
    </cfRule>
    <cfRule type="expression" dxfId="17173" priority="4377">
      <formula>$Y321=2</formula>
    </cfRule>
    <cfRule type="expression" dxfId="17172" priority="4378">
      <formula>$Y321=1</formula>
    </cfRule>
  </conditionalFormatting>
  <conditionalFormatting sqref="Z321 AB321:AE321">
    <cfRule type="expression" dxfId="17171" priority="4371">
      <formula>$Y321=4</formula>
    </cfRule>
    <cfRule type="expression" dxfId="17170" priority="4372">
      <formula>$Y321=3</formula>
    </cfRule>
    <cfRule type="expression" dxfId="17169" priority="4373">
      <formula>$Y321=2</formula>
    </cfRule>
    <cfRule type="expression" dxfId="17168" priority="4374">
      <formula>$Y321=1</formula>
    </cfRule>
  </conditionalFormatting>
  <conditionalFormatting sqref="Z321 AB321:AE321">
    <cfRule type="expression" dxfId="17167" priority="4367">
      <formula>$Y321=4</formula>
    </cfRule>
    <cfRule type="expression" dxfId="17166" priority="4368">
      <formula>$Y321=3</formula>
    </cfRule>
    <cfRule type="expression" dxfId="17165" priority="4369">
      <formula>$Y321=2</formula>
    </cfRule>
    <cfRule type="expression" dxfId="17164" priority="4370">
      <formula>$Y321=1</formula>
    </cfRule>
  </conditionalFormatting>
  <conditionalFormatting sqref="Z321 AB321:AE321">
    <cfRule type="expression" dxfId="17163" priority="4363">
      <formula>$Y321=4</formula>
    </cfRule>
    <cfRule type="expression" dxfId="17162" priority="4364">
      <formula>$Y321=3</formula>
    </cfRule>
    <cfRule type="expression" dxfId="17161" priority="4365">
      <formula>$Y321=2</formula>
    </cfRule>
    <cfRule type="expression" dxfId="17160" priority="4366">
      <formula>$Y321=1</formula>
    </cfRule>
  </conditionalFormatting>
  <conditionalFormatting sqref="N321">
    <cfRule type="expression" dxfId="17159" priority="4359">
      <formula>$Y321=4</formula>
    </cfRule>
    <cfRule type="expression" dxfId="17158" priority="4360">
      <formula>$Y321=3</formula>
    </cfRule>
    <cfRule type="expression" dxfId="17157" priority="4361">
      <formula>$Y321=2</formula>
    </cfRule>
    <cfRule type="expression" dxfId="17156" priority="4362">
      <formula>$Y321=1</formula>
    </cfRule>
  </conditionalFormatting>
  <conditionalFormatting sqref="N321">
    <cfRule type="expression" dxfId="17155" priority="4355">
      <formula>$Y321=4</formula>
    </cfRule>
    <cfRule type="expression" dxfId="17154" priority="4356">
      <formula>$Y321=3</formula>
    </cfRule>
    <cfRule type="expression" dxfId="17153" priority="4357">
      <formula>$Y321=2</formula>
    </cfRule>
    <cfRule type="expression" dxfId="17152" priority="4358">
      <formula>$Y321=1</formula>
    </cfRule>
  </conditionalFormatting>
  <conditionalFormatting sqref="Q321">
    <cfRule type="expression" dxfId="17151" priority="4351">
      <formula>$Y321=4</formula>
    </cfRule>
    <cfRule type="expression" dxfId="17150" priority="4352">
      <formula>$Y321=3</formula>
    </cfRule>
    <cfRule type="expression" dxfId="17149" priority="4353">
      <formula>$Y321=2</formula>
    </cfRule>
    <cfRule type="expression" dxfId="17148" priority="4354">
      <formula>$Y321=1</formula>
    </cfRule>
  </conditionalFormatting>
  <conditionalFormatting sqref="Q321">
    <cfRule type="expression" dxfId="17147" priority="4347">
      <formula>$Y321=4</formula>
    </cfRule>
    <cfRule type="expression" dxfId="17146" priority="4348">
      <formula>$Y321=3</formula>
    </cfRule>
    <cfRule type="expression" dxfId="17145" priority="4349">
      <formula>$Y321=2</formula>
    </cfRule>
    <cfRule type="expression" dxfId="17144" priority="4350">
      <formula>$Y321=1</formula>
    </cfRule>
  </conditionalFormatting>
  <conditionalFormatting sqref="Q321">
    <cfRule type="expression" dxfId="17143" priority="4343">
      <formula>$Y321=4</formula>
    </cfRule>
    <cfRule type="expression" dxfId="17142" priority="4344">
      <formula>$Y321=3</formula>
    </cfRule>
    <cfRule type="expression" dxfId="17141" priority="4345">
      <formula>$Y321=2</formula>
    </cfRule>
    <cfRule type="expression" dxfId="17140" priority="4346">
      <formula>$Y321=1</formula>
    </cfRule>
  </conditionalFormatting>
  <conditionalFormatting sqref="AF321">
    <cfRule type="expression" dxfId="17139" priority="4307">
      <formula>$Y321=4</formula>
    </cfRule>
    <cfRule type="expression" dxfId="17138" priority="4308">
      <formula>$Y321=3</formula>
    </cfRule>
    <cfRule type="expression" dxfId="17137" priority="4309">
      <formula>$Y321=2</formula>
    </cfRule>
    <cfRule type="expression" dxfId="17136" priority="4310">
      <formula>$Y321=1</formula>
    </cfRule>
  </conditionalFormatting>
  <conditionalFormatting sqref="AF321">
    <cfRule type="expression" dxfId="17135" priority="4303">
      <formula>$Y321=4</formula>
    </cfRule>
    <cfRule type="expression" dxfId="17134" priority="4304">
      <formula>$Y321=3</formula>
    </cfRule>
    <cfRule type="expression" dxfId="17133" priority="4305">
      <formula>$Y321=2</formula>
    </cfRule>
    <cfRule type="expression" dxfId="17132" priority="4306">
      <formula>$Y321=1</formula>
    </cfRule>
  </conditionalFormatting>
  <conditionalFormatting sqref="P321">
    <cfRule type="expression" dxfId="17131" priority="4295">
      <formula>$Y321=4</formula>
    </cfRule>
    <cfRule type="expression" dxfId="17130" priority="4296">
      <formula>$Y321=3</formula>
    </cfRule>
    <cfRule type="expression" dxfId="17129" priority="4297">
      <formula>$Y321=2</formula>
    </cfRule>
    <cfRule type="expression" dxfId="17128" priority="4298">
      <formula>$Y321=1</formula>
    </cfRule>
  </conditionalFormatting>
  <conditionalFormatting sqref="P321">
    <cfRule type="expression" dxfId="17127" priority="4291">
      <formula>$Y321=4</formula>
    </cfRule>
    <cfRule type="expression" dxfId="17126" priority="4292">
      <formula>$Y321=3</formula>
    </cfRule>
    <cfRule type="expression" dxfId="17125" priority="4293">
      <formula>$Y321=2</formula>
    </cfRule>
    <cfRule type="expression" dxfId="17124" priority="4294">
      <formula>$Y321=1</formula>
    </cfRule>
  </conditionalFormatting>
  <conditionalFormatting sqref="L322:M323">
    <cfRule type="expression" dxfId="17123" priority="4279">
      <formula>$Y322=4</formula>
    </cfRule>
    <cfRule type="expression" dxfId="17122" priority="4280">
      <formula>$Y322=3</formula>
    </cfRule>
    <cfRule type="expression" dxfId="17121" priority="4281">
      <formula>$Y322=2</formula>
    </cfRule>
    <cfRule type="expression" dxfId="17120" priority="4282">
      <formula>$Y322=1</formula>
    </cfRule>
  </conditionalFormatting>
  <conditionalFormatting sqref="B322:B324">
    <cfRule type="expression" dxfId="17119" priority="4275">
      <formula>$Y322=4</formula>
    </cfRule>
    <cfRule type="expression" dxfId="17118" priority="4276">
      <formula>$Y322=3</formula>
    </cfRule>
  </conditionalFormatting>
  <conditionalFormatting sqref="B322:B324">
    <cfRule type="expression" dxfId="17117" priority="4277">
      <formula>$Y322=2</formula>
    </cfRule>
    <cfRule type="expression" dxfId="17116" priority="4278">
      <formula>$Y322=1</formula>
    </cfRule>
  </conditionalFormatting>
  <conditionalFormatting sqref="B322:B324">
    <cfRule type="expression" dxfId="17115" priority="4271">
      <formula>$Y322=4</formula>
    </cfRule>
    <cfRule type="expression" dxfId="17114" priority="4272">
      <formula>$Y322=3</formula>
    </cfRule>
  </conditionalFormatting>
  <conditionalFormatting sqref="B322:B324">
    <cfRule type="expression" dxfId="17113" priority="4273">
      <formula>$Y322=2</formula>
    </cfRule>
    <cfRule type="expression" dxfId="17112" priority="4274">
      <formula>$Y322=1</formula>
    </cfRule>
  </conditionalFormatting>
  <conditionalFormatting sqref="B322:B324">
    <cfRule type="expression" dxfId="17111" priority="4267">
      <formula>$Y322=4</formula>
    </cfRule>
    <cfRule type="expression" dxfId="17110" priority="4268">
      <formula>$Y322=3</formula>
    </cfRule>
  </conditionalFormatting>
  <conditionalFormatting sqref="B322:B324">
    <cfRule type="expression" dxfId="17109" priority="4269">
      <formula>$Y322=2</formula>
    </cfRule>
    <cfRule type="expression" dxfId="17108" priority="4270">
      <formula>$Y322=1</formula>
    </cfRule>
  </conditionalFormatting>
  <conditionalFormatting sqref="B322:B324">
    <cfRule type="expression" dxfId="17107" priority="4263">
      <formula>$Y322=4</formula>
    </cfRule>
    <cfRule type="expression" dxfId="17106" priority="4264">
      <formula>$Y322=3</formula>
    </cfRule>
  </conditionalFormatting>
  <conditionalFormatting sqref="B322:B324">
    <cfRule type="expression" dxfId="17105" priority="4265">
      <formula>$Y322=2</formula>
    </cfRule>
    <cfRule type="expression" dxfId="17104" priority="4266">
      <formula>$Y322=1</formula>
    </cfRule>
  </conditionalFormatting>
  <conditionalFormatting sqref="B322:B324">
    <cfRule type="expression" dxfId="17103" priority="4259">
      <formula>$Y322=4</formula>
    </cfRule>
    <cfRule type="expression" dxfId="17102" priority="4260">
      <formula>$Y322=3</formula>
    </cfRule>
  </conditionalFormatting>
  <conditionalFormatting sqref="B322:B324">
    <cfRule type="expression" dxfId="17101" priority="4261">
      <formula>$Y322=2</formula>
    </cfRule>
    <cfRule type="expression" dxfId="17100" priority="4262">
      <formula>$Y322=1</formula>
    </cfRule>
  </conditionalFormatting>
  <conditionalFormatting sqref="B322:B324">
    <cfRule type="expression" dxfId="17099" priority="4255">
      <formula>$Y322=4</formula>
    </cfRule>
    <cfRule type="expression" dxfId="17098" priority="4256">
      <formula>$Y322=3</formula>
    </cfRule>
  </conditionalFormatting>
  <conditionalFormatting sqref="B322:B324">
    <cfRule type="expression" dxfId="17097" priority="4257">
      <formula>$Y322=2</formula>
    </cfRule>
    <cfRule type="expression" dxfId="17096" priority="4258">
      <formula>$Y322=1</formula>
    </cfRule>
  </conditionalFormatting>
  <conditionalFormatting sqref="C322:C324">
    <cfRule type="expression" dxfId="17095" priority="4251">
      <formula>$Y322=4</formula>
    </cfRule>
    <cfRule type="expression" dxfId="17094" priority="4252">
      <formula>$Y322=3</formula>
    </cfRule>
  </conditionalFormatting>
  <conditionalFormatting sqref="C322:C324">
    <cfRule type="expression" dxfId="17093" priority="4253">
      <formula>$Y322=2</formula>
    </cfRule>
    <cfRule type="expression" dxfId="17092" priority="4254">
      <formula>$Y322=1</formula>
    </cfRule>
  </conditionalFormatting>
  <conditionalFormatting sqref="C322:C324">
    <cfRule type="expression" dxfId="17091" priority="4247">
      <formula>$Y322=4</formula>
    </cfRule>
    <cfRule type="expression" dxfId="17090" priority="4248">
      <formula>$Y322=3</formula>
    </cfRule>
  </conditionalFormatting>
  <conditionalFormatting sqref="C322:C324">
    <cfRule type="expression" dxfId="17089" priority="4249">
      <formula>$Y322=2</formula>
    </cfRule>
    <cfRule type="expression" dxfId="17088" priority="4250">
      <formula>$Y322=1</formula>
    </cfRule>
  </conditionalFormatting>
  <conditionalFormatting sqref="C322:C324">
    <cfRule type="expression" dxfId="17087" priority="4243">
      <formula>$Y322=4</formula>
    </cfRule>
    <cfRule type="expression" dxfId="17086" priority="4244">
      <formula>$Y322=3</formula>
    </cfRule>
  </conditionalFormatting>
  <conditionalFormatting sqref="C322:C324">
    <cfRule type="expression" dxfId="17085" priority="4245">
      <formula>$Y322=2</formula>
    </cfRule>
    <cfRule type="expression" dxfId="17084" priority="4246">
      <formula>$Y322=1</formula>
    </cfRule>
  </conditionalFormatting>
  <conditionalFormatting sqref="C322:C324">
    <cfRule type="expression" dxfId="17083" priority="4239">
      <formula>$Y322=4</formula>
    </cfRule>
    <cfRule type="expression" dxfId="17082" priority="4240">
      <formula>$Y322=3</formula>
    </cfRule>
  </conditionalFormatting>
  <conditionalFormatting sqref="C322:C324">
    <cfRule type="expression" dxfId="17081" priority="4241">
      <formula>$Y322=2</formula>
    </cfRule>
    <cfRule type="expression" dxfId="17080" priority="4242">
      <formula>$Y322=1</formula>
    </cfRule>
  </conditionalFormatting>
  <conditionalFormatting sqref="C322:C324">
    <cfRule type="expression" dxfId="17079" priority="4235">
      <formula>$Y322=4</formula>
    </cfRule>
    <cfRule type="expression" dxfId="17078" priority="4236">
      <formula>$Y322=3</formula>
    </cfRule>
  </conditionalFormatting>
  <conditionalFormatting sqref="C322:C324">
    <cfRule type="expression" dxfId="17077" priority="4237">
      <formula>$Y322=2</formula>
    </cfRule>
    <cfRule type="expression" dxfId="17076" priority="4238">
      <formula>$Y322=1</formula>
    </cfRule>
  </conditionalFormatting>
  <conditionalFormatting sqref="C322:C324">
    <cfRule type="expression" dxfId="17075" priority="4231">
      <formula>$Y322=4</formula>
    </cfRule>
    <cfRule type="expression" dxfId="17074" priority="4232">
      <formula>$Y322=3</formula>
    </cfRule>
  </conditionalFormatting>
  <conditionalFormatting sqref="C322:C324">
    <cfRule type="expression" dxfId="17073" priority="4233">
      <formula>$Y322=2</formula>
    </cfRule>
    <cfRule type="expression" dxfId="17072" priority="4234">
      <formula>$Y322=1</formula>
    </cfRule>
  </conditionalFormatting>
  <conditionalFormatting sqref="AA322:AA323">
    <cfRule type="expression" dxfId="17071" priority="3871">
      <formula>$Y322=4</formula>
    </cfRule>
    <cfRule type="expression" dxfId="17070" priority="3872">
      <formula>$Y322=3</formula>
    </cfRule>
    <cfRule type="expression" dxfId="17069" priority="3873">
      <formula>$Y322=2</formula>
    </cfRule>
    <cfRule type="expression" dxfId="17068" priority="3874">
      <formula>$Y322=1</formula>
    </cfRule>
  </conditionalFormatting>
  <conditionalFormatting sqref="AF322:AF323">
    <cfRule type="expression" dxfId="17067" priority="3859">
      <formula>$Y322=4</formula>
    </cfRule>
    <cfRule type="expression" dxfId="17066" priority="3860">
      <formula>$Y322=3</formula>
    </cfRule>
    <cfRule type="expression" dxfId="17065" priority="3861">
      <formula>$Y322=2</formula>
    </cfRule>
    <cfRule type="expression" dxfId="17064" priority="3862">
      <formula>$Y322=1</formula>
    </cfRule>
  </conditionalFormatting>
  <conditionalFormatting sqref="J320:J323">
    <cfRule type="expression" dxfId="17063" priority="3835">
      <formula>$Y320=4</formula>
    </cfRule>
    <cfRule type="expression" dxfId="17062" priority="3836">
      <formula>$Y320=3</formula>
    </cfRule>
    <cfRule type="expression" dxfId="17061" priority="3837">
      <formula>$Y320=2</formula>
    </cfRule>
    <cfRule type="expression" dxfId="17060" priority="3838">
      <formula>$Y320=1</formula>
    </cfRule>
  </conditionalFormatting>
  <conditionalFormatting sqref="P322:P324">
    <cfRule type="expression" dxfId="17059" priority="3847">
      <formula>$Y322=4</formula>
    </cfRule>
    <cfRule type="expression" dxfId="17058" priority="3848">
      <formula>$Y322=3</formula>
    </cfRule>
    <cfRule type="expression" dxfId="17057" priority="3849">
      <formula>$Y322=2</formula>
    </cfRule>
    <cfRule type="expression" dxfId="17056" priority="3850">
      <formula>$Y322=1</formula>
    </cfRule>
  </conditionalFormatting>
  <conditionalFormatting sqref="I320:I323">
    <cfRule type="expression" dxfId="17055" priority="3823">
      <formula>$Y320=4</formula>
    </cfRule>
    <cfRule type="expression" dxfId="17054" priority="3824">
      <formula>$Y320=3</formula>
    </cfRule>
    <cfRule type="expression" dxfId="17053" priority="3825">
      <formula>$Y320=2</formula>
    </cfRule>
    <cfRule type="expression" dxfId="17052" priority="3826">
      <formula>$Y320=1</formula>
    </cfRule>
  </conditionalFormatting>
  <conditionalFormatting sqref="K322:K323">
    <cfRule type="expression" dxfId="17051" priority="4103">
      <formula>$Y322=4</formula>
    </cfRule>
    <cfRule type="expression" dxfId="17050" priority="4104">
      <formula>$Y322=3</formula>
    </cfRule>
    <cfRule type="expression" dxfId="17049" priority="4105">
      <formula>$Y322=2</formula>
    </cfRule>
    <cfRule type="expression" dxfId="17048" priority="4106">
      <formula>$Y322=1</formula>
    </cfRule>
  </conditionalFormatting>
  <conditionalFormatting sqref="H320:H323">
    <cfRule type="expression" dxfId="17047" priority="3771">
      <formula>$Y320=4</formula>
    </cfRule>
    <cfRule type="expression" dxfId="17046" priority="3772">
      <formula>$Y320=3</formula>
    </cfRule>
    <cfRule type="expression" dxfId="17045" priority="3773">
      <formula>$Y320=2</formula>
    </cfRule>
    <cfRule type="expression" dxfId="17044" priority="3774">
      <formula>$Y320=1</formula>
    </cfRule>
  </conditionalFormatting>
  <conditionalFormatting sqref="E320:E323">
    <cfRule type="expression" dxfId="17043" priority="3699">
      <formula>$Y320=4</formula>
    </cfRule>
    <cfRule type="expression" dxfId="17042" priority="3700">
      <formula>$Y320=3</formula>
    </cfRule>
    <cfRule type="expression" dxfId="17041" priority="3701">
      <formula>$Y320=2</formula>
    </cfRule>
    <cfRule type="expression" dxfId="17040" priority="3702">
      <formula>$Y320=1</formula>
    </cfRule>
  </conditionalFormatting>
  <conditionalFormatting sqref="F320:F323">
    <cfRule type="expression" dxfId="17039" priority="3695">
      <formula>$Y320=4</formula>
    </cfRule>
    <cfRule type="expression" dxfId="17038" priority="3696">
      <formula>$Y320=3</formula>
    </cfRule>
    <cfRule type="expression" dxfId="17037" priority="3697">
      <formula>$Y320=2</formula>
    </cfRule>
    <cfRule type="expression" dxfId="17036" priority="3698">
      <formula>$Y320=1</formula>
    </cfRule>
  </conditionalFormatting>
  <conditionalFormatting sqref="R322:R323">
    <cfRule type="expression" dxfId="17035" priority="3959">
      <formula>$Y322=4</formula>
    </cfRule>
    <cfRule type="expression" dxfId="17034" priority="3960">
      <formula>$Y322=3</formula>
    </cfRule>
    <cfRule type="expression" dxfId="17033" priority="3961">
      <formula>$Y322=2</formula>
    </cfRule>
    <cfRule type="expression" dxfId="17032" priority="3962">
      <formula>$Y322=1</formula>
    </cfRule>
  </conditionalFormatting>
  <conditionalFormatting sqref="R322:R323">
    <cfRule type="expression" dxfId="17031" priority="3955">
      <formula>$Y322=4</formula>
    </cfRule>
    <cfRule type="expression" dxfId="17030" priority="3956">
      <formula>$Y322=3</formula>
    </cfRule>
    <cfRule type="expression" dxfId="17029" priority="3957">
      <formula>$Y322=2</formula>
    </cfRule>
    <cfRule type="expression" dxfId="17028" priority="3958">
      <formula>$Y322=1</formula>
    </cfRule>
  </conditionalFormatting>
  <conditionalFormatting sqref="P322:P324">
    <cfRule type="expression" dxfId="17027" priority="3951">
      <formula>$Y322=4</formula>
    </cfRule>
    <cfRule type="expression" dxfId="17026" priority="3952">
      <formula>$Y322=3</formula>
    </cfRule>
    <cfRule type="expression" dxfId="17025" priority="3953">
      <formula>$Y322=2</formula>
    </cfRule>
    <cfRule type="expression" dxfId="17024" priority="3954">
      <formula>$Y322=1</formula>
    </cfRule>
  </conditionalFormatting>
  <conditionalFormatting sqref="P322:P324">
    <cfRule type="expression" dxfId="17023" priority="3947">
      <formula>$Y322=4</formula>
    </cfRule>
    <cfRule type="expression" dxfId="17022" priority="3948">
      <formula>$Y322=3</formula>
    </cfRule>
    <cfRule type="expression" dxfId="17021" priority="3949">
      <formula>$Y322=2</formula>
    </cfRule>
    <cfRule type="expression" dxfId="17020" priority="3950">
      <formula>$Y322=1</formula>
    </cfRule>
  </conditionalFormatting>
  <conditionalFormatting sqref="P322:P324">
    <cfRule type="expression" dxfId="17019" priority="3943">
      <formula>$Y322=4</formula>
    </cfRule>
    <cfRule type="expression" dxfId="17018" priority="3944">
      <formula>$Y322=3</formula>
    </cfRule>
    <cfRule type="expression" dxfId="17017" priority="3945">
      <formula>$Y322=2</formula>
    </cfRule>
    <cfRule type="expression" dxfId="17016" priority="3946">
      <formula>$Y322=1</formula>
    </cfRule>
  </conditionalFormatting>
  <conditionalFormatting sqref="O322:O323">
    <cfRule type="expression" dxfId="17015" priority="3939">
      <formula>$Y322=4</formula>
    </cfRule>
    <cfRule type="expression" dxfId="17014" priority="3940">
      <formula>$Y322=3</formula>
    </cfRule>
    <cfRule type="expression" dxfId="17013" priority="3941">
      <formula>$Y322=2</formula>
    </cfRule>
    <cfRule type="expression" dxfId="17012" priority="3942">
      <formula>$Y322=1</formula>
    </cfRule>
  </conditionalFormatting>
  <conditionalFormatting sqref="O322:O323">
    <cfRule type="expression" dxfId="17011" priority="3935">
      <formula>$Y322=4</formula>
    </cfRule>
    <cfRule type="expression" dxfId="17010" priority="3936">
      <formula>$Y322=3</formula>
    </cfRule>
    <cfRule type="expression" dxfId="17009" priority="3937">
      <formula>$Y322=2</formula>
    </cfRule>
    <cfRule type="expression" dxfId="17008" priority="3938">
      <formula>$Y322=1</formula>
    </cfRule>
  </conditionalFormatting>
  <conditionalFormatting sqref="Z322:Z323 AB322:AE323">
    <cfRule type="expression" dxfId="17007" priority="3931">
      <formula>$Y322=4</formula>
    </cfRule>
    <cfRule type="expression" dxfId="17006" priority="3932">
      <formula>$Y322=3</formula>
    </cfRule>
    <cfRule type="expression" dxfId="17005" priority="3933">
      <formula>$Y322=2</formula>
    </cfRule>
    <cfRule type="expression" dxfId="17004" priority="3934">
      <formula>$Y322=1</formula>
    </cfRule>
  </conditionalFormatting>
  <conditionalFormatting sqref="Z322:Z323 AB322:AE323">
    <cfRule type="expression" dxfId="17003" priority="3927">
      <formula>$Y322=4</formula>
    </cfRule>
    <cfRule type="expression" dxfId="17002" priority="3928">
      <formula>$Y322=3</formula>
    </cfRule>
    <cfRule type="expression" dxfId="17001" priority="3929">
      <formula>$Y322=2</formula>
    </cfRule>
    <cfRule type="expression" dxfId="17000" priority="3930">
      <formula>$Y322=1</formula>
    </cfRule>
  </conditionalFormatting>
  <conditionalFormatting sqref="Z322:Z323 AB322:AE323">
    <cfRule type="expression" dxfId="16999" priority="3923">
      <formula>$Y322=4</formula>
    </cfRule>
    <cfRule type="expression" dxfId="16998" priority="3924">
      <formula>$Y322=3</formula>
    </cfRule>
    <cfRule type="expression" dxfId="16997" priority="3925">
      <formula>$Y322=2</formula>
    </cfRule>
    <cfRule type="expression" dxfId="16996" priority="3926">
      <formula>$Y322=1</formula>
    </cfRule>
  </conditionalFormatting>
  <conditionalFormatting sqref="N322:N323">
    <cfRule type="expression" dxfId="16995" priority="3919">
      <formula>$Y322=4</formula>
    </cfRule>
    <cfRule type="expression" dxfId="16994" priority="3920">
      <formula>$Y322=3</formula>
    </cfRule>
    <cfRule type="expression" dxfId="16993" priority="3921">
      <formula>$Y322=2</formula>
    </cfRule>
    <cfRule type="expression" dxfId="16992" priority="3922">
      <formula>$Y322=1</formula>
    </cfRule>
  </conditionalFormatting>
  <conditionalFormatting sqref="N322:N323">
    <cfRule type="expression" dxfId="16991" priority="3915">
      <formula>$Y322=4</formula>
    </cfRule>
    <cfRule type="expression" dxfId="16990" priority="3916">
      <formula>$Y322=3</formula>
    </cfRule>
    <cfRule type="expression" dxfId="16989" priority="3917">
      <formula>$Y322=2</formula>
    </cfRule>
    <cfRule type="expression" dxfId="16988" priority="3918">
      <formula>$Y322=1</formula>
    </cfRule>
  </conditionalFormatting>
  <conditionalFormatting sqref="Q322:Q324">
    <cfRule type="expression" dxfId="16987" priority="3911">
      <formula>$Y322=4</formula>
    </cfRule>
    <cfRule type="expression" dxfId="16986" priority="3912">
      <formula>$Y322=3</formula>
    </cfRule>
    <cfRule type="expression" dxfId="16985" priority="3913">
      <formula>$Y322=2</formula>
    </cfRule>
    <cfRule type="expression" dxfId="16984" priority="3914">
      <formula>$Y322=1</formula>
    </cfRule>
  </conditionalFormatting>
  <conditionalFormatting sqref="Q322:Q324">
    <cfRule type="expression" dxfId="16983" priority="3907">
      <formula>$Y322=4</formula>
    </cfRule>
    <cfRule type="expression" dxfId="16982" priority="3908">
      <formula>$Y322=3</formula>
    </cfRule>
    <cfRule type="expression" dxfId="16981" priority="3909">
      <formula>$Y322=2</formula>
    </cfRule>
    <cfRule type="expression" dxfId="16980" priority="3910">
      <formula>$Y322=1</formula>
    </cfRule>
  </conditionalFormatting>
  <conditionalFormatting sqref="Q322:Q324">
    <cfRule type="expression" dxfId="16979" priority="3903">
      <formula>$Y322=4</formula>
    </cfRule>
    <cfRule type="expression" dxfId="16978" priority="3904">
      <formula>$Y322=3</formula>
    </cfRule>
    <cfRule type="expression" dxfId="16977" priority="3905">
      <formula>$Y322=2</formula>
    </cfRule>
    <cfRule type="expression" dxfId="16976" priority="3906">
      <formula>$Y322=1</formula>
    </cfRule>
  </conditionalFormatting>
  <conditionalFormatting sqref="AA322:AA323">
    <cfRule type="expression" dxfId="16975" priority="3879">
      <formula>$Y322=4</formula>
    </cfRule>
    <cfRule type="expression" dxfId="16974" priority="3880">
      <formula>$Y322=3</formula>
    </cfRule>
    <cfRule type="expression" dxfId="16973" priority="3881">
      <formula>$Y322=2</formula>
    </cfRule>
    <cfRule type="expression" dxfId="16972" priority="3882">
      <formula>$Y322=1</formula>
    </cfRule>
  </conditionalFormatting>
  <conditionalFormatting sqref="AA322:AA323">
    <cfRule type="expression" dxfId="16971" priority="3875">
      <formula>$Y322=4</formula>
    </cfRule>
    <cfRule type="expression" dxfId="16970" priority="3876">
      <formula>$Y322=3</formula>
    </cfRule>
    <cfRule type="expression" dxfId="16969" priority="3877">
      <formula>$Y322=2</formula>
    </cfRule>
    <cfRule type="expression" dxfId="16968" priority="3878">
      <formula>$Y322=1</formula>
    </cfRule>
  </conditionalFormatting>
  <conditionalFormatting sqref="AF322:AF323">
    <cfRule type="expression" dxfId="16967" priority="3867">
      <formula>$Y322=4</formula>
    </cfRule>
    <cfRule type="expression" dxfId="16966" priority="3868">
      <formula>$Y322=3</formula>
    </cfRule>
    <cfRule type="expression" dxfId="16965" priority="3869">
      <formula>$Y322=2</formula>
    </cfRule>
    <cfRule type="expression" dxfId="16964" priority="3870">
      <formula>$Y322=1</formula>
    </cfRule>
  </conditionalFormatting>
  <conditionalFormatting sqref="AF322:AF323">
    <cfRule type="expression" dxfId="16963" priority="3863">
      <formula>$Y322=4</formula>
    </cfRule>
    <cfRule type="expression" dxfId="16962" priority="3864">
      <formula>$Y322=3</formula>
    </cfRule>
    <cfRule type="expression" dxfId="16961" priority="3865">
      <formula>$Y322=2</formula>
    </cfRule>
    <cfRule type="expression" dxfId="16960" priority="3866">
      <formula>$Y322=1</formula>
    </cfRule>
  </conditionalFormatting>
  <conditionalFormatting sqref="P322:P324">
    <cfRule type="expression" dxfId="16959" priority="3855">
      <formula>$Y322=4</formula>
    </cfRule>
    <cfRule type="expression" dxfId="16958" priority="3856">
      <formula>$Y322=3</formula>
    </cfRule>
    <cfRule type="expression" dxfId="16957" priority="3857">
      <formula>$Y322=2</formula>
    </cfRule>
    <cfRule type="expression" dxfId="16956" priority="3858">
      <formula>$Y322=1</formula>
    </cfRule>
  </conditionalFormatting>
  <conditionalFormatting sqref="P322:P324">
    <cfRule type="expression" dxfId="16955" priority="3851">
      <formula>$Y322=4</formula>
    </cfRule>
    <cfRule type="expression" dxfId="16954" priority="3852">
      <formula>$Y322=3</formula>
    </cfRule>
    <cfRule type="expression" dxfId="16953" priority="3853">
      <formula>$Y322=2</formula>
    </cfRule>
    <cfRule type="expression" dxfId="16952" priority="3854">
      <formula>$Y322=1</formula>
    </cfRule>
  </conditionalFormatting>
  <conditionalFormatting sqref="D320:D323">
    <cfRule type="expression" dxfId="16951" priority="3843">
      <formula>$Y320=4</formula>
    </cfRule>
    <cfRule type="expression" dxfId="16950" priority="3844">
      <formula>$Y320=3</formula>
    </cfRule>
  </conditionalFormatting>
  <conditionalFormatting sqref="D320:D323">
    <cfRule type="expression" dxfId="16949" priority="3845">
      <formula>$Y320=2</formula>
    </cfRule>
    <cfRule type="expression" dxfId="16948" priority="3846">
      <formula>$Y320=1</formula>
    </cfRule>
  </conditionalFormatting>
  <conditionalFormatting sqref="J320:J323">
    <cfRule type="expression" dxfId="16947" priority="3839">
      <formula>$Y320=4</formula>
    </cfRule>
    <cfRule type="expression" dxfId="16946" priority="3840">
      <formula>$Y320=3</formula>
    </cfRule>
    <cfRule type="expression" dxfId="16945" priority="3841">
      <formula>$Y320=2</formula>
    </cfRule>
    <cfRule type="expression" dxfId="16944" priority="3842">
      <formula>$Y320=1</formula>
    </cfRule>
  </conditionalFormatting>
  <conditionalFormatting sqref="J320:J323">
    <cfRule type="expression" dxfId="16943" priority="3831">
      <formula>$Y320=4</formula>
    </cfRule>
    <cfRule type="expression" dxfId="16942" priority="3832">
      <formula>$Y320=3</formula>
    </cfRule>
    <cfRule type="expression" dxfId="16941" priority="3833">
      <formula>$Y320=2</formula>
    </cfRule>
    <cfRule type="expression" dxfId="16940" priority="3834">
      <formula>$Y320=1</formula>
    </cfRule>
  </conditionalFormatting>
  <conditionalFormatting sqref="I320:I323">
    <cfRule type="expression" dxfId="16939" priority="3827">
      <formula>$Y320=4</formula>
    </cfRule>
    <cfRule type="expression" dxfId="16938" priority="3828">
      <formula>$Y320=3</formula>
    </cfRule>
    <cfRule type="expression" dxfId="16937" priority="3829">
      <formula>$Y320=2</formula>
    </cfRule>
    <cfRule type="expression" dxfId="16936" priority="3830">
      <formula>$Y320=1</formula>
    </cfRule>
  </conditionalFormatting>
  <conditionalFormatting sqref="H320:H323">
    <cfRule type="expression" dxfId="16935" priority="3819">
      <formula>$Y320=4</formula>
    </cfRule>
    <cfRule type="expression" dxfId="16934" priority="3820">
      <formula>$Y320=3</formula>
    </cfRule>
    <cfRule type="expression" dxfId="16933" priority="3821">
      <formula>$Y320=2</formula>
    </cfRule>
    <cfRule type="expression" dxfId="16932" priority="3822">
      <formula>$Y320=1</formula>
    </cfRule>
  </conditionalFormatting>
  <conditionalFormatting sqref="H320:H323">
    <cfRule type="expression" dxfId="16931" priority="3811">
      <formula>$Y320=4</formula>
    </cfRule>
    <cfRule type="expression" dxfId="16930" priority="3812">
      <formula>$Y320=3</formula>
    </cfRule>
    <cfRule type="expression" dxfId="16929" priority="3813">
      <formula>$Y320=2</formula>
    </cfRule>
    <cfRule type="expression" dxfId="16928" priority="3814">
      <formula>$Y320=1</formula>
    </cfRule>
    <cfRule type="expression" dxfId="16927" priority="3815">
      <formula>$Y320=4</formula>
    </cfRule>
    <cfRule type="expression" dxfId="16926" priority="3816">
      <formula>$Y320=3</formula>
    </cfRule>
    <cfRule type="expression" dxfId="16925" priority="3817">
      <formula>$Y320=2</formula>
    </cfRule>
    <cfRule type="expression" dxfId="16924" priority="3818">
      <formula>$Y320=1</formula>
    </cfRule>
  </conditionalFormatting>
  <conditionalFormatting sqref="H320:H323">
    <cfRule type="expression" dxfId="16923" priority="3807">
      <formula>$Y320=4</formula>
    </cfRule>
    <cfRule type="expression" dxfId="16922" priority="3808">
      <formula>$Y320=3</formula>
    </cfRule>
    <cfRule type="expression" dxfId="16921" priority="3809">
      <formula>$Y320=2</formula>
    </cfRule>
    <cfRule type="expression" dxfId="16920" priority="3810">
      <formula>$Y320=1</formula>
    </cfRule>
  </conditionalFormatting>
  <conditionalFormatting sqref="H320:H323">
    <cfRule type="expression" dxfId="16919" priority="3799">
      <formula>$Y320=4</formula>
    </cfRule>
    <cfRule type="expression" dxfId="16918" priority="3800">
      <formula>$Y320=3</formula>
    </cfRule>
    <cfRule type="expression" dxfId="16917" priority="3801">
      <formula>$Y320=2</formula>
    </cfRule>
    <cfRule type="expression" dxfId="16916" priority="3802">
      <formula>$Y320=1</formula>
    </cfRule>
    <cfRule type="expression" dxfId="16915" priority="3803">
      <formula>$Y320=4</formula>
    </cfRule>
    <cfRule type="expression" dxfId="16914" priority="3804">
      <formula>$Y320=3</formula>
    </cfRule>
    <cfRule type="expression" dxfId="16913" priority="3805">
      <formula>$Y320=2</formula>
    </cfRule>
    <cfRule type="expression" dxfId="16912" priority="3806">
      <formula>$Y320=1</formula>
    </cfRule>
  </conditionalFormatting>
  <conditionalFormatting sqref="H320:H323">
    <cfRule type="expression" dxfId="16911" priority="3795">
      <formula>$Y320=4</formula>
    </cfRule>
    <cfRule type="expression" dxfId="16910" priority="3796">
      <formula>$Y320=3</formula>
    </cfRule>
    <cfRule type="expression" dxfId="16909" priority="3797">
      <formula>$Y320=2</formula>
    </cfRule>
    <cfRule type="expression" dxfId="16908" priority="3798">
      <formula>$Y320=1</formula>
    </cfRule>
  </conditionalFormatting>
  <conditionalFormatting sqref="H320:H323">
    <cfRule type="expression" dxfId="16907" priority="3787">
      <formula>$Y320=4</formula>
    </cfRule>
    <cfRule type="expression" dxfId="16906" priority="3788">
      <formula>$Y320=3</formula>
    </cfRule>
    <cfRule type="expression" dxfId="16905" priority="3789">
      <formula>$Y320=2</formula>
    </cfRule>
    <cfRule type="expression" dxfId="16904" priority="3790">
      <formula>$Y320=1</formula>
    </cfRule>
    <cfRule type="expression" dxfId="16903" priority="3791">
      <formula>$Y320=4</formula>
    </cfRule>
    <cfRule type="expression" dxfId="16902" priority="3792">
      <formula>$Y320=3</formula>
    </cfRule>
    <cfRule type="expression" dxfId="16901" priority="3793">
      <formula>$Y320=2</formula>
    </cfRule>
    <cfRule type="expression" dxfId="16900" priority="3794">
      <formula>$Y320=1</formula>
    </cfRule>
  </conditionalFormatting>
  <conditionalFormatting sqref="H320:H323">
    <cfRule type="expression" dxfId="16899" priority="3783">
      <formula>$Y320=4</formula>
    </cfRule>
    <cfRule type="expression" dxfId="16898" priority="3784">
      <formula>$Y320=3</formula>
    </cfRule>
    <cfRule type="expression" dxfId="16897" priority="3785">
      <formula>$Y320=2</formula>
    </cfRule>
    <cfRule type="expression" dxfId="16896" priority="3786">
      <formula>$Y320=1</formula>
    </cfRule>
  </conditionalFormatting>
  <conditionalFormatting sqref="H320:H323">
    <cfRule type="expression" dxfId="16895" priority="3775">
      <formula>$Y320=4</formula>
    </cfRule>
    <cfRule type="expression" dxfId="16894" priority="3776">
      <formula>$Y320=3</formula>
    </cfRule>
    <cfRule type="expression" dxfId="16893" priority="3777">
      <formula>$Y320=2</formula>
    </cfRule>
    <cfRule type="expression" dxfId="16892" priority="3778">
      <formula>$Y320=1</formula>
    </cfRule>
    <cfRule type="expression" dxfId="16891" priority="3779">
      <formula>$Y320=4</formula>
    </cfRule>
    <cfRule type="expression" dxfId="16890" priority="3780">
      <formula>$Y320=3</formula>
    </cfRule>
    <cfRule type="expression" dxfId="16889" priority="3781">
      <formula>$Y320=2</formula>
    </cfRule>
    <cfRule type="expression" dxfId="16888" priority="3782">
      <formula>$Y320=1</formula>
    </cfRule>
  </conditionalFormatting>
  <conditionalFormatting sqref="H320:H323">
    <cfRule type="expression" dxfId="16887" priority="3763">
      <formula>$Y320=4</formula>
    </cfRule>
    <cfRule type="expression" dxfId="16886" priority="3764">
      <formula>$Y320=3</formula>
    </cfRule>
    <cfRule type="expression" dxfId="16885" priority="3765">
      <formula>$Y320=2</formula>
    </cfRule>
    <cfRule type="expression" dxfId="16884" priority="3766">
      <formula>$Y320=1</formula>
    </cfRule>
    <cfRule type="expression" dxfId="16883" priority="3767">
      <formula>$Y320=4</formula>
    </cfRule>
    <cfRule type="expression" dxfId="16882" priority="3768">
      <formula>$Y320=3</formula>
    </cfRule>
    <cfRule type="expression" dxfId="16881" priority="3769">
      <formula>$Y320=2</formula>
    </cfRule>
    <cfRule type="expression" dxfId="16880" priority="3770">
      <formula>$Y320=1</formula>
    </cfRule>
  </conditionalFormatting>
  <conditionalFormatting sqref="H320:H323">
    <cfRule type="expression" dxfId="16879" priority="3759">
      <formula>$Y320=4</formula>
    </cfRule>
    <cfRule type="expression" dxfId="16878" priority="3760">
      <formula>$Y320=3</formula>
    </cfRule>
    <cfRule type="expression" dxfId="16877" priority="3761">
      <formula>$Y320=2</formula>
    </cfRule>
    <cfRule type="expression" dxfId="16876" priority="3762">
      <formula>$Y320=1</formula>
    </cfRule>
  </conditionalFormatting>
  <conditionalFormatting sqref="H320:H323">
    <cfRule type="expression" dxfId="16875" priority="3751">
      <formula>$Y320=4</formula>
    </cfRule>
    <cfRule type="expression" dxfId="16874" priority="3752">
      <formula>$Y320=3</formula>
    </cfRule>
    <cfRule type="expression" dxfId="16873" priority="3753">
      <formula>$Y320=2</formula>
    </cfRule>
    <cfRule type="expression" dxfId="16872" priority="3754">
      <formula>$Y320=1</formula>
    </cfRule>
    <cfRule type="expression" dxfId="16871" priority="3755">
      <formula>$Y320=4</formula>
    </cfRule>
    <cfRule type="expression" dxfId="16870" priority="3756">
      <formula>$Y320=3</formula>
    </cfRule>
    <cfRule type="expression" dxfId="16869" priority="3757">
      <formula>$Y320=2</formula>
    </cfRule>
    <cfRule type="expression" dxfId="16868" priority="3758">
      <formula>$Y320=1</formula>
    </cfRule>
  </conditionalFormatting>
  <conditionalFormatting sqref="H320:H323">
    <cfRule type="expression" dxfId="16867" priority="3747">
      <formula>$Y320=4</formula>
    </cfRule>
    <cfRule type="expression" dxfId="16866" priority="3748">
      <formula>$Y320=3</formula>
    </cfRule>
    <cfRule type="expression" dxfId="16865" priority="3749">
      <formula>$Y320=2</formula>
    </cfRule>
    <cfRule type="expression" dxfId="16864" priority="3750">
      <formula>$Y320=1</formula>
    </cfRule>
  </conditionalFormatting>
  <conditionalFormatting sqref="H320:H323">
    <cfRule type="expression" dxfId="16863" priority="3739">
      <formula>$Y320=4</formula>
    </cfRule>
    <cfRule type="expression" dxfId="16862" priority="3740">
      <formula>$Y320=3</formula>
    </cfRule>
    <cfRule type="expression" dxfId="16861" priority="3741">
      <formula>$Y320=2</formula>
    </cfRule>
    <cfRule type="expression" dxfId="16860" priority="3742">
      <formula>$Y320=1</formula>
    </cfRule>
    <cfRule type="expression" dxfId="16859" priority="3743">
      <formula>$Y320=4</formula>
    </cfRule>
    <cfRule type="expression" dxfId="16858" priority="3744">
      <formula>$Y320=3</formula>
    </cfRule>
    <cfRule type="expression" dxfId="16857" priority="3745">
      <formula>$Y320=2</formula>
    </cfRule>
    <cfRule type="expression" dxfId="16856" priority="3746">
      <formula>$Y320=1</formula>
    </cfRule>
  </conditionalFormatting>
  <conditionalFormatting sqref="H320:H323">
    <cfRule type="expression" dxfId="16855" priority="3735">
      <formula>$Y320=4</formula>
    </cfRule>
    <cfRule type="expression" dxfId="16854" priority="3736">
      <formula>$Y320=3</formula>
    </cfRule>
    <cfRule type="expression" dxfId="16853" priority="3737">
      <formula>$Y320=2</formula>
    </cfRule>
    <cfRule type="expression" dxfId="16852" priority="3738">
      <formula>$Y320=1</formula>
    </cfRule>
  </conditionalFormatting>
  <conditionalFormatting sqref="H320:H323">
    <cfRule type="expression" dxfId="16851" priority="3727">
      <formula>$Y320=4</formula>
    </cfRule>
    <cfRule type="expression" dxfId="16850" priority="3728">
      <formula>$Y320=3</formula>
    </cfRule>
    <cfRule type="expression" dxfId="16849" priority="3729">
      <formula>$Y320=2</formula>
    </cfRule>
    <cfRule type="expression" dxfId="16848" priority="3730">
      <formula>$Y320=1</formula>
    </cfRule>
    <cfRule type="expression" dxfId="16847" priority="3731">
      <formula>$Y320=4</formula>
    </cfRule>
    <cfRule type="expression" dxfId="16846" priority="3732">
      <formula>$Y320=3</formula>
    </cfRule>
    <cfRule type="expression" dxfId="16845" priority="3733">
      <formula>$Y320=2</formula>
    </cfRule>
    <cfRule type="expression" dxfId="16844" priority="3734">
      <formula>$Y320=1</formula>
    </cfRule>
  </conditionalFormatting>
  <conditionalFormatting sqref="H320:H323">
    <cfRule type="expression" dxfId="16843" priority="3723">
      <formula>$Y320=4</formula>
    </cfRule>
    <cfRule type="expression" dxfId="16842" priority="3724">
      <formula>$Y320=3</formula>
    </cfRule>
    <cfRule type="expression" dxfId="16841" priority="3725">
      <formula>$Y320=2</formula>
    </cfRule>
    <cfRule type="expression" dxfId="16840" priority="3726">
      <formula>$Y320=1</formula>
    </cfRule>
  </conditionalFormatting>
  <conditionalFormatting sqref="H320:H323">
    <cfRule type="expression" dxfId="16839" priority="3715">
      <formula>$Y320=4</formula>
    </cfRule>
    <cfRule type="expression" dxfId="16838" priority="3716">
      <formula>$Y320=3</formula>
    </cfRule>
    <cfRule type="expression" dxfId="16837" priority="3717">
      <formula>$Y320=2</formula>
    </cfRule>
    <cfRule type="expression" dxfId="16836" priority="3718">
      <formula>$Y320=1</formula>
    </cfRule>
    <cfRule type="expression" dxfId="16835" priority="3719">
      <formula>$Y320=4</formula>
    </cfRule>
    <cfRule type="expression" dxfId="16834" priority="3720">
      <formula>$Y320=3</formula>
    </cfRule>
    <cfRule type="expression" dxfId="16833" priority="3721">
      <formula>$Y320=2</formula>
    </cfRule>
    <cfRule type="expression" dxfId="16832" priority="3722">
      <formula>$Y320=1</formula>
    </cfRule>
  </conditionalFormatting>
  <conditionalFormatting sqref="H320:H323">
    <cfRule type="expression" dxfId="16831" priority="3711">
      <formula>$Y320=4</formula>
    </cfRule>
    <cfRule type="expression" dxfId="16830" priority="3712">
      <formula>$Y320=3</formula>
    </cfRule>
    <cfRule type="expression" dxfId="16829" priority="3713">
      <formula>$Y320=2</formula>
    </cfRule>
    <cfRule type="expression" dxfId="16828" priority="3714">
      <formula>$Y320=1</formula>
    </cfRule>
  </conditionalFormatting>
  <conditionalFormatting sqref="H320:H323">
    <cfRule type="expression" dxfId="16827" priority="3703">
      <formula>$Y320=4</formula>
    </cfRule>
    <cfRule type="expression" dxfId="16826" priority="3704">
      <formula>$Y320=3</formula>
    </cfRule>
    <cfRule type="expression" dxfId="16825" priority="3705">
      <formula>$Y320=2</formula>
    </cfRule>
    <cfRule type="expression" dxfId="16824" priority="3706">
      <formula>$Y320=1</formula>
    </cfRule>
    <cfRule type="expression" dxfId="16823" priority="3707">
      <formula>$Y320=4</formula>
    </cfRule>
    <cfRule type="expression" dxfId="16822" priority="3708">
      <formula>$Y320=3</formula>
    </cfRule>
    <cfRule type="expression" dxfId="16821" priority="3709">
      <formula>$Y320=2</formula>
    </cfRule>
    <cfRule type="expression" dxfId="16820" priority="3710">
      <formula>$Y320=1</formula>
    </cfRule>
  </conditionalFormatting>
  <conditionalFormatting sqref="F320:F323">
    <cfRule type="expression" dxfId="16819" priority="3687">
      <formula>$Y320=4</formula>
    </cfRule>
    <cfRule type="expression" dxfId="16818" priority="3688">
      <formula>$Y320=3</formula>
    </cfRule>
    <cfRule type="expression" dxfId="16817" priority="3689">
      <formula>$Y320=2</formula>
    </cfRule>
    <cfRule type="expression" dxfId="16816" priority="3690">
      <formula>$Y320=1</formula>
    </cfRule>
    <cfRule type="expression" dxfId="16815" priority="3691">
      <formula>$Y320=4</formula>
    </cfRule>
    <cfRule type="expression" dxfId="16814" priority="3692">
      <formula>$Y320=3</formula>
    </cfRule>
    <cfRule type="expression" dxfId="16813" priority="3693">
      <formula>$Y320=2</formula>
    </cfRule>
    <cfRule type="expression" dxfId="16812" priority="3694">
      <formula>$Y320=1</formula>
    </cfRule>
  </conditionalFormatting>
  <conditionalFormatting sqref="F320:F323">
    <cfRule type="expression" dxfId="16811" priority="3671">
      <formula>$Y320=4</formula>
    </cfRule>
    <cfRule type="expression" dxfId="16810" priority="3672">
      <formula>$Y320=3</formula>
    </cfRule>
    <cfRule type="expression" dxfId="16809" priority="3673">
      <formula>$Y320=2</formula>
    </cfRule>
    <cfRule type="expression" dxfId="16808" priority="3674">
      <formula>$Y320=1</formula>
    </cfRule>
  </conditionalFormatting>
  <conditionalFormatting sqref="F320:F323">
    <cfRule type="expression" dxfId="16807" priority="3683">
      <formula>$Y320=4</formula>
    </cfRule>
    <cfRule type="expression" dxfId="16806" priority="3684">
      <formula>$Y320=3</formula>
    </cfRule>
    <cfRule type="expression" dxfId="16805" priority="3685">
      <formula>$Y320=2</formula>
    </cfRule>
    <cfRule type="expression" dxfId="16804" priority="3686">
      <formula>$Y320=1</formula>
    </cfRule>
  </conditionalFormatting>
  <conditionalFormatting sqref="F320:F323">
    <cfRule type="expression" dxfId="16803" priority="3675">
      <formula>$Y320=4</formula>
    </cfRule>
    <cfRule type="expression" dxfId="16802" priority="3676">
      <formula>$Y320=3</formula>
    </cfRule>
    <cfRule type="expression" dxfId="16801" priority="3677">
      <formula>$Y320=2</formula>
    </cfRule>
    <cfRule type="expression" dxfId="16800" priority="3678">
      <formula>$Y320=1</formula>
    </cfRule>
    <cfRule type="expression" dxfId="16799" priority="3679">
      <formula>$Y320=4</formula>
    </cfRule>
    <cfRule type="expression" dxfId="16798" priority="3680">
      <formula>$Y320=3</formula>
    </cfRule>
    <cfRule type="expression" dxfId="16797" priority="3681">
      <formula>$Y320=2</formula>
    </cfRule>
    <cfRule type="expression" dxfId="16796" priority="3682">
      <formula>$Y320=1</formula>
    </cfRule>
  </conditionalFormatting>
  <conditionalFormatting sqref="F320:F323">
    <cfRule type="expression" dxfId="16795" priority="3663">
      <formula>$Y320=4</formula>
    </cfRule>
    <cfRule type="expression" dxfId="16794" priority="3664">
      <formula>$Y320=3</formula>
    </cfRule>
    <cfRule type="expression" dxfId="16793" priority="3665">
      <formula>$Y320=2</formula>
    </cfRule>
    <cfRule type="expression" dxfId="16792" priority="3666">
      <formula>$Y320=1</formula>
    </cfRule>
    <cfRule type="expression" dxfId="16791" priority="3667">
      <formula>$Y320=4</formula>
    </cfRule>
    <cfRule type="expression" dxfId="16790" priority="3668">
      <formula>$Y320=3</formula>
    </cfRule>
    <cfRule type="expression" dxfId="16789" priority="3669">
      <formula>$Y320=2</formula>
    </cfRule>
    <cfRule type="expression" dxfId="16788" priority="3670">
      <formula>$Y320=1</formula>
    </cfRule>
  </conditionalFormatting>
  <conditionalFormatting sqref="F320:F323">
    <cfRule type="expression" dxfId="16787" priority="3659">
      <formula>$Y320=4</formula>
    </cfRule>
    <cfRule type="expression" dxfId="16786" priority="3660">
      <formula>$Y320=3</formula>
    </cfRule>
    <cfRule type="expression" dxfId="16785" priority="3661">
      <formula>$Y320=2</formula>
    </cfRule>
    <cfRule type="expression" dxfId="16784" priority="3662">
      <formula>$Y320=1</formula>
    </cfRule>
  </conditionalFormatting>
  <conditionalFormatting sqref="F320:F323">
    <cfRule type="expression" dxfId="16783" priority="3651">
      <formula>$Y320=4</formula>
    </cfRule>
    <cfRule type="expression" dxfId="16782" priority="3652">
      <formula>$Y320=3</formula>
    </cfRule>
    <cfRule type="expression" dxfId="16781" priority="3653">
      <formula>$Y320=2</formula>
    </cfRule>
    <cfRule type="expression" dxfId="16780" priority="3654">
      <formula>$Y320=1</formula>
    </cfRule>
    <cfRule type="expression" dxfId="16779" priority="3655">
      <formula>$Y320=4</formula>
    </cfRule>
    <cfRule type="expression" dxfId="16778" priority="3656">
      <formula>$Y320=3</formula>
    </cfRule>
    <cfRule type="expression" dxfId="16777" priority="3657">
      <formula>$Y320=2</formula>
    </cfRule>
    <cfRule type="expression" dxfId="16776" priority="3658">
      <formula>$Y320=1</formula>
    </cfRule>
  </conditionalFormatting>
  <conditionalFormatting sqref="F320:F323">
    <cfRule type="expression" dxfId="16775" priority="3635">
      <formula>$Y320=4</formula>
    </cfRule>
    <cfRule type="expression" dxfId="16774" priority="3636">
      <formula>$Y320=3</formula>
    </cfRule>
    <cfRule type="expression" dxfId="16773" priority="3637">
      <formula>$Y320=2</formula>
    </cfRule>
    <cfRule type="expression" dxfId="16772" priority="3638">
      <formula>$Y320=1</formula>
    </cfRule>
  </conditionalFormatting>
  <conditionalFormatting sqref="F320:F323">
    <cfRule type="expression" dxfId="16771" priority="3647">
      <formula>$Y320=4</formula>
    </cfRule>
    <cfRule type="expression" dxfId="16770" priority="3648">
      <formula>$Y320=3</formula>
    </cfRule>
    <cfRule type="expression" dxfId="16769" priority="3649">
      <formula>$Y320=2</formula>
    </cfRule>
    <cfRule type="expression" dxfId="16768" priority="3650">
      <formula>$Y320=1</formula>
    </cfRule>
  </conditionalFormatting>
  <conditionalFormatting sqref="F320:F323">
    <cfRule type="expression" dxfId="16767" priority="3639">
      <formula>$Y320=4</formula>
    </cfRule>
    <cfRule type="expression" dxfId="16766" priority="3640">
      <formula>$Y320=3</formula>
    </cfRule>
    <cfRule type="expression" dxfId="16765" priority="3641">
      <formula>$Y320=2</formula>
    </cfRule>
    <cfRule type="expression" dxfId="16764" priority="3642">
      <formula>$Y320=1</formula>
    </cfRule>
    <cfRule type="expression" dxfId="16763" priority="3643">
      <formula>$Y320=4</formula>
    </cfRule>
    <cfRule type="expression" dxfId="16762" priority="3644">
      <formula>$Y320=3</formula>
    </cfRule>
    <cfRule type="expression" dxfId="16761" priority="3645">
      <formula>$Y320=2</formula>
    </cfRule>
    <cfRule type="expression" dxfId="16760" priority="3646">
      <formula>$Y320=1</formula>
    </cfRule>
  </conditionalFormatting>
  <conditionalFormatting sqref="F320:F323">
    <cfRule type="expression" dxfId="16759" priority="3627">
      <formula>$Y320=4</formula>
    </cfRule>
    <cfRule type="expression" dxfId="16758" priority="3628">
      <formula>$Y320=3</formula>
    </cfRule>
    <cfRule type="expression" dxfId="16757" priority="3629">
      <formula>$Y320=2</formula>
    </cfRule>
    <cfRule type="expression" dxfId="16756" priority="3630">
      <formula>$Y320=1</formula>
    </cfRule>
    <cfRule type="expression" dxfId="16755" priority="3631">
      <formula>$Y320=4</formula>
    </cfRule>
    <cfRule type="expression" dxfId="16754" priority="3632">
      <formula>$Y320=3</formula>
    </cfRule>
    <cfRule type="expression" dxfId="16753" priority="3633">
      <formula>$Y320=2</formula>
    </cfRule>
    <cfRule type="expression" dxfId="16752" priority="3634">
      <formula>$Y320=1</formula>
    </cfRule>
  </conditionalFormatting>
  <conditionalFormatting sqref="G320:G323">
    <cfRule type="expression" dxfId="16751" priority="3623">
      <formula>$Y320=4</formula>
    </cfRule>
    <cfRule type="expression" dxfId="16750" priority="3624">
      <formula>$Y320=3</formula>
    </cfRule>
    <cfRule type="expression" dxfId="16749" priority="3625">
      <formula>$Y320=2</formula>
    </cfRule>
    <cfRule type="expression" dxfId="16748" priority="3626">
      <formula>$Y320=1</formula>
    </cfRule>
  </conditionalFormatting>
  <conditionalFormatting sqref="G320:G323">
    <cfRule type="expression" dxfId="16747" priority="3615">
      <formula>$Y320=4</formula>
    </cfRule>
    <cfRule type="expression" dxfId="16746" priority="3616">
      <formula>$Y320=3</formula>
    </cfRule>
    <cfRule type="expression" dxfId="16745" priority="3617">
      <formula>$Y320=2</formula>
    </cfRule>
    <cfRule type="expression" dxfId="16744" priority="3618">
      <formula>$Y320=1</formula>
    </cfRule>
    <cfRule type="expression" dxfId="16743" priority="3619">
      <formula>$Y320=4</formula>
    </cfRule>
    <cfRule type="expression" dxfId="16742" priority="3620">
      <formula>$Y320=3</formula>
    </cfRule>
    <cfRule type="expression" dxfId="16741" priority="3621">
      <formula>$Y320=2</formula>
    </cfRule>
    <cfRule type="expression" dxfId="16740" priority="3622">
      <formula>$Y320=1</formula>
    </cfRule>
  </conditionalFormatting>
  <conditionalFormatting sqref="G320:G323">
    <cfRule type="expression" dxfId="16739" priority="3611">
      <formula>$Y320=4</formula>
    </cfRule>
    <cfRule type="expression" dxfId="16738" priority="3612">
      <formula>$Y320=3</formula>
    </cfRule>
    <cfRule type="expression" dxfId="16737" priority="3613">
      <formula>$Y320=2</formula>
    </cfRule>
    <cfRule type="expression" dxfId="16736" priority="3614">
      <formula>$Y320=1</formula>
    </cfRule>
  </conditionalFormatting>
  <conditionalFormatting sqref="G320:G323">
    <cfRule type="expression" dxfId="16735" priority="3603">
      <formula>$Y320=4</formula>
    </cfRule>
    <cfRule type="expression" dxfId="16734" priority="3604">
      <formula>$Y320=3</formula>
    </cfRule>
    <cfRule type="expression" dxfId="16733" priority="3605">
      <formula>$Y320=2</formula>
    </cfRule>
    <cfRule type="expression" dxfId="16732" priority="3606">
      <formula>$Y320=1</formula>
    </cfRule>
    <cfRule type="expression" dxfId="16731" priority="3607">
      <formula>$Y320=4</formula>
    </cfRule>
    <cfRule type="expression" dxfId="16730" priority="3608">
      <formula>$Y320=3</formula>
    </cfRule>
    <cfRule type="expression" dxfId="16729" priority="3609">
      <formula>$Y320=2</formula>
    </cfRule>
    <cfRule type="expression" dxfId="16728" priority="3610">
      <formula>$Y320=1</formula>
    </cfRule>
  </conditionalFormatting>
  <conditionalFormatting sqref="G320:G323">
    <cfRule type="expression" dxfId="16727" priority="3599">
      <formula>$Y320=4</formula>
    </cfRule>
    <cfRule type="expression" dxfId="16726" priority="3600">
      <formula>$Y320=3</formula>
    </cfRule>
    <cfRule type="expression" dxfId="16725" priority="3601">
      <formula>$Y320=2</formula>
    </cfRule>
    <cfRule type="expression" dxfId="16724" priority="3602">
      <formula>$Y320=1</formula>
    </cfRule>
  </conditionalFormatting>
  <conditionalFormatting sqref="G320:G323">
    <cfRule type="expression" dxfId="16723" priority="3591">
      <formula>$Y320=4</formula>
    </cfRule>
    <cfRule type="expression" dxfId="16722" priority="3592">
      <formula>$Y320=3</formula>
    </cfRule>
    <cfRule type="expression" dxfId="16721" priority="3593">
      <formula>$Y320=2</formula>
    </cfRule>
    <cfRule type="expression" dxfId="16720" priority="3594">
      <formula>$Y320=1</formula>
    </cfRule>
    <cfRule type="expression" dxfId="16719" priority="3595">
      <formula>$Y320=4</formula>
    </cfRule>
    <cfRule type="expression" dxfId="16718" priority="3596">
      <formula>$Y320=3</formula>
    </cfRule>
    <cfRule type="expression" dxfId="16717" priority="3597">
      <formula>$Y320=2</formula>
    </cfRule>
    <cfRule type="expression" dxfId="16716" priority="3598">
      <formula>$Y320=1</formula>
    </cfRule>
  </conditionalFormatting>
  <conditionalFormatting sqref="G320:G323">
    <cfRule type="expression" dxfId="16715" priority="3587">
      <formula>$Y320=4</formula>
    </cfRule>
    <cfRule type="expression" dxfId="16714" priority="3588">
      <formula>$Y320=3</formula>
    </cfRule>
    <cfRule type="expression" dxfId="16713" priority="3589">
      <formula>$Y320=2</formula>
    </cfRule>
    <cfRule type="expression" dxfId="16712" priority="3590">
      <formula>$Y320=1</formula>
    </cfRule>
  </conditionalFormatting>
  <conditionalFormatting sqref="G320:G323">
    <cfRule type="expression" dxfId="16711" priority="3579">
      <formula>$Y320=4</formula>
    </cfRule>
    <cfRule type="expression" dxfId="16710" priority="3580">
      <formula>$Y320=3</formula>
    </cfRule>
    <cfRule type="expression" dxfId="16709" priority="3581">
      <formula>$Y320=2</formula>
    </cfRule>
    <cfRule type="expression" dxfId="16708" priority="3582">
      <formula>$Y320=1</formula>
    </cfRule>
    <cfRule type="expression" dxfId="16707" priority="3583">
      <formula>$Y320=4</formula>
    </cfRule>
    <cfRule type="expression" dxfId="16706" priority="3584">
      <formula>$Y320=3</formula>
    </cfRule>
    <cfRule type="expression" dxfId="16705" priority="3585">
      <formula>$Y320=2</formula>
    </cfRule>
    <cfRule type="expression" dxfId="16704" priority="3586">
      <formula>$Y320=1</formula>
    </cfRule>
  </conditionalFormatting>
  <conditionalFormatting sqref="S310:V315">
    <cfRule type="expression" dxfId="16703" priority="3575">
      <formula>$Y310=4</formula>
    </cfRule>
    <cfRule type="expression" dxfId="16702" priority="3576">
      <formula>$Y310=3</formula>
    </cfRule>
    <cfRule type="expression" dxfId="16701" priority="3577">
      <formula>$Y310=2</formula>
    </cfRule>
    <cfRule type="expression" dxfId="16700" priority="3578">
      <formula>$Y310=1</formula>
    </cfRule>
  </conditionalFormatting>
  <conditionalFormatting sqref="S310:V315">
    <cfRule type="expression" dxfId="16699" priority="3571">
      <formula>$Y310=4</formula>
    </cfRule>
    <cfRule type="expression" dxfId="16698" priority="3572">
      <formula>$Y310=3</formula>
    </cfRule>
    <cfRule type="expression" dxfId="16697" priority="3573">
      <formula>$Y310=2</formula>
    </cfRule>
    <cfRule type="expression" dxfId="16696" priority="3574">
      <formula>$Y310=1</formula>
    </cfRule>
  </conditionalFormatting>
  <conditionalFormatting sqref="S310:V315">
    <cfRule type="expression" dxfId="16695" priority="3567">
      <formula>$Y310=4</formula>
    </cfRule>
    <cfRule type="expression" dxfId="16694" priority="3568">
      <formula>$Y310=3</formula>
    </cfRule>
    <cfRule type="expression" dxfId="16693" priority="3569">
      <formula>$Y310=2</formula>
    </cfRule>
    <cfRule type="expression" dxfId="16692" priority="3570">
      <formula>$Y310=1</formula>
    </cfRule>
  </conditionalFormatting>
  <conditionalFormatting sqref="F324">
    <cfRule type="expression" dxfId="16691" priority="3475">
      <formula>$Y324=4</formula>
    </cfRule>
    <cfRule type="expression" dxfId="16690" priority="3476">
      <formula>$Y324=3</formula>
    </cfRule>
    <cfRule type="expression" dxfId="16689" priority="3477">
      <formula>$Y324=2</formula>
    </cfRule>
    <cfRule type="expression" dxfId="16688" priority="3478">
      <formula>$Y324=1</formula>
    </cfRule>
  </conditionalFormatting>
  <conditionalFormatting sqref="F324">
    <cfRule type="expression" dxfId="16687" priority="3463">
      <formula>$Y324=4</formula>
    </cfRule>
    <cfRule type="expression" dxfId="16686" priority="3464">
      <formula>$Y324=3</formula>
    </cfRule>
    <cfRule type="expression" dxfId="16685" priority="3465">
      <formula>$Y324=2</formula>
    </cfRule>
    <cfRule type="expression" dxfId="16684" priority="3466">
      <formula>$Y324=1</formula>
    </cfRule>
  </conditionalFormatting>
  <conditionalFormatting sqref="U317:U318">
    <cfRule type="expression" dxfId="16683" priority="3543">
      <formula>$Y317=4</formula>
    </cfRule>
    <cfRule type="expression" dxfId="16682" priority="3544">
      <formula>$Y317=3</formula>
    </cfRule>
    <cfRule type="expression" dxfId="16681" priority="3545">
      <formula>$Y317=2</formula>
    </cfRule>
    <cfRule type="expression" dxfId="16680" priority="3546">
      <formula>$Y317=1</formula>
    </cfRule>
  </conditionalFormatting>
  <conditionalFormatting sqref="U317:U318">
    <cfRule type="expression" dxfId="16679" priority="3539">
      <formula>$Y317=4</formula>
    </cfRule>
    <cfRule type="expression" dxfId="16678" priority="3540">
      <formula>$Y317=3</formula>
    </cfRule>
    <cfRule type="expression" dxfId="16677" priority="3541">
      <formula>$Y317=2</formula>
    </cfRule>
    <cfRule type="expression" dxfId="16676" priority="3542">
      <formula>$Y317=1</formula>
    </cfRule>
  </conditionalFormatting>
  <conditionalFormatting sqref="U317:U318">
    <cfRule type="expression" dxfId="16675" priority="3535">
      <formula>$Y317=4</formula>
    </cfRule>
    <cfRule type="expression" dxfId="16674" priority="3536">
      <formula>$Y317=3</formula>
    </cfRule>
    <cfRule type="expression" dxfId="16673" priority="3537">
      <formula>$Y317=2</formula>
    </cfRule>
    <cfRule type="expression" dxfId="16672" priority="3538">
      <formula>$Y317=1</formula>
    </cfRule>
  </conditionalFormatting>
  <conditionalFormatting sqref="G324">
    <cfRule type="expression" dxfId="16671" priority="3403">
      <formula>$Y324=4</formula>
    </cfRule>
    <cfRule type="expression" dxfId="16670" priority="3404">
      <formula>$Y324=3</formula>
    </cfRule>
    <cfRule type="expression" dxfId="16669" priority="3405">
      <formula>$Y324=2</formula>
    </cfRule>
    <cfRule type="expression" dxfId="16668" priority="3406">
      <formula>$Y324=1</formula>
    </cfRule>
  </conditionalFormatting>
  <conditionalFormatting sqref="F324">
    <cfRule type="expression" dxfId="16667" priority="3511">
      <formula>$Y324=4</formula>
    </cfRule>
    <cfRule type="expression" dxfId="16666" priority="3512">
      <formula>$Y324=3</formula>
    </cfRule>
    <cfRule type="expression" dxfId="16665" priority="3513">
      <formula>$Y324=2</formula>
    </cfRule>
    <cfRule type="expression" dxfId="16664" priority="3514">
      <formula>$Y324=1</formula>
    </cfRule>
  </conditionalFormatting>
  <conditionalFormatting sqref="F324">
    <cfRule type="expression" dxfId="16663" priority="3503">
      <formula>$Y324=4</formula>
    </cfRule>
    <cfRule type="expression" dxfId="16662" priority="3504">
      <formula>$Y324=3</formula>
    </cfRule>
    <cfRule type="expression" dxfId="16661" priority="3505">
      <formula>$Y324=2</formula>
    </cfRule>
    <cfRule type="expression" dxfId="16660" priority="3506">
      <formula>$Y324=1</formula>
    </cfRule>
    <cfRule type="expression" dxfId="16659" priority="3507">
      <formula>$Y324=4</formula>
    </cfRule>
    <cfRule type="expression" dxfId="16658" priority="3508">
      <formula>$Y324=3</formula>
    </cfRule>
    <cfRule type="expression" dxfId="16657" priority="3509">
      <formula>$Y324=2</formula>
    </cfRule>
    <cfRule type="expression" dxfId="16656" priority="3510">
      <formula>$Y324=1</formula>
    </cfRule>
  </conditionalFormatting>
  <conditionalFormatting sqref="F324">
    <cfRule type="expression" dxfId="16655" priority="3487">
      <formula>$Y324=4</formula>
    </cfRule>
    <cfRule type="expression" dxfId="16654" priority="3488">
      <formula>$Y324=3</formula>
    </cfRule>
    <cfRule type="expression" dxfId="16653" priority="3489">
      <formula>$Y324=2</formula>
    </cfRule>
    <cfRule type="expression" dxfId="16652" priority="3490">
      <formula>$Y324=1</formula>
    </cfRule>
  </conditionalFormatting>
  <conditionalFormatting sqref="F324">
    <cfRule type="expression" dxfId="16651" priority="3499">
      <formula>$Y324=4</formula>
    </cfRule>
    <cfRule type="expression" dxfId="16650" priority="3500">
      <formula>$Y324=3</formula>
    </cfRule>
    <cfRule type="expression" dxfId="16649" priority="3501">
      <formula>$Y324=2</formula>
    </cfRule>
    <cfRule type="expression" dxfId="16648" priority="3502">
      <formula>$Y324=1</formula>
    </cfRule>
  </conditionalFormatting>
  <conditionalFormatting sqref="F324">
    <cfRule type="expression" dxfId="16647" priority="3491">
      <formula>$Y324=4</formula>
    </cfRule>
    <cfRule type="expression" dxfId="16646" priority="3492">
      <formula>$Y324=3</formula>
    </cfRule>
    <cfRule type="expression" dxfId="16645" priority="3493">
      <formula>$Y324=2</formula>
    </cfRule>
    <cfRule type="expression" dxfId="16644" priority="3494">
      <formula>$Y324=1</formula>
    </cfRule>
    <cfRule type="expression" dxfId="16643" priority="3495">
      <formula>$Y324=4</formula>
    </cfRule>
    <cfRule type="expression" dxfId="16642" priority="3496">
      <formula>$Y324=3</formula>
    </cfRule>
    <cfRule type="expression" dxfId="16641" priority="3497">
      <formula>$Y324=2</formula>
    </cfRule>
    <cfRule type="expression" dxfId="16640" priority="3498">
      <formula>$Y324=1</formula>
    </cfRule>
  </conditionalFormatting>
  <conditionalFormatting sqref="F324">
    <cfRule type="expression" dxfId="16639" priority="3479">
      <formula>$Y324=4</formula>
    </cfRule>
    <cfRule type="expression" dxfId="16638" priority="3480">
      <formula>$Y324=3</formula>
    </cfRule>
    <cfRule type="expression" dxfId="16637" priority="3481">
      <formula>$Y324=2</formula>
    </cfRule>
    <cfRule type="expression" dxfId="16636" priority="3482">
      <formula>$Y324=1</formula>
    </cfRule>
    <cfRule type="expression" dxfId="16635" priority="3483">
      <formula>$Y324=4</formula>
    </cfRule>
    <cfRule type="expression" dxfId="16634" priority="3484">
      <formula>$Y324=3</formula>
    </cfRule>
    <cfRule type="expression" dxfId="16633" priority="3485">
      <formula>$Y324=2</formula>
    </cfRule>
    <cfRule type="expression" dxfId="16632" priority="3486">
      <formula>$Y324=1</formula>
    </cfRule>
  </conditionalFormatting>
  <conditionalFormatting sqref="F324">
    <cfRule type="expression" dxfId="16631" priority="3467">
      <formula>$Y324=4</formula>
    </cfRule>
    <cfRule type="expression" dxfId="16630" priority="3468">
      <formula>$Y324=3</formula>
    </cfRule>
    <cfRule type="expression" dxfId="16629" priority="3469">
      <formula>$Y324=2</formula>
    </cfRule>
    <cfRule type="expression" dxfId="16628" priority="3470">
      <formula>$Y324=1</formula>
    </cfRule>
    <cfRule type="expression" dxfId="16627" priority="3471">
      <formula>$Y324=4</formula>
    </cfRule>
    <cfRule type="expression" dxfId="16626" priority="3472">
      <formula>$Y324=3</formula>
    </cfRule>
    <cfRule type="expression" dxfId="16625" priority="3473">
      <formula>$Y324=2</formula>
    </cfRule>
    <cfRule type="expression" dxfId="16624" priority="3474">
      <formula>$Y324=1</formula>
    </cfRule>
  </conditionalFormatting>
  <conditionalFormatting sqref="F324">
    <cfRule type="expression" dxfId="16623" priority="3451">
      <formula>$Y324=4</formula>
    </cfRule>
    <cfRule type="expression" dxfId="16622" priority="3452">
      <formula>$Y324=3</formula>
    </cfRule>
    <cfRule type="expression" dxfId="16621" priority="3453">
      <formula>$Y324=2</formula>
    </cfRule>
    <cfRule type="expression" dxfId="16620" priority="3454">
      <formula>$Y324=1</formula>
    </cfRule>
  </conditionalFormatting>
  <conditionalFormatting sqref="F324">
    <cfRule type="expression" dxfId="16619" priority="3455">
      <formula>$Y324=4</formula>
    </cfRule>
    <cfRule type="expression" dxfId="16618" priority="3456">
      <formula>$Y324=3</formula>
    </cfRule>
    <cfRule type="expression" dxfId="16617" priority="3457">
      <formula>$Y324=2</formula>
    </cfRule>
    <cfRule type="expression" dxfId="16616" priority="3458">
      <formula>$Y324=1</formula>
    </cfRule>
    <cfRule type="expression" dxfId="16615" priority="3459">
      <formula>$Y324=4</formula>
    </cfRule>
    <cfRule type="expression" dxfId="16614" priority="3460">
      <formula>$Y324=3</formula>
    </cfRule>
    <cfRule type="expression" dxfId="16613" priority="3461">
      <formula>$Y324=2</formula>
    </cfRule>
    <cfRule type="expression" dxfId="16612" priority="3462">
      <formula>$Y324=1</formula>
    </cfRule>
  </conditionalFormatting>
  <conditionalFormatting sqref="F324">
    <cfRule type="expression" dxfId="16611" priority="3443">
      <formula>$Y324=4</formula>
    </cfRule>
    <cfRule type="expression" dxfId="16610" priority="3444">
      <formula>$Y324=3</formula>
    </cfRule>
    <cfRule type="expression" dxfId="16609" priority="3445">
      <formula>$Y324=2</formula>
    </cfRule>
    <cfRule type="expression" dxfId="16608" priority="3446">
      <formula>$Y324=1</formula>
    </cfRule>
    <cfRule type="expression" dxfId="16607" priority="3447">
      <formula>$Y324=4</formula>
    </cfRule>
    <cfRule type="expression" dxfId="16606" priority="3448">
      <formula>$Y324=3</formula>
    </cfRule>
    <cfRule type="expression" dxfId="16605" priority="3449">
      <formula>$Y324=2</formula>
    </cfRule>
    <cfRule type="expression" dxfId="16604" priority="3450">
      <formula>$Y324=1</formula>
    </cfRule>
  </conditionalFormatting>
  <conditionalFormatting sqref="G324">
    <cfRule type="expression" dxfId="16603" priority="3439">
      <formula>$Y324=4</formula>
    </cfRule>
    <cfRule type="expression" dxfId="16602" priority="3440">
      <formula>$Y324=3</formula>
    </cfRule>
    <cfRule type="expression" dxfId="16601" priority="3441">
      <formula>$Y324=2</formula>
    </cfRule>
    <cfRule type="expression" dxfId="16600" priority="3442">
      <formula>$Y324=1</formula>
    </cfRule>
  </conditionalFormatting>
  <conditionalFormatting sqref="G324">
    <cfRule type="expression" dxfId="16599" priority="3431">
      <formula>$Y324=4</formula>
    </cfRule>
    <cfRule type="expression" dxfId="16598" priority="3432">
      <formula>$Y324=3</formula>
    </cfRule>
    <cfRule type="expression" dxfId="16597" priority="3433">
      <formula>$Y324=2</formula>
    </cfRule>
    <cfRule type="expression" dxfId="16596" priority="3434">
      <formula>$Y324=1</formula>
    </cfRule>
    <cfRule type="expression" dxfId="16595" priority="3435">
      <formula>$Y324=4</formula>
    </cfRule>
    <cfRule type="expression" dxfId="16594" priority="3436">
      <formula>$Y324=3</formula>
    </cfRule>
    <cfRule type="expression" dxfId="16593" priority="3437">
      <formula>$Y324=2</formula>
    </cfRule>
    <cfRule type="expression" dxfId="16592" priority="3438">
      <formula>$Y324=1</formula>
    </cfRule>
  </conditionalFormatting>
  <conditionalFormatting sqref="G324">
    <cfRule type="expression" dxfId="16591" priority="3427">
      <formula>$Y324=4</formula>
    </cfRule>
    <cfRule type="expression" dxfId="16590" priority="3428">
      <formula>$Y324=3</formula>
    </cfRule>
    <cfRule type="expression" dxfId="16589" priority="3429">
      <formula>$Y324=2</formula>
    </cfRule>
    <cfRule type="expression" dxfId="16588" priority="3430">
      <formula>$Y324=1</formula>
    </cfRule>
  </conditionalFormatting>
  <conditionalFormatting sqref="G324">
    <cfRule type="expression" dxfId="16587" priority="3419">
      <formula>$Y324=4</formula>
    </cfRule>
    <cfRule type="expression" dxfId="16586" priority="3420">
      <formula>$Y324=3</formula>
    </cfRule>
    <cfRule type="expression" dxfId="16585" priority="3421">
      <formula>$Y324=2</formula>
    </cfRule>
    <cfRule type="expression" dxfId="16584" priority="3422">
      <formula>$Y324=1</formula>
    </cfRule>
    <cfRule type="expression" dxfId="16583" priority="3423">
      <formula>$Y324=4</formula>
    </cfRule>
    <cfRule type="expression" dxfId="16582" priority="3424">
      <formula>$Y324=3</formula>
    </cfRule>
    <cfRule type="expression" dxfId="16581" priority="3425">
      <formula>$Y324=2</formula>
    </cfRule>
    <cfRule type="expression" dxfId="16580" priority="3426">
      <formula>$Y324=1</formula>
    </cfRule>
  </conditionalFormatting>
  <conditionalFormatting sqref="G324">
    <cfRule type="expression" dxfId="16579" priority="3415">
      <formula>$Y324=4</formula>
    </cfRule>
    <cfRule type="expression" dxfId="16578" priority="3416">
      <formula>$Y324=3</formula>
    </cfRule>
    <cfRule type="expression" dxfId="16577" priority="3417">
      <formula>$Y324=2</formula>
    </cfRule>
    <cfRule type="expression" dxfId="16576" priority="3418">
      <formula>$Y324=1</formula>
    </cfRule>
  </conditionalFormatting>
  <conditionalFormatting sqref="G324">
    <cfRule type="expression" dxfId="16575" priority="3407">
      <formula>$Y324=4</formula>
    </cfRule>
    <cfRule type="expression" dxfId="16574" priority="3408">
      <formula>$Y324=3</formula>
    </cfRule>
    <cfRule type="expression" dxfId="16573" priority="3409">
      <formula>$Y324=2</formula>
    </cfRule>
    <cfRule type="expression" dxfId="16572" priority="3410">
      <formula>$Y324=1</formula>
    </cfRule>
    <cfRule type="expression" dxfId="16571" priority="3411">
      <formula>$Y324=4</formula>
    </cfRule>
    <cfRule type="expression" dxfId="16570" priority="3412">
      <formula>$Y324=3</formula>
    </cfRule>
    <cfRule type="expression" dxfId="16569" priority="3413">
      <formula>$Y324=2</formula>
    </cfRule>
    <cfRule type="expression" dxfId="16568" priority="3414">
      <formula>$Y324=1</formula>
    </cfRule>
  </conditionalFormatting>
  <conditionalFormatting sqref="G324">
    <cfRule type="expression" dxfId="16567" priority="3395">
      <formula>$Y324=4</formula>
    </cfRule>
    <cfRule type="expression" dxfId="16566" priority="3396">
      <formula>$Y324=3</formula>
    </cfRule>
    <cfRule type="expression" dxfId="16565" priority="3397">
      <formula>$Y324=2</formula>
    </cfRule>
    <cfRule type="expression" dxfId="16564" priority="3398">
      <formula>$Y324=1</formula>
    </cfRule>
    <cfRule type="expression" dxfId="16563" priority="3399">
      <formula>$Y324=4</formula>
    </cfRule>
    <cfRule type="expression" dxfId="16562" priority="3400">
      <formula>$Y324=3</formula>
    </cfRule>
    <cfRule type="expression" dxfId="16561" priority="3401">
      <formula>$Y324=2</formula>
    </cfRule>
    <cfRule type="expression" dxfId="16560" priority="3402">
      <formula>$Y324=1</formula>
    </cfRule>
  </conditionalFormatting>
  <conditionalFormatting sqref="L324">
    <cfRule type="expression" dxfId="16559" priority="3386">
      <formula>$Y324=4</formula>
    </cfRule>
    <cfRule type="expression" dxfId="16558" priority="3387">
      <formula>$Y324=3</formula>
    </cfRule>
    <cfRule type="expression" dxfId="16557" priority="3388">
      <formula>$Y324=2</formula>
    </cfRule>
    <cfRule type="expression" dxfId="16556" priority="3389">
      <formula>$Y324=1</formula>
    </cfRule>
  </conditionalFormatting>
  <conditionalFormatting sqref="X324">
    <cfRule type="expression" dxfId="16555" priority="3382">
      <formula>$Y324=4</formula>
    </cfRule>
    <cfRule type="expression" dxfId="16554" priority="3383">
      <formula>$Y324=3</formula>
    </cfRule>
    <cfRule type="expression" dxfId="16553" priority="3384">
      <formula>$Y324=2</formula>
    </cfRule>
    <cfRule type="expression" dxfId="16552" priority="3385">
      <formula>$Y324=1</formula>
    </cfRule>
  </conditionalFormatting>
  <conditionalFormatting sqref="X324">
    <cfRule type="expression" dxfId="16551" priority="3378">
      <formula>$Y324=4</formula>
    </cfRule>
    <cfRule type="expression" dxfId="16550" priority="3379">
      <formula>$Y324=3</formula>
    </cfRule>
    <cfRule type="expression" dxfId="16549" priority="3380">
      <formula>$Y324=2</formula>
    </cfRule>
    <cfRule type="expression" dxfId="16548" priority="3381">
      <formula>$Y324=1</formula>
    </cfRule>
  </conditionalFormatting>
  <conditionalFormatting sqref="W324">
    <cfRule type="expression" dxfId="16547" priority="3366">
      <formula>$Y324=4</formula>
    </cfRule>
    <cfRule type="expression" dxfId="16546" priority="3367">
      <formula>$Y324=3</formula>
    </cfRule>
    <cfRule type="expression" dxfId="16545" priority="3368">
      <formula>$Y324=2</formula>
    </cfRule>
    <cfRule type="expression" dxfId="16544" priority="3369">
      <formula>$Y324=1</formula>
    </cfRule>
  </conditionalFormatting>
  <conditionalFormatting sqref="W324">
    <cfRule type="expression" dxfId="16543" priority="3374">
      <formula>$Y324=4</formula>
    </cfRule>
    <cfRule type="expression" dxfId="16542" priority="3375">
      <formula>$Y324=3</formula>
    </cfRule>
    <cfRule type="expression" dxfId="16541" priority="3376">
      <formula>$Y324=2</formula>
    </cfRule>
    <cfRule type="expression" dxfId="16540" priority="3377">
      <formula>$Y324=1</formula>
    </cfRule>
  </conditionalFormatting>
  <conditionalFormatting sqref="W324">
    <cfRule type="expression" dxfId="16539" priority="3370">
      <formula>$Y324=4</formula>
    </cfRule>
    <cfRule type="expression" dxfId="16538" priority="3371">
      <formula>$Y324=3</formula>
    </cfRule>
    <cfRule type="expression" dxfId="16537" priority="3372">
      <formula>$Y324=2</formula>
    </cfRule>
    <cfRule type="expression" dxfId="16536" priority="3373">
      <formula>$Y324=1</formula>
    </cfRule>
  </conditionalFormatting>
  <conditionalFormatting sqref="AA324">
    <cfRule type="expression" dxfId="16535" priority="3354">
      <formula>$Y324=4</formula>
    </cfRule>
    <cfRule type="expression" dxfId="16534" priority="3355">
      <formula>$Y324=3</formula>
    </cfRule>
    <cfRule type="expression" dxfId="16533" priority="3356">
      <formula>$Y324=2</formula>
    </cfRule>
    <cfRule type="expression" dxfId="16532" priority="3357">
      <formula>$Y324=1</formula>
    </cfRule>
  </conditionalFormatting>
  <conditionalFormatting sqref="AA324">
    <cfRule type="expression" dxfId="16531" priority="3362">
      <formula>$Y324=4</formula>
    </cfRule>
    <cfRule type="expression" dxfId="16530" priority="3363">
      <formula>$Y324=3</formula>
    </cfRule>
    <cfRule type="expression" dxfId="16529" priority="3364">
      <formula>$Y324=2</formula>
    </cfRule>
    <cfRule type="expression" dxfId="16528" priority="3365">
      <formula>$Y324=1</formula>
    </cfRule>
  </conditionalFormatting>
  <conditionalFormatting sqref="AA324">
    <cfRule type="expression" dxfId="16527" priority="3358">
      <formula>$Y324=4</formula>
    </cfRule>
    <cfRule type="expression" dxfId="16526" priority="3359">
      <formula>$Y324=3</formula>
    </cfRule>
    <cfRule type="expression" dxfId="16525" priority="3360">
      <formula>$Y324=2</formula>
    </cfRule>
    <cfRule type="expression" dxfId="16524" priority="3361">
      <formula>$Y324=1</formula>
    </cfRule>
  </conditionalFormatting>
  <conditionalFormatting sqref="AF324">
    <cfRule type="expression" dxfId="16523" priority="3342">
      <formula>$Y324=4</formula>
    </cfRule>
    <cfRule type="expression" dxfId="16522" priority="3343">
      <formula>$Y324=3</formula>
    </cfRule>
    <cfRule type="expression" dxfId="16521" priority="3344">
      <formula>$Y324=2</formula>
    </cfRule>
    <cfRule type="expression" dxfId="16520" priority="3345">
      <formula>$Y324=1</formula>
    </cfRule>
  </conditionalFormatting>
  <conditionalFormatting sqref="AF324">
    <cfRule type="expression" dxfId="16519" priority="3350">
      <formula>$Y324=4</formula>
    </cfRule>
    <cfRule type="expression" dxfId="16518" priority="3351">
      <formula>$Y324=3</formula>
    </cfRule>
    <cfRule type="expression" dxfId="16517" priority="3352">
      <formula>$Y324=2</formula>
    </cfRule>
    <cfRule type="expression" dxfId="16516" priority="3353">
      <formula>$Y324=1</formula>
    </cfRule>
  </conditionalFormatting>
  <conditionalFormatting sqref="AF324">
    <cfRule type="expression" dxfId="16515" priority="3346">
      <formula>$Y324=4</formula>
    </cfRule>
    <cfRule type="expression" dxfId="16514" priority="3347">
      <formula>$Y324=3</formula>
    </cfRule>
    <cfRule type="expression" dxfId="16513" priority="3348">
      <formula>$Y324=2</formula>
    </cfRule>
    <cfRule type="expression" dxfId="16512" priority="3349">
      <formula>$Y324=1</formula>
    </cfRule>
  </conditionalFormatting>
  <conditionalFormatting sqref="Y320:Y323 S320:V323">
    <cfRule type="expression" dxfId="16511" priority="3338">
      <formula>$Y320=4</formula>
    </cfRule>
    <cfRule type="expression" dxfId="16510" priority="3339">
      <formula>$Y320=3</formula>
    </cfRule>
    <cfRule type="expression" dxfId="16509" priority="3340">
      <formula>$Y320=2</formula>
    </cfRule>
    <cfRule type="expression" dxfId="16508" priority="3341">
      <formula>$Y320=1</formula>
    </cfRule>
  </conditionalFormatting>
  <conditionalFormatting sqref="Y320:Y323 S320:V323">
    <cfRule type="expression" dxfId="16507" priority="3334">
      <formula>$Y320=4</formula>
    </cfRule>
    <cfRule type="expression" dxfId="16506" priority="3335">
      <formula>$Y320=3</formula>
    </cfRule>
    <cfRule type="expression" dxfId="16505" priority="3336">
      <formula>$Y320=2</formula>
    </cfRule>
    <cfRule type="expression" dxfId="16504" priority="3337">
      <formula>$Y320=1</formula>
    </cfRule>
  </conditionalFormatting>
  <conditionalFormatting sqref="Y320:Y323 S320:V323">
    <cfRule type="expression" dxfId="16503" priority="3330">
      <formula>$Y320=4</formula>
    </cfRule>
    <cfRule type="expression" dxfId="16502" priority="3331">
      <formula>$Y320=3</formula>
    </cfRule>
    <cfRule type="expression" dxfId="16501" priority="3332">
      <formula>$Y320=2</formula>
    </cfRule>
    <cfRule type="expression" dxfId="16500" priority="3333">
      <formula>$Y320=1</formula>
    </cfRule>
  </conditionalFormatting>
  <conditionalFormatting sqref="X320:X323">
    <cfRule type="expression" dxfId="16499" priority="3326">
      <formula>$Y320=4</formula>
    </cfRule>
    <cfRule type="expression" dxfId="16498" priority="3327">
      <formula>$Y320=3</formula>
    </cfRule>
    <cfRule type="expression" dxfId="16497" priority="3328">
      <formula>$Y320=2</formula>
    </cfRule>
    <cfRule type="expression" dxfId="16496" priority="3329">
      <formula>$Y320=1</formula>
    </cfRule>
  </conditionalFormatting>
  <conditionalFormatting sqref="X320:X323">
    <cfRule type="expression" dxfId="16495" priority="3322">
      <formula>$Y320=4</formula>
    </cfRule>
    <cfRule type="expression" dxfId="16494" priority="3323">
      <formula>$Y320=3</formula>
    </cfRule>
    <cfRule type="expression" dxfId="16493" priority="3324">
      <formula>$Y320=2</formula>
    </cfRule>
    <cfRule type="expression" dxfId="16492" priority="3325">
      <formula>$Y320=1</formula>
    </cfRule>
  </conditionalFormatting>
  <conditionalFormatting sqref="W320:W323">
    <cfRule type="expression" dxfId="16491" priority="3318">
      <formula>$Y320=4</formula>
    </cfRule>
    <cfRule type="expression" dxfId="16490" priority="3319">
      <formula>$Y320=3</formula>
    </cfRule>
    <cfRule type="expression" dxfId="16489" priority="3320">
      <formula>$Y320=2</formula>
    </cfRule>
    <cfRule type="expression" dxfId="16488" priority="3321">
      <formula>$Y320=1</formula>
    </cfRule>
  </conditionalFormatting>
  <conditionalFormatting sqref="W320:W323">
    <cfRule type="expression" dxfId="16487" priority="3314">
      <formula>$Y320=4</formula>
    </cfRule>
    <cfRule type="expression" dxfId="16486" priority="3315">
      <formula>$Y320=3</formula>
    </cfRule>
    <cfRule type="expression" dxfId="16485" priority="3316">
      <formula>$Y320=2</formula>
    </cfRule>
    <cfRule type="expression" dxfId="16484" priority="3317">
      <formula>$Y320=1</formula>
    </cfRule>
  </conditionalFormatting>
  <conditionalFormatting sqref="W320:W323">
    <cfRule type="expression" dxfId="16483" priority="3310">
      <formula>$Y320=4</formula>
    </cfRule>
    <cfRule type="expression" dxfId="16482" priority="3311">
      <formula>$Y320=3</formula>
    </cfRule>
    <cfRule type="expression" dxfId="16481" priority="3312">
      <formula>$Y320=2</formula>
    </cfRule>
    <cfRule type="expression" dxfId="16480" priority="3313">
      <formula>$Y320=1</formula>
    </cfRule>
  </conditionalFormatting>
  <conditionalFormatting sqref="B325">
    <cfRule type="expression" dxfId="16479" priority="3306">
      <formula>$Y325=4</formula>
    </cfRule>
    <cfRule type="expression" dxfId="16478" priority="3307">
      <formula>$Y325=3</formula>
    </cfRule>
  </conditionalFormatting>
  <conditionalFormatting sqref="B325">
    <cfRule type="expression" dxfId="16477" priority="3308">
      <formula>$Y325=2</formula>
    </cfRule>
    <cfRule type="expression" dxfId="16476" priority="3309">
      <formula>$Y325=1</formula>
    </cfRule>
  </conditionalFormatting>
  <conditionalFormatting sqref="B325">
    <cfRule type="expression" dxfId="16475" priority="3302">
      <formula>$Y325=4</formula>
    </cfRule>
    <cfRule type="expression" dxfId="16474" priority="3303">
      <formula>$Y325=3</formula>
    </cfRule>
  </conditionalFormatting>
  <conditionalFormatting sqref="B325">
    <cfRule type="expression" dxfId="16473" priority="3304">
      <formula>$Y325=2</formula>
    </cfRule>
    <cfRule type="expression" dxfId="16472" priority="3305">
      <formula>$Y325=1</formula>
    </cfRule>
  </conditionalFormatting>
  <conditionalFormatting sqref="B325">
    <cfRule type="expression" dxfId="16471" priority="3298">
      <formula>$Y325=4</formula>
    </cfRule>
    <cfRule type="expression" dxfId="16470" priority="3299">
      <formula>$Y325=3</formula>
    </cfRule>
  </conditionalFormatting>
  <conditionalFormatting sqref="B325">
    <cfRule type="expression" dxfId="16469" priority="3300">
      <formula>$Y325=2</formula>
    </cfRule>
    <cfRule type="expression" dxfId="16468" priority="3301">
      <formula>$Y325=1</formula>
    </cfRule>
  </conditionalFormatting>
  <conditionalFormatting sqref="B325">
    <cfRule type="expression" dxfId="16467" priority="3294">
      <formula>$Y325=4</formula>
    </cfRule>
    <cfRule type="expression" dxfId="16466" priority="3295">
      <formula>$Y325=3</formula>
    </cfRule>
  </conditionalFormatting>
  <conditionalFormatting sqref="B325">
    <cfRule type="expression" dxfId="16465" priority="3296">
      <formula>$Y325=2</formula>
    </cfRule>
    <cfRule type="expression" dxfId="16464" priority="3297">
      <formula>$Y325=1</formula>
    </cfRule>
  </conditionalFormatting>
  <conditionalFormatting sqref="B325">
    <cfRule type="expression" dxfId="16463" priority="3290">
      <formula>$Y325=4</formula>
    </cfRule>
    <cfRule type="expression" dxfId="16462" priority="3291">
      <formula>$Y325=3</formula>
    </cfRule>
  </conditionalFormatting>
  <conditionalFormatting sqref="B325">
    <cfRule type="expression" dxfId="16461" priority="3292">
      <formula>$Y325=2</formula>
    </cfRule>
    <cfRule type="expression" dxfId="16460" priority="3293">
      <formula>$Y325=1</formula>
    </cfRule>
  </conditionalFormatting>
  <conditionalFormatting sqref="B325">
    <cfRule type="expression" dxfId="16459" priority="3286">
      <formula>$Y325=4</formula>
    </cfRule>
    <cfRule type="expression" dxfId="16458" priority="3287">
      <formula>$Y325=3</formula>
    </cfRule>
  </conditionalFormatting>
  <conditionalFormatting sqref="B325">
    <cfRule type="expression" dxfId="16457" priority="3288">
      <formula>$Y325=2</formula>
    </cfRule>
    <cfRule type="expression" dxfId="16456" priority="3289">
      <formula>$Y325=1</formula>
    </cfRule>
  </conditionalFormatting>
  <conditionalFormatting sqref="C325">
    <cfRule type="expression" dxfId="16455" priority="3282">
      <formula>$Y325=4</formula>
    </cfRule>
    <cfRule type="expression" dxfId="16454" priority="3283">
      <formula>$Y325=3</formula>
    </cfRule>
  </conditionalFormatting>
  <conditionalFormatting sqref="C325">
    <cfRule type="expression" dxfId="16453" priority="3284">
      <formula>$Y325=2</formula>
    </cfRule>
    <cfRule type="expression" dxfId="16452" priority="3285">
      <formula>$Y325=1</formula>
    </cfRule>
  </conditionalFormatting>
  <conditionalFormatting sqref="C325">
    <cfRule type="expression" dxfId="16451" priority="3278">
      <formula>$Y325=4</formula>
    </cfRule>
    <cfRule type="expression" dxfId="16450" priority="3279">
      <formula>$Y325=3</formula>
    </cfRule>
  </conditionalFormatting>
  <conditionalFormatting sqref="C325">
    <cfRule type="expression" dxfId="16449" priority="3280">
      <formula>$Y325=2</formula>
    </cfRule>
    <cfRule type="expression" dxfId="16448" priority="3281">
      <formula>$Y325=1</formula>
    </cfRule>
  </conditionalFormatting>
  <conditionalFormatting sqref="C325">
    <cfRule type="expression" dxfId="16447" priority="3274">
      <formula>$Y325=4</formula>
    </cfRule>
    <cfRule type="expression" dxfId="16446" priority="3275">
      <formula>$Y325=3</formula>
    </cfRule>
  </conditionalFormatting>
  <conditionalFormatting sqref="C325">
    <cfRule type="expression" dxfId="16445" priority="3276">
      <formula>$Y325=2</formula>
    </cfRule>
    <cfRule type="expression" dxfId="16444" priority="3277">
      <formula>$Y325=1</formula>
    </cfRule>
  </conditionalFormatting>
  <conditionalFormatting sqref="C325">
    <cfRule type="expression" dxfId="16443" priority="3270">
      <formula>$Y325=4</formula>
    </cfRule>
    <cfRule type="expression" dxfId="16442" priority="3271">
      <formula>$Y325=3</formula>
    </cfRule>
  </conditionalFormatting>
  <conditionalFormatting sqref="C325">
    <cfRule type="expression" dxfId="16441" priority="3272">
      <formula>$Y325=2</formula>
    </cfRule>
    <cfRule type="expression" dxfId="16440" priority="3273">
      <formula>$Y325=1</formula>
    </cfRule>
  </conditionalFormatting>
  <conditionalFormatting sqref="C325">
    <cfRule type="expression" dxfId="16439" priority="3266">
      <formula>$Y325=4</formula>
    </cfRule>
    <cfRule type="expression" dxfId="16438" priority="3267">
      <formula>$Y325=3</formula>
    </cfRule>
  </conditionalFormatting>
  <conditionalFormatting sqref="C325">
    <cfRule type="expression" dxfId="16437" priority="3268">
      <formula>$Y325=2</formula>
    </cfRule>
    <cfRule type="expression" dxfId="16436" priority="3269">
      <formula>$Y325=1</formula>
    </cfRule>
  </conditionalFormatting>
  <conditionalFormatting sqref="C325">
    <cfRule type="expression" dxfId="16435" priority="3262">
      <formula>$Y325=4</formula>
    </cfRule>
    <cfRule type="expression" dxfId="16434" priority="3263">
      <formula>$Y325=3</formula>
    </cfRule>
  </conditionalFormatting>
  <conditionalFormatting sqref="C325">
    <cfRule type="expression" dxfId="16433" priority="3264">
      <formula>$Y325=2</formula>
    </cfRule>
    <cfRule type="expression" dxfId="16432" priority="3265">
      <formula>$Y325=1</formula>
    </cfRule>
  </conditionalFormatting>
  <conditionalFormatting sqref="F325">
    <cfRule type="expression" dxfId="16431" priority="3258">
      <formula>$Y325=4</formula>
    </cfRule>
    <cfRule type="expression" dxfId="16430" priority="3259">
      <formula>$Y325=3</formula>
    </cfRule>
    <cfRule type="expression" dxfId="16429" priority="3260">
      <formula>$Y325=2</formula>
    </cfRule>
    <cfRule type="expression" dxfId="16428" priority="3261">
      <formula>$Y325=1</formula>
    </cfRule>
  </conditionalFormatting>
  <conditionalFormatting sqref="F325">
    <cfRule type="expression" dxfId="16427" priority="3250">
      <formula>$Y325=4</formula>
    </cfRule>
    <cfRule type="expression" dxfId="16426" priority="3251">
      <formula>$Y325=3</formula>
    </cfRule>
    <cfRule type="expression" dxfId="16425" priority="3252">
      <formula>$Y325=2</formula>
    </cfRule>
    <cfRule type="expression" dxfId="16424" priority="3253">
      <formula>$Y325=1</formula>
    </cfRule>
    <cfRule type="expression" dxfId="16423" priority="3254">
      <formula>$Y325=4</formula>
    </cfRule>
    <cfRule type="expression" dxfId="16422" priority="3255">
      <formula>$Y325=3</formula>
    </cfRule>
    <cfRule type="expression" dxfId="16421" priority="3256">
      <formula>$Y325=2</formula>
    </cfRule>
    <cfRule type="expression" dxfId="16420" priority="3257">
      <formula>$Y325=1</formula>
    </cfRule>
  </conditionalFormatting>
  <conditionalFormatting sqref="F325">
    <cfRule type="expression" dxfId="16419" priority="3234">
      <formula>$Y325=4</formula>
    </cfRule>
    <cfRule type="expression" dxfId="16418" priority="3235">
      <formula>$Y325=3</formula>
    </cfRule>
    <cfRule type="expression" dxfId="16417" priority="3236">
      <formula>$Y325=2</formula>
    </cfRule>
    <cfRule type="expression" dxfId="16416" priority="3237">
      <formula>$Y325=1</formula>
    </cfRule>
  </conditionalFormatting>
  <conditionalFormatting sqref="F325">
    <cfRule type="expression" dxfId="16415" priority="3246">
      <formula>$Y325=4</formula>
    </cfRule>
    <cfRule type="expression" dxfId="16414" priority="3247">
      <formula>$Y325=3</formula>
    </cfRule>
    <cfRule type="expression" dxfId="16413" priority="3248">
      <formula>$Y325=2</formula>
    </cfRule>
    <cfRule type="expression" dxfId="16412" priority="3249">
      <formula>$Y325=1</formula>
    </cfRule>
  </conditionalFormatting>
  <conditionalFormatting sqref="F325">
    <cfRule type="expression" dxfId="16411" priority="3238">
      <formula>$Y325=4</formula>
    </cfRule>
    <cfRule type="expression" dxfId="16410" priority="3239">
      <formula>$Y325=3</formula>
    </cfRule>
    <cfRule type="expression" dxfId="16409" priority="3240">
      <formula>$Y325=2</formula>
    </cfRule>
    <cfRule type="expression" dxfId="16408" priority="3241">
      <formula>$Y325=1</formula>
    </cfRule>
    <cfRule type="expression" dxfId="16407" priority="3242">
      <formula>$Y325=4</formula>
    </cfRule>
    <cfRule type="expression" dxfId="16406" priority="3243">
      <formula>$Y325=3</formula>
    </cfRule>
    <cfRule type="expression" dxfId="16405" priority="3244">
      <formula>$Y325=2</formula>
    </cfRule>
    <cfRule type="expression" dxfId="16404" priority="3245">
      <formula>$Y325=1</formula>
    </cfRule>
  </conditionalFormatting>
  <conditionalFormatting sqref="F325">
    <cfRule type="expression" dxfId="16403" priority="3226">
      <formula>$Y325=4</formula>
    </cfRule>
    <cfRule type="expression" dxfId="16402" priority="3227">
      <formula>$Y325=3</formula>
    </cfRule>
    <cfRule type="expression" dxfId="16401" priority="3228">
      <formula>$Y325=2</formula>
    </cfRule>
    <cfRule type="expression" dxfId="16400" priority="3229">
      <formula>$Y325=1</formula>
    </cfRule>
    <cfRule type="expression" dxfId="16399" priority="3230">
      <formula>$Y325=4</formula>
    </cfRule>
    <cfRule type="expression" dxfId="16398" priority="3231">
      <formula>$Y325=3</formula>
    </cfRule>
    <cfRule type="expression" dxfId="16397" priority="3232">
      <formula>$Y325=2</formula>
    </cfRule>
    <cfRule type="expression" dxfId="16396" priority="3233">
      <formula>$Y325=1</formula>
    </cfRule>
  </conditionalFormatting>
  <conditionalFormatting sqref="F325">
    <cfRule type="expression" dxfId="16395" priority="3222">
      <formula>$Y325=4</formula>
    </cfRule>
    <cfRule type="expression" dxfId="16394" priority="3223">
      <formula>$Y325=3</formula>
    </cfRule>
    <cfRule type="expression" dxfId="16393" priority="3224">
      <formula>$Y325=2</formula>
    </cfRule>
    <cfRule type="expression" dxfId="16392" priority="3225">
      <formula>$Y325=1</formula>
    </cfRule>
  </conditionalFormatting>
  <conditionalFormatting sqref="F325">
    <cfRule type="expression" dxfId="16391" priority="3214">
      <formula>$Y325=4</formula>
    </cfRule>
    <cfRule type="expression" dxfId="16390" priority="3215">
      <formula>$Y325=3</formula>
    </cfRule>
    <cfRule type="expression" dxfId="16389" priority="3216">
      <formula>$Y325=2</formula>
    </cfRule>
    <cfRule type="expression" dxfId="16388" priority="3217">
      <formula>$Y325=1</formula>
    </cfRule>
    <cfRule type="expression" dxfId="16387" priority="3218">
      <formula>$Y325=4</formula>
    </cfRule>
    <cfRule type="expression" dxfId="16386" priority="3219">
      <formula>$Y325=3</formula>
    </cfRule>
    <cfRule type="expression" dxfId="16385" priority="3220">
      <formula>$Y325=2</formula>
    </cfRule>
    <cfRule type="expression" dxfId="16384" priority="3221">
      <formula>$Y325=1</formula>
    </cfRule>
  </conditionalFormatting>
  <conditionalFormatting sqref="F325">
    <cfRule type="expression" dxfId="16383" priority="3198">
      <formula>$Y325=4</formula>
    </cfRule>
    <cfRule type="expression" dxfId="16382" priority="3199">
      <formula>$Y325=3</formula>
    </cfRule>
    <cfRule type="expression" dxfId="16381" priority="3200">
      <formula>$Y325=2</formula>
    </cfRule>
    <cfRule type="expression" dxfId="16380" priority="3201">
      <formula>$Y325=1</formula>
    </cfRule>
  </conditionalFormatting>
  <conditionalFormatting sqref="F325">
    <cfRule type="expression" dxfId="16379" priority="3210">
      <formula>$Y325=4</formula>
    </cfRule>
    <cfRule type="expression" dxfId="16378" priority="3211">
      <formula>$Y325=3</formula>
    </cfRule>
    <cfRule type="expression" dxfId="16377" priority="3212">
      <formula>$Y325=2</formula>
    </cfRule>
    <cfRule type="expression" dxfId="16376" priority="3213">
      <formula>$Y325=1</formula>
    </cfRule>
  </conditionalFormatting>
  <conditionalFormatting sqref="F325">
    <cfRule type="expression" dxfId="16375" priority="3202">
      <formula>$Y325=4</formula>
    </cfRule>
    <cfRule type="expression" dxfId="16374" priority="3203">
      <formula>$Y325=3</formula>
    </cfRule>
    <cfRule type="expression" dxfId="16373" priority="3204">
      <formula>$Y325=2</formula>
    </cfRule>
    <cfRule type="expression" dxfId="16372" priority="3205">
      <formula>$Y325=1</formula>
    </cfRule>
    <cfRule type="expression" dxfId="16371" priority="3206">
      <formula>$Y325=4</formula>
    </cfRule>
    <cfRule type="expression" dxfId="16370" priority="3207">
      <formula>$Y325=3</formula>
    </cfRule>
    <cfRule type="expression" dxfId="16369" priority="3208">
      <formula>$Y325=2</formula>
    </cfRule>
    <cfRule type="expression" dxfId="16368" priority="3209">
      <formula>$Y325=1</formula>
    </cfRule>
  </conditionalFormatting>
  <conditionalFormatting sqref="F325">
    <cfRule type="expression" dxfId="16367" priority="3190">
      <formula>$Y325=4</formula>
    </cfRule>
    <cfRule type="expression" dxfId="16366" priority="3191">
      <formula>$Y325=3</formula>
    </cfRule>
    <cfRule type="expression" dxfId="16365" priority="3192">
      <formula>$Y325=2</formula>
    </cfRule>
    <cfRule type="expression" dxfId="16364" priority="3193">
      <formula>$Y325=1</formula>
    </cfRule>
    <cfRule type="expression" dxfId="16363" priority="3194">
      <formula>$Y325=4</formula>
    </cfRule>
    <cfRule type="expression" dxfId="16362" priority="3195">
      <formula>$Y325=3</formula>
    </cfRule>
    <cfRule type="expression" dxfId="16361" priority="3196">
      <formula>$Y325=2</formula>
    </cfRule>
    <cfRule type="expression" dxfId="16360" priority="3197">
      <formula>$Y325=1</formula>
    </cfRule>
  </conditionalFormatting>
  <conditionalFormatting sqref="G325">
    <cfRule type="expression" dxfId="16359" priority="3186">
      <formula>$Y325=4</formula>
    </cfRule>
    <cfRule type="expression" dxfId="16358" priority="3187">
      <formula>$Y325=3</formula>
    </cfRule>
    <cfRule type="expression" dxfId="16357" priority="3188">
      <formula>$Y325=2</formula>
    </cfRule>
    <cfRule type="expression" dxfId="16356" priority="3189">
      <formula>$Y325=1</formula>
    </cfRule>
  </conditionalFormatting>
  <conditionalFormatting sqref="G325">
    <cfRule type="expression" dxfId="16355" priority="3178">
      <formula>$Y325=4</formula>
    </cfRule>
    <cfRule type="expression" dxfId="16354" priority="3179">
      <formula>$Y325=3</formula>
    </cfRule>
    <cfRule type="expression" dxfId="16353" priority="3180">
      <formula>$Y325=2</formula>
    </cfRule>
    <cfRule type="expression" dxfId="16352" priority="3181">
      <formula>$Y325=1</formula>
    </cfRule>
    <cfRule type="expression" dxfId="16351" priority="3182">
      <formula>$Y325=4</formula>
    </cfRule>
    <cfRule type="expression" dxfId="16350" priority="3183">
      <formula>$Y325=3</formula>
    </cfRule>
    <cfRule type="expression" dxfId="16349" priority="3184">
      <formula>$Y325=2</formula>
    </cfRule>
    <cfRule type="expression" dxfId="16348" priority="3185">
      <formula>$Y325=1</formula>
    </cfRule>
  </conditionalFormatting>
  <conditionalFormatting sqref="G325">
    <cfRule type="expression" dxfId="16347" priority="3174">
      <formula>$Y325=4</formula>
    </cfRule>
    <cfRule type="expression" dxfId="16346" priority="3175">
      <formula>$Y325=3</formula>
    </cfRule>
    <cfRule type="expression" dxfId="16345" priority="3176">
      <formula>$Y325=2</formula>
    </cfRule>
    <cfRule type="expression" dxfId="16344" priority="3177">
      <formula>$Y325=1</formula>
    </cfRule>
  </conditionalFormatting>
  <conditionalFormatting sqref="G325">
    <cfRule type="expression" dxfId="16343" priority="3166">
      <formula>$Y325=4</formula>
    </cfRule>
    <cfRule type="expression" dxfId="16342" priority="3167">
      <formula>$Y325=3</formula>
    </cfRule>
    <cfRule type="expression" dxfId="16341" priority="3168">
      <formula>$Y325=2</formula>
    </cfRule>
    <cfRule type="expression" dxfId="16340" priority="3169">
      <formula>$Y325=1</formula>
    </cfRule>
    <cfRule type="expression" dxfId="16339" priority="3170">
      <formula>$Y325=4</formula>
    </cfRule>
    <cfRule type="expression" dxfId="16338" priority="3171">
      <formula>$Y325=3</formula>
    </cfRule>
    <cfRule type="expression" dxfId="16337" priority="3172">
      <formula>$Y325=2</formula>
    </cfRule>
    <cfRule type="expression" dxfId="16336" priority="3173">
      <formula>$Y325=1</formula>
    </cfRule>
  </conditionalFormatting>
  <conditionalFormatting sqref="G325">
    <cfRule type="expression" dxfId="16335" priority="3162">
      <formula>$Y325=4</formula>
    </cfRule>
    <cfRule type="expression" dxfId="16334" priority="3163">
      <formula>$Y325=3</formula>
    </cfRule>
    <cfRule type="expression" dxfId="16333" priority="3164">
      <formula>$Y325=2</formula>
    </cfRule>
    <cfRule type="expression" dxfId="16332" priority="3165">
      <formula>$Y325=1</formula>
    </cfRule>
  </conditionalFormatting>
  <conditionalFormatting sqref="G325">
    <cfRule type="expression" dxfId="16331" priority="3154">
      <formula>$Y325=4</formula>
    </cfRule>
    <cfRule type="expression" dxfId="16330" priority="3155">
      <formula>$Y325=3</formula>
    </cfRule>
    <cfRule type="expression" dxfId="16329" priority="3156">
      <formula>$Y325=2</formula>
    </cfRule>
    <cfRule type="expression" dxfId="16328" priority="3157">
      <formula>$Y325=1</formula>
    </cfRule>
    <cfRule type="expression" dxfId="16327" priority="3158">
      <formula>$Y325=4</formula>
    </cfRule>
    <cfRule type="expression" dxfId="16326" priority="3159">
      <formula>$Y325=3</formula>
    </cfRule>
    <cfRule type="expression" dxfId="16325" priority="3160">
      <formula>$Y325=2</formula>
    </cfRule>
    <cfRule type="expression" dxfId="16324" priority="3161">
      <formula>$Y325=1</formula>
    </cfRule>
  </conditionalFormatting>
  <conditionalFormatting sqref="G325">
    <cfRule type="expression" dxfId="16323" priority="3150">
      <formula>$Y325=4</formula>
    </cfRule>
    <cfRule type="expression" dxfId="16322" priority="3151">
      <formula>$Y325=3</formula>
    </cfRule>
    <cfRule type="expression" dxfId="16321" priority="3152">
      <formula>$Y325=2</formula>
    </cfRule>
    <cfRule type="expression" dxfId="16320" priority="3153">
      <formula>$Y325=1</formula>
    </cfRule>
  </conditionalFormatting>
  <conditionalFormatting sqref="G325">
    <cfRule type="expression" dxfId="16319" priority="3142">
      <formula>$Y325=4</formula>
    </cfRule>
    <cfRule type="expression" dxfId="16318" priority="3143">
      <formula>$Y325=3</formula>
    </cfRule>
    <cfRule type="expression" dxfId="16317" priority="3144">
      <formula>$Y325=2</formula>
    </cfRule>
    <cfRule type="expression" dxfId="16316" priority="3145">
      <formula>$Y325=1</formula>
    </cfRule>
    <cfRule type="expression" dxfId="16315" priority="3146">
      <formula>$Y325=4</formula>
    </cfRule>
    <cfRule type="expression" dxfId="16314" priority="3147">
      <formula>$Y325=3</formula>
    </cfRule>
    <cfRule type="expression" dxfId="16313" priority="3148">
      <formula>$Y325=2</formula>
    </cfRule>
    <cfRule type="expression" dxfId="16312" priority="3149">
      <formula>$Y325=1</formula>
    </cfRule>
  </conditionalFormatting>
  <conditionalFormatting sqref="P325:P336">
    <cfRule type="expression" dxfId="16311" priority="3138">
      <formula>$Y325=4</formula>
    </cfRule>
    <cfRule type="expression" dxfId="16310" priority="3139">
      <formula>$Y325=3</formula>
    </cfRule>
    <cfRule type="expression" dxfId="16309" priority="3140">
      <formula>$Y325=2</formula>
    </cfRule>
    <cfRule type="expression" dxfId="16308" priority="3141">
      <formula>$Y325=1</formula>
    </cfRule>
  </conditionalFormatting>
  <conditionalFormatting sqref="P325:P336">
    <cfRule type="expression" dxfId="16307" priority="3134">
      <formula>$Y325=4</formula>
    </cfRule>
    <cfRule type="expression" dxfId="16306" priority="3135">
      <formula>$Y325=3</formula>
    </cfRule>
    <cfRule type="expression" dxfId="16305" priority="3136">
      <formula>$Y325=2</formula>
    </cfRule>
    <cfRule type="expression" dxfId="16304" priority="3137">
      <formula>$Y325=1</formula>
    </cfRule>
  </conditionalFormatting>
  <conditionalFormatting sqref="P325:P336">
    <cfRule type="expression" dxfId="16303" priority="3130">
      <formula>$Y325=4</formula>
    </cfRule>
    <cfRule type="expression" dxfId="16302" priority="3131">
      <formula>$Y325=3</formula>
    </cfRule>
    <cfRule type="expression" dxfId="16301" priority="3132">
      <formula>$Y325=2</formula>
    </cfRule>
    <cfRule type="expression" dxfId="16300" priority="3133">
      <formula>$Y325=1</formula>
    </cfRule>
  </conditionalFormatting>
  <conditionalFormatting sqref="R325">
    <cfRule type="expression" dxfId="16299" priority="3126">
      <formula>$Y325=4</formula>
    </cfRule>
    <cfRule type="expression" dxfId="16298" priority="3127">
      <formula>$Y325=3</formula>
    </cfRule>
    <cfRule type="expression" dxfId="16297" priority="3128">
      <formula>$Y325=2</formula>
    </cfRule>
    <cfRule type="expression" dxfId="16296" priority="3129">
      <formula>$Y325=1</formula>
    </cfRule>
  </conditionalFormatting>
  <conditionalFormatting sqref="R325">
    <cfRule type="expression" dxfId="16295" priority="3122">
      <formula>$Y325=4</formula>
    </cfRule>
    <cfRule type="expression" dxfId="16294" priority="3123">
      <formula>$Y325=3</formula>
    </cfRule>
    <cfRule type="expression" dxfId="16293" priority="3124">
      <formula>$Y325=2</formula>
    </cfRule>
    <cfRule type="expression" dxfId="16292" priority="3125">
      <formula>$Y325=1</formula>
    </cfRule>
  </conditionalFormatting>
  <conditionalFormatting sqref="O325">
    <cfRule type="expression" dxfId="16291" priority="3118">
      <formula>$Y325=4</formula>
    </cfRule>
    <cfRule type="expression" dxfId="16290" priority="3119">
      <formula>$Y325=3</formula>
    </cfRule>
    <cfRule type="expression" dxfId="16289" priority="3120">
      <formula>$Y325=2</formula>
    </cfRule>
    <cfRule type="expression" dxfId="16288" priority="3121">
      <formula>$Y325=1</formula>
    </cfRule>
  </conditionalFormatting>
  <conditionalFormatting sqref="O325">
    <cfRule type="expression" dxfId="16287" priority="3114">
      <formula>$Y325=4</formula>
    </cfRule>
    <cfRule type="expression" dxfId="16286" priority="3115">
      <formula>$Y325=3</formula>
    </cfRule>
    <cfRule type="expression" dxfId="16285" priority="3116">
      <formula>$Y325=2</formula>
    </cfRule>
    <cfRule type="expression" dxfId="16284" priority="3117">
      <formula>$Y325=1</formula>
    </cfRule>
  </conditionalFormatting>
  <conditionalFormatting sqref="Y325:Z325 S325:V325 AB325:AE325">
    <cfRule type="expression" dxfId="16283" priority="3110">
      <formula>$Y325=4</formula>
    </cfRule>
    <cfRule type="expression" dxfId="16282" priority="3111">
      <formula>$Y325=3</formula>
    </cfRule>
    <cfRule type="expression" dxfId="16281" priority="3112">
      <formula>$Y325=2</formula>
    </cfRule>
    <cfRule type="expression" dxfId="16280" priority="3113">
      <formula>$Y325=1</formula>
    </cfRule>
  </conditionalFormatting>
  <conditionalFormatting sqref="Y325:Z325 S325:V325 AB325:AE325">
    <cfRule type="expression" dxfId="16279" priority="3106">
      <formula>$Y325=4</formula>
    </cfRule>
    <cfRule type="expression" dxfId="16278" priority="3107">
      <formula>$Y325=3</formula>
    </cfRule>
    <cfRule type="expression" dxfId="16277" priority="3108">
      <formula>$Y325=2</formula>
    </cfRule>
    <cfRule type="expression" dxfId="16276" priority="3109">
      <formula>$Y325=1</formula>
    </cfRule>
  </conditionalFormatting>
  <conditionalFormatting sqref="Y325:Z325 S325:V325 AB325:AE325">
    <cfRule type="expression" dxfId="16275" priority="3102">
      <formula>$Y325=4</formula>
    </cfRule>
    <cfRule type="expression" dxfId="16274" priority="3103">
      <formula>$Y325=3</formula>
    </cfRule>
    <cfRule type="expression" dxfId="16273" priority="3104">
      <formula>$Y325=2</formula>
    </cfRule>
    <cfRule type="expression" dxfId="16272" priority="3105">
      <formula>$Y325=1</formula>
    </cfRule>
  </conditionalFormatting>
  <conditionalFormatting sqref="N325">
    <cfRule type="expression" dxfId="16271" priority="3098">
      <formula>$Y325=4</formula>
    </cfRule>
    <cfRule type="expression" dxfId="16270" priority="3099">
      <formula>$Y325=3</formula>
    </cfRule>
    <cfRule type="expression" dxfId="16269" priority="3100">
      <formula>$Y325=2</formula>
    </cfRule>
    <cfRule type="expression" dxfId="16268" priority="3101">
      <formula>$Y325=1</formula>
    </cfRule>
  </conditionalFormatting>
  <conditionalFormatting sqref="N325">
    <cfRule type="expression" dxfId="16267" priority="3094">
      <formula>$Y325=4</formula>
    </cfRule>
    <cfRule type="expression" dxfId="16266" priority="3095">
      <formula>$Y325=3</formula>
    </cfRule>
    <cfRule type="expression" dxfId="16265" priority="3096">
      <formula>$Y325=2</formula>
    </cfRule>
    <cfRule type="expression" dxfId="16264" priority="3097">
      <formula>$Y325=1</formula>
    </cfRule>
  </conditionalFormatting>
  <conditionalFormatting sqref="Q325">
    <cfRule type="expression" dxfId="16263" priority="3090">
      <formula>$Y325=4</formula>
    </cfRule>
    <cfRule type="expression" dxfId="16262" priority="3091">
      <formula>$Y325=3</formula>
    </cfRule>
    <cfRule type="expression" dxfId="16261" priority="3092">
      <formula>$Y325=2</formula>
    </cfRule>
    <cfRule type="expression" dxfId="16260" priority="3093">
      <formula>$Y325=1</formula>
    </cfRule>
  </conditionalFormatting>
  <conditionalFormatting sqref="Q325">
    <cfRule type="expression" dxfId="16259" priority="3086">
      <formula>$Y325=4</formula>
    </cfRule>
    <cfRule type="expression" dxfId="16258" priority="3087">
      <formula>$Y325=3</formula>
    </cfRule>
    <cfRule type="expression" dxfId="16257" priority="3088">
      <formula>$Y325=2</formula>
    </cfRule>
    <cfRule type="expression" dxfId="16256" priority="3089">
      <formula>$Y325=1</formula>
    </cfRule>
  </conditionalFormatting>
  <conditionalFormatting sqref="Q325">
    <cfRule type="expression" dxfId="16255" priority="3082">
      <formula>$Y325=4</formula>
    </cfRule>
    <cfRule type="expression" dxfId="16254" priority="3083">
      <formula>$Y325=3</formula>
    </cfRule>
    <cfRule type="expression" dxfId="16253" priority="3084">
      <formula>$Y325=2</formula>
    </cfRule>
    <cfRule type="expression" dxfId="16252" priority="3085">
      <formula>$Y325=1</formula>
    </cfRule>
  </conditionalFormatting>
  <conditionalFormatting sqref="X325">
    <cfRule type="expression" dxfId="16251" priority="3078">
      <formula>$Y325=4</formula>
    </cfRule>
    <cfRule type="expression" dxfId="16250" priority="3079">
      <formula>$Y325=3</formula>
    </cfRule>
    <cfRule type="expression" dxfId="16249" priority="3080">
      <formula>$Y325=2</formula>
    </cfRule>
    <cfRule type="expression" dxfId="16248" priority="3081">
      <formula>$Y325=1</formula>
    </cfRule>
  </conditionalFormatting>
  <conditionalFormatting sqref="X325">
    <cfRule type="expression" dxfId="16247" priority="3074">
      <formula>$Y325=4</formula>
    </cfRule>
    <cfRule type="expression" dxfId="16246" priority="3075">
      <formula>$Y325=3</formula>
    </cfRule>
    <cfRule type="expression" dxfId="16245" priority="3076">
      <formula>$Y325=2</formula>
    </cfRule>
    <cfRule type="expression" dxfId="16244" priority="3077">
      <formula>$Y325=1</formula>
    </cfRule>
  </conditionalFormatting>
  <conditionalFormatting sqref="W325">
    <cfRule type="expression" dxfId="16243" priority="3070">
      <formula>$Y325=4</formula>
    </cfRule>
    <cfRule type="expression" dxfId="16242" priority="3071">
      <formula>$Y325=3</formula>
    </cfRule>
    <cfRule type="expression" dxfId="16241" priority="3072">
      <formula>$Y325=2</formula>
    </cfRule>
    <cfRule type="expression" dxfId="16240" priority="3073">
      <formula>$Y325=1</formula>
    </cfRule>
  </conditionalFormatting>
  <conditionalFormatting sqref="W325">
    <cfRule type="expression" dxfId="16239" priority="3066">
      <formula>$Y325=4</formula>
    </cfRule>
    <cfRule type="expression" dxfId="16238" priority="3067">
      <formula>$Y325=3</formula>
    </cfRule>
    <cfRule type="expression" dxfId="16237" priority="3068">
      <formula>$Y325=2</formula>
    </cfRule>
    <cfRule type="expression" dxfId="16236" priority="3069">
      <formula>$Y325=1</formula>
    </cfRule>
  </conditionalFormatting>
  <conditionalFormatting sqref="W325">
    <cfRule type="expression" dxfId="16235" priority="3062">
      <formula>$Y325=4</formula>
    </cfRule>
    <cfRule type="expression" dxfId="16234" priority="3063">
      <formula>$Y325=3</formula>
    </cfRule>
    <cfRule type="expression" dxfId="16233" priority="3064">
      <formula>$Y325=2</formula>
    </cfRule>
    <cfRule type="expression" dxfId="16232" priority="3065">
      <formula>$Y325=1</formula>
    </cfRule>
  </conditionalFormatting>
  <conditionalFormatting sqref="AA325">
    <cfRule type="expression" dxfId="16231" priority="3058">
      <formula>$Y325=4</formula>
    </cfRule>
    <cfRule type="expression" dxfId="16230" priority="3059">
      <formula>$Y325=3</formula>
    </cfRule>
    <cfRule type="expression" dxfId="16229" priority="3060">
      <formula>$Y325=2</formula>
    </cfRule>
    <cfRule type="expression" dxfId="16228" priority="3061">
      <formula>$Y325=1</formula>
    </cfRule>
  </conditionalFormatting>
  <conditionalFormatting sqref="AA325">
    <cfRule type="expression" dxfId="16227" priority="3054">
      <formula>$Y325=4</formula>
    </cfRule>
    <cfRule type="expression" dxfId="16226" priority="3055">
      <formula>$Y325=3</formula>
    </cfRule>
    <cfRule type="expression" dxfId="16225" priority="3056">
      <formula>$Y325=2</formula>
    </cfRule>
    <cfRule type="expression" dxfId="16224" priority="3057">
      <formula>$Y325=1</formula>
    </cfRule>
  </conditionalFormatting>
  <conditionalFormatting sqref="AA325">
    <cfRule type="expression" dxfId="16223" priority="3050">
      <formula>$Y325=4</formula>
    </cfRule>
    <cfRule type="expression" dxfId="16222" priority="3051">
      <formula>$Y325=3</formula>
    </cfRule>
    <cfRule type="expression" dxfId="16221" priority="3052">
      <formula>$Y325=2</formula>
    </cfRule>
    <cfRule type="expression" dxfId="16220" priority="3053">
      <formula>$Y325=1</formula>
    </cfRule>
  </conditionalFormatting>
  <conditionalFormatting sqref="AF325">
    <cfRule type="expression" dxfId="16219" priority="3046">
      <formula>$Y325=4</formula>
    </cfRule>
    <cfRule type="expression" dxfId="16218" priority="3047">
      <formula>$Y325=3</formula>
    </cfRule>
    <cfRule type="expression" dxfId="16217" priority="3048">
      <formula>$Y325=2</formula>
    </cfRule>
    <cfRule type="expression" dxfId="16216" priority="3049">
      <formula>$Y325=1</formula>
    </cfRule>
  </conditionalFormatting>
  <conditionalFormatting sqref="AF325">
    <cfRule type="expression" dxfId="16215" priority="3042">
      <formula>$Y325=4</formula>
    </cfRule>
    <cfRule type="expression" dxfId="16214" priority="3043">
      <formula>$Y325=3</formula>
    </cfRule>
    <cfRule type="expression" dxfId="16213" priority="3044">
      <formula>$Y325=2</formula>
    </cfRule>
    <cfRule type="expression" dxfId="16212" priority="3045">
      <formula>$Y325=1</formula>
    </cfRule>
  </conditionalFormatting>
  <conditionalFormatting sqref="AF325">
    <cfRule type="expression" dxfId="16211" priority="3038">
      <formula>$Y325=4</formula>
    </cfRule>
    <cfRule type="expression" dxfId="16210" priority="3039">
      <formula>$Y325=3</formula>
    </cfRule>
    <cfRule type="expression" dxfId="16209" priority="3040">
      <formula>$Y325=2</formula>
    </cfRule>
    <cfRule type="expression" dxfId="16208" priority="3041">
      <formula>$Y325=1</formula>
    </cfRule>
  </conditionalFormatting>
  <conditionalFormatting sqref="P325:P336">
    <cfRule type="expression" dxfId="16207" priority="3034">
      <formula>$Y325=4</formula>
    </cfRule>
    <cfRule type="expression" dxfId="16206" priority="3035">
      <formula>$Y325=3</formula>
    </cfRule>
    <cfRule type="expression" dxfId="16205" priority="3036">
      <formula>$Y325=2</formula>
    </cfRule>
    <cfRule type="expression" dxfId="16204" priority="3037">
      <formula>$Y325=1</formula>
    </cfRule>
  </conditionalFormatting>
  <conditionalFormatting sqref="P325:P336">
    <cfRule type="expression" dxfId="16203" priority="3030">
      <formula>$Y325=4</formula>
    </cfRule>
    <cfRule type="expression" dxfId="16202" priority="3031">
      <formula>$Y325=3</formula>
    </cfRule>
    <cfRule type="expression" dxfId="16201" priority="3032">
      <formula>$Y325=2</formula>
    </cfRule>
    <cfRule type="expression" dxfId="16200" priority="3033">
      <formula>$Y325=1</formula>
    </cfRule>
  </conditionalFormatting>
  <conditionalFormatting sqref="P325:P336">
    <cfRule type="expression" dxfId="16199" priority="3026">
      <formula>$Y325=4</formula>
    </cfRule>
    <cfRule type="expression" dxfId="16198" priority="3027">
      <formula>$Y325=3</formula>
    </cfRule>
    <cfRule type="expression" dxfId="16197" priority="3028">
      <formula>$Y325=2</formula>
    </cfRule>
    <cfRule type="expression" dxfId="16196" priority="3029">
      <formula>$Y325=1</formula>
    </cfRule>
  </conditionalFormatting>
  <conditionalFormatting sqref="J326:J338">
    <cfRule type="expression" dxfId="16195" priority="2405">
      <formula>$Y326=4</formula>
    </cfRule>
    <cfRule type="expression" dxfId="16194" priority="2406">
      <formula>$Y326=3</formula>
    </cfRule>
    <cfRule type="expression" dxfId="16193" priority="2407">
      <formula>$Y326=2</formula>
    </cfRule>
    <cfRule type="expression" dxfId="16192" priority="2408">
      <formula>$Y326=1</formula>
    </cfRule>
  </conditionalFormatting>
  <conditionalFormatting sqref="A326:A339">
    <cfRule type="expression" dxfId="16191" priority="2417">
      <formula>$Y326=4</formula>
    </cfRule>
    <cfRule type="expression" dxfId="16190" priority="2418">
      <formula>$Y326=3</formula>
    </cfRule>
  </conditionalFormatting>
  <conditionalFormatting sqref="A326:A339">
    <cfRule type="expression" dxfId="16189" priority="2419">
      <formula>$Y326=2</formula>
    </cfRule>
    <cfRule type="expression" dxfId="16188" priority="2420">
      <formula>$Y326=1</formula>
    </cfRule>
  </conditionalFormatting>
  <conditionalFormatting sqref="D326:D338">
    <cfRule type="expression" dxfId="16187" priority="2413">
      <formula>$Y326=4</formula>
    </cfRule>
    <cfRule type="expression" dxfId="16186" priority="2414">
      <formula>$Y326=3</formula>
    </cfRule>
  </conditionalFormatting>
  <conditionalFormatting sqref="D326:D338">
    <cfRule type="expression" dxfId="16185" priority="2415">
      <formula>$Y326=2</formula>
    </cfRule>
    <cfRule type="expression" dxfId="16184" priority="2416">
      <formula>$Y326=1</formula>
    </cfRule>
  </conditionalFormatting>
  <conditionalFormatting sqref="E326:E338 J326:K338 K339">
    <cfRule type="expression" dxfId="16183" priority="2409">
      <formula>$Y326=4</formula>
    </cfRule>
    <cfRule type="expression" dxfId="16182" priority="2410">
      <formula>$Y326=3</formula>
    </cfRule>
    <cfRule type="expression" dxfId="16181" priority="2411">
      <formula>$Y326=2</formula>
    </cfRule>
    <cfRule type="expression" dxfId="16180" priority="2412">
      <formula>$Y326=1</formula>
    </cfRule>
  </conditionalFormatting>
  <conditionalFormatting sqref="J326:J338">
    <cfRule type="expression" dxfId="16179" priority="2401">
      <formula>$Y326=4</formula>
    </cfRule>
    <cfRule type="expression" dxfId="16178" priority="2402">
      <formula>$Y326=3</formula>
    </cfRule>
    <cfRule type="expression" dxfId="16177" priority="2403">
      <formula>$Y326=2</formula>
    </cfRule>
    <cfRule type="expression" dxfId="16176" priority="2404">
      <formula>$Y326=1</formula>
    </cfRule>
  </conditionalFormatting>
  <conditionalFormatting sqref="I326:I338">
    <cfRule type="expression" dxfId="16175" priority="2397">
      <formula>$Y326=4</formula>
    </cfRule>
    <cfRule type="expression" dxfId="16174" priority="2398">
      <formula>$Y326=3</formula>
    </cfRule>
    <cfRule type="expression" dxfId="16173" priority="2399">
      <formula>$Y326=2</formula>
    </cfRule>
    <cfRule type="expression" dxfId="16172" priority="2400">
      <formula>$Y326=1</formula>
    </cfRule>
  </conditionalFormatting>
  <conditionalFormatting sqref="I326:I338">
    <cfRule type="expression" dxfId="16171" priority="2393">
      <formula>$Y326=4</formula>
    </cfRule>
    <cfRule type="expression" dxfId="16170" priority="2394">
      <formula>$Y326=3</formula>
    </cfRule>
    <cfRule type="expression" dxfId="16169" priority="2395">
      <formula>$Y326=2</formula>
    </cfRule>
    <cfRule type="expression" dxfId="16168" priority="2396">
      <formula>$Y326=1</formula>
    </cfRule>
  </conditionalFormatting>
  <conditionalFormatting sqref="H326:H338">
    <cfRule type="expression" dxfId="16167" priority="2389">
      <formula>$Y326=4</formula>
    </cfRule>
    <cfRule type="expression" dxfId="16166" priority="2390">
      <formula>$Y326=3</formula>
    </cfRule>
    <cfRule type="expression" dxfId="16165" priority="2391">
      <formula>$Y326=2</formula>
    </cfRule>
    <cfRule type="expression" dxfId="16164" priority="2392">
      <formula>$Y326=1</formula>
    </cfRule>
  </conditionalFormatting>
  <conditionalFormatting sqref="H326:H338">
    <cfRule type="expression" dxfId="16163" priority="2381">
      <formula>$Y326=4</formula>
    </cfRule>
    <cfRule type="expression" dxfId="16162" priority="2382">
      <formula>$Y326=3</formula>
    </cfRule>
    <cfRule type="expression" dxfId="16161" priority="2383">
      <formula>$Y326=2</formula>
    </cfRule>
    <cfRule type="expression" dxfId="16160" priority="2384">
      <formula>$Y326=1</formula>
    </cfRule>
    <cfRule type="expression" dxfId="16159" priority="2385">
      <formula>$Y326=4</formula>
    </cfRule>
    <cfRule type="expression" dxfId="16158" priority="2386">
      <formula>$Y326=3</formula>
    </cfRule>
    <cfRule type="expression" dxfId="16157" priority="2387">
      <formula>$Y326=2</formula>
    </cfRule>
    <cfRule type="expression" dxfId="16156" priority="2388">
      <formula>$Y326=1</formula>
    </cfRule>
  </conditionalFormatting>
  <conditionalFormatting sqref="H326:H338">
    <cfRule type="expression" dxfId="16155" priority="2377">
      <formula>$Y326=4</formula>
    </cfRule>
    <cfRule type="expression" dxfId="16154" priority="2378">
      <formula>$Y326=3</formula>
    </cfRule>
    <cfRule type="expression" dxfId="16153" priority="2379">
      <formula>$Y326=2</formula>
    </cfRule>
    <cfRule type="expression" dxfId="16152" priority="2380">
      <formula>$Y326=1</formula>
    </cfRule>
  </conditionalFormatting>
  <conditionalFormatting sqref="H326:H338">
    <cfRule type="expression" dxfId="16151" priority="2369">
      <formula>$Y326=4</formula>
    </cfRule>
    <cfRule type="expression" dxfId="16150" priority="2370">
      <formula>$Y326=3</formula>
    </cfRule>
    <cfRule type="expression" dxfId="16149" priority="2371">
      <formula>$Y326=2</formula>
    </cfRule>
    <cfRule type="expression" dxfId="16148" priority="2372">
      <formula>$Y326=1</formula>
    </cfRule>
    <cfRule type="expression" dxfId="16147" priority="2373">
      <formula>$Y326=4</formula>
    </cfRule>
    <cfRule type="expression" dxfId="16146" priority="2374">
      <formula>$Y326=3</formula>
    </cfRule>
    <cfRule type="expression" dxfId="16145" priority="2375">
      <formula>$Y326=2</formula>
    </cfRule>
    <cfRule type="expression" dxfId="16144" priority="2376">
      <formula>$Y326=1</formula>
    </cfRule>
  </conditionalFormatting>
  <conditionalFormatting sqref="H326:H338">
    <cfRule type="expression" dxfId="16143" priority="2365">
      <formula>$Y326=4</formula>
    </cfRule>
    <cfRule type="expression" dxfId="16142" priority="2366">
      <formula>$Y326=3</formula>
    </cfRule>
    <cfRule type="expression" dxfId="16141" priority="2367">
      <formula>$Y326=2</formula>
    </cfRule>
    <cfRule type="expression" dxfId="16140" priority="2368">
      <formula>$Y326=1</formula>
    </cfRule>
  </conditionalFormatting>
  <conditionalFormatting sqref="H326:H338">
    <cfRule type="expression" dxfId="16139" priority="2357">
      <formula>$Y326=4</formula>
    </cfRule>
    <cfRule type="expression" dxfId="16138" priority="2358">
      <formula>$Y326=3</formula>
    </cfRule>
    <cfRule type="expression" dxfId="16137" priority="2359">
      <formula>$Y326=2</formula>
    </cfRule>
    <cfRule type="expression" dxfId="16136" priority="2360">
      <formula>$Y326=1</formula>
    </cfRule>
    <cfRule type="expression" dxfId="16135" priority="2361">
      <formula>$Y326=4</formula>
    </cfRule>
    <cfRule type="expression" dxfId="16134" priority="2362">
      <formula>$Y326=3</formula>
    </cfRule>
    <cfRule type="expression" dxfId="16133" priority="2363">
      <formula>$Y326=2</formula>
    </cfRule>
    <cfRule type="expression" dxfId="16132" priority="2364">
      <formula>$Y326=1</formula>
    </cfRule>
  </conditionalFormatting>
  <conditionalFormatting sqref="H326:H338">
    <cfRule type="expression" dxfId="16131" priority="2353">
      <formula>$Y326=4</formula>
    </cfRule>
    <cfRule type="expression" dxfId="16130" priority="2354">
      <formula>$Y326=3</formula>
    </cfRule>
    <cfRule type="expression" dxfId="16129" priority="2355">
      <formula>$Y326=2</formula>
    </cfRule>
    <cfRule type="expression" dxfId="16128" priority="2356">
      <formula>$Y326=1</formula>
    </cfRule>
  </conditionalFormatting>
  <conditionalFormatting sqref="H326:H338">
    <cfRule type="expression" dxfId="16127" priority="2345">
      <formula>$Y326=4</formula>
    </cfRule>
    <cfRule type="expression" dxfId="16126" priority="2346">
      <formula>$Y326=3</formula>
    </cfRule>
    <cfRule type="expression" dxfId="16125" priority="2347">
      <formula>$Y326=2</formula>
    </cfRule>
    <cfRule type="expression" dxfId="16124" priority="2348">
      <formula>$Y326=1</formula>
    </cfRule>
    <cfRule type="expression" dxfId="16123" priority="2349">
      <formula>$Y326=4</formula>
    </cfRule>
    <cfRule type="expression" dxfId="16122" priority="2350">
      <formula>$Y326=3</formula>
    </cfRule>
    <cfRule type="expression" dxfId="16121" priority="2351">
      <formula>$Y326=2</formula>
    </cfRule>
    <cfRule type="expression" dxfId="16120" priority="2352">
      <formula>$Y326=1</formula>
    </cfRule>
  </conditionalFormatting>
  <conditionalFormatting sqref="H326:H338">
    <cfRule type="expression" dxfId="16119" priority="2341">
      <formula>$Y326=4</formula>
    </cfRule>
    <cfRule type="expression" dxfId="16118" priority="2342">
      <formula>$Y326=3</formula>
    </cfRule>
    <cfRule type="expression" dxfId="16117" priority="2343">
      <formula>$Y326=2</formula>
    </cfRule>
    <cfRule type="expression" dxfId="16116" priority="2344">
      <formula>$Y326=1</formula>
    </cfRule>
  </conditionalFormatting>
  <conditionalFormatting sqref="H326:H338">
    <cfRule type="expression" dxfId="16115" priority="2333">
      <formula>$Y326=4</formula>
    </cfRule>
    <cfRule type="expression" dxfId="16114" priority="2334">
      <formula>$Y326=3</formula>
    </cfRule>
    <cfRule type="expression" dxfId="16113" priority="2335">
      <formula>$Y326=2</formula>
    </cfRule>
    <cfRule type="expression" dxfId="16112" priority="2336">
      <formula>$Y326=1</formula>
    </cfRule>
    <cfRule type="expression" dxfId="16111" priority="2337">
      <formula>$Y326=4</formula>
    </cfRule>
    <cfRule type="expression" dxfId="16110" priority="2338">
      <formula>$Y326=3</formula>
    </cfRule>
    <cfRule type="expression" dxfId="16109" priority="2339">
      <formula>$Y326=2</formula>
    </cfRule>
    <cfRule type="expression" dxfId="16108" priority="2340">
      <formula>$Y326=1</formula>
    </cfRule>
  </conditionalFormatting>
  <conditionalFormatting sqref="L326:M339">
    <cfRule type="expression" dxfId="16107" priority="2329">
      <formula>$Y326=4</formula>
    </cfRule>
    <cfRule type="expression" dxfId="16106" priority="2330">
      <formula>$Y326=3</formula>
    </cfRule>
    <cfRule type="expression" dxfId="16105" priority="2331">
      <formula>$Y326=2</formula>
    </cfRule>
    <cfRule type="expression" dxfId="16104" priority="2332">
      <formula>$Y326=1</formula>
    </cfRule>
  </conditionalFormatting>
  <conditionalFormatting sqref="B326:B336">
    <cfRule type="expression" dxfId="16103" priority="2325">
      <formula>$Y326=4</formula>
    </cfRule>
    <cfRule type="expression" dxfId="16102" priority="2326">
      <formula>$Y326=3</formula>
    </cfRule>
  </conditionalFormatting>
  <conditionalFormatting sqref="B326:B336">
    <cfRule type="expression" dxfId="16101" priority="2327">
      <formula>$Y326=2</formula>
    </cfRule>
    <cfRule type="expression" dxfId="16100" priority="2328">
      <formula>$Y326=1</formula>
    </cfRule>
  </conditionalFormatting>
  <conditionalFormatting sqref="B326:B336">
    <cfRule type="expression" dxfId="16099" priority="2321">
      <formula>$Y326=4</formula>
    </cfRule>
    <cfRule type="expression" dxfId="16098" priority="2322">
      <formula>$Y326=3</formula>
    </cfRule>
  </conditionalFormatting>
  <conditionalFormatting sqref="B326:B336">
    <cfRule type="expression" dxfId="16097" priority="2323">
      <formula>$Y326=2</formula>
    </cfRule>
    <cfRule type="expression" dxfId="16096" priority="2324">
      <formula>$Y326=1</formula>
    </cfRule>
  </conditionalFormatting>
  <conditionalFormatting sqref="B326:B336">
    <cfRule type="expression" dxfId="16095" priority="2317">
      <formula>$Y326=4</formula>
    </cfRule>
    <cfRule type="expression" dxfId="16094" priority="2318">
      <formula>$Y326=3</formula>
    </cfRule>
  </conditionalFormatting>
  <conditionalFormatting sqref="B326:B336">
    <cfRule type="expression" dxfId="16093" priority="2319">
      <formula>$Y326=2</formula>
    </cfRule>
    <cfRule type="expression" dxfId="16092" priority="2320">
      <formula>$Y326=1</formula>
    </cfRule>
  </conditionalFormatting>
  <conditionalFormatting sqref="B326:B336">
    <cfRule type="expression" dxfId="16091" priority="2313">
      <formula>$Y326=4</formula>
    </cfRule>
    <cfRule type="expression" dxfId="16090" priority="2314">
      <formula>$Y326=3</formula>
    </cfRule>
  </conditionalFormatting>
  <conditionalFormatting sqref="B326:B336">
    <cfRule type="expression" dxfId="16089" priority="2315">
      <formula>$Y326=2</formula>
    </cfRule>
    <cfRule type="expression" dxfId="16088" priority="2316">
      <formula>$Y326=1</formula>
    </cfRule>
  </conditionalFormatting>
  <conditionalFormatting sqref="B326:B336">
    <cfRule type="expression" dxfId="16087" priority="2309">
      <formula>$Y326=4</formula>
    </cfRule>
    <cfRule type="expression" dxfId="16086" priority="2310">
      <formula>$Y326=3</formula>
    </cfRule>
  </conditionalFormatting>
  <conditionalFormatting sqref="B326:B336">
    <cfRule type="expression" dxfId="16085" priority="2311">
      <formula>$Y326=2</formula>
    </cfRule>
    <cfRule type="expression" dxfId="16084" priority="2312">
      <formula>$Y326=1</formula>
    </cfRule>
  </conditionalFormatting>
  <conditionalFormatting sqref="B326:B336">
    <cfRule type="expression" dxfId="16083" priority="2305">
      <formula>$Y326=4</formula>
    </cfRule>
    <cfRule type="expression" dxfId="16082" priority="2306">
      <formula>$Y326=3</formula>
    </cfRule>
  </conditionalFormatting>
  <conditionalFormatting sqref="B326:B336">
    <cfRule type="expression" dxfId="16081" priority="2307">
      <formula>$Y326=2</formula>
    </cfRule>
    <cfRule type="expression" dxfId="16080" priority="2308">
      <formula>$Y326=1</formula>
    </cfRule>
  </conditionalFormatting>
  <conditionalFormatting sqref="C326:C336">
    <cfRule type="expression" dxfId="16079" priority="2301">
      <formula>$Y326=4</formula>
    </cfRule>
    <cfRule type="expression" dxfId="16078" priority="2302">
      <formula>$Y326=3</formula>
    </cfRule>
  </conditionalFormatting>
  <conditionalFormatting sqref="C326:C336">
    <cfRule type="expression" dxfId="16077" priority="2303">
      <formula>$Y326=2</formula>
    </cfRule>
    <cfRule type="expression" dxfId="16076" priority="2304">
      <formula>$Y326=1</formula>
    </cfRule>
  </conditionalFormatting>
  <conditionalFormatting sqref="C326:C336">
    <cfRule type="expression" dxfId="16075" priority="2297">
      <formula>$Y326=4</formula>
    </cfRule>
    <cfRule type="expression" dxfId="16074" priority="2298">
      <formula>$Y326=3</formula>
    </cfRule>
  </conditionalFormatting>
  <conditionalFormatting sqref="C326:C336">
    <cfRule type="expression" dxfId="16073" priority="2299">
      <formula>$Y326=2</formula>
    </cfRule>
    <cfRule type="expression" dxfId="16072" priority="2300">
      <formula>$Y326=1</formula>
    </cfRule>
  </conditionalFormatting>
  <conditionalFormatting sqref="C326:C336">
    <cfRule type="expression" dxfId="16071" priority="2293">
      <formula>$Y326=4</formula>
    </cfRule>
    <cfRule type="expression" dxfId="16070" priority="2294">
      <formula>$Y326=3</formula>
    </cfRule>
  </conditionalFormatting>
  <conditionalFormatting sqref="C326:C336">
    <cfRule type="expression" dxfId="16069" priority="2295">
      <formula>$Y326=2</formula>
    </cfRule>
    <cfRule type="expression" dxfId="16068" priority="2296">
      <formula>$Y326=1</formula>
    </cfRule>
  </conditionalFormatting>
  <conditionalFormatting sqref="C326:C336">
    <cfRule type="expression" dxfId="16067" priority="2289">
      <formula>$Y326=4</formula>
    </cfRule>
    <cfRule type="expression" dxfId="16066" priority="2290">
      <formula>$Y326=3</formula>
    </cfRule>
  </conditionalFormatting>
  <conditionalFormatting sqref="C326:C336">
    <cfRule type="expression" dxfId="16065" priority="2291">
      <formula>$Y326=2</formula>
    </cfRule>
    <cfRule type="expression" dxfId="16064" priority="2292">
      <formula>$Y326=1</formula>
    </cfRule>
  </conditionalFormatting>
  <conditionalFormatting sqref="C326:C336">
    <cfRule type="expression" dxfId="16063" priority="2285">
      <formula>$Y326=4</formula>
    </cfRule>
    <cfRule type="expression" dxfId="16062" priority="2286">
      <formula>$Y326=3</formula>
    </cfRule>
  </conditionalFormatting>
  <conditionalFormatting sqref="C326:C336">
    <cfRule type="expression" dxfId="16061" priority="2287">
      <formula>$Y326=2</formula>
    </cfRule>
    <cfRule type="expression" dxfId="16060" priority="2288">
      <formula>$Y326=1</formula>
    </cfRule>
  </conditionalFormatting>
  <conditionalFormatting sqref="C326:C336">
    <cfRule type="expression" dxfId="16059" priority="2281">
      <formula>$Y326=4</formula>
    </cfRule>
    <cfRule type="expression" dxfId="16058" priority="2282">
      <formula>$Y326=3</formula>
    </cfRule>
  </conditionalFormatting>
  <conditionalFormatting sqref="C326:C336">
    <cfRule type="expression" dxfId="16057" priority="2283">
      <formula>$Y326=2</formula>
    </cfRule>
    <cfRule type="expression" dxfId="16056" priority="2284">
      <formula>$Y326=1</formula>
    </cfRule>
  </conditionalFormatting>
  <conditionalFormatting sqref="F326:F336">
    <cfRule type="expression" dxfId="16055" priority="2277">
      <formula>$Y326=4</formula>
    </cfRule>
    <cfRule type="expression" dxfId="16054" priority="2278">
      <formula>$Y326=3</formula>
    </cfRule>
    <cfRule type="expression" dxfId="16053" priority="2279">
      <formula>$Y326=2</formula>
    </cfRule>
    <cfRule type="expression" dxfId="16052" priority="2280">
      <formula>$Y326=1</formula>
    </cfRule>
  </conditionalFormatting>
  <conditionalFormatting sqref="F326:F336">
    <cfRule type="expression" dxfId="16051" priority="2269">
      <formula>$Y326=4</formula>
    </cfRule>
    <cfRule type="expression" dxfId="16050" priority="2270">
      <formula>$Y326=3</formula>
    </cfRule>
    <cfRule type="expression" dxfId="16049" priority="2271">
      <formula>$Y326=2</formula>
    </cfRule>
    <cfRule type="expression" dxfId="16048" priority="2272">
      <formula>$Y326=1</formula>
    </cfRule>
    <cfRule type="expression" dxfId="16047" priority="2273">
      <formula>$Y326=4</formula>
    </cfRule>
    <cfRule type="expression" dxfId="16046" priority="2274">
      <formula>$Y326=3</formula>
    </cfRule>
    <cfRule type="expression" dxfId="16045" priority="2275">
      <formula>$Y326=2</formula>
    </cfRule>
    <cfRule type="expression" dxfId="16044" priority="2276">
      <formula>$Y326=1</formula>
    </cfRule>
  </conditionalFormatting>
  <conditionalFormatting sqref="F326:F336">
    <cfRule type="expression" dxfId="16043" priority="2253">
      <formula>$Y326=4</formula>
    </cfRule>
    <cfRule type="expression" dxfId="16042" priority="2254">
      <formula>$Y326=3</formula>
    </cfRule>
    <cfRule type="expression" dxfId="16041" priority="2255">
      <formula>$Y326=2</formula>
    </cfRule>
    <cfRule type="expression" dxfId="16040" priority="2256">
      <formula>$Y326=1</formula>
    </cfRule>
  </conditionalFormatting>
  <conditionalFormatting sqref="F326:F336">
    <cfRule type="expression" dxfId="16039" priority="2265">
      <formula>$Y326=4</formula>
    </cfRule>
    <cfRule type="expression" dxfId="16038" priority="2266">
      <formula>$Y326=3</formula>
    </cfRule>
    <cfRule type="expression" dxfId="16037" priority="2267">
      <formula>$Y326=2</formula>
    </cfRule>
    <cfRule type="expression" dxfId="16036" priority="2268">
      <formula>$Y326=1</formula>
    </cfRule>
  </conditionalFormatting>
  <conditionalFormatting sqref="F326:F336">
    <cfRule type="expression" dxfId="16035" priority="2257">
      <formula>$Y326=4</formula>
    </cfRule>
    <cfRule type="expression" dxfId="16034" priority="2258">
      <formula>$Y326=3</formula>
    </cfRule>
    <cfRule type="expression" dxfId="16033" priority="2259">
      <formula>$Y326=2</formula>
    </cfRule>
    <cfRule type="expression" dxfId="16032" priority="2260">
      <formula>$Y326=1</formula>
    </cfRule>
    <cfRule type="expression" dxfId="16031" priority="2261">
      <formula>$Y326=4</formula>
    </cfRule>
    <cfRule type="expression" dxfId="16030" priority="2262">
      <formula>$Y326=3</formula>
    </cfRule>
    <cfRule type="expression" dxfId="16029" priority="2263">
      <formula>$Y326=2</formula>
    </cfRule>
    <cfRule type="expression" dxfId="16028" priority="2264">
      <formula>$Y326=1</formula>
    </cfRule>
  </conditionalFormatting>
  <conditionalFormatting sqref="F326:F336">
    <cfRule type="expression" dxfId="16027" priority="2245">
      <formula>$Y326=4</formula>
    </cfRule>
    <cfRule type="expression" dxfId="16026" priority="2246">
      <formula>$Y326=3</formula>
    </cfRule>
    <cfRule type="expression" dxfId="16025" priority="2247">
      <formula>$Y326=2</formula>
    </cfRule>
    <cfRule type="expression" dxfId="16024" priority="2248">
      <formula>$Y326=1</formula>
    </cfRule>
    <cfRule type="expression" dxfId="16023" priority="2249">
      <formula>$Y326=4</formula>
    </cfRule>
    <cfRule type="expression" dxfId="16022" priority="2250">
      <formula>$Y326=3</formula>
    </cfRule>
    <cfRule type="expression" dxfId="16021" priority="2251">
      <formula>$Y326=2</formula>
    </cfRule>
    <cfRule type="expression" dxfId="16020" priority="2252">
      <formula>$Y326=1</formula>
    </cfRule>
  </conditionalFormatting>
  <conditionalFormatting sqref="F326:F336">
    <cfRule type="expression" dxfId="16019" priority="2241">
      <formula>$Y326=4</formula>
    </cfRule>
    <cfRule type="expression" dxfId="16018" priority="2242">
      <formula>$Y326=3</formula>
    </cfRule>
    <cfRule type="expression" dxfId="16017" priority="2243">
      <formula>$Y326=2</formula>
    </cfRule>
    <cfRule type="expression" dxfId="16016" priority="2244">
      <formula>$Y326=1</formula>
    </cfRule>
  </conditionalFormatting>
  <conditionalFormatting sqref="F326:F336">
    <cfRule type="expression" dxfId="16015" priority="2233">
      <formula>$Y326=4</formula>
    </cfRule>
    <cfRule type="expression" dxfId="16014" priority="2234">
      <formula>$Y326=3</formula>
    </cfRule>
    <cfRule type="expression" dxfId="16013" priority="2235">
      <formula>$Y326=2</formula>
    </cfRule>
    <cfRule type="expression" dxfId="16012" priority="2236">
      <formula>$Y326=1</formula>
    </cfRule>
    <cfRule type="expression" dxfId="16011" priority="2237">
      <formula>$Y326=4</formula>
    </cfRule>
    <cfRule type="expression" dxfId="16010" priority="2238">
      <formula>$Y326=3</formula>
    </cfRule>
    <cfRule type="expression" dxfId="16009" priority="2239">
      <formula>$Y326=2</formula>
    </cfRule>
    <cfRule type="expression" dxfId="16008" priority="2240">
      <formula>$Y326=1</formula>
    </cfRule>
  </conditionalFormatting>
  <conditionalFormatting sqref="F326:F336">
    <cfRule type="expression" dxfId="16007" priority="2217">
      <formula>$Y326=4</formula>
    </cfRule>
    <cfRule type="expression" dxfId="16006" priority="2218">
      <formula>$Y326=3</formula>
    </cfRule>
    <cfRule type="expression" dxfId="16005" priority="2219">
      <formula>$Y326=2</formula>
    </cfRule>
    <cfRule type="expression" dxfId="16004" priority="2220">
      <formula>$Y326=1</formula>
    </cfRule>
  </conditionalFormatting>
  <conditionalFormatting sqref="F326:F336">
    <cfRule type="expression" dxfId="16003" priority="2229">
      <formula>$Y326=4</formula>
    </cfRule>
    <cfRule type="expression" dxfId="16002" priority="2230">
      <formula>$Y326=3</formula>
    </cfRule>
    <cfRule type="expression" dxfId="16001" priority="2231">
      <formula>$Y326=2</formula>
    </cfRule>
    <cfRule type="expression" dxfId="16000" priority="2232">
      <formula>$Y326=1</formula>
    </cfRule>
  </conditionalFormatting>
  <conditionalFormatting sqref="F326:F336">
    <cfRule type="expression" dxfId="15999" priority="2221">
      <formula>$Y326=4</formula>
    </cfRule>
    <cfRule type="expression" dxfId="15998" priority="2222">
      <formula>$Y326=3</formula>
    </cfRule>
    <cfRule type="expression" dxfId="15997" priority="2223">
      <formula>$Y326=2</formula>
    </cfRule>
    <cfRule type="expression" dxfId="15996" priority="2224">
      <formula>$Y326=1</formula>
    </cfRule>
    <cfRule type="expression" dxfId="15995" priority="2225">
      <formula>$Y326=4</formula>
    </cfRule>
    <cfRule type="expression" dxfId="15994" priority="2226">
      <formula>$Y326=3</formula>
    </cfRule>
    <cfRule type="expression" dxfId="15993" priority="2227">
      <formula>$Y326=2</formula>
    </cfRule>
    <cfRule type="expression" dxfId="15992" priority="2228">
      <formula>$Y326=1</formula>
    </cfRule>
  </conditionalFormatting>
  <conditionalFormatting sqref="F326:F336">
    <cfRule type="expression" dxfId="15991" priority="2209">
      <formula>$Y326=4</formula>
    </cfRule>
    <cfRule type="expression" dxfId="15990" priority="2210">
      <formula>$Y326=3</formula>
    </cfRule>
    <cfRule type="expression" dxfId="15989" priority="2211">
      <formula>$Y326=2</formula>
    </cfRule>
    <cfRule type="expression" dxfId="15988" priority="2212">
      <formula>$Y326=1</formula>
    </cfRule>
    <cfRule type="expression" dxfId="15987" priority="2213">
      <formula>$Y326=4</formula>
    </cfRule>
    <cfRule type="expression" dxfId="15986" priority="2214">
      <formula>$Y326=3</formula>
    </cfRule>
    <cfRule type="expression" dxfId="15985" priority="2215">
      <formula>$Y326=2</formula>
    </cfRule>
    <cfRule type="expression" dxfId="15984" priority="2216">
      <formula>$Y326=1</formula>
    </cfRule>
  </conditionalFormatting>
  <conditionalFormatting sqref="G326:G336">
    <cfRule type="expression" dxfId="15983" priority="2205">
      <formula>$Y326=4</formula>
    </cfRule>
    <cfRule type="expression" dxfId="15982" priority="2206">
      <formula>$Y326=3</formula>
    </cfRule>
    <cfRule type="expression" dxfId="15981" priority="2207">
      <formula>$Y326=2</formula>
    </cfRule>
    <cfRule type="expression" dxfId="15980" priority="2208">
      <formula>$Y326=1</formula>
    </cfRule>
  </conditionalFormatting>
  <conditionalFormatting sqref="G326:G336">
    <cfRule type="expression" dxfId="15979" priority="2197">
      <formula>$Y326=4</formula>
    </cfRule>
    <cfRule type="expression" dxfId="15978" priority="2198">
      <formula>$Y326=3</formula>
    </cfRule>
    <cfRule type="expression" dxfId="15977" priority="2199">
      <formula>$Y326=2</formula>
    </cfRule>
    <cfRule type="expression" dxfId="15976" priority="2200">
      <formula>$Y326=1</formula>
    </cfRule>
    <cfRule type="expression" dxfId="15975" priority="2201">
      <formula>$Y326=4</formula>
    </cfRule>
    <cfRule type="expression" dxfId="15974" priority="2202">
      <formula>$Y326=3</formula>
    </cfRule>
    <cfRule type="expression" dxfId="15973" priority="2203">
      <formula>$Y326=2</formula>
    </cfRule>
    <cfRule type="expression" dxfId="15972" priority="2204">
      <formula>$Y326=1</formula>
    </cfRule>
  </conditionalFormatting>
  <conditionalFormatting sqref="G326:G336">
    <cfRule type="expression" dxfId="15971" priority="2193">
      <formula>$Y326=4</formula>
    </cfRule>
    <cfRule type="expression" dxfId="15970" priority="2194">
      <formula>$Y326=3</formula>
    </cfRule>
    <cfRule type="expression" dxfId="15969" priority="2195">
      <formula>$Y326=2</formula>
    </cfRule>
    <cfRule type="expression" dxfId="15968" priority="2196">
      <formula>$Y326=1</formula>
    </cfRule>
  </conditionalFormatting>
  <conditionalFormatting sqref="G326:G336">
    <cfRule type="expression" dxfId="15967" priority="2185">
      <formula>$Y326=4</formula>
    </cfRule>
    <cfRule type="expression" dxfId="15966" priority="2186">
      <formula>$Y326=3</formula>
    </cfRule>
    <cfRule type="expression" dxfId="15965" priority="2187">
      <formula>$Y326=2</formula>
    </cfRule>
    <cfRule type="expression" dxfId="15964" priority="2188">
      <formula>$Y326=1</formula>
    </cfRule>
    <cfRule type="expression" dxfId="15963" priority="2189">
      <formula>$Y326=4</formula>
    </cfRule>
    <cfRule type="expression" dxfId="15962" priority="2190">
      <formula>$Y326=3</formula>
    </cfRule>
    <cfRule type="expression" dxfId="15961" priority="2191">
      <formula>$Y326=2</formula>
    </cfRule>
    <cfRule type="expression" dxfId="15960" priority="2192">
      <formula>$Y326=1</formula>
    </cfRule>
  </conditionalFormatting>
  <conditionalFormatting sqref="G326:G336">
    <cfRule type="expression" dxfId="15959" priority="2181">
      <formula>$Y326=4</formula>
    </cfRule>
    <cfRule type="expression" dxfId="15958" priority="2182">
      <formula>$Y326=3</formula>
    </cfRule>
    <cfRule type="expression" dxfId="15957" priority="2183">
      <formula>$Y326=2</formula>
    </cfRule>
    <cfRule type="expression" dxfId="15956" priority="2184">
      <formula>$Y326=1</formula>
    </cfRule>
  </conditionalFormatting>
  <conditionalFormatting sqref="G326:G336">
    <cfRule type="expression" dxfId="15955" priority="2173">
      <formula>$Y326=4</formula>
    </cfRule>
    <cfRule type="expression" dxfId="15954" priority="2174">
      <formula>$Y326=3</formula>
    </cfRule>
    <cfRule type="expression" dxfId="15953" priority="2175">
      <formula>$Y326=2</formula>
    </cfRule>
    <cfRule type="expression" dxfId="15952" priority="2176">
      <formula>$Y326=1</formula>
    </cfRule>
    <cfRule type="expression" dxfId="15951" priority="2177">
      <formula>$Y326=4</formula>
    </cfRule>
    <cfRule type="expression" dxfId="15950" priority="2178">
      <formula>$Y326=3</formula>
    </cfRule>
    <cfRule type="expression" dxfId="15949" priority="2179">
      <formula>$Y326=2</formula>
    </cfRule>
    <cfRule type="expression" dxfId="15948" priority="2180">
      <formula>$Y326=1</formula>
    </cfRule>
  </conditionalFormatting>
  <conditionalFormatting sqref="G326:G336">
    <cfRule type="expression" dxfId="15947" priority="2169">
      <formula>$Y326=4</formula>
    </cfRule>
    <cfRule type="expression" dxfId="15946" priority="2170">
      <formula>$Y326=3</formula>
    </cfRule>
    <cfRule type="expression" dxfId="15945" priority="2171">
      <formula>$Y326=2</formula>
    </cfRule>
    <cfRule type="expression" dxfId="15944" priority="2172">
      <formula>$Y326=1</formula>
    </cfRule>
  </conditionalFormatting>
  <conditionalFormatting sqref="G326:G336">
    <cfRule type="expression" dxfId="15943" priority="2161">
      <formula>$Y326=4</formula>
    </cfRule>
    <cfRule type="expression" dxfId="15942" priority="2162">
      <formula>$Y326=3</formula>
    </cfRule>
    <cfRule type="expression" dxfId="15941" priority="2163">
      <formula>$Y326=2</formula>
    </cfRule>
    <cfRule type="expression" dxfId="15940" priority="2164">
      <formula>$Y326=1</formula>
    </cfRule>
    <cfRule type="expression" dxfId="15939" priority="2165">
      <formula>$Y326=4</formula>
    </cfRule>
    <cfRule type="expression" dxfId="15938" priority="2166">
      <formula>$Y326=3</formula>
    </cfRule>
    <cfRule type="expression" dxfId="15937" priority="2167">
      <formula>$Y326=2</formula>
    </cfRule>
    <cfRule type="expression" dxfId="15936" priority="2168">
      <formula>$Y326=1</formula>
    </cfRule>
  </conditionalFormatting>
  <conditionalFormatting sqref="P337">
    <cfRule type="expression" dxfId="15935" priority="2157">
      <formula>$Y337=4</formula>
    </cfRule>
    <cfRule type="expression" dxfId="15934" priority="2158">
      <formula>$Y337=3</formula>
    </cfRule>
    <cfRule type="expression" dxfId="15933" priority="2159">
      <formula>$Y337=2</formula>
    </cfRule>
    <cfRule type="expression" dxfId="15932" priority="2160">
      <formula>$Y337=1</formula>
    </cfRule>
  </conditionalFormatting>
  <conditionalFormatting sqref="P337">
    <cfRule type="expression" dxfId="15931" priority="2153">
      <formula>$Y337=4</formula>
    </cfRule>
    <cfRule type="expression" dxfId="15930" priority="2154">
      <formula>$Y337=3</formula>
    </cfRule>
    <cfRule type="expression" dxfId="15929" priority="2155">
      <formula>$Y337=2</formula>
    </cfRule>
    <cfRule type="expression" dxfId="15928" priority="2156">
      <formula>$Y337=1</formula>
    </cfRule>
  </conditionalFormatting>
  <conditionalFormatting sqref="P337">
    <cfRule type="expression" dxfId="15927" priority="2149">
      <formula>$Y337=4</formula>
    </cfRule>
    <cfRule type="expression" dxfId="15926" priority="2150">
      <formula>$Y337=3</formula>
    </cfRule>
    <cfRule type="expression" dxfId="15925" priority="2151">
      <formula>$Y337=2</formula>
    </cfRule>
    <cfRule type="expression" dxfId="15924" priority="2152">
      <formula>$Y337=1</formula>
    </cfRule>
  </conditionalFormatting>
  <conditionalFormatting sqref="R326:R327 R336:R337">
    <cfRule type="expression" dxfId="15923" priority="2145">
      <formula>$Y326=4</formula>
    </cfRule>
    <cfRule type="expression" dxfId="15922" priority="2146">
      <formula>$Y326=3</formula>
    </cfRule>
    <cfRule type="expression" dxfId="15921" priority="2147">
      <formula>$Y326=2</formula>
    </cfRule>
    <cfRule type="expression" dxfId="15920" priority="2148">
      <formula>$Y326=1</formula>
    </cfRule>
  </conditionalFormatting>
  <conditionalFormatting sqref="R326:R327 R336:R337">
    <cfRule type="expression" dxfId="15919" priority="2141">
      <formula>$Y326=4</formula>
    </cfRule>
    <cfRule type="expression" dxfId="15918" priority="2142">
      <formula>$Y326=3</formula>
    </cfRule>
    <cfRule type="expression" dxfId="15917" priority="2143">
      <formula>$Y326=2</formula>
    </cfRule>
    <cfRule type="expression" dxfId="15916" priority="2144">
      <formula>$Y326=1</formula>
    </cfRule>
  </conditionalFormatting>
  <conditionalFormatting sqref="O326:O337">
    <cfRule type="expression" dxfId="15915" priority="2137">
      <formula>$Y326=4</formula>
    </cfRule>
    <cfRule type="expression" dxfId="15914" priority="2138">
      <formula>$Y326=3</formula>
    </cfRule>
    <cfRule type="expression" dxfId="15913" priority="2139">
      <formula>$Y326=2</formula>
    </cfRule>
    <cfRule type="expression" dxfId="15912" priority="2140">
      <formula>$Y326=1</formula>
    </cfRule>
  </conditionalFormatting>
  <conditionalFormatting sqref="O326:O337">
    <cfRule type="expression" dxfId="15911" priority="2133">
      <formula>$Y326=4</formula>
    </cfRule>
    <cfRule type="expression" dxfId="15910" priority="2134">
      <formula>$Y326=3</formula>
    </cfRule>
    <cfRule type="expression" dxfId="15909" priority="2135">
      <formula>$Y326=2</formula>
    </cfRule>
    <cfRule type="expression" dxfId="15908" priority="2136">
      <formula>$Y326=1</formula>
    </cfRule>
  </conditionalFormatting>
  <conditionalFormatting sqref="Y326:Z327 S326:V327 S336:V337 Y336:Z337 Z328:Z335 AB326:AE337">
    <cfRule type="expression" dxfId="15907" priority="2129">
      <formula>$Y326=4</formula>
    </cfRule>
    <cfRule type="expression" dxfId="15906" priority="2130">
      <formula>$Y326=3</formula>
    </cfRule>
    <cfRule type="expression" dxfId="15905" priority="2131">
      <formula>$Y326=2</formula>
    </cfRule>
    <cfRule type="expression" dxfId="15904" priority="2132">
      <formula>$Y326=1</formula>
    </cfRule>
  </conditionalFormatting>
  <conditionalFormatting sqref="Y326:Z327 S326:V327 S336:V337 Y336:Z337 Z328:Z335 AB326:AE337">
    <cfRule type="expression" dxfId="15903" priority="2125">
      <formula>$Y326=4</formula>
    </cfRule>
    <cfRule type="expression" dxfId="15902" priority="2126">
      <formula>$Y326=3</formula>
    </cfRule>
    <cfRule type="expression" dxfId="15901" priority="2127">
      <formula>$Y326=2</formula>
    </cfRule>
    <cfRule type="expression" dxfId="15900" priority="2128">
      <formula>$Y326=1</formula>
    </cfRule>
  </conditionalFormatting>
  <conditionalFormatting sqref="Y326:Z327 S326:V327 S336:V337 Y336:Z337 Z328:Z335 AB326:AE337">
    <cfRule type="expression" dxfId="15899" priority="2121">
      <formula>$Y326=4</formula>
    </cfRule>
    <cfRule type="expression" dxfId="15898" priority="2122">
      <formula>$Y326=3</formula>
    </cfRule>
    <cfRule type="expression" dxfId="15897" priority="2123">
      <formula>$Y326=2</formula>
    </cfRule>
    <cfRule type="expression" dxfId="15896" priority="2124">
      <formula>$Y326=1</formula>
    </cfRule>
  </conditionalFormatting>
  <conditionalFormatting sqref="N326:N337">
    <cfRule type="expression" dxfId="15895" priority="2117">
      <formula>$Y326=4</formula>
    </cfRule>
    <cfRule type="expression" dxfId="15894" priority="2118">
      <formula>$Y326=3</formula>
    </cfRule>
    <cfRule type="expression" dxfId="15893" priority="2119">
      <formula>$Y326=2</formula>
    </cfRule>
    <cfRule type="expression" dxfId="15892" priority="2120">
      <formula>$Y326=1</formula>
    </cfRule>
  </conditionalFormatting>
  <conditionalFormatting sqref="N326:N337">
    <cfRule type="expression" dxfId="15891" priority="2113">
      <formula>$Y326=4</formula>
    </cfRule>
    <cfRule type="expression" dxfId="15890" priority="2114">
      <formula>$Y326=3</formula>
    </cfRule>
    <cfRule type="expression" dxfId="15889" priority="2115">
      <formula>$Y326=2</formula>
    </cfRule>
    <cfRule type="expression" dxfId="15888" priority="2116">
      <formula>$Y326=1</formula>
    </cfRule>
  </conditionalFormatting>
  <conditionalFormatting sqref="Q326:Q337">
    <cfRule type="expression" dxfId="15887" priority="2109">
      <formula>$Y326=4</formula>
    </cfRule>
    <cfRule type="expression" dxfId="15886" priority="2110">
      <formula>$Y326=3</formula>
    </cfRule>
    <cfRule type="expression" dxfId="15885" priority="2111">
      <formula>$Y326=2</formula>
    </cfRule>
    <cfRule type="expression" dxfId="15884" priority="2112">
      <formula>$Y326=1</formula>
    </cfRule>
  </conditionalFormatting>
  <conditionalFormatting sqref="Q326:Q337">
    <cfRule type="expression" dxfId="15883" priority="2105">
      <formula>$Y326=4</formula>
    </cfRule>
    <cfRule type="expression" dxfId="15882" priority="2106">
      <formula>$Y326=3</formula>
    </cfRule>
    <cfRule type="expression" dxfId="15881" priority="2107">
      <formula>$Y326=2</formula>
    </cfRule>
    <cfRule type="expression" dxfId="15880" priority="2108">
      <formula>$Y326=1</formula>
    </cfRule>
  </conditionalFormatting>
  <conditionalFormatting sqref="Q326:Q337">
    <cfRule type="expression" dxfId="15879" priority="2101">
      <formula>$Y326=4</formula>
    </cfRule>
    <cfRule type="expression" dxfId="15878" priority="2102">
      <formula>$Y326=3</formula>
    </cfRule>
    <cfRule type="expression" dxfId="15877" priority="2103">
      <formula>$Y326=2</formula>
    </cfRule>
    <cfRule type="expression" dxfId="15876" priority="2104">
      <formula>$Y326=1</formula>
    </cfRule>
  </conditionalFormatting>
  <conditionalFormatting sqref="X326:X327 X336">
    <cfRule type="expression" dxfId="15875" priority="2097">
      <formula>$Y326=4</formula>
    </cfRule>
    <cfRule type="expression" dxfId="15874" priority="2098">
      <formula>$Y326=3</formula>
    </cfRule>
    <cfRule type="expression" dxfId="15873" priority="2099">
      <formula>$Y326=2</formula>
    </cfRule>
    <cfRule type="expression" dxfId="15872" priority="2100">
      <formula>$Y326=1</formula>
    </cfRule>
  </conditionalFormatting>
  <conditionalFormatting sqref="X326:X327 X336">
    <cfRule type="expression" dxfId="15871" priority="2093">
      <formula>$Y326=4</formula>
    </cfRule>
    <cfRule type="expression" dxfId="15870" priority="2094">
      <formula>$Y326=3</formula>
    </cfRule>
    <cfRule type="expression" dxfId="15869" priority="2095">
      <formula>$Y326=2</formula>
    </cfRule>
    <cfRule type="expression" dxfId="15868" priority="2096">
      <formula>$Y326=1</formula>
    </cfRule>
  </conditionalFormatting>
  <conditionalFormatting sqref="W326:W327 W336">
    <cfRule type="expression" dxfId="15867" priority="2089">
      <formula>$Y326=4</formula>
    </cfRule>
    <cfRule type="expression" dxfId="15866" priority="2090">
      <formula>$Y326=3</formula>
    </cfRule>
    <cfRule type="expression" dxfId="15865" priority="2091">
      <formula>$Y326=2</formula>
    </cfRule>
    <cfRule type="expression" dxfId="15864" priority="2092">
      <formula>$Y326=1</formula>
    </cfRule>
  </conditionalFormatting>
  <conditionalFormatting sqref="W326:W327 W336">
    <cfRule type="expression" dxfId="15863" priority="2085">
      <formula>$Y326=4</formula>
    </cfRule>
    <cfRule type="expression" dxfId="15862" priority="2086">
      <formula>$Y326=3</formula>
    </cfRule>
    <cfRule type="expression" dxfId="15861" priority="2087">
      <formula>$Y326=2</formula>
    </cfRule>
    <cfRule type="expression" dxfId="15860" priority="2088">
      <formula>$Y326=1</formula>
    </cfRule>
  </conditionalFormatting>
  <conditionalFormatting sqref="W326:W327 W336">
    <cfRule type="expression" dxfId="15859" priority="2081">
      <formula>$Y326=4</formula>
    </cfRule>
    <cfRule type="expression" dxfId="15858" priority="2082">
      <formula>$Y326=3</formula>
    </cfRule>
    <cfRule type="expression" dxfId="15857" priority="2083">
      <formula>$Y326=2</formula>
    </cfRule>
    <cfRule type="expression" dxfId="15856" priority="2084">
      <formula>$Y326=1</formula>
    </cfRule>
  </conditionalFormatting>
  <conditionalFormatting sqref="AA326:AA337">
    <cfRule type="expression" dxfId="15855" priority="2077">
      <formula>$Y326=4</formula>
    </cfRule>
    <cfRule type="expression" dxfId="15854" priority="2078">
      <formula>$Y326=3</formula>
    </cfRule>
    <cfRule type="expression" dxfId="15853" priority="2079">
      <formula>$Y326=2</formula>
    </cfRule>
    <cfRule type="expression" dxfId="15852" priority="2080">
      <formula>$Y326=1</formula>
    </cfRule>
  </conditionalFormatting>
  <conditionalFormatting sqref="AA326:AA337">
    <cfRule type="expression" dxfId="15851" priority="2073">
      <formula>$Y326=4</formula>
    </cfRule>
    <cfRule type="expression" dxfId="15850" priority="2074">
      <formula>$Y326=3</formula>
    </cfRule>
    <cfRule type="expression" dxfId="15849" priority="2075">
      <formula>$Y326=2</formula>
    </cfRule>
    <cfRule type="expression" dxfId="15848" priority="2076">
      <formula>$Y326=1</formula>
    </cfRule>
  </conditionalFormatting>
  <conditionalFormatting sqref="AA326:AA337">
    <cfRule type="expression" dxfId="15847" priority="2069">
      <formula>$Y326=4</formula>
    </cfRule>
    <cfRule type="expression" dxfId="15846" priority="2070">
      <formula>$Y326=3</formula>
    </cfRule>
    <cfRule type="expression" dxfId="15845" priority="2071">
      <formula>$Y326=2</formula>
    </cfRule>
    <cfRule type="expression" dxfId="15844" priority="2072">
      <formula>$Y326=1</formula>
    </cfRule>
  </conditionalFormatting>
  <conditionalFormatting sqref="AF326:AF337">
    <cfRule type="expression" dxfId="15843" priority="2065">
      <formula>$Y326=4</formula>
    </cfRule>
    <cfRule type="expression" dxfId="15842" priority="2066">
      <formula>$Y326=3</formula>
    </cfRule>
    <cfRule type="expression" dxfId="15841" priority="2067">
      <formula>$Y326=2</formula>
    </cfRule>
    <cfRule type="expression" dxfId="15840" priority="2068">
      <formula>$Y326=1</formula>
    </cfRule>
  </conditionalFormatting>
  <conditionalFormatting sqref="AF326:AF337">
    <cfRule type="expression" dxfId="15839" priority="2061">
      <formula>$Y326=4</formula>
    </cfRule>
    <cfRule type="expression" dxfId="15838" priority="2062">
      <formula>$Y326=3</formula>
    </cfRule>
    <cfRule type="expression" dxfId="15837" priority="2063">
      <formula>$Y326=2</formula>
    </cfRule>
    <cfRule type="expression" dxfId="15836" priority="2064">
      <formula>$Y326=1</formula>
    </cfRule>
  </conditionalFormatting>
  <conditionalFormatting sqref="AF326:AF337">
    <cfRule type="expression" dxfId="15835" priority="2057">
      <formula>$Y326=4</formula>
    </cfRule>
    <cfRule type="expression" dxfId="15834" priority="2058">
      <formula>$Y326=3</formula>
    </cfRule>
    <cfRule type="expression" dxfId="15833" priority="2059">
      <formula>$Y326=2</formula>
    </cfRule>
    <cfRule type="expression" dxfId="15832" priority="2060">
      <formula>$Y326=1</formula>
    </cfRule>
  </conditionalFormatting>
  <conditionalFormatting sqref="P337">
    <cfRule type="expression" dxfId="15831" priority="2053">
      <formula>$Y337=4</formula>
    </cfRule>
    <cfRule type="expression" dxfId="15830" priority="2054">
      <formula>$Y337=3</formula>
    </cfRule>
    <cfRule type="expression" dxfId="15829" priority="2055">
      <formula>$Y337=2</formula>
    </cfRule>
    <cfRule type="expression" dxfId="15828" priority="2056">
      <formula>$Y337=1</formula>
    </cfRule>
  </conditionalFormatting>
  <conditionalFormatting sqref="P337">
    <cfRule type="expression" dxfId="15827" priority="2049">
      <formula>$Y337=4</formula>
    </cfRule>
    <cfRule type="expression" dxfId="15826" priority="2050">
      <formula>$Y337=3</formula>
    </cfRule>
    <cfRule type="expression" dxfId="15825" priority="2051">
      <formula>$Y337=2</formula>
    </cfRule>
    <cfRule type="expression" dxfId="15824" priority="2052">
      <formula>$Y337=1</formula>
    </cfRule>
  </conditionalFormatting>
  <conditionalFormatting sqref="P337">
    <cfRule type="expression" dxfId="15823" priority="2045">
      <formula>$Y337=4</formula>
    </cfRule>
    <cfRule type="expression" dxfId="15822" priority="2046">
      <formula>$Y337=3</formula>
    </cfRule>
    <cfRule type="expression" dxfId="15821" priority="2047">
      <formula>$Y337=2</formula>
    </cfRule>
    <cfRule type="expression" dxfId="15820" priority="2048">
      <formula>$Y337=1</formula>
    </cfRule>
  </conditionalFormatting>
  <conditionalFormatting sqref="R328:R335">
    <cfRule type="expression" dxfId="15819" priority="2041">
      <formula>$Y328=4</formula>
    </cfRule>
    <cfRule type="expression" dxfId="15818" priority="2042">
      <formula>$Y328=3</formula>
    </cfRule>
    <cfRule type="expression" dxfId="15817" priority="2043">
      <formula>$Y328=2</formula>
    </cfRule>
    <cfRule type="expression" dxfId="15816" priority="2044">
      <formula>$Y328=1</formula>
    </cfRule>
  </conditionalFormatting>
  <conditionalFormatting sqref="R328:R335">
    <cfRule type="expression" dxfId="15815" priority="2037">
      <formula>$Y328=4</formula>
    </cfRule>
    <cfRule type="expression" dxfId="15814" priority="2038">
      <formula>$Y328=3</formula>
    </cfRule>
    <cfRule type="expression" dxfId="15813" priority="2039">
      <formula>$Y328=2</formula>
    </cfRule>
    <cfRule type="expression" dxfId="15812" priority="2040">
      <formula>$Y328=1</formula>
    </cfRule>
  </conditionalFormatting>
  <conditionalFormatting sqref="Y328:Y335 S328:V335">
    <cfRule type="expression" dxfId="15811" priority="2033">
      <formula>$Y328=4</formula>
    </cfRule>
    <cfRule type="expression" dxfId="15810" priority="2034">
      <formula>$Y328=3</formula>
    </cfRule>
    <cfRule type="expression" dxfId="15809" priority="2035">
      <formula>$Y328=2</formula>
    </cfRule>
    <cfRule type="expression" dxfId="15808" priority="2036">
      <formula>$Y328=1</formula>
    </cfRule>
  </conditionalFormatting>
  <conditionalFormatting sqref="Y328:Y335 S328:V335">
    <cfRule type="expression" dxfId="15807" priority="2029">
      <formula>$Y328=4</formula>
    </cfRule>
    <cfRule type="expression" dxfId="15806" priority="2030">
      <formula>$Y328=3</formula>
    </cfRule>
    <cfRule type="expression" dxfId="15805" priority="2031">
      <formula>$Y328=2</formula>
    </cfRule>
    <cfRule type="expression" dxfId="15804" priority="2032">
      <formula>$Y328=1</formula>
    </cfRule>
  </conditionalFormatting>
  <conditionalFormatting sqref="Y328:Y335 S328:V335">
    <cfRule type="expression" dxfId="15803" priority="2025">
      <formula>$Y328=4</formula>
    </cfRule>
    <cfRule type="expression" dxfId="15802" priority="2026">
      <formula>$Y328=3</formula>
    </cfRule>
    <cfRule type="expression" dxfId="15801" priority="2027">
      <formula>$Y328=2</formula>
    </cfRule>
    <cfRule type="expression" dxfId="15800" priority="2028">
      <formula>$Y328=1</formula>
    </cfRule>
  </conditionalFormatting>
  <conditionalFormatting sqref="X328:X329">
    <cfRule type="expression" dxfId="15799" priority="2021">
      <formula>$Y328=4</formula>
    </cfRule>
    <cfRule type="expression" dxfId="15798" priority="2022">
      <formula>$Y328=3</formula>
    </cfRule>
    <cfRule type="expression" dxfId="15797" priority="2023">
      <formula>$Y328=2</formula>
    </cfRule>
    <cfRule type="expression" dxfId="15796" priority="2024">
      <formula>$Y328=1</formula>
    </cfRule>
  </conditionalFormatting>
  <conditionalFormatting sqref="X328:X329">
    <cfRule type="expression" dxfId="15795" priority="2017">
      <formula>$Y328=4</formula>
    </cfRule>
    <cfRule type="expression" dxfId="15794" priority="2018">
      <formula>$Y328=3</formula>
    </cfRule>
    <cfRule type="expression" dxfId="15793" priority="2019">
      <formula>$Y328=2</formula>
    </cfRule>
    <cfRule type="expression" dxfId="15792" priority="2020">
      <formula>$Y328=1</formula>
    </cfRule>
  </conditionalFormatting>
  <conditionalFormatting sqref="W328:W330">
    <cfRule type="expression" dxfId="15791" priority="2013">
      <formula>$Y328=4</formula>
    </cfRule>
    <cfRule type="expression" dxfId="15790" priority="2014">
      <formula>$Y328=3</formula>
    </cfRule>
    <cfRule type="expression" dxfId="15789" priority="2015">
      <formula>$Y328=2</formula>
    </cfRule>
    <cfRule type="expression" dxfId="15788" priority="2016">
      <formula>$Y328=1</formula>
    </cfRule>
  </conditionalFormatting>
  <conditionalFormatting sqref="W328:W330">
    <cfRule type="expression" dxfId="15787" priority="2009">
      <formula>$Y328=4</formula>
    </cfRule>
    <cfRule type="expression" dxfId="15786" priority="2010">
      <formula>$Y328=3</formula>
    </cfRule>
    <cfRule type="expression" dxfId="15785" priority="2011">
      <formula>$Y328=2</formula>
    </cfRule>
    <cfRule type="expression" dxfId="15784" priority="2012">
      <formula>$Y328=1</formula>
    </cfRule>
  </conditionalFormatting>
  <conditionalFormatting sqref="W328:W330">
    <cfRule type="expression" dxfId="15783" priority="2005">
      <formula>$Y328=4</formula>
    </cfRule>
    <cfRule type="expression" dxfId="15782" priority="2006">
      <formula>$Y328=3</formula>
    </cfRule>
    <cfRule type="expression" dxfId="15781" priority="2007">
      <formula>$Y328=2</formula>
    </cfRule>
    <cfRule type="expression" dxfId="15780" priority="2008">
      <formula>$Y328=1</formula>
    </cfRule>
  </conditionalFormatting>
  <conditionalFormatting sqref="B337">
    <cfRule type="expression" dxfId="15779" priority="2001">
      <formula>$Y337=4</formula>
    </cfRule>
    <cfRule type="expression" dxfId="15778" priority="2002">
      <formula>$Y337=3</formula>
    </cfRule>
  </conditionalFormatting>
  <conditionalFormatting sqref="B337">
    <cfRule type="expression" dxfId="15777" priority="2003">
      <formula>$Y337=2</formula>
    </cfRule>
    <cfRule type="expression" dxfId="15776" priority="2004">
      <formula>$Y337=1</formula>
    </cfRule>
  </conditionalFormatting>
  <conditionalFormatting sqref="B337">
    <cfRule type="expression" dxfId="15775" priority="1997">
      <formula>$Y337=4</formula>
    </cfRule>
    <cfRule type="expression" dxfId="15774" priority="1998">
      <formula>$Y337=3</formula>
    </cfRule>
  </conditionalFormatting>
  <conditionalFormatting sqref="B337">
    <cfRule type="expression" dxfId="15773" priority="1999">
      <formula>$Y337=2</formula>
    </cfRule>
    <cfRule type="expression" dxfId="15772" priority="2000">
      <formula>$Y337=1</formula>
    </cfRule>
  </conditionalFormatting>
  <conditionalFormatting sqref="B337">
    <cfRule type="expression" dxfId="15771" priority="1993">
      <formula>$Y337=4</formula>
    </cfRule>
    <cfRule type="expression" dxfId="15770" priority="1994">
      <formula>$Y337=3</formula>
    </cfRule>
  </conditionalFormatting>
  <conditionalFormatting sqref="B337">
    <cfRule type="expression" dxfId="15769" priority="1995">
      <formula>$Y337=2</formula>
    </cfRule>
    <cfRule type="expression" dxfId="15768" priority="1996">
      <formula>$Y337=1</formula>
    </cfRule>
  </conditionalFormatting>
  <conditionalFormatting sqref="B337">
    <cfRule type="expression" dxfId="15767" priority="1989">
      <formula>$Y337=4</formula>
    </cfRule>
    <cfRule type="expression" dxfId="15766" priority="1990">
      <formula>$Y337=3</formula>
    </cfRule>
  </conditionalFormatting>
  <conditionalFormatting sqref="B337">
    <cfRule type="expression" dxfId="15765" priority="1991">
      <formula>$Y337=2</formula>
    </cfRule>
    <cfRule type="expression" dxfId="15764" priority="1992">
      <formula>$Y337=1</formula>
    </cfRule>
  </conditionalFormatting>
  <conditionalFormatting sqref="B337">
    <cfRule type="expression" dxfId="15763" priority="1985">
      <formula>$Y337=4</formula>
    </cfRule>
    <cfRule type="expression" dxfId="15762" priority="1986">
      <formula>$Y337=3</formula>
    </cfRule>
  </conditionalFormatting>
  <conditionalFormatting sqref="B337">
    <cfRule type="expression" dxfId="15761" priority="1987">
      <formula>$Y337=2</formula>
    </cfRule>
    <cfRule type="expression" dxfId="15760" priority="1988">
      <formula>$Y337=1</formula>
    </cfRule>
  </conditionalFormatting>
  <conditionalFormatting sqref="B337">
    <cfRule type="expression" dxfId="15759" priority="1981">
      <formula>$Y337=4</formula>
    </cfRule>
    <cfRule type="expression" dxfId="15758" priority="1982">
      <formula>$Y337=3</formula>
    </cfRule>
  </conditionalFormatting>
  <conditionalFormatting sqref="B337">
    <cfRule type="expression" dxfId="15757" priority="1983">
      <formula>$Y337=2</formula>
    </cfRule>
    <cfRule type="expression" dxfId="15756" priority="1984">
      <formula>$Y337=1</formula>
    </cfRule>
  </conditionalFormatting>
  <conditionalFormatting sqref="C337">
    <cfRule type="expression" dxfId="15755" priority="1977">
      <formula>$Y337=4</formula>
    </cfRule>
    <cfRule type="expression" dxfId="15754" priority="1978">
      <formula>$Y337=3</formula>
    </cfRule>
  </conditionalFormatting>
  <conditionalFormatting sqref="C337">
    <cfRule type="expression" dxfId="15753" priority="1979">
      <formula>$Y337=2</formula>
    </cfRule>
    <cfRule type="expression" dxfId="15752" priority="1980">
      <formula>$Y337=1</formula>
    </cfRule>
  </conditionalFormatting>
  <conditionalFormatting sqref="C337">
    <cfRule type="expression" dxfId="15751" priority="1973">
      <formula>$Y337=4</formula>
    </cfRule>
    <cfRule type="expression" dxfId="15750" priority="1974">
      <formula>$Y337=3</formula>
    </cfRule>
  </conditionalFormatting>
  <conditionalFormatting sqref="C337">
    <cfRule type="expression" dxfId="15749" priority="1975">
      <formula>$Y337=2</formula>
    </cfRule>
    <cfRule type="expression" dxfId="15748" priority="1976">
      <formula>$Y337=1</formula>
    </cfRule>
  </conditionalFormatting>
  <conditionalFormatting sqref="C337">
    <cfRule type="expression" dxfId="15747" priority="1969">
      <formula>$Y337=4</formula>
    </cfRule>
    <cfRule type="expression" dxfId="15746" priority="1970">
      <formula>$Y337=3</formula>
    </cfRule>
  </conditionalFormatting>
  <conditionalFormatting sqref="C337">
    <cfRule type="expression" dxfId="15745" priority="1971">
      <formula>$Y337=2</formula>
    </cfRule>
    <cfRule type="expression" dxfId="15744" priority="1972">
      <formula>$Y337=1</formula>
    </cfRule>
  </conditionalFormatting>
  <conditionalFormatting sqref="C337">
    <cfRule type="expression" dxfId="15743" priority="1965">
      <formula>$Y337=4</formula>
    </cfRule>
    <cfRule type="expression" dxfId="15742" priority="1966">
      <formula>$Y337=3</formula>
    </cfRule>
  </conditionalFormatting>
  <conditionalFormatting sqref="C337">
    <cfRule type="expression" dxfId="15741" priority="1967">
      <formula>$Y337=2</formula>
    </cfRule>
    <cfRule type="expression" dxfId="15740" priority="1968">
      <formula>$Y337=1</formula>
    </cfRule>
  </conditionalFormatting>
  <conditionalFormatting sqref="C337">
    <cfRule type="expression" dxfId="15739" priority="1961">
      <formula>$Y337=4</formula>
    </cfRule>
    <cfRule type="expression" dxfId="15738" priority="1962">
      <formula>$Y337=3</formula>
    </cfRule>
  </conditionalFormatting>
  <conditionalFormatting sqref="C337">
    <cfRule type="expression" dxfId="15737" priority="1963">
      <formula>$Y337=2</formula>
    </cfRule>
    <cfRule type="expression" dxfId="15736" priority="1964">
      <formula>$Y337=1</formula>
    </cfRule>
  </conditionalFormatting>
  <conditionalFormatting sqref="C337">
    <cfRule type="expression" dxfId="15735" priority="1957">
      <formula>$Y337=4</formula>
    </cfRule>
    <cfRule type="expression" dxfId="15734" priority="1958">
      <formula>$Y337=3</formula>
    </cfRule>
  </conditionalFormatting>
  <conditionalFormatting sqref="C337">
    <cfRule type="expression" dxfId="15733" priority="1959">
      <formula>$Y337=2</formula>
    </cfRule>
    <cfRule type="expression" dxfId="15732" priority="1960">
      <formula>$Y337=1</formula>
    </cfRule>
  </conditionalFormatting>
  <conditionalFormatting sqref="F337">
    <cfRule type="expression" dxfId="15731" priority="1953">
      <formula>$Y337=4</formula>
    </cfRule>
    <cfRule type="expression" dxfId="15730" priority="1954">
      <formula>$Y337=3</formula>
    </cfRule>
    <cfRule type="expression" dxfId="15729" priority="1955">
      <formula>$Y337=2</formula>
    </cfRule>
    <cfRule type="expression" dxfId="15728" priority="1956">
      <formula>$Y337=1</formula>
    </cfRule>
  </conditionalFormatting>
  <conditionalFormatting sqref="F337">
    <cfRule type="expression" dxfId="15727" priority="1945">
      <formula>$Y337=4</formula>
    </cfRule>
    <cfRule type="expression" dxfId="15726" priority="1946">
      <formula>$Y337=3</formula>
    </cfRule>
    <cfRule type="expression" dxfId="15725" priority="1947">
      <formula>$Y337=2</formula>
    </cfRule>
    <cfRule type="expression" dxfId="15724" priority="1948">
      <formula>$Y337=1</formula>
    </cfRule>
    <cfRule type="expression" dxfId="15723" priority="1949">
      <formula>$Y337=4</formula>
    </cfRule>
    <cfRule type="expression" dxfId="15722" priority="1950">
      <formula>$Y337=3</formula>
    </cfRule>
    <cfRule type="expression" dxfId="15721" priority="1951">
      <formula>$Y337=2</formula>
    </cfRule>
    <cfRule type="expression" dxfId="15720" priority="1952">
      <formula>$Y337=1</formula>
    </cfRule>
  </conditionalFormatting>
  <conditionalFormatting sqref="F337">
    <cfRule type="expression" dxfId="15719" priority="1929">
      <formula>$Y337=4</formula>
    </cfRule>
    <cfRule type="expression" dxfId="15718" priority="1930">
      <formula>$Y337=3</formula>
    </cfRule>
    <cfRule type="expression" dxfId="15717" priority="1931">
      <formula>$Y337=2</formula>
    </cfRule>
    <cfRule type="expression" dxfId="15716" priority="1932">
      <formula>$Y337=1</formula>
    </cfRule>
  </conditionalFormatting>
  <conditionalFormatting sqref="F337">
    <cfRule type="expression" dxfId="15715" priority="1941">
      <formula>$Y337=4</formula>
    </cfRule>
    <cfRule type="expression" dxfId="15714" priority="1942">
      <formula>$Y337=3</formula>
    </cfRule>
    <cfRule type="expression" dxfId="15713" priority="1943">
      <formula>$Y337=2</formula>
    </cfRule>
    <cfRule type="expression" dxfId="15712" priority="1944">
      <formula>$Y337=1</formula>
    </cfRule>
  </conditionalFormatting>
  <conditionalFormatting sqref="F337">
    <cfRule type="expression" dxfId="15711" priority="1933">
      <formula>$Y337=4</formula>
    </cfRule>
    <cfRule type="expression" dxfId="15710" priority="1934">
      <formula>$Y337=3</formula>
    </cfRule>
    <cfRule type="expression" dxfId="15709" priority="1935">
      <formula>$Y337=2</formula>
    </cfRule>
    <cfRule type="expression" dxfId="15708" priority="1936">
      <formula>$Y337=1</formula>
    </cfRule>
    <cfRule type="expression" dxfId="15707" priority="1937">
      <formula>$Y337=4</formula>
    </cfRule>
    <cfRule type="expression" dxfId="15706" priority="1938">
      <formula>$Y337=3</formula>
    </cfRule>
    <cfRule type="expression" dxfId="15705" priority="1939">
      <formula>$Y337=2</formula>
    </cfRule>
    <cfRule type="expression" dxfId="15704" priority="1940">
      <formula>$Y337=1</formula>
    </cfRule>
  </conditionalFormatting>
  <conditionalFormatting sqref="F337">
    <cfRule type="expression" dxfId="15703" priority="1921">
      <formula>$Y337=4</formula>
    </cfRule>
    <cfRule type="expression" dxfId="15702" priority="1922">
      <formula>$Y337=3</formula>
    </cfRule>
    <cfRule type="expression" dxfId="15701" priority="1923">
      <formula>$Y337=2</formula>
    </cfRule>
    <cfRule type="expression" dxfId="15700" priority="1924">
      <formula>$Y337=1</formula>
    </cfRule>
    <cfRule type="expression" dxfId="15699" priority="1925">
      <formula>$Y337=4</formula>
    </cfRule>
    <cfRule type="expression" dxfId="15698" priority="1926">
      <formula>$Y337=3</formula>
    </cfRule>
    <cfRule type="expression" dxfId="15697" priority="1927">
      <formula>$Y337=2</formula>
    </cfRule>
    <cfRule type="expression" dxfId="15696" priority="1928">
      <formula>$Y337=1</formula>
    </cfRule>
  </conditionalFormatting>
  <conditionalFormatting sqref="F337">
    <cfRule type="expression" dxfId="15695" priority="1917">
      <formula>$Y337=4</formula>
    </cfRule>
    <cfRule type="expression" dxfId="15694" priority="1918">
      <formula>$Y337=3</formula>
    </cfRule>
    <cfRule type="expression" dxfId="15693" priority="1919">
      <formula>$Y337=2</formula>
    </cfRule>
    <cfRule type="expression" dxfId="15692" priority="1920">
      <formula>$Y337=1</formula>
    </cfRule>
  </conditionalFormatting>
  <conditionalFormatting sqref="F337">
    <cfRule type="expression" dxfId="15691" priority="1909">
      <formula>$Y337=4</formula>
    </cfRule>
    <cfRule type="expression" dxfId="15690" priority="1910">
      <formula>$Y337=3</formula>
    </cfRule>
    <cfRule type="expression" dxfId="15689" priority="1911">
      <formula>$Y337=2</formula>
    </cfRule>
    <cfRule type="expression" dxfId="15688" priority="1912">
      <formula>$Y337=1</formula>
    </cfRule>
    <cfRule type="expression" dxfId="15687" priority="1913">
      <formula>$Y337=4</formula>
    </cfRule>
    <cfRule type="expression" dxfId="15686" priority="1914">
      <formula>$Y337=3</formula>
    </cfRule>
    <cfRule type="expression" dxfId="15685" priority="1915">
      <formula>$Y337=2</formula>
    </cfRule>
    <cfRule type="expression" dxfId="15684" priority="1916">
      <formula>$Y337=1</formula>
    </cfRule>
  </conditionalFormatting>
  <conditionalFormatting sqref="F337">
    <cfRule type="expression" dxfId="15683" priority="1893">
      <formula>$Y337=4</formula>
    </cfRule>
    <cfRule type="expression" dxfId="15682" priority="1894">
      <formula>$Y337=3</formula>
    </cfRule>
    <cfRule type="expression" dxfId="15681" priority="1895">
      <formula>$Y337=2</formula>
    </cfRule>
    <cfRule type="expression" dxfId="15680" priority="1896">
      <formula>$Y337=1</formula>
    </cfRule>
  </conditionalFormatting>
  <conditionalFormatting sqref="F337">
    <cfRule type="expression" dxfId="15679" priority="1905">
      <formula>$Y337=4</formula>
    </cfRule>
    <cfRule type="expression" dxfId="15678" priority="1906">
      <formula>$Y337=3</formula>
    </cfRule>
    <cfRule type="expression" dxfId="15677" priority="1907">
      <formula>$Y337=2</formula>
    </cfRule>
    <cfRule type="expression" dxfId="15676" priority="1908">
      <formula>$Y337=1</formula>
    </cfRule>
  </conditionalFormatting>
  <conditionalFormatting sqref="F337">
    <cfRule type="expression" dxfId="15675" priority="1897">
      <formula>$Y337=4</formula>
    </cfRule>
    <cfRule type="expression" dxfId="15674" priority="1898">
      <formula>$Y337=3</formula>
    </cfRule>
    <cfRule type="expression" dxfId="15673" priority="1899">
      <formula>$Y337=2</formula>
    </cfRule>
    <cfRule type="expression" dxfId="15672" priority="1900">
      <formula>$Y337=1</formula>
    </cfRule>
    <cfRule type="expression" dxfId="15671" priority="1901">
      <formula>$Y337=4</formula>
    </cfRule>
    <cfRule type="expression" dxfId="15670" priority="1902">
      <formula>$Y337=3</formula>
    </cfRule>
    <cfRule type="expression" dxfId="15669" priority="1903">
      <formula>$Y337=2</formula>
    </cfRule>
    <cfRule type="expression" dxfId="15668" priority="1904">
      <formula>$Y337=1</formula>
    </cfRule>
  </conditionalFormatting>
  <conditionalFormatting sqref="F337">
    <cfRule type="expression" dxfId="15667" priority="1885">
      <formula>$Y337=4</formula>
    </cfRule>
    <cfRule type="expression" dxfId="15666" priority="1886">
      <formula>$Y337=3</formula>
    </cfRule>
    <cfRule type="expression" dxfId="15665" priority="1887">
      <formula>$Y337=2</formula>
    </cfRule>
    <cfRule type="expression" dxfId="15664" priority="1888">
      <formula>$Y337=1</formula>
    </cfRule>
    <cfRule type="expression" dxfId="15663" priority="1889">
      <formula>$Y337=4</formula>
    </cfRule>
    <cfRule type="expression" dxfId="15662" priority="1890">
      <formula>$Y337=3</formula>
    </cfRule>
    <cfRule type="expression" dxfId="15661" priority="1891">
      <formula>$Y337=2</formula>
    </cfRule>
    <cfRule type="expression" dxfId="15660" priority="1892">
      <formula>$Y337=1</formula>
    </cfRule>
  </conditionalFormatting>
  <conditionalFormatting sqref="G337">
    <cfRule type="expression" dxfId="15659" priority="1881">
      <formula>$Y337=4</formula>
    </cfRule>
    <cfRule type="expression" dxfId="15658" priority="1882">
      <formula>$Y337=3</formula>
    </cfRule>
    <cfRule type="expression" dxfId="15657" priority="1883">
      <formula>$Y337=2</formula>
    </cfRule>
    <cfRule type="expression" dxfId="15656" priority="1884">
      <formula>$Y337=1</formula>
    </cfRule>
  </conditionalFormatting>
  <conditionalFormatting sqref="G337">
    <cfRule type="expression" dxfId="15655" priority="1873">
      <formula>$Y337=4</formula>
    </cfRule>
    <cfRule type="expression" dxfId="15654" priority="1874">
      <formula>$Y337=3</formula>
    </cfRule>
    <cfRule type="expression" dxfId="15653" priority="1875">
      <formula>$Y337=2</formula>
    </cfRule>
    <cfRule type="expression" dxfId="15652" priority="1876">
      <formula>$Y337=1</formula>
    </cfRule>
    <cfRule type="expression" dxfId="15651" priority="1877">
      <formula>$Y337=4</formula>
    </cfRule>
    <cfRule type="expression" dxfId="15650" priority="1878">
      <formula>$Y337=3</formula>
    </cfRule>
    <cfRule type="expression" dxfId="15649" priority="1879">
      <formula>$Y337=2</formula>
    </cfRule>
    <cfRule type="expression" dxfId="15648" priority="1880">
      <formula>$Y337=1</formula>
    </cfRule>
  </conditionalFormatting>
  <conditionalFormatting sqref="G337">
    <cfRule type="expression" dxfId="15647" priority="1869">
      <formula>$Y337=4</formula>
    </cfRule>
    <cfRule type="expression" dxfId="15646" priority="1870">
      <formula>$Y337=3</formula>
    </cfRule>
    <cfRule type="expression" dxfId="15645" priority="1871">
      <formula>$Y337=2</formula>
    </cfRule>
    <cfRule type="expression" dxfId="15644" priority="1872">
      <formula>$Y337=1</formula>
    </cfRule>
  </conditionalFormatting>
  <conditionalFormatting sqref="G337">
    <cfRule type="expression" dxfId="15643" priority="1861">
      <formula>$Y337=4</formula>
    </cfRule>
    <cfRule type="expression" dxfId="15642" priority="1862">
      <formula>$Y337=3</formula>
    </cfRule>
    <cfRule type="expression" dxfId="15641" priority="1863">
      <formula>$Y337=2</formula>
    </cfRule>
    <cfRule type="expression" dxfId="15640" priority="1864">
      <formula>$Y337=1</formula>
    </cfRule>
    <cfRule type="expression" dxfId="15639" priority="1865">
      <formula>$Y337=4</formula>
    </cfRule>
    <cfRule type="expression" dxfId="15638" priority="1866">
      <formula>$Y337=3</formula>
    </cfRule>
    <cfRule type="expression" dxfId="15637" priority="1867">
      <formula>$Y337=2</formula>
    </cfRule>
    <cfRule type="expression" dxfId="15636" priority="1868">
      <formula>$Y337=1</formula>
    </cfRule>
  </conditionalFormatting>
  <conditionalFormatting sqref="G337">
    <cfRule type="expression" dxfId="15635" priority="1857">
      <formula>$Y337=4</formula>
    </cfRule>
    <cfRule type="expression" dxfId="15634" priority="1858">
      <formula>$Y337=3</formula>
    </cfRule>
    <cfRule type="expression" dxfId="15633" priority="1859">
      <formula>$Y337=2</formula>
    </cfRule>
    <cfRule type="expression" dxfId="15632" priority="1860">
      <formula>$Y337=1</formula>
    </cfRule>
  </conditionalFormatting>
  <conditionalFormatting sqref="G337">
    <cfRule type="expression" dxfId="15631" priority="1849">
      <formula>$Y337=4</formula>
    </cfRule>
    <cfRule type="expression" dxfId="15630" priority="1850">
      <formula>$Y337=3</formula>
    </cfRule>
    <cfRule type="expression" dxfId="15629" priority="1851">
      <formula>$Y337=2</formula>
    </cfRule>
    <cfRule type="expression" dxfId="15628" priority="1852">
      <formula>$Y337=1</formula>
    </cfRule>
    <cfRule type="expression" dxfId="15627" priority="1853">
      <formula>$Y337=4</formula>
    </cfRule>
    <cfRule type="expression" dxfId="15626" priority="1854">
      <formula>$Y337=3</formula>
    </cfRule>
    <cfRule type="expression" dxfId="15625" priority="1855">
      <formula>$Y337=2</formula>
    </cfRule>
    <cfRule type="expression" dxfId="15624" priority="1856">
      <formula>$Y337=1</formula>
    </cfRule>
  </conditionalFormatting>
  <conditionalFormatting sqref="G337">
    <cfRule type="expression" dxfId="15623" priority="1845">
      <formula>$Y337=4</formula>
    </cfRule>
    <cfRule type="expression" dxfId="15622" priority="1846">
      <formula>$Y337=3</formula>
    </cfRule>
    <cfRule type="expression" dxfId="15621" priority="1847">
      <formula>$Y337=2</formula>
    </cfRule>
    <cfRule type="expression" dxfId="15620" priority="1848">
      <formula>$Y337=1</formula>
    </cfRule>
  </conditionalFormatting>
  <conditionalFormatting sqref="G337">
    <cfRule type="expression" dxfId="15619" priority="1837">
      <formula>$Y337=4</formula>
    </cfRule>
    <cfRule type="expression" dxfId="15618" priority="1838">
      <formula>$Y337=3</formula>
    </cfRule>
    <cfRule type="expression" dxfId="15617" priority="1839">
      <formula>$Y337=2</formula>
    </cfRule>
    <cfRule type="expression" dxfId="15616" priority="1840">
      <formula>$Y337=1</formula>
    </cfRule>
    <cfRule type="expression" dxfId="15615" priority="1841">
      <formula>$Y337=4</formula>
    </cfRule>
    <cfRule type="expression" dxfId="15614" priority="1842">
      <formula>$Y337=3</formula>
    </cfRule>
    <cfRule type="expression" dxfId="15613" priority="1843">
      <formula>$Y337=2</formula>
    </cfRule>
    <cfRule type="expression" dxfId="15612" priority="1844">
      <formula>$Y337=1</formula>
    </cfRule>
  </conditionalFormatting>
  <conditionalFormatting sqref="X337">
    <cfRule type="expression" dxfId="15611" priority="1833">
      <formula>$Y337=4</formula>
    </cfRule>
    <cfRule type="expression" dxfId="15610" priority="1834">
      <formula>$Y337=3</formula>
    </cfRule>
    <cfRule type="expression" dxfId="15609" priority="1835">
      <formula>$Y337=2</formula>
    </cfRule>
    <cfRule type="expression" dxfId="15608" priority="1836">
      <formula>$Y337=1</formula>
    </cfRule>
  </conditionalFormatting>
  <conditionalFormatting sqref="X337">
    <cfRule type="expression" dxfId="15607" priority="1829">
      <formula>$Y337=4</formula>
    </cfRule>
    <cfRule type="expression" dxfId="15606" priority="1830">
      <formula>$Y337=3</formula>
    </cfRule>
    <cfRule type="expression" dxfId="15605" priority="1831">
      <formula>$Y337=2</formula>
    </cfRule>
    <cfRule type="expression" dxfId="15604" priority="1832">
      <formula>$Y337=1</formula>
    </cfRule>
  </conditionalFormatting>
  <conditionalFormatting sqref="W337">
    <cfRule type="expression" dxfId="15603" priority="1825">
      <formula>$Y337=4</formula>
    </cfRule>
    <cfRule type="expression" dxfId="15602" priority="1826">
      <formula>$Y337=3</formula>
    </cfRule>
    <cfRule type="expression" dxfId="15601" priority="1827">
      <formula>$Y337=2</formula>
    </cfRule>
    <cfRule type="expression" dxfId="15600" priority="1828">
      <formula>$Y337=1</formula>
    </cfRule>
  </conditionalFormatting>
  <conditionalFormatting sqref="W337">
    <cfRule type="expression" dxfId="15599" priority="1821">
      <formula>$Y337=4</formula>
    </cfRule>
    <cfRule type="expression" dxfId="15598" priority="1822">
      <formula>$Y337=3</formula>
    </cfRule>
    <cfRule type="expression" dxfId="15597" priority="1823">
      <formula>$Y337=2</formula>
    </cfRule>
    <cfRule type="expression" dxfId="15596" priority="1824">
      <formula>$Y337=1</formula>
    </cfRule>
  </conditionalFormatting>
  <conditionalFormatting sqref="W337">
    <cfRule type="expression" dxfId="15595" priority="1817">
      <formula>$Y337=4</formula>
    </cfRule>
    <cfRule type="expression" dxfId="15594" priority="1818">
      <formula>$Y337=3</formula>
    </cfRule>
    <cfRule type="expression" dxfId="15593" priority="1819">
      <formula>$Y337=2</formula>
    </cfRule>
    <cfRule type="expression" dxfId="15592" priority="1820">
      <formula>$Y337=1</formula>
    </cfRule>
  </conditionalFormatting>
  <conditionalFormatting sqref="X330:X335">
    <cfRule type="expression" dxfId="15591" priority="1813">
      <formula>$Y330=4</formula>
    </cfRule>
    <cfRule type="expression" dxfId="15590" priority="1814">
      <formula>$Y330=3</formula>
    </cfRule>
    <cfRule type="expression" dxfId="15589" priority="1815">
      <formula>$Y330=2</formula>
    </cfRule>
    <cfRule type="expression" dxfId="15588" priority="1816">
      <formula>$Y330=1</formula>
    </cfRule>
  </conditionalFormatting>
  <conditionalFormatting sqref="X330:X335">
    <cfRule type="expression" dxfId="15587" priority="1809">
      <formula>$Y330=4</formula>
    </cfRule>
    <cfRule type="expression" dxfId="15586" priority="1810">
      <formula>$Y330=3</formula>
    </cfRule>
    <cfRule type="expression" dxfId="15585" priority="1811">
      <formula>$Y330=2</formula>
    </cfRule>
    <cfRule type="expression" dxfId="15584" priority="1812">
      <formula>$Y330=1</formula>
    </cfRule>
  </conditionalFormatting>
  <conditionalFormatting sqref="W331:W335">
    <cfRule type="expression" dxfId="15583" priority="1805">
      <formula>$Y331=4</formula>
    </cfRule>
    <cfRule type="expression" dxfId="15582" priority="1806">
      <formula>$Y331=3</formula>
    </cfRule>
    <cfRule type="expression" dxfId="15581" priority="1807">
      <formula>$Y331=2</formula>
    </cfRule>
    <cfRule type="expression" dxfId="15580" priority="1808">
      <formula>$Y331=1</formula>
    </cfRule>
  </conditionalFormatting>
  <conditionalFormatting sqref="W331:W335">
    <cfRule type="expression" dxfId="15579" priority="1801">
      <formula>$Y331=4</formula>
    </cfRule>
    <cfRule type="expression" dxfId="15578" priority="1802">
      <formula>$Y331=3</formula>
    </cfRule>
    <cfRule type="expression" dxfId="15577" priority="1803">
      <formula>$Y331=2</formula>
    </cfRule>
    <cfRule type="expression" dxfId="15576" priority="1804">
      <formula>$Y331=1</formula>
    </cfRule>
  </conditionalFormatting>
  <conditionalFormatting sqref="W331:W335">
    <cfRule type="expression" dxfId="15575" priority="1797">
      <formula>$Y331=4</formula>
    </cfRule>
    <cfRule type="expression" dxfId="15574" priority="1798">
      <formula>$Y331=3</formula>
    </cfRule>
    <cfRule type="expression" dxfId="15573" priority="1799">
      <formula>$Y331=2</formula>
    </cfRule>
    <cfRule type="expression" dxfId="15572" priority="1800">
      <formula>$Y331=1</formula>
    </cfRule>
  </conditionalFormatting>
  <conditionalFormatting sqref="P338:P342">
    <cfRule type="expression" dxfId="15571" priority="1793">
      <formula>$Y338=4</formula>
    </cfRule>
    <cfRule type="expression" dxfId="15570" priority="1794">
      <formula>$Y338=3</formula>
    </cfRule>
    <cfRule type="expression" dxfId="15569" priority="1795">
      <formula>$Y338=2</formula>
    </cfRule>
    <cfRule type="expression" dxfId="15568" priority="1796">
      <formula>$Y338=1</formula>
    </cfRule>
  </conditionalFormatting>
  <conditionalFormatting sqref="P338:P342">
    <cfRule type="expression" dxfId="15567" priority="1789">
      <formula>$Y338=4</formula>
    </cfRule>
    <cfRule type="expression" dxfId="15566" priority="1790">
      <formula>$Y338=3</formula>
    </cfRule>
    <cfRule type="expression" dxfId="15565" priority="1791">
      <formula>$Y338=2</formula>
    </cfRule>
    <cfRule type="expression" dxfId="15564" priority="1792">
      <formula>$Y338=1</formula>
    </cfRule>
  </conditionalFormatting>
  <conditionalFormatting sqref="P338:P342">
    <cfRule type="expression" dxfId="15563" priority="1785">
      <formula>$Y338=4</formula>
    </cfRule>
    <cfRule type="expression" dxfId="15562" priority="1786">
      <formula>$Y338=3</formula>
    </cfRule>
    <cfRule type="expression" dxfId="15561" priority="1787">
      <formula>$Y338=2</formula>
    </cfRule>
    <cfRule type="expression" dxfId="15560" priority="1788">
      <formula>$Y338=1</formula>
    </cfRule>
  </conditionalFormatting>
  <conditionalFormatting sqref="R338">
    <cfRule type="expression" dxfId="15559" priority="1781">
      <formula>$Y338=4</formula>
    </cfRule>
    <cfRule type="expression" dxfId="15558" priority="1782">
      <formula>$Y338=3</formula>
    </cfRule>
    <cfRule type="expression" dxfId="15557" priority="1783">
      <formula>$Y338=2</formula>
    </cfRule>
    <cfRule type="expression" dxfId="15556" priority="1784">
      <formula>$Y338=1</formula>
    </cfRule>
  </conditionalFormatting>
  <conditionalFormatting sqref="R338">
    <cfRule type="expression" dxfId="15555" priority="1777">
      <formula>$Y338=4</formula>
    </cfRule>
    <cfRule type="expression" dxfId="15554" priority="1778">
      <formula>$Y338=3</formula>
    </cfRule>
    <cfRule type="expression" dxfId="15553" priority="1779">
      <formula>$Y338=2</formula>
    </cfRule>
    <cfRule type="expression" dxfId="15552" priority="1780">
      <formula>$Y338=1</formula>
    </cfRule>
  </conditionalFormatting>
  <conditionalFormatting sqref="O338:O340">
    <cfRule type="expression" dxfId="15551" priority="1773">
      <formula>$Y338=4</formula>
    </cfRule>
    <cfRule type="expression" dxfId="15550" priority="1774">
      <formula>$Y338=3</formula>
    </cfRule>
    <cfRule type="expression" dxfId="15549" priority="1775">
      <formula>$Y338=2</formula>
    </cfRule>
    <cfRule type="expression" dxfId="15548" priority="1776">
      <formula>$Y338=1</formula>
    </cfRule>
  </conditionalFormatting>
  <conditionalFormatting sqref="O338:O340">
    <cfRule type="expression" dxfId="15547" priority="1769">
      <formula>$Y338=4</formula>
    </cfRule>
    <cfRule type="expression" dxfId="15546" priority="1770">
      <formula>$Y338=3</formula>
    </cfRule>
    <cfRule type="expression" dxfId="15545" priority="1771">
      <formula>$Y338=2</formula>
    </cfRule>
    <cfRule type="expression" dxfId="15544" priority="1772">
      <formula>$Y338=1</formula>
    </cfRule>
  </conditionalFormatting>
  <conditionalFormatting sqref="S338:V338 Y338:Z338 AB338:AE340 Z339:Z340">
    <cfRule type="expression" dxfId="15543" priority="1765">
      <formula>$Y338=4</formula>
    </cfRule>
    <cfRule type="expression" dxfId="15542" priority="1766">
      <formula>$Y338=3</formula>
    </cfRule>
    <cfRule type="expression" dxfId="15541" priority="1767">
      <formula>$Y338=2</formula>
    </cfRule>
    <cfRule type="expression" dxfId="15540" priority="1768">
      <formula>$Y338=1</formula>
    </cfRule>
  </conditionalFormatting>
  <conditionalFormatting sqref="S338:V338 Y338:Z338 AB338:AE340 Z339:Z340">
    <cfRule type="expression" dxfId="15539" priority="1761">
      <formula>$Y338=4</formula>
    </cfRule>
    <cfRule type="expression" dxfId="15538" priority="1762">
      <formula>$Y338=3</formula>
    </cfRule>
    <cfRule type="expression" dxfId="15537" priority="1763">
      <formula>$Y338=2</formula>
    </cfRule>
    <cfRule type="expression" dxfId="15536" priority="1764">
      <formula>$Y338=1</formula>
    </cfRule>
  </conditionalFormatting>
  <conditionalFormatting sqref="S338:V338 Y338:Z338 AB338:AE340 Z339:Z340">
    <cfRule type="expression" dxfId="15535" priority="1757">
      <formula>$Y338=4</formula>
    </cfRule>
    <cfRule type="expression" dxfId="15534" priority="1758">
      <formula>$Y338=3</formula>
    </cfRule>
    <cfRule type="expression" dxfId="15533" priority="1759">
      <formula>$Y338=2</formula>
    </cfRule>
    <cfRule type="expression" dxfId="15532" priority="1760">
      <formula>$Y338=1</formula>
    </cfRule>
  </conditionalFormatting>
  <conditionalFormatting sqref="N338:N342">
    <cfRule type="expression" dxfId="15531" priority="1753">
      <formula>$Y338=4</formula>
    </cfRule>
    <cfRule type="expression" dxfId="15530" priority="1754">
      <formula>$Y338=3</formula>
    </cfRule>
    <cfRule type="expression" dxfId="15529" priority="1755">
      <formula>$Y338=2</formula>
    </cfRule>
    <cfRule type="expression" dxfId="15528" priority="1756">
      <formula>$Y338=1</formula>
    </cfRule>
  </conditionalFormatting>
  <conditionalFormatting sqref="N338:N342">
    <cfRule type="expression" dxfId="15527" priority="1749">
      <formula>$Y338=4</formula>
    </cfRule>
    <cfRule type="expression" dxfId="15526" priority="1750">
      <formula>$Y338=3</formula>
    </cfRule>
    <cfRule type="expression" dxfId="15525" priority="1751">
      <formula>$Y338=2</formula>
    </cfRule>
    <cfRule type="expression" dxfId="15524" priority="1752">
      <formula>$Y338=1</formula>
    </cfRule>
  </conditionalFormatting>
  <conditionalFormatting sqref="Q338:Q342">
    <cfRule type="expression" dxfId="15523" priority="1745">
      <formula>$Y338=4</formula>
    </cfRule>
    <cfRule type="expression" dxfId="15522" priority="1746">
      <formula>$Y338=3</formula>
    </cfRule>
    <cfRule type="expression" dxfId="15521" priority="1747">
      <formula>$Y338=2</formula>
    </cfRule>
    <cfRule type="expression" dxfId="15520" priority="1748">
      <formula>$Y338=1</formula>
    </cfRule>
  </conditionalFormatting>
  <conditionalFormatting sqref="Q338:Q342">
    <cfRule type="expression" dxfId="15519" priority="1741">
      <formula>$Y338=4</formula>
    </cfRule>
    <cfRule type="expression" dxfId="15518" priority="1742">
      <formula>$Y338=3</formula>
    </cfRule>
    <cfRule type="expression" dxfId="15517" priority="1743">
      <formula>$Y338=2</formula>
    </cfRule>
    <cfRule type="expression" dxfId="15516" priority="1744">
      <formula>$Y338=1</formula>
    </cfRule>
  </conditionalFormatting>
  <conditionalFormatting sqref="Q338:Q342">
    <cfRule type="expression" dxfId="15515" priority="1737">
      <formula>$Y338=4</formula>
    </cfRule>
    <cfRule type="expression" dxfId="15514" priority="1738">
      <formula>$Y338=3</formula>
    </cfRule>
    <cfRule type="expression" dxfId="15513" priority="1739">
      <formula>$Y338=2</formula>
    </cfRule>
    <cfRule type="expression" dxfId="15512" priority="1740">
      <formula>$Y338=1</formula>
    </cfRule>
  </conditionalFormatting>
  <conditionalFormatting sqref="AA338:AA341">
    <cfRule type="expression" dxfId="15511" priority="1733">
      <formula>$Y338=4</formula>
    </cfRule>
    <cfRule type="expression" dxfId="15510" priority="1734">
      <formula>$Y338=3</formula>
    </cfRule>
    <cfRule type="expression" dxfId="15509" priority="1735">
      <formula>$Y338=2</formula>
    </cfRule>
    <cfRule type="expression" dxfId="15508" priority="1736">
      <formula>$Y338=1</formula>
    </cfRule>
  </conditionalFormatting>
  <conditionalFormatting sqref="AA338:AA341">
    <cfRule type="expression" dxfId="15507" priority="1729">
      <formula>$Y338=4</formula>
    </cfRule>
    <cfRule type="expression" dxfId="15506" priority="1730">
      <formula>$Y338=3</formula>
    </cfRule>
    <cfRule type="expression" dxfId="15505" priority="1731">
      <formula>$Y338=2</formula>
    </cfRule>
    <cfRule type="expression" dxfId="15504" priority="1732">
      <formula>$Y338=1</formula>
    </cfRule>
  </conditionalFormatting>
  <conditionalFormatting sqref="AA338:AA341">
    <cfRule type="expression" dxfId="15503" priority="1725">
      <formula>$Y338=4</formula>
    </cfRule>
    <cfRule type="expression" dxfId="15502" priority="1726">
      <formula>$Y338=3</formula>
    </cfRule>
    <cfRule type="expression" dxfId="15501" priority="1727">
      <formula>$Y338=2</formula>
    </cfRule>
    <cfRule type="expression" dxfId="15500" priority="1728">
      <formula>$Y338=1</formula>
    </cfRule>
  </conditionalFormatting>
  <conditionalFormatting sqref="AF338:AF340">
    <cfRule type="expression" dxfId="15499" priority="1721">
      <formula>$Y338=4</formula>
    </cfRule>
    <cfRule type="expression" dxfId="15498" priority="1722">
      <formula>$Y338=3</formula>
    </cfRule>
    <cfRule type="expression" dxfId="15497" priority="1723">
      <formula>$Y338=2</formula>
    </cfRule>
    <cfRule type="expression" dxfId="15496" priority="1724">
      <formula>$Y338=1</formula>
    </cfRule>
  </conditionalFormatting>
  <conditionalFormatting sqref="AF338:AF340">
    <cfRule type="expression" dxfId="15495" priority="1717">
      <formula>$Y338=4</formula>
    </cfRule>
    <cfRule type="expression" dxfId="15494" priority="1718">
      <formula>$Y338=3</formula>
    </cfRule>
    <cfRule type="expression" dxfId="15493" priority="1719">
      <formula>$Y338=2</formula>
    </cfRule>
    <cfRule type="expression" dxfId="15492" priority="1720">
      <formula>$Y338=1</formula>
    </cfRule>
  </conditionalFormatting>
  <conditionalFormatting sqref="AF338:AF340">
    <cfRule type="expression" dxfId="15491" priority="1713">
      <formula>$Y338=4</formula>
    </cfRule>
    <cfRule type="expression" dxfId="15490" priority="1714">
      <formula>$Y338=3</formula>
    </cfRule>
    <cfRule type="expression" dxfId="15489" priority="1715">
      <formula>$Y338=2</formula>
    </cfRule>
    <cfRule type="expression" dxfId="15488" priority="1716">
      <formula>$Y338=1</formula>
    </cfRule>
  </conditionalFormatting>
  <conditionalFormatting sqref="P338:P342">
    <cfRule type="expression" dxfId="15487" priority="1709">
      <formula>$Y338=4</formula>
    </cfRule>
    <cfRule type="expression" dxfId="15486" priority="1710">
      <formula>$Y338=3</formula>
    </cfRule>
    <cfRule type="expression" dxfId="15485" priority="1711">
      <formula>$Y338=2</formula>
    </cfRule>
    <cfRule type="expression" dxfId="15484" priority="1712">
      <formula>$Y338=1</formula>
    </cfRule>
  </conditionalFormatting>
  <conditionalFormatting sqref="P338:P342">
    <cfRule type="expression" dxfId="15483" priority="1705">
      <formula>$Y338=4</formula>
    </cfRule>
    <cfRule type="expression" dxfId="15482" priority="1706">
      <formula>$Y338=3</formula>
    </cfRule>
    <cfRule type="expression" dxfId="15481" priority="1707">
      <formula>$Y338=2</formula>
    </cfRule>
    <cfRule type="expression" dxfId="15480" priority="1708">
      <formula>$Y338=1</formula>
    </cfRule>
  </conditionalFormatting>
  <conditionalFormatting sqref="P338:P342">
    <cfRule type="expression" dxfId="15479" priority="1701">
      <formula>$Y338=4</formula>
    </cfRule>
    <cfRule type="expression" dxfId="15478" priority="1702">
      <formula>$Y338=3</formula>
    </cfRule>
    <cfRule type="expression" dxfId="15477" priority="1703">
      <formula>$Y338=2</formula>
    </cfRule>
    <cfRule type="expression" dxfId="15476" priority="1704">
      <formula>$Y338=1</formula>
    </cfRule>
  </conditionalFormatting>
  <conditionalFormatting sqref="X338">
    <cfRule type="expression" dxfId="15475" priority="1697">
      <formula>$Y338=4</formula>
    </cfRule>
    <cfRule type="expression" dxfId="15474" priority="1698">
      <formula>$Y338=3</formula>
    </cfRule>
    <cfRule type="expression" dxfId="15473" priority="1699">
      <formula>$Y338=2</formula>
    </cfRule>
    <cfRule type="expression" dxfId="15472" priority="1700">
      <formula>$Y338=1</formula>
    </cfRule>
  </conditionalFormatting>
  <conditionalFormatting sqref="X338">
    <cfRule type="expression" dxfId="15471" priority="1693">
      <formula>$Y338=4</formula>
    </cfRule>
    <cfRule type="expression" dxfId="15470" priority="1694">
      <formula>$Y338=3</formula>
    </cfRule>
    <cfRule type="expression" dxfId="15469" priority="1695">
      <formula>$Y338=2</formula>
    </cfRule>
    <cfRule type="expression" dxfId="15468" priority="1696">
      <formula>$Y338=1</formula>
    </cfRule>
  </conditionalFormatting>
  <conditionalFormatting sqref="W338">
    <cfRule type="expression" dxfId="15467" priority="1689">
      <formula>$Y338=4</formula>
    </cfRule>
    <cfRule type="expression" dxfId="15466" priority="1690">
      <formula>$Y338=3</formula>
    </cfRule>
    <cfRule type="expression" dxfId="15465" priority="1691">
      <formula>$Y338=2</formula>
    </cfRule>
    <cfRule type="expression" dxfId="15464" priority="1692">
      <formula>$Y338=1</formula>
    </cfRule>
  </conditionalFormatting>
  <conditionalFormatting sqref="W338">
    <cfRule type="expression" dxfId="15463" priority="1685">
      <formula>$Y338=4</formula>
    </cfRule>
    <cfRule type="expression" dxfId="15462" priority="1686">
      <formula>$Y338=3</formula>
    </cfRule>
    <cfRule type="expression" dxfId="15461" priority="1687">
      <formula>$Y338=2</formula>
    </cfRule>
    <cfRule type="expression" dxfId="15460" priority="1688">
      <formula>$Y338=1</formula>
    </cfRule>
  </conditionalFormatting>
  <conditionalFormatting sqref="W338">
    <cfRule type="expression" dxfId="15459" priority="1681">
      <formula>$Y338=4</formula>
    </cfRule>
    <cfRule type="expression" dxfId="15458" priority="1682">
      <formula>$Y338=3</formula>
    </cfRule>
    <cfRule type="expression" dxfId="15457" priority="1683">
      <formula>$Y338=2</formula>
    </cfRule>
    <cfRule type="expression" dxfId="15456" priority="1684">
      <formula>$Y338=1</formula>
    </cfRule>
  </conditionalFormatting>
  <conditionalFormatting sqref="B338">
    <cfRule type="expression" dxfId="15455" priority="1677">
      <formula>$Y338=4</formula>
    </cfRule>
    <cfRule type="expression" dxfId="15454" priority="1678">
      <formula>$Y338=3</formula>
    </cfRule>
  </conditionalFormatting>
  <conditionalFormatting sqref="B338">
    <cfRule type="expression" dxfId="15453" priority="1679">
      <formula>$Y338=2</formula>
    </cfRule>
    <cfRule type="expression" dxfId="15452" priority="1680">
      <formula>$Y338=1</formula>
    </cfRule>
  </conditionalFormatting>
  <conditionalFormatting sqref="B338">
    <cfRule type="expression" dxfId="15451" priority="1673">
      <formula>$Y338=4</formula>
    </cfRule>
    <cfRule type="expression" dxfId="15450" priority="1674">
      <formula>$Y338=3</formula>
    </cfRule>
  </conditionalFormatting>
  <conditionalFormatting sqref="B338">
    <cfRule type="expression" dxfId="15449" priority="1675">
      <formula>$Y338=2</formula>
    </cfRule>
    <cfRule type="expression" dxfId="15448" priority="1676">
      <formula>$Y338=1</formula>
    </cfRule>
  </conditionalFormatting>
  <conditionalFormatting sqref="B338">
    <cfRule type="expression" dxfId="15447" priority="1669">
      <formula>$Y338=4</formula>
    </cfRule>
    <cfRule type="expression" dxfId="15446" priority="1670">
      <formula>$Y338=3</formula>
    </cfRule>
  </conditionalFormatting>
  <conditionalFormatting sqref="B338">
    <cfRule type="expression" dxfId="15445" priority="1671">
      <formula>$Y338=2</formula>
    </cfRule>
    <cfRule type="expression" dxfId="15444" priority="1672">
      <formula>$Y338=1</formula>
    </cfRule>
  </conditionalFormatting>
  <conditionalFormatting sqref="B338">
    <cfRule type="expression" dxfId="15443" priority="1665">
      <formula>$Y338=4</formula>
    </cfRule>
    <cfRule type="expression" dxfId="15442" priority="1666">
      <formula>$Y338=3</formula>
    </cfRule>
  </conditionalFormatting>
  <conditionalFormatting sqref="B338">
    <cfRule type="expression" dxfId="15441" priority="1667">
      <formula>$Y338=2</formula>
    </cfRule>
    <cfRule type="expression" dxfId="15440" priority="1668">
      <formula>$Y338=1</formula>
    </cfRule>
  </conditionalFormatting>
  <conditionalFormatting sqref="B338">
    <cfRule type="expression" dxfId="15439" priority="1661">
      <formula>$Y338=4</formula>
    </cfRule>
    <cfRule type="expression" dxfId="15438" priority="1662">
      <formula>$Y338=3</formula>
    </cfRule>
  </conditionalFormatting>
  <conditionalFormatting sqref="B338">
    <cfRule type="expression" dxfId="15437" priority="1663">
      <formula>$Y338=2</formula>
    </cfRule>
    <cfRule type="expression" dxfId="15436" priority="1664">
      <formula>$Y338=1</formula>
    </cfRule>
  </conditionalFormatting>
  <conditionalFormatting sqref="B338">
    <cfRule type="expression" dxfId="15435" priority="1657">
      <formula>$Y338=4</formula>
    </cfRule>
    <cfRule type="expression" dxfId="15434" priority="1658">
      <formula>$Y338=3</formula>
    </cfRule>
  </conditionalFormatting>
  <conditionalFormatting sqref="B338">
    <cfRule type="expression" dxfId="15433" priority="1659">
      <formula>$Y338=2</formula>
    </cfRule>
    <cfRule type="expression" dxfId="15432" priority="1660">
      <formula>$Y338=1</formula>
    </cfRule>
  </conditionalFormatting>
  <conditionalFormatting sqref="C338">
    <cfRule type="expression" dxfId="15431" priority="1653">
      <formula>$Y338=4</formula>
    </cfRule>
    <cfRule type="expression" dxfId="15430" priority="1654">
      <formula>$Y338=3</formula>
    </cfRule>
  </conditionalFormatting>
  <conditionalFormatting sqref="C338">
    <cfRule type="expression" dxfId="15429" priority="1655">
      <formula>$Y338=2</formula>
    </cfRule>
    <cfRule type="expression" dxfId="15428" priority="1656">
      <formula>$Y338=1</formula>
    </cfRule>
  </conditionalFormatting>
  <conditionalFormatting sqref="C338">
    <cfRule type="expression" dxfId="15427" priority="1649">
      <formula>$Y338=4</formula>
    </cfRule>
    <cfRule type="expression" dxfId="15426" priority="1650">
      <formula>$Y338=3</formula>
    </cfRule>
  </conditionalFormatting>
  <conditionalFormatting sqref="C338">
    <cfRule type="expression" dxfId="15425" priority="1651">
      <formula>$Y338=2</formula>
    </cfRule>
    <cfRule type="expression" dxfId="15424" priority="1652">
      <formula>$Y338=1</formula>
    </cfRule>
  </conditionalFormatting>
  <conditionalFormatting sqref="C338">
    <cfRule type="expression" dxfId="15423" priority="1645">
      <formula>$Y338=4</formula>
    </cfRule>
    <cfRule type="expression" dxfId="15422" priority="1646">
      <formula>$Y338=3</formula>
    </cfRule>
  </conditionalFormatting>
  <conditionalFormatting sqref="C338">
    <cfRule type="expression" dxfId="15421" priority="1647">
      <formula>$Y338=2</formula>
    </cfRule>
    <cfRule type="expression" dxfId="15420" priority="1648">
      <formula>$Y338=1</formula>
    </cfRule>
  </conditionalFormatting>
  <conditionalFormatting sqref="C338">
    <cfRule type="expression" dxfId="15419" priority="1641">
      <formula>$Y338=4</formula>
    </cfRule>
    <cfRule type="expression" dxfId="15418" priority="1642">
      <formula>$Y338=3</formula>
    </cfRule>
  </conditionalFormatting>
  <conditionalFormatting sqref="C338">
    <cfRule type="expression" dxfId="15417" priority="1643">
      <formula>$Y338=2</formula>
    </cfRule>
    <cfRule type="expression" dxfId="15416" priority="1644">
      <formula>$Y338=1</formula>
    </cfRule>
  </conditionalFormatting>
  <conditionalFormatting sqref="C338">
    <cfRule type="expression" dxfId="15415" priority="1637">
      <formula>$Y338=4</formula>
    </cfRule>
    <cfRule type="expression" dxfId="15414" priority="1638">
      <formula>$Y338=3</formula>
    </cfRule>
  </conditionalFormatting>
  <conditionalFormatting sqref="C338">
    <cfRule type="expression" dxfId="15413" priority="1639">
      <formula>$Y338=2</formula>
    </cfRule>
    <cfRule type="expression" dxfId="15412" priority="1640">
      <formula>$Y338=1</formula>
    </cfRule>
  </conditionalFormatting>
  <conditionalFormatting sqref="C338">
    <cfRule type="expression" dxfId="15411" priority="1633">
      <formula>$Y338=4</formula>
    </cfRule>
    <cfRule type="expression" dxfId="15410" priority="1634">
      <formula>$Y338=3</formula>
    </cfRule>
  </conditionalFormatting>
  <conditionalFormatting sqref="C338">
    <cfRule type="expression" dxfId="15409" priority="1635">
      <formula>$Y338=2</formula>
    </cfRule>
    <cfRule type="expression" dxfId="15408" priority="1636">
      <formula>$Y338=1</formula>
    </cfRule>
  </conditionalFormatting>
  <conditionalFormatting sqref="F338">
    <cfRule type="expression" dxfId="15407" priority="1629">
      <formula>$Y338=4</formula>
    </cfRule>
    <cfRule type="expression" dxfId="15406" priority="1630">
      <formula>$Y338=3</formula>
    </cfRule>
    <cfRule type="expression" dxfId="15405" priority="1631">
      <formula>$Y338=2</formula>
    </cfRule>
    <cfRule type="expression" dxfId="15404" priority="1632">
      <formula>$Y338=1</formula>
    </cfRule>
  </conditionalFormatting>
  <conditionalFormatting sqref="F338">
    <cfRule type="expression" dxfId="15403" priority="1621">
      <formula>$Y338=4</formula>
    </cfRule>
    <cfRule type="expression" dxfId="15402" priority="1622">
      <formula>$Y338=3</formula>
    </cfRule>
    <cfRule type="expression" dxfId="15401" priority="1623">
      <formula>$Y338=2</formula>
    </cfRule>
    <cfRule type="expression" dxfId="15400" priority="1624">
      <formula>$Y338=1</formula>
    </cfRule>
    <cfRule type="expression" dxfId="15399" priority="1625">
      <formula>$Y338=4</formula>
    </cfRule>
    <cfRule type="expression" dxfId="15398" priority="1626">
      <formula>$Y338=3</formula>
    </cfRule>
    <cfRule type="expression" dxfId="15397" priority="1627">
      <formula>$Y338=2</formula>
    </cfRule>
    <cfRule type="expression" dxfId="15396" priority="1628">
      <formula>$Y338=1</formula>
    </cfRule>
  </conditionalFormatting>
  <conditionalFormatting sqref="F338">
    <cfRule type="expression" dxfId="15395" priority="1605">
      <formula>$Y338=4</formula>
    </cfRule>
    <cfRule type="expression" dxfId="15394" priority="1606">
      <formula>$Y338=3</formula>
    </cfRule>
    <cfRule type="expression" dxfId="15393" priority="1607">
      <formula>$Y338=2</formula>
    </cfRule>
    <cfRule type="expression" dxfId="15392" priority="1608">
      <formula>$Y338=1</formula>
    </cfRule>
  </conditionalFormatting>
  <conditionalFormatting sqref="F338">
    <cfRule type="expression" dxfId="15391" priority="1617">
      <formula>$Y338=4</formula>
    </cfRule>
    <cfRule type="expression" dxfId="15390" priority="1618">
      <formula>$Y338=3</formula>
    </cfRule>
    <cfRule type="expression" dxfId="15389" priority="1619">
      <formula>$Y338=2</formula>
    </cfRule>
    <cfRule type="expression" dxfId="15388" priority="1620">
      <formula>$Y338=1</formula>
    </cfRule>
  </conditionalFormatting>
  <conditionalFormatting sqref="F338">
    <cfRule type="expression" dxfId="15387" priority="1609">
      <formula>$Y338=4</formula>
    </cfRule>
    <cfRule type="expression" dxfId="15386" priority="1610">
      <formula>$Y338=3</formula>
    </cfRule>
    <cfRule type="expression" dxfId="15385" priority="1611">
      <formula>$Y338=2</formula>
    </cfRule>
    <cfRule type="expression" dxfId="15384" priority="1612">
      <formula>$Y338=1</formula>
    </cfRule>
    <cfRule type="expression" dxfId="15383" priority="1613">
      <formula>$Y338=4</formula>
    </cfRule>
    <cfRule type="expression" dxfId="15382" priority="1614">
      <formula>$Y338=3</formula>
    </cfRule>
    <cfRule type="expression" dxfId="15381" priority="1615">
      <formula>$Y338=2</formula>
    </cfRule>
    <cfRule type="expression" dxfId="15380" priority="1616">
      <formula>$Y338=1</formula>
    </cfRule>
  </conditionalFormatting>
  <conditionalFormatting sqref="F338">
    <cfRule type="expression" dxfId="15379" priority="1597">
      <formula>$Y338=4</formula>
    </cfRule>
    <cfRule type="expression" dxfId="15378" priority="1598">
      <formula>$Y338=3</formula>
    </cfRule>
    <cfRule type="expression" dxfId="15377" priority="1599">
      <formula>$Y338=2</formula>
    </cfRule>
    <cfRule type="expression" dxfId="15376" priority="1600">
      <formula>$Y338=1</formula>
    </cfRule>
    <cfRule type="expression" dxfId="15375" priority="1601">
      <formula>$Y338=4</formula>
    </cfRule>
    <cfRule type="expression" dxfId="15374" priority="1602">
      <formula>$Y338=3</formula>
    </cfRule>
    <cfRule type="expression" dxfId="15373" priority="1603">
      <formula>$Y338=2</formula>
    </cfRule>
    <cfRule type="expression" dxfId="15372" priority="1604">
      <formula>$Y338=1</formula>
    </cfRule>
  </conditionalFormatting>
  <conditionalFormatting sqref="F338">
    <cfRule type="expression" dxfId="15371" priority="1593">
      <formula>$Y338=4</formula>
    </cfRule>
    <cfRule type="expression" dxfId="15370" priority="1594">
      <formula>$Y338=3</formula>
    </cfRule>
    <cfRule type="expression" dxfId="15369" priority="1595">
      <formula>$Y338=2</formula>
    </cfRule>
    <cfRule type="expression" dxfId="15368" priority="1596">
      <formula>$Y338=1</formula>
    </cfRule>
  </conditionalFormatting>
  <conditionalFormatting sqref="F338">
    <cfRule type="expression" dxfId="15367" priority="1585">
      <formula>$Y338=4</formula>
    </cfRule>
    <cfRule type="expression" dxfId="15366" priority="1586">
      <formula>$Y338=3</formula>
    </cfRule>
    <cfRule type="expression" dxfId="15365" priority="1587">
      <formula>$Y338=2</formula>
    </cfRule>
    <cfRule type="expression" dxfId="15364" priority="1588">
      <formula>$Y338=1</formula>
    </cfRule>
    <cfRule type="expression" dxfId="15363" priority="1589">
      <formula>$Y338=4</formula>
    </cfRule>
    <cfRule type="expression" dxfId="15362" priority="1590">
      <formula>$Y338=3</formula>
    </cfRule>
    <cfRule type="expression" dxfId="15361" priority="1591">
      <formula>$Y338=2</formula>
    </cfRule>
    <cfRule type="expression" dxfId="15360" priority="1592">
      <formula>$Y338=1</formula>
    </cfRule>
  </conditionalFormatting>
  <conditionalFormatting sqref="F338">
    <cfRule type="expression" dxfId="15359" priority="1569">
      <formula>$Y338=4</formula>
    </cfRule>
    <cfRule type="expression" dxfId="15358" priority="1570">
      <formula>$Y338=3</formula>
    </cfRule>
    <cfRule type="expression" dxfId="15357" priority="1571">
      <formula>$Y338=2</formula>
    </cfRule>
    <cfRule type="expression" dxfId="15356" priority="1572">
      <formula>$Y338=1</formula>
    </cfRule>
  </conditionalFormatting>
  <conditionalFormatting sqref="F338">
    <cfRule type="expression" dxfId="15355" priority="1581">
      <formula>$Y338=4</formula>
    </cfRule>
    <cfRule type="expression" dxfId="15354" priority="1582">
      <formula>$Y338=3</formula>
    </cfRule>
    <cfRule type="expression" dxfId="15353" priority="1583">
      <formula>$Y338=2</formula>
    </cfRule>
    <cfRule type="expression" dxfId="15352" priority="1584">
      <formula>$Y338=1</formula>
    </cfRule>
  </conditionalFormatting>
  <conditionalFormatting sqref="F338">
    <cfRule type="expression" dxfId="15351" priority="1573">
      <formula>$Y338=4</formula>
    </cfRule>
    <cfRule type="expression" dxfId="15350" priority="1574">
      <formula>$Y338=3</formula>
    </cfRule>
    <cfRule type="expression" dxfId="15349" priority="1575">
      <formula>$Y338=2</formula>
    </cfRule>
    <cfRule type="expression" dxfId="15348" priority="1576">
      <formula>$Y338=1</formula>
    </cfRule>
    <cfRule type="expression" dxfId="15347" priority="1577">
      <formula>$Y338=4</formula>
    </cfRule>
    <cfRule type="expression" dxfId="15346" priority="1578">
      <formula>$Y338=3</formula>
    </cfRule>
    <cfRule type="expression" dxfId="15345" priority="1579">
      <formula>$Y338=2</formula>
    </cfRule>
    <cfRule type="expression" dxfId="15344" priority="1580">
      <formula>$Y338=1</formula>
    </cfRule>
  </conditionalFormatting>
  <conditionalFormatting sqref="F338">
    <cfRule type="expression" dxfId="15343" priority="1561">
      <formula>$Y338=4</formula>
    </cfRule>
    <cfRule type="expression" dxfId="15342" priority="1562">
      <formula>$Y338=3</formula>
    </cfRule>
    <cfRule type="expression" dxfId="15341" priority="1563">
      <formula>$Y338=2</formula>
    </cfRule>
    <cfRule type="expression" dxfId="15340" priority="1564">
      <formula>$Y338=1</formula>
    </cfRule>
    <cfRule type="expression" dxfId="15339" priority="1565">
      <formula>$Y338=4</formula>
    </cfRule>
    <cfRule type="expression" dxfId="15338" priority="1566">
      <formula>$Y338=3</formula>
    </cfRule>
    <cfRule type="expression" dxfId="15337" priority="1567">
      <formula>$Y338=2</formula>
    </cfRule>
    <cfRule type="expression" dxfId="15336" priority="1568">
      <formula>$Y338=1</formula>
    </cfRule>
  </conditionalFormatting>
  <conditionalFormatting sqref="G338">
    <cfRule type="expression" dxfId="15335" priority="1557">
      <formula>$Y338=4</formula>
    </cfRule>
    <cfRule type="expression" dxfId="15334" priority="1558">
      <formula>$Y338=3</formula>
    </cfRule>
    <cfRule type="expression" dxfId="15333" priority="1559">
      <formula>$Y338=2</formula>
    </cfRule>
    <cfRule type="expression" dxfId="15332" priority="1560">
      <formula>$Y338=1</formula>
    </cfRule>
  </conditionalFormatting>
  <conditionalFormatting sqref="G338">
    <cfRule type="expression" dxfId="15331" priority="1549">
      <formula>$Y338=4</formula>
    </cfRule>
    <cfRule type="expression" dxfId="15330" priority="1550">
      <formula>$Y338=3</formula>
    </cfRule>
    <cfRule type="expression" dxfId="15329" priority="1551">
      <formula>$Y338=2</formula>
    </cfRule>
    <cfRule type="expression" dxfId="15328" priority="1552">
      <formula>$Y338=1</formula>
    </cfRule>
    <cfRule type="expression" dxfId="15327" priority="1553">
      <formula>$Y338=4</formula>
    </cfRule>
    <cfRule type="expression" dxfId="15326" priority="1554">
      <formula>$Y338=3</formula>
    </cfRule>
    <cfRule type="expression" dxfId="15325" priority="1555">
      <formula>$Y338=2</formula>
    </cfRule>
    <cfRule type="expression" dxfId="15324" priority="1556">
      <formula>$Y338=1</formula>
    </cfRule>
  </conditionalFormatting>
  <conditionalFormatting sqref="G338">
    <cfRule type="expression" dxfId="15323" priority="1545">
      <formula>$Y338=4</formula>
    </cfRule>
    <cfRule type="expression" dxfId="15322" priority="1546">
      <formula>$Y338=3</formula>
    </cfRule>
    <cfRule type="expression" dxfId="15321" priority="1547">
      <formula>$Y338=2</formula>
    </cfRule>
    <cfRule type="expression" dxfId="15320" priority="1548">
      <formula>$Y338=1</formula>
    </cfRule>
  </conditionalFormatting>
  <conditionalFormatting sqref="G338">
    <cfRule type="expression" dxfId="15319" priority="1537">
      <formula>$Y338=4</formula>
    </cfRule>
    <cfRule type="expression" dxfId="15318" priority="1538">
      <formula>$Y338=3</formula>
    </cfRule>
    <cfRule type="expression" dxfId="15317" priority="1539">
      <formula>$Y338=2</formula>
    </cfRule>
    <cfRule type="expression" dxfId="15316" priority="1540">
      <formula>$Y338=1</formula>
    </cfRule>
    <cfRule type="expression" dxfId="15315" priority="1541">
      <formula>$Y338=4</formula>
    </cfRule>
    <cfRule type="expression" dxfId="15314" priority="1542">
      <formula>$Y338=3</formula>
    </cfRule>
    <cfRule type="expression" dxfId="15313" priority="1543">
      <formula>$Y338=2</formula>
    </cfRule>
    <cfRule type="expression" dxfId="15312" priority="1544">
      <formula>$Y338=1</formula>
    </cfRule>
  </conditionalFormatting>
  <conditionalFormatting sqref="G338">
    <cfRule type="expression" dxfId="15311" priority="1533">
      <formula>$Y338=4</formula>
    </cfRule>
    <cfRule type="expression" dxfId="15310" priority="1534">
      <formula>$Y338=3</formula>
    </cfRule>
    <cfRule type="expression" dxfId="15309" priority="1535">
      <formula>$Y338=2</formula>
    </cfRule>
    <cfRule type="expression" dxfId="15308" priority="1536">
      <formula>$Y338=1</formula>
    </cfRule>
  </conditionalFormatting>
  <conditionalFormatting sqref="G338">
    <cfRule type="expression" dxfId="15307" priority="1525">
      <formula>$Y338=4</formula>
    </cfRule>
    <cfRule type="expression" dxfId="15306" priority="1526">
      <formula>$Y338=3</formula>
    </cfRule>
    <cfRule type="expression" dxfId="15305" priority="1527">
      <formula>$Y338=2</formula>
    </cfRule>
    <cfRule type="expression" dxfId="15304" priority="1528">
      <formula>$Y338=1</formula>
    </cfRule>
    <cfRule type="expression" dxfId="15303" priority="1529">
      <formula>$Y338=4</formula>
    </cfRule>
    <cfRule type="expression" dxfId="15302" priority="1530">
      <formula>$Y338=3</formula>
    </cfRule>
    <cfRule type="expression" dxfId="15301" priority="1531">
      <formula>$Y338=2</formula>
    </cfRule>
    <cfRule type="expression" dxfId="15300" priority="1532">
      <formula>$Y338=1</formula>
    </cfRule>
  </conditionalFormatting>
  <conditionalFormatting sqref="G338">
    <cfRule type="expression" dxfId="15299" priority="1521">
      <formula>$Y338=4</formula>
    </cfRule>
    <cfRule type="expression" dxfId="15298" priority="1522">
      <formula>$Y338=3</formula>
    </cfRule>
    <cfRule type="expression" dxfId="15297" priority="1523">
      <formula>$Y338=2</formula>
    </cfRule>
    <cfRule type="expression" dxfId="15296" priority="1524">
      <formula>$Y338=1</formula>
    </cfRule>
  </conditionalFormatting>
  <conditionalFormatting sqref="G338">
    <cfRule type="expression" dxfId="15295" priority="1513">
      <formula>$Y338=4</formula>
    </cfRule>
    <cfRule type="expression" dxfId="15294" priority="1514">
      <formula>$Y338=3</formula>
    </cfRule>
    <cfRule type="expression" dxfId="15293" priority="1515">
      <formula>$Y338=2</formula>
    </cfRule>
    <cfRule type="expression" dxfId="15292" priority="1516">
      <formula>$Y338=1</formula>
    </cfRule>
    <cfRule type="expression" dxfId="15291" priority="1517">
      <formula>$Y338=4</formula>
    </cfRule>
    <cfRule type="expression" dxfId="15290" priority="1518">
      <formula>$Y338=3</formula>
    </cfRule>
    <cfRule type="expression" dxfId="15289" priority="1519">
      <formula>$Y338=2</formula>
    </cfRule>
    <cfRule type="expression" dxfId="15288" priority="1520">
      <formula>$Y338=1</formula>
    </cfRule>
  </conditionalFormatting>
  <conditionalFormatting sqref="J339:J341">
    <cfRule type="expression" dxfId="15287" priority="1501">
      <formula>$Y339=4</formula>
    </cfRule>
    <cfRule type="expression" dxfId="15286" priority="1502">
      <formula>$Y339=3</formula>
    </cfRule>
    <cfRule type="expression" dxfId="15285" priority="1503">
      <formula>$Y339=2</formula>
    </cfRule>
    <cfRule type="expression" dxfId="15284" priority="1504">
      <formula>$Y339=1</formula>
    </cfRule>
  </conditionalFormatting>
  <conditionalFormatting sqref="D339:D340">
    <cfRule type="expression" dxfId="15283" priority="1509">
      <formula>$Y339=4</formula>
    </cfRule>
    <cfRule type="expression" dxfId="15282" priority="1510">
      <formula>$Y339=3</formula>
    </cfRule>
  </conditionalFormatting>
  <conditionalFormatting sqref="D339:D340">
    <cfRule type="expression" dxfId="15281" priority="1511">
      <formula>$Y339=2</formula>
    </cfRule>
    <cfRule type="expression" dxfId="15280" priority="1512">
      <formula>$Y339=1</formula>
    </cfRule>
  </conditionalFormatting>
  <conditionalFormatting sqref="E339:E340 J339:J341">
    <cfRule type="expression" dxfId="15279" priority="1505">
      <formula>$Y339=4</formula>
    </cfRule>
    <cfRule type="expression" dxfId="15278" priority="1506">
      <formula>$Y339=3</formula>
    </cfRule>
    <cfRule type="expression" dxfId="15277" priority="1507">
      <formula>$Y339=2</formula>
    </cfRule>
    <cfRule type="expression" dxfId="15276" priority="1508">
      <formula>$Y339=1</formula>
    </cfRule>
  </conditionalFormatting>
  <conditionalFormatting sqref="J339:J341">
    <cfRule type="expression" dxfId="15275" priority="1497">
      <formula>$Y339=4</formula>
    </cfRule>
    <cfRule type="expression" dxfId="15274" priority="1498">
      <formula>$Y339=3</formula>
    </cfRule>
    <cfRule type="expression" dxfId="15273" priority="1499">
      <formula>$Y339=2</formula>
    </cfRule>
    <cfRule type="expression" dxfId="15272" priority="1500">
      <formula>$Y339=1</formula>
    </cfRule>
  </conditionalFormatting>
  <conditionalFormatting sqref="I339:I340">
    <cfRule type="expression" dxfId="15271" priority="1493">
      <formula>$Y339=4</formula>
    </cfRule>
    <cfRule type="expression" dxfId="15270" priority="1494">
      <formula>$Y339=3</formula>
    </cfRule>
    <cfRule type="expression" dxfId="15269" priority="1495">
      <formula>$Y339=2</formula>
    </cfRule>
    <cfRule type="expression" dxfId="15268" priority="1496">
      <formula>$Y339=1</formula>
    </cfRule>
  </conditionalFormatting>
  <conditionalFormatting sqref="I339:I340">
    <cfRule type="expression" dxfId="15267" priority="1489">
      <formula>$Y339=4</formula>
    </cfRule>
    <cfRule type="expression" dxfId="15266" priority="1490">
      <formula>$Y339=3</formula>
    </cfRule>
    <cfRule type="expression" dxfId="15265" priority="1491">
      <formula>$Y339=2</formula>
    </cfRule>
    <cfRule type="expression" dxfId="15264" priority="1492">
      <formula>$Y339=1</formula>
    </cfRule>
  </conditionalFormatting>
  <conditionalFormatting sqref="H339:H341">
    <cfRule type="expression" dxfId="15263" priority="1485">
      <formula>$Y339=4</formula>
    </cfRule>
    <cfRule type="expression" dxfId="15262" priority="1486">
      <formula>$Y339=3</formula>
    </cfRule>
    <cfRule type="expression" dxfId="15261" priority="1487">
      <formula>$Y339=2</formula>
    </cfRule>
    <cfRule type="expression" dxfId="15260" priority="1488">
      <formula>$Y339=1</formula>
    </cfRule>
  </conditionalFormatting>
  <conditionalFormatting sqref="H339:H341">
    <cfRule type="expression" dxfId="15259" priority="1477">
      <formula>$Y339=4</formula>
    </cfRule>
    <cfRule type="expression" dxfId="15258" priority="1478">
      <formula>$Y339=3</formula>
    </cfRule>
    <cfRule type="expression" dxfId="15257" priority="1479">
      <formula>$Y339=2</formula>
    </cfRule>
    <cfRule type="expression" dxfId="15256" priority="1480">
      <formula>$Y339=1</formula>
    </cfRule>
    <cfRule type="expression" dxfId="15255" priority="1481">
      <formula>$Y339=4</formula>
    </cfRule>
    <cfRule type="expression" dxfId="15254" priority="1482">
      <formula>$Y339=3</formula>
    </cfRule>
    <cfRule type="expression" dxfId="15253" priority="1483">
      <formula>$Y339=2</formula>
    </cfRule>
    <cfRule type="expression" dxfId="15252" priority="1484">
      <formula>$Y339=1</formula>
    </cfRule>
  </conditionalFormatting>
  <conditionalFormatting sqref="H339:H341">
    <cfRule type="expression" dxfId="15251" priority="1473">
      <formula>$Y339=4</formula>
    </cfRule>
    <cfRule type="expression" dxfId="15250" priority="1474">
      <formula>$Y339=3</formula>
    </cfRule>
    <cfRule type="expression" dxfId="15249" priority="1475">
      <formula>$Y339=2</formula>
    </cfRule>
    <cfRule type="expression" dxfId="15248" priority="1476">
      <formula>$Y339=1</formula>
    </cfRule>
  </conditionalFormatting>
  <conditionalFormatting sqref="H339:H341">
    <cfRule type="expression" dxfId="15247" priority="1465">
      <formula>$Y339=4</formula>
    </cfRule>
    <cfRule type="expression" dxfId="15246" priority="1466">
      <formula>$Y339=3</formula>
    </cfRule>
    <cfRule type="expression" dxfId="15245" priority="1467">
      <formula>$Y339=2</formula>
    </cfRule>
    <cfRule type="expression" dxfId="15244" priority="1468">
      <formula>$Y339=1</formula>
    </cfRule>
    <cfRule type="expression" dxfId="15243" priority="1469">
      <formula>$Y339=4</formula>
    </cfRule>
    <cfRule type="expression" dxfId="15242" priority="1470">
      <formula>$Y339=3</formula>
    </cfRule>
    <cfRule type="expression" dxfId="15241" priority="1471">
      <formula>$Y339=2</formula>
    </cfRule>
    <cfRule type="expression" dxfId="15240" priority="1472">
      <formula>$Y339=1</formula>
    </cfRule>
  </conditionalFormatting>
  <conditionalFormatting sqref="H339:H341">
    <cfRule type="expression" dxfId="15239" priority="1461">
      <formula>$Y339=4</formula>
    </cfRule>
    <cfRule type="expression" dxfId="15238" priority="1462">
      <formula>$Y339=3</formula>
    </cfRule>
    <cfRule type="expression" dxfId="15237" priority="1463">
      <formula>$Y339=2</formula>
    </cfRule>
    <cfRule type="expression" dxfId="15236" priority="1464">
      <formula>$Y339=1</formula>
    </cfRule>
  </conditionalFormatting>
  <conditionalFormatting sqref="H339:H341">
    <cfRule type="expression" dxfId="15235" priority="1453">
      <formula>$Y339=4</formula>
    </cfRule>
    <cfRule type="expression" dxfId="15234" priority="1454">
      <formula>$Y339=3</formula>
    </cfRule>
    <cfRule type="expression" dxfId="15233" priority="1455">
      <formula>$Y339=2</formula>
    </cfRule>
    <cfRule type="expression" dxfId="15232" priority="1456">
      <formula>$Y339=1</formula>
    </cfRule>
    <cfRule type="expression" dxfId="15231" priority="1457">
      <formula>$Y339=4</formula>
    </cfRule>
    <cfRule type="expression" dxfId="15230" priority="1458">
      <formula>$Y339=3</formula>
    </cfRule>
    <cfRule type="expression" dxfId="15229" priority="1459">
      <formula>$Y339=2</formula>
    </cfRule>
    <cfRule type="expression" dxfId="15228" priority="1460">
      <formula>$Y339=1</formula>
    </cfRule>
  </conditionalFormatting>
  <conditionalFormatting sqref="H339:H341">
    <cfRule type="expression" dxfId="15227" priority="1449">
      <formula>$Y339=4</formula>
    </cfRule>
    <cfRule type="expression" dxfId="15226" priority="1450">
      <formula>$Y339=3</formula>
    </cfRule>
    <cfRule type="expression" dxfId="15225" priority="1451">
      <formula>$Y339=2</formula>
    </cfRule>
    <cfRule type="expression" dxfId="15224" priority="1452">
      <formula>$Y339=1</formula>
    </cfRule>
  </conditionalFormatting>
  <conditionalFormatting sqref="H339:H341">
    <cfRule type="expression" dxfId="15223" priority="1441">
      <formula>$Y339=4</formula>
    </cfRule>
    <cfRule type="expression" dxfId="15222" priority="1442">
      <formula>$Y339=3</formula>
    </cfRule>
    <cfRule type="expression" dxfId="15221" priority="1443">
      <formula>$Y339=2</formula>
    </cfRule>
    <cfRule type="expression" dxfId="15220" priority="1444">
      <formula>$Y339=1</formula>
    </cfRule>
    <cfRule type="expression" dxfId="15219" priority="1445">
      <formula>$Y339=4</formula>
    </cfRule>
    <cfRule type="expression" dxfId="15218" priority="1446">
      <formula>$Y339=3</formula>
    </cfRule>
    <cfRule type="expression" dxfId="15217" priority="1447">
      <formula>$Y339=2</formula>
    </cfRule>
    <cfRule type="expression" dxfId="15216" priority="1448">
      <formula>$Y339=1</formula>
    </cfRule>
  </conditionalFormatting>
  <conditionalFormatting sqref="H339:H341">
    <cfRule type="expression" dxfId="15215" priority="1437">
      <formula>$Y339=4</formula>
    </cfRule>
    <cfRule type="expression" dxfId="15214" priority="1438">
      <formula>$Y339=3</formula>
    </cfRule>
    <cfRule type="expression" dxfId="15213" priority="1439">
      <formula>$Y339=2</formula>
    </cfRule>
    <cfRule type="expression" dxfId="15212" priority="1440">
      <formula>$Y339=1</formula>
    </cfRule>
  </conditionalFormatting>
  <conditionalFormatting sqref="H339:H341">
    <cfRule type="expression" dxfId="15211" priority="1429">
      <formula>$Y339=4</formula>
    </cfRule>
    <cfRule type="expression" dxfId="15210" priority="1430">
      <formula>$Y339=3</formula>
    </cfRule>
    <cfRule type="expression" dxfId="15209" priority="1431">
      <formula>$Y339=2</formula>
    </cfRule>
    <cfRule type="expression" dxfId="15208" priority="1432">
      <formula>$Y339=1</formula>
    </cfRule>
    <cfRule type="expression" dxfId="15207" priority="1433">
      <formula>$Y339=4</formula>
    </cfRule>
    <cfRule type="expression" dxfId="15206" priority="1434">
      <formula>$Y339=3</formula>
    </cfRule>
    <cfRule type="expression" dxfId="15205" priority="1435">
      <formula>$Y339=2</formula>
    </cfRule>
    <cfRule type="expression" dxfId="15204" priority="1436">
      <formula>$Y339=1</formula>
    </cfRule>
  </conditionalFormatting>
  <conditionalFormatting sqref="B339:B340">
    <cfRule type="expression" dxfId="15203" priority="1425">
      <formula>$Y339=4</formula>
    </cfRule>
    <cfRule type="expression" dxfId="15202" priority="1426">
      <formula>$Y339=3</formula>
    </cfRule>
  </conditionalFormatting>
  <conditionalFormatting sqref="B339:B340">
    <cfRule type="expression" dxfId="15201" priority="1427">
      <formula>$Y339=2</formula>
    </cfRule>
    <cfRule type="expression" dxfId="15200" priority="1428">
      <formula>$Y339=1</formula>
    </cfRule>
  </conditionalFormatting>
  <conditionalFormatting sqref="B339:B340">
    <cfRule type="expression" dxfId="15199" priority="1421">
      <formula>$Y339=4</formula>
    </cfRule>
    <cfRule type="expression" dxfId="15198" priority="1422">
      <formula>$Y339=3</formula>
    </cfRule>
  </conditionalFormatting>
  <conditionalFormatting sqref="B339:B340">
    <cfRule type="expression" dxfId="15197" priority="1423">
      <formula>$Y339=2</formula>
    </cfRule>
    <cfRule type="expression" dxfId="15196" priority="1424">
      <formula>$Y339=1</formula>
    </cfRule>
  </conditionalFormatting>
  <conditionalFormatting sqref="B339:B340">
    <cfRule type="expression" dxfId="15195" priority="1417">
      <formula>$Y339=4</formula>
    </cfRule>
    <cfRule type="expression" dxfId="15194" priority="1418">
      <formula>$Y339=3</formula>
    </cfRule>
  </conditionalFormatting>
  <conditionalFormatting sqref="B339:B340">
    <cfRule type="expression" dxfId="15193" priority="1419">
      <formula>$Y339=2</formula>
    </cfRule>
    <cfRule type="expression" dxfId="15192" priority="1420">
      <formula>$Y339=1</formula>
    </cfRule>
  </conditionalFormatting>
  <conditionalFormatting sqref="B339:B340">
    <cfRule type="expression" dxfId="15191" priority="1413">
      <formula>$Y339=4</formula>
    </cfRule>
    <cfRule type="expression" dxfId="15190" priority="1414">
      <formula>$Y339=3</formula>
    </cfRule>
  </conditionalFormatting>
  <conditionalFormatting sqref="B339:B340">
    <cfRule type="expression" dxfId="15189" priority="1415">
      <formula>$Y339=2</formula>
    </cfRule>
    <cfRule type="expression" dxfId="15188" priority="1416">
      <formula>$Y339=1</formula>
    </cfRule>
  </conditionalFormatting>
  <conditionalFormatting sqref="B339:B340">
    <cfRule type="expression" dxfId="15187" priority="1409">
      <formula>$Y339=4</formula>
    </cfRule>
    <cfRule type="expression" dxfId="15186" priority="1410">
      <formula>$Y339=3</formula>
    </cfRule>
  </conditionalFormatting>
  <conditionalFormatting sqref="B339:B340">
    <cfRule type="expression" dxfId="15185" priority="1411">
      <formula>$Y339=2</formula>
    </cfRule>
    <cfRule type="expression" dxfId="15184" priority="1412">
      <formula>$Y339=1</formula>
    </cfRule>
  </conditionalFormatting>
  <conditionalFormatting sqref="B339:B340">
    <cfRule type="expression" dxfId="15183" priority="1405">
      <formula>$Y339=4</formula>
    </cfRule>
    <cfRule type="expression" dxfId="15182" priority="1406">
      <formula>$Y339=3</formula>
    </cfRule>
  </conditionalFormatting>
  <conditionalFormatting sqref="B339:B340">
    <cfRule type="expression" dxfId="15181" priority="1407">
      <formula>$Y339=2</formula>
    </cfRule>
    <cfRule type="expression" dxfId="15180" priority="1408">
      <formula>$Y339=1</formula>
    </cfRule>
  </conditionalFormatting>
  <conditionalFormatting sqref="C339:C340">
    <cfRule type="expression" dxfId="15179" priority="1401">
      <formula>$Y339=4</formula>
    </cfRule>
    <cfRule type="expression" dxfId="15178" priority="1402">
      <formula>$Y339=3</formula>
    </cfRule>
  </conditionalFormatting>
  <conditionalFormatting sqref="C339:C340">
    <cfRule type="expression" dxfId="15177" priority="1403">
      <formula>$Y339=2</formula>
    </cfRule>
    <cfRule type="expression" dxfId="15176" priority="1404">
      <formula>$Y339=1</formula>
    </cfRule>
  </conditionalFormatting>
  <conditionalFormatting sqref="C339:C340">
    <cfRule type="expression" dxfId="15175" priority="1397">
      <formula>$Y339=4</formula>
    </cfRule>
    <cfRule type="expression" dxfId="15174" priority="1398">
      <formula>$Y339=3</formula>
    </cfRule>
  </conditionalFormatting>
  <conditionalFormatting sqref="C339:C340">
    <cfRule type="expression" dxfId="15173" priority="1399">
      <formula>$Y339=2</formula>
    </cfRule>
    <cfRule type="expression" dxfId="15172" priority="1400">
      <formula>$Y339=1</formula>
    </cfRule>
  </conditionalFormatting>
  <conditionalFormatting sqref="C339:C340">
    <cfRule type="expression" dxfId="15171" priority="1393">
      <formula>$Y339=4</formula>
    </cfRule>
    <cfRule type="expression" dxfId="15170" priority="1394">
      <formula>$Y339=3</formula>
    </cfRule>
  </conditionalFormatting>
  <conditionalFormatting sqref="C339:C340">
    <cfRule type="expression" dxfId="15169" priority="1395">
      <formula>$Y339=2</formula>
    </cfRule>
    <cfRule type="expression" dxfId="15168" priority="1396">
      <formula>$Y339=1</formula>
    </cfRule>
  </conditionalFormatting>
  <conditionalFormatting sqref="C339:C340">
    <cfRule type="expression" dxfId="15167" priority="1389">
      <formula>$Y339=4</formula>
    </cfRule>
    <cfRule type="expression" dxfId="15166" priority="1390">
      <formula>$Y339=3</formula>
    </cfRule>
  </conditionalFormatting>
  <conditionalFormatting sqref="C339:C340">
    <cfRule type="expression" dxfId="15165" priority="1391">
      <formula>$Y339=2</formula>
    </cfRule>
    <cfRule type="expression" dxfId="15164" priority="1392">
      <formula>$Y339=1</formula>
    </cfRule>
  </conditionalFormatting>
  <conditionalFormatting sqref="C339:C340">
    <cfRule type="expression" dxfId="15163" priority="1385">
      <formula>$Y339=4</formula>
    </cfRule>
    <cfRule type="expression" dxfId="15162" priority="1386">
      <formula>$Y339=3</formula>
    </cfRule>
  </conditionalFormatting>
  <conditionalFormatting sqref="C339:C340">
    <cfRule type="expression" dxfId="15161" priority="1387">
      <formula>$Y339=2</formula>
    </cfRule>
    <cfRule type="expression" dxfId="15160" priority="1388">
      <formula>$Y339=1</formula>
    </cfRule>
  </conditionalFormatting>
  <conditionalFormatting sqref="C339:C340">
    <cfRule type="expression" dxfId="15159" priority="1381">
      <formula>$Y339=4</formula>
    </cfRule>
    <cfRule type="expression" dxfId="15158" priority="1382">
      <formula>$Y339=3</formula>
    </cfRule>
  </conditionalFormatting>
  <conditionalFormatting sqref="C339:C340">
    <cfRule type="expression" dxfId="15157" priority="1383">
      <formula>$Y339=2</formula>
    </cfRule>
    <cfRule type="expression" dxfId="15156" priority="1384">
      <formula>$Y339=1</formula>
    </cfRule>
  </conditionalFormatting>
  <conditionalFormatting sqref="F339:F340">
    <cfRule type="expression" dxfId="15155" priority="1377">
      <formula>$Y339=4</formula>
    </cfRule>
    <cfRule type="expression" dxfId="15154" priority="1378">
      <formula>$Y339=3</formula>
    </cfRule>
    <cfRule type="expression" dxfId="15153" priority="1379">
      <formula>$Y339=2</formula>
    </cfRule>
    <cfRule type="expression" dxfId="15152" priority="1380">
      <formula>$Y339=1</formula>
    </cfRule>
  </conditionalFormatting>
  <conditionalFormatting sqref="F339:F340">
    <cfRule type="expression" dxfId="15151" priority="1369">
      <formula>$Y339=4</formula>
    </cfRule>
    <cfRule type="expression" dxfId="15150" priority="1370">
      <formula>$Y339=3</formula>
    </cfRule>
    <cfRule type="expression" dxfId="15149" priority="1371">
      <formula>$Y339=2</formula>
    </cfRule>
    <cfRule type="expression" dxfId="15148" priority="1372">
      <formula>$Y339=1</formula>
    </cfRule>
    <cfRule type="expression" dxfId="15147" priority="1373">
      <formula>$Y339=4</formula>
    </cfRule>
    <cfRule type="expression" dxfId="15146" priority="1374">
      <formula>$Y339=3</formula>
    </cfRule>
    <cfRule type="expression" dxfId="15145" priority="1375">
      <formula>$Y339=2</formula>
    </cfRule>
    <cfRule type="expression" dxfId="15144" priority="1376">
      <formula>$Y339=1</formula>
    </cfRule>
  </conditionalFormatting>
  <conditionalFormatting sqref="F339:F340">
    <cfRule type="expression" dxfId="15143" priority="1353">
      <formula>$Y339=4</formula>
    </cfRule>
    <cfRule type="expression" dxfId="15142" priority="1354">
      <formula>$Y339=3</formula>
    </cfRule>
    <cfRule type="expression" dxfId="15141" priority="1355">
      <formula>$Y339=2</formula>
    </cfRule>
    <cfRule type="expression" dxfId="15140" priority="1356">
      <formula>$Y339=1</formula>
    </cfRule>
  </conditionalFormatting>
  <conditionalFormatting sqref="F339:F340">
    <cfRule type="expression" dxfId="15139" priority="1365">
      <formula>$Y339=4</formula>
    </cfRule>
    <cfRule type="expression" dxfId="15138" priority="1366">
      <formula>$Y339=3</formula>
    </cfRule>
    <cfRule type="expression" dxfId="15137" priority="1367">
      <formula>$Y339=2</formula>
    </cfRule>
    <cfRule type="expression" dxfId="15136" priority="1368">
      <formula>$Y339=1</formula>
    </cfRule>
  </conditionalFormatting>
  <conditionalFormatting sqref="F339:F340">
    <cfRule type="expression" dxfId="15135" priority="1357">
      <formula>$Y339=4</formula>
    </cfRule>
    <cfRule type="expression" dxfId="15134" priority="1358">
      <formula>$Y339=3</formula>
    </cfRule>
    <cfRule type="expression" dxfId="15133" priority="1359">
      <formula>$Y339=2</formula>
    </cfRule>
    <cfRule type="expression" dxfId="15132" priority="1360">
      <formula>$Y339=1</formula>
    </cfRule>
    <cfRule type="expression" dxfId="15131" priority="1361">
      <formula>$Y339=4</formula>
    </cfRule>
    <cfRule type="expression" dxfId="15130" priority="1362">
      <formula>$Y339=3</formula>
    </cfRule>
    <cfRule type="expression" dxfId="15129" priority="1363">
      <formula>$Y339=2</formula>
    </cfRule>
    <cfRule type="expression" dxfId="15128" priority="1364">
      <formula>$Y339=1</formula>
    </cfRule>
  </conditionalFormatting>
  <conditionalFormatting sqref="F339:F340">
    <cfRule type="expression" dxfId="15127" priority="1345">
      <formula>$Y339=4</formula>
    </cfRule>
    <cfRule type="expression" dxfId="15126" priority="1346">
      <formula>$Y339=3</formula>
    </cfRule>
    <cfRule type="expression" dxfId="15125" priority="1347">
      <formula>$Y339=2</formula>
    </cfRule>
    <cfRule type="expression" dxfId="15124" priority="1348">
      <formula>$Y339=1</formula>
    </cfRule>
    <cfRule type="expression" dxfId="15123" priority="1349">
      <formula>$Y339=4</formula>
    </cfRule>
    <cfRule type="expression" dxfId="15122" priority="1350">
      <formula>$Y339=3</formula>
    </cfRule>
    <cfRule type="expression" dxfId="15121" priority="1351">
      <formula>$Y339=2</formula>
    </cfRule>
    <cfRule type="expression" dxfId="15120" priority="1352">
      <formula>$Y339=1</formula>
    </cfRule>
  </conditionalFormatting>
  <conditionalFormatting sqref="F339:F340">
    <cfRule type="expression" dxfId="15119" priority="1341">
      <formula>$Y339=4</formula>
    </cfRule>
    <cfRule type="expression" dxfId="15118" priority="1342">
      <formula>$Y339=3</formula>
    </cfRule>
    <cfRule type="expression" dxfId="15117" priority="1343">
      <formula>$Y339=2</formula>
    </cfRule>
    <cfRule type="expression" dxfId="15116" priority="1344">
      <formula>$Y339=1</formula>
    </cfRule>
  </conditionalFormatting>
  <conditionalFormatting sqref="F339:F340">
    <cfRule type="expression" dxfId="15115" priority="1333">
      <formula>$Y339=4</formula>
    </cfRule>
    <cfRule type="expression" dxfId="15114" priority="1334">
      <formula>$Y339=3</formula>
    </cfRule>
    <cfRule type="expression" dxfId="15113" priority="1335">
      <formula>$Y339=2</formula>
    </cfRule>
    <cfRule type="expression" dxfId="15112" priority="1336">
      <formula>$Y339=1</formula>
    </cfRule>
    <cfRule type="expression" dxfId="15111" priority="1337">
      <formula>$Y339=4</formula>
    </cfRule>
    <cfRule type="expression" dxfId="15110" priority="1338">
      <formula>$Y339=3</formula>
    </cfRule>
    <cfRule type="expression" dxfId="15109" priority="1339">
      <formula>$Y339=2</formula>
    </cfRule>
    <cfRule type="expression" dxfId="15108" priority="1340">
      <formula>$Y339=1</formula>
    </cfRule>
  </conditionalFormatting>
  <conditionalFormatting sqref="F339:F340">
    <cfRule type="expression" dxfId="15107" priority="1317">
      <formula>$Y339=4</formula>
    </cfRule>
    <cfRule type="expression" dxfId="15106" priority="1318">
      <formula>$Y339=3</formula>
    </cfRule>
    <cfRule type="expression" dxfId="15105" priority="1319">
      <formula>$Y339=2</formula>
    </cfRule>
    <cfRule type="expression" dxfId="15104" priority="1320">
      <formula>$Y339=1</formula>
    </cfRule>
  </conditionalFormatting>
  <conditionalFormatting sqref="F339:F340">
    <cfRule type="expression" dxfId="15103" priority="1329">
      <formula>$Y339=4</formula>
    </cfRule>
    <cfRule type="expression" dxfId="15102" priority="1330">
      <formula>$Y339=3</formula>
    </cfRule>
    <cfRule type="expression" dxfId="15101" priority="1331">
      <formula>$Y339=2</formula>
    </cfRule>
    <cfRule type="expression" dxfId="15100" priority="1332">
      <formula>$Y339=1</formula>
    </cfRule>
  </conditionalFormatting>
  <conditionalFormatting sqref="F339:F340">
    <cfRule type="expression" dxfId="15099" priority="1321">
      <formula>$Y339=4</formula>
    </cfRule>
    <cfRule type="expression" dxfId="15098" priority="1322">
      <formula>$Y339=3</formula>
    </cfRule>
    <cfRule type="expression" dxfId="15097" priority="1323">
      <formula>$Y339=2</formula>
    </cfRule>
    <cfRule type="expression" dxfId="15096" priority="1324">
      <formula>$Y339=1</formula>
    </cfRule>
    <cfRule type="expression" dxfId="15095" priority="1325">
      <formula>$Y339=4</formula>
    </cfRule>
    <cfRule type="expression" dxfId="15094" priority="1326">
      <formula>$Y339=3</formula>
    </cfRule>
    <cfRule type="expression" dxfId="15093" priority="1327">
      <formula>$Y339=2</formula>
    </cfRule>
    <cfRule type="expression" dxfId="15092" priority="1328">
      <formula>$Y339=1</formula>
    </cfRule>
  </conditionalFormatting>
  <conditionalFormatting sqref="F339:F340">
    <cfRule type="expression" dxfId="15091" priority="1309">
      <formula>$Y339=4</formula>
    </cfRule>
    <cfRule type="expression" dxfId="15090" priority="1310">
      <formula>$Y339=3</formula>
    </cfRule>
    <cfRule type="expression" dxfId="15089" priority="1311">
      <formula>$Y339=2</formula>
    </cfRule>
    <cfRule type="expression" dxfId="15088" priority="1312">
      <formula>$Y339=1</formula>
    </cfRule>
    <cfRule type="expression" dxfId="15087" priority="1313">
      <formula>$Y339=4</formula>
    </cfRule>
    <cfRule type="expression" dxfId="15086" priority="1314">
      <formula>$Y339=3</formula>
    </cfRule>
    <cfRule type="expression" dxfId="15085" priority="1315">
      <formula>$Y339=2</formula>
    </cfRule>
    <cfRule type="expression" dxfId="15084" priority="1316">
      <formula>$Y339=1</formula>
    </cfRule>
  </conditionalFormatting>
  <conditionalFormatting sqref="G339:G340">
    <cfRule type="expression" dxfId="15083" priority="1305">
      <formula>$Y339=4</formula>
    </cfRule>
    <cfRule type="expression" dxfId="15082" priority="1306">
      <formula>$Y339=3</formula>
    </cfRule>
    <cfRule type="expression" dxfId="15081" priority="1307">
      <formula>$Y339=2</formula>
    </cfRule>
    <cfRule type="expression" dxfId="15080" priority="1308">
      <formula>$Y339=1</formula>
    </cfRule>
  </conditionalFormatting>
  <conditionalFormatting sqref="G339:G340">
    <cfRule type="expression" dxfId="15079" priority="1297">
      <formula>$Y339=4</formula>
    </cfRule>
    <cfRule type="expression" dxfId="15078" priority="1298">
      <formula>$Y339=3</formula>
    </cfRule>
    <cfRule type="expression" dxfId="15077" priority="1299">
      <formula>$Y339=2</formula>
    </cfRule>
    <cfRule type="expression" dxfId="15076" priority="1300">
      <formula>$Y339=1</formula>
    </cfRule>
    <cfRule type="expression" dxfId="15075" priority="1301">
      <formula>$Y339=4</formula>
    </cfRule>
    <cfRule type="expression" dxfId="15074" priority="1302">
      <formula>$Y339=3</formula>
    </cfRule>
    <cfRule type="expression" dxfId="15073" priority="1303">
      <formula>$Y339=2</formula>
    </cfRule>
    <cfRule type="expression" dxfId="15072" priority="1304">
      <formula>$Y339=1</formula>
    </cfRule>
  </conditionalFormatting>
  <conditionalFormatting sqref="G339:G340">
    <cfRule type="expression" dxfId="15071" priority="1293">
      <formula>$Y339=4</formula>
    </cfRule>
    <cfRule type="expression" dxfId="15070" priority="1294">
      <formula>$Y339=3</formula>
    </cfRule>
    <cfRule type="expression" dxfId="15069" priority="1295">
      <formula>$Y339=2</formula>
    </cfRule>
    <cfRule type="expression" dxfId="15068" priority="1296">
      <formula>$Y339=1</formula>
    </cfRule>
  </conditionalFormatting>
  <conditionalFormatting sqref="G339:G340">
    <cfRule type="expression" dxfId="15067" priority="1285">
      <formula>$Y339=4</formula>
    </cfRule>
    <cfRule type="expression" dxfId="15066" priority="1286">
      <formula>$Y339=3</formula>
    </cfRule>
    <cfRule type="expression" dxfId="15065" priority="1287">
      <formula>$Y339=2</formula>
    </cfRule>
    <cfRule type="expression" dxfId="15064" priority="1288">
      <formula>$Y339=1</formula>
    </cfRule>
    <cfRule type="expression" dxfId="15063" priority="1289">
      <formula>$Y339=4</formula>
    </cfRule>
    <cfRule type="expression" dxfId="15062" priority="1290">
      <formula>$Y339=3</formula>
    </cfRule>
    <cfRule type="expression" dxfId="15061" priority="1291">
      <formula>$Y339=2</formula>
    </cfRule>
    <cfRule type="expression" dxfId="15060" priority="1292">
      <formula>$Y339=1</formula>
    </cfRule>
  </conditionalFormatting>
  <conditionalFormatting sqref="G339:G340">
    <cfRule type="expression" dxfId="15059" priority="1281">
      <formula>$Y339=4</formula>
    </cfRule>
    <cfRule type="expression" dxfId="15058" priority="1282">
      <formula>$Y339=3</formula>
    </cfRule>
    <cfRule type="expression" dxfId="15057" priority="1283">
      <formula>$Y339=2</formula>
    </cfRule>
    <cfRule type="expression" dxfId="15056" priority="1284">
      <formula>$Y339=1</formula>
    </cfRule>
  </conditionalFormatting>
  <conditionalFormatting sqref="G339:G340">
    <cfRule type="expression" dxfId="15055" priority="1273">
      <formula>$Y339=4</formula>
    </cfRule>
    <cfRule type="expression" dxfId="15054" priority="1274">
      <formula>$Y339=3</formula>
    </cfRule>
    <cfRule type="expression" dxfId="15053" priority="1275">
      <formula>$Y339=2</formula>
    </cfRule>
    <cfRule type="expression" dxfId="15052" priority="1276">
      <formula>$Y339=1</formula>
    </cfRule>
    <cfRule type="expression" dxfId="15051" priority="1277">
      <formula>$Y339=4</formula>
    </cfRule>
    <cfRule type="expression" dxfId="15050" priority="1278">
      <formula>$Y339=3</formula>
    </cfRule>
    <cfRule type="expression" dxfId="15049" priority="1279">
      <formula>$Y339=2</formula>
    </cfRule>
    <cfRule type="expression" dxfId="15048" priority="1280">
      <formula>$Y339=1</formula>
    </cfRule>
  </conditionalFormatting>
  <conditionalFormatting sqref="G339:G340">
    <cfRule type="expression" dxfId="15047" priority="1269">
      <formula>$Y339=4</formula>
    </cfRule>
    <cfRule type="expression" dxfId="15046" priority="1270">
      <formula>$Y339=3</formula>
    </cfRule>
    <cfRule type="expression" dxfId="15045" priority="1271">
      <formula>$Y339=2</formula>
    </cfRule>
    <cfRule type="expression" dxfId="15044" priority="1272">
      <formula>$Y339=1</formula>
    </cfRule>
  </conditionalFormatting>
  <conditionalFormatting sqref="G339:G340">
    <cfRule type="expression" dxfId="15043" priority="1261">
      <formula>$Y339=4</formula>
    </cfRule>
    <cfRule type="expression" dxfId="15042" priority="1262">
      <formula>$Y339=3</formula>
    </cfRule>
    <cfRule type="expression" dxfId="15041" priority="1263">
      <formula>$Y339=2</formula>
    </cfRule>
    <cfRule type="expression" dxfId="15040" priority="1264">
      <formula>$Y339=1</formula>
    </cfRule>
    <cfRule type="expression" dxfId="15039" priority="1265">
      <formula>$Y339=4</formula>
    </cfRule>
    <cfRule type="expression" dxfId="15038" priority="1266">
      <formula>$Y339=3</formula>
    </cfRule>
    <cfRule type="expression" dxfId="15037" priority="1267">
      <formula>$Y339=2</formula>
    </cfRule>
    <cfRule type="expression" dxfId="15036" priority="1268">
      <formula>$Y339=1</formula>
    </cfRule>
  </conditionalFormatting>
  <conditionalFormatting sqref="S317:T318">
    <cfRule type="expression" dxfId="15035" priority="1257">
      <formula>$Y317=4</formula>
    </cfRule>
    <cfRule type="expression" dxfId="15034" priority="1258">
      <formula>$Y317=3</formula>
    </cfRule>
    <cfRule type="expression" dxfId="15033" priority="1259">
      <formula>$Y317=2</formula>
    </cfRule>
    <cfRule type="expression" dxfId="15032" priority="1260">
      <formula>$Y317=1</formula>
    </cfRule>
  </conditionalFormatting>
  <conditionalFormatting sqref="S317:T318">
    <cfRule type="expression" dxfId="15031" priority="1253">
      <formula>$Y317=4</formula>
    </cfRule>
    <cfRule type="expression" dxfId="15030" priority="1254">
      <formula>$Y317=3</formula>
    </cfRule>
    <cfRule type="expression" dxfId="15029" priority="1255">
      <formula>$Y317=2</formula>
    </cfRule>
    <cfRule type="expression" dxfId="15028" priority="1256">
      <formula>$Y317=1</formula>
    </cfRule>
  </conditionalFormatting>
  <conditionalFormatting sqref="S317:T318">
    <cfRule type="expression" dxfId="15027" priority="1249">
      <formula>$Y317=4</formula>
    </cfRule>
    <cfRule type="expression" dxfId="15026" priority="1250">
      <formula>$Y317=3</formula>
    </cfRule>
    <cfRule type="expression" dxfId="15025" priority="1251">
      <formula>$Y317=2</formula>
    </cfRule>
    <cfRule type="expression" dxfId="15024" priority="1252">
      <formula>$Y317=1</formula>
    </cfRule>
  </conditionalFormatting>
  <conditionalFormatting sqref="V317:V318">
    <cfRule type="expression" dxfId="15023" priority="1245">
      <formula>$Y317=4</formula>
    </cfRule>
    <cfRule type="expression" dxfId="15022" priority="1246">
      <formula>$Y317=3</formula>
    </cfRule>
    <cfRule type="expression" dxfId="15021" priority="1247">
      <formula>$Y317=2</formula>
    </cfRule>
    <cfRule type="expression" dxfId="15020" priority="1248">
      <formula>$Y317=1</formula>
    </cfRule>
  </conditionalFormatting>
  <conditionalFormatting sqref="V317:V318">
    <cfRule type="expression" dxfId="15019" priority="1241">
      <formula>$Y317=4</formula>
    </cfRule>
    <cfRule type="expression" dxfId="15018" priority="1242">
      <formula>$Y317=3</formula>
    </cfRule>
    <cfRule type="expression" dxfId="15017" priority="1243">
      <formula>$Y317=2</formula>
    </cfRule>
    <cfRule type="expression" dxfId="15016" priority="1244">
      <formula>$Y317=1</formula>
    </cfRule>
  </conditionalFormatting>
  <conditionalFormatting sqref="V317:V318">
    <cfRule type="expression" dxfId="15015" priority="1237">
      <formula>$Y317=4</formula>
    </cfRule>
    <cfRule type="expression" dxfId="15014" priority="1238">
      <formula>$Y317=3</formula>
    </cfRule>
    <cfRule type="expression" dxfId="15013" priority="1239">
      <formula>$Y317=2</formula>
    </cfRule>
    <cfRule type="expression" dxfId="15012" priority="1240">
      <formula>$Y317=1</formula>
    </cfRule>
  </conditionalFormatting>
  <conditionalFormatting sqref="Y317:Z318 AB317:AC318">
    <cfRule type="expression" dxfId="15011" priority="1233">
      <formula>$Y317=4</formula>
    </cfRule>
    <cfRule type="expression" dxfId="15010" priority="1234">
      <formula>$Y317=3</formula>
    </cfRule>
    <cfRule type="expression" dxfId="15009" priority="1235">
      <formula>$Y317=2</formula>
    </cfRule>
    <cfRule type="expression" dxfId="15008" priority="1236">
      <formula>$Y317=1</formula>
    </cfRule>
  </conditionalFormatting>
  <conditionalFormatting sqref="Y317:Z318 AB317:AC318">
    <cfRule type="expression" dxfId="15007" priority="1229">
      <formula>$Y317=4</formula>
    </cfRule>
    <cfRule type="expression" dxfId="15006" priority="1230">
      <formula>$Y317=3</formula>
    </cfRule>
    <cfRule type="expression" dxfId="15005" priority="1231">
      <formula>$Y317=2</formula>
    </cfRule>
    <cfRule type="expression" dxfId="15004" priority="1232">
      <formula>$Y317=1</formula>
    </cfRule>
  </conditionalFormatting>
  <conditionalFormatting sqref="Y317:Z318 AB317:AC318">
    <cfRule type="expression" dxfId="15003" priority="1225">
      <formula>$Y317=4</formula>
    </cfRule>
    <cfRule type="expression" dxfId="15002" priority="1226">
      <formula>$Y317=3</formula>
    </cfRule>
    <cfRule type="expression" dxfId="15001" priority="1227">
      <formula>$Y317=2</formula>
    </cfRule>
    <cfRule type="expression" dxfId="15000" priority="1228">
      <formula>$Y317=1</formula>
    </cfRule>
  </conditionalFormatting>
  <conditionalFormatting sqref="X317:X318">
    <cfRule type="expression" dxfId="14999" priority="1221">
      <formula>$Y317=4</formula>
    </cfRule>
    <cfRule type="expression" dxfId="14998" priority="1222">
      <formula>$Y317=3</formula>
    </cfRule>
    <cfRule type="expression" dxfId="14997" priority="1223">
      <formula>$Y317=2</formula>
    </cfRule>
    <cfRule type="expression" dxfId="14996" priority="1224">
      <formula>$Y317=1</formula>
    </cfRule>
  </conditionalFormatting>
  <conditionalFormatting sqref="X317:X318">
    <cfRule type="expression" dxfId="14995" priority="1217">
      <formula>$Y317=4</formula>
    </cfRule>
    <cfRule type="expression" dxfId="14994" priority="1218">
      <formula>$Y317=3</formula>
    </cfRule>
    <cfRule type="expression" dxfId="14993" priority="1219">
      <formula>$Y317=2</formula>
    </cfRule>
    <cfRule type="expression" dxfId="14992" priority="1220">
      <formula>$Y317=1</formula>
    </cfRule>
  </conditionalFormatting>
  <conditionalFormatting sqref="W317:W318">
    <cfRule type="expression" dxfId="14991" priority="1213">
      <formula>$Y317=4</formula>
    </cfRule>
    <cfRule type="expression" dxfId="14990" priority="1214">
      <formula>$Y317=3</formula>
    </cfRule>
    <cfRule type="expression" dxfId="14989" priority="1215">
      <formula>$Y317=2</formula>
    </cfRule>
    <cfRule type="expression" dxfId="14988" priority="1216">
      <formula>$Y317=1</formula>
    </cfRule>
  </conditionalFormatting>
  <conditionalFormatting sqref="W317:W318">
    <cfRule type="expression" dxfId="14987" priority="1209">
      <formula>$Y317=4</formula>
    </cfRule>
    <cfRule type="expression" dxfId="14986" priority="1210">
      <formula>$Y317=3</formula>
    </cfRule>
    <cfRule type="expression" dxfId="14985" priority="1211">
      <formula>$Y317=2</formula>
    </cfRule>
    <cfRule type="expression" dxfId="14984" priority="1212">
      <formula>$Y317=1</formula>
    </cfRule>
  </conditionalFormatting>
  <conditionalFormatting sqref="W317:W318">
    <cfRule type="expression" dxfId="14983" priority="1205">
      <formula>$Y317=4</formula>
    </cfRule>
    <cfRule type="expression" dxfId="14982" priority="1206">
      <formula>$Y317=3</formula>
    </cfRule>
    <cfRule type="expression" dxfId="14981" priority="1207">
      <formula>$Y317=2</formula>
    </cfRule>
    <cfRule type="expression" dxfId="14980" priority="1208">
      <formula>$Y317=1</formula>
    </cfRule>
  </conditionalFormatting>
  <conditionalFormatting sqref="AA317:AA318">
    <cfRule type="expression" dxfId="14979" priority="1201">
      <formula>$Y317=4</formula>
    </cfRule>
    <cfRule type="expression" dxfId="14978" priority="1202">
      <formula>$Y317=3</formula>
    </cfRule>
    <cfRule type="expression" dxfId="14977" priority="1203">
      <formula>$Y317=2</formula>
    </cfRule>
    <cfRule type="expression" dxfId="14976" priority="1204">
      <formula>$Y317=1</formula>
    </cfRule>
  </conditionalFormatting>
  <conditionalFormatting sqref="AA317:AA318">
    <cfRule type="expression" dxfId="14975" priority="1197">
      <formula>$Y317=4</formula>
    </cfRule>
    <cfRule type="expression" dxfId="14974" priority="1198">
      <formula>$Y317=3</formula>
    </cfRule>
    <cfRule type="expression" dxfId="14973" priority="1199">
      <formula>$Y317=2</formula>
    </cfRule>
    <cfRule type="expression" dxfId="14972" priority="1200">
      <formula>$Y317=1</formula>
    </cfRule>
  </conditionalFormatting>
  <conditionalFormatting sqref="AA317:AA318">
    <cfRule type="expression" dxfId="14971" priority="1193">
      <formula>$Y317=4</formula>
    </cfRule>
    <cfRule type="expression" dxfId="14970" priority="1194">
      <formula>$Y317=3</formula>
    </cfRule>
    <cfRule type="expression" dxfId="14969" priority="1195">
      <formula>$Y317=2</formula>
    </cfRule>
    <cfRule type="expression" dxfId="14968" priority="1196">
      <formula>$Y317=1</formula>
    </cfRule>
  </conditionalFormatting>
  <conditionalFormatting sqref="Y310:Z315 AB310:AC315">
    <cfRule type="expression" dxfId="14967" priority="1189">
      <formula>$Y310=4</formula>
    </cfRule>
    <cfRule type="expression" dxfId="14966" priority="1190">
      <formula>$Y310=3</formula>
    </cfRule>
    <cfRule type="expression" dxfId="14965" priority="1191">
      <formula>$Y310=2</formula>
    </cfRule>
    <cfRule type="expression" dxfId="14964" priority="1192">
      <formula>$Y310=1</formula>
    </cfRule>
  </conditionalFormatting>
  <conditionalFormatting sqref="Y310:Z315 AB310:AC315">
    <cfRule type="expression" dxfId="14963" priority="1185">
      <formula>$Y310=4</formula>
    </cfRule>
    <cfRule type="expression" dxfId="14962" priority="1186">
      <formula>$Y310=3</formula>
    </cfRule>
    <cfRule type="expression" dxfId="14961" priority="1187">
      <formula>$Y310=2</formula>
    </cfRule>
    <cfRule type="expression" dxfId="14960" priority="1188">
      <formula>$Y310=1</formula>
    </cfRule>
  </conditionalFormatting>
  <conditionalFormatting sqref="Y310:Z315 AB310:AC315">
    <cfRule type="expression" dxfId="14959" priority="1181">
      <formula>$Y310=4</formula>
    </cfRule>
    <cfRule type="expression" dxfId="14958" priority="1182">
      <formula>$Y310=3</formula>
    </cfRule>
    <cfRule type="expression" dxfId="14957" priority="1183">
      <formula>$Y310=2</formula>
    </cfRule>
    <cfRule type="expression" dxfId="14956" priority="1184">
      <formula>$Y310=1</formula>
    </cfRule>
  </conditionalFormatting>
  <conditionalFormatting sqref="X310:X315">
    <cfRule type="expression" dxfId="14955" priority="1177">
      <formula>$Y310=4</formula>
    </cfRule>
    <cfRule type="expression" dxfId="14954" priority="1178">
      <formula>$Y310=3</formula>
    </cfRule>
    <cfRule type="expression" dxfId="14953" priority="1179">
      <formula>$Y310=2</formula>
    </cfRule>
    <cfRule type="expression" dxfId="14952" priority="1180">
      <formula>$Y310=1</formula>
    </cfRule>
  </conditionalFormatting>
  <conditionalFormatting sqref="X310:X315">
    <cfRule type="expression" dxfId="14951" priority="1173">
      <formula>$Y310=4</formula>
    </cfRule>
    <cfRule type="expression" dxfId="14950" priority="1174">
      <formula>$Y310=3</formula>
    </cfRule>
    <cfRule type="expression" dxfId="14949" priority="1175">
      <formula>$Y310=2</formula>
    </cfRule>
    <cfRule type="expression" dxfId="14948" priority="1176">
      <formula>$Y310=1</formula>
    </cfRule>
  </conditionalFormatting>
  <conditionalFormatting sqref="W310:W315">
    <cfRule type="expression" dxfId="14947" priority="1169">
      <formula>$Y310=4</formula>
    </cfRule>
    <cfRule type="expression" dxfId="14946" priority="1170">
      <formula>$Y310=3</formula>
    </cfRule>
    <cfRule type="expression" dxfId="14945" priority="1171">
      <formula>$Y310=2</formula>
    </cfRule>
    <cfRule type="expression" dxfId="14944" priority="1172">
      <formula>$Y310=1</formula>
    </cfRule>
  </conditionalFormatting>
  <conditionalFormatting sqref="W310:W315">
    <cfRule type="expression" dxfId="14943" priority="1165">
      <formula>$Y310=4</formula>
    </cfRule>
    <cfRule type="expression" dxfId="14942" priority="1166">
      <formula>$Y310=3</formula>
    </cfRule>
    <cfRule type="expression" dxfId="14941" priority="1167">
      <formula>$Y310=2</formula>
    </cfRule>
    <cfRule type="expression" dxfId="14940" priority="1168">
      <formula>$Y310=1</formula>
    </cfRule>
  </conditionalFormatting>
  <conditionalFormatting sqref="W310:W315">
    <cfRule type="expression" dxfId="14939" priority="1161">
      <formula>$Y310=4</formula>
    </cfRule>
    <cfRule type="expression" dxfId="14938" priority="1162">
      <formula>$Y310=3</formula>
    </cfRule>
    <cfRule type="expression" dxfId="14937" priority="1163">
      <formula>$Y310=2</formula>
    </cfRule>
    <cfRule type="expression" dxfId="14936" priority="1164">
      <formula>$Y310=1</formula>
    </cfRule>
  </conditionalFormatting>
  <conditionalFormatting sqref="AA310:AA315">
    <cfRule type="expression" dxfId="14935" priority="1157">
      <formula>$Y310=4</formula>
    </cfRule>
    <cfRule type="expression" dxfId="14934" priority="1158">
      <formula>$Y310=3</formula>
    </cfRule>
    <cfRule type="expression" dxfId="14933" priority="1159">
      <formula>$Y310=2</formula>
    </cfRule>
    <cfRule type="expression" dxfId="14932" priority="1160">
      <formula>$Y310=1</formula>
    </cfRule>
  </conditionalFormatting>
  <conditionalFormatting sqref="AA310:AA315">
    <cfRule type="expression" dxfId="14931" priority="1153">
      <formula>$Y310=4</formula>
    </cfRule>
    <cfRule type="expression" dxfId="14930" priority="1154">
      <formula>$Y310=3</formula>
    </cfRule>
    <cfRule type="expression" dxfId="14929" priority="1155">
      <formula>$Y310=2</formula>
    </cfRule>
    <cfRule type="expression" dxfId="14928" priority="1156">
      <formula>$Y310=1</formula>
    </cfRule>
  </conditionalFormatting>
  <conditionalFormatting sqref="AA310:AA315">
    <cfRule type="expression" dxfId="14927" priority="1149">
      <formula>$Y310=4</formula>
    </cfRule>
    <cfRule type="expression" dxfId="14926" priority="1150">
      <formula>$Y310=3</formula>
    </cfRule>
    <cfRule type="expression" dxfId="14925" priority="1151">
      <formula>$Y310=2</formula>
    </cfRule>
    <cfRule type="expression" dxfId="14924" priority="1152">
      <formula>$Y310=1</formula>
    </cfRule>
  </conditionalFormatting>
  <conditionalFormatting sqref="R339:R340">
    <cfRule type="expression" dxfId="14923" priority="1145">
      <formula>$Y339=4</formula>
    </cfRule>
    <cfRule type="expression" dxfId="14922" priority="1146">
      <formula>$Y339=3</formula>
    </cfRule>
    <cfRule type="expression" dxfId="14921" priority="1147">
      <formula>$Y339=2</formula>
    </cfRule>
    <cfRule type="expression" dxfId="14920" priority="1148">
      <formula>$Y339=1</formula>
    </cfRule>
  </conditionalFormatting>
  <conditionalFormatting sqref="R339:R340">
    <cfRule type="expression" dxfId="14919" priority="1141">
      <formula>$Y339=4</formula>
    </cfRule>
    <cfRule type="expression" dxfId="14918" priority="1142">
      <formula>$Y339=3</formula>
    </cfRule>
    <cfRule type="expression" dxfId="14917" priority="1143">
      <formula>$Y339=2</formula>
    </cfRule>
    <cfRule type="expression" dxfId="14916" priority="1144">
      <formula>$Y339=1</formula>
    </cfRule>
  </conditionalFormatting>
  <conditionalFormatting sqref="S339:U340 Y339:Y340">
    <cfRule type="expression" dxfId="14915" priority="1137">
      <formula>$Y339=4</formula>
    </cfRule>
    <cfRule type="expression" dxfId="14914" priority="1138">
      <formula>$Y339=3</formula>
    </cfRule>
    <cfRule type="expression" dxfId="14913" priority="1139">
      <formula>$Y339=2</formula>
    </cfRule>
    <cfRule type="expression" dxfId="14912" priority="1140">
      <formula>$Y339=1</formula>
    </cfRule>
  </conditionalFormatting>
  <conditionalFormatting sqref="S339:U340 Y339:Y340">
    <cfRule type="expression" dxfId="14911" priority="1133">
      <formula>$Y339=4</formula>
    </cfRule>
    <cfRule type="expression" dxfId="14910" priority="1134">
      <formula>$Y339=3</formula>
    </cfRule>
    <cfRule type="expression" dxfId="14909" priority="1135">
      <formula>$Y339=2</formula>
    </cfRule>
    <cfRule type="expression" dxfId="14908" priority="1136">
      <formula>$Y339=1</formula>
    </cfRule>
  </conditionalFormatting>
  <conditionalFormatting sqref="S339:U340 Y339:Y340">
    <cfRule type="expression" dxfId="14907" priority="1129">
      <formula>$Y339=4</formula>
    </cfRule>
    <cfRule type="expression" dxfId="14906" priority="1130">
      <formula>$Y339=3</formula>
    </cfRule>
    <cfRule type="expression" dxfId="14905" priority="1131">
      <formula>$Y339=2</formula>
    </cfRule>
    <cfRule type="expression" dxfId="14904" priority="1132">
      <formula>$Y339=1</formula>
    </cfRule>
  </conditionalFormatting>
  <conditionalFormatting sqref="X339:X340">
    <cfRule type="expression" dxfId="14903" priority="1125">
      <formula>$Y339=4</formula>
    </cfRule>
    <cfRule type="expression" dxfId="14902" priority="1126">
      <formula>$Y339=3</formula>
    </cfRule>
    <cfRule type="expression" dxfId="14901" priority="1127">
      <formula>$Y339=2</formula>
    </cfRule>
    <cfRule type="expression" dxfId="14900" priority="1128">
      <formula>$Y339=1</formula>
    </cfRule>
  </conditionalFormatting>
  <conditionalFormatting sqref="X339:X340">
    <cfRule type="expression" dxfId="14899" priority="1121">
      <formula>$Y339=4</formula>
    </cfRule>
    <cfRule type="expression" dxfId="14898" priority="1122">
      <formula>$Y339=3</formula>
    </cfRule>
    <cfRule type="expression" dxfId="14897" priority="1123">
      <formula>$Y339=2</formula>
    </cfRule>
    <cfRule type="expression" dxfId="14896" priority="1124">
      <formula>$Y339=1</formula>
    </cfRule>
  </conditionalFormatting>
  <conditionalFormatting sqref="V339:V340">
    <cfRule type="expression" dxfId="14895" priority="1105">
      <formula>$Y339=4</formula>
    </cfRule>
    <cfRule type="expression" dxfId="14894" priority="1106">
      <formula>$Y339=3</formula>
    </cfRule>
    <cfRule type="expression" dxfId="14893" priority="1107">
      <formula>$Y339=2</formula>
    </cfRule>
    <cfRule type="expression" dxfId="14892" priority="1108">
      <formula>$Y339=1</formula>
    </cfRule>
  </conditionalFormatting>
  <conditionalFormatting sqref="V339:V340">
    <cfRule type="expression" dxfId="14891" priority="1101">
      <formula>$Y339=4</formula>
    </cfRule>
    <cfRule type="expression" dxfId="14890" priority="1102">
      <formula>$Y339=3</formula>
    </cfRule>
    <cfRule type="expression" dxfId="14889" priority="1103">
      <formula>$Y339=2</formula>
    </cfRule>
    <cfRule type="expression" dxfId="14888" priority="1104">
      <formula>$Y339=1</formula>
    </cfRule>
  </conditionalFormatting>
  <conditionalFormatting sqref="V339:V340">
    <cfRule type="expression" dxfId="14887" priority="1097">
      <formula>$Y339=4</formula>
    </cfRule>
    <cfRule type="expression" dxfId="14886" priority="1098">
      <formula>$Y339=3</formula>
    </cfRule>
    <cfRule type="expression" dxfId="14885" priority="1099">
      <formula>$Y339=2</formula>
    </cfRule>
    <cfRule type="expression" dxfId="14884" priority="1100">
      <formula>$Y339=1</formula>
    </cfRule>
  </conditionalFormatting>
  <conditionalFormatting sqref="W339:W340">
    <cfRule type="expression" dxfId="14883" priority="1093">
      <formula>$Y339=4</formula>
    </cfRule>
    <cfRule type="expression" dxfId="14882" priority="1094">
      <formula>$Y339=3</formula>
    </cfRule>
    <cfRule type="expression" dxfId="14881" priority="1095">
      <formula>$Y339=2</formula>
    </cfRule>
    <cfRule type="expression" dxfId="14880" priority="1096">
      <formula>$Y339=1</formula>
    </cfRule>
  </conditionalFormatting>
  <conditionalFormatting sqref="W339:W340">
    <cfRule type="expression" dxfId="14879" priority="1089">
      <formula>$Y339=4</formula>
    </cfRule>
    <cfRule type="expression" dxfId="14878" priority="1090">
      <formula>$Y339=3</formula>
    </cfRule>
    <cfRule type="expression" dxfId="14877" priority="1091">
      <formula>$Y339=2</formula>
    </cfRule>
    <cfRule type="expression" dxfId="14876" priority="1092">
      <formula>$Y339=1</formula>
    </cfRule>
  </conditionalFormatting>
  <conditionalFormatting sqref="W339:W340">
    <cfRule type="expression" dxfId="14875" priority="1085">
      <formula>$Y339=4</formula>
    </cfRule>
    <cfRule type="expression" dxfId="14874" priority="1086">
      <formula>$Y339=3</formula>
    </cfRule>
    <cfRule type="expression" dxfId="14873" priority="1087">
      <formula>$Y339=2</formula>
    </cfRule>
    <cfRule type="expression" dxfId="14872" priority="1088">
      <formula>$Y339=1</formula>
    </cfRule>
  </conditionalFormatting>
  <conditionalFormatting sqref="B342:D342">
    <cfRule type="expression" dxfId="14871" priority="1081">
      <formula>$Y342=4</formula>
    </cfRule>
    <cfRule type="expression" dxfId="14870" priority="1082">
      <formula>$Y342=3</formula>
    </cfRule>
  </conditionalFormatting>
  <conditionalFormatting sqref="B342:D342">
    <cfRule type="expression" dxfId="14869" priority="1083">
      <formula>$Y342=2</formula>
    </cfRule>
    <cfRule type="expression" dxfId="14868" priority="1084">
      <formula>$Y342=1</formula>
    </cfRule>
  </conditionalFormatting>
  <conditionalFormatting sqref="E342">
    <cfRule type="expression" dxfId="14867" priority="1077">
      <formula>$Y342=4</formula>
    </cfRule>
    <cfRule type="expression" dxfId="14866" priority="1078">
      <formula>$Y342=3</formula>
    </cfRule>
    <cfRule type="expression" dxfId="14865" priority="1079">
      <formula>$Y342=2</formula>
    </cfRule>
    <cfRule type="expression" dxfId="14864" priority="1080">
      <formula>$Y342=1</formula>
    </cfRule>
  </conditionalFormatting>
  <conditionalFormatting sqref="I342">
    <cfRule type="expression" dxfId="14863" priority="1073">
      <formula>$Y342=4</formula>
    </cfRule>
    <cfRule type="expression" dxfId="14862" priority="1074">
      <formula>$Y342=3</formula>
    </cfRule>
    <cfRule type="expression" dxfId="14861" priority="1075">
      <formula>$Y342=2</formula>
    </cfRule>
    <cfRule type="expression" dxfId="14860" priority="1076">
      <formula>$Y342=1</formula>
    </cfRule>
  </conditionalFormatting>
  <conditionalFormatting sqref="I342">
    <cfRule type="expression" dxfId="14859" priority="1069">
      <formula>$Y342=4</formula>
    </cfRule>
    <cfRule type="expression" dxfId="14858" priority="1070">
      <formula>$Y342=3</formula>
    </cfRule>
    <cfRule type="expression" dxfId="14857" priority="1071">
      <formula>$Y342=2</formula>
    </cfRule>
    <cfRule type="expression" dxfId="14856" priority="1072">
      <formula>$Y342=1</formula>
    </cfRule>
  </conditionalFormatting>
  <conditionalFormatting sqref="B342:C342">
    <cfRule type="expression" dxfId="14855" priority="1065">
      <formula>$Y342=4</formula>
    </cfRule>
    <cfRule type="expression" dxfId="14854" priority="1066">
      <formula>$Y342=3</formula>
    </cfRule>
  </conditionalFormatting>
  <conditionalFormatting sqref="B342:C342">
    <cfRule type="expression" dxfId="14853" priority="1067">
      <formula>$Y342=2</formula>
    </cfRule>
    <cfRule type="expression" dxfId="14852" priority="1068">
      <formula>$Y342=1</formula>
    </cfRule>
  </conditionalFormatting>
  <conditionalFormatting sqref="B342:C342">
    <cfRule type="expression" dxfId="14851" priority="1061">
      <formula>$Y342=4</formula>
    </cfRule>
    <cfRule type="expression" dxfId="14850" priority="1062">
      <formula>$Y342=3</formula>
    </cfRule>
  </conditionalFormatting>
  <conditionalFormatting sqref="B342:C342">
    <cfRule type="expression" dxfId="14849" priority="1063">
      <formula>$Y342=2</formula>
    </cfRule>
    <cfRule type="expression" dxfId="14848" priority="1064">
      <formula>$Y342=1</formula>
    </cfRule>
  </conditionalFormatting>
  <conditionalFormatting sqref="F342">
    <cfRule type="expression" dxfId="14847" priority="1057">
      <formula>$Y342=4</formula>
    </cfRule>
    <cfRule type="expression" dxfId="14846" priority="1058">
      <formula>$Y342=3</formula>
    </cfRule>
    <cfRule type="expression" dxfId="14845" priority="1059">
      <formula>$Y342=2</formula>
    </cfRule>
    <cfRule type="expression" dxfId="14844" priority="1060">
      <formula>$Y342=1</formula>
    </cfRule>
  </conditionalFormatting>
  <conditionalFormatting sqref="F342">
    <cfRule type="expression" dxfId="14843" priority="1049">
      <formula>$Y342=4</formula>
    </cfRule>
    <cfRule type="expression" dxfId="14842" priority="1050">
      <formula>$Y342=3</formula>
    </cfRule>
    <cfRule type="expression" dxfId="14841" priority="1051">
      <formula>$Y342=2</formula>
    </cfRule>
    <cfRule type="expression" dxfId="14840" priority="1052">
      <formula>$Y342=1</formula>
    </cfRule>
    <cfRule type="expression" dxfId="14839" priority="1053">
      <formula>$Y342=4</formula>
    </cfRule>
    <cfRule type="expression" dxfId="14838" priority="1054">
      <formula>$Y342=3</formula>
    </cfRule>
    <cfRule type="expression" dxfId="14837" priority="1055">
      <formula>$Y342=2</formula>
    </cfRule>
    <cfRule type="expression" dxfId="14836" priority="1056">
      <formula>$Y342=1</formula>
    </cfRule>
  </conditionalFormatting>
  <conditionalFormatting sqref="F342">
    <cfRule type="expression" dxfId="14835" priority="1033">
      <formula>$Y342=4</formula>
    </cfRule>
    <cfRule type="expression" dxfId="14834" priority="1034">
      <formula>$Y342=3</formula>
    </cfRule>
    <cfRule type="expression" dxfId="14833" priority="1035">
      <formula>$Y342=2</formula>
    </cfRule>
    <cfRule type="expression" dxfId="14832" priority="1036">
      <formula>$Y342=1</formula>
    </cfRule>
  </conditionalFormatting>
  <conditionalFormatting sqref="F342">
    <cfRule type="expression" dxfId="14831" priority="1045">
      <formula>$Y342=4</formula>
    </cfRule>
    <cfRule type="expression" dxfId="14830" priority="1046">
      <formula>$Y342=3</formula>
    </cfRule>
    <cfRule type="expression" dxfId="14829" priority="1047">
      <formula>$Y342=2</formula>
    </cfRule>
    <cfRule type="expression" dxfId="14828" priority="1048">
      <formula>$Y342=1</formula>
    </cfRule>
  </conditionalFormatting>
  <conditionalFormatting sqref="F342">
    <cfRule type="expression" dxfId="14827" priority="1037">
      <formula>$Y342=4</formula>
    </cfRule>
    <cfRule type="expression" dxfId="14826" priority="1038">
      <formula>$Y342=3</formula>
    </cfRule>
    <cfRule type="expression" dxfId="14825" priority="1039">
      <formula>$Y342=2</formula>
    </cfRule>
    <cfRule type="expression" dxfId="14824" priority="1040">
      <formula>$Y342=1</formula>
    </cfRule>
    <cfRule type="expression" dxfId="14823" priority="1041">
      <formula>$Y342=4</formula>
    </cfRule>
    <cfRule type="expression" dxfId="14822" priority="1042">
      <formula>$Y342=3</formula>
    </cfRule>
    <cfRule type="expression" dxfId="14821" priority="1043">
      <formula>$Y342=2</formula>
    </cfRule>
    <cfRule type="expression" dxfId="14820" priority="1044">
      <formula>$Y342=1</formula>
    </cfRule>
  </conditionalFormatting>
  <conditionalFormatting sqref="F342">
    <cfRule type="expression" dxfId="14819" priority="1025">
      <formula>$Y342=4</formula>
    </cfRule>
    <cfRule type="expression" dxfId="14818" priority="1026">
      <formula>$Y342=3</formula>
    </cfRule>
    <cfRule type="expression" dxfId="14817" priority="1027">
      <formula>$Y342=2</formula>
    </cfRule>
    <cfRule type="expression" dxfId="14816" priority="1028">
      <formula>$Y342=1</formula>
    </cfRule>
    <cfRule type="expression" dxfId="14815" priority="1029">
      <formula>$Y342=4</formula>
    </cfRule>
    <cfRule type="expression" dxfId="14814" priority="1030">
      <formula>$Y342=3</formula>
    </cfRule>
    <cfRule type="expression" dxfId="14813" priority="1031">
      <formula>$Y342=2</formula>
    </cfRule>
    <cfRule type="expression" dxfId="14812" priority="1032">
      <formula>$Y342=1</formula>
    </cfRule>
  </conditionalFormatting>
  <conditionalFormatting sqref="G342">
    <cfRule type="expression" dxfId="14811" priority="1021">
      <formula>$Y342=4</formula>
    </cfRule>
    <cfRule type="expression" dxfId="14810" priority="1022">
      <formula>$Y342=3</formula>
    </cfRule>
    <cfRule type="expression" dxfId="14809" priority="1023">
      <formula>$Y342=2</formula>
    </cfRule>
    <cfRule type="expression" dxfId="14808" priority="1024">
      <formula>$Y342=1</formula>
    </cfRule>
  </conditionalFormatting>
  <conditionalFormatting sqref="G342">
    <cfRule type="expression" dxfId="14807" priority="1013">
      <formula>$Y342=4</formula>
    </cfRule>
    <cfRule type="expression" dxfId="14806" priority="1014">
      <formula>$Y342=3</formula>
    </cfRule>
    <cfRule type="expression" dxfId="14805" priority="1015">
      <formula>$Y342=2</formula>
    </cfRule>
    <cfRule type="expression" dxfId="14804" priority="1016">
      <formula>$Y342=1</formula>
    </cfRule>
    <cfRule type="expression" dxfId="14803" priority="1017">
      <formula>$Y342=4</formula>
    </cfRule>
    <cfRule type="expression" dxfId="14802" priority="1018">
      <formula>$Y342=3</formula>
    </cfRule>
    <cfRule type="expression" dxfId="14801" priority="1019">
      <formula>$Y342=2</formula>
    </cfRule>
    <cfRule type="expression" dxfId="14800" priority="1020">
      <formula>$Y342=1</formula>
    </cfRule>
  </conditionalFormatting>
  <conditionalFormatting sqref="G342">
    <cfRule type="expression" dxfId="14799" priority="1009">
      <formula>$Y342=4</formula>
    </cfRule>
    <cfRule type="expression" dxfId="14798" priority="1010">
      <formula>$Y342=3</formula>
    </cfRule>
    <cfRule type="expression" dxfId="14797" priority="1011">
      <formula>$Y342=2</formula>
    </cfRule>
    <cfRule type="expression" dxfId="14796" priority="1012">
      <formula>$Y342=1</formula>
    </cfRule>
  </conditionalFormatting>
  <conditionalFormatting sqref="G342">
    <cfRule type="expression" dxfId="14795" priority="1001">
      <formula>$Y342=4</formula>
    </cfRule>
    <cfRule type="expression" dxfId="14794" priority="1002">
      <formula>$Y342=3</formula>
    </cfRule>
    <cfRule type="expression" dxfId="14793" priority="1003">
      <formula>$Y342=2</formula>
    </cfRule>
    <cfRule type="expression" dxfId="14792" priority="1004">
      <formula>$Y342=1</formula>
    </cfRule>
    <cfRule type="expression" dxfId="14791" priority="1005">
      <formula>$Y342=4</formula>
    </cfRule>
    <cfRule type="expression" dxfId="14790" priority="1006">
      <formula>$Y342=3</formula>
    </cfRule>
    <cfRule type="expression" dxfId="14789" priority="1007">
      <formula>$Y342=2</formula>
    </cfRule>
    <cfRule type="expression" dxfId="14788" priority="1008">
      <formula>$Y342=1</formula>
    </cfRule>
  </conditionalFormatting>
  <conditionalFormatting sqref="J342:J344">
    <cfRule type="expression" dxfId="14787" priority="993">
      <formula>$Y342=4</formula>
    </cfRule>
    <cfRule type="expression" dxfId="14786" priority="994">
      <formula>$Y342=3</formula>
    </cfRule>
    <cfRule type="expression" dxfId="14785" priority="995">
      <formula>$Y342=2</formula>
    </cfRule>
    <cfRule type="expression" dxfId="14784" priority="996">
      <formula>$Y342=1</formula>
    </cfRule>
  </conditionalFormatting>
  <conditionalFormatting sqref="J342:J344">
    <cfRule type="expression" dxfId="14783" priority="997">
      <formula>$Y342=4</formula>
    </cfRule>
    <cfRule type="expression" dxfId="14782" priority="998">
      <formula>$Y342=3</formula>
    </cfRule>
    <cfRule type="expression" dxfId="14781" priority="999">
      <formula>$Y342=2</formula>
    </cfRule>
    <cfRule type="expression" dxfId="14780" priority="1000">
      <formula>$Y342=1</formula>
    </cfRule>
  </conditionalFormatting>
  <conditionalFormatting sqref="J342:J344">
    <cfRule type="expression" dxfId="14779" priority="989">
      <formula>$Y342=4</formula>
    </cfRule>
    <cfRule type="expression" dxfId="14778" priority="990">
      <formula>$Y342=3</formula>
    </cfRule>
    <cfRule type="expression" dxfId="14777" priority="991">
      <formula>$Y342=2</formula>
    </cfRule>
    <cfRule type="expression" dxfId="14776" priority="992">
      <formula>$Y342=1</formula>
    </cfRule>
  </conditionalFormatting>
  <conditionalFormatting sqref="H342:H344">
    <cfRule type="expression" dxfId="14775" priority="985">
      <formula>$Y342=4</formula>
    </cfRule>
    <cfRule type="expression" dxfId="14774" priority="986">
      <formula>$Y342=3</formula>
    </cfRule>
    <cfRule type="expression" dxfId="14773" priority="987">
      <formula>$Y342=2</formula>
    </cfRule>
    <cfRule type="expression" dxfId="14772" priority="988">
      <formula>$Y342=1</formula>
    </cfRule>
  </conditionalFormatting>
  <conditionalFormatting sqref="H342:H344">
    <cfRule type="expression" dxfId="14771" priority="977">
      <formula>$Y342=4</formula>
    </cfRule>
    <cfRule type="expression" dxfId="14770" priority="978">
      <formula>$Y342=3</formula>
    </cfRule>
    <cfRule type="expression" dxfId="14769" priority="979">
      <formula>$Y342=2</formula>
    </cfRule>
    <cfRule type="expression" dxfId="14768" priority="980">
      <formula>$Y342=1</formula>
    </cfRule>
    <cfRule type="expression" dxfId="14767" priority="981">
      <formula>$Y342=4</formula>
    </cfRule>
    <cfRule type="expression" dxfId="14766" priority="982">
      <formula>$Y342=3</formula>
    </cfRule>
    <cfRule type="expression" dxfId="14765" priority="983">
      <formula>$Y342=2</formula>
    </cfRule>
    <cfRule type="expression" dxfId="14764" priority="984">
      <formula>$Y342=1</formula>
    </cfRule>
  </conditionalFormatting>
  <conditionalFormatting sqref="H342:H344">
    <cfRule type="expression" dxfId="14763" priority="973">
      <formula>$Y342=4</formula>
    </cfRule>
    <cfRule type="expression" dxfId="14762" priority="974">
      <formula>$Y342=3</formula>
    </cfRule>
    <cfRule type="expression" dxfId="14761" priority="975">
      <formula>$Y342=2</formula>
    </cfRule>
    <cfRule type="expression" dxfId="14760" priority="976">
      <formula>$Y342=1</formula>
    </cfRule>
  </conditionalFormatting>
  <conditionalFormatting sqref="H342:H344">
    <cfRule type="expression" dxfId="14759" priority="965">
      <formula>$Y342=4</formula>
    </cfRule>
    <cfRule type="expression" dxfId="14758" priority="966">
      <formula>$Y342=3</formula>
    </cfRule>
    <cfRule type="expression" dxfId="14757" priority="967">
      <formula>$Y342=2</formula>
    </cfRule>
    <cfRule type="expression" dxfId="14756" priority="968">
      <formula>$Y342=1</formula>
    </cfRule>
    <cfRule type="expression" dxfId="14755" priority="969">
      <formula>$Y342=4</formula>
    </cfRule>
    <cfRule type="expression" dxfId="14754" priority="970">
      <formula>$Y342=3</formula>
    </cfRule>
    <cfRule type="expression" dxfId="14753" priority="971">
      <formula>$Y342=2</formula>
    </cfRule>
    <cfRule type="expression" dxfId="14752" priority="972">
      <formula>$Y342=1</formula>
    </cfRule>
  </conditionalFormatting>
  <conditionalFormatting sqref="H342:H344">
    <cfRule type="expression" dxfId="14751" priority="961">
      <formula>$Y342=4</formula>
    </cfRule>
    <cfRule type="expression" dxfId="14750" priority="962">
      <formula>$Y342=3</formula>
    </cfRule>
    <cfRule type="expression" dxfId="14749" priority="963">
      <formula>$Y342=2</formula>
    </cfRule>
    <cfRule type="expression" dxfId="14748" priority="964">
      <formula>$Y342=1</formula>
    </cfRule>
  </conditionalFormatting>
  <conditionalFormatting sqref="H342:H344">
    <cfRule type="expression" dxfId="14747" priority="953">
      <formula>$Y342=4</formula>
    </cfRule>
    <cfRule type="expression" dxfId="14746" priority="954">
      <formula>$Y342=3</formula>
    </cfRule>
    <cfRule type="expression" dxfId="14745" priority="955">
      <formula>$Y342=2</formula>
    </cfRule>
    <cfRule type="expression" dxfId="14744" priority="956">
      <formula>$Y342=1</formula>
    </cfRule>
    <cfRule type="expression" dxfId="14743" priority="957">
      <formula>$Y342=4</formula>
    </cfRule>
    <cfRule type="expression" dxfId="14742" priority="958">
      <formula>$Y342=3</formula>
    </cfRule>
    <cfRule type="expression" dxfId="14741" priority="959">
      <formula>$Y342=2</formula>
    </cfRule>
    <cfRule type="expression" dxfId="14740" priority="960">
      <formula>$Y342=1</formula>
    </cfRule>
  </conditionalFormatting>
  <conditionalFormatting sqref="H342:H344">
    <cfRule type="expression" dxfId="14739" priority="949">
      <formula>$Y342=4</formula>
    </cfRule>
    <cfRule type="expression" dxfId="14738" priority="950">
      <formula>$Y342=3</formula>
    </cfRule>
    <cfRule type="expression" dxfId="14737" priority="951">
      <formula>$Y342=2</formula>
    </cfRule>
    <cfRule type="expression" dxfId="14736" priority="952">
      <formula>$Y342=1</formula>
    </cfRule>
  </conditionalFormatting>
  <conditionalFormatting sqref="H342:H344">
    <cfRule type="expression" dxfId="14735" priority="941">
      <formula>$Y342=4</formula>
    </cfRule>
    <cfRule type="expression" dxfId="14734" priority="942">
      <formula>$Y342=3</formula>
    </cfRule>
    <cfRule type="expression" dxfId="14733" priority="943">
      <formula>$Y342=2</formula>
    </cfRule>
    <cfRule type="expression" dxfId="14732" priority="944">
      <formula>$Y342=1</formula>
    </cfRule>
    <cfRule type="expression" dxfId="14731" priority="945">
      <formula>$Y342=4</formula>
    </cfRule>
    <cfRule type="expression" dxfId="14730" priority="946">
      <formula>$Y342=3</formula>
    </cfRule>
    <cfRule type="expression" dxfId="14729" priority="947">
      <formula>$Y342=2</formula>
    </cfRule>
    <cfRule type="expression" dxfId="14728" priority="948">
      <formula>$Y342=1</formula>
    </cfRule>
  </conditionalFormatting>
  <conditionalFormatting sqref="H342:H344">
    <cfRule type="expression" dxfId="14727" priority="937">
      <formula>$Y342=4</formula>
    </cfRule>
    <cfRule type="expression" dxfId="14726" priority="938">
      <formula>$Y342=3</formula>
    </cfRule>
    <cfRule type="expression" dxfId="14725" priority="939">
      <formula>$Y342=2</formula>
    </cfRule>
    <cfRule type="expression" dxfId="14724" priority="940">
      <formula>$Y342=1</formula>
    </cfRule>
  </conditionalFormatting>
  <conditionalFormatting sqref="H342:H344">
    <cfRule type="expression" dxfId="14723" priority="929">
      <formula>$Y342=4</formula>
    </cfRule>
    <cfRule type="expression" dxfId="14722" priority="930">
      <formula>$Y342=3</formula>
    </cfRule>
    <cfRule type="expression" dxfId="14721" priority="931">
      <formula>$Y342=2</formula>
    </cfRule>
    <cfRule type="expression" dxfId="14720" priority="932">
      <formula>$Y342=1</formula>
    </cfRule>
    <cfRule type="expression" dxfId="14719" priority="933">
      <formula>$Y342=4</formula>
    </cfRule>
    <cfRule type="expression" dxfId="14718" priority="934">
      <formula>$Y342=3</formula>
    </cfRule>
    <cfRule type="expression" dxfId="14717" priority="935">
      <formula>$Y342=2</formula>
    </cfRule>
    <cfRule type="expression" dxfId="14716" priority="936">
      <formula>$Y342=1</formula>
    </cfRule>
  </conditionalFormatting>
  <conditionalFormatting sqref="F343">
    <cfRule type="expression" dxfId="14715" priority="905">
      <formula>$Y343=4</formula>
    </cfRule>
    <cfRule type="expression" dxfId="14714" priority="906">
      <formula>$Y343=3</formula>
    </cfRule>
    <cfRule type="expression" dxfId="14713" priority="907">
      <formula>$Y343=2</formula>
    </cfRule>
    <cfRule type="expression" dxfId="14712" priority="908">
      <formula>$Y343=1</formula>
    </cfRule>
  </conditionalFormatting>
  <conditionalFormatting sqref="F343">
    <cfRule type="expression" dxfId="14711" priority="897">
      <formula>$Y343=4</formula>
    </cfRule>
    <cfRule type="expression" dxfId="14710" priority="898">
      <formula>$Y343=3</formula>
    </cfRule>
    <cfRule type="expression" dxfId="14709" priority="899">
      <formula>$Y343=2</formula>
    </cfRule>
    <cfRule type="expression" dxfId="14708" priority="900">
      <formula>$Y343=1</formula>
    </cfRule>
    <cfRule type="expression" dxfId="14707" priority="901">
      <formula>$Y343=4</formula>
    </cfRule>
    <cfRule type="expression" dxfId="14706" priority="902">
      <formula>$Y343=3</formula>
    </cfRule>
    <cfRule type="expression" dxfId="14705" priority="903">
      <formula>$Y343=2</formula>
    </cfRule>
    <cfRule type="expression" dxfId="14704" priority="904">
      <formula>$Y343=1</formula>
    </cfRule>
  </conditionalFormatting>
  <conditionalFormatting sqref="F343">
    <cfRule type="expression" dxfId="14703" priority="881">
      <formula>$Y343=4</formula>
    </cfRule>
    <cfRule type="expression" dxfId="14702" priority="882">
      <formula>$Y343=3</formula>
    </cfRule>
    <cfRule type="expression" dxfId="14701" priority="883">
      <formula>$Y343=2</formula>
    </cfRule>
    <cfRule type="expression" dxfId="14700" priority="884">
      <formula>$Y343=1</formula>
    </cfRule>
  </conditionalFormatting>
  <conditionalFormatting sqref="F343">
    <cfRule type="expression" dxfId="14699" priority="893">
      <formula>$Y343=4</formula>
    </cfRule>
    <cfRule type="expression" dxfId="14698" priority="894">
      <formula>$Y343=3</formula>
    </cfRule>
    <cfRule type="expression" dxfId="14697" priority="895">
      <formula>$Y343=2</formula>
    </cfRule>
    <cfRule type="expression" dxfId="14696" priority="896">
      <formula>$Y343=1</formula>
    </cfRule>
  </conditionalFormatting>
  <conditionalFormatting sqref="F343">
    <cfRule type="expression" dxfId="14695" priority="885">
      <formula>$Y343=4</formula>
    </cfRule>
    <cfRule type="expression" dxfId="14694" priority="886">
      <formula>$Y343=3</formula>
    </cfRule>
    <cfRule type="expression" dxfId="14693" priority="887">
      <formula>$Y343=2</formula>
    </cfRule>
    <cfRule type="expression" dxfId="14692" priority="888">
      <formula>$Y343=1</formula>
    </cfRule>
    <cfRule type="expression" dxfId="14691" priority="889">
      <formula>$Y343=4</formula>
    </cfRule>
    <cfRule type="expression" dxfId="14690" priority="890">
      <formula>$Y343=3</formula>
    </cfRule>
    <cfRule type="expression" dxfId="14689" priority="891">
      <formula>$Y343=2</formula>
    </cfRule>
    <cfRule type="expression" dxfId="14688" priority="892">
      <formula>$Y343=1</formula>
    </cfRule>
  </conditionalFormatting>
  <conditionalFormatting sqref="F343">
    <cfRule type="expression" dxfId="14687" priority="873">
      <formula>$Y343=4</formula>
    </cfRule>
    <cfRule type="expression" dxfId="14686" priority="874">
      <formula>$Y343=3</formula>
    </cfRule>
    <cfRule type="expression" dxfId="14685" priority="875">
      <formula>$Y343=2</formula>
    </cfRule>
    <cfRule type="expression" dxfId="14684" priority="876">
      <formula>$Y343=1</formula>
    </cfRule>
    <cfRule type="expression" dxfId="14683" priority="877">
      <formula>$Y343=4</formula>
    </cfRule>
    <cfRule type="expression" dxfId="14682" priority="878">
      <formula>$Y343=3</formula>
    </cfRule>
    <cfRule type="expression" dxfId="14681" priority="879">
      <formula>$Y343=2</formula>
    </cfRule>
    <cfRule type="expression" dxfId="14680" priority="880">
      <formula>$Y343=1</formula>
    </cfRule>
  </conditionalFormatting>
  <conditionalFormatting sqref="G343">
    <cfRule type="expression" dxfId="14679" priority="869">
      <formula>$Y343=4</formula>
    </cfRule>
    <cfRule type="expression" dxfId="14678" priority="870">
      <formula>$Y343=3</formula>
    </cfRule>
    <cfRule type="expression" dxfId="14677" priority="871">
      <formula>$Y343=2</formula>
    </cfRule>
    <cfRule type="expression" dxfId="14676" priority="872">
      <formula>$Y343=1</formula>
    </cfRule>
  </conditionalFormatting>
  <conditionalFormatting sqref="G343">
    <cfRule type="expression" dxfId="14675" priority="861">
      <formula>$Y343=4</formula>
    </cfRule>
    <cfRule type="expression" dxfId="14674" priority="862">
      <formula>$Y343=3</formula>
    </cfRule>
    <cfRule type="expression" dxfId="14673" priority="863">
      <formula>$Y343=2</formula>
    </cfRule>
    <cfRule type="expression" dxfId="14672" priority="864">
      <formula>$Y343=1</formula>
    </cfRule>
    <cfRule type="expression" dxfId="14671" priority="865">
      <formula>$Y343=4</formula>
    </cfRule>
    <cfRule type="expression" dxfId="14670" priority="866">
      <formula>$Y343=3</formula>
    </cfRule>
    <cfRule type="expression" dxfId="14669" priority="867">
      <formula>$Y343=2</formula>
    </cfRule>
    <cfRule type="expression" dxfId="14668" priority="868">
      <formula>$Y343=1</formula>
    </cfRule>
  </conditionalFormatting>
  <conditionalFormatting sqref="G343">
    <cfRule type="expression" dxfId="14667" priority="857">
      <formula>$Y343=4</formula>
    </cfRule>
    <cfRule type="expression" dxfId="14666" priority="858">
      <formula>$Y343=3</formula>
    </cfRule>
    <cfRule type="expression" dxfId="14665" priority="859">
      <formula>$Y343=2</formula>
    </cfRule>
    <cfRule type="expression" dxfId="14664" priority="860">
      <formula>$Y343=1</formula>
    </cfRule>
  </conditionalFormatting>
  <conditionalFormatting sqref="G343">
    <cfRule type="expression" dxfId="14663" priority="849">
      <formula>$Y343=4</formula>
    </cfRule>
    <cfRule type="expression" dxfId="14662" priority="850">
      <formula>$Y343=3</formula>
    </cfRule>
    <cfRule type="expression" dxfId="14661" priority="851">
      <formula>$Y343=2</formula>
    </cfRule>
    <cfRule type="expression" dxfId="14660" priority="852">
      <formula>$Y343=1</formula>
    </cfRule>
    <cfRule type="expression" dxfId="14659" priority="853">
      <formula>$Y343=4</formula>
    </cfRule>
    <cfRule type="expression" dxfId="14658" priority="854">
      <formula>$Y343=3</formula>
    </cfRule>
    <cfRule type="expression" dxfId="14657" priority="855">
      <formula>$Y343=2</formula>
    </cfRule>
    <cfRule type="expression" dxfId="14656" priority="856">
      <formula>$Y343=1</formula>
    </cfRule>
  </conditionalFormatting>
  <conditionalFormatting sqref="R343">
    <cfRule type="expression" dxfId="14655" priority="845">
      <formula>$Y343=4</formula>
    </cfRule>
    <cfRule type="expression" dxfId="14654" priority="846">
      <formula>$Y343=3</formula>
    </cfRule>
    <cfRule type="expression" dxfId="14653" priority="847">
      <formula>$Y343=2</formula>
    </cfRule>
    <cfRule type="expression" dxfId="14652" priority="848">
      <formula>$Y343=1</formula>
    </cfRule>
  </conditionalFormatting>
  <conditionalFormatting sqref="R343">
    <cfRule type="expression" dxfId="14651" priority="841">
      <formula>$Y343=4</formula>
    </cfRule>
    <cfRule type="expression" dxfId="14650" priority="842">
      <formula>$Y343=3</formula>
    </cfRule>
    <cfRule type="expression" dxfId="14649" priority="843">
      <formula>$Y343=2</formula>
    </cfRule>
    <cfRule type="expression" dxfId="14648" priority="844">
      <formula>$Y343=1</formula>
    </cfRule>
  </conditionalFormatting>
  <conditionalFormatting sqref="AB343:AF343 S343:V343 Y343:Z343">
    <cfRule type="expression" dxfId="14647" priority="837">
      <formula>$Y343=4</formula>
    </cfRule>
    <cfRule type="expression" dxfId="14646" priority="838">
      <formula>$Y343=3</formula>
    </cfRule>
    <cfRule type="expression" dxfId="14645" priority="839">
      <formula>$Y343=2</formula>
    </cfRule>
    <cfRule type="expression" dxfId="14644" priority="840">
      <formula>$Y343=1</formula>
    </cfRule>
  </conditionalFormatting>
  <conditionalFormatting sqref="AB343:AF343 S343:V343 Y343:Z343">
    <cfRule type="expression" dxfId="14643" priority="833">
      <formula>$Y343=4</formula>
    </cfRule>
    <cfRule type="expression" dxfId="14642" priority="834">
      <formula>$Y343=3</formula>
    </cfRule>
    <cfRule type="expression" dxfId="14641" priority="835">
      <formula>$Y343=2</formula>
    </cfRule>
    <cfRule type="expression" dxfId="14640" priority="836">
      <formula>$Y343=1</formula>
    </cfRule>
  </conditionalFormatting>
  <conditionalFormatting sqref="AB343:AF343 S343:V343 Y343:Z343">
    <cfRule type="expression" dxfId="14639" priority="829">
      <formula>$Y343=4</formula>
    </cfRule>
    <cfRule type="expression" dxfId="14638" priority="830">
      <formula>$Y343=3</formula>
    </cfRule>
    <cfRule type="expression" dxfId="14637" priority="831">
      <formula>$Y343=2</formula>
    </cfRule>
    <cfRule type="expression" dxfId="14636" priority="832">
      <formula>$Y343=1</formula>
    </cfRule>
  </conditionalFormatting>
  <conditionalFormatting sqref="X343">
    <cfRule type="expression" dxfId="14635" priority="825">
      <formula>$Y343=4</formula>
    </cfRule>
    <cfRule type="expression" dxfId="14634" priority="826">
      <formula>$Y343=3</formula>
    </cfRule>
    <cfRule type="expression" dxfId="14633" priority="827">
      <formula>$Y343=2</formula>
    </cfRule>
    <cfRule type="expression" dxfId="14632" priority="828">
      <formula>$Y343=1</formula>
    </cfRule>
  </conditionalFormatting>
  <conditionalFormatting sqref="X343">
    <cfRule type="expression" dxfId="14631" priority="821">
      <formula>$Y343=4</formula>
    </cfRule>
    <cfRule type="expression" dxfId="14630" priority="822">
      <formula>$Y343=3</formula>
    </cfRule>
    <cfRule type="expression" dxfId="14629" priority="823">
      <formula>$Y343=2</formula>
    </cfRule>
    <cfRule type="expression" dxfId="14628" priority="824">
      <formula>$Y343=1</formula>
    </cfRule>
  </conditionalFormatting>
  <conditionalFormatting sqref="W343">
    <cfRule type="expression" dxfId="14627" priority="817">
      <formula>$Y343=4</formula>
    </cfRule>
    <cfRule type="expression" dxfId="14626" priority="818">
      <formula>$Y343=3</formula>
    </cfRule>
    <cfRule type="expression" dxfId="14625" priority="819">
      <formula>$Y343=2</formula>
    </cfRule>
    <cfRule type="expression" dxfId="14624" priority="820">
      <formula>$Y343=1</formula>
    </cfRule>
  </conditionalFormatting>
  <conditionalFormatting sqref="W343">
    <cfRule type="expression" dxfId="14623" priority="813">
      <formula>$Y343=4</formula>
    </cfRule>
    <cfRule type="expression" dxfId="14622" priority="814">
      <formula>$Y343=3</formula>
    </cfRule>
    <cfRule type="expression" dxfId="14621" priority="815">
      <formula>$Y343=2</formula>
    </cfRule>
    <cfRule type="expression" dxfId="14620" priority="816">
      <formula>$Y343=1</formula>
    </cfRule>
  </conditionalFormatting>
  <conditionalFormatting sqref="W343">
    <cfRule type="expression" dxfId="14619" priority="809">
      <formula>$Y343=4</formula>
    </cfRule>
    <cfRule type="expression" dxfId="14618" priority="810">
      <formula>$Y343=3</formula>
    </cfRule>
    <cfRule type="expression" dxfId="14617" priority="811">
      <formula>$Y343=2</formula>
    </cfRule>
    <cfRule type="expression" dxfId="14616" priority="812">
      <formula>$Y343=1</formula>
    </cfRule>
  </conditionalFormatting>
  <conditionalFormatting sqref="P343">
    <cfRule type="expression" dxfId="14615" priority="805">
      <formula>$Y343=4</formula>
    </cfRule>
    <cfRule type="expression" dxfId="14614" priority="806">
      <formula>$Y343=3</formula>
    </cfRule>
    <cfRule type="expression" dxfId="14613" priority="807">
      <formula>$Y343=2</formula>
    </cfRule>
    <cfRule type="expression" dxfId="14612" priority="808">
      <formula>$Y343=1</formula>
    </cfRule>
  </conditionalFormatting>
  <conditionalFormatting sqref="P343">
    <cfRule type="expression" dxfId="14611" priority="801">
      <formula>$Y343=4</formula>
    </cfRule>
    <cfRule type="expression" dxfId="14610" priority="802">
      <formula>$Y343=3</formula>
    </cfRule>
    <cfRule type="expression" dxfId="14609" priority="803">
      <formula>$Y343=2</formula>
    </cfRule>
    <cfRule type="expression" dxfId="14608" priority="804">
      <formula>$Y343=1</formula>
    </cfRule>
  </conditionalFormatting>
  <conditionalFormatting sqref="P343">
    <cfRule type="expression" dxfId="14607" priority="797">
      <formula>$Y343=4</formula>
    </cfRule>
    <cfRule type="expression" dxfId="14606" priority="798">
      <formula>$Y343=3</formula>
    </cfRule>
    <cfRule type="expression" dxfId="14605" priority="799">
      <formula>$Y343=2</formula>
    </cfRule>
    <cfRule type="expression" dxfId="14604" priority="800">
      <formula>$Y343=1</formula>
    </cfRule>
  </conditionalFormatting>
  <conditionalFormatting sqref="Q343">
    <cfRule type="expression" dxfId="14603" priority="793">
      <formula>$Y343=4</formula>
    </cfRule>
    <cfRule type="expression" dxfId="14602" priority="794">
      <formula>$Y343=3</formula>
    </cfRule>
    <cfRule type="expression" dxfId="14601" priority="795">
      <formula>$Y343=2</formula>
    </cfRule>
    <cfRule type="expression" dxfId="14600" priority="796">
      <formula>$Y343=1</formula>
    </cfRule>
  </conditionalFormatting>
  <conditionalFormatting sqref="Q343">
    <cfRule type="expression" dxfId="14599" priority="789">
      <formula>$Y343=4</formula>
    </cfRule>
    <cfRule type="expression" dxfId="14598" priority="790">
      <formula>$Y343=3</formula>
    </cfRule>
    <cfRule type="expression" dxfId="14597" priority="791">
      <formula>$Y343=2</formula>
    </cfRule>
    <cfRule type="expression" dxfId="14596" priority="792">
      <formula>$Y343=1</formula>
    </cfRule>
  </conditionalFormatting>
  <conditionalFormatting sqref="Q343">
    <cfRule type="expression" dxfId="14595" priority="785">
      <formula>$Y343=4</formula>
    </cfRule>
    <cfRule type="expression" dxfId="14594" priority="786">
      <formula>$Y343=3</formula>
    </cfRule>
    <cfRule type="expression" dxfId="14593" priority="787">
      <formula>$Y343=2</formula>
    </cfRule>
    <cfRule type="expression" dxfId="14592" priority="788">
      <formula>$Y343=1</formula>
    </cfRule>
  </conditionalFormatting>
  <conditionalFormatting sqref="AA343">
    <cfRule type="expression" dxfId="14591" priority="781">
      <formula>$Y343=4</formula>
    </cfRule>
    <cfRule type="expression" dxfId="14590" priority="782">
      <formula>$Y343=3</formula>
    </cfRule>
    <cfRule type="expression" dxfId="14589" priority="783">
      <formula>$Y343=2</formula>
    </cfRule>
    <cfRule type="expression" dxfId="14588" priority="784">
      <formula>$Y343=1</formula>
    </cfRule>
  </conditionalFormatting>
  <conditionalFormatting sqref="AA343">
    <cfRule type="expression" dxfId="14587" priority="777">
      <formula>$Y343=4</formula>
    </cfRule>
    <cfRule type="expression" dxfId="14586" priority="778">
      <formula>$Y343=3</formula>
    </cfRule>
    <cfRule type="expression" dxfId="14585" priority="779">
      <formula>$Y343=2</formula>
    </cfRule>
    <cfRule type="expression" dxfId="14584" priority="780">
      <formula>$Y343=1</formula>
    </cfRule>
  </conditionalFormatting>
  <conditionalFormatting sqref="AA343">
    <cfRule type="expression" dxfId="14583" priority="773">
      <formula>$Y343=4</formula>
    </cfRule>
    <cfRule type="expression" dxfId="14582" priority="774">
      <formula>$Y343=3</formula>
    </cfRule>
    <cfRule type="expression" dxfId="14581" priority="775">
      <formula>$Y343=2</formula>
    </cfRule>
    <cfRule type="expression" dxfId="14580" priority="776">
      <formula>$Y343=1</formula>
    </cfRule>
  </conditionalFormatting>
  <conditionalFormatting sqref="P343">
    <cfRule type="expression" dxfId="14579" priority="769">
      <formula>$Y343=4</formula>
    </cfRule>
    <cfRule type="expression" dxfId="14578" priority="770">
      <formula>$Y343=3</formula>
    </cfRule>
    <cfRule type="expression" dxfId="14577" priority="771">
      <formula>$Y343=2</formula>
    </cfRule>
    <cfRule type="expression" dxfId="14576" priority="772">
      <formula>$Y343=1</formula>
    </cfRule>
  </conditionalFormatting>
  <conditionalFormatting sqref="P343">
    <cfRule type="expression" dxfId="14575" priority="765">
      <formula>$Y343=4</formula>
    </cfRule>
    <cfRule type="expression" dxfId="14574" priority="766">
      <formula>$Y343=3</formula>
    </cfRule>
    <cfRule type="expression" dxfId="14573" priority="767">
      <formula>$Y343=2</formula>
    </cfRule>
    <cfRule type="expression" dxfId="14572" priority="768">
      <formula>$Y343=1</formula>
    </cfRule>
  </conditionalFormatting>
  <conditionalFormatting sqref="P343">
    <cfRule type="expression" dxfId="14571" priority="761">
      <formula>$Y343=4</formula>
    </cfRule>
    <cfRule type="expression" dxfId="14570" priority="762">
      <formula>$Y343=3</formula>
    </cfRule>
    <cfRule type="expression" dxfId="14569" priority="763">
      <formula>$Y343=2</formula>
    </cfRule>
    <cfRule type="expression" dxfId="14568" priority="764">
      <formula>$Y343=1</formula>
    </cfRule>
  </conditionalFormatting>
  <conditionalFormatting sqref="R342">
    <cfRule type="expression" dxfId="14567" priority="757">
      <formula>$Y342=4</formula>
    </cfRule>
    <cfRule type="expression" dxfId="14566" priority="758">
      <formula>$Y342=3</formula>
    </cfRule>
    <cfRule type="expression" dxfId="14565" priority="759">
      <formula>$Y342=2</formula>
    </cfRule>
    <cfRule type="expression" dxfId="14564" priority="760">
      <formula>$Y342=1</formula>
    </cfRule>
  </conditionalFormatting>
  <conditionalFormatting sqref="R342">
    <cfRule type="expression" dxfId="14563" priority="753">
      <formula>$Y342=4</formula>
    </cfRule>
    <cfRule type="expression" dxfId="14562" priority="754">
      <formula>$Y342=3</formula>
    </cfRule>
    <cfRule type="expression" dxfId="14561" priority="755">
      <formula>$Y342=2</formula>
    </cfRule>
    <cfRule type="expression" dxfId="14560" priority="756">
      <formula>$Y342=1</formula>
    </cfRule>
  </conditionalFormatting>
  <conditionalFormatting sqref="S342:V342">
    <cfRule type="expression" dxfId="14559" priority="749">
      <formula>$Y342=4</formula>
    </cfRule>
    <cfRule type="expression" dxfId="14558" priority="750">
      <formula>$Y342=3</formula>
    </cfRule>
    <cfRule type="expression" dxfId="14557" priority="751">
      <formula>$Y342=2</formula>
    </cfRule>
    <cfRule type="expression" dxfId="14556" priority="752">
      <formula>$Y342=1</formula>
    </cfRule>
  </conditionalFormatting>
  <conditionalFormatting sqref="S342:V342">
    <cfRule type="expression" dxfId="14555" priority="745">
      <formula>$Y342=4</formula>
    </cfRule>
    <cfRule type="expression" dxfId="14554" priority="746">
      <formula>$Y342=3</formula>
    </cfRule>
    <cfRule type="expression" dxfId="14553" priority="747">
      <formula>$Y342=2</formula>
    </cfRule>
    <cfRule type="expression" dxfId="14552" priority="748">
      <formula>$Y342=1</formula>
    </cfRule>
  </conditionalFormatting>
  <conditionalFormatting sqref="S342:V342">
    <cfRule type="expression" dxfId="14551" priority="741">
      <formula>$Y342=4</formula>
    </cfRule>
    <cfRule type="expression" dxfId="14550" priority="742">
      <formula>$Y342=3</formula>
    </cfRule>
    <cfRule type="expression" dxfId="14549" priority="743">
      <formula>$Y342=2</formula>
    </cfRule>
    <cfRule type="expression" dxfId="14548" priority="744">
      <formula>$Y342=1</formula>
    </cfRule>
  </conditionalFormatting>
  <conditionalFormatting sqref="I344">
    <cfRule type="expression" dxfId="14547" priority="717">
      <formula>$Y344=4</formula>
    </cfRule>
    <cfRule type="expression" dxfId="14546" priority="718">
      <formula>$Y344=3</formula>
    </cfRule>
    <cfRule type="expression" dxfId="14545" priority="719">
      <formula>$Y344=2</formula>
    </cfRule>
    <cfRule type="expression" dxfId="14544" priority="720">
      <formula>$Y344=1</formula>
    </cfRule>
  </conditionalFormatting>
  <conditionalFormatting sqref="I344">
    <cfRule type="expression" dxfId="14543" priority="713">
      <formula>$Y344=4</formula>
    </cfRule>
    <cfRule type="expression" dxfId="14542" priority="714">
      <formula>$Y344=3</formula>
    </cfRule>
    <cfRule type="expression" dxfId="14541" priority="715">
      <formula>$Y344=2</formula>
    </cfRule>
    <cfRule type="expression" dxfId="14540" priority="716">
      <formula>$Y344=1</formula>
    </cfRule>
  </conditionalFormatting>
  <conditionalFormatting sqref="F344">
    <cfRule type="expression" dxfId="14539" priority="649">
      <formula>$Y344=4</formula>
    </cfRule>
    <cfRule type="expression" dxfId="14538" priority="650">
      <formula>$Y344=3</formula>
    </cfRule>
    <cfRule type="expression" dxfId="14537" priority="651">
      <formula>$Y344=2</formula>
    </cfRule>
    <cfRule type="expression" dxfId="14536" priority="652">
      <formula>$Y344=1</formula>
    </cfRule>
  </conditionalFormatting>
  <conditionalFormatting sqref="F344">
    <cfRule type="expression" dxfId="14535" priority="641">
      <formula>$Y344=4</formula>
    </cfRule>
    <cfRule type="expression" dxfId="14534" priority="642">
      <formula>$Y344=3</formula>
    </cfRule>
    <cfRule type="expression" dxfId="14533" priority="643">
      <formula>$Y344=2</formula>
    </cfRule>
    <cfRule type="expression" dxfId="14532" priority="644">
      <formula>$Y344=1</formula>
    </cfRule>
    <cfRule type="expression" dxfId="14531" priority="645">
      <formula>$Y344=4</formula>
    </cfRule>
    <cfRule type="expression" dxfId="14530" priority="646">
      <formula>$Y344=3</formula>
    </cfRule>
    <cfRule type="expression" dxfId="14529" priority="647">
      <formula>$Y344=2</formula>
    </cfRule>
    <cfRule type="expression" dxfId="14528" priority="648">
      <formula>$Y344=1</formula>
    </cfRule>
  </conditionalFormatting>
  <conditionalFormatting sqref="F344">
    <cfRule type="expression" dxfId="14527" priority="625">
      <formula>$Y344=4</formula>
    </cfRule>
    <cfRule type="expression" dxfId="14526" priority="626">
      <formula>$Y344=3</formula>
    </cfRule>
    <cfRule type="expression" dxfId="14525" priority="627">
      <formula>$Y344=2</formula>
    </cfRule>
    <cfRule type="expression" dxfId="14524" priority="628">
      <formula>$Y344=1</formula>
    </cfRule>
  </conditionalFormatting>
  <conditionalFormatting sqref="F344">
    <cfRule type="expression" dxfId="14523" priority="637">
      <formula>$Y344=4</formula>
    </cfRule>
    <cfRule type="expression" dxfId="14522" priority="638">
      <formula>$Y344=3</formula>
    </cfRule>
    <cfRule type="expression" dxfId="14521" priority="639">
      <formula>$Y344=2</formula>
    </cfRule>
    <cfRule type="expression" dxfId="14520" priority="640">
      <formula>$Y344=1</formula>
    </cfRule>
  </conditionalFormatting>
  <conditionalFormatting sqref="F344">
    <cfRule type="expression" dxfId="14519" priority="629">
      <formula>$Y344=4</formula>
    </cfRule>
    <cfRule type="expression" dxfId="14518" priority="630">
      <formula>$Y344=3</formula>
    </cfRule>
    <cfRule type="expression" dxfId="14517" priority="631">
      <formula>$Y344=2</formula>
    </cfRule>
    <cfRule type="expression" dxfId="14516" priority="632">
      <formula>$Y344=1</formula>
    </cfRule>
    <cfRule type="expression" dxfId="14515" priority="633">
      <formula>$Y344=4</formula>
    </cfRule>
    <cfRule type="expression" dxfId="14514" priority="634">
      <formula>$Y344=3</formula>
    </cfRule>
    <cfRule type="expression" dxfId="14513" priority="635">
      <formula>$Y344=2</formula>
    </cfRule>
    <cfRule type="expression" dxfId="14512" priority="636">
      <formula>$Y344=1</formula>
    </cfRule>
  </conditionalFormatting>
  <conditionalFormatting sqref="F344">
    <cfRule type="expression" dxfId="14511" priority="617">
      <formula>$Y344=4</formula>
    </cfRule>
    <cfRule type="expression" dxfId="14510" priority="618">
      <formula>$Y344=3</formula>
    </cfRule>
    <cfRule type="expression" dxfId="14509" priority="619">
      <formula>$Y344=2</formula>
    </cfRule>
    <cfRule type="expression" dxfId="14508" priority="620">
      <formula>$Y344=1</formula>
    </cfRule>
    <cfRule type="expression" dxfId="14507" priority="621">
      <formula>$Y344=4</formula>
    </cfRule>
    <cfRule type="expression" dxfId="14506" priority="622">
      <formula>$Y344=3</formula>
    </cfRule>
    <cfRule type="expression" dxfId="14505" priority="623">
      <formula>$Y344=2</formula>
    </cfRule>
    <cfRule type="expression" dxfId="14504" priority="624">
      <formula>$Y344=1</formula>
    </cfRule>
  </conditionalFormatting>
  <conditionalFormatting sqref="G344">
    <cfRule type="expression" dxfId="14503" priority="613">
      <formula>$Y344=4</formula>
    </cfRule>
    <cfRule type="expression" dxfId="14502" priority="614">
      <formula>$Y344=3</formula>
    </cfRule>
    <cfRule type="expression" dxfId="14501" priority="615">
      <formula>$Y344=2</formula>
    </cfRule>
    <cfRule type="expression" dxfId="14500" priority="616">
      <formula>$Y344=1</formula>
    </cfRule>
  </conditionalFormatting>
  <conditionalFormatting sqref="G344">
    <cfRule type="expression" dxfId="14499" priority="605">
      <formula>$Y344=4</formula>
    </cfRule>
    <cfRule type="expression" dxfId="14498" priority="606">
      <formula>$Y344=3</formula>
    </cfRule>
    <cfRule type="expression" dxfId="14497" priority="607">
      <formula>$Y344=2</formula>
    </cfRule>
    <cfRule type="expression" dxfId="14496" priority="608">
      <formula>$Y344=1</formula>
    </cfRule>
    <cfRule type="expression" dxfId="14495" priority="609">
      <formula>$Y344=4</formula>
    </cfRule>
    <cfRule type="expression" dxfId="14494" priority="610">
      <formula>$Y344=3</formula>
    </cfRule>
    <cfRule type="expression" dxfId="14493" priority="611">
      <formula>$Y344=2</formula>
    </cfRule>
    <cfRule type="expression" dxfId="14492" priority="612">
      <formula>$Y344=1</formula>
    </cfRule>
  </conditionalFormatting>
  <conditionalFormatting sqref="G344">
    <cfRule type="expression" dxfId="14491" priority="601">
      <formula>$Y344=4</formula>
    </cfRule>
    <cfRule type="expression" dxfId="14490" priority="602">
      <formula>$Y344=3</formula>
    </cfRule>
    <cfRule type="expression" dxfId="14489" priority="603">
      <formula>$Y344=2</formula>
    </cfRule>
    <cfRule type="expression" dxfId="14488" priority="604">
      <formula>$Y344=1</formula>
    </cfRule>
  </conditionalFormatting>
  <conditionalFormatting sqref="G344">
    <cfRule type="expression" dxfId="14487" priority="593">
      <formula>$Y344=4</formula>
    </cfRule>
    <cfRule type="expression" dxfId="14486" priority="594">
      <formula>$Y344=3</formula>
    </cfRule>
    <cfRule type="expression" dxfId="14485" priority="595">
      <formula>$Y344=2</formula>
    </cfRule>
    <cfRule type="expression" dxfId="14484" priority="596">
      <formula>$Y344=1</formula>
    </cfRule>
    <cfRule type="expression" dxfId="14483" priority="597">
      <formula>$Y344=4</formula>
    </cfRule>
    <cfRule type="expression" dxfId="14482" priority="598">
      <formula>$Y344=3</formula>
    </cfRule>
    <cfRule type="expression" dxfId="14481" priority="599">
      <formula>$Y344=2</formula>
    </cfRule>
    <cfRule type="expression" dxfId="14480" priority="600">
      <formula>$Y344=1</formula>
    </cfRule>
  </conditionalFormatting>
  <conditionalFormatting sqref="B345:D346">
    <cfRule type="expression" dxfId="14479" priority="589">
      <formula>$Y345=4</formula>
    </cfRule>
    <cfRule type="expression" dxfId="14478" priority="590">
      <formula>$Y345=3</formula>
    </cfRule>
  </conditionalFormatting>
  <conditionalFormatting sqref="B345:D346">
    <cfRule type="expression" dxfId="14477" priority="591">
      <formula>$Y345=2</formula>
    </cfRule>
    <cfRule type="expression" dxfId="14476" priority="592">
      <formula>$Y345=1</formula>
    </cfRule>
  </conditionalFormatting>
  <conditionalFormatting sqref="E345:E346 K345:K346">
    <cfRule type="expression" dxfId="14475" priority="585">
      <formula>$Y345=4</formula>
    </cfRule>
    <cfRule type="expression" dxfId="14474" priority="586">
      <formula>$Y345=3</formula>
    </cfRule>
    <cfRule type="expression" dxfId="14473" priority="587">
      <formula>$Y345=2</formula>
    </cfRule>
    <cfRule type="expression" dxfId="14472" priority="588">
      <formula>$Y345=1</formula>
    </cfRule>
  </conditionalFormatting>
  <conditionalFormatting sqref="B345:C346">
    <cfRule type="expression" dxfId="14471" priority="581">
      <formula>$Y345=4</formula>
    </cfRule>
    <cfRule type="expression" dxfId="14470" priority="582">
      <formula>$Y345=3</formula>
    </cfRule>
  </conditionalFormatting>
  <conditionalFormatting sqref="B345:C346">
    <cfRule type="expression" dxfId="14469" priority="583">
      <formula>$Y345=2</formula>
    </cfRule>
    <cfRule type="expression" dxfId="14468" priority="584">
      <formula>$Y345=1</formula>
    </cfRule>
  </conditionalFormatting>
  <conditionalFormatting sqref="B345:C346">
    <cfRule type="expression" dxfId="14467" priority="577">
      <formula>$Y345=4</formula>
    </cfRule>
    <cfRule type="expression" dxfId="14466" priority="578">
      <formula>$Y345=3</formula>
    </cfRule>
  </conditionalFormatting>
  <conditionalFormatting sqref="B345:C346">
    <cfRule type="expression" dxfId="14465" priority="579">
      <formula>$Y345=2</formula>
    </cfRule>
    <cfRule type="expression" dxfId="14464" priority="580">
      <formula>$Y345=1</formula>
    </cfRule>
  </conditionalFormatting>
  <conditionalFormatting sqref="J345:J346">
    <cfRule type="expression" dxfId="14463" priority="569">
      <formula>$Y345=4</formula>
    </cfRule>
    <cfRule type="expression" dxfId="14462" priority="570">
      <formula>$Y345=3</formula>
    </cfRule>
    <cfRule type="expression" dxfId="14461" priority="571">
      <formula>$Y345=2</formula>
    </cfRule>
    <cfRule type="expression" dxfId="14460" priority="572">
      <formula>$Y345=1</formula>
    </cfRule>
  </conditionalFormatting>
  <conditionalFormatting sqref="J345:J346">
    <cfRule type="expression" dxfId="14459" priority="573">
      <formula>$Y345=4</formula>
    </cfRule>
    <cfRule type="expression" dxfId="14458" priority="574">
      <formula>$Y345=3</formula>
    </cfRule>
    <cfRule type="expression" dxfId="14457" priority="575">
      <formula>$Y345=2</formula>
    </cfRule>
    <cfRule type="expression" dxfId="14456" priority="576">
      <formula>$Y345=1</formula>
    </cfRule>
  </conditionalFormatting>
  <conditionalFormatting sqref="J345:J346">
    <cfRule type="expression" dxfId="14455" priority="565">
      <formula>$Y345=4</formula>
    </cfRule>
    <cfRule type="expression" dxfId="14454" priority="566">
      <formula>$Y345=3</formula>
    </cfRule>
    <cfRule type="expression" dxfId="14453" priority="567">
      <formula>$Y345=2</formula>
    </cfRule>
    <cfRule type="expression" dxfId="14452" priority="568">
      <formula>$Y345=1</formula>
    </cfRule>
  </conditionalFormatting>
  <conditionalFormatting sqref="I345:I346">
    <cfRule type="expression" dxfId="14451" priority="561">
      <formula>$Y345=4</formula>
    </cfRule>
    <cfRule type="expression" dxfId="14450" priority="562">
      <formula>$Y345=3</formula>
    </cfRule>
    <cfRule type="expression" dxfId="14449" priority="563">
      <formula>$Y345=2</formula>
    </cfRule>
    <cfRule type="expression" dxfId="14448" priority="564">
      <formula>$Y345=1</formula>
    </cfRule>
  </conditionalFormatting>
  <conditionalFormatting sqref="I345:I346">
    <cfRule type="expression" dxfId="14447" priority="557">
      <formula>$Y345=4</formula>
    </cfRule>
    <cfRule type="expression" dxfId="14446" priority="558">
      <formula>$Y345=3</formula>
    </cfRule>
    <cfRule type="expression" dxfId="14445" priority="559">
      <formula>$Y345=2</formula>
    </cfRule>
    <cfRule type="expression" dxfId="14444" priority="560">
      <formula>$Y345=1</formula>
    </cfRule>
  </conditionalFormatting>
  <conditionalFormatting sqref="F345:F346">
    <cfRule type="expression" dxfId="14443" priority="493">
      <formula>$Y345=4</formula>
    </cfRule>
    <cfRule type="expression" dxfId="14442" priority="494">
      <formula>$Y345=3</formula>
    </cfRule>
    <cfRule type="expression" dxfId="14441" priority="495">
      <formula>$Y345=2</formula>
    </cfRule>
    <cfRule type="expression" dxfId="14440" priority="496">
      <formula>$Y345=1</formula>
    </cfRule>
  </conditionalFormatting>
  <conditionalFormatting sqref="F345:F346">
    <cfRule type="expression" dxfId="14439" priority="485">
      <formula>$Y345=4</formula>
    </cfRule>
    <cfRule type="expression" dxfId="14438" priority="486">
      <formula>$Y345=3</formula>
    </cfRule>
    <cfRule type="expression" dxfId="14437" priority="487">
      <formula>$Y345=2</formula>
    </cfRule>
    <cfRule type="expression" dxfId="14436" priority="488">
      <formula>$Y345=1</formula>
    </cfRule>
    <cfRule type="expression" dxfId="14435" priority="489">
      <formula>$Y345=4</formula>
    </cfRule>
    <cfRule type="expression" dxfId="14434" priority="490">
      <formula>$Y345=3</formula>
    </cfRule>
    <cfRule type="expression" dxfId="14433" priority="491">
      <formula>$Y345=2</formula>
    </cfRule>
    <cfRule type="expression" dxfId="14432" priority="492">
      <formula>$Y345=1</formula>
    </cfRule>
  </conditionalFormatting>
  <conditionalFormatting sqref="F345:F346">
    <cfRule type="expression" dxfId="14431" priority="469">
      <formula>$Y345=4</formula>
    </cfRule>
    <cfRule type="expression" dxfId="14430" priority="470">
      <formula>$Y345=3</formula>
    </cfRule>
    <cfRule type="expression" dxfId="14429" priority="471">
      <formula>$Y345=2</formula>
    </cfRule>
    <cfRule type="expression" dxfId="14428" priority="472">
      <formula>$Y345=1</formula>
    </cfRule>
  </conditionalFormatting>
  <conditionalFormatting sqref="F345:F346">
    <cfRule type="expression" dxfId="14427" priority="481">
      <formula>$Y345=4</formula>
    </cfRule>
    <cfRule type="expression" dxfId="14426" priority="482">
      <formula>$Y345=3</formula>
    </cfRule>
    <cfRule type="expression" dxfId="14425" priority="483">
      <formula>$Y345=2</formula>
    </cfRule>
    <cfRule type="expression" dxfId="14424" priority="484">
      <formula>$Y345=1</formula>
    </cfRule>
  </conditionalFormatting>
  <conditionalFormatting sqref="F345:F346">
    <cfRule type="expression" dxfId="14423" priority="473">
      <formula>$Y345=4</formula>
    </cfRule>
    <cfRule type="expression" dxfId="14422" priority="474">
      <formula>$Y345=3</formula>
    </cfRule>
    <cfRule type="expression" dxfId="14421" priority="475">
      <formula>$Y345=2</formula>
    </cfRule>
    <cfRule type="expression" dxfId="14420" priority="476">
      <formula>$Y345=1</formula>
    </cfRule>
    <cfRule type="expression" dxfId="14419" priority="477">
      <formula>$Y345=4</formula>
    </cfRule>
    <cfRule type="expression" dxfId="14418" priority="478">
      <formula>$Y345=3</formula>
    </cfRule>
    <cfRule type="expression" dxfId="14417" priority="479">
      <formula>$Y345=2</formula>
    </cfRule>
    <cfRule type="expression" dxfId="14416" priority="480">
      <formula>$Y345=1</formula>
    </cfRule>
  </conditionalFormatting>
  <conditionalFormatting sqref="F345:F346">
    <cfRule type="expression" dxfId="14415" priority="461">
      <formula>$Y345=4</formula>
    </cfRule>
    <cfRule type="expression" dxfId="14414" priority="462">
      <formula>$Y345=3</formula>
    </cfRule>
    <cfRule type="expression" dxfId="14413" priority="463">
      <formula>$Y345=2</formula>
    </cfRule>
    <cfRule type="expression" dxfId="14412" priority="464">
      <formula>$Y345=1</formula>
    </cfRule>
    <cfRule type="expression" dxfId="14411" priority="465">
      <formula>$Y345=4</formula>
    </cfRule>
    <cfRule type="expression" dxfId="14410" priority="466">
      <formula>$Y345=3</formula>
    </cfRule>
    <cfRule type="expression" dxfId="14409" priority="467">
      <formula>$Y345=2</formula>
    </cfRule>
    <cfRule type="expression" dxfId="14408" priority="468">
      <formula>$Y345=1</formula>
    </cfRule>
  </conditionalFormatting>
  <conditionalFormatting sqref="G345:G346">
    <cfRule type="expression" dxfId="14407" priority="457">
      <formula>$Y345=4</formula>
    </cfRule>
    <cfRule type="expression" dxfId="14406" priority="458">
      <formula>$Y345=3</formula>
    </cfRule>
    <cfRule type="expression" dxfId="14405" priority="459">
      <formula>$Y345=2</formula>
    </cfRule>
    <cfRule type="expression" dxfId="14404" priority="460">
      <formula>$Y345=1</formula>
    </cfRule>
  </conditionalFormatting>
  <conditionalFormatting sqref="G345:G346">
    <cfRule type="expression" dxfId="14403" priority="449">
      <formula>$Y345=4</formula>
    </cfRule>
    <cfRule type="expression" dxfId="14402" priority="450">
      <formula>$Y345=3</formula>
    </cfRule>
    <cfRule type="expression" dxfId="14401" priority="451">
      <formula>$Y345=2</formula>
    </cfRule>
    <cfRule type="expression" dxfId="14400" priority="452">
      <formula>$Y345=1</formula>
    </cfRule>
    <cfRule type="expression" dxfId="14399" priority="453">
      <formula>$Y345=4</formula>
    </cfRule>
    <cfRule type="expression" dxfId="14398" priority="454">
      <formula>$Y345=3</formula>
    </cfRule>
    <cfRule type="expression" dxfId="14397" priority="455">
      <formula>$Y345=2</formula>
    </cfRule>
    <cfRule type="expression" dxfId="14396" priority="456">
      <formula>$Y345=1</formula>
    </cfRule>
  </conditionalFormatting>
  <conditionalFormatting sqref="G345:G346">
    <cfRule type="expression" dxfId="14395" priority="445">
      <formula>$Y345=4</formula>
    </cfRule>
    <cfRule type="expression" dxfId="14394" priority="446">
      <formula>$Y345=3</formula>
    </cfRule>
    <cfRule type="expression" dxfId="14393" priority="447">
      <formula>$Y345=2</formula>
    </cfRule>
    <cfRule type="expression" dxfId="14392" priority="448">
      <formula>$Y345=1</formula>
    </cfRule>
  </conditionalFormatting>
  <conditionalFormatting sqref="G345:G346">
    <cfRule type="expression" dxfId="14391" priority="437">
      <formula>$Y345=4</formula>
    </cfRule>
    <cfRule type="expression" dxfId="14390" priority="438">
      <formula>$Y345=3</formula>
    </cfRule>
    <cfRule type="expression" dxfId="14389" priority="439">
      <formula>$Y345=2</formula>
    </cfRule>
    <cfRule type="expression" dxfId="14388" priority="440">
      <formula>$Y345=1</formula>
    </cfRule>
    <cfRule type="expression" dxfId="14387" priority="441">
      <formula>$Y345=4</formula>
    </cfRule>
    <cfRule type="expression" dxfId="14386" priority="442">
      <formula>$Y345=3</formula>
    </cfRule>
    <cfRule type="expression" dxfId="14385" priority="443">
      <formula>$Y345=2</formula>
    </cfRule>
    <cfRule type="expression" dxfId="14384" priority="444">
      <formula>$Y345=1</formula>
    </cfRule>
  </conditionalFormatting>
  <conditionalFormatting sqref="N344:N346">
    <cfRule type="expression" dxfId="14383" priority="433">
      <formula>$Y344=4</formula>
    </cfRule>
    <cfRule type="expression" dxfId="14382" priority="434">
      <formula>$Y344=3</formula>
    </cfRule>
    <cfRule type="expression" dxfId="14381" priority="435">
      <formula>$Y344=2</formula>
    </cfRule>
    <cfRule type="expression" dxfId="14380" priority="436">
      <formula>$Y344=1</formula>
    </cfRule>
  </conditionalFormatting>
  <conditionalFormatting sqref="N344:N346">
    <cfRule type="expression" dxfId="14379" priority="429">
      <formula>$Y344=4</formula>
    </cfRule>
    <cfRule type="expression" dxfId="14378" priority="430">
      <formula>$Y344=3</formula>
    </cfRule>
    <cfRule type="expression" dxfId="14377" priority="431">
      <formula>$Y344=2</formula>
    </cfRule>
    <cfRule type="expression" dxfId="14376" priority="432">
      <formula>$Y344=1</formula>
    </cfRule>
  </conditionalFormatting>
  <conditionalFormatting sqref="P344:P347">
    <cfRule type="expression" dxfId="14375" priority="425">
      <formula>$Y344=4</formula>
    </cfRule>
    <cfRule type="expression" dxfId="14374" priority="426">
      <formula>$Y344=3</formula>
    </cfRule>
    <cfRule type="expression" dxfId="14373" priority="427">
      <formula>$Y344=2</formula>
    </cfRule>
    <cfRule type="expression" dxfId="14372" priority="428">
      <formula>$Y344=1</formula>
    </cfRule>
  </conditionalFormatting>
  <conditionalFormatting sqref="P344:P347">
    <cfRule type="expression" dxfId="14371" priority="421">
      <formula>$Y344=4</formula>
    </cfRule>
    <cfRule type="expression" dxfId="14370" priority="422">
      <formula>$Y344=3</formula>
    </cfRule>
    <cfRule type="expression" dxfId="14369" priority="423">
      <formula>$Y344=2</formula>
    </cfRule>
    <cfRule type="expression" dxfId="14368" priority="424">
      <formula>$Y344=1</formula>
    </cfRule>
  </conditionalFormatting>
  <conditionalFormatting sqref="P344:P347">
    <cfRule type="expression" dxfId="14367" priority="417">
      <formula>$Y344=4</formula>
    </cfRule>
    <cfRule type="expression" dxfId="14366" priority="418">
      <formula>$Y344=3</formula>
    </cfRule>
    <cfRule type="expression" dxfId="14365" priority="419">
      <formula>$Y344=2</formula>
    </cfRule>
    <cfRule type="expression" dxfId="14364" priority="420">
      <formula>$Y344=1</formula>
    </cfRule>
  </conditionalFormatting>
  <conditionalFormatting sqref="R344">
    <cfRule type="expression" dxfId="14363" priority="413">
      <formula>$Y344=4</formula>
    </cfRule>
    <cfRule type="expression" dxfId="14362" priority="414">
      <formula>$Y344=3</formula>
    </cfRule>
    <cfRule type="expression" dxfId="14361" priority="415">
      <formula>$Y344=2</formula>
    </cfRule>
    <cfRule type="expression" dxfId="14360" priority="416">
      <formula>$Y344=1</formula>
    </cfRule>
  </conditionalFormatting>
  <conditionalFormatting sqref="R344">
    <cfRule type="expression" dxfId="14359" priority="409">
      <formula>$Y344=4</formula>
    </cfRule>
    <cfRule type="expression" dxfId="14358" priority="410">
      <formula>$Y344=3</formula>
    </cfRule>
    <cfRule type="expression" dxfId="14357" priority="411">
      <formula>$Y344=2</formula>
    </cfRule>
    <cfRule type="expression" dxfId="14356" priority="412">
      <formula>$Y344=1</formula>
    </cfRule>
  </conditionalFormatting>
  <conditionalFormatting sqref="Y344:Z344 S344:V344 Z345:Z346 AB344:AE346">
    <cfRule type="expression" dxfId="14355" priority="405">
      <formula>$Y344=4</formula>
    </cfRule>
    <cfRule type="expression" dxfId="14354" priority="406">
      <formula>$Y344=3</formula>
    </cfRule>
    <cfRule type="expression" dxfId="14353" priority="407">
      <formula>$Y344=2</formula>
    </cfRule>
    <cfRule type="expression" dxfId="14352" priority="408">
      <formula>$Y344=1</formula>
    </cfRule>
  </conditionalFormatting>
  <conditionalFormatting sqref="Y344:Z344 S344:V344 Z345:Z346 AB344:AE346">
    <cfRule type="expression" dxfId="14351" priority="401">
      <formula>$Y344=4</formula>
    </cfRule>
    <cfRule type="expression" dxfId="14350" priority="402">
      <formula>$Y344=3</formula>
    </cfRule>
    <cfRule type="expression" dxfId="14349" priority="403">
      <formula>$Y344=2</formula>
    </cfRule>
    <cfRule type="expression" dxfId="14348" priority="404">
      <formula>$Y344=1</formula>
    </cfRule>
  </conditionalFormatting>
  <conditionalFormatting sqref="Y344:Z344 S344:V344 Z345:Z346 AB344:AE346">
    <cfRule type="expression" dxfId="14347" priority="397">
      <formula>$Y344=4</formula>
    </cfRule>
    <cfRule type="expression" dxfId="14346" priority="398">
      <formula>$Y344=3</formula>
    </cfRule>
    <cfRule type="expression" dxfId="14345" priority="399">
      <formula>$Y344=2</formula>
    </cfRule>
    <cfRule type="expression" dxfId="14344" priority="400">
      <formula>$Y344=1</formula>
    </cfRule>
  </conditionalFormatting>
  <conditionalFormatting sqref="Q344:Q347">
    <cfRule type="expression" dxfId="14343" priority="393">
      <formula>$Y344=4</formula>
    </cfRule>
    <cfRule type="expression" dxfId="14342" priority="394">
      <formula>$Y344=3</formula>
    </cfRule>
    <cfRule type="expression" dxfId="14341" priority="395">
      <formula>$Y344=2</formula>
    </cfRule>
    <cfRule type="expression" dxfId="14340" priority="396">
      <formula>$Y344=1</formula>
    </cfRule>
  </conditionalFormatting>
  <conditionalFormatting sqref="Q344:Q347">
    <cfRule type="expression" dxfId="14339" priority="389">
      <formula>$Y344=4</formula>
    </cfRule>
    <cfRule type="expression" dxfId="14338" priority="390">
      <formula>$Y344=3</formula>
    </cfRule>
    <cfRule type="expression" dxfId="14337" priority="391">
      <formula>$Y344=2</formula>
    </cfRule>
    <cfRule type="expression" dxfId="14336" priority="392">
      <formula>$Y344=1</formula>
    </cfRule>
  </conditionalFormatting>
  <conditionalFormatting sqref="Q344:Q347">
    <cfRule type="expression" dxfId="14335" priority="385">
      <formula>$Y344=4</formula>
    </cfRule>
    <cfRule type="expression" dxfId="14334" priority="386">
      <formula>$Y344=3</formula>
    </cfRule>
    <cfRule type="expression" dxfId="14333" priority="387">
      <formula>$Y344=2</formula>
    </cfRule>
    <cfRule type="expression" dxfId="14332" priority="388">
      <formula>$Y344=1</formula>
    </cfRule>
  </conditionalFormatting>
  <conditionalFormatting sqref="X344">
    <cfRule type="expression" dxfId="14331" priority="381">
      <formula>$Y344=4</formula>
    </cfRule>
    <cfRule type="expression" dxfId="14330" priority="382">
      <formula>$Y344=3</formula>
    </cfRule>
    <cfRule type="expression" dxfId="14329" priority="383">
      <formula>$Y344=2</formula>
    </cfRule>
    <cfRule type="expression" dxfId="14328" priority="384">
      <formula>$Y344=1</formula>
    </cfRule>
  </conditionalFormatting>
  <conditionalFormatting sqref="X344">
    <cfRule type="expression" dxfId="14327" priority="377">
      <formula>$Y344=4</formula>
    </cfRule>
    <cfRule type="expression" dxfId="14326" priority="378">
      <formula>$Y344=3</formula>
    </cfRule>
    <cfRule type="expression" dxfId="14325" priority="379">
      <formula>$Y344=2</formula>
    </cfRule>
    <cfRule type="expression" dxfId="14324" priority="380">
      <formula>$Y344=1</formula>
    </cfRule>
  </conditionalFormatting>
  <conditionalFormatting sqref="W344">
    <cfRule type="expression" dxfId="14323" priority="373">
      <formula>$Y344=4</formula>
    </cfRule>
    <cfRule type="expression" dxfId="14322" priority="374">
      <formula>$Y344=3</formula>
    </cfRule>
    <cfRule type="expression" dxfId="14321" priority="375">
      <formula>$Y344=2</formula>
    </cfRule>
    <cfRule type="expression" dxfId="14320" priority="376">
      <formula>$Y344=1</formula>
    </cfRule>
  </conditionalFormatting>
  <conditionalFormatting sqref="W344">
    <cfRule type="expression" dxfId="14319" priority="369">
      <formula>$Y344=4</formula>
    </cfRule>
    <cfRule type="expression" dxfId="14318" priority="370">
      <formula>$Y344=3</formula>
    </cfRule>
    <cfRule type="expression" dxfId="14317" priority="371">
      <formula>$Y344=2</formula>
    </cfRule>
    <cfRule type="expression" dxfId="14316" priority="372">
      <formula>$Y344=1</formula>
    </cfRule>
  </conditionalFormatting>
  <conditionalFormatting sqref="W344">
    <cfRule type="expression" dxfId="14315" priority="365">
      <formula>$Y344=4</formula>
    </cfRule>
    <cfRule type="expression" dxfId="14314" priority="366">
      <formula>$Y344=3</formula>
    </cfRule>
    <cfRule type="expression" dxfId="14313" priority="367">
      <formula>$Y344=2</formula>
    </cfRule>
    <cfRule type="expression" dxfId="14312" priority="368">
      <formula>$Y344=1</formula>
    </cfRule>
  </conditionalFormatting>
  <conditionalFormatting sqref="AA344:AA346">
    <cfRule type="expression" dxfId="14311" priority="361">
      <formula>$Y344=4</formula>
    </cfRule>
    <cfRule type="expression" dxfId="14310" priority="362">
      <formula>$Y344=3</formula>
    </cfRule>
    <cfRule type="expression" dxfId="14309" priority="363">
      <formula>$Y344=2</formula>
    </cfRule>
    <cfRule type="expression" dxfId="14308" priority="364">
      <formula>$Y344=1</formula>
    </cfRule>
  </conditionalFormatting>
  <conditionalFormatting sqref="AA344:AA346">
    <cfRule type="expression" dxfId="14307" priority="357">
      <formula>$Y344=4</formula>
    </cfRule>
    <cfRule type="expression" dxfId="14306" priority="358">
      <formula>$Y344=3</formula>
    </cfRule>
    <cfRule type="expression" dxfId="14305" priority="359">
      <formula>$Y344=2</formula>
    </cfRule>
    <cfRule type="expression" dxfId="14304" priority="360">
      <formula>$Y344=1</formula>
    </cfRule>
  </conditionalFormatting>
  <conditionalFormatting sqref="AA344:AA346">
    <cfRule type="expression" dxfId="14303" priority="353">
      <formula>$Y344=4</formula>
    </cfRule>
    <cfRule type="expression" dxfId="14302" priority="354">
      <formula>$Y344=3</formula>
    </cfRule>
    <cfRule type="expression" dxfId="14301" priority="355">
      <formula>$Y344=2</formula>
    </cfRule>
    <cfRule type="expression" dxfId="14300" priority="356">
      <formula>$Y344=1</formula>
    </cfRule>
  </conditionalFormatting>
  <conditionalFormatting sqref="AF344:AF346">
    <cfRule type="expression" dxfId="14299" priority="349">
      <formula>$Y344=4</formula>
    </cfRule>
    <cfRule type="expression" dxfId="14298" priority="350">
      <formula>$Y344=3</formula>
    </cfRule>
    <cfRule type="expression" dxfId="14297" priority="351">
      <formula>$Y344=2</formula>
    </cfRule>
    <cfRule type="expression" dxfId="14296" priority="352">
      <formula>$Y344=1</formula>
    </cfRule>
  </conditionalFormatting>
  <conditionalFormatting sqref="AF344:AF346">
    <cfRule type="expression" dxfId="14295" priority="345">
      <formula>$Y344=4</formula>
    </cfRule>
    <cfRule type="expression" dxfId="14294" priority="346">
      <formula>$Y344=3</formula>
    </cfRule>
    <cfRule type="expression" dxfId="14293" priority="347">
      <formula>$Y344=2</formula>
    </cfRule>
    <cfRule type="expression" dxfId="14292" priority="348">
      <formula>$Y344=1</formula>
    </cfRule>
  </conditionalFormatting>
  <conditionalFormatting sqref="AF344:AF346">
    <cfRule type="expression" dxfId="14291" priority="341">
      <formula>$Y344=4</formula>
    </cfRule>
    <cfRule type="expression" dxfId="14290" priority="342">
      <formula>$Y344=3</formula>
    </cfRule>
    <cfRule type="expression" dxfId="14289" priority="343">
      <formula>$Y344=2</formula>
    </cfRule>
    <cfRule type="expression" dxfId="14288" priority="344">
      <formula>$Y344=1</formula>
    </cfRule>
  </conditionalFormatting>
  <conditionalFormatting sqref="P344:P347">
    <cfRule type="expression" dxfId="14287" priority="337">
      <formula>$Y344=4</formula>
    </cfRule>
    <cfRule type="expression" dxfId="14286" priority="338">
      <formula>$Y344=3</formula>
    </cfRule>
    <cfRule type="expression" dxfId="14285" priority="339">
      <formula>$Y344=2</formula>
    </cfRule>
    <cfRule type="expression" dxfId="14284" priority="340">
      <formula>$Y344=1</formula>
    </cfRule>
  </conditionalFormatting>
  <conditionalFormatting sqref="P344:P347">
    <cfRule type="expression" dxfId="14283" priority="333">
      <formula>$Y344=4</formula>
    </cfRule>
    <cfRule type="expression" dxfId="14282" priority="334">
      <formula>$Y344=3</formula>
    </cfRule>
    <cfRule type="expression" dxfId="14281" priority="335">
      <formula>$Y344=2</formula>
    </cfRule>
    <cfRule type="expression" dxfId="14280" priority="336">
      <formula>$Y344=1</formula>
    </cfRule>
  </conditionalFormatting>
  <conditionalFormatting sqref="P344:P347">
    <cfRule type="expression" dxfId="14279" priority="329">
      <formula>$Y344=4</formula>
    </cfRule>
    <cfRule type="expression" dxfId="14278" priority="330">
      <formula>$Y344=3</formula>
    </cfRule>
    <cfRule type="expression" dxfId="14277" priority="331">
      <formula>$Y344=2</formula>
    </cfRule>
    <cfRule type="expression" dxfId="14276" priority="332">
      <formula>$Y344=1</formula>
    </cfRule>
  </conditionalFormatting>
  <conditionalFormatting sqref="H345:H346">
    <cfRule type="expression" dxfId="14275" priority="325">
      <formula>$Y345=4</formula>
    </cfRule>
    <cfRule type="expression" dxfId="14274" priority="326">
      <formula>$Y345=3</formula>
    </cfRule>
    <cfRule type="expression" dxfId="14273" priority="327">
      <formula>$Y345=2</formula>
    </cfRule>
    <cfRule type="expression" dxfId="14272" priority="328">
      <formula>$Y345=1</formula>
    </cfRule>
  </conditionalFormatting>
  <conditionalFormatting sqref="H345:H346">
    <cfRule type="expression" dxfId="14271" priority="317">
      <formula>$Y345=4</formula>
    </cfRule>
    <cfRule type="expression" dxfId="14270" priority="318">
      <formula>$Y345=3</formula>
    </cfRule>
    <cfRule type="expression" dxfId="14269" priority="319">
      <formula>$Y345=2</formula>
    </cfRule>
    <cfRule type="expression" dxfId="14268" priority="320">
      <formula>$Y345=1</formula>
    </cfRule>
    <cfRule type="expression" dxfId="14267" priority="321">
      <formula>$Y345=4</formula>
    </cfRule>
    <cfRule type="expression" dxfId="14266" priority="322">
      <formula>$Y345=3</formula>
    </cfRule>
    <cfRule type="expression" dxfId="14265" priority="323">
      <formula>$Y345=2</formula>
    </cfRule>
    <cfRule type="expression" dxfId="14264" priority="324">
      <formula>$Y345=1</formula>
    </cfRule>
  </conditionalFormatting>
  <conditionalFormatting sqref="H345:H346">
    <cfRule type="expression" dxfId="14263" priority="313">
      <formula>$Y345=4</formula>
    </cfRule>
    <cfRule type="expression" dxfId="14262" priority="314">
      <formula>$Y345=3</formula>
    </cfRule>
    <cfRule type="expression" dxfId="14261" priority="315">
      <formula>$Y345=2</formula>
    </cfRule>
    <cfRule type="expression" dxfId="14260" priority="316">
      <formula>$Y345=1</formula>
    </cfRule>
  </conditionalFormatting>
  <conditionalFormatting sqref="H345:H346">
    <cfRule type="expression" dxfId="14259" priority="305">
      <formula>$Y345=4</formula>
    </cfRule>
    <cfRule type="expression" dxfId="14258" priority="306">
      <formula>$Y345=3</formula>
    </cfRule>
    <cfRule type="expression" dxfId="14257" priority="307">
      <formula>$Y345=2</formula>
    </cfRule>
    <cfRule type="expression" dxfId="14256" priority="308">
      <formula>$Y345=1</formula>
    </cfRule>
    <cfRule type="expression" dxfId="14255" priority="309">
      <formula>$Y345=4</formula>
    </cfRule>
    <cfRule type="expression" dxfId="14254" priority="310">
      <formula>$Y345=3</formula>
    </cfRule>
    <cfRule type="expression" dxfId="14253" priority="311">
      <formula>$Y345=2</formula>
    </cfRule>
    <cfRule type="expression" dxfId="14252" priority="312">
      <formula>$Y345=1</formula>
    </cfRule>
  </conditionalFormatting>
  <conditionalFormatting sqref="H345:H346">
    <cfRule type="expression" dxfId="14251" priority="301">
      <formula>$Y345=4</formula>
    </cfRule>
    <cfRule type="expression" dxfId="14250" priority="302">
      <formula>$Y345=3</formula>
    </cfRule>
    <cfRule type="expression" dxfId="14249" priority="303">
      <formula>$Y345=2</formula>
    </cfRule>
    <cfRule type="expression" dxfId="14248" priority="304">
      <formula>$Y345=1</formula>
    </cfRule>
  </conditionalFormatting>
  <conditionalFormatting sqref="H345:H346">
    <cfRule type="expression" dxfId="14247" priority="293">
      <formula>$Y345=4</formula>
    </cfRule>
    <cfRule type="expression" dxfId="14246" priority="294">
      <formula>$Y345=3</formula>
    </cfRule>
    <cfRule type="expression" dxfId="14245" priority="295">
      <formula>$Y345=2</formula>
    </cfRule>
    <cfRule type="expression" dxfId="14244" priority="296">
      <formula>$Y345=1</formula>
    </cfRule>
    <cfRule type="expression" dxfId="14243" priority="297">
      <formula>$Y345=4</formula>
    </cfRule>
    <cfRule type="expression" dxfId="14242" priority="298">
      <formula>$Y345=3</formula>
    </cfRule>
    <cfRule type="expression" dxfId="14241" priority="299">
      <formula>$Y345=2</formula>
    </cfRule>
    <cfRule type="expression" dxfId="14240" priority="300">
      <formula>$Y345=1</formula>
    </cfRule>
  </conditionalFormatting>
  <conditionalFormatting sqref="H345:H346">
    <cfRule type="expression" dxfId="14239" priority="289">
      <formula>$Y345=4</formula>
    </cfRule>
    <cfRule type="expression" dxfId="14238" priority="290">
      <formula>$Y345=3</formula>
    </cfRule>
    <cfRule type="expression" dxfId="14237" priority="291">
      <formula>$Y345=2</formula>
    </cfRule>
    <cfRule type="expression" dxfId="14236" priority="292">
      <formula>$Y345=1</formula>
    </cfRule>
  </conditionalFormatting>
  <conditionalFormatting sqref="H345:H346">
    <cfRule type="expression" dxfId="14235" priority="281">
      <formula>$Y345=4</formula>
    </cfRule>
    <cfRule type="expression" dxfId="14234" priority="282">
      <formula>$Y345=3</formula>
    </cfRule>
    <cfRule type="expression" dxfId="14233" priority="283">
      <formula>$Y345=2</formula>
    </cfRule>
    <cfRule type="expression" dxfId="14232" priority="284">
      <formula>$Y345=1</formula>
    </cfRule>
    <cfRule type="expression" dxfId="14231" priority="285">
      <formula>$Y345=4</formula>
    </cfRule>
    <cfRule type="expression" dxfId="14230" priority="286">
      <formula>$Y345=3</formula>
    </cfRule>
    <cfRule type="expression" dxfId="14229" priority="287">
      <formula>$Y345=2</formula>
    </cfRule>
    <cfRule type="expression" dxfId="14228" priority="288">
      <formula>$Y345=1</formula>
    </cfRule>
  </conditionalFormatting>
  <conditionalFormatting sqref="H345:H346">
    <cfRule type="expression" dxfId="14227" priority="277">
      <formula>$Y345=4</formula>
    </cfRule>
    <cfRule type="expression" dxfId="14226" priority="278">
      <formula>$Y345=3</formula>
    </cfRule>
    <cfRule type="expression" dxfId="14225" priority="279">
      <formula>$Y345=2</formula>
    </cfRule>
    <cfRule type="expression" dxfId="14224" priority="280">
      <formula>$Y345=1</formula>
    </cfRule>
  </conditionalFormatting>
  <conditionalFormatting sqref="H345:H346">
    <cfRule type="expression" dxfId="14223" priority="269">
      <formula>$Y345=4</formula>
    </cfRule>
    <cfRule type="expression" dxfId="14222" priority="270">
      <formula>$Y345=3</formula>
    </cfRule>
    <cfRule type="expression" dxfId="14221" priority="271">
      <formula>$Y345=2</formula>
    </cfRule>
    <cfRule type="expression" dxfId="14220" priority="272">
      <formula>$Y345=1</formula>
    </cfRule>
    <cfRule type="expression" dxfId="14219" priority="273">
      <formula>$Y345=4</formula>
    </cfRule>
    <cfRule type="expression" dxfId="14218" priority="274">
      <formula>$Y345=3</formula>
    </cfRule>
    <cfRule type="expression" dxfId="14217" priority="275">
      <formula>$Y345=2</formula>
    </cfRule>
    <cfRule type="expression" dxfId="14216" priority="276">
      <formula>$Y345=1</formula>
    </cfRule>
  </conditionalFormatting>
  <conditionalFormatting sqref="R345:R346">
    <cfRule type="expression" dxfId="14215" priority="265">
      <formula>$Y345=4</formula>
    </cfRule>
    <cfRule type="expression" dxfId="14214" priority="266">
      <formula>$Y345=3</formula>
    </cfRule>
    <cfRule type="expression" dxfId="14213" priority="267">
      <formula>$Y345=2</formula>
    </cfRule>
    <cfRule type="expression" dxfId="14212" priority="268">
      <formula>$Y345=1</formula>
    </cfRule>
  </conditionalFormatting>
  <conditionalFormatting sqref="R345:R346">
    <cfRule type="expression" dxfId="14211" priority="261">
      <formula>$Y345=4</formula>
    </cfRule>
    <cfRule type="expression" dxfId="14210" priority="262">
      <formula>$Y345=3</formula>
    </cfRule>
    <cfRule type="expression" dxfId="14209" priority="263">
      <formula>$Y345=2</formula>
    </cfRule>
    <cfRule type="expression" dxfId="14208" priority="264">
      <formula>$Y345=1</formula>
    </cfRule>
  </conditionalFormatting>
  <conditionalFormatting sqref="Y345:Y346 S345:V346">
    <cfRule type="expression" dxfId="14207" priority="257">
      <formula>$Y345=4</formula>
    </cfRule>
    <cfRule type="expression" dxfId="14206" priority="258">
      <formula>$Y345=3</formula>
    </cfRule>
    <cfRule type="expression" dxfId="14205" priority="259">
      <formula>$Y345=2</formula>
    </cfRule>
    <cfRule type="expression" dxfId="14204" priority="260">
      <formula>$Y345=1</formula>
    </cfRule>
  </conditionalFormatting>
  <conditionalFormatting sqref="Y345:Y346 S345:V346">
    <cfRule type="expression" dxfId="14203" priority="253">
      <formula>$Y345=4</formula>
    </cfRule>
    <cfRule type="expression" dxfId="14202" priority="254">
      <formula>$Y345=3</formula>
    </cfRule>
    <cfRule type="expression" dxfId="14201" priority="255">
      <formula>$Y345=2</formula>
    </cfRule>
    <cfRule type="expression" dxfId="14200" priority="256">
      <formula>$Y345=1</formula>
    </cfRule>
  </conditionalFormatting>
  <conditionalFormatting sqref="Y345:Y346 S345:V346">
    <cfRule type="expression" dxfId="14199" priority="249">
      <formula>$Y345=4</formula>
    </cfRule>
    <cfRule type="expression" dxfId="14198" priority="250">
      <formula>$Y345=3</formula>
    </cfRule>
    <cfRule type="expression" dxfId="14197" priority="251">
      <formula>$Y345=2</formula>
    </cfRule>
    <cfRule type="expression" dxfId="14196" priority="252">
      <formula>$Y345=1</formula>
    </cfRule>
  </conditionalFormatting>
  <conditionalFormatting sqref="X345:X346">
    <cfRule type="expression" dxfId="14195" priority="245">
      <formula>$Y345=4</formula>
    </cfRule>
    <cfRule type="expression" dxfId="14194" priority="246">
      <formula>$Y345=3</formula>
    </cfRule>
    <cfRule type="expression" dxfId="14193" priority="247">
      <formula>$Y345=2</formula>
    </cfRule>
    <cfRule type="expression" dxfId="14192" priority="248">
      <formula>$Y345=1</formula>
    </cfRule>
  </conditionalFormatting>
  <conditionalFormatting sqref="X345:X346">
    <cfRule type="expression" dxfId="14191" priority="241">
      <formula>$Y345=4</formula>
    </cfRule>
    <cfRule type="expression" dxfId="14190" priority="242">
      <formula>$Y345=3</formula>
    </cfRule>
    <cfRule type="expression" dxfId="14189" priority="243">
      <formula>$Y345=2</formula>
    </cfRule>
    <cfRule type="expression" dxfId="14188" priority="244">
      <formula>$Y345=1</formula>
    </cfRule>
  </conditionalFormatting>
  <conditionalFormatting sqref="W345:W346">
    <cfRule type="expression" dxfId="14187" priority="237">
      <formula>$Y345=4</formula>
    </cfRule>
    <cfRule type="expression" dxfId="14186" priority="238">
      <formula>$Y345=3</formula>
    </cfRule>
    <cfRule type="expression" dxfId="14185" priority="239">
      <formula>$Y345=2</formula>
    </cfRule>
    <cfRule type="expression" dxfId="14184" priority="240">
      <formula>$Y345=1</formula>
    </cfRule>
  </conditionalFormatting>
  <conditionalFormatting sqref="W345:W346">
    <cfRule type="expression" dxfId="14183" priority="233">
      <formula>$Y345=4</formula>
    </cfRule>
    <cfRule type="expression" dxfId="14182" priority="234">
      <formula>$Y345=3</formula>
    </cfRule>
    <cfRule type="expression" dxfId="14181" priority="235">
      <formula>$Y345=2</formula>
    </cfRule>
    <cfRule type="expression" dxfId="14180" priority="236">
      <formula>$Y345=1</formula>
    </cfRule>
  </conditionalFormatting>
  <conditionalFormatting sqref="W345:W346">
    <cfRule type="expression" dxfId="14179" priority="229">
      <formula>$Y345=4</formula>
    </cfRule>
    <cfRule type="expression" dxfId="14178" priority="230">
      <formula>$Y345=3</formula>
    </cfRule>
    <cfRule type="expression" dxfId="14177" priority="231">
      <formula>$Y345=2</formula>
    </cfRule>
    <cfRule type="expression" dxfId="14176" priority="232">
      <formula>$Y345=1</formula>
    </cfRule>
  </conditionalFormatting>
  <conditionalFormatting sqref="AB342:AC342 Y342:Z342">
    <cfRule type="expression" dxfId="14175" priority="225">
      <formula>$Y342=4</formula>
    </cfRule>
    <cfRule type="expression" dxfId="14174" priority="226">
      <formula>$Y342=3</formula>
    </cfRule>
    <cfRule type="expression" dxfId="14173" priority="227">
      <formula>$Y342=2</formula>
    </cfRule>
    <cfRule type="expression" dxfId="14172" priority="228">
      <formula>$Y342=1</formula>
    </cfRule>
  </conditionalFormatting>
  <conditionalFormatting sqref="AB342:AC342 Y342:Z342">
    <cfRule type="expression" dxfId="14171" priority="221">
      <formula>$Y342=4</formula>
    </cfRule>
    <cfRule type="expression" dxfId="14170" priority="222">
      <formula>$Y342=3</formula>
    </cfRule>
    <cfRule type="expression" dxfId="14169" priority="223">
      <formula>$Y342=2</formula>
    </cfRule>
    <cfRule type="expression" dxfId="14168" priority="224">
      <formula>$Y342=1</formula>
    </cfRule>
  </conditionalFormatting>
  <conditionalFormatting sqref="AB342:AC342 Y342:Z342">
    <cfRule type="expression" dxfId="14167" priority="217">
      <formula>$Y342=4</formula>
    </cfRule>
    <cfRule type="expression" dxfId="14166" priority="218">
      <formula>$Y342=3</formula>
    </cfRule>
    <cfRule type="expression" dxfId="14165" priority="219">
      <formula>$Y342=2</formula>
    </cfRule>
    <cfRule type="expression" dxfId="14164" priority="220">
      <formula>$Y342=1</formula>
    </cfRule>
  </conditionalFormatting>
  <conditionalFormatting sqref="X342">
    <cfRule type="expression" dxfId="14163" priority="213">
      <formula>$Y342=4</formula>
    </cfRule>
    <cfRule type="expression" dxfId="14162" priority="214">
      <formula>$Y342=3</formula>
    </cfRule>
    <cfRule type="expression" dxfId="14161" priority="215">
      <formula>$Y342=2</formula>
    </cfRule>
    <cfRule type="expression" dxfId="14160" priority="216">
      <formula>$Y342=1</formula>
    </cfRule>
  </conditionalFormatting>
  <conditionalFormatting sqref="X342">
    <cfRule type="expression" dxfId="14159" priority="209">
      <formula>$Y342=4</formula>
    </cfRule>
    <cfRule type="expression" dxfId="14158" priority="210">
      <formula>$Y342=3</formula>
    </cfRule>
    <cfRule type="expression" dxfId="14157" priority="211">
      <formula>$Y342=2</formula>
    </cfRule>
    <cfRule type="expression" dxfId="14156" priority="212">
      <formula>$Y342=1</formula>
    </cfRule>
  </conditionalFormatting>
  <conditionalFormatting sqref="W342">
    <cfRule type="expression" dxfId="14155" priority="205">
      <formula>$Y342=4</formula>
    </cfRule>
    <cfRule type="expression" dxfId="14154" priority="206">
      <formula>$Y342=3</formula>
    </cfRule>
    <cfRule type="expression" dxfId="14153" priority="207">
      <formula>$Y342=2</formula>
    </cfRule>
    <cfRule type="expression" dxfId="14152" priority="208">
      <formula>$Y342=1</formula>
    </cfRule>
  </conditionalFormatting>
  <conditionalFormatting sqref="W342">
    <cfRule type="expression" dxfId="14151" priority="201">
      <formula>$Y342=4</formula>
    </cfRule>
    <cfRule type="expression" dxfId="14150" priority="202">
      <formula>$Y342=3</formula>
    </cfRule>
    <cfRule type="expression" dxfId="14149" priority="203">
      <formula>$Y342=2</formula>
    </cfRule>
    <cfRule type="expression" dxfId="14148" priority="204">
      <formula>$Y342=1</formula>
    </cfRule>
  </conditionalFormatting>
  <conditionalFormatting sqref="W342">
    <cfRule type="expression" dxfId="14147" priority="197">
      <formula>$Y342=4</formula>
    </cfRule>
    <cfRule type="expression" dxfId="14146" priority="198">
      <formula>$Y342=3</formula>
    </cfRule>
    <cfRule type="expression" dxfId="14145" priority="199">
      <formula>$Y342=2</formula>
    </cfRule>
    <cfRule type="expression" dxfId="14144" priority="200">
      <formula>$Y342=1</formula>
    </cfRule>
  </conditionalFormatting>
  <conditionalFormatting sqref="AA342">
    <cfRule type="expression" dxfId="14143" priority="193">
      <formula>$Y342=4</formula>
    </cfRule>
    <cfRule type="expression" dxfId="14142" priority="194">
      <formula>$Y342=3</formula>
    </cfRule>
    <cfRule type="expression" dxfId="14141" priority="195">
      <formula>$Y342=2</formula>
    </cfRule>
    <cfRule type="expression" dxfId="14140" priority="196">
      <formula>$Y342=1</formula>
    </cfRule>
  </conditionalFormatting>
  <conditionalFormatting sqref="AA342">
    <cfRule type="expression" dxfId="14139" priority="189">
      <formula>$Y342=4</formula>
    </cfRule>
    <cfRule type="expression" dxfId="14138" priority="190">
      <formula>$Y342=3</formula>
    </cfRule>
    <cfRule type="expression" dxfId="14137" priority="191">
      <formula>$Y342=2</formula>
    </cfRule>
    <cfRule type="expression" dxfId="14136" priority="192">
      <formula>$Y342=1</formula>
    </cfRule>
  </conditionalFormatting>
  <conditionalFormatting sqref="AA342">
    <cfRule type="expression" dxfId="14135" priority="185">
      <formula>$Y342=4</formula>
    </cfRule>
    <cfRule type="expression" dxfId="14134" priority="186">
      <formula>$Y342=3</formula>
    </cfRule>
    <cfRule type="expression" dxfId="14133" priority="187">
      <formula>$Y342=2</formula>
    </cfRule>
    <cfRule type="expression" dxfId="14132" priority="188">
      <formula>$Y342=1</formula>
    </cfRule>
  </conditionalFormatting>
  <conditionalFormatting sqref="B347:D347">
    <cfRule type="expression" dxfId="14131" priority="181">
      <formula>$Y347=4</formula>
    </cfRule>
    <cfRule type="expression" dxfId="14130" priority="182">
      <formula>$Y347=3</formula>
    </cfRule>
  </conditionalFormatting>
  <conditionalFormatting sqref="B347:D347">
    <cfRule type="expression" dxfId="14129" priority="183">
      <formula>$Y347=2</formula>
    </cfRule>
    <cfRule type="expression" dxfId="14128" priority="184">
      <formula>$Y347=1</formula>
    </cfRule>
  </conditionalFormatting>
  <conditionalFormatting sqref="E347">
    <cfRule type="expression" dxfId="14127" priority="177">
      <formula>$Y347=4</formula>
    </cfRule>
    <cfRule type="expression" dxfId="14126" priority="178">
      <formula>$Y347=3</formula>
    </cfRule>
    <cfRule type="expression" dxfId="14125" priority="179">
      <formula>$Y347=2</formula>
    </cfRule>
    <cfRule type="expression" dxfId="14124" priority="180">
      <formula>$Y347=1</formula>
    </cfRule>
  </conditionalFormatting>
  <conditionalFormatting sqref="B347:C347">
    <cfRule type="expression" dxfId="14123" priority="173">
      <formula>$Y347=4</formula>
    </cfRule>
    <cfRule type="expression" dxfId="14122" priority="174">
      <formula>$Y347=3</formula>
    </cfRule>
  </conditionalFormatting>
  <conditionalFormatting sqref="B347:C347">
    <cfRule type="expression" dxfId="14121" priority="175">
      <formula>$Y347=2</formula>
    </cfRule>
    <cfRule type="expression" dxfId="14120" priority="176">
      <formula>$Y347=1</formula>
    </cfRule>
  </conditionalFormatting>
  <conditionalFormatting sqref="B347:C347">
    <cfRule type="expression" dxfId="14119" priority="169">
      <formula>$Y347=4</formula>
    </cfRule>
    <cfRule type="expression" dxfId="14118" priority="170">
      <formula>$Y347=3</formula>
    </cfRule>
  </conditionalFormatting>
  <conditionalFormatting sqref="B347:C347">
    <cfRule type="expression" dxfId="14117" priority="171">
      <formula>$Y347=2</formula>
    </cfRule>
    <cfRule type="expression" dxfId="14116" priority="172">
      <formula>$Y347=1</formula>
    </cfRule>
  </conditionalFormatting>
  <conditionalFormatting sqref="F347">
    <cfRule type="expression" dxfId="14115" priority="165">
      <formula>$Y347=4</formula>
    </cfRule>
    <cfRule type="expression" dxfId="14114" priority="166">
      <formula>$Y347=3</formula>
    </cfRule>
    <cfRule type="expression" dxfId="14113" priority="167">
      <formula>$Y347=2</formula>
    </cfRule>
    <cfRule type="expression" dxfId="14112" priority="168">
      <formula>$Y347=1</formula>
    </cfRule>
  </conditionalFormatting>
  <conditionalFormatting sqref="F347">
    <cfRule type="expression" dxfId="14111" priority="157">
      <formula>$Y347=4</formula>
    </cfRule>
    <cfRule type="expression" dxfId="14110" priority="158">
      <formula>$Y347=3</formula>
    </cfRule>
    <cfRule type="expression" dxfId="14109" priority="159">
      <formula>$Y347=2</formula>
    </cfRule>
    <cfRule type="expression" dxfId="14108" priority="160">
      <formula>$Y347=1</formula>
    </cfRule>
    <cfRule type="expression" dxfId="14107" priority="161">
      <formula>$Y347=4</formula>
    </cfRule>
    <cfRule type="expression" dxfId="14106" priority="162">
      <formula>$Y347=3</formula>
    </cfRule>
    <cfRule type="expression" dxfId="14105" priority="163">
      <formula>$Y347=2</formula>
    </cfRule>
    <cfRule type="expression" dxfId="14104" priority="164">
      <formula>$Y347=1</formula>
    </cfRule>
  </conditionalFormatting>
  <conditionalFormatting sqref="F347">
    <cfRule type="expression" dxfId="14103" priority="141">
      <formula>$Y347=4</formula>
    </cfRule>
    <cfRule type="expression" dxfId="14102" priority="142">
      <formula>$Y347=3</formula>
    </cfRule>
    <cfRule type="expression" dxfId="14101" priority="143">
      <formula>$Y347=2</formula>
    </cfRule>
    <cfRule type="expression" dxfId="14100" priority="144">
      <formula>$Y347=1</formula>
    </cfRule>
  </conditionalFormatting>
  <conditionalFormatting sqref="F347">
    <cfRule type="expression" dxfId="14099" priority="153">
      <formula>$Y347=4</formula>
    </cfRule>
    <cfRule type="expression" dxfId="14098" priority="154">
      <formula>$Y347=3</formula>
    </cfRule>
    <cfRule type="expression" dxfId="14097" priority="155">
      <formula>$Y347=2</formula>
    </cfRule>
    <cfRule type="expression" dxfId="14096" priority="156">
      <formula>$Y347=1</formula>
    </cfRule>
  </conditionalFormatting>
  <conditionalFormatting sqref="F347">
    <cfRule type="expression" dxfId="14095" priority="145">
      <formula>$Y347=4</formula>
    </cfRule>
    <cfRule type="expression" dxfId="14094" priority="146">
      <formula>$Y347=3</formula>
    </cfRule>
    <cfRule type="expression" dxfId="14093" priority="147">
      <formula>$Y347=2</formula>
    </cfRule>
    <cfRule type="expression" dxfId="14092" priority="148">
      <formula>$Y347=1</formula>
    </cfRule>
    <cfRule type="expression" dxfId="14091" priority="149">
      <formula>$Y347=4</formula>
    </cfRule>
    <cfRule type="expression" dxfId="14090" priority="150">
      <formula>$Y347=3</formula>
    </cfRule>
    <cfRule type="expression" dxfId="14089" priority="151">
      <formula>$Y347=2</formula>
    </cfRule>
    <cfRule type="expression" dxfId="14088" priority="152">
      <formula>$Y347=1</formula>
    </cfRule>
  </conditionalFormatting>
  <conditionalFormatting sqref="F347">
    <cfRule type="expression" dxfId="14087" priority="133">
      <formula>$Y347=4</formula>
    </cfRule>
    <cfRule type="expression" dxfId="14086" priority="134">
      <formula>$Y347=3</formula>
    </cfRule>
    <cfRule type="expression" dxfId="14085" priority="135">
      <formula>$Y347=2</formula>
    </cfRule>
    <cfRule type="expression" dxfId="14084" priority="136">
      <formula>$Y347=1</formula>
    </cfRule>
    <cfRule type="expression" dxfId="14083" priority="137">
      <formula>$Y347=4</formula>
    </cfRule>
    <cfRule type="expression" dxfId="14082" priority="138">
      <formula>$Y347=3</formula>
    </cfRule>
    <cfRule type="expression" dxfId="14081" priority="139">
      <formula>$Y347=2</formula>
    </cfRule>
    <cfRule type="expression" dxfId="14080" priority="140">
      <formula>$Y347=1</formula>
    </cfRule>
  </conditionalFormatting>
  <conditionalFormatting sqref="G347">
    <cfRule type="expression" dxfId="14079" priority="129">
      <formula>$Y347=4</formula>
    </cfRule>
    <cfRule type="expression" dxfId="14078" priority="130">
      <formula>$Y347=3</formula>
    </cfRule>
    <cfRule type="expression" dxfId="14077" priority="131">
      <formula>$Y347=2</formula>
    </cfRule>
    <cfRule type="expression" dxfId="14076" priority="132">
      <formula>$Y347=1</formula>
    </cfRule>
  </conditionalFormatting>
  <conditionalFormatting sqref="G347">
    <cfRule type="expression" dxfId="14075" priority="121">
      <formula>$Y347=4</formula>
    </cfRule>
    <cfRule type="expression" dxfId="14074" priority="122">
      <formula>$Y347=3</formula>
    </cfRule>
    <cfRule type="expression" dxfId="14073" priority="123">
      <formula>$Y347=2</formula>
    </cfRule>
    <cfRule type="expression" dxfId="14072" priority="124">
      <formula>$Y347=1</formula>
    </cfRule>
    <cfRule type="expression" dxfId="14071" priority="125">
      <formula>$Y347=4</formula>
    </cfRule>
    <cfRule type="expression" dxfId="14070" priority="126">
      <formula>$Y347=3</formula>
    </cfRule>
    <cfRule type="expression" dxfId="14069" priority="127">
      <formula>$Y347=2</formula>
    </cfRule>
    <cfRule type="expression" dxfId="14068" priority="128">
      <formula>$Y347=1</formula>
    </cfRule>
  </conditionalFormatting>
  <conditionalFormatting sqref="G347">
    <cfRule type="expression" dxfId="14067" priority="117">
      <formula>$Y347=4</formula>
    </cfRule>
    <cfRule type="expression" dxfId="14066" priority="118">
      <formula>$Y347=3</formula>
    </cfRule>
    <cfRule type="expression" dxfId="14065" priority="119">
      <formula>$Y347=2</formula>
    </cfRule>
    <cfRule type="expression" dxfId="14064" priority="120">
      <formula>$Y347=1</formula>
    </cfRule>
  </conditionalFormatting>
  <conditionalFormatting sqref="G347">
    <cfRule type="expression" dxfId="14063" priority="109">
      <formula>$Y347=4</formula>
    </cfRule>
    <cfRule type="expression" dxfId="14062" priority="110">
      <formula>$Y347=3</formula>
    </cfRule>
    <cfRule type="expression" dxfId="14061" priority="111">
      <formula>$Y347=2</formula>
    </cfRule>
    <cfRule type="expression" dxfId="14060" priority="112">
      <formula>$Y347=1</formula>
    </cfRule>
    <cfRule type="expression" dxfId="14059" priority="113">
      <formula>$Y347=4</formula>
    </cfRule>
    <cfRule type="expression" dxfId="14058" priority="114">
      <formula>$Y347=3</formula>
    </cfRule>
    <cfRule type="expression" dxfId="14057" priority="115">
      <formula>$Y347=2</formula>
    </cfRule>
    <cfRule type="expression" dxfId="14056" priority="116">
      <formula>$Y347=1</formula>
    </cfRule>
  </conditionalFormatting>
  <conditionalFormatting sqref="N347">
    <cfRule type="expression" dxfId="14055" priority="105">
      <formula>$Y347=4</formula>
    </cfRule>
    <cfRule type="expression" dxfId="14054" priority="106">
      <formula>$Y347=3</formula>
    </cfRule>
    <cfRule type="expression" dxfId="14053" priority="107">
      <formula>$Y347=2</formula>
    </cfRule>
    <cfRule type="expression" dxfId="14052" priority="108">
      <formula>$Y347=1</formula>
    </cfRule>
  </conditionalFormatting>
  <conditionalFormatting sqref="N347">
    <cfRule type="expression" dxfId="14051" priority="101">
      <formula>$Y347=4</formula>
    </cfRule>
    <cfRule type="expression" dxfId="14050" priority="102">
      <formula>$Y347=3</formula>
    </cfRule>
    <cfRule type="expression" dxfId="14049" priority="103">
      <formula>$Y347=2</formula>
    </cfRule>
    <cfRule type="expression" dxfId="14048" priority="104">
      <formula>$Y347=1</formula>
    </cfRule>
  </conditionalFormatting>
  <conditionalFormatting sqref="Y347:Z347 AB347:AF347">
    <cfRule type="expression" dxfId="14047" priority="97">
      <formula>$Y347=4</formula>
    </cfRule>
    <cfRule type="expression" dxfId="14046" priority="98">
      <formula>$Y347=3</formula>
    </cfRule>
    <cfRule type="expression" dxfId="14045" priority="99">
      <formula>$Y347=2</formula>
    </cfRule>
    <cfRule type="expression" dxfId="14044" priority="100">
      <formula>$Y347=1</formula>
    </cfRule>
  </conditionalFormatting>
  <conditionalFormatting sqref="AA347">
    <cfRule type="expression" dxfId="14043" priority="93">
      <formula>$Y347=4</formula>
    </cfRule>
    <cfRule type="expression" dxfId="14042" priority="94">
      <formula>$Y347=3</formula>
    </cfRule>
    <cfRule type="expression" dxfId="14041" priority="95">
      <formula>$Y347=2</formula>
    </cfRule>
    <cfRule type="expression" dxfId="14040" priority="96">
      <formula>$Y347=1</formula>
    </cfRule>
  </conditionalFormatting>
  <conditionalFormatting sqref="Y347:Z347 AB347:AF347">
    <cfRule type="expression" dxfId="14039" priority="89">
      <formula>$Y347=4</formula>
    </cfRule>
    <cfRule type="expression" dxfId="14038" priority="90">
      <formula>$Y347=3</formula>
    </cfRule>
    <cfRule type="expression" dxfId="14037" priority="91">
      <formula>$Y347=2</formula>
    </cfRule>
    <cfRule type="expression" dxfId="14036" priority="92">
      <formula>$Y347=1</formula>
    </cfRule>
  </conditionalFormatting>
  <conditionalFormatting sqref="AA347">
    <cfRule type="expression" dxfId="14035" priority="85">
      <formula>$Y347=4</formula>
    </cfRule>
    <cfRule type="expression" dxfId="14034" priority="86">
      <formula>$Y347=3</formula>
    </cfRule>
    <cfRule type="expression" dxfId="14033" priority="87">
      <formula>$Y347=2</formula>
    </cfRule>
    <cfRule type="expression" dxfId="14032" priority="88">
      <formula>$Y347=1</formula>
    </cfRule>
  </conditionalFormatting>
  <conditionalFormatting sqref="Y347:Z347 AB347:AF347">
    <cfRule type="expression" dxfId="14031" priority="81">
      <formula>$Y347=4</formula>
    </cfRule>
    <cfRule type="expression" dxfId="14030" priority="82">
      <formula>$Y347=3</formula>
    </cfRule>
    <cfRule type="expression" dxfId="14029" priority="83">
      <formula>$Y347=2</formula>
    </cfRule>
    <cfRule type="expression" dxfId="14028" priority="84">
      <formula>$Y347=1</formula>
    </cfRule>
  </conditionalFormatting>
  <conditionalFormatting sqref="AA347">
    <cfRule type="expression" dxfId="14027" priority="77">
      <formula>$Y347=4</formula>
    </cfRule>
    <cfRule type="expression" dxfId="14026" priority="78">
      <formula>$Y347=3</formula>
    </cfRule>
    <cfRule type="expression" dxfId="14025" priority="79">
      <formula>$Y347=2</formula>
    </cfRule>
    <cfRule type="expression" dxfId="14024" priority="80">
      <formula>$Y347=1</formula>
    </cfRule>
  </conditionalFormatting>
  <conditionalFormatting sqref="X347">
    <cfRule type="expression" dxfId="14023" priority="73">
      <formula>$Y347=4</formula>
    </cfRule>
    <cfRule type="expression" dxfId="14022" priority="74">
      <formula>$Y347=3</formula>
    </cfRule>
    <cfRule type="expression" dxfId="14021" priority="75">
      <formula>$Y347=2</formula>
    </cfRule>
    <cfRule type="expression" dxfId="14020" priority="76">
      <formula>$Y347=1</formula>
    </cfRule>
  </conditionalFormatting>
  <conditionalFormatting sqref="X347">
    <cfRule type="expression" dxfId="14019" priority="69">
      <formula>$Y347=4</formula>
    </cfRule>
    <cfRule type="expression" dxfId="14018" priority="70">
      <formula>$Y347=3</formula>
    </cfRule>
    <cfRule type="expression" dxfId="14017" priority="71">
      <formula>$Y347=2</formula>
    </cfRule>
    <cfRule type="expression" dxfId="14016" priority="72">
      <formula>$Y347=1</formula>
    </cfRule>
  </conditionalFormatting>
  <conditionalFormatting sqref="W347">
    <cfRule type="expression" dxfId="14015" priority="65">
      <formula>$Y347=4</formula>
    </cfRule>
    <cfRule type="expression" dxfId="14014" priority="66">
      <formula>$Y347=3</formula>
    </cfRule>
    <cfRule type="expression" dxfId="14013" priority="67">
      <formula>$Y347=2</formula>
    </cfRule>
    <cfRule type="expression" dxfId="14012" priority="68">
      <formula>$Y347=1</formula>
    </cfRule>
  </conditionalFormatting>
  <conditionalFormatting sqref="W347">
    <cfRule type="expression" dxfId="14011" priority="61">
      <formula>$Y347=4</formula>
    </cfRule>
    <cfRule type="expression" dxfId="14010" priority="62">
      <formula>$Y347=3</formula>
    </cfRule>
    <cfRule type="expression" dxfId="14009" priority="63">
      <formula>$Y347=2</formula>
    </cfRule>
    <cfRule type="expression" dxfId="14008" priority="64">
      <formula>$Y347=1</formula>
    </cfRule>
  </conditionalFormatting>
  <conditionalFormatting sqref="W347">
    <cfRule type="expression" dxfId="14007" priority="57">
      <formula>$Y347=4</formula>
    </cfRule>
    <cfRule type="expression" dxfId="14006" priority="58">
      <formula>$Y347=3</formula>
    </cfRule>
    <cfRule type="expression" dxfId="14005" priority="59">
      <formula>$Y347=2</formula>
    </cfRule>
    <cfRule type="expression" dxfId="14004" priority="60">
      <formula>$Y347=1</formula>
    </cfRule>
  </conditionalFormatting>
  <conditionalFormatting sqref="Y347:Z347 AB347:AE347">
    <cfRule type="expression" dxfId="14003" priority="53">
      <formula>$Y347=4</formula>
    </cfRule>
    <cfRule type="expression" dxfId="14002" priority="54">
      <formula>$Y347=3</formula>
    </cfRule>
    <cfRule type="expression" dxfId="14001" priority="55">
      <formula>$Y347=2</formula>
    </cfRule>
    <cfRule type="expression" dxfId="14000" priority="56">
      <formula>$Y347=1</formula>
    </cfRule>
  </conditionalFormatting>
  <conditionalFormatting sqref="Y347:Z347 AB347:AE347">
    <cfRule type="expression" dxfId="13999" priority="49">
      <formula>$Y347=4</formula>
    </cfRule>
    <cfRule type="expression" dxfId="13998" priority="50">
      <formula>$Y347=3</formula>
    </cfRule>
    <cfRule type="expression" dxfId="13997" priority="51">
      <formula>$Y347=2</formula>
    </cfRule>
    <cfRule type="expression" dxfId="13996" priority="52">
      <formula>$Y347=1</formula>
    </cfRule>
  </conditionalFormatting>
  <conditionalFormatting sqref="Y347:Z347 AB347:AE347">
    <cfRule type="expression" dxfId="13995" priority="45">
      <formula>$Y347=4</formula>
    </cfRule>
    <cfRule type="expression" dxfId="13994" priority="46">
      <formula>$Y347=3</formula>
    </cfRule>
    <cfRule type="expression" dxfId="13993" priority="47">
      <formula>$Y347=2</formula>
    </cfRule>
    <cfRule type="expression" dxfId="13992" priority="48">
      <formula>$Y347=1</formula>
    </cfRule>
  </conditionalFormatting>
  <conditionalFormatting sqref="X347">
    <cfRule type="expression" dxfId="13991" priority="41">
      <formula>$Y347=4</formula>
    </cfRule>
    <cfRule type="expression" dxfId="13990" priority="42">
      <formula>$Y347=3</formula>
    </cfRule>
    <cfRule type="expression" dxfId="13989" priority="43">
      <formula>$Y347=2</formula>
    </cfRule>
    <cfRule type="expression" dxfId="13988" priority="44">
      <formula>$Y347=1</formula>
    </cfRule>
  </conditionalFormatting>
  <conditionalFormatting sqref="X347">
    <cfRule type="expression" dxfId="13987" priority="37">
      <formula>$Y347=4</formula>
    </cfRule>
    <cfRule type="expression" dxfId="13986" priority="38">
      <formula>$Y347=3</formula>
    </cfRule>
    <cfRule type="expression" dxfId="13985" priority="39">
      <formula>$Y347=2</formula>
    </cfRule>
    <cfRule type="expression" dxfId="13984" priority="40">
      <formula>$Y347=1</formula>
    </cfRule>
  </conditionalFormatting>
  <conditionalFormatting sqref="W347">
    <cfRule type="expression" dxfId="13983" priority="33">
      <formula>$Y347=4</formula>
    </cfRule>
    <cfRule type="expression" dxfId="13982" priority="34">
      <formula>$Y347=3</formula>
    </cfRule>
    <cfRule type="expression" dxfId="13981" priority="35">
      <formula>$Y347=2</formula>
    </cfRule>
    <cfRule type="expression" dxfId="13980" priority="36">
      <formula>$Y347=1</formula>
    </cfRule>
  </conditionalFormatting>
  <conditionalFormatting sqref="W347">
    <cfRule type="expression" dxfId="13979" priority="29">
      <formula>$Y347=4</formula>
    </cfRule>
    <cfRule type="expression" dxfId="13978" priority="30">
      <formula>$Y347=3</formula>
    </cfRule>
    <cfRule type="expression" dxfId="13977" priority="31">
      <formula>$Y347=2</formula>
    </cfRule>
    <cfRule type="expression" dxfId="13976" priority="32">
      <formula>$Y347=1</formula>
    </cfRule>
  </conditionalFormatting>
  <conditionalFormatting sqref="W347">
    <cfRule type="expression" dxfId="13975" priority="25">
      <formula>$Y347=4</formula>
    </cfRule>
    <cfRule type="expression" dxfId="13974" priority="26">
      <formula>$Y347=3</formula>
    </cfRule>
    <cfRule type="expression" dxfId="13973" priority="27">
      <formula>$Y347=2</formula>
    </cfRule>
    <cfRule type="expression" dxfId="13972" priority="28">
      <formula>$Y347=1</formula>
    </cfRule>
  </conditionalFormatting>
  <conditionalFormatting sqref="AA347">
    <cfRule type="expression" dxfId="13971" priority="21">
      <formula>$Y347=4</formula>
    </cfRule>
    <cfRule type="expression" dxfId="13970" priority="22">
      <formula>$Y347=3</formula>
    </cfRule>
    <cfRule type="expression" dxfId="13969" priority="23">
      <formula>$Y347=2</formula>
    </cfRule>
    <cfRule type="expression" dxfId="13968" priority="24">
      <formula>$Y347=1</formula>
    </cfRule>
  </conditionalFormatting>
  <conditionalFormatting sqref="AA347">
    <cfRule type="expression" dxfId="13967" priority="17">
      <formula>$Y347=4</formula>
    </cfRule>
    <cfRule type="expression" dxfId="13966" priority="18">
      <formula>$Y347=3</formula>
    </cfRule>
    <cfRule type="expression" dxfId="13965" priority="19">
      <formula>$Y347=2</formula>
    </cfRule>
    <cfRule type="expression" dxfId="13964" priority="20">
      <formula>$Y347=1</formula>
    </cfRule>
  </conditionalFormatting>
  <conditionalFormatting sqref="AA347">
    <cfRule type="expression" dxfId="13963" priority="13">
      <formula>$Y347=4</formula>
    </cfRule>
    <cfRule type="expression" dxfId="13962" priority="14">
      <formula>$Y347=3</formula>
    </cfRule>
    <cfRule type="expression" dxfId="13961" priority="15">
      <formula>$Y347=2</formula>
    </cfRule>
    <cfRule type="expression" dxfId="13960" priority="16">
      <formula>$Y347=1</formula>
    </cfRule>
  </conditionalFormatting>
  <conditionalFormatting sqref="AF347">
    <cfRule type="expression" dxfId="13959" priority="9">
      <formula>$Y347=4</formula>
    </cfRule>
    <cfRule type="expression" dxfId="13958" priority="10">
      <formula>$Y347=3</formula>
    </cfRule>
    <cfRule type="expression" dxfId="13957" priority="11">
      <formula>$Y347=2</formula>
    </cfRule>
    <cfRule type="expression" dxfId="13956" priority="12">
      <formula>$Y347=1</formula>
    </cfRule>
  </conditionalFormatting>
  <conditionalFormatting sqref="AF347">
    <cfRule type="expression" dxfId="13955" priority="5">
      <formula>$Y347=4</formula>
    </cfRule>
    <cfRule type="expression" dxfId="13954" priority="6">
      <formula>$Y347=3</formula>
    </cfRule>
    <cfRule type="expression" dxfId="13953" priority="7">
      <formula>$Y347=2</formula>
    </cfRule>
    <cfRule type="expression" dxfId="13952" priority="8">
      <formula>$Y347=1</formula>
    </cfRule>
  </conditionalFormatting>
  <conditionalFormatting sqref="AF347">
    <cfRule type="expression" dxfId="13951" priority="1">
      <formula>$Y347=4</formula>
    </cfRule>
    <cfRule type="expression" dxfId="13950" priority="2">
      <formula>$Y347=3</formula>
    </cfRule>
    <cfRule type="expression" dxfId="13949" priority="3">
      <formula>$Y347=2</formula>
    </cfRule>
    <cfRule type="expression" dxfId="13948" priority="4">
      <formula>$Y347=1</formula>
    </cfRule>
  </conditionalFormatting>
  <hyperlinks>
    <hyperlink ref="R264" r:id="rId1" display="https://pilaresca.odoo.com/odoo/res.partner/18060"/>
    <hyperlink ref="R265:R267" r:id="rId2" display="https://pilaresca.odoo.com/odoo/res.partner/18060"/>
    <hyperlink ref="R269:R271" r:id="rId3" display="https://pilaresca.odoo.com/odoo/res.partner/18060"/>
  </hyperlinks>
  <pageMargins left="0.7" right="0.7" top="0.75" bottom="0.75" header="0.3" footer="0.3"/>
  <pageSetup paperSize="9" scale="38" fitToHeight="0" orientation="landscape"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pageSetUpPr fitToPage="1"/>
  </sheetPr>
  <dimension ref="A1:Y550"/>
  <sheetViews>
    <sheetView topLeftCell="I1" zoomScale="70" zoomScaleNormal="70" workbookViewId="0">
      <pane ySplit="1" topLeftCell="A424" activePane="bottomLeft" state="frozen"/>
      <selection pane="bottomLeft" activeCell="U424" sqref="U424:U505"/>
    </sheetView>
  </sheetViews>
  <sheetFormatPr baseColWidth="10" defaultRowHeight="15" x14ac:dyDescent="0.25"/>
  <cols>
    <col min="1" max="1" width="10.5703125" bestFit="1" customWidth="1"/>
    <col min="2" max="2" width="16.85546875" customWidth="1"/>
    <col min="3" max="3" width="18.28515625" customWidth="1"/>
    <col min="4" max="4" width="36.28515625" style="1" customWidth="1"/>
    <col min="6" max="6" width="13.140625" customWidth="1"/>
    <col min="7" max="7" width="10.85546875" customWidth="1"/>
    <col min="8" max="8" width="16.85546875" customWidth="1"/>
    <col min="10" max="10" width="11.28515625" customWidth="1"/>
    <col min="11" max="11" width="68.42578125" style="37" customWidth="1"/>
    <col min="12" max="12" width="9.7109375" customWidth="1"/>
    <col min="13" max="13" width="11.5703125" customWidth="1"/>
    <col min="14" max="14" width="16.28515625" style="44" customWidth="1"/>
    <col min="15" max="15" width="15" style="44" bestFit="1" customWidth="1"/>
    <col min="16" max="16" width="8.28515625" customWidth="1"/>
    <col min="17" max="17" width="28.28515625" customWidth="1"/>
    <col min="18" max="18" width="15.42578125" customWidth="1"/>
    <col min="19" max="19" width="16.28515625" customWidth="1"/>
    <col min="20" max="20" width="11.5703125" customWidth="1"/>
    <col min="21" max="21" width="21.85546875" style="1" customWidth="1"/>
    <col min="22" max="22" width="16" customWidth="1"/>
    <col min="23" max="23" width="16.85546875" customWidth="1"/>
  </cols>
  <sheetData>
    <row r="1" spans="1:25" ht="70.150000000000006" customHeight="1" x14ac:dyDescent="0.25">
      <c r="A1" s="14" t="s">
        <v>107</v>
      </c>
      <c r="B1" s="12" t="s">
        <v>106</v>
      </c>
      <c r="C1" s="12" t="s">
        <v>105</v>
      </c>
      <c r="D1" s="12" t="s">
        <v>104</v>
      </c>
      <c r="E1" s="9" t="s">
        <v>103</v>
      </c>
      <c r="F1" s="12" t="s">
        <v>102</v>
      </c>
      <c r="G1" s="12" t="s">
        <v>101</v>
      </c>
      <c r="H1" s="12" t="s">
        <v>100</v>
      </c>
      <c r="I1" s="12" t="s">
        <v>99</v>
      </c>
      <c r="J1" s="12" t="s">
        <v>98</v>
      </c>
      <c r="K1" s="12" t="s">
        <v>97</v>
      </c>
      <c r="L1" s="12" t="s">
        <v>96</v>
      </c>
      <c r="M1" s="12" t="s">
        <v>3</v>
      </c>
      <c r="N1" s="42" t="s">
        <v>95</v>
      </c>
      <c r="O1" s="42" t="s">
        <v>94</v>
      </c>
      <c r="P1" s="12" t="s">
        <v>93</v>
      </c>
      <c r="Q1" s="12" t="s">
        <v>92</v>
      </c>
      <c r="R1" s="12" t="s">
        <v>366</v>
      </c>
      <c r="S1" s="12" t="s">
        <v>627</v>
      </c>
      <c r="T1" s="12" t="s">
        <v>402</v>
      </c>
      <c r="U1" s="12" t="s">
        <v>86</v>
      </c>
      <c r="V1" s="12" t="s">
        <v>85</v>
      </c>
      <c r="W1" s="10" t="s">
        <v>81</v>
      </c>
      <c r="X1" s="9" t="s">
        <v>79</v>
      </c>
      <c r="Y1" s="9" t="s">
        <v>78</v>
      </c>
    </row>
    <row r="2" spans="1:25" ht="37.9" hidden="1" customHeight="1" x14ac:dyDescent="0.25">
      <c r="A2" s="2">
        <v>1</v>
      </c>
      <c r="B2" s="2" t="s">
        <v>55</v>
      </c>
      <c r="C2" s="2" t="s">
        <v>164</v>
      </c>
      <c r="D2" s="6" t="s">
        <v>165</v>
      </c>
      <c r="E2" s="7">
        <v>45689</v>
      </c>
      <c r="F2" s="2" t="s">
        <v>60</v>
      </c>
      <c r="G2" s="2">
        <v>2025</v>
      </c>
      <c r="H2" s="2" t="s">
        <v>166</v>
      </c>
      <c r="I2" s="2" t="s">
        <v>167</v>
      </c>
      <c r="J2" s="2" t="s">
        <v>367</v>
      </c>
      <c r="K2" s="36" t="s">
        <v>168</v>
      </c>
      <c r="L2" s="2">
        <v>1</v>
      </c>
      <c r="M2" s="2" t="s">
        <v>3</v>
      </c>
      <c r="N2" s="43">
        <v>235000</v>
      </c>
      <c r="O2" s="77">
        <f>N2*L2</f>
        <v>235000</v>
      </c>
      <c r="P2" s="2" t="s">
        <v>2</v>
      </c>
      <c r="Q2" s="2" t="s">
        <v>67</v>
      </c>
      <c r="R2" s="2" t="s">
        <v>62</v>
      </c>
      <c r="S2" s="2"/>
      <c r="T2" s="2">
        <v>98803</v>
      </c>
      <c r="U2" s="3" t="s">
        <v>113</v>
      </c>
      <c r="V2" s="2">
        <v>3</v>
      </c>
      <c r="W2" s="3">
        <v>362</v>
      </c>
      <c r="X2" s="2">
        <v>1</v>
      </c>
      <c r="Y2" s="2">
        <v>1</v>
      </c>
    </row>
    <row r="3" spans="1:25" ht="37.9" hidden="1" customHeight="1" x14ac:dyDescent="0.25">
      <c r="A3" s="2">
        <v>1</v>
      </c>
      <c r="B3" s="2" t="s">
        <v>53</v>
      </c>
      <c r="C3" s="2" t="s">
        <v>164</v>
      </c>
      <c r="D3" s="6" t="s">
        <v>169</v>
      </c>
      <c r="E3" s="7">
        <v>45691</v>
      </c>
      <c r="F3" s="2" t="s">
        <v>60</v>
      </c>
      <c r="G3" s="2">
        <v>2025</v>
      </c>
      <c r="H3" s="2" t="s">
        <v>166</v>
      </c>
      <c r="I3" s="2" t="s">
        <v>170</v>
      </c>
      <c r="J3" s="2" t="s">
        <v>367</v>
      </c>
      <c r="K3" s="36" t="s">
        <v>171</v>
      </c>
      <c r="L3" s="2">
        <v>1</v>
      </c>
      <c r="M3" s="2" t="s">
        <v>3</v>
      </c>
      <c r="N3" s="43">
        <v>180000</v>
      </c>
      <c r="O3" s="77">
        <f t="shared" ref="O3:O61" si="0">N3*L3</f>
        <v>180000</v>
      </c>
      <c r="P3" s="2" t="s">
        <v>2</v>
      </c>
      <c r="Q3" s="2" t="s">
        <v>57</v>
      </c>
      <c r="R3" s="2">
        <v>9625</v>
      </c>
      <c r="S3" s="2"/>
      <c r="T3" s="2">
        <v>98812</v>
      </c>
      <c r="U3" s="3" t="s">
        <v>113</v>
      </c>
      <c r="V3" s="2">
        <v>3</v>
      </c>
      <c r="W3" s="3">
        <v>2106</v>
      </c>
      <c r="X3" s="2">
        <v>1</v>
      </c>
      <c r="Y3" s="2">
        <v>1</v>
      </c>
    </row>
    <row r="4" spans="1:25" ht="37.9" hidden="1" customHeight="1" x14ac:dyDescent="0.25">
      <c r="A4" s="2">
        <v>1</v>
      </c>
      <c r="B4" s="2" t="s">
        <v>55</v>
      </c>
      <c r="C4" s="2" t="s">
        <v>164</v>
      </c>
      <c r="D4" s="6" t="s">
        <v>172</v>
      </c>
      <c r="E4" s="7">
        <v>45691</v>
      </c>
      <c r="F4" s="2" t="s">
        <v>60</v>
      </c>
      <c r="G4" s="2">
        <v>2025</v>
      </c>
      <c r="H4" s="2" t="s">
        <v>173</v>
      </c>
      <c r="I4" s="2" t="s">
        <v>174</v>
      </c>
      <c r="J4" s="2" t="s">
        <v>367</v>
      </c>
      <c r="K4" s="36" t="s">
        <v>175</v>
      </c>
      <c r="L4" s="2">
        <v>1</v>
      </c>
      <c r="M4" s="2" t="s">
        <v>3</v>
      </c>
      <c r="N4" s="43">
        <v>310000</v>
      </c>
      <c r="O4" s="77">
        <f t="shared" si="0"/>
        <v>310000</v>
      </c>
      <c r="P4" s="2" t="s">
        <v>2</v>
      </c>
      <c r="Q4" s="2" t="s">
        <v>57</v>
      </c>
      <c r="R4" s="2">
        <v>9635</v>
      </c>
      <c r="S4" s="2"/>
      <c r="T4" s="2">
        <v>98770</v>
      </c>
      <c r="U4" s="3" t="s">
        <v>113</v>
      </c>
      <c r="V4" s="2">
        <v>3</v>
      </c>
      <c r="W4" s="3">
        <v>2105</v>
      </c>
      <c r="X4" s="2">
        <v>1</v>
      </c>
      <c r="Y4" s="2">
        <v>1</v>
      </c>
    </row>
    <row r="5" spans="1:25" ht="37.9" hidden="1" customHeight="1" x14ac:dyDescent="0.25">
      <c r="A5" s="2">
        <v>1</v>
      </c>
      <c r="B5" s="2" t="s">
        <v>55</v>
      </c>
      <c r="C5" s="2" t="s">
        <v>164</v>
      </c>
      <c r="D5" s="6" t="s">
        <v>469</v>
      </c>
      <c r="E5" s="7">
        <v>45693</v>
      </c>
      <c r="F5" s="2" t="s">
        <v>60</v>
      </c>
      <c r="G5" s="2">
        <v>2025</v>
      </c>
      <c r="H5" s="2" t="s">
        <v>166</v>
      </c>
      <c r="I5" s="2" t="s">
        <v>176</v>
      </c>
      <c r="J5" s="2" t="s">
        <v>367</v>
      </c>
      <c r="K5" s="36" t="s">
        <v>177</v>
      </c>
      <c r="L5" s="2">
        <v>1</v>
      </c>
      <c r="M5" s="2" t="s">
        <v>3</v>
      </c>
      <c r="N5" s="43">
        <v>295000</v>
      </c>
      <c r="O5" s="77">
        <f t="shared" si="0"/>
        <v>295000</v>
      </c>
      <c r="P5" s="2" t="s">
        <v>2</v>
      </c>
      <c r="Q5" s="2" t="s">
        <v>67</v>
      </c>
      <c r="R5" s="2" t="s">
        <v>62</v>
      </c>
      <c r="S5" s="2"/>
      <c r="T5" s="2">
        <v>98847</v>
      </c>
      <c r="U5" s="3" t="s">
        <v>113</v>
      </c>
      <c r="V5" s="2">
        <v>3</v>
      </c>
      <c r="W5" s="3">
        <v>363</v>
      </c>
      <c r="X5" s="2">
        <v>1</v>
      </c>
      <c r="Y5" s="2">
        <v>1</v>
      </c>
    </row>
    <row r="6" spans="1:25" ht="37.9" hidden="1" customHeight="1" x14ac:dyDescent="0.25">
      <c r="A6" s="2">
        <v>1</v>
      </c>
      <c r="B6" s="2" t="s">
        <v>55</v>
      </c>
      <c r="C6" s="2" t="s">
        <v>164</v>
      </c>
      <c r="D6" s="6" t="s">
        <v>178</v>
      </c>
      <c r="E6" s="7">
        <v>45693</v>
      </c>
      <c r="F6" s="2" t="s">
        <v>60</v>
      </c>
      <c r="G6" s="2">
        <v>2025</v>
      </c>
      <c r="H6" s="2" t="s">
        <v>166</v>
      </c>
      <c r="I6" s="2" t="s">
        <v>179</v>
      </c>
      <c r="J6" s="2" t="s">
        <v>367</v>
      </c>
      <c r="K6" s="36" t="s">
        <v>180</v>
      </c>
      <c r="L6" s="2">
        <v>8</v>
      </c>
      <c r="M6" s="2" t="s">
        <v>3</v>
      </c>
      <c r="N6" s="43">
        <v>195000</v>
      </c>
      <c r="O6" s="77">
        <f t="shared" si="0"/>
        <v>1560000</v>
      </c>
      <c r="P6" s="2" t="s">
        <v>2</v>
      </c>
      <c r="Q6" s="2" t="s">
        <v>57</v>
      </c>
      <c r="R6" s="2">
        <v>9498</v>
      </c>
      <c r="S6" s="2"/>
      <c r="T6" s="2">
        <v>98857</v>
      </c>
      <c r="U6" s="3" t="s">
        <v>113</v>
      </c>
      <c r="V6" s="2">
        <v>3</v>
      </c>
      <c r="W6" s="3">
        <v>2117</v>
      </c>
      <c r="X6" s="2">
        <v>1</v>
      </c>
      <c r="Y6" s="2">
        <v>1</v>
      </c>
    </row>
    <row r="7" spans="1:25" ht="37.9" hidden="1" customHeight="1" x14ac:dyDescent="0.25">
      <c r="A7" s="2">
        <v>1</v>
      </c>
      <c r="B7" s="2" t="s">
        <v>8</v>
      </c>
      <c r="C7" s="2" t="s">
        <v>164</v>
      </c>
      <c r="D7" s="6" t="s">
        <v>475</v>
      </c>
      <c r="E7" s="7">
        <v>45693</v>
      </c>
      <c r="F7" s="2" t="s">
        <v>60</v>
      </c>
      <c r="G7" s="2">
        <v>2025</v>
      </c>
      <c r="H7" s="2" t="s">
        <v>112</v>
      </c>
      <c r="I7" s="2" t="s">
        <v>181</v>
      </c>
      <c r="J7" s="2" t="s">
        <v>367</v>
      </c>
      <c r="K7" s="36" t="s">
        <v>182</v>
      </c>
      <c r="L7" s="2">
        <v>1</v>
      </c>
      <c r="M7" s="2" t="s">
        <v>3</v>
      </c>
      <c r="N7" s="43"/>
      <c r="O7" s="77">
        <f t="shared" si="0"/>
        <v>0</v>
      </c>
      <c r="P7" s="2" t="s">
        <v>2</v>
      </c>
      <c r="Q7" s="2" t="s">
        <v>57</v>
      </c>
      <c r="R7" s="2"/>
      <c r="S7" s="2"/>
      <c r="T7" s="2"/>
      <c r="U7" s="3" t="s">
        <v>112</v>
      </c>
      <c r="V7" s="2">
        <v>4</v>
      </c>
      <c r="W7" s="3"/>
      <c r="X7" s="2">
        <v>1</v>
      </c>
      <c r="Y7" s="2">
        <v>1</v>
      </c>
    </row>
    <row r="8" spans="1:25" ht="37.9" hidden="1" customHeight="1" x14ac:dyDescent="0.25">
      <c r="A8" s="2">
        <v>1</v>
      </c>
      <c r="B8" s="2" t="s">
        <v>8</v>
      </c>
      <c r="C8" s="2" t="s">
        <v>164</v>
      </c>
      <c r="D8" s="6" t="s">
        <v>483</v>
      </c>
      <c r="E8" s="7">
        <v>45693</v>
      </c>
      <c r="F8" s="2" t="s">
        <v>60</v>
      </c>
      <c r="G8" s="2">
        <v>2025</v>
      </c>
      <c r="H8" s="2" t="s">
        <v>61</v>
      </c>
      <c r="I8" s="2" t="s">
        <v>183</v>
      </c>
      <c r="J8" s="2" t="s">
        <v>367</v>
      </c>
      <c r="K8" s="36" t="s">
        <v>184</v>
      </c>
      <c r="L8" s="2">
        <v>5</v>
      </c>
      <c r="M8" s="2" t="s">
        <v>3</v>
      </c>
      <c r="N8" s="43">
        <v>1220000</v>
      </c>
      <c r="O8" s="77">
        <f t="shared" si="0"/>
        <v>6100000</v>
      </c>
      <c r="P8" s="2" t="s">
        <v>2</v>
      </c>
      <c r="Q8" s="2" t="s">
        <v>57</v>
      </c>
      <c r="R8" s="2">
        <v>9552</v>
      </c>
      <c r="S8" s="2"/>
      <c r="T8" s="2">
        <v>99965</v>
      </c>
      <c r="U8" s="3" t="s">
        <v>113</v>
      </c>
      <c r="V8" s="2">
        <v>3</v>
      </c>
      <c r="W8" s="3">
        <v>2172</v>
      </c>
      <c r="X8" s="2">
        <v>1</v>
      </c>
      <c r="Y8" s="2">
        <v>1</v>
      </c>
    </row>
    <row r="9" spans="1:25" ht="37.9" hidden="1" customHeight="1" x14ac:dyDescent="0.25">
      <c r="A9" s="2">
        <v>1</v>
      </c>
      <c r="B9" s="2" t="s">
        <v>8</v>
      </c>
      <c r="C9" s="2" t="s">
        <v>164</v>
      </c>
      <c r="D9" s="6" t="s">
        <v>185</v>
      </c>
      <c r="E9" s="7">
        <v>45694</v>
      </c>
      <c r="F9" s="2" t="s">
        <v>60</v>
      </c>
      <c r="G9" s="2">
        <v>2025</v>
      </c>
      <c r="H9" s="2" t="s">
        <v>166</v>
      </c>
      <c r="I9" s="2" t="s">
        <v>186</v>
      </c>
      <c r="J9" s="2" t="s">
        <v>367</v>
      </c>
      <c r="K9" s="36" t="s">
        <v>187</v>
      </c>
      <c r="L9" s="2">
        <v>1</v>
      </c>
      <c r="M9" s="2" t="s">
        <v>3</v>
      </c>
      <c r="N9" s="43">
        <v>630000</v>
      </c>
      <c r="O9" s="77">
        <f t="shared" si="0"/>
        <v>630000</v>
      </c>
      <c r="P9" s="2" t="s">
        <v>2</v>
      </c>
      <c r="Q9" s="2" t="s">
        <v>58</v>
      </c>
      <c r="R9" s="2">
        <v>12429</v>
      </c>
      <c r="S9" s="2"/>
      <c r="T9" s="2">
        <v>98848</v>
      </c>
      <c r="U9" s="3" t="s">
        <v>113</v>
      </c>
      <c r="V9" s="2">
        <v>3</v>
      </c>
      <c r="W9" s="3">
        <v>3545</v>
      </c>
      <c r="X9" s="2">
        <v>1</v>
      </c>
      <c r="Y9" s="2">
        <v>1</v>
      </c>
    </row>
    <row r="10" spans="1:25" ht="37.9" hidden="1" customHeight="1" x14ac:dyDescent="0.25">
      <c r="A10" s="2">
        <v>2</v>
      </c>
      <c r="B10" s="2" t="s">
        <v>55</v>
      </c>
      <c r="C10" s="2" t="s">
        <v>164</v>
      </c>
      <c r="D10" s="6" t="s">
        <v>188</v>
      </c>
      <c r="E10" s="7">
        <v>45700</v>
      </c>
      <c r="F10" s="2" t="s">
        <v>60</v>
      </c>
      <c r="G10" s="2">
        <v>2025</v>
      </c>
      <c r="H10" s="2" t="s">
        <v>166</v>
      </c>
      <c r="I10" s="2" t="s">
        <v>189</v>
      </c>
      <c r="J10" s="2" t="s">
        <v>367</v>
      </c>
      <c r="K10" s="36" t="s">
        <v>190</v>
      </c>
      <c r="L10" s="2">
        <v>1</v>
      </c>
      <c r="M10" s="2" t="s">
        <v>3</v>
      </c>
      <c r="N10" s="43">
        <v>224500</v>
      </c>
      <c r="O10" s="77">
        <f t="shared" si="0"/>
        <v>224500</v>
      </c>
      <c r="P10" s="2" t="s">
        <v>2</v>
      </c>
      <c r="Q10" s="2" t="s">
        <v>67</v>
      </c>
      <c r="R10" s="2" t="s">
        <v>191</v>
      </c>
      <c r="S10" s="2"/>
      <c r="T10" s="2">
        <v>100115</v>
      </c>
      <c r="U10" s="3" t="s">
        <v>113</v>
      </c>
      <c r="V10" s="2">
        <v>3</v>
      </c>
      <c r="W10" s="3">
        <v>365</v>
      </c>
      <c r="X10" s="2">
        <v>1</v>
      </c>
      <c r="Y10" s="2">
        <v>1</v>
      </c>
    </row>
    <row r="11" spans="1:25" ht="37.9" hidden="1" customHeight="1" x14ac:dyDescent="0.25">
      <c r="A11" s="2"/>
      <c r="B11" s="2" t="s">
        <v>55</v>
      </c>
      <c r="C11" s="2" t="s">
        <v>164</v>
      </c>
      <c r="D11" s="6" t="s">
        <v>188</v>
      </c>
      <c r="E11" s="7">
        <v>45700</v>
      </c>
      <c r="F11" s="2" t="s">
        <v>60</v>
      </c>
      <c r="G11" s="2">
        <v>2025</v>
      </c>
      <c r="H11" s="2" t="s">
        <v>166</v>
      </c>
      <c r="I11" s="2" t="s">
        <v>189</v>
      </c>
      <c r="J11" s="2" t="s">
        <v>367</v>
      </c>
      <c r="K11" s="36" t="s">
        <v>192</v>
      </c>
      <c r="L11" s="2">
        <v>1</v>
      </c>
      <c r="M11" s="2" t="s">
        <v>3</v>
      </c>
      <c r="N11" s="43">
        <v>215000</v>
      </c>
      <c r="O11" s="77">
        <f t="shared" si="0"/>
        <v>215000</v>
      </c>
      <c r="P11" s="2" t="s">
        <v>2</v>
      </c>
      <c r="Q11" s="2" t="s">
        <v>67</v>
      </c>
      <c r="R11" s="2" t="s">
        <v>191</v>
      </c>
      <c r="S11" s="2"/>
      <c r="T11" s="2">
        <v>100115</v>
      </c>
      <c r="U11" s="3" t="s">
        <v>113</v>
      </c>
      <c r="V11" s="2">
        <v>3</v>
      </c>
      <c r="W11" s="3">
        <v>365</v>
      </c>
      <c r="X11" s="2"/>
      <c r="Y11" s="2">
        <v>1</v>
      </c>
    </row>
    <row r="12" spans="1:25" ht="37.9" hidden="1" customHeight="1" x14ac:dyDescent="0.25">
      <c r="A12" s="2">
        <v>1</v>
      </c>
      <c r="B12" s="2" t="s">
        <v>55</v>
      </c>
      <c r="C12" s="2" t="s">
        <v>164</v>
      </c>
      <c r="D12" s="6" t="s">
        <v>193</v>
      </c>
      <c r="E12" s="7">
        <v>45700</v>
      </c>
      <c r="F12" s="2" t="s">
        <v>60</v>
      </c>
      <c r="G12" s="2">
        <v>2025</v>
      </c>
      <c r="H12" s="2" t="s">
        <v>166</v>
      </c>
      <c r="I12" s="2" t="s">
        <v>194</v>
      </c>
      <c r="J12" s="2" t="s">
        <v>367</v>
      </c>
      <c r="K12" s="36" t="s">
        <v>195</v>
      </c>
      <c r="L12" s="2">
        <v>1</v>
      </c>
      <c r="M12" s="2" t="s">
        <v>3</v>
      </c>
      <c r="N12" s="43">
        <v>138000</v>
      </c>
      <c r="O12" s="77">
        <f t="shared" si="0"/>
        <v>138000</v>
      </c>
      <c r="P12" s="2" t="s">
        <v>2</v>
      </c>
      <c r="Q12" s="2" t="s">
        <v>67</v>
      </c>
      <c r="R12" s="2" t="s">
        <v>191</v>
      </c>
      <c r="S12" s="2"/>
      <c r="T12" s="2">
        <v>100114</v>
      </c>
      <c r="U12" s="3" t="s">
        <v>113</v>
      </c>
      <c r="V12" s="2">
        <v>3</v>
      </c>
      <c r="W12" s="3">
        <v>365</v>
      </c>
      <c r="X12" s="2">
        <v>1</v>
      </c>
      <c r="Y12" s="2">
        <v>1</v>
      </c>
    </row>
    <row r="13" spans="1:25" ht="37.9" hidden="1" customHeight="1" x14ac:dyDescent="0.25">
      <c r="A13" s="2">
        <v>2</v>
      </c>
      <c r="B13" s="2" t="s">
        <v>55</v>
      </c>
      <c r="C13" s="2" t="s">
        <v>164</v>
      </c>
      <c r="D13" s="6" t="s">
        <v>340</v>
      </c>
      <c r="E13" s="7">
        <v>45700</v>
      </c>
      <c r="F13" s="2" t="s">
        <v>60</v>
      </c>
      <c r="G13" s="2">
        <v>2025</v>
      </c>
      <c r="H13" s="2" t="s">
        <v>166</v>
      </c>
      <c r="I13" s="2" t="s">
        <v>196</v>
      </c>
      <c r="J13" s="2" t="s">
        <v>367</v>
      </c>
      <c r="K13" s="36" t="s">
        <v>197</v>
      </c>
      <c r="L13" s="2">
        <v>1</v>
      </c>
      <c r="M13" s="2" t="s">
        <v>3</v>
      </c>
      <c r="N13" s="43">
        <v>228000</v>
      </c>
      <c r="O13" s="77">
        <f t="shared" si="0"/>
        <v>228000</v>
      </c>
      <c r="P13" s="2" t="s">
        <v>2</v>
      </c>
      <c r="Q13" s="2" t="s">
        <v>67</v>
      </c>
      <c r="R13" s="2" t="s">
        <v>191</v>
      </c>
      <c r="S13" s="2"/>
      <c r="T13" s="2">
        <v>100113</v>
      </c>
      <c r="U13" s="3" t="s">
        <v>113</v>
      </c>
      <c r="V13" s="2">
        <v>3</v>
      </c>
      <c r="W13" s="3">
        <v>365</v>
      </c>
      <c r="X13" s="2">
        <v>1</v>
      </c>
      <c r="Y13" s="2">
        <v>1</v>
      </c>
    </row>
    <row r="14" spans="1:25" ht="37.9" hidden="1" customHeight="1" x14ac:dyDescent="0.25">
      <c r="A14" s="2"/>
      <c r="B14" s="2" t="s">
        <v>55</v>
      </c>
      <c r="C14" s="2" t="s">
        <v>164</v>
      </c>
      <c r="D14" s="6" t="s">
        <v>340</v>
      </c>
      <c r="E14" s="7">
        <v>45700</v>
      </c>
      <c r="F14" s="2" t="s">
        <v>60</v>
      </c>
      <c r="G14" s="2">
        <v>2025</v>
      </c>
      <c r="H14" s="2" t="s">
        <v>166</v>
      </c>
      <c r="I14" s="2" t="s">
        <v>196</v>
      </c>
      <c r="J14" s="2" t="s">
        <v>367</v>
      </c>
      <c r="K14" s="36" t="s">
        <v>198</v>
      </c>
      <c r="L14" s="2">
        <v>1</v>
      </c>
      <c r="M14" s="2" t="s">
        <v>3</v>
      </c>
      <c r="N14" s="43">
        <v>68500</v>
      </c>
      <c r="O14" s="77">
        <f t="shared" si="0"/>
        <v>68500</v>
      </c>
      <c r="P14" s="2" t="s">
        <v>2</v>
      </c>
      <c r="Q14" s="2" t="s">
        <v>67</v>
      </c>
      <c r="R14" s="2" t="s">
        <v>191</v>
      </c>
      <c r="S14" s="2"/>
      <c r="T14" s="2">
        <v>100113</v>
      </c>
      <c r="U14" s="3" t="s">
        <v>113</v>
      </c>
      <c r="V14" s="2">
        <v>3</v>
      </c>
      <c r="W14" s="3">
        <v>365</v>
      </c>
      <c r="X14" s="2"/>
      <c r="Y14" s="2">
        <v>1</v>
      </c>
    </row>
    <row r="15" spans="1:25" ht="37.9" hidden="1" customHeight="1" x14ac:dyDescent="0.25">
      <c r="A15" s="2">
        <v>1</v>
      </c>
      <c r="B15" s="2" t="s">
        <v>10</v>
      </c>
      <c r="C15" s="2" t="s">
        <v>164</v>
      </c>
      <c r="D15" s="6" t="s">
        <v>199</v>
      </c>
      <c r="E15" s="7">
        <v>45694</v>
      </c>
      <c r="F15" s="2" t="s">
        <v>60</v>
      </c>
      <c r="G15" s="2">
        <v>2025</v>
      </c>
      <c r="H15" s="2" t="s">
        <v>166</v>
      </c>
      <c r="I15" s="2" t="s">
        <v>200</v>
      </c>
      <c r="J15" s="2" t="s">
        <v>367</v>
      </c>
      <c r="K15" s="36" t="s">
        <v>201</v>
      </c>
      <c r="L15" s="2">
        <v>1</v>
      </c>
      <c r="M15" s="2" t="s">
        <v>3</v>
      </c>
      <c r="N15" s="43">
        <v>1300000</v>
      </c>
      <c r="O15" s="77">
        <f t="shared" si="0"/>
        <v>1300000</v>
      </c>
      <c r="P15" s="2" t="s">
        <v>2</v>
      </c>
      <c r="Q15" s="2" t="s">
        <v>202</v>
      </c>
      <c r="R15" s="2" t="s">
        <v>62</v>
      </c>
      <c r="S15" s="2"/>
      <c r="T15" s="2">
        <v>99881</v>
      </c>
      <c r="U15" s="3" t="s">
        <v>113</v>
      </c>
      <c r="V15" s="2">
        <v>3</v>
      </c>
      <c r="W15" s="3">
        <v>60181959</v>
      </c>
      <c r="X15" s="2">
        <v>1</v>
      </c>
      <c r="Y15" s="2">
        <v>1</v>
      </c>
    </row>
    <row r="16" spans="1:25" ht="37.9" hidden="1" customHeight="1" x14ac:dyDescent="0.25">
      <c r="A16" s="2">
        <v>1</v>
      </c>
      <c r="B16" s="2" t="s">
        <v>55</v>
      </c>
      <c r="C16" s="2" t="s">
        <v>164</v>
      </c>
      <c r="D16" s="6" t="s">
        <v>73</v>
      </c>
      <c r="E16" s="7">
        <v>45695</v>
      </c>
      <c r="F16" s="2" t="s">
        <v>60</v>
      </c>
      <c r="G16" s="2">
        <v>2025</v>
      </c>
      <c r="H16" s="2" t="s">
        <v>166</v>
      </c>
      <c r="I16" s="2" t="s">
        <v>203</v>
      </c>
      <c r="J16" s="2" t="s">
        <v>367</v>
      </c>
      <c r="K16" s="36" t="s">
        <v>204</v>
      </c>
      <c r="L16" s="2">
        <v>1</v>
      </c>
      <c r="M16" s="2" t="s">
        <v>3</v>
      </c>
      <c r="N16" s="43">
        <v>299000</v>
      </c>
      <c r="O16" s="77">
        <f t="shared" si="0"/>
        <v>299000</v>
      </c>
      <c r="P16" s="2" t="s">
        <v>2</v>
      </c>
      <c r="Q16" s="2" t="s">
        <v>57</v>
      </c>
      <c r="R16" s="2">
        <v>9662</v>
      </c>
      <c r="S16" s="2"/>
      <c r="T16" s="2">
        <v>99856</v>
      </c>
      <c r="U16" s="3" t="s">
        <v>113</v>
      </c>
      <c r="V16" s="2">
        <v>3</v>
      </c>
      <c r="W16" s="3">
        <v>2136</v>
      </c>
      <c r="X16" s="2">
        <v>1</v>
      </c>
      <c r="Y16" s="2">
        <v>1</v>
      </c>
    </row>
    <row r="17" spans="1:25" ht="37.9" hidden="1" customHeight="1" x14ac:dyDescent="0.25">
      <c r="A17" s="2">
        <v>1</v>
      </c>
      <c r="B17" s="2" t="s">
        <v>55</v>
      </c>
      <c r="C17" s="2" t="s">
        <v>164</v>
      </c>
      <c r="D17" s="6" t="s">
        <v>205</v>
      </c>
      <c r="E17" s="7">
        <v>45695</v>
      </c>
      <c r="F17" s="2" t="s">
        <v>60</v>
      </c>
      <c r="G17" s="2">
        <v>2025</v>
      </c>
      <c r="H17" s="2" t="s">
        <v>166</v>
      </c>
      <c r="I17" s="2" t="s">
        <v>206</v>
      </c>
      <c r="J17" s="2" t="s">
        <v>367</v>
      </c>
      <c r="K17" s="36" t="s">
        <v>207</v>
      </c>
      <c r="L17" s="2">
        <v>1</v>
      </c>
      <c r="M17" s="2" t="s">
        <v>3</v>
      </c>
      <c r="N17" s="43">
        <v>202000</v>
      </c>
      <c r="O17" s="77">
        <f t="shared" si="0"/>
        <v>202000</v>
      </c>
      <c r="P17" s="2" t="s">
        <v>2</v>
      </c>
      <c r="Q17" s="2" t="s">
        <v>57</v>
      </c>
      <c r="R17" s="2">
        <v>9662</v>
      </c>
      <c r="S17" s="2"/>
      <c r="T17" s="2">
        <v>99856</v>
      </c>
      <c r="U17" s="3" t="s">
        <v>113</v>
      </c>
      <c r="V17" s="2">
        <v>3</v>
      </c>
      <c r="W17" s="3">
        <v>2136</v>
      </c>
      <c r="X17" s="2">
        <v>1</v>
      </c>
      <c r="Y17" s="2">
        <v>1</v>
      </c>
    </row>
    <row r="18" spans="1:25" ht="37.9" hidden="1" customHeight="1" x14ac:dyDescent="0.25">
      <c r="A18" s="2">
        <v>1</v>
      </c>
      <c r="B18" s="2" t="s">
        <v>53</v>
      </c>
      <c r="C18" s="2" t="s">
        <v>164</v>
      </c>
      <c r="D18" s="6" t="s">
        <v>205</v>
      </c>
      <c r="E18" s="7">
        <v>45699</v>
      </c>
      <c r="F18" s="2" t="s">
        <v>60</v>
      </c>
      <c r="G18" s="2">
        <v>2025</v>
      </c>
      <c r="H18" s="2" t="s">
        <v>166</v>
      </c>
      <c r="I18" s="2" t="s">
        <v>208</v>
      </c>
      <c r="J18" s="2" t="s">
        <v>367</v>
      </c>
      <c r="K18" s="36" t="s">
        <v>209</v>
      </c>
      <c r="L18" s="2">
        <v>1</v>
      </c>
      <c r="M18" s="2" t="s">
        <v>3</v>
      </c>
      <c r="N18" s="43">
        <v>24500</v>
      </c>
      <c r="O18" s="77">
        <f t="shared" si="0"/>
        <v>24500</v>
      </c>
      <c r="P18" s="2" t="s">
        <v>2</v>
      </c>
      <c r="Q18" s="2" t="s">
        <v>67</v>
      </c>
      <c r="R18" s="2" t="s">
        <v>191</v>
      </c>
      <c r="S18" s="2"/>
      <c r="T18" s="2">
        <v>99878</v>
      </c>
      <c r="U18" s="3" t="s">
        <v>113</v>
      </c>
      <c r="V18" s="2">
        <v>3</v>
      </c>
      <c r="W18" s="3">
        <v>366</v>
      </c>
      <c r="X18" s="2">
        <v>1</v>
      </c>
      <c r="Y18" s="2">
        <v>1</v>
      </c>
    </row>
    <row r="19" spans="1:25" ht="37.9" hidden="1" customHeight="1" x14ac:dyDescent="0.25">
      <c r="A19" s="2">
        <v>1</v>
      </c>
      <c r="B19" s="2" t="s">
        <v>44</v>
      </c>
      <c r="C19" s="2" t="s">
        <v>164</v>
      </c>
      <c r="D19" s="6" t="s">
        <v>340</v>
      </c>
      <c r="E19" s="7">
        <v>45699</v>
      </c>
      <c r="F19" s="2" t="s">
        <v>60</v>
      </c>
      <c r="G19" s="2">
        <v>2025</v>
      </c>
      <c r="H19" s="2" t="s">
        <v>173</v>
      </c>
      <c r="I19" s="2" t="s">
        <v>210</v>
      </c>
      <c r="J19" s="2" t="s">
        <v>367</v>
      </c>
      <c r="K19" s="36" t="s">
        <v>211</v>
      </c>
      <c r="L19" s="2">
        <v>1</v>
      </c>
      <c r="M19" s="2" t="s">
        <v>3</v>
      </c>
      <c r="N19" s="43">
        <v>1087790</v>
      </c>
      <c r="O19" s="77">
        <f t="shared" si="0"/>
        <v>1087790</v>
      </c>
      <c r="P19" s="2" t="s">
        <v>2</v>
      </c>
      <c r="Q19" s="2" t="s">
        <v>57</v>
      </c>
      <c r="R19" s="2">
        <v>9717</v>
      </c>
      <c r="S19" s="2"/>
      <c r="T19" s="2">
        <v>100086</v>
      </c>
      <c r="U19" s="3" t="s">
        <v>113</v>
      </c>
      <c r="V19" s="2">
        <v>3</v>
      </c>
      <c r="W19" s="3">
        <v>2197</v>
      </c>
      <c r="X19" s="2">
        <v>1</v>
      </c>
      <c r="Y19" s="2">
        <v>1</v>
      </c>
    </row>
    <row r="20" spans="1:25" ht="37.9" hidden="1" customHeight="1" x14ac:dyDescent="0.25">
      <c r="A20" s="2">
        <v>1</v>
      </c>
      <c r="B20" s="2" t="s">
        <v>53</v>
      </c>
      <c r="C20" s="2" t="s">
        <v>164</v>
      </c>
      <c r="D20" s="6" t="s">
        <v>484</v>
      </c>
      <c r="E20" s="7">
        <v>45700</v>
      </c>
      <c r="F20" s="2" t="s">
        <v>60</v>
      </c>
      <c r="G20" s="2">
        <v>2025</v>
      </c>
      <c r="H20" s="2" t="s">
        <v>173</v>
      </c>
      <c r="I20" s="2" t="s">
        <v>212</v>
      </c>
      <c r="J20" s="2" t="s">
        <v>367</v>
      </c>
      <c r="K20" s="36" t="s">
        <v>213</v>
      </c>
      <c r="L20" s="2">
        <v>1</v>
      </c>
      <c r="M20" s="2" t="s">
        <v>3</v>
      </c>
      <c r="N20" s="43">
        <v>293000</v>
      </c>
      <c r="O20" s="77">
        <f t="shared" si="0"/>
        <v>293000</v>
      </c>
      <c r="P20" s="2" t="s">
        <v>2</v>
      </c>
      <c r="Q20" s="2" t="s">
        <v>57</v>
      </c>
      <c r="R20" s="2">
        <v>9718</v>
      </c>
      <c r="S20" s="2"/>
      <c r="T20" s="2">
        <v>100087</v>
      </c>
      <c r="U20" s="3" t="s">
        <v>113</v>
      </c>
      <c r="V20" s="2">
        <v>3</v>
      </c>
      <c r="W20" s="3">
        <v>2197</v>
      </c>
      <c r="X20" s="2">
        <v>1</v>
      </c>
      <c r="Y20" s="2">
        <v>1</v>
      </c>
    </row>
    <row r="21" spans="1:25" ht="37.9" hidden="1" customHeight="1" x14ac:dyDescent="0.25">
      <c r="A21" s="2">
        <v>1</v>
      </c>
      <c r="B21" s="2" t="s">
        <v>53</v>
      </c>
      <c r="C21" s="2" t="s">
        <v>164</v>
      </c>
      <c r="D21" s="6" t="s">
        <v>483</v>
      </c>
      <c r="E21" s="7">
        <v>45700</v>
      </c>
      <c r="F21" s="2" t="s">
        <v>60</v>
      </c>
      <c r="G21" s="2">
        <v>2025</v>
      </c>
      <c r="H21" s="2" t="s">
        <v>173</v>
      </c>
      <c r="I21" s="2" t="s">
        <v>214</v>
      </c>
      <c r="J21" s="2" t="s">
        <v>367</v>
      </c>
      <c r="K21" s="36" t="s">
        <v>215</v>
      </c>
      <c r="L21" s="2">
        <v>1</v>
      </c>
      <c r="M21" s="2" t="s">
        <v>3</v>
      </c>
      <c r="N21" s="43">
        <v>33600</v>
      </c>
      <c r="O21" s="77">
        <f t="shared" si="0"/>
        <v>33600</v>
      </c>
      <c r="P21" s="2" t="s">
        <v>2</v>
      </c>
      <c r="Q21" s="2" t="s">
        <v>57</v>
      </c>
      <c r="R21" s="2">
        <v>9750</v>
      </c>
      <c r="S21" s="2"/>
      <c r="T21" s="2">
        <v>100082</v>
      </c>
      <c r="U21" s="3" t="s">
        <v>113</v>
      </c>
      <c r="V21" s="2">
        <v>3</v>
      </c>
      <c r="W21" s="3">
        <v>2174</v>
      </c>
      <c r="X21" s="2">
        <v>1</v>
      </c>
      <c r="Y21" s="2">
        <v>1</v>
      </c>
    </row>
    <row r="22" spans="1:25" ht="37.9" hidden="1" customHeight="1" x14ac:dyDescent="0.25">
      <c r="A22" s="2">
        <v>1</v>
      </c>
      <c r="B22" s="2" t="s">
        <v>8</v>
      </c>
      <c r="C22" s="2" t="s">
        <v>164</v>
      </c>
      <c r="D22" s="6" t="s">
        <v>216</v>
      </c>
      <c r="E22" s="7">
        <v>45744</v>
      </c>
      <c r="F22" s="2" t="s">
        <v>50</v>
      </c>
      <c r="G22" s="2">
        <v>2025</v>
      </c>
      <c r="H22" s="2" t="s">
        <v>173</v>
      </c>
      <c r="I22" s="2" t="s">
        <v>217</v>
      </c>
      <c r="J22" s="2" t="s">
        <v>367</v>
      </c>
      <c r="K22" s="36" t="s">
        <v>218</v>
      </c>
      <c r="L22" s="2">
        <v>1</v>
      </c>
      <c r="M22" s="2" t="s">
        <v>3</v>
      </c>
      <c r="N22" s="43">
        <v>270000</v>
      </c>
      <c r="O22" s="77">
        <f t="shared" si="0"/>
        <v>270000</v>
      </c>
      <c r="P22" s="2" t="s">
        <v>2</v>
      </c>
      <c r="Q22" s="2" t="s">
        <v>202</v>
      </c>
      <c r="R22" s="2" t="s">
        <v>219</v>
      </c>
      <c r="S22" s="2"/>
      <c r="T22" s="2">
        <v>100501</v>
      </c>
      <c r="U22" s="3" t="s">
        <v>113</v>
      </c>
      <c r="V22" s="2">
        <v>3</v>
      </c>
      <c r="W22" s="3">
        <v>60181960</v>
      </c>
      <c r="X22" s="2">
        <v>1</v>
      </c>
      <c r="Y22" s="2">
        <v>1</v>
      </c>
    </row>
    <row r="23" spans="1:25" ht="37.9" hidden="1" customHeight="1" x14ac:dyDescent="0.25">
      <c r="A23" s="2">
        <v>1</v>
      </c>
      <c r="B23" s="2" t="s">
        <v>8</v>
      </c>
      <c r="C23" s="2" t="s">
        <v>164</v>
      </c>
      <c r="D23" s="6" t="s">
        <v>68</v>
      </c>
      <c r="E23" s="7">
        <v>45701</v>
      </c>
      <c r="F23" s="2" t="s">
        <v>60</v>
      </c>
      <c r="G23" s="2">
        <v>2025</v>
      </c>
      <c r="H23" s="2" t="s">
        <v>61</v>
      </c>
      <c r="I23" s="2" t="s">
        <v>220</v>
      </c>
      <c r="J23" s="2" t="s">
        <v>367</v>
      </c>
      <c r="K23" s="36" t="s">
        <v>221</v>
      </c>
      <c r="L23" s="2">
        <v>8</v>
      </c>
      <c r="M23" s="2" t="s">
        <v>3</v>
      </c>
      <c r="N23" s="43">
        <v>5000</v>
      </c>
      <c r="O23" s="77">
        <f t="shared" si="0"/>
        <v>40000</v>
      </c>
      <c r="P23" s="2" t="s">
        <v>2</v>
      </c>
      <c r="Q23" s="2" t="s">
        <v>57</v>
      </c>
      <c r="R23" s="2">
        <v>9695</v>
      </c>
      <c r="S23" s="2"/>
      <c r="T23" s="2">
        <v>99966</v>
      </c>
      <c r="U23" s="3" t="s">
        <v>113</v>
      </c>
      <c r="V23" s="2">
        <v>3</v>
      </c>
      <c r="W23" s="3">
        <v>2173</v>
      </c>
      <c r="X23" s="2">
        <v>1</v>
      </c>
      <c r="Y23" s="2">
        <v>1</v>
      </c>
    </row>
    <row r="24" spans="1:25" ht="37.9" hidden="1" customHeight="1" x14ac:dyDescent="0.25">
      <c r="A24" s="2">
        <v>1</v>
      </c>
      <c r="B24" s="2" t="s">
        <v>8</v>
      </c>
      <c r="C24" s="2" t="s">
        <v>164</v>
      </c>
      <c r="D24" s="6" t="s">
        <v>222</v>
      </c>
      <c r="E24" s="7">
        <v>45701</v>
      </c>
      <c r="F24" s="2" t="s">
        <v>60</v>
      </c>
      <c r="G24" s="2">
        <v>2025</v>
      </c>
      <c r="H24" s="2" t="s">
        <v>173</v>
      </c>
      <c r="I24" s="2" t="s">
        <v>223</v>
      </c>
      <c r="J24" s="2" t="s">
        <v>367</v>
      </c>
      <c r="K24" s="36" t="s">
        <v>224</v>
      </c>
      <c r="L24" s="2">
        <v>1</v>
      </c>
      <c r="M24" s="2" t="s">
        <v>3</v>
      </c>
      <c r="N24" s="43">
        <v>60000</v>
      </c>
      <c r="O24" s="77">
        <f t="shared" si="0"/>
        <v>60000</v>
      </c>
      <c r="P24" s="2" t="s">
        <v>2</v>
      </c>
      <c r="Q24" s="2" t="s">
        <v>57</v>
      </c>
      <c r="R24" s="2">
        <v>9729</v>
      </c>
      <c r="S24" s="2"/>
      <c r="T24" s="2">
        <v>100093</v>
      </c>
      <c r="U24" s="3" t="s">
        <v>113</v>
      </c>
      <c r="V24" s="2">
        <v>3</v>
      </c>
      <c r="W24" s="3">
        <v>2224</v>
      </c>
      <c r="X24" s="2">
        <v>1</v>
      </c>
      <c r="Y24" s="2">
        <v>1</v>
      </c>
    </row>
    <row r="25" spans="1:25" ht="37.9" hidden="1" customHeight="1" x14ac:dyDescent="0.25">
      <c r="A25" s="2">
        <v>1</v>
      </c>
      <c r="B25" s="2" t="s">
        <v>53</v>
      </c>
      <c r="C25" s="2" t="s">
        <v>164</v>
      </c>
      <c r="D25" s="6" t="s">
        <v>225</v>
      </c>
      <c r="E25" s="7">
        <v>45702</v>
      </c>
      <c r="F25" s="2" t="s">
        <v>60</v>
      </c>
      <c r="G25" s="2">
        <v>2025</v>
      </c>
      <c r="H25" s="2" t="s">
        <v>61</v>
      </c>
      <c r="I25" s="2" t="s">
        <v>226</v>
      </c>
      <c r="J25" s="2" t="s">
        <v>367</v>
      </c>
      <c r="K25" s="36" t="s">
        <v>227</v>
      </c>
      <c r="L25" s="2">
        <v>1</v>
      </c>
      <c r="M25" s="2" t="s">
        <v>3</v>
      </c>
      <c r="N25" s="43">
        <v>145000</v>
      </c>
      <c r="O25" s="77">
        <f t="shared" si="0"/>
        <v>145000</v>
      </c>
      <c r="P25" s="2" t="s">
        <v>2</v>
      </c>
      <c r="Q25" s="2" t="s">
        <v>57</v>
      </c>
      <c r="R25" s="2">
        <v>9689</v>
      </c>
      <c r="S25" s="2"/>
      <c r="T25" s="2">
        <v>99967</v>
      </c>
      <c r="U25" s="3" t="s">
        <v>113</v>
      </c>
      <c r="V25" s="2">
        <v>3</v>
      </c>
      <c r="W25" s="3">
        <v>2166</v>
      </c>
      <c r="X25" s="2">
        <v>1</v>
      </c>
      <c r="Y25" s="2">
        <v>1</v>
      </c>
    </row>
    <row r="26" spans="1:25" ht="37.9" hidden="1" customHeight="1" x14ac:dyDescent="0.25">
      <c r="A26" s="2">
        <v>1</v>
      </c>
      <c r="B26" s="2" t="s">
        <v>53</v>
      </c>
      <c r="C26" s="2" t="s">
        <v>164</v>
      </c>
      <c r="D26" s="6" t="s">
        <v>483</v>
      </c>
      <c r="E26" s="7">
        <v>45702</v>
      </c>
      <c r="F26" s="2" t="s">
        <v>60</v>
      </c>
      <c r="G26" s="2">
        <v>2025</v>
      </c>
      <c r="H26" s="2" t="s">
        <v>61</v>
      </c>
      <c r="I26" s="2" t="s">
        <v>228</v>
      </c>
      <c r="J26" s="2" t="s">
        <v>367</v>
      </c>
      <c r="K26" s="36" t="s">
        <v>229</v>
      </c>
      <c r="L26" s="2">
        <v>4</v>
      </c>
      <c r="M26" s="2" t="s">
        <v>3</v>
      </c>
      <c r="N26" s="43">
        <v>85000</v>
      </c>
      <c r="O26" s="77">
        <f t="shared" si="0"/>
        <v>340000</v>
      </c>
      <c r="P26" s="2" t="s">
        <v>2</v>
      </c>
      <c r="Q26" s="2" t="s">
        <v>57</v>
      </c>
      <c r="R26" s="2">
        <v>9689</v>
      </c>
      <c r="S26" s="2"/>
      <c r="T26" s="2">
        <v>99967</v>
      </c>
      <c r="U26" s="3" t="s">
        <v>113</v>
      </c>
      <c r="V26" s="2">
        <v>3</v>
      </c>
      <c r="W26" s="3">
        <v>2166</v>
      </c>
      <c r="X26" s="2">
        <v>1</v>
      </c>
      <c r="Y26" s="2">
        <v>1</v>
      </c>
    </row>
    <row r="27" spans="1:25" ht="37.9" hidden="1" customHeight="1" x14ac:dyDescent="0.25">
      <c r="A27" s="2">
        <v>2</v>
      </c>
      <c r="B27" s="2" t="s">
        <v>55</v>
      </c>
      <c r="C27" s="2" t="s">
        <v>164</v>
      </c>
      <c r="D27" s="6" t="s">
        <v>473</v>
      </c>
      <c r="E27" s="7">
        <v>45702</v>
      </c>
      <c r="F27" s="2" t="s">
        <v>60</v>
      </c>
      <c r="G27" s="2">
        <v>2025</v>
      </c>
      <c r="H27" s="2" t="s">
        <v>166</v>
      </c>
      <c r="I27" s="2" t="s">
        <v>230</v>
      </c>
      <c r="J27" s="2" t="s">
        <v>367</v>
      </c>
      <c r="K27" s="36" t="s">
        <v>231</v>
      </c>
      <c r="L27" s="2">
        <v>2</v>
      </c>
      <c r="M27" s="2" t="s">
        <v>3</v>
      </c>
      <c r="N27" s="43">
        <v>210000</v>
      </c>
      <c r="O27" s="77">
        <f t="shared" si="0"/>
        <v>420000</v>
      </c>
      <c r="P27" s="2" t="s">
        <v>2</v>
      </c>
      <c r="Q27" s="2" t="s">
        <v>57</v>
      </c>
      <c r="R27" s="2">
        <v>9732</v>
      </c>
      <c r="S27" s="2"/>
      <c r="T27" s="2">
        <v>100256</v>
      </c>
      <c r="U27" s="3" t="s">
        <v>113</v>
      </c>
      <c r="V27" s="2">
        <v>3</v>
      </c>
      <c r="W27" s="3">
        <v>2224</v>
      </c>
      <c r="X27" s="2">
        <v>1</v>
      </c>
      <c r="Y27" s="2">
        <v>1</v>
      </c>
    </row>
    <row r="28" spans="1:25" ht="37.9" hidden="1" customHeight="1" x14ac:dyDescent="0.25">
      <c r="A28" s="2"/>
      <c r="B28" s="2" t="s">
        <v>55</v>
      </c>
      <c r="C28" s="2" t="s">
        <v>164</v>
      </c>
      <c r="D28" s="6" t="s">
        <v>473</v>
      </c>
      <c r="E28" s="7">
        <v>45702</v>
      </c>
      <c r="F28" s="2" t="s">
        <v>60</v>
      </c>
      <c r="G28" s="2">
        <v>2025</v>
      </c>
      <c r="H28" s="2" t="s">
        <v>166</v>
      </c>
      <c r="I28" s="2" t="s">
        <v>230</v>
      </c>
      <c r="J28" s="2" t="s">
        <v>367</v>
      </c>
      <c r="K28" s="36" t="s">
        <v>232</v>
      </c>
      <c r="L28" s="2">
        <v>1</v>
      </c>
      <c r="M28" s="2" t="s">
        <v>3</v>
      </c>
      <c r="N28" s="43">
        <v>98000</v>
      </c>
      <c r="O28" s="77">
        <f t="shared" si="0"/>
        <v>98000</v>
      </c>
      <c r="P28" s="2" t="s">
        <v>2</v>
      </c>
      <c r="Q28" s="2" t="s">
        <v>57</v>
      </c>
      <c r="R28" s="2">
        <v>9732</v>
      </c>
      <c r="S28" s="2"/>
      <c r="T28" s="2">
        <v>100256</v>
      </c>
      <c r="U28" s="3" t="s">
        <v>113</v>
      </c>
      <c r="V28" s="2">
        <v>3</v>
      </c>
      <c r="W28" s="3">
        <v>2224</v>
      </c>
      <c r="X28" s="2"/>
      <c r="Y28" s="2">
        <v>1</v>
      </c>
    </row>
    <row r="29" spans="1:25" ht="37.9" hidden="1" customHeight="1" x14ac:dyDescent="0.25">
      <c r="A29" s="2">
        <v>3</v>
      </c>
      <c r="B29" s="2" t="s">
        <v>55</v>
      </c>
      <c r="C29" s="2" t="s">
        <v>164</v>
      </c>
      <c r="D29" s="6" t="s">
        <v>233</v>
      </c>
      <c r="E29" s="7">
        <v>45764</v>
      </c>
      <c r="F29" s="2" t="s">
        <v>6</v>
      </c>
      <c r="G29" s="2">
        <v>2025</v>
      </c>
      <c r="H29" s="2" t="s">
        <v>166</v>
      </c>
      <c r="I29" s="2" t="s">
        <v>234</v>
      </c>
      <c r="J29" s="2" t="s">
        <v>367</v>
      </c>
      <c r="K29" s="36" t="s">
        <v>235</v>
      </c>
      <c r="L29" s="2">
        <v>2</v>
      </c>
      <c r="M29" s="2" t="s">
        <v>3</v>
      </c>
      <c r="N29" s="43">
        <v>87000</v>
      </c>
      <c r="O29" s="77">
        <f t="shared" si="0"/>
        <v>174000</v>
      </c>
      <c r="P29" s="2" t="s">
        <v>2</v>
      </c>
      <c r="Q29" s="2" t="s">
        <v>57</v>
      </c>
      <c r="R29" s="2">
        <v>9793</v>
      </c>
      <c r="S29" s="2"/>
      <c r="T29" s="2">
        <v>101086</v>
      </c>
      <c r="U29" s="3" t="s">
        <v>113</v>
      </c>
      <c r="V29" s="2">
        <v>3</v>
      </c>
      <c r="W29" s="3">
        <v>2184</v>
      </c>
      <c r="X29" s="2">
        <v>1</v>
      </c>
      <c r="Y29" s="2">
        <v>1</v>
      </c>
    </row>
    <row r="30" spans="1:25" ht="37.9" hidden="1" customHeight="1" x14ac:dyDescent="0.25">
      <c r="A30" s="2"/>
      <c r="B30" s="2" t="s">
        <v>55</v>
      </c>
      <c r="C30" s="2" t="s">
        <v>164</v>
      </c>
      <c r="D30" s="6" t="s">
        <v>473</v>
      </c>
      <c r="E30" s="7">
        <v>45764</v>
      </c>
      <c r="F30" s="2" t="s">
        <v>6</v>
      </c>
      <c r="G30" s="2">
        <v>2025</v>
      </c>
      <c r="H30" s="2" t="s">
        <v>166</v>
      </c>
      <c r="I30" s="2" t="s">
        <v>234</v>
      </c>
      <c r="J30" s="2" t="s">
        <v>367</v>
      </c>
      <c r="K30" s="36" t="s">
        <v>236</v>
      </c>
      <c r="L30" s="2">
        <v>1</v>
      </c>
      <c r="M30" s="2" t="s">
        <v>3</v>
      </c>
      <c r="N30" s="43">
        <v>117000</v>
      </c>
      <c r="O30" s="77">
        <f t="shared" si="0"/>
        <v>117000</v>
      </c>
      <c r="P30" s="2" t="s">
        <v>2</v>
      </c>
      <c r="Q30" s="2" t="s">
        <v>57</v>
      </c>
      <c r="R30" s="2">
        <v>9793</v>
      </c>
      <c r="S30" s="2"/>
      <c r="T30" s="2">
        <v>101086</v>
      </c>
      <c r="U30" s="3" t="s">
        <v>113</v>
      </c>
      <c r="V30" s="2">
        <v>3</v>
      </c>
      <c r="W30" s="3">
        <v>2184</v>
      </c>
      <c r="X30" s="2"/>
      <c r="Y30" s="2">
        <v>1</v>
      </c>
    </row>
    <row r="31" spans="1:25" ht="37.9" hidden="1" customHeight="1" x14ac:dyDescent="0.25">
      <c r="A31" s="2"/>
      <c r="B31" s="2" t="s">
        <v>55</v>
      </c>
      <c r="C31" s="2" t="s">
        <v>164</v>
      </c>
      <c r="D31" s="6" t="s">
        <v>237</v>
      </c>
      <c r="E31" s="7">
        <v>45764</v>
      </c>
      <c r="F31" s="2" t="s">
        <v>6</v>
      </c>
      <c r="G31" s="2">
        <v>2025</v>
      </c>
      <c r="H31" s="2" t="s">
        <v>166</v>
      </c>
      <c r="I31" s="2" t="s">
        <v>234</v>
      </c>
      <c r="J31" s="2" t="s">
        <v>367</v>
      </c>
      <c r="K31" s="36" t="s">
        <v>238</v>
      </c>
      <c r="L31" s="2">
        <v>4</v>
      </c>
      <c r="M31" s="2" t="s">
        <v>3</v>
      </c>
      <c r="N31" s="43">
        <v>85000</v>
      </c>
      <c r="O31" s="77">
        <f t="shared" si="0"/>
        <v>340000</v>
      </c>
      <c r="P31" s="2" t="s">
        <v>2</v>
      </c>
      <c r="Q31" s="2" t="s">
        <v>57</v>
      </c>
      <c r="R31" s="2">
        <v>9793</v>
      </c>
      <c r="S31" s="2"/>
      <c r="T31" s="2">
        <v>101086</v>
      </c>
      <c r="U31" s="3" t="s">
        <v>113</v>
      </c>
      <c r="V31" s="2">
        <v>3</v>
      </c>
      <c r="W31" s="3">
        <v>2184</v>
      </c>
      <c r="X31" s="2"/>
      <c r="Y31" s="2">
        <v>1</v>
      </c>
    </row>
    <row r="32" spans="1:25" ht="37.9" hidden="1" customHeight="1" x14ac:dyDescent="0.25">
      <c r="A32" s="2">
        <v>1</v>
      </c>
      <c r="B32" s="2" t="s">
        <v>44</v>
      </c>
      <c r="C32" s="2" t="s">
        <v>164</v>
      </c>
      <c r="D32" s="6" t="s">
        <v>472</v>
      </c>
      <c r="E32" s="7">
        <v>45764</v>
      </c>
      <c r="F32" s="2" t="s">
        <v>6</v>
      </c>
      <c r="G32" s="2">
        <v>2025</v>
      </c>
      <c r="H32" s="2" t="s">
        <v>166</v>
      </c>
      <c r="I32" s="2" t="s">
        <v>239</v>
      </c>
      <c r="J32" s="2" t="s">
        <v>367</v>
      </c>
      <c r="K32" s="36" t="s">
        <v>240</v>
      </c>
      <c r="L32" s="2">
        <v>1</v>
      </c>
      <c r="M32" s="2" t="s">
        <v>3</v>
      </c>
      <c r="N32" s="43">
        <v>194500</v>
      </c>
      <c r="O32" s="77">
        <f t="shared" si="0"/>
        <v>194500</v>
      </c>
      <c r="P32" s="2" t="s">
        <v>2</v>
      </c>
      <c r="Q32" s="2" t="s">
        <v>67</v>
      </c>
      <c r="R32" s="2" t="s">
        <v>191</v>
      </c>
      <c r="S32" s="2"/>
      <c r="T32" s="2">
        <v>100224</v>
      </c>
      <c r="U32" s="3" t="s">
        <v>113</v>
      </c>
      <c r="V32" s="2">
        <v>3</v>
      </c>
      <c r="W32" s="3">
        <v>367</v>
      </c>
      <c r="X32" s="2">
        <v>1</v>
      </c>
      <c r="Y32" s="2">
        <v>1</v>
      </c>
    </row>
    <row r="33" spans="1:25" ht="37.9" hidden="1" customHeight="1" x14ac:dyDescent="0.25">
      <c r="A33" s="2">
        <v>1</v>
      </c>
      <c r="B33" s="2" t="s">
        <v>44</v>
      </c>
      <c r="C33" s="2" t="s">
        <v>164</v>
      </c>
      <c r="D33" s="6" t="s">
        <v>477</v>
      </c>
      <c r="E33" s="7">
        <v>45710</v>
      </c>
      <c r="F33" s="2" t="s">
        <v>60</v>
      </c>
      <c r="G33" s="2">
        <v>2025</v>
      </c>
      <c r="H33" s="2" t="s">
        <v>166</v>
      </c>
      <c r="I33" s="2" t="s">
        <v>242</v>
      </c>
      <c r="J33" s="2" t="s">
        <v>367</v>
      </c>
      <c r="K33" s="36" t="s">
        <v>243</v>
      </c>
      <c r="L33" s="2">
        <v>1</v>
      </c>
      <c r="M33" s="2" t="s">
        <v>3</v>
      </c>
      <c r="N33" s="43">
        <v>285000</v>
      </c>
      <c r="O33" s="77">
        <f t="shared" si="0"/>
        <v>285000</v>
      </c>
      <c r="P33" s="2" t="s">
        <v>2</v>
      </c>
      <c r="Q33" s="2" t="s">
        <v>57</v>
      </c>
      <c r="R33" s="2">
        <v>9754</v>
      </c>
      <c r="S33" s="2"/>
      <c r="T33" s="2">
        <v>102018</v>
      </c>
      <c r="U33" s="3" t="s">
        <v>113</v>
      </c>
      <c r="V33" s="2">
        <v>3</v>
      </c>
      <c r="W33" s="3">
        <v>2225</v>
      </c>
      <c r="X33" s="2">
        <v>1</v>
      </c>
      <c r="Y33" s="2">
        <v>1</v>
      </c>
    </row>
    <row r="34" spans="1:25" ht="37.9" hidden="1" customHeight="1" x14ac:dyDescent="0.25">
      <c r="A34" s="2">
        <v>1</v>
      </c>
      <c r="B34" s="2" t="s">
        <v>55</v>
      </c>
      <c r="C34" s="2" t="s">
        <v>164</v>
      </c>
      <c r="D34" s="6" t="s">
        <v>473</v>
      </c>
      <c r="E34" s="7">
        <v>45764</v>
      </c>
      <c r="F34" s="2" t="s">
        <v>6</v>
      </c>
      <c r="G34" s="2">
        <v>2025</v>
      </c>
      <c r="H34" s="2" t="s">
        <v>166</v>
      </c>
      <c r="I34" s="2" t="s">
        <v>244</v>
      </c>
      <c r="J34" s="2" t="s">
        <v>367</v>
      </c>
      <c r="K34" s="36" t="s">
        <v>245</v>
      </c>
      <c r="L34" s="2">
        <v>1</v>
      </c>
      <c r="M34" s="2" t="s">
        <v>3</v>
      </c>
      <c r="N34" s="43">
        <v>67000</v>
      </c>
      <c r="O34" s="77">
        <f t="shared" si="0"/>
        <v>67000</v>
      </c>
      <c r="P34" s="2" t="s">
        <v>2</v>
      </c>
      <c r="Q34" s="2" t="s">
        <v>57</v>
      </c>
      <c r="R34" s="2">
        <v>9792</v>
      </c>
      <c r="S34" s="2"/>
      <c r="T34" s="2">
        <v>100719</v>
      </c>
      <c r="U34" s="3" t="s">
        <v>113</v>
      </c>
      <c r="V34" s="2">
        <v>3</v>
      </c>
      <c r="W34" s="3">
        <v>2217</v>
      </c>
      <c r="X34" s="2">
        <v>1</v>
      </c>
      <c r="Y34" s="2">
        <v>1</v>
      </c>
    </row>
    <row r="35" spans="1:25" ht="37.9" hidden="1" customHeight="1" x14ac:dyDescent="0.25">
      <c r="A35" s="2">
        <v>1</v>
      </c>
      <c r="B35" s="2" t="s">
        <v>8</v>
      </c>
      <c r="C35" s="2" t="s">
        <v>164</v>
      </c>
      <c r="D35" s="6" t="s">
        <v>246</v>
      </c>
      <c r="E35" s="7">
        <v>45722</v>
      </c>
      <c r="F35" s="2" t="s">
        <v>50</v>
      </c>
      <c r="G35" s="2">
        <v>2025</v>
      </c>
      <c r="H35" s="2" t="s">
        <v>173</v>
      </c>
      <c r="I35" s="2" t="s">
        <v>247</v>
      </c>
      <c r="J35" s="2" t="s">
        <v>367</v>
      </c>
      <c r="K35" s="36" t="s">
        <v>248</v>
      </c>
      <c r="L35" s="2">
        <v>1</v>
      </c>
      <c r="M35" s="2" t="s">
        <v>3</v>
      </c>
      <c r="N35" s="43">
        <v>145000</v>
      </c>
      <c r="O35" s="77">
        <f t="shared" si="0"/>
        <v>145000</v>
      </c>
      <c r="P35" s="2" t="s">
        <v>2</v>
      </c>
      <c r="Q35" s="2" t="s">
        <v>67</v>
      </c>
      <c r="R35" s="2" t="s">
        <v>191</v>
      </c>
      <c r="S35" s="2"/>
      <c r="T35" s="2">
        <v>100169</v>
      </c>
      <c r="U35" s="3" t="s">
        <v>113</v>
      </c>
      <c r="V35" s="2">
        <v>3</v>
      </c>
      <c r="W35" s="3">
        <v>368</v>
      </c>
      <c r="X35" s="2">
        <v>1</v>
      </c>
      <c r="Y35" s="2">
        <v>1</v>
      </c>
    </row>
    <row r="36" spans="1:25" ht="37.9" hidden="1" customHeight="1" x14ac:dyDescent="0.25">
      <c r="A36" s="2">
        <v>1</v>
      </c>
      <c r="B36" s="2" t="s">
        <v>10</v>
      </c>
      <c r="C36" s="2" t="s">
        <v>164</v>
      </c>
      <c r="D36" s="6" t="s">
        <v>481</v>
      </c>
      <c r="E36" s="7">
        <v>45712</v>
      </c>
      <c r="F36" s="2" t="s">
        <v>60</v>
      </c>
      <c r="G36" s="2">
        <v>2025</v>
      </c>
      <c r="H36" s="2" t="s">
        <v>173</v>
      </c>
      <c r="I36" s="2" t="s">
        <v>249</v>
      </c>
      <c r="J36" s="2" t="s">
        <v>367</v>
      </c>
      <c r="K36" s="36" t="s">
        <v>250</v>
      </c>
      <c r="L36" s="2">
        <v>1</v>
      </c>
      <c r="M36" s="2" t="s">
        <v>3</v>
      </c>
      <c r="N36" s="43">
        <v>770200</v>
      </c>
      <c r="O36" s="77">
        <f t="shared" si="0"/>
        <v>770200</v>
      </c>
      <c r="P36" s="2" t="s">
        <v>2</v>
      </c>
      <c r="Q36" s="2" t="s">
        <v>251</v>
      </c>
      <c r="R36" s="2">
        <v>1402</v>
      </c>
      <c r="S36" s="2"/>
      <c r="T36" s="2">
        <v>100078</v>
      </c>
      <c r="U36" s="3" t="s">
        <v>113</v>
      </c>
      <c r="V36" s="2">
        <v>3</v>
      </c>
      <c r="W36" s="3">
        <v>48085</v>
      </c>
      <c r="X36" s="2">
        <v>1</v>
      </c>
      <c r="Y36" s="2">
        <v>1</v>
      </c>
    </row>
    <row r="37" spans="1:25" ht="37.9" hidden="1" customHeight="1" x14ac:dyDescent="0.25">
      <c r="A37" s="2">
        <v>4</v>
      </c>
      <c r="B37" s="2" t="s">
        <v>8</v>
      </c>
      <c r="C37" s="2" t="s">
        <v>164</v>
      </c>
      <c r="D37" s="6" t="s">
        <v>252</v>
      </c>
      <c r="E37" s="7">
        <v>45713</v>
      </c>
      <c r="F37" s="2" t="s">
        <v>60</v>
      </c>
      <c r="G37" s="2">
        <v>2025</v>
      </c>
      <c r="H37" s="2" t="s">
        <v>112</v>
      </c>
      <c r="I37" s="2" t="s">
        <v>253</v>
      </c>
      <c r="J37" s="2" t="s">
        <v>367</v>
      </c>
      <c r="K37" s="36" t="s">
        <v>254</v>
      </c>
      <c r="L37" s="2">
        <v>1</v>
      </c>
      <c r="M37" s="2" t="s">
        <v>3</v>
      </c>
      <c r="N37" s="43">
        <v>119000</v>
      </c>
      <c r="O37" s="77">
        <f t="shared" si="0"/>
        <v>119000</v>
      </c>
      <c r="P37" s="2" t="s">
        <v>2</v>
      </c>
      <c r="Q37" s="2" t="s">
        <v>255</v>
      </c>
      <c r="R37" s="2"/>
      <c r="S37" s="2"/>
      <c r="T37" s="2"/>
      <c r="U37" s="3" t="s">
        <v>112</v>
      </c>
      <c r="V37" s="2">
        <v>4</v>
      </c>
      <c r="W37" s="3"/>
      <c r="X37" s="2">
        <v>1</v>
      </c>
      <c r="Y37" s="2">
        <v>1</v>
      </c>
    </row>
    <row r="38" spans="1:25" ht="37.9" hidden="1" customHeight="1" x14ac:dyDescent="0.25">
      <c r="A38" s="2"/>
      <c r="B38" s="2" t="s">
        <v>8</v>
      </c>
      <c r="C38" s="2" t="s">
        <v>164</v>
      </c>
      <c r="D38" s="6" t="s">
        <v>256</v>
      </c>
      <c r="E38" s="7">
        <v>45714</v>
      </c>
      <c r="F38" s="2" t="s">
        <v>60</v>
      </c>
      <c r="G38" s="2">
        <v>2025</v>
      </c>
      <c r="H38" s="2" t="s">
        <v>112</v>
      </c>
      <c r="I38" s="2" t="s">
        <v>253</v>
      </c>
      <c r="J38" s="2" t="s">
        <v>367</v>
      </c>
      <c r="K38" s="36" t="s">
        <v>257</v>
      </c>
      <c r="L38" s="2">
        <v>3</v>
      </c>
      <c r="M38" s="2" t="s">
        <v>3</v>
      </c>
      <c r="N38" s="43">
        <v>76000</v>
      </c>
      <c r="O38" s="77">
        <f t="shared" si="0"/>
        <v>228000</v>
      </c>
      <c r="P38" s="2" t="s">
        <v>2</v>
      </c>
      <c r="Q38" s="2" t="s">
        <v>255</v>
      </c>
      <c r="R38" s="2"/>
      <c r="S38" s="2"/>
      <c r="T38" s="2"/>
      <c r="U38" s="3" t="s">
        <v>112</v>
      </c>
      <c r="V38" s="2">
        <v>4</v>
      </c>
      <c r="W38" s="3"/>
      <c r="X38" s="2"/>
      <c r="Y38" s="2">
        <v>1</v>
      </c>
    </row>
    <row r="39" spans="1:25" ht="37.9" hidden="1" customHeight="1" x14ac:dyDescent="0.25">
      <c r="A39" s="2"/>
      <c r="B39" s="2" t="s">
        <v>8</v>
      </c>
      <c r="C39" s="2" t="s">
        <v>164</v>
      </c>
      <c r="D39" s="6" t="s">
        <v>258</v>
      </c>
      <c r="E39" s="7">
        <v>45715</v>
      </c>
      <c r="F39" s="2" t="s">
        <v>60</v>
      </c>
      <c r="G39" s="2">
        <v>2025</v>
      </c>
      <c r="H39" s="2" t="s">
        <v>112</v>
      </c>
      <c r="I39" s="2" t="s">
        <v>253</v>
      </c>
      <c r="J39" s="2" t="s">
        <v>367</v>
      </c>
      <c r="K39" s="36" t="s">
        <v>259</v>
      </c>
      <c r="L39" s="2">
        <v>2</v>
      </c>
      <c r="M39" s="2" t="s">
        <v>3</v>
      </c>
      <c r="N39" s="43">
        <v>138000</v>
      </c>
      <c r="O39" s="77">
        <f t="shared" si="0"/>
        <v>276000</v>
      </c>
      <c r="P39" s="2" t="s">
        <v>2</v>
      </c>
      <c r="Q39" s="2" t="s">
        <v>255</v>
      </c>
      <c r="R39" s="2"/>
      <c r="S39" s="2"/>
      <c r="T39" s="2"/>
      <c r="U39" s="3" t="s">
        <v>112</v>
      </c>
      <c r="V39" s="2">
        <v>4</v>
      </c>
      <c r="W39" s="3"/>
      <c r="X39" s="2"/>
      <c r="Y39" s="2">
        <v>1</v>
      </c>
    </row>
    <row r="40" spans="1:25" ht="37.9" hidden="1" customHeight="1" x14ac:dyDescent="0.25">
      <c r="A40" s="2"/>
      <c r="B40" s="2" t="s">
        <v>8</v>
      </c>
      <c r="C40" s="2" t="s">
        <v>164</v>
      </c>
      <c r="D40" s="6" t="s">
        <v>340</v>
      </c>
      <c r="E40" s="7">
        <v>45716</v>
      </c>
      <c r="F40" s="2" t="s">
        <v>60</v>
      </c>
      <c r="G40" s="2">
        <v>2025</v>
      </c>
      <c r="H40" s="2" t="s">
        <v>112</v>
      </c>
      <c r="I40" s="2" t="s">
        <v>253</v>
      </c>
      <c r="J40" s="2" t="s">
        <v>367</v>
      </c>
      <c r="K40" s="36" t="s">
        <v>260</v>
      </c>
      <c r="L40" s="2">
        <v>2</v>
      </c>
      <c r="M40" s="2" t="s">
        <v>3</v>
      </c>
      <c r="N40" s="43">
        <v>138000</v>
      </c>
      <c r="O40" s="77">
        <f t="shared" si="0"/>
        <v>276000</v>
      </c>
      <c r="P40" s="2" t="s">
        <v>2</v>
      </c>
      <c r="Q40" s="2" t="s">
        <v>255</v>
      </c>
      <c r="R40" s="2"/>
      <c r="S40" s="2"/>
      <c r="T40" s="2"/>
      <c r="U40" s="3" t="s">
        <v>112</v>
      </c>
      <c r="V40" s="2">
        <v>4</v>
      </c>
      <c r="W40" s="3"/>
      <c r="X40" s="2"/>
      <c r="Y40" s="2">
        <v>1</v>
      </c>
    </row>
    <row r="41" spans="1:25" ht="37.9" hidden="1" customHeight="1" x14ac:dyDescent="0.25">
      <c r="A41" s="2">
        <v>1</v>
      </c>
      <c r="B41" s="2" t="s">
        <v>8</v>
      </c>
      <c r="C41" s="2" t="s">
        <v>164</v>
      </c>
      <c r="D41" s="6" t="s">
        <v>485</v>
      </c>
      <c r="E41" s="7">
        <v>45713</v>
      </c>
      <c r="F41" s="2" t="s">
        <v>60</v>
      </c>
      <c r="G41" s="2">
        <v>2025</v>
      </c>
      <c r="H41" s="2" t="s">
        <v>112</v>
      </c>
      <c r="I41" s="2" t="s">
        <v>261</v>
      </c>
      <c r="J41" s="2" t="s">
        <v>367</v>
      </c>
      <c r="K41" s="36" t="s">
        <v>262</v>
      </c>
      <c r="L41" s="2">
        <v>1</v>
      </c>
      <c r="M41" s="2" t="s">
        <v>3</v>
      </c>
      <c r="N41" s="43">
        <v>293000</v>
      </c>
      <c r="O41" s="77">
        <f t="shared" si="0"/>
        <v>293000</v>
      </c>
      <c r="P41" s="2" t="s">
        <v>2</v>
      </c>
      <c r="Q41" s="2" t="s">
        <v>263</v>
      </c>
      <c r="R41" s="2">
        <v>9718</v>
      </c>
      <c r="S41" s="2"/>
      <c r="T41" s="2"/>
      <c r="U41" s="3" t="s">
        <v>112</v>
      </c>
      <c r="V41" s="2">
        <v>4</v>
      </c>
      <c r="W41" s="3"/>
      <c r="X41" s="2">
        <v>1</v>
      </c>
      <c r="Y41" s="2">
        <v>1</v>
      </c>
    </row>
    <row r="42" spans="1:25" ht="37.9" hidden="1" customHeight="1" x14ac:dyDescent="0.25">
      <c r="A42" s="2">
        <v>1</v>
      </c>
      <c r="B42" s="2" t="s">
        <v>8</v>
      </c>
      <c r="C42" s="2" t="s">
        <v>164</v>
      </c>
      <c r="D42" s="6" t="s">
        <v>340</v>
      </c>
      <c r="E42" s="7">
        <v>45713</v>
      </c>
      <c r="F42" s="2" t="s">
        <v>60</v>
      </c>
      <c r="G42" s="2">
        <v>2025</v>
      </c>
      <c r="H42" s="2" t="s">
        <v>173</v>
      </c>
      <c r="I42" s="2" t="s">
        <v>264</v>
      </c>
      <c r="J42" s="2" t="s">
        <v>367</v>
      </c>
      <c r="K42" s="36" t="s">
        <v>265</v>
      </c>
      <c r="L42" s="2">
        <v>3</v>
      </c>
      <c r="M42" s="2" t="s">
        <v>49</v>
      </c>
      <c r="N42" s="43">
        <v>40000</v>
      </c>
      <c r="O42" s="77">
        <f t="shared" si="0"/>
        <v>120000</v>
      </c>
      <c r="P42" s="2" t="s">
        <v>2</v>
      </c>
      <c r="Q42" s="2" t="s">
        <v>266</v>
      </c>
      <c r="R42" s="2">
        <v>7004</v>
      </c>
      <c r="S42" s="2"/>
      <c r="T42" s="2">
        <v>100225</v>
      </c>
      <c r="U42" s="3" t="s">
        <v>113</v>
      </c>
      <c r="V42" s="2">
        <v>3</v>
      </c>
      <c r="W42" s="3">
        <v>765</v>
      </c>
      <c r="X42" s="2">
        <v>1</v>
      </c>
      <c r="Y42" s="2">
        <v>1</v>
      </c>
    </row>
    <row r="43" spans="1:25" ht="37.9" hidden="1" customHeight="1" x14ac:dyDescent="0.25">
      <c r="A43" s="2">
        <v>1</v>
      </c>
      <c r="B43" s="2" t="s">
        <v>55</v>
      </c>
      <c r="C43" s="2" t="s">
        <v>164</v>
      </c>
      <c r="D43" s="6" t="s">
        <v>477</v>
      </c>
      <c r="E43" s="7">
        <v>45717</v>
      </c>
      <c r="F43" s="2" t="s">
        <v>50</v>
      </c>
      <c r="G43" s="2">
        <v>2025</v>
      </c>
      <c r="H43" s="2" t="s">
        <v>173</v>
      </c>
      <c r="I43" s="2" t="s">
        <v>267</v>
      </c>
      <c r="J43" s="2" t="s">
        <v>367</v>
      </c>
      <c r="K43" s="36" t="s">
        <v>268</v>
      </c>
      <c r="L43" s="2">
        <v>3</v>
      </c>
      <c r="M43" s="2" t="s">
        <v>3</v>
      </c>
      <c r="N43" s="43">
        <v>215000</v>
      </c>
      <c r="O43" s="77">
        <f t="shared" si="0"/>
        <v>645000</v>
      </c>
      <c r="P43" s="2" t="s">
        <v>2</v>
      </c>
      <c r="Q43" s="2" t="s">
        <v>67</v>
      </c>
      <c r="R43" s="2" t="s">
        <v>191</v>
      </c>
      <c r="S43" s="2"/>
      <c r="T43" s="2">
        <v>100157</v>
      </c>
      <c r="U43" s="3" t="s">
        <v>269</v>
      </c>
      <c r="V43" s="2">
        <v>3</v>
      </c>
      <c r="W43" s="3">
        <v>369</v>
      </c>
      <c r="X43" s="2">
        <v>1</v>
      </c>
      <c r="Y43" s="2">
        <v>1</v>
      </c>
    </row>
    <row r="44" spans="1:25" ht="37.9" hidden="1" customHeight="1" x14ac:dyDescent="0.25">
      <c r="A44" s="2">
        <v>3</v>
      </c>
      <c r="B44" s="2" t="s">
        <v>55</v>
      </c>
      <c r="C44" s="2" t="s">
        <v>164</v>
      </c>
      <c r="D44" s="6" t="s">
        <v>270</v>
      </c>
      <c r="E44" s="7">
        <v>45728</v>
      </c>
      <c r="F44" s="2" t="s">
        <v>50</v>
      </c>
      <c r="G44" s="2">
        <v>2025</v>
      </c>
      <c r="H44" s="2" t="s">
        <v>166</v>
      </c>
      <c r="I44" s="2" t="s">
        <v>271</v>
      </c>
      <c r="J44" s="2" t="s">
        <v>367</v>
      </c>
      <c r="K44" s="36" t="s">
        <v>272</v>
      </c>
      <c r="L44" s="2">
        <v>1</v>
      </c>
      <c r="M44" s="2" t="s">
        <v>3</v>
      </c>
      <c r="N44" s="43">
        <v>148500</v>
      </c>
      <c r="O44" s="77">
        <f t="shared" si="0"/>
        <v>148500</v>
      </c>
      <c r="P44" s="2" t="s">
        <v>2</v>
      </c>
      <c r="Q44" s="2" t="s">
        <v>57</v>
      </c>
      <c r="R44" s="2">
        <v>9795</v>
      </c>
      <c r="S44" s="2"/>
      <c r="T44" s="2">
        <v>100249</v>
      </c>
      <c r="U44" s="3" t="s">
        <v>269</v>
      </c>
      <c r="V44" s="2">
        <v>3</v>
      </c>
      <c r="W44" s="3">
        <v>2262</v>
      </c>
      <c r="X44" s="2">
        <v>1</v>
      </c>
      <c r="Y44" s="2">
        <v>1</v>
      </c>
    </row>
    <row r="45" spans="1:25" ht="37.9" hidden="1" customHeight="1" x14ac:dyDescent="0.25">
      <c r="A45" s="2"/>
      <c r="B45" s="2" t="s">
        <v>55</v>
      </c>
      <c r="C45" s="2" t="s">
        <v>164</v>
      </c>
      <c r="D45" s="6" t="s">
        <v>340</v>
      </c>
      <c r="E45" s="7">
        <v>45728</v>
      </c>
      <c r="F45" s="2" t="s">
        <v>50</v>
      </c>
      <c r="G45" s="2">
        <v>2025</v>
      </c>
      <c r="H45" s="2" t="s">
        <v>166</v>
      </c>
      <c r="I45" s="2" t="s">
        <v>271</v>
      </c>
      <c r="J45" s="2" t="s">
        <v>367</v>
      </c>
      <c r="K45" s="36" t="s">
        <v>273</v>
      </c>
      <c r="L45" s="2">
        <v>1</v>
      </c>
      <c r="M45" s="2" t="s">
        <v>3</v>
      </c>
      <c r="N45" s="43">
        <v>198000</v>
      </c>
      <c r="O45" s="77">
        <f t="shared" si="0"/>
        <v>198000</v>
      </c>
      <c r="P45" s="2" t="s">
        <v>2</v>
      </c>
      <c r="Q45" s="2" t="s">
        <v>57</v>
      </c>
      <c r="R45" s="2">
        <v>9795</v>
      </c>
      <c r="S45" s="2"/>
      <c r="T45" s="2">
        <v>100249</v>
      </c>
      <c r="U45" s="3" t="s">
        <v>269</v>
      </c>
      <c r="V45" s="2">
        <v>3</v>
      </c>
      <c r="W45" s="3">
        <v>2262</v>
      </c>
      <c r="X45" s="2"/>
      <c r="Y45" s="2">
        <v>1</v>
      </c>
    </row>
    <row r="46" spans="1:25" ht="37.9" hidden="1" customHeight="1" x14ac:dyDescent="0.25">
      <c r="A46" s="2"/>
      <c r="B46" s="2" t="s">
        <v>55</v>
      </c>
      <c r="C46" s="2" t="s">
        <v>164</v>
      </c>
      <c r="D46" s="6" t="s">
        <v>340</v>
      </c>
      <c r="E46" s="7">
        <v>45728</v>
      </c>
      <c r="F46" s="2" t="s">
        <v>50</v>
      </c>
      <c r="G46" s="2">
        <v>2025</v>
      </c>
      <c r="H46" s="2" t="s">
        <v>166</v>
      </c>
      <c r="I46" s="2" t="s">
        <v>271</v>
      </c>
      <c r="J46" s="2" t="s">
        <v>367</v>
      </c>
      <c r="K46" s="36" t="s">
        <v>274</v>
      </c>
      <c r="L46" s="2">
        <v>2</v>
      </c>
      <c r="M46" s="2" t="s">
        <v>3</v>
      </c>
      <c r="N46" s="43">
        <v>247500</v>
      </c>
      <c r="O46" s="77">
        <f t="shared" si="0"/>
        <v>495000</v>
      </c>
      <c r="P46" s="2" t="s">
        <v>2</v>
      </c>
      <c r="Q46" s="2" t="s">
        <v>57</v>
      </c>
      <c r="R46" s="2">
        <v>9795</v>
      </c>
      <c r="S46" s="2"/>
      <c r="T46" s="2">
        <v>100249</v>
      </c>
      <c r="U46" s="3" t="s">
        <v>269</v>
      </c>
      <c r="V46" s="2">
        <v>3</v>
      </c>
      <c r="W46" s="3">
        <v>2262</v>
      </c>
      <c r="X46" s="2"/>
      <c r="Y46" s="2">
        <v>1</v>
      </c>
    </row>
    <row r="47" spans="1:25" ht="37.9" hidden="1" customHeight="1" x14ac:dyDescent="0.25">
      <c r="A47" s="2">
        <v>1</v>
      </c>
      <c r="B47" s="2" t="s">
        <v>8</v>
      </c>
      <c r="C47" s="2" t="s">
        <v>164</v>
      </c>
      <c r="D47" s="6" t="s">
        <v>477</v>
      </c>
      <c r="E47" s="7">
        <v>45721</v>
      </c>
      <c r="F47" s="2" t="s">
        <v>50</v>
      </c>
      <c r="G47" s="2">
        <v>2025</v>
      </c>
      <c r="H47" s="2" t="s">
        <v>173</v>
      </c>
      <c r="I47" s="2" t="s">
        <v>275</v>
      </c>
      <c r="J47" s="2" t="s">
        <v>367</v>
      </c>
      <c r="K47" s="36" t="s">
        <v>842</v>
      </c>
      <c r="L47" s="2">
        <v>1</v>
      </c>
      <c r="M47" s="2" t="s">
        <v>3</v>
      </c>
      <c r="N47" s="43">
        <v>290000</v>
      </c>
      <c r="O47" s="77">
        <f t="shared" si="0"/>
        <v>290000</v>
      </c>
      <c r="P47" s="2" t="s">
        <v>2</v>
      </c>
      <c r="Q47" s="2" t="s">
        <v>67</v>
      </c>
      <c r="R47" s="2" t="s">
        <v>191</v>
      </c>
      <c r="S47" s="2"/>
      <c r="T47" s="2">
        <v>100171</v>
      </c>
      <c r="U47" s="3" t="s">
        <v>269</v>
      </c>
      <c r="V47" s="2">
        <v>3</v>
      </c>
      <c r="W47" s="3">
        <v>370</v>
      </c>
      <c r="X47" s="2">
        <v>1</v>
      </c>
      <c r="Y47" s="2">
        <v>1</v>
      </c>
    </row>
    <row r="48" spans="1:25" ht="37.9" hidden="1" customHeight="1" x14ac:dyDescent="0.25">
      <c r="A48" s="2">
        <v>1</v>
      </c>
      <c r="B48" s="2" t="s">
        <v>8</v>
      </c>
      <c r="C48" s="2" t="s">
        <v>164</v>
      </c>
      <c r="D48" s="6" t="s">
        <v>477</v>
      </c>
      <c r="E48" s="7">
        <v>45722</v>
      </c>
      <c r="F48" s="2" t="s">
        <v>50</v>
      </c>
      <c r="G48" s="2">
        <v>2025</v>
      </c>
      <c r="H48" s="2" t="s">
        <v>166</v>
      </c>
      <c r="I48" s="2" t="s">
        <v>276</v>
      </c>
      <c r="J48" s="2" t="s">
        <v>367</v>
      </c>
      <c r="K48" s="36" t="s">
        <v>277</v>
      </c>
      <c r="L48" s="2">
        <v>1</v>
      </c>
      <c r="M48" s="2" t="s">
        <v>3</v>
      </c>
      <c r="N48" s="43">
        <v>395000</v>
      </c>
      <c r="O48" s="77">
        <f t="shared" si="0"/>
        <v>395000</v>
      </c>
      <c r="P48" s="2" t="s">
        <v>2</v>
      </c>
      <c r="Q48" s="2" t="s">
        <v>67</v>
      </c>
      <c r="R48" s="2" t="s">
        <v>191</v>
      </c>
      <c r="S48" s="2"/>
      <c r="T48" s="2">
        <v>100223</v>
      </c>
      <c r="U48" s="3" t="s">
        <v>269</v>
      </c>
      <c r="V48" s="2">
        <v>3</v>
      </c>
      <c r="W48" s="3">
        <v>371</v>
      </c>
      <c r="X48" s="2">
        <v>1</v>
      </c>
      <c r="Y48" s="2">
        <v>1</v>
      </c>
    </row>
    <row r="49" spans="1:25" ht="37.9" hidden="1" customHeight="1" x14ac:dyDescent="0.25">
      <c r="A49" s="2">
        <v>1</v>
      </c>
      <c r="B49" s="2" t="s">
        <v>53</v>
      </c>
      <c r="C49" s="2" t="s">
        <v>164</v>
      </c>
      <c r="D49" s="6" t="s">
        <v>473</v>
      </c>
      <c r="E49" s="7">
        <v>45728</v>
      </c>
      <c r="F49" s="2" t="s">
        <v>50</v>
      </c>
      <c r="G49" s="2">
        <v>2025</v>
      </c>
      <c r="H49" s="2" t="s">
        <v>166</v>
      </c>
      <c r="I49" s="2" t="s">
        <v>278</v>
      </c>
      <c r="J49" s="2" t="s">
        <v>367</v>
      </c>
      <c r="K49" s="36" t="s">
        <v>279</v>
      </c>
      <c r="L49" s="2">
        <v>1</v>
      </c>
      <c r="M49" s="2" t="s">
        <v>3</v>
      </c>
      <c r="N49" s="43">
        <v>145000</v>
      </c>
      <c r="O49" s="77">
        <f t="shared" si="0"/>
        <v>145000</v>
      </c>
      <c r="P49" s="2" t="s">
        <v>2</v>
      </c>
      <c r="Q49" s="2" t="s">
        <v>57</v>
      </c>
      <c r="R49" s="2">
        <v>9800</v>
      </c>
      <c r="S49" s="2"/>
      <c r="T49" s="2">
        <v>100250</v>
      </c>
      <c r="U49" s="3" t="s">
        <v>269</v>
      </c>
      <c r="V49" s="2">
        <v>3</v>
      </c>
      <c r="W49" s="3">
        <v>2281</v>
      </c>
      <c r="X49" s="2">
        <v>1</v>
      </c>
      <c r="Y49" s="2">
        <v>1</v>
      </c>
    </row>
    <row r="50" spans="1:25" ht="37.9" hidden="1" customHeight="1" x14ac:dyDescent="0.25">
      <c r="A50" s="2">
        <v>1</v>
      </c>
      <c r="B50" s="2" t="s">
        <v>53</v>
      </c>
      <c r="C50" s="2" t="s">
        <v>164</v>
      </c>
      <c r="D50" s="6" t="s">
        <v>280</v>
      </c>
      <c r="E50" s="7">
        <v>45728</v>
      </c>
      <c r="F50" s="2" t="s">
        <v>50</v>
      </c>
      <c r="G50" s="2">
        <v>2025</v>
      </c>
      <c r="H50" s="2" t="s">
        <v>166</v>
      </c>
      <c r="I50" s="2" t="s">
        <v>281</v>
      </c>
      <c r="J50" s="2" t="s">
        <v>367</v>
      </c>
      <c r="K50" s="36" t="s">
        <v>282</v>
      </c>
      <c r="L50" s="2">
        <v>1</v>
      </c>
      <c r="M50" s="2" t="s">
        <v>3</v>
      </c>
      <c r="N50" s="43">
        <v>140000</v>
      </c>
      <c r="O50" s="77">
        <f t="shared" si="0"/>
        <v>140000</v>
      </c>
      <c r="P50" s="2" t="s">
        <v>2</v>
      </c>
      <c r="Q50" s="2" t="s">
        <v>57</v>
      </c>
      <c r="R50" s="2">
        <v>9799</v>
      </c>
      <c r="S50" s="2"/>
      <c r="T50" s="2">
        <v>100253</v>
      </c>
      <c r="U50" s="3" t="s">
        <v>269</v>
      </c>
      <c r="V50" s="2">
        <v>3</v>
      </c>
      <c r="W50" s="3">
        <v>2279</v>
      </c>
      <c r="X50" s="2">
        <v>1</v>
      </c>
      <c r="Y50" s="2">
        <v>1</v>
      </c>
    </row>
    <row r="51" spans="1:25" ht="37.9" hidden="1" customHeight="1" x14ac:dyDescent="0.25">
      <c r="A51" s="2">
        <v>1</v>
      </c>
      <c r="B51" s="2" t="s">
        <v>53</v>
      </c>
      <c r="C51" s="2" t="s">
        <v>164</v>
      </c>
      <c r="D51" s="6" t="s">
        <v>283</v>
      </c>
      <c r="E51" s="7">
        <v>45728</v>
      </c>
      <c r="F51" s="2" t="s">
        <v>50</v>
      </c>
      <c r="G51" s="2">
        <v>2025</v>
      </c>
      <c r="H51" s="2" t="s">
        <v>166</v>
      </c>
      <c r="I51" s="2" t="s">
        <v>284</v>
      </c>
      <c r="J51" s="2" t="s">
        <v>367</v>
      </c>
      <c r="K51" s="36" t="s">
        <v>285</v>
      </c>
      <c r="L51" s="2">
        <v>1</v>
      </c>
      <c r="M51" s="2" t="s">
        <v>3</v>
      </c>
      <c r="N51" s="43">
        <v>190000</v>
      </c>
      <c r="O51" s="77">
        <f t="shared" si="0"/>
        <v>190000</v>
      </c>
      <c r="P51" s="2" t="s">
        <v>2</v>
      </c>
      <c r="Q51" s="2" t="s">
        <v>57</v>
      </c>
      <c r="R51" s="2">
        <v>9799</v>
      </c>
      <c r="S51" s="2"/>
      <c r="T51" s="2">
        <v>100254</v>
      </c>
      <c r="U51" s="3" t="s">
        <v>269</v>
      </c>
      <c r="V51" s="2">
        <v>3</v>
      </c>
      <c r="W51" s="3">
        <v>2279</v>
      </c>
      <c r="X51" s="2">
        <v>1</v>
      </c>
      <c r="Y51" s="2">
        <v>1</v>
      </c>
    </row>
    <row r="52" spans="1:25" ht="37.9" hidden="1" customHeight="1" x14ac:dyDescent="0.25">
      <c r="A52" s="2">
        <v>1</v>
      </c>
      <c r="B52" s="2" t="s">
        <v>53</v>
      </c>
      <c r="C52" s="2" t="s">
        <v>164</v>
      </c>
      <c r="D52" s="6" t="s">
        <v>286</v>
      </c>
      <c r="E52" s="7">
        <v>45728</v>
      </c>
      <c r="F52" s="2" t="s">
        <v>50</v>
      </c>
      <c r="G52" s="2">
        <v>2025</v>
      </c>
      <c r="H52" s="2" t="s">
        <v>166</v>
      </c>
      <c r="I52" s="2" t="s">
        <v>287</v>
      </c>
      <c r="J52" s="2" t="s">
        <v>367</v>
      </c>
      <c r="K52" s="36" t="s">
        <v>288</v>
      </c>
      <c r="L52" s="2">
        <v>1</v>
      </c>
      <c r="M52" s="2" t="s">
        <v>3</v>
      </c>
      <c r="N52" s="43">
        <v>250000</v>
      </c>
      <c r="O52" s="77">
        <f t="shared" si="0"/>
        <v>250000</v>
      </c>
      <c r="P52" s="2" t="s">
        <v>2</v>
      </c>
      <c r="Q52" s="2" t="s">
        <v>57</v>
      </c>
      <c r="R52" s="2">
        <v>9800</v>
      </c>
      <c r="S52" s="2"/>
      <c r="T52" s="2">
        <v>100251</v>
      </c>
      <c r="U52" s="3" t="s">
        <v>269</v>
      </c>
      <c r="V52" s="2">
        <v>3</v>
      </c>
      <c r="W52" s="3">
        <v>2281</v>
      </c>
      <c r="X52" s="2">
        <v>1</v>
      </c>
      <c r="Y52" s="2">
        <v>1</v>
      </c>
    </row>
    <row r="53" spans="1:25" ht="37.9" hidden="1" customHeight="1" x14ac:dyDescent="0.25">
      <c r="A53" s="2">
        <v>1</v>
      </c>
      <c r="B53" s="2" t="s">
        <v>16</v>
      </c>
      <c r="C53" s="2" t="s">
        <v>164</v>
      </c>
      <c r="D53" s="6" t="s">
        <v>283</v>
      </c>
      <c r="E53" s="7">
        <v>45728</v>
      </c>
      <c r="F53" s="2" t="s">
        <v>50</v>
      </c>
      <c r="G53" s="2">
        <v>2025</v>
      </c>
      <c r="H53" s="2" t="s">
        <v>166</v>
      </c>
      <c r="I53" s="2" t="s">
        <v>289</v>
      </c>
      <c r="J53" s="2" t="s">
        <v>367</v>
      </c>
      <c r="K53" s="36" t="s">
        <v>290</v>
      </c>
      <c r="L53" s="2">
        <v>4</v>
      </c>
      <c r="M53" s="2" t="s">
        <v>3</v>
      </c>
      <c r="N53" s="43">
        <v>80600</v>
      </c>
      <c r="O53" s="77">
        <f t="shared" si="0"/>
        <v>322400</v>
      </c>
      <c r="P53" s="2" t="s">
        <v>2</v>
      </c>
      <c r="Q53" s="2" t="s">
        <v>57</v>
      </c>
      <c r="R53" s="2">
        <v>9791</v>
      </c>
      <c r="S53" s="2"/>
      <c r="T53" s="2">
        <v>100255</v>
      </c>
      <c r="U53" s="3" t="s">
        <v>269</v>
      </c>
      <c r="V53" s="2">
        <v>3</v>
      </c>
      <c r="W53" s="3">
        <v>2300</v>
      </c>
      <c r="X53" s="2">
        <v>1</v>
      </c>
      <c r="Y53" s="2">
        <v>1</v>
      </c>
    </row>
    <row r="54" spans="1:25" ht="37.9" hidden="1" customHeight="1" x14ac:dyDescent="0.25">
      <c r="A54" s="2">
        <v>1</v>
      </c>
      <c r="B54" s="2" t="s">
        <v>10</v>
      </c>
      <c r="C54" s="2" t="s">
        <v>164</v>
      </c>
      <c r="D54" s="6" t="s">
        <v>291</v>
      </c>
      <c r="E54" s="7">
        <v>45729</v>
      </c>
      <c r="F54" s="2" t="s">
        <v>50</v>
      </c>
      <c r="G54" s="2">
        <v>2025</v>
      </c>
      <c r="H54" s="2" t="s">
        <v>61</v>
      </c>
      <c r="I54" s="2" t="s">
        <v>292</v>
      </c>
      <c r="J54" s="2" t="s">
        <v>367</v>
      </c>
      <c r="K54" s="36" t="s">
        <v>293</v>
      </c>
      <c r="L54" s="2">
        <v>1</v>
      </c>
      <c r="M54" s="2" t="s">
        <v>3</v>
      </c>
      <c r="N54" s="43">
        <v>520000</v>
      </c>
      <c r="O54" s="77">
        <f t="shared" si="0"/>
        <v>520000</v>
      </c>
      <c r="P54" s="2" t="s">
        <v>2</v>
      </c>
      <c r="Q54" s="2" t="s">
        <v>294</v>
      </c>
      <c r="R54" s="2" t="s">
        <v>295</v>
      </c>
      <c r="S54" s="2"/>
      <c r="T54" s="2">
        <v>100263</v>
      </c>
      <c r="U54" s="3" t="s">
        <v>269</v>
      </c>
      <c r="V54" s="2">
        <v>3</v>
      </c>
      <c r="W54" s="3">
        <v>4907862</v>
      </c>
      <c r="X54" s="2">
        <v>1</v>
      </c>
      <c r="Y54" s="2">
        <v>1</v>
      </c>
    </row>
    <row r="55" spans="1:25" ht="37.9" hidden="1" customHeight="1" x14ac:dyDescent="0.25">
      <c r="A55" s="2">
        <v>1</v>
      </c>
      <c r="B55" s="2" t="s">
        <v>8</v>
      </c>
      <c r="C55" s="2" t="s">
        <v>164</v>
      </c>
      <c r="D55" s="6" t="s">
        <v>70</v>
      </c>
      <c r="E55" s="7">
        <v>45728</v>
      </c>
      <c r="F55" s="2" t="s">
        <v>50</v>
      </c>
      <c r="G55" s="2">
        <v>2025</v>
      </c>
      <c r="H55" s="2" t="s">
        <v>61</v>
      </c>
      <c r="I55" s="2" t="s">
        <v>296</v>
      </c>
      <c r="J55" s="2" t="s">
        <v>367</v>
      </c>
      <c r="K55" s="36" t="s">
        <v>297</v>
      </c>
      <c r="L55" s="2">
        <v>1</v>
      </c>
      <c r="M55" s="2" t="s">
        <v>3</v>
      </c>
      <c r="N55" s="43">
        <v>348320</v>
      </c>
      <c r="O55" s="77">
        <f t="shared" si="0"/>
        <v>348320</v>
      </c>
      <c r="P55" s="2" t="s">
        <v>2</v>
      </c>
      <c r="Q55" s="2" t="s">
        <v>298</v>
      </c>
      <c r="R55" s="2">
        <v>25022101</v>
      </c>
      <c r="S55" s="2"/>
      <c r="T55" s="2">
        <v>100318</v>
      </c>
      <c r="U55" s="3" t="s">
        <v>269</v>
      </c>
      <c r="V55" s="2">
        <v>3</v>
      </c>
      <c r="W55" s="3" t="s">
        <v>62</v>
      </c>
      <c r="X55" s="2">
        <v>1</v>
      </c>
      <c r="Y55" s="2">
        <v>1</v>
      </c>
    </row>
    <row r="56" spans="1:25" ht="37.9" hidden="1" customHeight="1" x14ac:dyDescent="0.25">
      <c r="A56" s="2">
        <v>1</v>
      </c>
      <c r="B56" s="2" t="s">
        <v>44</v>
      </c>
      <c r="C56" s="2" t="s">
        <v>164</v>
      </c>
      <c r="D56" s="6" t="s">
        <v>299</v>
      </c>
      <c r="E56" s="7">
        <v>45730</v>
      </c>
      <c r="F56" s="2" t="s">
        <v>50</v>
      </c>
      <c r="G56" s="2">
        <v>2025</v>
      </c>
      <c r="H56" s="2" t="s">
        <v>166</v>
      </c>
      <c r="I56" s="2" t="s">
        <v>300</v>
      </c>
      <c r="J56" s="2" t="s">
        <v>367</v>
      </c>
      <c r="K56" s="36" t="s">
        <v>301</v>
      </c>
      <c r="L56" s="2">
        <v>1</v>
      </c>
      <c r="M56" s="2" t="s">
        <v>3</v>
      </c>
      <c r="N56" s="43">
        <v>665000</v>
      </c>
      <c r="O56" s="77">
        <f t="shared" si="0"/>
        <v>665000</v>
      </c>
      <c r="P56" s="2" t="s">
        <v>2</v>
      </c>
      <c r="Q56" s="2" t="s">
        <v>57</v>
      </c>
      <c r="R56" s="2">
        <v>9844</v>
      </c>
      <c r="S56" s="2"/>
      <c r="T56" s="2">
        <v>100375</v>
      </c>
      <c r="U56" s="3" t="s">
        <v>269</v>
      </c>
      <c r="V56" s="2">
        <v>3</v>
      </c>
      <c r="W56" s="3">
        <v>2331</v>
      </c>
      <c r="X56" s="2">
        <v>1</v>
      </c>
      <c r="Y56" s="2">
        <v>1</v>
      </c>
    </row>
    <row r="57" spans="1:25" ht="37.9" hidden="1" customHeight="1" x14ac:dyDescent="0.25">
      <c r="A57" s="2">
        <v>1</v>
      </c>
      <c r="B57" s="2" t="s">
        <v>53</v>
      </c>
      <c r="C57" s="2" t="s">
        <v>164</v>
      </c>
      <c r="D57" s="6" t="s">
        <v>320</v>
      </c>
      <c r="E57" s="7">
        <v>45741</v>
      </c>
      <c r="F57" s="2" t="s">
        <v>50</v>
      </c>
      <c r="G57" s="2">
        <v>2025</v>
      </c>
      <c r="H57" s="2" t="s">
        <v>173</v>
      </c>
      <c r="I57" s="2" t="s">
        <v>302</v>
      </c>
      <c r="J57" s="2" t="s">
        <v>367</v>
      </c>
      <c r="K57" s="36" t="s">
        <v>303</v>
      </c>
      <c r="L57" s="2">
        <v>1</v>
      </c>
      <c r="M57" s="2" t="s">
        <v>3</v>
      </c>
      <c r="N57" s="43">
        <v>640000</v>
      </c>
      <c r="O57" s="77">
        <f t="shared" si="0"/>
        <v>640000</v>
      </c>
      <c r="P57" s="2" t="s">
        <v>2</v>
      </c>
      <c r="Q57" s="2" t="s">
        <v>48</v>
      </c>
      <c r="R57" s="2">
        <v>12373</v>
      </c>
      <c r="S57" s="2"/>
      <c r="T57" s="2">
        <v>100730</v>
      </c>
      <c r="U57" s="3" t="s">
        <v>269</v>
      </c>
      <c r="V57" s="2">
        <v>3</v>
      </c>
      <c r="W57" s="3">
        <v>1585</v>
      </c>
      <c r="X57" s="2">
        <v>1</v>
      </c>
      <c r="Y57" s="2">
        <v>1</v>
      </c>
    </row>
    <row r="58" spans="1:25" ht="37.9" hidden="1" customHeight="1" x14ac:dyDescent="0.25">
      <c r="A58" s="2">
        <v>1</v>
      </c>
      <c r="B58" s="2" t="s">
        <v>44</v>
      </c>
      <c r="C58" s="2" t="s">
        <v>164</v>
      </c>
      <c r="D58" s="6" t="s">
        <v>169</v>
      </c>
      <c r="E58" s="7">
        <v>45731</v>
      </c>
      <c r="F58" s="2" t="s">
        <v>50</v>
      </c>
      <c r="G58" s="2">
        <v>2025</v>
      </c>
      <c r="H58" s="2" t="s">
        <v>166</v>
      </c>
      <c r="I58" s="2" t="s">
        <v>304</v>
      </c>
      <c r="J58" s="2" t="s">
        <v>367</v>
      </c>
      <c r="K58" s="36" t="s">
        <v>305</v>
      </c>
      <c r="L58" s="2">
        <v>1</v>
      </c>
      <c r="M58" s="2" t="s">
        <v>3</v>
      </c>
      <c r="N58" s="43">
        <v>245000</v>
      </c>
      <c r="O58" s="77">
        <f t="shared" si="0"/>
        <v>245000</v>
      </c>
      <c r="P58" s="2" t="s">
        <v>2</v>
      </c>
      <c r="Q58" s="2" t="s">
        <v>67</v>
      </c>
      <c r="R58" s="2" t="s">
        <v>295</v>
      </c>
      <c r="S58" s="2"/>
      <c r="T58" s="2">
        <v>100383</v>
      </c>
      <c r="U58" s="3" t="s">
        <v>269</v>
      </c>
      <c r="V58" s="2">
        <v>3</v>
      </c>
      <c r="W58" s="3">
        <v>373</v>
      </c>
      <c r="X58" s="2">
        <v>1</v>
      </c>
      <c r="Y58" s="2">
        <v>1</v>
      </c>
    </row>
    <row r="59" spans="1:25" ht="37.9" hidden="1" customHeight="1" x14ac:dyDescent="0.25">
      <c r="A59" s="2">
        <v>1</v>
      </c>
      <c r="B59" s="2" t="s">
        <v>53</v>
      </c>
      <c r="C59" s="2" t="s">
        <v>164</v>
      </c>
      <c r="D59" s="6" t="s">
        <v>479</v>
      </c>
      <c r="E59" s="7">
        <v>45734</v>
      </c>
      <c r="F59" s="2" t="s">
        <v>50</v>
      </c>
      <c r="G59" s="2">
        <v>2025</v>
      </c>
      <c r="H59" s="2" t="s">
        <v>112</v>
      </c>
      <c r="I59" s="2" t="s">
        <v>306</v>
      </c>
      <c r="J59" s="2" t="s">
        <v>367</v>
      </c>
      <c r="K59" s="36" t="s">
        <v>307</v>
      </c>
      <c r="L59" s="2">
        <v>1</v>
      </c>
      <c r="M59" s="2" t="s">
        <v>3</v>
      </c>
      <c r="N59" s="43"/>
      <c r="O59" s="77">
        <f t="shared" si="0"/>
        <v>0</v>
      </c>
      <c r="P59" s="2" t="s">
        <v>2</v>
      </c>
      <c r="Q59" s="2" t="s">
        <v>57</v>
      </c>
      <c r="R59" s="2"/>
      <c r="S59" s="2"/>
      <c r="T59" s="2"/>
      <c r="U59" s="3" t="s">
        <v>112</v>
      </c>
      <c r="V59" s="2">
        <v>4</v>
      </c>
      <c r="W59" s="3"/>
      <c r="X59" s="2">
        <v>1</v>
      </c>
      <c r="Y59" s="2">
        <v>1</v>
      </c>
    </row>
    <row r="60" spans="1:25" ht="37.9" hidden="1" customHeight="1" x14ac:dyDescent="0.25">
      <c r="A60" s="2">
        <v>1</v>
      </c>
      <c r="B60" s="2" t="s">
        <v>53</v>
      </c>
      <c r="C60" s="2" t="s">
        <v>164</v>
      </c>
      <c r="D60" s="6" t="s">
        <v>479</v>
      </c>
      <c r="E60" s="7">
        <v>45734</v>
      </c>
      <c r="F60" s="2" t="s">
        <v>50</v>
      </c>
      <c r="G60" s="2">
        <v>2025</v>
      </c>
      <c r="H60" s="2" t="s">
        <v>166</v>
      </c>
      <c r="I60" s="2" t="s">
        <v>308</v>
      </c>
      <c r="J60" s="2" t="s">
        <v>367</v>
      </c>
      <c r="K60" s="36" t="s">
        <v>309</v>
      </c>
      <c r="L60" s="2">
        <v>1</v>
      </c>
      <c r="M60" s="2" t="s">
        <v>3</v>
      </c>
      <c r="N60" s="43">
        <v>450000</v>
      </c>
      <c r="O60" s="77">
        <f t="shared" si="0"/>
        <v>450000</v>
      </c>
      <c r="P60" s="2" t="s">
        <v>2</v>
      </c>
      <c r="Q60" s="2" t="s">
        <v>57</v>
      </c>
      <c r="R60" s="2">
        <v>9951</v>
      </c>
      <c r="S60" s="2"/>
      <c r="T60" s="2">
        <v>101065</v>
      </c>
      <c r="U60" s="3" t="s">
        <v>113</v>
      </c>
      <c r="V60" s="2">
        <v>3</v>
      </c>
      <c r="W60" s="3">
        <v>2393</v>
      </c>
      <c r="X60" s="2">
        <v>1</v>
      </c>
      <c r="Y60" s="2">
        <v>1</v>
      </c>
    </row>
    <row r="61" spans="1:25" ht="37.9" hidden="1" customHeight="1" x14ac:dyDescent="0.25">
      <c r="A61" s="2">
        <v>2</v>
      </c>
      <c r="B61" s="2" t="s">
        <v>53</v>
      </c>
      <c r="C61" s="2" t="s">
        <v>164</v>
      </c>
      <c r="D61" s="6" t="s">
        <v>479</v>
      </c>
      <c r="E61" s="7">
        <v>45734</v>
      </c>
      <c r="F61" s="2" t="s">
        <v>50</v>
      </c>
      <c r="G61" s="2">
        <v>2025</v>
      </c>
      <c r="H61" s="2" t="s">
        <v>166</v>
      </c>
      <c r="I61" s="2" t="s">
        <v>310</v>
      </c>
      <c r="J61" s="2" t="s">
        <v>367</v>
      </c>
      <c r="K61" s="36" t="s">
        <v>464</v>
      </c>
      <c r="L61" s="2">
        <v>1</v>
      </c>
      <c r="M61" s="2" t="s">
        <v>3</v>
      </c>
      <c r="N61" s="43">
        <v>322000</v>
      </c>
      <c r="O61" s="77">
        <f t="shared" si="0"/>
        <v>322000</v>
      </c>
      <c r="P61" s="2" t="s">
        <v>2</v>
      </c>
      <c r="Q61" s="2" t="s">
        <v>57</v>
      </c>
      <c r="R61" s="2">
        <v>10243</v>
      </c>
      <c r="S61" s="2"/>
      <c r="T61" s="2">
        <v>101552</v>
      </c>
      <c r="U61" s="3" t="s">
        <v>113</v>
      </c>
      <c r="V61" s="2">
        <v>3</v>
      </c>
      <c r="W61" s="3">
        <v>2380</v>
      </c>
      <c r="X61" s="2">
        <v>1</v>
      </c>
      <c r="Y61" s="2">
        <v>1</v>
      </c>
    </row>
    <row r="62" spans="1:25" ht="37.9" hidden="1" customHeight="1" x14ac:dyDescent="0.25">
      <c r="A62" s="2"/>
      <c r="B62" s="2" t="s">
        <v>53</v>
      </c>
      <c r="C62" s="2" t="s">
        <v>164</v>
      </c>
      <c r="D62" s="6" t="s">
        <v>479</v>
      </c>
      <c r="E62" s="7">
        <v>45734</v>
      </c>
      <c r="F62" s="2" t="s">
        <v>50</v>
      </c>
      <c r="G62" s="2">
        <v>2025</v>
      </c>
      <c r="H62" s="2" t="s">
        <v>166</v>
      </c>
      <c r="I62" s="2" t="s">
        <v>310</v>
      </c>
      <c r="J62" s="2" t="s">
        <v>367</v>
      </c>
      <c r="K62" s="36" t="s">
        <v>465</v>
      </c>
      <c r="L62" s="2">
        <v>1</v>
      </c>
      <c r="M62" s="2" t="s">
        <v>3</v>
      </c>
      <c r="N62" s="43">
        <v>176000</v>
      </c>
      <c r="O62" s="77">
        <f t="shared" ref="O62:O69" si="1">N62*L62</f>
        <v>176000</v>
      </c>
      <c r="P62" s="2" t="s">
        <v>2</v>
      </c>
      <c r="Q62" s="2" t="s">
        <v>57</v>
      </c>
      <c r="R62" s="2">
        <v>10243</v>
      </c>
      <c r="S62" s="2"/>
      <c r="T62" s="2">
        <v>101552</v>
      </c>
      <c r="U62" s="3" t="s">
        <v>113</v>
      </c>
      <c r="V62" s="2">
        <v>3</v>
      </c>
      <c r="W62" s="3">
        <v>2380</v>
      </c>
      <c r="X62" s="2"/>
      <c r="Y62" s="2">
        <v>1</v>
      </c>
    </row>
    <row r="63" spans="1:25" ht="37.9" hidden="1" customHeight="1" x14ac:dyDescent="0.25">
      <c r="A63" s="2">
        <v>1</v>
      </c>
      <c r="B63" s="2" t="s">
        <v>53</v>
      </c>
      <c r="C63" s="2" t="s">
        <v>164</v>
      </c>
      <c r="D63" s="6" t="s">
        <v>311</v>
      </c>
      <c r="E63" s="7">
        <v>45734</v>
      </c>
      <c r="F63" s="2" t="s">
        <v>50</v>
      </c>
      <c r="G63" s="2">
        <v>2025</v>
      </c>
      <c r="H63" s="2" t="s">
        <v>166</v>
      </c>
      <c r="I63" s="2" t="s">
        <v>312</v>
      </c>
      <c r="J63" s="2" t="s">
        <v>367</v>
      </c>
      <c r="K63" s="36" t="s">
        <v>466</v>
      </c>
      <c r="L63" s="2">
        <v>1</v>
      </c>
      <c r="M63" s="2" t="s">
        <v>3</v>
      </c>
      <c r="N63" s="43">
        <v>88000</v>
      </c>
      <c r="O63" s="77">
        <f t="shared" si="1"/>
        <v>88000</v>
      </c>
      <c r="P63" s="2" t="s">
        <v>2</v>
      </c>
      <c r="Q63" s="2" t="s">
        <v>57</v>
      </c>
      <c r="R63" s="2">
        <v>10243</v>
      </c>
      <c r="S63" s="2"/>
      <c r="T63" s="2">
        <v>101553</v>
      </c>
      <c r="U63" s="3" t="s">
        <v>113</v>
      </c>
      <c r="V63" s="2">
        <v>3</v>
      </c>
      <c r="W63" s="3">
        <v>2380</v>
      </c>
      <c r="X63" s="2">
        <v>1</v>
      </c>
      <c r="Y63" s="2">
        <v>1</v>
      </c>
    </row>
    <row r="64" spans="1:25" ht="37.9" hidden="1" customHeight="1" x14ac:dyDescent="0.25">
      <c r="A64" s="2">
        <v>1</v>
      </c>
      <c r="B64" s="2" t="s">
        <v>53</v>
      </c>
      <c r="C64" s="2" t="s">
        <v>164</v>
      </c>
      <c r="D64" s="6" t="s">
        <v>470</v>
      </c>
      <c r="E64" s="7">
        <v>45751</v>
      </c>
      <c r="F64" s="2" t="s">
        <v>6</v>
      </c>
      <c r="G64" s="2">
        <v>2025</v>
      </c>
      <c r="H64" s="2" t="s">
        <v>166</v>
      </c>
      <c r="I64" s="2" t="s">
        <v>313</v>
      </c>
      <c r="J64" s="2" t="s">
        <v>367</v>
      </c>
      <c r="K64" s="36" t="s">
        <v>314</v>
      </c>
      <c r="L64" s="2">
        <v>1</v>
      </c>
      <c r="M64" s="2" t="s">
        <v>3</v>
      </c>
      <c r="N64" s="43">
        <v>325000</v>
      </c>
      <c r="O64" s="77">
        <f t="shared" si="1"/>
        <v>325000</v>
      </c>
      <c r="P64" s="2" t="s">
        <v>2</v>
      </c>
      <c r="Q64" s="2" t="s">
        <v>67</v>
      </c>
      <c r="R64" s="2" t="s">
        <v>315</v>
      </c>
      <c r="S64" s="2"/>
      <c r="T64" s="2">
        <v>100510</v>
      </c>
      <c r="U64" s="3" t="s">
        <v>113</v>
      </c>
      <c r="V64" s="2">
        <v>3</v>
      </c>
      <c r="W64" s="3">
        <v>374</v>
      </c>
      <c r="X64" s="2">
        <v>1</v>
      </c>
      <c r="Y64" s="2">
        <v>1</v>
      </c>
    </row>
    <row r="65" spans="1:25" ht="37.9" hidden="1" customHeight="1" x14ac:dyDescent="0.25">
      <c r="A65" s="2">
        <v>1</v>
      </c>
      <c r="B65" s="2" t="s">
        <v>53</v>
      </c>
      <c r="C65" s="2" t="s">
        <v>164</v>
      </c>
      <c r="D65" s="6" t="s">
        <v>479</v>
      </c>
      <c r="E65" s="7">
        <v>45751</v>
      </c>
      <c r="F65" s="2" t="s">
        <v>6</v>
      </c>
      <c r="G65" s="2">
        <v>2025</v>
      </c>
      <c r="H65" s="2" t="s">
        <v>166</v>
      </c>
      <c r="I65" s="2" t="s">
        <v>316</v>
      </c>
      <c r="J65" s="2" t="s">
        <v>367</v>
      </c>
      <c r="K65" s="36" t="s">
        <v>317</v>
      </c>
      <c r="L65" s="2">
        <v>2</v>
      </c>
      <c r="M65" s="2" t="s">
        <v>3</v>
      </c>
      <c r="N65" s="43">
        <v>87000</v>
      </c>
      <c r="O65" s="77">
        <f t="shared" si="1"/>
        <v>174000</v>
      </c>
      <c r="P65" s="2" t="s">
        <v>2</v>
      </c>
      <c r="Q65" s="2" t="s">
        <v>67</v>
      </c>
      <c r="R65" s="2" t="s">
        <v>315</v>
      </c>
      <c r="S65" s="2"/>
      <c r="T65" s="2">
        <v>100512</v>
      </c>
      <c r="U65" s="3" t="s">
        <v>113</v>
      </c>
      <c r="V65" s="2">
        <v>3</v>
      </c>
      <c r="W65" s="3">
        <v>375</v>
      </c>
      <c r="X65" s="2">
        <v>1</v>
      </c>
      <c r="Y65" s="2">
        <v>1</v>
      </c>
    </row>
    <row r="66" spans="1:25" ht="37.9" hidden="1" customHeight="1" x14ac:dyDescent="0.25">
      <c r="A66" s="2">
        <v>1</v>
      </c>
      <c r="B66" s="2" t="s">
        <v>53</v>
      </c>
      <c r="C66" s="2" t="s">
        <v>164</v>
      </c>
      <c r="D66" s="6" t="s">
        <v>405</v>
      </c>
      <c r="E66" s="7">
        <v>45751</v>
      </c>
      <c r="F66" s="2" t="s">
        <v>6</v>
      </c>
      <c r="G66" s="2">
        <v>2025</v>
      </c>
      <c r="H66" s="2" t="s">
        <v>166</v>
      </c>
      <c r="I66" s="2" t="s">
        <v>318</v>
      </c>
      <c r="J66" s="2" t="s">
        <v>367</v>
      </c>
      <c r="K66" s="36" t="s">
        <v>319</v>
      </c>
      <c r="L66" s="2">
        <v>1</v>
      </c>
      <c r="M66" s="2" t="s">
        <v>3</v>
      </c>
      <c r="N66" s="43">
        <v>195000</v>
      </c>
      <c r="O66" s="77">
        <f t="shared" si="1"/>
        <v>195000</v>
      </c>
      <c r="P66" s="2" t="s">
        <v>2</v>
      </c>
      <c r="Q66" s="2" t="s">
        <v>67</v>
      </c>
      <c r="R66" s="2" t="s">
        <v>315</v>
      </c>
      <c r="S66" s="2"/>
      <c r="T66" s="2">
        <v>100513</v>
      </c>
      <c r="U66" s="3" t="s">
        <v>113</v>
      </c>
      <c r="V66" s="2">
        <v>3</v>
      </c>
      <c r="W66" s="3">
        <v>375</v>
      </c>
      <c r="X66" s="2">
        <v>1</v>
      </c>
      <c r="Y66" s="2">
        <v>1</v>
      </c>
    </row>
    <row r="67" spans="1:25" ht="37.9" hidden="1" customHeight="1" x14ac:dyDescent="0.25">
      <c r="A67" s="2">
        <v>1</v>
      </c>
      <c r="B67" s="2" t="s">
        <v>8</v>
      </c>
      <c r="C67" s="2" t="s">
        <v>164</v>
      </c>
      <c r="D67" s="6" t="s">
        <v>320</v>
      </c>
      <c r="E67" s="7">
        <v>45752</v>
      </c>
      <c r="F67" s="2" t="s">
        <v>6</v>
      </c>
      <c r="G67" s="2">
        <v>2025</v>
      </c>
      <c r="H67" s="2" t="s">
        <v>166</v>
      </c>
      <c r="I67" s="2" t="s">
        <v>321</v>
      </c>
      <c r="J67" s="2" t="s">
        <v>367</v>
      </c>
      <c r="K67" s="36" t="s">
        <v>322</v>
      </c>
      <c r="L67" s="2">
        <v>1</v>
      </c>
      <c r="M67" s="2" t="s">
        <v>323</v>
      </c>
      <c r="N67" s="43">
        <v>2457000</v>
      </c>
      <c r="O67" s="77">
        <f t="shared" si="1"/>
        <v>2457000</v>
      </c>
      <c r="P67" s="2" t="s">
        <v>2</v>
      </c>
      <c r="Q67" s="2" t="s">
        <v>48</v>
      </c>
      <c r="R67" s="2" t="s">
        <v>315</v>
      </c>
      <c r="S67" s="2"/>
      <c r="T67" s="2">
        <v>100569</v>
      </c>
      <c r="U67" s="3" t="s">
        <v>113</v>
      </c>
      <c r="V67" s="2">
        <v>3</v>
      </c>
      <c r="W67" s="3">
        <v>1586</v>
      </c>
      <c r="X67" s="2">
        <v>1</v>
      </c>
      <c r="Y67" s="2">
        <v>1</v>
      </c>
    </row>
    <row r="68" spans="1:25" ht="37.9" hidden="1" customHeight="1" x14ac:dyDescent="0.25">
      <c r="A68" s="2">
        <v>1</v>
      </c>
      <c r="B68" s="2" t="s">
        <v>53</v>
      </c>
      <c r="C68" s="2" t="s">
        <v>164</v>
      </c>
      <c r="D68" s="6" t="s">
        <v>478</v>
      </c>
      <c r="E68" s="7">
        <v>45759</v>
      </c>
      <c r="F68" s="2" t="s">
        <v>6</v>
      </c>
      <c r="G68" s="2">
        <v>2025</v>
      </c>
      <c r="H68" s="2" t="s">
        <v>166</v>
      </c>
      <c r="I68" s="2" t="s">
        <v>324</v>
      </c>
      <c r="J68" s="2" t="s">
        <v>367</v>
      </c>
      <c r="K68" s="36" t="s">
        <v>325</v>
      </c>
      <c r="L68" s="2">
        <v>2</v>
      </c>
      <c r="M68" s="2" t="s">
        <v>3</v>
      </c>
      <c r="N68" s="43">
        <v>127600</v>
      </c>
      <c r="O68" s="77">
        <f t="shared" si="1"/>
        <v>255200</v>
      </c>
      <c r="P68" s="2" t="s">
        <v>2</v>
      </c>
      <c r="Q68" s="2" t="s">
        <v>57</v>
      </c>
      <c r="R68" s="2">
        <v>9951</v>
      </c>
      <c r="S68" s="2"/>
      <c r="T68" s="2">
        <v>101066</v>
      </c>
      <c r="U68" s="3" t="s">
        <v>113</v>
      </c>
      <c r="V68" s="2">
        <v>3</v>
      </c>
      <c r="W68" s="3">
        <v>2393</v>
      </c>
      <c r="X68" s="2">
        <v>1</v>
      </c>
      <c r="Y68" s="2">
        <v>1</v>
      </c>
    </row>
    <row r="69" spans="1:25" ht="37.9" hidden="1" customHeight="1" x14ac:dyDescent="0.25">
      <c r="A69" s="2">
        <v>2</v>
      </c>
      <c r="B69" s="2" t="s">
        <v>53</v>
      </c>
      <c r="C69" s="2" t="s">
        <v>164</v>
      </c>
      <c r="D69" s="6" t="s">
        <v>480</v>
      </c>
      <c r="E69" s="7">
        <v>45759</v>
      </c>
      <c r="F69" s="2" t="s">
        <v>6</v>
      </c>
      <c r="G69" s="2">
        <v>2025</v>
      </c>
      <c r="H69" s="2" t="s">
        <v>166</v>
      </c>
      <c r="I69" s="2" t="s">
        <v>326</v>
      </c>
      <c r="J69" s="2" t="s">
        <v>367</v>
      </c>
      <c r="K69" s="36" t="s">
        <v>467</v>
      </c>
      <c r="L69" s="2">
        <v>1</v>
      </c>
      <c r="M69" s="2" t="s">
        <v>3</v>
      </c>
      <c r="N69" s="43">
        <v>234000</v>
      </c>
      <c r="O69" s="77">
        <f t="shared" si="1"/>
        <v>234000</v>
      </c>
      <c r="P69" s="2" t="s">
        <v>2</v>
      </c>
      <c r="Q69" s="2" t="s">
        <v>57</v>
      </c>
      <c r="R69" s="2">
        <v>10243</v>
      </c>
      <c r="S69" s="2"/>
      <c r="T69" s="2">
        <v>101554</v>
      </c>
      <c r="U69" s="3" t="s">
        <v>113</v>
      </c>
      <c r="V69" s="2">
        <v>3</v>
      </c>
      <c r="W69" s="3">
        <v>2380</v>
      </c>
      <c r="X69" s="2">
        <v>1</v>
      </c>
      <c r="Y69" s="2">
        <v>1</v>
      </c>
    </row>
    <row r="70" spans="1:25" ht="37.9" hidden="1" customHeight="1" x14ac:dyDescent="0.25">
      <c r="A70" s="2"/>
      <c r="B70" s="2" t="s">
        <v>53</v>
      </c>
      <c r="C70" s="2" t="s">
        <v>164</v>
      </c>
      <c r="D70" s="6" t="s">
        <v>469</v>
      </c>
      <c r="E70" s="7">
        <v>45759</v>
      </c>
      <c r="F70" s="2" t="s">
        <v>6</v>
      </c>
      <c r="G70" s="2">
        <v>2025</v>
      </c>
      <c r="H70" s="2" t="s">
        <v>166</v>
      </c>
      <c r="I70" s="2" t="s">
        <v>326</v>
      </c>
      <c r="J70" s="2" t="s">
        <v>367</v>
      </c>
      <c r="K70" s="36" t="s">
        <v>468</v>
      </c>
      <c r="L70" s="2">
        <v>1</v>
      </c>
      <c r="M70" s="2" t="s">
        <v>3</v>
      </c>
      <c r="N70" s="43">
        <v>117000</v>
      </c>
      <c r="O70" s="77">
        <f t="shared" ref="O70:O85" si="2">N70*L70</f>
        <v>117000</v>
      </c>
      <c r="P70" s="2" t="s">
        <v>2</v>
      </c>
      <c r="Q70" s="2" t="s">
        <v>57</v>
      </c>
      <c r="R70" s="2">
        <v>10243</v>
      </c>
      <c r="S70" s="2"/>
      <c r="T70" s="2">
        <v>101554</v>
      </c>
      <c r="U70" s="3" t="s">
        <v>113</v>
      </c>
      <c r="V70" s="2">
        <v>3</v>
      </c>
      <c r="W70" s="3">
        <v>2380</v>
      </c>
      <c r="X70" s="2"/>
      <c r="Y70" s="2">
        <v>1</v>
      </c>
    </row>
    <row r="71" spans="1:25" ht="37.9" hidden="1" customHeight="1" x14ac:dyDescent="0.25">
      <c r="A71" s="2">
        <v>1</v>
      </c>
      <c r="B71" s="2" t="s">
        <v>53</v>
      </c>
      <c r="C71" s="2" t="s">
        <v>164</v>
      </c>
      <c r="D71" s="6" t="s">
        <v>478</v>
      </c>
      <c r="E71" s="7">
        <v>45757</v>
      </c>
      <c r="F71" s="2" t="s">
        <v>6</v>
      </c>
      <c r="G71" s="2">
        <v>2025</v>
      </c>
      <c r="H71" s="2" t="s">
        <v>166</v>
      </c>
      <c r="I71" s="2" t="s">
        <v>327</v>
      </c>
      <c r="J71" s="2" t="s">
        <v>367</v>
      </c>
      <c r="K71" s="36" t="s">
        <v>328</v>
      </c>
      <c r="L71" s="2">
        <v>1</v>
      </c>
      <c r="M71" s="2" t="s">
        <v>3</v>
      </c>
      <c r="N71" s="43">
        <v>113000</v>
      </c>
      <c r="O71" s="77">
        <f t="shared" si="2"/>
        <v>113000</v>
      </c>
      <c r="P71" s="2" t="s">
        <v>2</v>
      </c>
      <c r="Q71" s="2" t="s">
        <v>57</v>
      </c>
      <c r="R71" s="2">
        <v>9950</v>
      </c>
      <c r="S71" s="2"/>
      <c r="T71" s="2">
        <v>100660</v>
      </c>
      <c r="U71" s="3" t="s">
        <v>113</v>
      </c>
      <c r="V71" s="2">
        <v>3</v>
      </c>
      <c r="W71" s="3">
        <v>2417</v>
      </c>
      <c r="X71" s="2">
        <v>1</v>
      </c>
      <c r="Y71" s="2">
        <v>1</v>
      </c>
    </row>
    <row r="72" spans="1:25" ht="37.9" hidden="1" customHeight="1" x14ac:dyDescent="0.25">
      <c r="A72" s="2">
        <v>1</v>
      </c>
      <c r="B72" s="2" t="s">
        <v>53</v>
      </c>
      <c r="C72" s="2" t="s">
        <v>164</v>
      </c>
      <c r="D72" s="6" t="s">
        <v>329</v>
      </c>
      <c r="E72" s="7">
        <v>45770</v>
      </c>
      <c r="F72" s="2" t="s">
        <v>6</v>
      </c>
      <c r="G72" s="2">
        <v>2025</v>
      </c>
      <c r="H72" s="2" t="s">
        <v>166</v>
      </c>
      <c r="I72" s="2" t="s">
        <v>330</v>
      </c>
      <c r="J72" s="2" t="s">
        <v>367</v>
      </c>
      <c r="K72" s="36" t="s">
        <v>331</v>
      </c>
      <c r="L72" s="2">
        <v>4</v>
      </c>
      <c r="M72" s="2" t="s">
        <v>3</v>
      </c>
      <c r="N72" s="43">
        <v>91600</v>
      </c>
      <c r="O72" s="77">
        <f t="shared" si="2"/>
        <v>366400</v>
      </c>
      <c r="P72" s="2" t="s">
        <v>2</v>
      </c>
      <c r="Q72" s="2" t="s">
        <v>57</v>
      </c>
      <c r="R72" s="2">
        <v>10046</v>
      </c>
      <c r="S72" s="2"/>
      <c r="T72" s="2">
        <v>100849</v>
      </c>
      <c r="U72" s="3" t="s">
        <v>113</v>
      </c>
      <c r="V72" s="2">
        <v>3</v>
      </c>
      <c r="W72" s="3">
        <v>2440</v>
      </c>
      <c r="X72" s="2">
        <v>1</v>
      </c>
      <c r="Y72" s="2">
        <v>1</v>
      </c>
    </row>
    <row r="73" spans="1:25" ht="37.9" hidden="1" customHeight="1" x14ac:dyDescent="0.25">
      <c r="A73" s="2">
        <v>1</v>
      </c>
      <c r="B73" s="2" t="s">
        <v>53</v>
      </c>
      <c r="C73" s="2" t="s">
        <v>164</v>
      </c>
      <c r="D73" s="6" t="s">
        <v>406</v>
      </c>
      <c r="E73" s="7">
        <v>45751</v>
      </c>
      <c r="F73" s="2" t="s">
        <v>6</v>
      </c>
      <c r="G73" s="2">
        <v>2025</v>
      </c>
      <c r="H73" s="2" t="s">
        <v>166</v>
      </c>
      <c r="I73" s="2" t="s">
        <v>332</v>
      </c>
      <c r="J73" s="2" t="s">
        <v>367</v>
      </c>
      <c r="K73" s="36" t="s">
        <v>403</v>
      </c>
      <c r="L73" s="2">
        <v>1</v>
      </c>
      <c r="M73" s="2" t="s">
        <v>3</v>
      </c>
      <c r="N73" s="43">
        <v>1125000</v>
      </c>
      <c r="O73" s="77">
        <f t="shared" si="2"/>
        <v>1125000</v>
      </c>
      <c r="P73" s="2" t="s">
        <v>2</v>
      </c>
      <c r="Q73" s="2" t="s">
        <v>57</v>
      </c>
      <c r="R73" s="2">
        <v>9965</v>
      </c>
      <c r="S73" s="2"/>
      <c r="T73" s="2">
        <v>101103</v>
      </c>
      <c r="U73" s="3" t="s">
        <v>113</v>
      </c>
      <c r="V73" s="2">
        <v>3</v>
      </c>
      <c r="W73" s="3">
        <v>2</v>
      </c>
      <c r="X73" s="2">
        <v>1</v>
      </c>
      <c r="Y73" s="2">
        <v>1</v>
      </c>
    </row>
    <row r="74" spans="1:25" ht="37.9" hidden="1" customHeight="1" x14ac:dyDescent="0.25">
      <c r="A74" s="2">
        <v>1</v>
      </c>
      <c r="B74" s="2" t="s">
        <v>55</v>
      </c>
      <c r="C74" s="2" t="s">
        <v>164</v>
      </c>
      <c r="D74" s="6" t="s">
        <v>405</v>
      </c>
      <c r="E74" s="7">
        <v>45751</v>
      </c>
      <c r="F74" s="2" t="s">
        <v>6</v>
      </c>
      <c r="G74" s="2">
        <v>2025</v>
      </c>
      <c r="H74" s="2" t="s">
        <v>166</v>
      </c>
      <c r="I74" s="2" t="s">
        <v>333</v>
      </c>
      <c r="J74" s="2" t="s">
        <v>367</v>
      </c>
      <c r="K74" s="36" t="s">
        <v>404</v>
      </c>
      <c r="L74" s="2">
        <v>1</v>
      </c>
      <c r="M74" s="2" t="s">
        <v>3</v>
      </c>
      <c r="N74" s="43">
        <v>112500</v>
      </c>
      <c r="O74" s="77">
        <f t="shared" si="2"/>
        <v>112500</v>
      </c>
      <c r="P74" s="2" t="s">
        <v>2</v>
      </c>
      <c r="Q74" s="2" t="s">
        <v>57</v>
      </c>
      <c r="R74" s="2">
        <v>9965</v>
      </c>
      <c r="S74" s="2"/>
      <c r="T74" s="2">
        <v>101107</v>
      </c>
      <c r="U74" s="3" t="s">
        <v>113</v>
      </c>
      <c r="V74" s="2">
        <v>3</v>
      </c>
      <c r="W74" s="3">
        <v>2</v>
      </c>
      <c r="X74" s="2">
        <v>1</v>
      </c>
      <c r="Y74" s="2">
        <v>1</v>
      </c>
    </row>
    <row r="75" spans="1:25" ht="37.9" hidden="1" customHeight="1" x14ac:dyDescent="0.25">
      <c r="A75" s="2">
        <v>1</v>
      </c>
      <c r="B75" s="2" t="s">
        <v>53</v>
      </c>
      <c r="C75" s="2" t="s">
        <v>164</v>
      </c>
      <c r="D75" s="6" t="s">
        <v>478</v>
      </c>
      <c r="E75" s="7">
        <v>45755</v>
      </c>
      <c r="F75" s="2" t="s">
        <v>6</v>
      </c>
      <c r="G75" s="2">
        <v>2025</v>
      </c>
      <c r="H75" s="2" t="s">
        <v>112</v>
      </c>
      <c r="I75" s="2" t="s">
        <v>334</v>
      </c>
      <c r="J75" s="2" t="s">
        <v>367</v>
      </c>
      <c r="K75" s="36" t="s">
        <v>335</v>
      </c>
      <c r="L75" s="2">
        <v>1</v>
      </c>
      <c r="M75" s="2" t="s">
        <v>3</v>
      </c>
      <c r="N75" s="43"/>
      <c r="O75" s="77">
        <f t="shared" si="2"/>
        <v>0</v>
      </c>
      <c r="P75" s="2" t="s">
        <v>2</v>
      </c>
      <c r="Q75" s="2" t="s">
        <v>67</v>
      </c>
      <c r="R75" s="2"/>
      <c r="S75" s="2"/>
      <c r="T75" s="2"/>
      <c r="U75" s="3" t="s">
        <v>112</v>
      </c>
      <c r="V75" s="2">
        <v>4</v>
      </c>
      <c r="W75" s="3"/>
      <c r="X75" s="2">
        <v>1</v>
      </c>
      <c r="Y75" s="2">
        <v>1</v>
      </c>
    </row>
    <row r="76" spans="1:25" ht="37.9" hidden="1" customHeight="1" x14ac:dyDescent="0.25">
      <c r="A76" s="2">
        <v>1</v>
      </c>
      <c r="B76" s="2" t="s">
        <v>8</v>
      </c>
      <c r="C76" s="2" t="s">
        <v>164</v>
      </c>
      <c r="D76" s="6" t="s">
        <v>336</v>
      </c>
      <c r="E76" s="7">
        <v>45757</v>
      </c>
      <c r="F76" s="2" t="s">
        <v>6</v>
      </c>
      <c r="G76" s="2">
        <v>2025</v>
      </c>
      <c r="H76" s="2" t="s">
        <v>166</v>
      </c>
      <c r="I76" s="2" t="s">
        <v>337</v>
      </c>
      <c r="J76" s="2" t="s">
        <v>367</v>
      </c>
      <c r="K76" s="36" t="s">
        <v>338</v>
      </c>
      <c r="L76" s="2">
        <v>2</v>
      </c>
      <c r="M76" s="2" t="s">
        <v>3</v>
      </c>
      <c r="N76" s="43">
        <v>1300000</v>
      </c>
      <c r="O76" s="77">
        <f t="shared" si="2"/>
        <v>2600000</v>
      </c>
      <c r="P76" s="2" t="s">
        <v>2</v>
      </c>
      <c r="Q76" s="2" t="s">
        <v>57</v>
      </c>
      <c r="R76" s="2">
        <v>9437</v>
      </c>
      <c r="S76" s="2"/>
      <c r="T76" s="2">
        <v>100718</v>
      </c>
      <c r="U76" s="3" t="s">
        <v>113</v>
      </c>
      <c r="V76" s="2">
        <v>3</v>
      </c>
      <c r="W76" s="3" t="s">
        <v>339</v>
      </c>
      <c r="X76" s="2">
        <v>1</v>
      </c>
      <c r="Y76" s="2">
        <v>1</v>
      </c>
    </row>
    <row r="77" spans="1:25" ht="37.9" hidden="1" customHeight="1" x14ac:dyDescent="0.25">
      <c r="A77" s="2">
        <v>1</v>
      </c>
      <c r="B77" s="2" t="s">
        <v>55</v>
      </c>
      <c r="C77" s="2" t="s">
        <v>164</v>
      </c>
      <c r="D77" s="6" t="s">
        <v>340</v>
      </c>
      <c r="E77" s="7">
        <v>45762</v>
      </c>
      <c r="F77" s="2" t="s">
        <v>6</v>
      </c>
      <c r="G77" s="2">
        <v>2025</v>
      </c>
      <c r="H77" s="2" t="s">
        <v>166</v>
      </c>
      <c r="I77" s="2" t="s">
        <v>341</v>
      </c>
      <c r="J77" s="2" t="s">
        <v>367</v>
      </c>
      <c r="K77" s="36" t="s">
        <v>342</v>
      </c>
      <c r="L77" s="2">
        <v>2</v>
      </c>
      <c r="M77" s="2" t="s">
        <v>3</v>
      </c>
      <c r="N77" s="43">
        <v>175000</v>
      </c>
      <c r="O77" s="77">
        <f t="shared" si="2"/>
        <v>350000</v>
      </c>
      <c r="P77" s="2" t="s">
        <v>2</v>
      </c>
      <c r="Q77" s="2" t="s">
        <v>57</v>
      </c>
      <c r="R77" s="2">
        <v>9794</v>
      </c>
      <c r="S77" s="2"/>
      <c r="T77" s="2">
        <v>100722</v>
      </c>
      <c r="U77" s="3" t="s">
        <v>113</v>
      </c>
      <c r="V77" s="2">
        <v>3</v>
      </c>
      <c r="W77" s="3">
        <v>2257</v>
      </c>
      <c r="X77" s="2">
        <v>1</v>
      </c>
      <c r="Y77" s="2">
        <v>1</v>
      </c>
    </row>
    <row r="78" spans="1:25" ht="37.9" hidden="1" customHeight="1" x14ac:dyDescent="0.25">
      <c r="A78" s="2">
        <v>1</v>
      </c>
      <c r="B78" s="2" t="s">
        <v>53</v>
      </c>
      <c r="C78" s="2" t="s">
        <v>164</v>
      </c>
      <c r="D78" s="6" t="s">
        <v>478</v>
      </c>
      <c r="E78" s="7">
        <v>45770</v>
      </c>
      <c r="F78" s="2" t="s">
        <v>6</v>
      </c>
      <c r="G78" s="2">
        <v>2025</v>
      </c>
      <c r="H78" s="2" t="s">
        <v>166</v>
      </c>
      <c r="I78" s="2" t="s">
        <v>343</v>
      </c>
      <c r="J78" s="2" t="s">
        <v>367</v>
      </c>
      <c r="K78" s="36" t="s">
        <v>344</v>
      </c>
      <c r="L78" s="2">
        <v>1</v>
      </c>
      <c r="M78" s="2" t="s">
        <v>3</v>
      </c>
      <c r="N78" s="43">
        <v>175000</v>
      </c>
      <c r="O78" s="77">
        <f t="shared" si="2"/>
        <v>175000</v>
      </c>
      <c r="P78" s="2" t="s">
        <v>2</v>
      </c>
      <c r="Q78" s="2" t="s">
        <v>57</v>
      </c>
      <c r="R78" s="2">
        <v>10036</v>
      </c>
      <c r="S78" s="2"/>
      <c r="T78" s="2">
        <v>100850</v>
      </c>
      <c r="U78" s="3" t="s">
        <v>113</v>
      </c>
      <c r="V78" s="2">
        <v>3</v>
      </c>
      <c r="W78" s="3">
        <v>12</v>
      </c>
      <c r="X78" s="2">
        <v>1</v>
      </c>
      <c r="Y78" s="2">
        <v>1</v>
      </c>
    </row>
    <row r="79" spans="1:25" ht="37.9" hidden="1" customHeight="1" x14ac:dyDescent="0.25">
      <c r="A79" s="2">
        <v>1</v>
      </c>
      <c r="B79" s="2" t="s">
        <v>53</v>
      </c>
      <c r="C79" s="2" t="s">
        <v>164</v>
      </c>
      <c r="D79" s="6" t="s">
        <v>478</v>
      </c>
      <c r="E79" s="7">
        <v>45770</v>
      </c>
      <c r="F79" s="2" t="s">
        <v>6</v>
      </c>
      <c r="G79" s="2">
        <v>2025</v>
      </c>
      <c r="H79" s="2" t="s">
        <v>166</v>
      </c>
      <c r="I79" s="2" t="s">
        <v>345</v>
      </c>
      <c r="J79" s="2" t="s">
        <v>367</v>
      </c>
      <c r="K79" s="36" t="s">
        <v>309</v>
      </c>
      <c r="L79" s="2">
        <v>1</v>
      </c>
      <c r="M79" s="2" t="s">
        <v>3</v>
      </c>
      <c r="N79" s="43">
        <v>430000</v>
      </c>
      <c r="O79" s="77">
        <f t="shared" si="2"/>
        <v>430000</v>
      </c>
      <c r="P79" s="2" t="s">
        <v>2</v>
      </c>
      <c r="Q79" s="2" t="s">
        <v>57</v>
      </c>
      <c r="R79" s="2">
        <v>9994</v>
      </c>
      <c r="S79" s="2"/>
      <c r="T79" s="2">
        <v>100851</v>
      </c>
      <c r="U79" s="3" t="s">
        <v>113</v>
      </c>
      <c r="V79" s="2">
        <v>3</v>
      </c>
      <c r="W79" s="3">
        <v>10</v>
      </c>
      <c r="X79" s="2">
        <v>1</v>
      </c>
      <c r="Y79" s="2">
        <v>1</v>
      </c>
    </row>
    <row r="80" spans="1:25" ht="37.9" hidden="1" customHeight="1" x14ac:dyDescent="0.25">
      <c r="A80" s="2">
        <v>1</v>
      </c>
      <c r="B80" s="2" t="s">
        <v>53</v>
      </c>
      <c r="C80" s="2" t="s">
        <v>164</v>
      </c>
      <c r="D80" s="6" t="s">
        <v>478</v>
      </c>
      <c r="E80" s="7">
        <v>45770</v>
      </c>
      <c r="F80" s="2" t="s">
        <v>6</v>
      </c>
      <c r="G80" s="2">
        <v>2025</v>
      </c>
      <c r="H80" s="2" t="s">
        <v>166</v>
      </c>
      <c r="I80" s="2" t="s">
        <v>346</v>
      </c>
      <c r="J80" s="2" t="s">
        <v>367</v>
      </c>
      <c r="K80" s="36" t="s">
        <v>347</v>
      </c>
      <c r="L80" s="2">
        <v>1</v>
      </c>
      <c r="M80" s="2" t="s">
        <v>3</v>
      </c>
      <c r="N80" s="43">
        <v>190000</v>
      </c>
      <c r="O80" s="77">
        <f t="shared" si="2"/>
        <v>190000</v>
      </c>
      <c r="P80" s="2" t="s">
        <v>2</v>
      </c>
      <c r="Q80" s="2" t="s">
        <v>57</v>
      </c>
      <c r="R80" s="2">
        <v>10035</v>
      </c>
      <c r="S80" s="2"/>
      <c r="T80" s="2">
        <v>100853</v>
      </c>
      <c r="U80" s="3" t="s">
        <v>113</v>
      </c>
      <c r="V80" s="2">
        <v>3</v>
      </c>
      <c r="W80" s="3">
        <v>11</v>
      </c>
      <c r="X80" s="2">
        <v>1</v>
      </c>
      <c r="Y80" s="2">
        <v>1</v>
      </c>
    </row>
    <row r="81" spans="1:25" ht="37.9" hidden="1" customHeight="1" x14ac:dyDescent="0.25">
      <c r="A81" s="2">
        <v>1</v>
      </c>
      <c r="B81" s="2" t="s">
        <v>53</v>
      </c>
      <c r="C81" s="2" t="s">
        <v>164</v>
      </c>
      <c r="D81" s="6" t="s">
        <v>475</v>
      </c>
      <c r="E81" s="7">
        <v>45770</v>
      </c>
      <c r="F81" s="2" t="s">
        <v>6</v>
      </c>
      <c r="G81" s="2">
        <v>2025</v>
      </c>
      <c r="H81" s="2" t="s">
        <v>166</v>
      </c>
      <c r="I81" s="2" t="s">
        <v>348</v>
      </c>
      <c r="J81" s="2" t="s">
        <v>367</v>
      </c>
      <c r="K81" s="36" t="s">
        <v>349</v>
      </c>
      <c r="L81" s="2">
        <v>1</v>
      </c>
      <c r="M81" s="2" t="s">
        <v>3</v>
      </c>
      <c r="N81" s="43">
        <v>395000</v>
      </c>
      <c r="O81" s="77">
        <f t="shared" si="2"/>
        <v>395000</v>
      </c>
      <c r="P81" s="2" t="s">
        <v>2</v>
      </c>
      <c r="Q81" s="2" t="s">
        <v>57</v>
      </c>
      <c r="R81" s="2">
        <v>10037</v>
      </c>
      <c r="S81" s="2"/>
      <c r="T81" s="2">
        <v>100860</v>
      </c>
      <c r="U81" s="3" t="s">
        <v>113</v>
      </c>
      <c r="V81" s="2">
        <v>3</v>
      </c>
      <c r="W81" s="3">
        <v>13</v>
      </c>
      <c r="X81" s="2">
        <v>1</v>
      </c>
      <c r="Y81" s="2">
        <v>1</v>
      </c>
    </row>
    <row r="82" spans="1:25" ht="37.9" hidden="1" customHeight="1" x14ac:dyDescent="0.25">
      <c r="A82" s="2">
        <v>1</v>
      </c>
      <c r="B82" s="2" t="s">
        <v>53</v>
      </c>
      <c r="C82" s="2" t="s">
        <v>164</v>
      </c>
      <c r="D82" s="6" t="s">
        <v>482</v>
      </c>
      <c r="E82" s="7">
        <v>45770</v>
      </c>
      <c r="F82" s="2" t="s">
        <v>6</v>
      </c>
      <c r="G82" s="2">
        <v>2025</v>
      </c>
      <c r="H82" s="2" t="s">
        <v>166</v>
      </c>
      <c r="I82" s="2" t="s">
        <v>350</v>
      </c>
      <c r="J82" s="2" t="s">
        <v>367</v>
      </c>
      <c r="K82" s="36" t="s">
        <v>351</v>
      </c>
      <c r="L82" s="2">
        <v>1</v>
      </c>
      <c r="M82" s="2" t="s">
        <v>3</v>
      </c>
      <c r="N82" s="43">
        <v>165000</v>
      </c>
      <c r="O82" s="77">
        <f t="shared" si="2"/>
        <v>165000</v>
      </c>
      <c r="P82" s="2" t="s">
        <v>2</v>
      </c>
      <c r="Q82" s="2" t="s">
        <v>57</v>
      </c>
      <c r="R82" s="2">
        <v>10037</v>
      </c>
      <c r="S82" s="2"/>
      <c r="T82" s="2">
        <v>100861</v>
      </c>
      <c r="U82" s="3" t="s">
        <v>113</v>
      </c>
      <c r="V82" s="2">
        <v>3</v>
      </c>
      <c r="W82" s="3">
        <v>13</v>
      </c>
      <c r="X82" s="2">
        <v>1</v>
      </c>
      <c r="Y82" s="2">
        <v>1</v>
      </c>
    </row>
    <row r="83" spans="1:25" ht="37.9" hidden="1" customHeight="1" x14ac:dyDescent="0.25">
      <c r="A83" s="2">
        <v>1</v>
      </c>
      <c r="B83" s="2" t="s">
        <v>53</v>
      </c>
      <c r="C83" s="2" t="s">
        <v>164</v>
      </c>
      <c r="D83" s="6" t="s">
        <v>169</v>
      </c>
      <c r="E83" s="7">
        <v>45770</v>
      </c>
      <c r="F83" s="2" t="s">
        <v>6</v>
      </c>
      <c r="G83" s="2">
        <v>2025</v>
      </c>
      <c r="H83" s="2" t="s">
        <v>166</v>
      </c>
      <c r="I83" s="2" t="s">
        <v>352</v>
      </c>
      <c r="J83" s="2" t="s">
        <v>367</v>
      </c>
      <c r="K83" s="36" t="s">
        <v>353</v>
      </c>
      <c r="L83" s="2">
        <v>1</v>
      </c>
      <c r="M83" s="2" t="s">
        <v>3</v>
      </c>
      <c r="N83" s="43">
        <v>285000</v>
      </c>
      <c r="O83" s="77">
        <f t="shared" si="2"/>
        <v>285000</v>
      </c>
      <c r="P83" s="2" t="s">
        <v>2</v>
      </c>
      <c r="Q83" s="2" t="s">
        <v>57</v>
      </c>
      <c r="R83" s="2">
        <v>10037</v>
      </c>
      <c r="S83" s="2"/>
      <c r="T83" s="2">
        <v>100862</v>
      </c>
      <c r="U83" s="3" t="s">
        <v>113</v>
      </c>
      <c r="V83" s="2">
        <v>3</v>
      </c>
      <c r="W83" s="3">
        <v>13</v>
      </c>
      <c r="X83" s="2">
        <v>1</v>
      </c>
      <c r="Y83" s="2">
        <v>1</v>
      </c>
    </row>
    <row r="84" spans="1:25" ht="37.9" hidden="1" customHeight="1" x14ac:dyDescent="0.25">
      <c r="A84" s="2">
        <v>1</v>
      </c>
      <c r="B84" s="2" t="s">
        <v>8</v>
      </c>
      <c r="C84" s="2" t="s">
        <v>164</v>
      </c>
      <c r="D84" s="6" t="s">
        <v>354</v>
      </c>
      <c r="E84" s="7">
        <v>45771</v>
      </c>
      <c r="F84" s="2" t="s">
        <v>6</v>
      </c>
      <c r="G84" s="2">
        <v>2025</v>
      </c>
      <c r="H84" s="2" t="s">
        <v>166</v>
      </c>
      <c r="I84" s="2" t="s">
        <v>355</v>
      </c>
      <c r="J84" s="2" t="s">
        <v>367</v>
      </c>
      <c r="K84" s="36" t="s">
        <v>356</v>
      </c>
      <c r="L84" s="2">
        <v>1</v>
      </c>
      <c r="M84" s="2" t="s">
        <v>3</v>
      </c>
      <c r="N84" s="43">
        <v>600</v>
      </c>
      <c r="O84" s="77">
        <f t="shared" si="2"/>
        <v>600</v>
      </c>
      <c r="P84" s="2" t="s">
        <v>2</v>
      </c>
      <c r="Q84" s="2" t="s">
        <v>298</v>
      </c>
      <c r="R84" s="2">
        <v>23042301</v>
      </c>
      <c r="S84" s="2"/>
      <c r="T84" s="2">
        <v>100864</v>
      </c>
      <c r="U84" s="3" t="s">
        <v>113</v>
      </c>
      <c r="V84" s="2">
        <v>3</v>
      </c>
      <c r="W84" s="3" t="s">
        <v>357</v>
      </c>
      <c r="X84" s="2">
        <v>1</v>
      </c>
      <c r="Y84" s="2">
        <v>1</v>
      </c>
    </row>
    <row r="85" spans="1:25" ht="37.9" hidden="1" customHeight="1" x14ac:dyDescent="0.25">
      <c r="A85" s="2">
        <v>1</v>
      </c>
      <c r="B85" s="2" t="s">
        <v>44</v>
      </c>
      <c r="C85" s="2" t="s">
        <v>164</v>
      </c>
      <c r="D85" s="6" t="s">
        <v>358</v>
      </c>
      <c r="E85" s="7">
        <v>45777</v>
      </c>
      <c r="F85" s="2" t="s">
        <v>6</v>
      </c>
      <c r="G85" s="2">
        <v>2025</v>
      </c>
      <c r="H85" s="2" t="s">
        <v>166</v>
      </c>
      <c r="I85" s="2" t="s">
        <v>359</v>
      </c>
      <c r="J85" s="2" t="s">
        <v>367</v>
      </c>
      <c r="K85" s="36" t="s">
        <v>360</v>
      </c>
      <c r="L85" s="2">
        <v>1</v>
      </c>
      <c r="M85" s="2" t="s">
        <v>3</v>
      </c>
      <c r="N85" s="43">
        <v>370000</v>
      </c>
      <c r="O85" s="77">
        <f t="shared" si="2"/>
        <v>370000</v>
      </c>
      <c r="P85" s="2" t="s">
        <v>2</v>
      </c>
      <c r="Q85" s="2" t="s">
        <v>57</v>
      </c>
      <c r="R85" s="2">
        <v>10066</v>
      </c>
      <c r="S85" s="2"/>
      <c r="T85" s="2">
        <v>100865</v>
      </c>
      <c r="U85" s="3" t="s">
        <v>113</v>
      </c>
      <c r="V85" s="2">
        <v>3</v>
      </c>
      <c r="W85" s="3">
        <v>16</v>
      </c>
      <c r="X85" s="2">
        <v>1</v>
      </c>
      <c r="Y85" s="2">
        <v>1</v>
      </c>
    </row>
    <row r="86" spans="1:25" ht="37.9" hidden="1" customHeight="1" x14ac:dyDescent="0.25">
      <c r="A86" s="2">
        <v>1</v>
      </c>
      <c r="B86" s="2" t="s">
        <v>44</v>
      </c>
      <c r="C86" s="2" t="s">
        <v>164</v>
      </c>
      <c r="D86" s="6" t="s">
        <v>476</v>
      </c>
      <c r="E86" s="7">
        <v>45777</v>
      </c>
      <c r="F86" s="2" t="s">
        <v>6</v>
      </c>
      <c r="G86" s="2">
        <v>2025</v>
      </c>
      <c r="H86" s="2" t="s">
        <v>166</v>
      </c>
      <c r="I86" s="2" t="s">
        <v>361</v>
      </c>
      <c r="J86" s="2" t="s">
        <v>367</v>
      </c>
      <c r="K86" s="36" t="s">
        <v>362</v>
      </c>
      <c r="L86" s="2">
        <v>1</v>
      </c>
      <c r="M86" s="2" t="s">
        <v>3</v>
      </c>
      <c r="N86" s="43">
        <v>170000</v>
      </c>
      <c r="O86" s="77">
        <f>N86*L86</f>
        <v>170000</v>
      </c>
      <c r="P86" s="2" t="s">
        <v>2</v>
      </c>
      <c r="Q86" s="2" t="s">
        <v>57</v>
      </c>
      <c r="R86" s="2">
        <v>10066</v>
      </c>
      <c r="S86" s="2"/>
      <c r="T86" s="2">
        <v>101156</v>
      </c>
      <c r="U86" s="3" t="s">
        <v>113</v>
      </c>
      <c r="V86" s="2">
        <v>3</v>
      </c>
      <c r="W86" s="3">
        <v>16</v>
      </c>
      <c r="X86" s="2">
        <v>1</v>
      </c>
      <c r="Y86" s="2">
        <v>1</v>
      </c>
    </row>
    <row r="87" spans="1:25" ht="37.9" hidden="1" customHeight="1" x14ac:dyDescent="0.25">
      <c r="A87" s="2">
        <v>1</v>
      </c>
      <c r="B87" s="2" t="s">
        <v>8</v>
      </c>
      <c r="C87" s="2" t="s">
        <v>164</v>
      </c>
      <c r="D87" s="6" t="s">
        <v>478</v>
      </c>
      <c r="E87" s="7">
        <v>45775</v>
      </c>
      <c r="F87" s="2" t="s">
        <v>6</v>
      </c>
      <c r="G87" s="2">
        <v>2025</v>
      </c>
      <c r="H87" s="2" t="s">
        <v>173</v>
      </c>
      <c r="I87" s="2" t="s">
        <v>363</v>
      </c>
      <c r="J87" s="2" t="s">
        <v>367</v>
      </c>
      <c r="K87" s="36" t="s">
        <v>364</v>
      </c>
      <c r="L87" s="2">
        <v>1</v>
      </c>
      <c r="M87" s="2" t="s">
        <v>3</v>
      </c>
      <c r="N87" s="43">
        <v>2120000</v>
      </c>
      <c r="O87" s="77">
        <f t="shared" ref="O87:O92" si="3">N87*L87</f>
        <v>2120000</v>
      </c>
      <c r="P87" s="2" t="s">
        <v>2</v>
      </c>
      <c r="Q87" s="2" t="s">
        <v>365</v>
      </c>
      <c r="R87" s="2">
        <v>250425</v>
      </c>
      <c r="S87" s="2"/>
      <c r="T87" s="2">
        <v>101079</v>
      </c>
      <c r="U87" s="3" t="s">
        <v>113</v>
      </c>
      <c r="V87" s="2">
        <v>3</v>
      </c>
      <c r="W87" s="3">
        <v>250425</v>
      </c>
      <c r="X87" s="2">
        <v>1</v>
      </c>
      <c r="Y87" s="2">
        <v>1</v>
      </c>
    </row>
    <row r="88" spans="1:25" ht="37.9" hidden="1" customHeight="1" x14ac:dyDescent="0.25">
      <c r="A88" s="2">
        <v>1</v>
      </c>
      <c r="B88" s="2" t="s">
        <v>55</v>
      </c>
      <c r="C88" s="2" t="s">
        <v>164</v>
      </c>
      <c r="D88" s="6" t="s">
        <v>388</v>
      </c>
      <c r="E88" s="7">
        <v>45780</v>
      </c>
      <c r="F88" s="2" t="s">
        <v>389</v>
      </c>
      <c r="G88" s="2">
        <v>2025</v>
      </c>
      <c r="H88" s="2" t="s">
        <v>166</v>
      </c>
      <c r="I88" s="2" t="s">
        <v>390</v>
      </c>
      <c r="J88" s="2" t="s">
        <v>367</v>
      </c>
      <c r="K88" s="36" t="s">
        <v>400</v>
      </c>
      <c r="L88" s="2">
        <v>1</v>
      </c>
      <c r="M88" s="2" t="s">
        <v>3</v>
      </c>
      <c r="N88" s="43">
        <v>379000</v>
      </c>
      <c r="O88" s="77">
        <f t="shared" si="3"/>
        <v>379000</v>
      </c>
      <c r="P88" s="2" t="s">
        <v>2</v>
      </c>
      <c r="Q88" s="2" t="s">
        <v>57</v>
      </c>
      <c r="R88" s="2">
        <v>10142</v>
      </c>
      <c r="S88" s="2"/>
      <c r="T88" s="2">
        <v>101064</v>
      </c>
      <c r="U88" s="3" t="s">
        <v>113</v>
      </c>
      <c r="V88" s="2">
        <v>3</v>
      </c>
      <c r="W88" s="3">
        <v>21</v>
      </c>
      <c r="X88" s="2">
        <v>1</v>
      </c>
      <c r="Y88" s="2">
        <v>1</v>
      </c>
    </row>
    <row r="89" spans="1:25" ht="37.9" hidden="1" customHeight="1" x14ac:dyDescent="0.25">
      <c r="A89" s="2">
        <v>2</v>
      </c>
      <c r="B89" s="2" t="s">
        <v>55</v>
      </c>
      <c r="C89" s="2" t="s">
        <v>164</v>
      </c>
      <c r="D89" s="6" t="s">
        <v>340</v>
      </c>
      <c r="E89" s="7">
        <v>45780</v>
      </c>
      <c r="F89" s="2" t="s">
        <v>389</v>
      </c>
      <c r="G89" s="2">
        <v>2025</v>
      </c>
      <c r="H89" s="2" t="s">
        <v>173</v>
      </c>
      <c r="I89" s="2" t="s">
        <v>391</v>
      </c>
      <c r="J89" s="2" t="s">
        <v>367</v>
      </c>
      <c r="K89" s="36" t="s">
        <v>401</v>
      </c>
      <c r="L89" s="2">
        <v>1</v>
      </c>
      <c r="M89" s="2" t="s">
        <v>3</v>
      </c>
      <c r="N89" s="43">
        <v>292500</v>
      </c>
      <c r="O89" s="77">
        <f t="shared" si="3"/>
        <v>292500</v>
      </c>
      <c r="P89" s="2" t="s">
        <v>2</v>
      </c>
      <c r="Q89" s="2" t="s">
        <v>57</v>
      </c>
      <c r="R89" s="2">
        <v>10121</v>
      </c>
      <c r="S89" s="2"/>
      <c r="T89" s="2">
        <v>101297</v>
      </c>
      <c r="U89" s="3" t="s">
        <v>113</v>
      </c>
      <c r="V89" s="2">
        <v>3</v>
      </c>
      <c r="W89" s="3">
        <v>17</v>
      </c>
      <c r="X89" s="2">
        <v>1</v>
      </c>
      <c r="Y89" s="2">
        <v>1</v>
      </c>
    </row>
    <row r="90" spans="1:25" ht="37.9" hidden="1" customHeight="1" x14ac:dyDescent="0.25">
      <c r="A90" s="2">
        <v>1</v>
      </c>
      <c r="B90" s="2" t="s">
        <v>55</v>
      </c>
      <c r="C90" s="2" t="s">
        <v>164</v>
      </c>
      <c r="D90" s="6" t="s">
        <v>392</v>
      </c>
      <c r="E90" s="7">
        <v>45782</v>
      </c>
      <c r="F90" s="2" t="s">
        <v>389</v>
      </c>
      <c r="G90" s="2">
        <v>2025</v>
      </c>
      <c r="H90" s="2" t="s">
        <v>173</v>
      </c>
      <c r="I90" s="2" t="s">
        <v>393</v>
      </c>
      <c r="J90" s="2" t="s">
        <v>367</v>
      </c>
      <c r="K90" s="36" t="s">
        <v>394</v>
      </c>
      <c r="L90" s="2">
        <v>1</v>
      </c>
      <c r="M90" s="2" t="s">
        <v>3</v>
      </c>
      <c r="N90" s="43">
        <v>287500</v>
      </c>
      <c r="O90" s="77">
        <f t="shared" si="3"/>
        <v>287500</v>
      </c>
      <c r="P90" s="2" t="s">
        <v>2</v>
      </c>
      <c r="Q90" s="2" t="s">
        <v>67</v>
      </c>
      <c r="R90" s="2" t="s">
        <v>295</v>
      </c>
      <c r="S90" s="2"/>
      <c r="T90" s="2">
        <v>101062</v>
      </c>
      <c r="U90" s="3" t="s">
        <v>113</v>
      </c>
      <c r="V90" s="2">
        <v>3</v>
      </c>
      <c r="W90" s="3">
        <v>381</v>
      </c>
      <c r="X90" s="2">
        <v>1</v>
      </c>
      <c r="Y90" s="2">
        <v>1</v>
      </c>
    </row>
    <row r="91" spans="1:25" ht="37.9" hidden="1" customHeight="1" x14ac:dyDescent="0.25">
      <c r="A91" s="2">
        <v>1</v>
      </c>
      <c r="B91" s="2" t="s">
        <v>55</v>
      </c>
      <c r="C91" s="2" t="s">
        <v>164</v>
      </c>
      <c r="D91" s="6" t="s">
        <v>72</v>
      </c>
      <c r="E91" s="7">
        <v>45783</v>
      </c>
      <c r="F91" s="2" t="s">
        <v>389</v>
      </c>
      <c r="G91" s="2">
        <v>2025</v>
      </c>
      <c r="H91" s="2" t="s">
        <v>166</v>
      </c>
      <c r="I91" s="2" t="s">
        <v>395</v>
      </c>
      <c r="J91" s="2" t="s">
        <v>367</v>
      </c>
      <c r="K91" s="36" t="s">
        <v>396</v>
      </c>
      <c r="L91" s="2">
        <v>1</v>
      </c>
      <c r="M91" s="2" t="s">
        <v>3</v>
      </c>
      <c r="N91" s="43">
        <v>325000</v>
      </c>
      <c r="O91" s="77">
        <f t="shared" si="3"/>
        <v>325000</v>
      </c>
      <c r="P91" s="2" t="s">
        <v>2</v>
      </c>
      <c r="Q91" s="2" t="s">
        <v>57</v>
      </c>
      <c r="R91" s="2">
        <v>9408</v>
      </c>
      <c r="S91" s="2"/>
      <c r="T91" s="2">
        <v>101063</v>
      </c>
      <c r="U91" s="3" t="s">
        <v>113</v>
      </c>
      <c r="V91" s="2">
        <v>3</v>
      </c>
      <c r="W91" s="3">
        <v>1887</v>
      </c>
      <c r="X91" s="2">
        <v>1</v>
      </c>
      <c r="Y91" s="2">
        <v>1</v>
      </c>
    </row>
    <row r="92" spans="1:25" ht="37.9" hidden="1" customHeight="1" x14ac:dyDescent="0.25">
      <c r="A92" s="2">
        <v>1</v>
      </c>
      <c r="B92" s="2" t="s">
        <v>43</v>
      </c>
      <c r="C92" s="2" t="s">
        <v>164</v>
      </c>
      <c r="D92" s="6" t="s">
        <v>397</v>
      </c>
      <c r="E92" s="7">
        <v>45789</v>
      </c>
      <c r="F92" s="2" t="s">
        <v>389</v>
      </c>
      <c r="G92" s="2">
        <v>2025</v>
      </c>
      <c r="H92" s="2" t="s">
        <v>166</v>
      </c>
      <c r="I92" s="2" t="s">
        <v>398</v>
      </c>
      <c r="J92" s="2" t="s">
        <v>367</v>
      </c>
      <c r="K92" s="36" t="s">
        <v>399</v>
      </c>
      <c r="L92" s="2">
        <v>1</v>
      </c>
      <c r="M92" s="2" t="s">
        <v>3</v>
      </c>
      <c r="N92" s="43">
        <v>208170</v>
      </c>
      <c r="O92" s="77">
        <f t="shared" si="3"/>
        <v>208170</v>
      </c>
      <c r="P92" s="2" t="s">
        <v>2</v>
      </c>
      <c r="Q92" s="2" t="s">
        <v>251</v>
      </c>
      <c r="R92" s="2">
        <v>11721</v>
      </c>
      <c r="S92" s="2"/>
      <c r="T92" s="2">
        <v>101047</v>
      </c>
      <c r="U92" s="3" t="s">
        <v>113</v>
      </c>
      <c r="V92" s="2">
        <v>3</v>
      </c>
      <c r="W92" s="3">
        <v>47634</v>
      </c>
      <c r="X92" s="2">
        <v>1</v>
      </c>
      <c r="Y92" s="2">
        <v>1</v>
      </c>
    </row>
    <row r="93" spans="1:25" ht="37.9" hidden="1" customHeight="1" x14ac:dyDescent="0.25">
      <c r="A93" s="2">
        <v>1</v>
      </c>
      <c r="B93" s="2" t="s">
        <v>10</v>
      </c>
      <c r="C93" s="2" t="s">
        <v>164</v>
      </c>
      <c r="D93" s="6" t="s">
        <v>417</v>
      </c>
      <c r="E93" s="7">
        <v>45792</v>
      </c>
      <c r="F93" s="2" t="s">
        <v>389</v>
      </c>
      <c r="G93" s="2">
        <v>2025</v>
      </c>
      <c r="H93" s="2" t="s">
        <v>166</v>
      </c>
      <c r="I93" s="2" t="s">
        <v>412</v>
      </c>
      <c r="J93" s="2" t="s">
        <v>367</v>
      </c>
      <c r="K93" s="36" t="s">
        <v>415</v>
      </c>
      <c r="L93" s="2">
        <v>1</v>
      </c>
      <c r="M93" s="2" t="s">
        <v>3</v>
      </c>
      <c r="N93" s="43">
        <v>740000</v>
      </c>
      <c r="O93" s="77">
        <f>N93*L93</f>
        <v>740000</v>
      </c>
      <c r="P93" s="2" t="s">
        <v>2</v>
      </c>
      <c r="Q93" s="2" t="s">
        <v>414</v>
      </c>
      <c r="R93" s="2">
        <v>8273</v>
      </c>
      <c r="S93" s="2"/>
      <c r="T93" s="2">
        <v>101531</v>
      </c>
      <c r="U93" s="3" t="s">
        <v>113</v>
      </c>
      <c r="V93" s="2">
        <v>3</v>
      </c>
      <c r="W93" s="3">
        <v>16</v>
      </c>
      <c r="X93" s="2">
        <v>1</v>
      </c>
      <c r="Y93" s="2">
        <v>1</v>
      </c>
    </row>
    <row r="94" spans="1:25" ht="37.9" hidden="1" customHeight="1" x14ac:dyDescent="0.25">
      <c r="A94" s="2">
        <v>1</v>
      </c>
      <c r="B94" s="2" t="s">
        <v>10</v>
      </c>
      <c r="C94" s="2" t="s">
        <v>164</v>
      </c>
      <c r="D94" s="6" t="s">
        <v>417</v>
      </c>
      <c r="E94" s="7">
        <v>45792</v>
      </c>
      <c r="F94" s="2" t="s">
        <v>389</v>
      </c>
      <c r="G94" s="2">
        <v>2025</v>
      </c>
      <c r="H94" s="2" t="s">
        <v>166</v>
      </c>
      <c r="I94" s="2" t="s">
        <v>413</v>
      </c>
      <c r="J94" s="2" t="s">
        <v>367</v>
      </c>
      <c r="K94" s="36" t="s">
        <v>416</v>
      </c>
      <c r="L94" s="2">
        <v>1</v>
      </c>
      <c r="M94" s="2" t="s">
        <v>3</v>
      </c>
      <c r="N94" s="43">
        <v>1121250</v>
      </c>
      <c r="O94" s="77">
        <f t="shared" ref="O94:O124" si="4">N94*L94</f>
        <v>1121250</v>
      </c>
      <c r="P94" s="2" t="s">
        <v>2</v>
      </c>
      <c r="Q94" s="2" t="s">
        <v>414</v>
      </c>
      <c r="R94" s="2">
        <v>8271</v>
      </c>
      <c r="S94" s="2"/>
      <c r="T94" s="2">
        <v>101532</v>
      </c>
      <c r="U94" s="3" t="s">
        <v>113</v>
      </c>
      <c r="V94" s="2">
        <v>3</v>
      </c>
      <c r="W94" s="3">
        <v>16</v>
      </c>
      <c r="X94" s="2">
        <v>1</v>
      </c>
      <c r="Y94" s="2">
        <v>1</v>
      </c>
    </row>
    <row r="95" spans="1:25" ht="37.9" hidden="1" customHeight="1" x14ac:dyDescent="0.25">
      <c r="A95" s="2">
        <v>1</v>
      </c>
      <c r="B95" s="2" t="s">
        <v>16</v>
      </c>
      <c r="C95" s="2" t="s">
        <v>164</v>
      </c>
      <c r="D95" s="6" t="s">
        <v>408</v>
      </c>
      <c r="E95" s="7">
        <v>45797</v>
      </c>
      <c r="F95" s="2" t="s">
        <v>389</v>
      </c>
      <c r="G95" s="2">
        <v>2025</v>
      </c>
      <c r="H95" s="2" t="s">
        <v>166</v>
      </c>
      <c r="I95" s="2" t="s">
        <v>418</v>
      </c>
      <c r="J95" s="2" t="s">
        <v>367</v>
      </c>
      <c r="K95" s="36" t="s">
        <v>419</v>
      </c>
      <c r="L95" s="2">
        <v>2</v>
      </c>
      <c r="M95" s="2" t="s">
        <v>3</v>
      </c>
      <c r="N95" s="43">
        <v>930000</v>
      </c>
      <c r="O95" s="77">
        <f t="shared" si="4"/>
        <v>1860000</v>
      </c>
      <c r="P95" s="2" t="s">
        <v>2</v>
      </c>
      <c r="Q95" s="2" t="s">
        <v>57</v>
      </c>
      <c r="R95" s="2">
        <v>10181</v>
      </c>
      <c r="S95" s="2"/>
      <c r="T95" s="2">
        <v>101166</v>
      </c>
      <c r="U95" s="3" t="s">
        <v>113</v>
      </c>
      <c r="V95" s="2">
        <v>3</v>
      </c>
      <c r="W95" s="3">
        <v>26</v>
      </c>
      <c r="X95" s="2">
        <v>1</v>
      </c>
      <c r="Y95" s="2">
        <v>1</v>
      </c>
    </row>
    <row r="96" spans="1:25" ht="37.9" hidden="1" customHeight="1" x14ac:dyDescent="0.25">
      <c r="A96" s="2">
        <v>1</v>
      </c>
      <c r="B96" s="2" t="s">
        <v>10</v>
      </c>
      <c r="C96" s="2" t="s">
        <v>164</v>
      </c>
      <c r="D96" s="6" t="s">
        <v>420</v>
      </c>
      <c r="E96" s="7">
        <v>45794</v>
      </c>
      <c r="F96" s="2" t="s">
        <v>389</v>
      </c>
      <c r="G96" s="2">
        <v>2025</v>
      </c>
      <c r="H96" s="2" t="s">
        <v>173</v>
      </c>
      <c r="I96" s="2" t="s">
        <v>421</v>
      </c>
      <c r="J96" s="2" t="s">
        <v>424</v>
      </c>
      <c r="K96" s="36" t="s">
        <v>422</v>
      </c>
      <c r="L96" s="2">
        <v>35</v>
      </c>
      <c r="M96" s="2" t="s">
        <v>3</v>
      </c>
      <c r="N96" s="43">
        <v>34285.714999999997</v>
      </c>
      <c r="O96" s="77">
        <f t="shared" si="4"/>
        <v>1200000.0249999999</v>
      </c>
      <c r="P96" s="2" t="s">
        <v>2</v>
      </c>
      <c r="Q96" s="2" t="s">
        <v>423</v>
      </c>
      <c r="R96" s="2">
        <v>65650</v>
      </c>
      <c r="S96" s="2"/>
      <c r="T96" s="2">
        <v>101339</v>
      </c>
      <c r="U96" s="3" t="s">
        <v>113</v>
      </c>
      <c r="V96" s="2">
        <v>3</v>
      </c>
      <c r="W96" s="3">
        <v>65650</v>
      </c>
      <c r="X96" s="2">
        <v>1</v>
      </c>
      <c r="Y96" s="2">
        <v>1</v>
      </c>
    </row>
    <row r="97" spans="1:25" ht="37.9" hidden="1" customHeight="1" x14ac:dyDescent="0.25">
      <c r="A97" s="2">
        <v>2</v>
      </c>
      <c r="B97" s="2" t="s">
        <v>53</v>
      </c>
      <c r="C97" s="2" t="s">
        <v>164</v>
      </c>
      <c r="D97" s="6" t="s">
        <v>74</v>
      </c>
      <c r="E97" s="7">
        <v>45817</v>
      </c>
      <c r="F97" s="2" t="s">
        <v>434</v>
      </c>
      <c r="G97" s="2">
        <v>2025</v>
      </c>
      <c r="H97" s="2" t="s">
        <v>166</v>
      </c>
      <c r="I97" s="2" t="s">
        <v>435</v>
      </c>
      <c r="J97" s="2" t="s">
        <v>367</v>
      </c>
      <c r="K97" s="36" t="s">
        <v>444</v>
      </c>
      <c r="L97" s="2">
        <v>1</v>
      </c>
      <c r="M97" s="2" t="s">
        <v>3</v>
      </c>
      <c r="N97" s="43">
        <v>468000</v>
      </c>
      <c r="O97" s="77">
        <f t="shared" si="4"/>
        <v>468000</v>
      </c>
      <c r="P97" s="2" t="s">
        <v>2</v>
      </c>
      <c r="Q97" s="2" t="s">
        <v>57</v>
      </c>
      <c r="R97" s="2">
        <v>10241</v>
      </c>
      <c r="S97" s="2"/>
      <c r="T97" s="2">
        <v>101448</v>
      </c>
      <c r="U97" s="3" t="s">
        <v>113</v>
      </c>
      <c r="V97" s="2">
        <v>3</v>
      </c>
      <c r="W97" s="3">
        <v>36</v>
      </c>
      <c r="X97" s="2">
        <v>1</v>
      </c>
      <c r="Y97" s="2">
        <v>1</v>
      </c>
    </row>
    <row r="98" spans="1:25" ht="37.9" hidden="1" customHeight="1" x14ac:dyDescent="0.25">
      <c r="A98" s="2"/>
      <c r="B98" s="2" t="s">
        <v>53</v>
      </c>
      <c r="C98" s="2" t="s">
        <v>164</v>
      </c>
      <c r="D98" s="6" t="s">
        <v>74</v>
      </c>
      <c r="E98" s="7">
        <v>45817</v>
      </c>
      <c r="F98" s="2" t="s">
        <v>434</v>
      </c>
      <c r="G98" s="2">
        <v>2025</v>
      </c>
      <c r="H98" s="2" t="s">
        <v>166</v>
      </c>
      <c r="I98" s="2" t="s">
        <v>435</v>
      </c>
      <c r="J98" s="2" t="s">
        <v>367</v>
      </c>
      <c r="K98" s="36" t="s">
        <v>445</v>
      </c>
      <c r="L98" s="2">
        <v>2</v>
      </c>
      <c r="M98" s="2" t="s">
        <v>3</v>
      </c>
      <c r="N98" s="43">
        <v>147000</v>
      </c>
      <c r="O98" s="77">
        <f t="shared" si="4"/>
        <v>294000</v>
      </c>
      <c r="P98" s="2" t="s">
        <v>2</v>
      </c>
      <c r="Q98" s="2" t="s">
        <v>57</v>
      </c>
      <c r="R98" s="2">
        <v>10241</v>
      </c>
      <c r="S98" s="2"/>
      <c r="T98" s="2">
        <v>101448</v>
      </c>
      <c r="U98" s="3" t="s">
        <v>113</v>
      </c>
      <c r="V98" s="2">
        <v>3</v>
      </c>
      <c r="W98" s="3">
        <v>36</v>
      </c>
      <c r="X98" s="2"/>
      <c r="Y98" s="2">
        <v>1</v>
      </c>
    </row>
    <row r="99" spans="1:25" ht="37.9" hidden="1" customHeight="1" x14ac:dyDescent="0.25">
      <c r="A99" s="2">
        <v>1</v>
      </c>
      <c r="B99" s="2" t="s">
        <v>55</v>
      </c>
      <c r="C99" s="2" t="s">
        <v>164</v>
      </c>
      <c r="D99" s="6" t="s">
        <v>74</v>
      </c>
      <c r="E99" s="7">
        <v>45817</v>
      </c>
      <c r="F99" s="2" t="s">
        <v>434</v>
      </c>
      <c r="G99" s="2">
        <v>2025</v>
      </c>
      <c r="H99" s="2" t="s">
        <v>166</v>
      </c>
      <c r="I99" s="2" t="s">
        <v>436</v>
      </c>
      <c r="J99" s="2" t="s">
        <v>367</v>
      </c>
      <c r="K99" s="36" t="s">
        <v>471</v>
      </c>
      <c r="L99" s="2">
        <v>2</v>
      </c>
      <c r="M99" s="2" t="s">
        <v>3</v>
      </c>
      <c r="N99" s="43">
        <v>266000</v>
      </c>
      <c r="O99" s="77">
        <f t="shared" si="4"/>
        <v>532000</v>
      </c>
      <c r="P99" s="2" t="s">
        <v>2</v>
      </c>
      <c r="Q99" s="2" t="s">
        <v>57</v>
      </c>
      <c r="R99" s="2">
        <v>10241</v>
      </c>
      <c r="S99" s="2"/>
      <c r="T99" s="2">
        <v>101449</v>
      </c>
      <c r="U99" s="3" t="s">
        <v>113</v>
      </c>
      <c r="V99" s="2">
        <v>3</v>
      </c>
      <c r="W99" s="3">
        <v>36</v>
      </c>
      <c r="X99" s="2">
        <v>1</v>
      </c>
      <c r="Y99" s="2">
        <v>1</v>
      </c>
    </row>
    <row r="100" spans="1:25" ht="37.9" hidden="1" customHeight="1" x14ac:dyDescent="0.25">
      <c r="A100" s="2">
        <v>4</v>
      </c>
      <c r="B100" s="2" t="s">
        <v>55</v>
      </c>
      <c r="C100" s="2" t="s">
        <v>164</v>
      </c>
      <c r="D100" s="6" t="s">
        <v>474</v>
      </c>
      <c r="E100" s="7">
        <v>45817</v>
      </c>
      <c r="F100" s="2" t="s">
        <v>434</v>
      </c>
      <c r="G100" s="2">
        <v>2025</v>
      </c>
      <c r="H100" s="2" t="s">
        <v>166</v>
      </c>
      <c r="I100" s="2" t="s">
        <v>437</v>
      </c>
      <c r="J100" s="2" t="s">
        <v>367</v>
      </c>
      <c r="K100" s="36" t="s">
        <v>446</v>
      </c>
      <c r="L100" s="2">
        <v>1</v>
      </c>
      <c r="M100" s="2" t="s">
        <v>3</v>
      </c>
      <c r="N100" s="43">
        <v>513000</v>
      </c>
      <c r="O100" s="77">
        <f t="shared" si="4"/>
        <v>513000</v>
      </c>
      <c r="P100" s="2" t="s">
        <v>2</v>
      </c>
      <c r="Q100" s="2" t="s">
        <v>57</v>
      </c>
      <c r="R100" s="2">
        <v>10241</v>
      </c>
      <c r="S100" s="2"/>
      <c r="T100" s="2">
        <v>101451</v>
      </c>
      <c r="U100" s="3" t="s">
        <v>113</v>
      </c>
      <c r="V100" s="2">
        <v>3</v>
      </c>
      <c r="W100" s="3">
        <v>36</v>
      </c>
      <c r="X100" s="2">
        <v>1</v>
      </c>
      <c r="Y100" s="2">
        <v>1</v>
      </c>
    </row>
    <row r="101" spans="1:25" ht="37.9" hidden="1" customHeight="1" x14ac:dyDescent="0.25">
      <c r="A101" s="2"/>
      <c r="B101" s="2" t="s">
        <v>55</v>
      </c>
      <c r="C101" s="2" t="s">
        <v>164</v>
      </c>
      <c r="D101" s="6" t="s">
        <v>283</v>
      </c>
      <c r="E101" s="7">
        <v>45817</v>
      </c>
      <c r="F101" s="2" t="s">
        <v>434</v>
      </c>
      <c r="G101" s="2">
        <v>2025</v>
      </c>
      <c r="H101" s="2" t="s">
        <v>166</v>
      </c>
      <c r="I101" s="2" t="s">
        <v>437</v>
      </c>
      <c r="J101" s="2" t="s">
        <v>367</v>
      </c>
      <c r="K101" s="36" t="s">
        <v>447</v>
      </c>
      <c r="L101" s="2">
        <v>1</v>
      </c>
      <c r="M101" s="2" t="s">
        <v>3</v>
      </c>
      <c r="N101" s="43">
        <v>322000</v>
      </c>
      <c r="O101" s="77">
        <f t="shared" si="4"/>
        <v>322000</v>
      </c>
      <c r="P101" s="2" t="s">
        <v>2</v>
      </c>
      <c r="Q101" s="2" t="s">
        <v>57</v>
      </c>
      <c r="R101" s="2">
        <v>10241</v>
      </c>
      <c r="S101" s="2"/>
      <c r="T101" s="2">
        <v>101451</v>
      </c>
      <c r="U101" s="3" t="s">
        <v>113</v>
      </c>
      <c r="V101" s="2">
        <v>3</v>
      </c>
      <c r="W101" s="3">
        <v>36</v>
      </c>
      <c r="X101" s="2"/>
      <c r="Y101" s="2">
        <v>1</v>
      </c>
    </row>
    <row r="102" spans="1:25" ht="37.9" hidden="1" customHeight="1" x14ac:dyDescent="0.25">
      <c r="A102" s="2"/>
      <c r="B102" s="2" t="s">
        <v>55</v>
      </c>
      <c r="C102" s="2" t="s">
        <v>164</v>
      </c>
      <c r="D102" s="6" t="s">
        <v>473</v>
      </c>
      <c r="E102" s="7">
        <v>45817</v>
      </c>
      <c r="F102" s="2" t="s">
        <v>434</v>
      </c>
      <c r="G102" s="2">
        <v>2025</v>
      </c>
      <c r="H102" s="2" t="s">
        <v>166</v>
      </c>
      <c r="I102" s="2" t="s">
        <v>437</v>
      </c>
      <c r="J102" s="2" t="s">
        <v>367</v>
      </c>
      <c r="K102" s="36" t="s">
        <v>448</v>
      </c>
      <c r="L102" s="2">
        <v>1</v>
      </c>
      <c r="M102" s="2" t="s">
        <v>3</v>
      </c>
      <c r="N102" s="43">
        <v>88000</v>
      </c>
      <c r="O102" s="77">
        <f t="shared" si="4"/>
        <v>88000</v>
      </c>
      <c r="P102" s="2" t="s">
        <v>2</v>
      </c>
      <c r="Q102" s="2" t="s">
        <v>57</v>
      </c>
      <c r="R102" s="2">
        <v>10241</v>
      </c>
      <c r="S102" s="2"/>
      <c r="T102" s="2">
        <v>101451</v>
      </c>
      <c r="U102" s="3" t="s">
        <v>113</v>
      </c>
      <c r="V102" s="2">
        <v>3</v>
      </c>
      <c r="W102" s="3">
        <v>36</v>
      </c>
      <c r="X102" s="2"/>
      <c r="Y102" s="2">
        <v>1</v>
      </c>
    </row>
    <row r="103" spans="1:25" ht="37.9" hidden="1" customHeight="1" x14ac:dyDescent="0.25">
      <c r="A103" s="2"/>
      <c r="B103" s="2" t="s">
        <v>55</v>
      </c>
      <c r="C103" s="2" t="s">
        <v>164</v>
      </c>
      <c r="D103" s="6" t="s">
        <v>473</v>
      </c>
      <c r="E103" s="7">
        <v>45817</v>
      </c>
      <c r="F103" s="2" t="s">
        <v>434</v>
      </c>
      <c r="G103" s="2">
        <v>2025</v>
      </c>
      <c r="H103" s="2" t="s">
        <v>166</v>
      </c>
      <c r="I103" s="2" t="s">
        <v>437</v>
      </c>
      <c r="J103" s="2" t="s">
        <v>367</v>
      </c>
      <c r="K103" s="36" t="s">
        <v>449</v>
      </c>
      <c r="L103" s="2">
        <v>1</v>
      </c>
      <c r="M103" s="2" t="s">
        <v>3</v>
      </c>
      <c r="N103" s="43">
        <v>59000</v>
      </c>
      <c r="O103" s="77">
        <f t="shared" si="4"/>
        <v>59000</v>
      </c>
      <c r="P103" s="2" t="s">
        <v>2</v>
      </c>
      <c r="Q103" s="2" t="s">
        <v>57</v>
      </c>
      <c r="R103" s="2">
        <v>10241</v>
      </c>
      <c r="S103" s="2"/>
      <c r="T103" s="2">
        <v>101451</v>
      </c>
      <c r="U103" s="3" t="s">
        <v>113</v>
      </c>
      <c r="V103" s="2">
        <v>3</v>
      </c>
      <c r="W103" s="3">
        <v>36</v>
      </c>
      <c r="X103" s="2"/>
      <c r="Y103" s="2">
        <v>1</v>
      </c>
    </row>
    <row r="104" spans="1:25" ht="37.9" hidden="1" customHeight="1" x14ac:dyDescent="0.25">
      <c r="A104" s="2">
        <v>2</v>
      </c>
      <c r="B104" s="2" t="s">
        <v>55</v>
      </c>
      <c r="C104" s="2" t="s">
        <v>164</v>
      </c>
      <c r="D104" s="6" t="s">
        <v>70</v>
      </c>
      <c r="E104" s="7">
        <v>45817</v>
      </c>
      <c r="F104" s="2" t="s">
        <v>434</v>
      </c>
      <c r="G104" s="2">
        <v>2025</v>
      </c>
      <c r="H104" s="2" t="s">
        <v>166</v>
      </c>
      <c r="I104" s="2" t="s">
        <v>438</v>
      </c>
      <c r="J104" s="2" t="s">
        <v>367</v>
      </c>
      <c r="K104" s="36" t="s">
        <v>450</v>
      </c>
      <c r="L104" s="2">
        <v>1</v>
      </c>
      <c r="M104" s="2" t="s">
        <v>3</v>
      </c>
      <c r="N104" s="43">
        <v>132000</v>
      </c>
      <c r="O104" s="77">
        <f t="shared" si="4"/>
        <v>132000</v>
      </c>
      <c r="P104" s="2" t="s">
        <v>2</v>
      </c>
      <c r="Q104" s="2" t="s">
        <v>57</v>
      </c>
      <c r="R104" s="2">
        <v>10229</v>
      </c>
      <c r="S104" s="2"/>
      <c r="T104" s="2">
        <v>101459</v>
      </c>
      <c r="U104" s="3" t="s">
        <v>113</v>
      </c>
      <c r="V104" s="2">
        <v>3</v>
      </c>
      <c r="W104" s="3">
        <v>35</v>
      </c>
      <c r="X104" s="2">
        <v>1</v>
      </c>
      <c r="Y104" s="2">
        <v>1</v>
      </c>
    </row>
    <row r="105" spans="1:25" ht="37.9" hidden="1" customHeight="1" x14ac:dyDescent="0.25">
      <c r="A105" s="2"/>
      <c r="B105" s="2" t="s">
        <v>55</v>
      </c>
      <c r="C105" s="2" t="s">
        <v>164</v>
      </c>
      <c r="D105" s="6" t="s">
        <v>70</v>
      </c>
      <c r="E105" s="7">
        <v>45817</v>
      </c>
      <c r="F105" s="2" t="s">
        <v>434</v>
      </c>
      <c r="G105" s="2">
        <v>2025</v>
      </c>
      <c r="H105" s="2" t="s">
        <v>166</v>
      </c>
      <c r="I105" s="2" t="s">
        <v>438</v>
      </c>
      <c r="J105" s="2" t="s">
        <v>367</v>
      </c>
      <c r="K105" s="36" t="s">
        <v>451</v>
      </c>
      <c r="L105" s="2">
        <v>1</v>
      </c>
      <c r="M105" s="2" t="s">
        <v>3</v>
      </c>
      <c r="N105" s="43">
        <v>250000</v>
      </c>
      <c r="O105" s="77">
        <f t="shared" si="4"/>
        <v>250000</v>
      </c>
      <c r="P105" s="2" t="s">
        <v>2</v>
      </c>
      <c r="Q105" s="2" t="s">
        <v>57</v>
      </c>
      <c r="R105" s="2">
        <v>10229</v>
      </c>
      <c r="S105" s="2"/>
      <c r="T105" s="2">
        <v>101459</v>
      </c>
      <c r="U105" s="3" t="s">
        <v>113</v>
      </c>
      <c r="V105" s="2">
        <v>3</v>
      </c>
      <c r="W105" s="3">
        <v>35</v>
      </c>
      <c r="X105" s="2"/>
      <c r="Y105" s="2">
        <v>1</v>
      </c>
    </row>
    <row r="106" spans="1:25" ht="37.9" hidden="1" customHeight="1" x14ac:dyDescent="0.25">
      <c r="A106" s="2">
        <v>1</v>
      </c>
      <c r="B106" s="2" t="s">
        <v>53</v>
      </c>
      <c r="C106" s="2" t="s">
        <v>164</v>
      </c>
      <c r="D106" s="6" t="s">
        <v>453</v>
      </c>
      <c r="E106" s="7">
        <v>45817</v>
      </c>
      <c r="F106" s="2" t="s">
        <v>434</v>
      </c>
      <c r="G106" s="2">
        <v>2025</v>
      </c>
      <c r="H106" s="2" t="s">
        <v>166</v>
      </c>
      <c r="I106" s="2" t="s">
        <v>439</v>
      </c>
      <c r="J106" s="2" t="s">
        <v>367</v>
      </c>
      <c r="K106" s="36" t="s">
        <v>452</v>
      </c>
      <c r="L106" s="2">
        <v>2</v>
      </c>
      <c r="M106" s="2" t="s">
        <v>3</v>
      </c>
      <c r="N106" s="43">
        <v>40250</v>
      </c>
      <c r="O106" s="77">
        <f t="shared" si="4"/>
        <v>80500</v>
      </c>
      <c r="P106" s="2" t="s">
        <v>2</v>
      </c>
      <c r="Q106" s="2" t="s">
        <v>454</v>
      </c>
      <c r="R106" s="2" t="s">
        <v>455</v>
      </c>
      <c r="S106" s="2"/>
      <c r="T106" s="2">
        <v>101455</v>
      </c>
      <c r="U106" s="3" t="s">
        <v>113</v>
      </c>
      <c r="V106" s="2">
        <v>3</v>
      </c>
      <c r="W106" s="3" t="s">
        <v>455</v>
      </c>
      <c r="X106" s="2">
        <v>1</v>
      </c>
      <c r="Y106" s="2">
        <v>1</v>
      </c>
    </row>
    <row r="107" spans="1:25" ht="37.9" hidden="1" customHeight="1" x14ac:dyDescent="0.25">
      <c r="A107" s="2">
        <v>1</v>
      </c>
      <c r="B107" s="2" t="s">
        <v>8</v>
      </c>
      <c r="C107" s="2" t="s">
        <v>164</v>
      </c>
      <c r="D107" s="6" t="s">
        <v>163</v>
      </c>
      <c r="E107" s="7">
        <v>45817</v>
      </c>
      <c r="F107" s="2" t="s">
        <v>434</v>
      </c>
      <c r="G107" s="2">
        <v>2025</v>
      </c>
      <c r="H107" s="2" t="s">
        <v>166</v>
      </c>
      <c r="I107" s="2" t="s">
        <v>440</v>
      </c>
      <c r="J107" s="2" t="s">
        <v>367</v>
      </c>
      <c r="K107" s="36" t="s">
        <v>456</v>
      </c>
      <c r="L107" s="2">
        <v>1</v>
      </c>
      <c r="M107" s="2" t="s">
        <v>3</v>
      </c>
      <c r="N107" s="43">
        <v>205000</v>
      </c>
      <c r="O107" s="77">
        <f t="shared" si="4"/>
        <v>205000</v>
      </c>
      <c r="P107" s="2" t="s">
        <v>2</v>
      </c>
      <c r="Q107" s="2" t="s">
        <v>457</v>
      </c>
      <c r="R107" s="2">
        <v>2</v>
      </c>
      <c r="S107" s="2"/>
      <c r="T107" s="2">
        <v>101763</v>
      </c>
      <c r="U107" s="3" t="s">
        <v>113</v>
      </c>
      <c r="V107" s="2">
        <v>3</v>
      </c>
      <c r="W107" s="3">
        <v>2118</v>
      </c>
      <c r="X107" s="2">
        <v>1</v>
      </c>
      <c r="Y107" s="2">
        <v>1</v>
      </c>
    </row>
    <row r="108" spans="1:25" ht="37.9" hidden="1" customHeight="1" x14ac:dyDescent="0.25">
      <c r="A108" s="2">
        <v>1</v>
      </c>
      <c r="B108" s="2" t="s">
        <v>44</v>
      </c>
      <c r="C108" s="2" t="s">
        <v>164</v>
      </c>
      <c r="D108" s="6" t="s">
        <v>69</v>
      </c>
      <c r="E108" s="7">
        <v>45817</v>
      </c>
      <c r="F108" s="2" t="s">
        <v>434</v>
      </c>
      <c r="G108" s="2">
        <v>2025</v>
      </c>
      <c r="H108" s="2" t="s">
        <v>166</v>
      </c>
      <c r="I108" s="2" t="s">
        <v>441</v>
      </c>
      <c r="J108" s="2" t="s">
        <v>367</v>
      </c>
      <c r="K108" s="36" t="s">
        <v>459</v>
      </c>
      <c r="L108" s="2">
        <v>1</v>
      </c>
      <c r="M108" s="2" t="s">
        <v>3</v>
      </c>
      <c r="N108" s="43">
        <v>650000</v>
      </c>
      <c r="O108" s="77">
        <f t="shared" si="4"/>
        <v>650000</v>
      </c>
      <c r="P108" s="2" t="s">
        <v>2</v>
      </c>
      <c r="Q108" s="2" t="s">
        <v>57</v>
      </c>
      <c r="R108" s="2">
        <v>10316</v>
      </c>
      <c r="S108" s="2"/>
      <c r="T108" s="2">
        <v>101452</v>
      </c>
      <c r="U108" s="3" t="s">
        <v>113</v>
      </c>
      <c r="V108" s="2">
        <v>3</v>
      </c>
      <c r="W108" s="3">
        <v>54</v>
      </c>
      <c r="X108" s="2">
        <v>1</v>
      </c>
      <c r="Y108" s="2">
        <v>1</v>
      </c>
    </row>
    <row r="109" spans="1:25" ht="37.9" hidden="1" customHeight="1" x14ac:dyDescent="0.25">
      <c r="A109" s="2">
        <v>1</v>
      </c>
      <c r="B109" s="2" t="s">
        <v>44</v>
      </c>
      <c r="C109" s="2" t="s">
        <v>164</v>
      </c>
      <c r="D109" s="6" t="s">
        <v>458</v>
      </c>
      <c r="E109" s="7">
        <v>45817</v>
      </c>
      <c r="F109" s="2" t="s">
        <v>434</v>
      </c>
      <c r="G109" s="2">
        <v>2025</v>
      </c>
      <c r="H109" s="2" t="s">
        <v>166</v>
      </c>
      <c r="I109" s="2" t="s">
        <v>442</v>
      </c>
      <c r="J109" s="2" t="s">
        <v>367</v>
      </c>
      <c r="K109" s="36" t="s">
        <v>460</v>
      </c>
      <c r="L109" s="2">
        <v>1</v>
      </c>
      <c r="M109" s="2" t="s">
        <v>3</v>
      </c>
      <c r="N109" s="43">
        <v>115000</v>
      </c>
      <c r="O109" s="77">
        <f t="shared" si="4"/>
        <v>115000</v>
      </c>
      <c r="P109" s="2" t="s">
        <v>2</v>
      </c>
      <c r="Q109" s="2" t="s">
        <v>57</v>
      </c>
      <c r="R109" s="2">
        <v>10316</v>
      </c>
      <c r="S109" s="2"/>
      <c r="T109" s="2">
        <v>101453</v>
      </c>
      <c r="U109" s="3" t="s">
        <v>113</v>
      </c>
      <c r="V109" s="2">
        <v>3</v>
      </c>
      <c r="W109" s="3">
        <v>54</v>
      </c>
      <c r="X109" s="2">
        <v>1</v>
      </c>
      <c r="Y109" s="2">
        <v>1</v>
      </c>
    </row>
    <row r="110" spans="1:25" ht="37.9" hidden="1" customHeight="1" x14ac:dyDescent="0.25">
      <c r="A110" s="2">
        <v>1</v>
      </c>
      <c r="B110" s="2" t="s">
        <v>55</v>
      </c>
      <c r="C110" s="2" t="s">
        <v>164</v>
      </c>
      <c r="D110" s="6" t="s">
        <v>408</v>
      </c>
      <c r="E110" s="7">
        <v>45817</v>
      </c>
      <c r="F110" s="2" t="s">
        <v>434</v>
      </c>
      <c r="G110" s="2">
        <v>2025</v>
      </c>
      <c r="H110" s="2" t="s">
        <v>166</v>
      </c>
      <c r="I110" s="2" t="s">
        <v>443</v>
      </c>
      <c r="J110" s="2" t="s">
        <v>367</v>
      </c>
      <c r="K110" s="36" t="s">
        <v>461</v>
      </c>
      <c r="L110" s="2">
        <v>4</v>
      </c>
      <c r="M110" s="2" t="s">
        <v>3</v>
      </c>
      <c r="N110" s="43">
        <v>335000</v>
      </c>
      <c r="O110" s="77">
        <f t="shared" si="4"/>
        <v>1340000</v>
      </c>
      <c r="P110" s="2" t="s">
        <v>2</v>
      </c>
      <c r="Q110" s="2" t="s">
        <v>57</v>
      </c>
      <c r="R110" s="2">
        <v>10299</v>
      </c>
      <c r="S110" s="2"/>
      <c r="T110" s="2">
        <v>101457</v>
      </c>
      <c r="U110" s="3" t="s">
        <v>113</v>
      </c>
      <c r="V110" s="2">
        <v>3</v>
      </c>
      <c r="W110" s="3">
        <v>42</v>
      </c>
      <c r="X110" s="2">
        <v>1</v>
      </c>
      <c r="Y110" s="2">
        <v>1</v>
      </c>
    </row>
    <row r="111" spans="1:25" ht="37.9" hidden="1" customHeight="1" x14ac:dyDescent="0.25">
      <c r="A111" s="2">
        <v>1</v>
      </c>
      <c r="B111" s="2" t="s">
        <v>53</v>
      </c>
      <c r="C111" s="2" t="s">
        <v>164</v>
      </c>
      <c r="D111" s="6" t="s">
        <v>462</v>
      </c>
      <c r="E111" s="7">
        <v>45818</v>
      </c>
      <c r="F111" s="2" t="s">
        <v>434</v>
      </c>
      <c r="G111" s="2">
        <v>2025</v>
      </c>
      <c r="H111" s="2" t="s">
        <v>166</v>
      </c>
      <c r="I111" s="2" t="s">
        <v>463</v>
      </c>
      <c r="J111" s="2" t="s">
        <v>367</v>
      </c>
      <c r="K111" s="36" t="s">
        <v>486</v>
      </c>
      <c r="L111" s="2">
        <v>1</v>
      </c>
      <c r="M111" s="2" t="s">
        <v>3</v>
      </c>
      <c r="N111" s="43">
        <v>247000</v>
      </c>
      <c r="O111" s="77">
        <f t="shared" si="4"/>
        <v>247000</v>
      </c>
      <c r="P111" s="2" t="s">
        <v>2</v>
      </c>
      <c r="Q111" s="2" t="s">
        <v>67</v>
      </c>
      <c r="R111" s="2" t="s">
        <v>295</v>
      </c>
      <c r="S111" s="2"/>
      <c r="T111" s="2">
        <v>101639</v>
      </c>
      <c r="U111" s="3" t="s">
        <v>113</v>
      </c>
      <c r="V111" s="2">
        <v>3</v>
      </c>
      <c r="W111" s="3">
        <v>382</v>
      </c>
      <c r="X111" s="2">
        <v>1</v>
      </c>
      <c r="Y111" s="2">
        <v>1</v>
      </c>
    </row>
    <row r="112" spans="1:25" ht="37.9" hidden="1" customHeight="1" x14ac:dyDescent="0.25">
      <c r="A112" s="2">
        <v>1</v>
      </c>
      <c r="B112" s="2" t="s">
        <v>53</v>
      </c>
      <c r="C112" s="2" t="s">
        <v>164</v>
      </c>
      <c r="D112" s="6" t="s">
        <v>493</v>
      </c>
      <c r="E112" s="7">
        <v>45818</v>
      </c>
      <c r="F112" s="2" t="s">
        <v>434</v>
      </c>
      <c r="G112" s="2">
        <v>2025</v>
      </c>
      <c r="H112" s="2" t="s">
        <v>489</v>
      </c>
      <c r="I112" s="2" t="s">
        <v>487</v>
      </c>
      <c r="J112" s="2" t="s">
        <v>367</v>
      </c>
      <c r="K112" s="36" t="s">
        <v>488</v>
      </c>
      <c r="L112" s="2">
        <v>1</v>
      </c>
      <c r="M112" s="2" t="s">
        <v>3</v>
      </c>
      <c r="N112" s="43">
        <v>388000</v>
      </c>
      <c r="O112" s="77">
        <f t="shared" si="4"/>
        <v>388000</v>
      </c>
      <c r="P112" s="2" t="s">
        <v>2</v>
      </c>
      <c r="Q112" s="2" t="s">
        <v>457</v>
      </c>
      <c r="R112" s="2">
        <v>3</v>
      </c>
      <c r="S112" s="2"/>
      <c r="T112" s="2">
        <v>101624</v>
      </c>
      <c r="U112" s="3" t="s">
        <v>113</v>
      </c>
      <c r="V112" s="2">
        <v>3</v>
      </c>
      <c r="W112" s="3">
        <v>2117</v>
      </c>
      <c r="X112" s="2">
        <v>1</v>
      </c>
      <c r="Y112" s="2">
        <v>1</v>
      </c>
    </row>
    <row r="113" spans="1:25" ht="37.9" hidden="1" customHeight="1" x14ac:dyDescent="0.25">
      <c r="A113" s="2">
        <v>1</v>
      </c>
      <c r="B113" s="2" t="s">
        <v>55</v>
      </c>
      <c r="C113" s="2" t="s">
        <v>164</v>
      </c>
      <c r="D113" s="6" t="s">
        <v>492</v>
      </c>
      <c r="E113" s="7">
        <v>45818</v>
      </c>
      <c r="F113" s="2" t="s">
        <v>434</v>
      </c>
      <c r="G113" s="2">
        <v>2025</v>
      </c>
      <c r="H113" s="2" t="s">
        <v>489</v>
      </c>
      <c r="I113" s="2" t="s">
        <v>494</v>
      </c>
      <c r="J113" s="2" t="s">
        <v>367</v>
      </c>
      <c r="K113" s="36" t="s">
        <v>499</v>
      </c>
      <c r="L113" s="2">
        <v>1</v>
      </c>
      <c r="M113" s="2" t="s">
        <v>3</v>
      </c>
      <c r="N113" s="43">
        <v>217000</v>
      </c>
      <c r="O113" s="77">
        <f t="shared" si="4"/>
        <v>217000</v>
      </c>
      <c r="P113" s="2" t="s">
        <v>2</v>
      </c>
      <c r="Q113" s="2" t="s">
        <v>457</v>
      </c>
      <c r="R113" s="2">
        <v>4</v>
      </c>
      <c r="S113" s="2"/>
      <c r="T113" s="2">
        <v>101627</v>
      </c>
      <c r="U113" s="3" t="s">
        <v>113</v>
      </c>
      <c r="V113" s="2">
        <v>3</v>
      </c>
      <c r="W113" s="3">
        <v>2119</v>
      </c>
      <c r="X113" s="2">
        <v>1</v>
      </c>
      <c r="Y113" s="2">
        <v>1</v>
      </c>
    </row>
    <row r="114" spans="1:25" ht="37.9" hidden="1" customHeight="1" x14ac:dyDescent="0.25">
      <c r="A114" s="2">
        <v>1</v>
      </c>
      <c r="B114" s="2" t="s">
        <v>55</v>
      </c>
      <c r="C114" s="2" t="s">
        <v>164</v>
      </c>
      <c r="D114" s="6" t="s">
        <v>491</v>
      </c>
      <c r="E114" s="7">
        <v>45818</v>
      </c>
      <c r="F114" s="2" t="s">
        <v>434</v>
      </c>
      <c r="G114" s="2">
        <v>2025</v>
      </c>
      <c r="H114" s="2" t="s">
        <v>489</v>
      </c>
      <c r="I114" s="2" t="s">
        <v>495</v>
      </c>
      <c r="J114" s="2" t="s">
        <v>367</v>
      </c>
      <c r="K114" s="36" t="s">
        <v>498</v>
      </c>
      <c r="L114" s="2">
        <v>1</v>
      </c>
      <c r="M114" s="2" t="s">
        <v>3</v>
      </c>
      <c r="N114" s="43">
        <v>710000</v>
      </c>
      <c r="O114" s="77">
        <f t="shared" si="4"/>
        <v>710000</v>
      </c>
      <c r="P114" s="2" t="s">
        <v>2</v>
      </c>
      <c r="Q114" s="2" t="s">
        <v>57</v>
      </c>
      <c r="R114" s="2">
        <v>10336</v>
      </c>
      <c r="S114" s="2"/>
      <c r="T114" s="2">
        <v>101628</v>
      </c>
      <c r="U114" s="3" t="s">
        <v>113</v>
      </c>
      <c r="V114" s="2">
        <v>3</v>
      </c>
      <c r="W114" s="3">
        <v>56</v>
      </c>
      <c r="X114" s="2">
        <v>1</v>
      </c>
      <c r="Y114" s="2">
        <v>1</v>
      </c>
    </row>
    <row r="115" spans="1:25" ht="38.1" hidden="1" customHeight="1" x14ac:dyDescent="0.25">
      <c r="A115" s="2">
        <v>1</v>
      </c>
      <c r="B115" s="2" t="s">
        <v>53</v>
      </c>
      <c r="C115" s="2" t="s">
        <v>164</v>
      </c>
      <c r="D115" s="6" t="s">
        <v>490</v>
      </c>
      <c r="E115" s="7">
        <v>45820</v>
      </c>
      <c r="F115" s="2" t="s">
        <v>434</v>
      </c>
      <c r="G115" s="2">
        <v>2025</v>
      </c>
      <c r="H115" s="2" t="s">
        <v>489</v>
      </c>
      <c r="I115" s="2" t="s">
        <v>496</v>
      </c>
      <c r="J115" s="2" t="s">
        <v>367</v>
      </c>
      <c r="K115" s="36" t="s">
        <v>497</v>
      </c>
      <c r="L115" s="2">
        <v>1</v>
      </c>
      <c r="M115" s="2" t="s">
        <v>3</v>
      </c>
      <c r="N115" s="43">
        <v>750000</v>
      </c>
      <c r="O115" s="77">
        <f t="shared" si="4"/>
        <v>750000</v>
      </c>
      <c r="P115" s="2" t="s">
        <v>2</v>
      </c>
      <c r="Q115" s="2" t="s">
        <v>57</v>
      </c>
      <c r="R115" s="2">
        <v>9993</v>
      </c>
      <c r="S115" s="2"/>
      <c r="T115" s="2">
        <v>101629</v>
      </c>
      <c r="U115" s="3" t="s">
        <v>113</v>
      </c>
      <c r="V115" s="2">
        <v>3</v>
      </c>
      <c r="W115" s="3">
        <v>59</v>
      </c>
      <c r="X115" s="2">
        <v>1</v>
      </c>
      <c r="Y115" s="2">
        <v>1</v>
      </c>
    </row>
    <row r="116" spans="1:25" ht="38.1" hidden="1" customHeight="1" x14ac:dyDescent="0.25">
      <c r="A116" s="2">
        <v>1</v>
      </c>
      <c r="B116" s="2" t="s">
        <v>489</v>
      </c>
      <c r="C116" s="2" t="s">
        <v>164</v>
      </c>
      <c r="D116" s="6" t="s">
        <v>505</v>
      </c>
      <c r="E116" s="7">
        <v>45833</v>
      </c>
      <c r="F116" s="2" t="s">
        <v>434</v>
      </c>
      <c r="G116" s="2">
        <v>2025</v>
      </c>
      <c r="H116" s="2" t="s">
        <v>489</v>
      </c>
      <c r="I116" s="2" t="s">
        <v>506</v>
      </c>
      <c r="J116" s="2" t="s">
        <v>367</v>
      </c>
      <c r="K116" s="36" t="s">
        <v>508</v>
      </c>
      <c r="L116" s="2">
        <v>1</v>
      </c>
      <c r="M116" s="2" t="s">
        <v>3</v>
      </c>
      <c r="N116" s="43">
        <v>351000</v>
      </c>
      <c r="O116" s="77">
        <f>N116*L116</f>
        <v>351000</v>
      </c>
      <c r="P116" s="2" t="s">
        <v>2</v>
      </c>
      <c r="Q116" s="2" t="s">
        <v>57</v>
      </c>
      <c r="R116" s="2">
        <v>10364</v>
      </c>
      <c r="S116" s="2"/>
      <c r="T116" s="2">
        <v>101622</v>
      </c>
      <c r="U116" s="3" t="s">
        <v>113</v>
      </c>
      <c r="V116" s="2">
        <v>3</v>
      </c>
      <c r="W116" s="3">
        <v>62</v>
      </c>
      <c r="X116" s="2">
        <v>1</v>
      </c>
      <c r="Y116" s="2">
        <v>1</v>
      </c>
    </row>
    <row r="117" spans="1:25" ht="38.1" hidden="1" customHeight="1" x14ac:dyDescent="0.25">
      <c r="A117" s="2">
        <v>1</v>
      </c>
      <c r="B117" s="2" t="s">
        <v>489</v>
      </c>
      <c r="C117" s="2" t="s">
        <v>164</v>
      </c>
      <c r="D117" s="6" t="s">
        <v>504</v>
      </c>
      <c r="E117" s="7">
        <v>45833</v>
      </c>
      <c r="F117" s="2" t="s">
        <v>434</v>
      </c>
      <c r="G117" s="2">
        <v>2025</v>
      </c>
      <c r="H117" s="2" t="s">
        <v>489</v>
      </c>
      <c r="I117" s="2" t="s">
        <v>507</v>
      </c>
      <c r="J117" s="2" t="s">
        <v>367</v>
      </c>
      <c r="K117" s="36" t="s">
        <v>509</v>
      </c>
      <c r="L117" s="2">
        <v>1</v>
      </c>
      <c r="M117" s="2" t="s">
        <v>3</v>
      </c>
      <c r="N117" s="43">
        <v>110000</v>
      </c>
      <c r="O117" s="77">
        <f>N117*L117</f>
        <v>110000</v>
      </c>
      <c r="P117" s="2" t="s">
        <v>2</v>
      </c>
      <c r="Q117" s="2" t="s">
        <v>57</v>
      </c>
      <c r="R117" s="2">
        <v>10364</v>
      </c>
      <c r="S117" s="2"/>
      <c r="T117" s="2">
        <v>101623</v>
      </c>
      <c r="U117" s="3" t="s">
        <v>113</v>
      </c>
      <c r="V117" s="2">
        <v>3</v>
      </c>
      <c r="W117" s="3">
        <v>62</v>
      </c>
      <c r="X117" s="2">
        <v>1</v>
      </c>
      <c r="Y117" s="2">
        <v>1</v>
      </c>
    </row>
    <row r="118" spans="1:25" ht="38.25" hidden="1" x14ac:dyDescent="0.25">
      <c r="A118" s="2">
        <v>1</v>
      </c>
      <c r="B118" s="2" t="s">
        <v>10</v>
      </c>
      <c r="C118" s="2" t="s">
        <v>164</v>
      </c>
      <c r="D118" s="6" t="s">
        <v>512</v>
      </c>
      <c r="E118" s="7">
        <v>45835</v>
      </c>
      <c r="F118" s="2" t="s">
        <v>434</v>
      </c>
      <c r="G118" s="2">
        <v>2025</v>
      </c>
      <c r="H118" s="2" t="s">
        <v>489</v>
      </c>
      <c r="I118" s="2" t="s">
        <v>513</v>
      </c>
      <c r="J118" s="2" t="s">
        <v>367</v>
      </c>
      <c r="K118" s="36" t="s">
        <v>514</v>
      </c>
      <c r="L118" s="2">
        <v>1</v>
      </c>
      <c r="M118" s="3" t="s">
        <v>515</v>
      </c>
      <c r="N118" s="43">
        <v>1220000</v>
      </c>
      <c r="O118" s="77">
        <f t="shared" si="4"/>
        <v>1220000</v>
      </c>
      <c r="P118" s="2" t="s">
        <v>2</v>
      </c>
      <c r="Q118" s="2" t="s">
        <v>516</v>
      </c>
      <c r="R118" s="2">
        <v>30007</v>
      </c>
      <c r="S118" s="2"/>
      <c r="T118" s="2">
        <v>102084</v>
      </c>
      <c r="U118" s="3" t="s">
        <v>113</v>
      </c>
      <c r="V118" s="2">
        <v>3</v>
      </c>
      <c r="W118" s="3">
        <v>18838</v>
      </c>
      <c r="X118" s="2">
        <v>1</v>
      </c>
      <c r="Y118" s="2">
        <v>1</v>
      </c>
    </row>
    <row r="119" spans="1:25" ht="38.1" hidden="1" customHeight="1" x14ac:dyDescent="0.25">
      <c r="A119" s="2">
        <v>1</v>
      </c>
      <c r="B119" s="2" t="s">
        <v>53</v>
      </c>
      <c r="C119" s="2" t="s">
        <v>164</v>
      </c>
      <c r="D119" s="6" t="s">
        <v>517</v>
      </c>
      <c r="E119" s="7">
        <v>45839</v>
      </c>
      <c r="F119" s="2" t="s">
        <v>518</v>
      </c>
      <c r="G119" s="2">
        <v>2025</v>
      </c>
      <c r="H119" s="2" t="s">
        <v>489</v>
      </c>
      <c r="I119" s="2" t="s">
        <v>519</v>
      </c>
      <c r="J119" s="2" t="s">
        <v>367</v>
      </c>
      <c r="K119" s="36" t="s">
        <v>520</v>
      </c>
      <c r="L119" s="2">
        <v>1</v>
      </c>
      <c r="M119" s="2" t="s">
        <v>3</v>
      </c>
      <c r="N119" s="43">
        <v>160000</v>
      </c>
      <c r="O119" s="77">
        <f t="shared" si="4"/>
        <v>160000</v>
      </c>
      <c r="P119" s="2" t="s">
        <v>2</v>
      </c>
      <c r="Q119" s="2" t="s">
        <v>67</v>
      </c>
      <c r="R119" s="2" t="s">
        <v>295</v>
      </c>
      <c r="S119" s="2"/>
      <c r="T119" s="2">
        <v>102087</v>
      </c>
      <c r="U119" s="3" t="s">
        <v>113</v>
      </c>
      <c r="V119" s="2">
        <v>3</v>
      </c>
      <c r="W119" s="3">
        <v>387</v>
      </c>
      <c r="X119" s="2">
        <v>1</v>
      </c>
      <c r="Y119" s="2">
        <v>1</v>
      </c>
    </row>
    <row r="120" spans="1:25" ht="38.1" hidden="1" customHeight="1" x14ac:dyDescent="0.25">
      <c r="A120" s="2">
        <v>1</v>
      </c>
      <c r="B120" s="2" t="s">
        <v>489</v>
      </c>
      <c r="C120" s="2" t="s">
        <v>164</v>
      </c>
      <c r="D120" s="6" t="s">
        <v>521</v>
      </c>
      <c r="E120" s="7">
        <v>45839</v>
      </c>
      <c r="F120" s="2" t="s">
        <v>518</v>
      </c>
      <c r="G120" s="2">
        <v>2025</v>
      </c>
      <c r="H120" s="2" t="s">
        <v>489</v>
      </c>
      <c r="I120" s="2" t="s">
        <v>522</v>
      </c>
      <c r="J120" s="2" t="s">
        <v>367</v>
      </c>
      <c r="K120" s="36" t="s">
        <v>523</v>
      </c>
      <c r="L120" s="2">
        <v>2</v>
      </c>
      <c r="M120" s="2" t="s">
        <v>3</v>
      </c>
      <c r="N120" s="43">
        <v>135000</v>
      </c>
      <c r="O120" s="77">
        <f t="shared" si="4"/>
        <v>270000</v>
      </c>
      <c r="P120" s="2" t="s">
        <v>2</v>
      </c>
      <c r="Q120" s="2" t="s">
        <v>57</v>
      </c>
      <c r="R120" s="2">
        <v>10480</v>
      </c>
      <c r="S120" s="2"/>
      <c r="T120" s="2">
        <v>101911</v>
      </c>
      <c r="U120" s="3" t="s">
        <v>113</v>
      </c>
      <c r="V120" s="2">
        <v>3</v>
      </c>
      <c r="W120" s="3">
        <v>76</v>
      </c>
      <c r="X120" s="2">
        <v>1</v>
      </c>
      <c r="Y120" s="2">
        <v>1</v>
      </c>
    </row>
    <row r="121" spans="1:25" ht="38.1" hidden="1" customHeight="1" x14ac:dyDescent="0.25">
      <c r="A121" s="2">
        <v>1</v>
      </c>
      <c r="B121" s="2" t="s">
        <v>489</v>
      </c>
      <c r="C121" s="2" t="s">
        <v>164</v>
      </c>
      <c r="D121" s="6" t="s">
        <v>524</v>
      </c>
      <c r="E121" s="7">
        <v>45840</v>
      </c>
      <c r="F121" s="2" t="s">
        <v>518</v>
      </c>
      <c r="G121" s="2">
        <v>2025</v>
      </c>
      <c r="H121" s="2" t="s">
        <v>489</v>
      </c>
      <c r="I121" s="2" t="s">
        <v>525</v>
      </c>
      <c r="J121" s="2" t="s">
        <v>367</v>
      </c>
      <c r="K121" s="36" t="s">
        <v>526</v>
      </c>
      <c r="L121" s="2">
        <v>1</v>
      </c>
      <c r="M121" s="2" t="s">
        <v>3</v>
      </c>
      <c r="N121" s="43">
        <v>120000</v>
      </c>
      <c r="O121" s="77">
        <f t="shared" si="4"/>
        <v>120000</v>
      </c>
      <c r="P121" s="2" t="s">
        <v>2</v>
      </c>
      <c r="Q121" s="2" t="s">
        <v>57</v>
      </c>
      <c r="R121" s="2">
        <v>10481</v>
      </c>
      <c r="S121" s="2"/>
      <c r="T121" s="2">
        <v>101912</v>
      </c>
      <c r="U121" s="3" t="s">
        <v>113</v>
      </c>
      <c r="V121" s="2">
        <v>3</v>
      </c>
      <c r="W121" s="3">
        <v>77</v>
      </c>
      <c r="X121" s="2">
        <v>1</v>
      </c>
      <c r="Y121" s="2">
        <v>1</v>
      </c>
    </row>
    <row r="122" spans="1:25" ht="38.1" hidden="1" customHeight="1" x14ac:dyDescent="0.25">
      <c r="A122" s="2">
        <v>1</v>
      </c>
      <c r="B122" s="2" t="s">
        <v>489</v>
      </c>
      <c r="C122" s="2" t="s">
        <v>164</v>
      </c>
      <c r="D122" s="6" t="s">
        <v>527</v>
      </c>
      <c r="E122" s="7">
        <v>45841</v>
      </c>
      <c r="F122" s="2" t="s">
        <v>518</v>
      </c>
      <c r="G122" s="2">
        <v>2025</v>
      </c>
      <c r="H122" s="2" t="s">
        <v>489</v>
      </c>
      <c r="I122" s="2" t="s">
        <v>528</v>
      </c>
      <c r="J122" s="2" t="s">
        <v>367</v>
      </c>
      <c r="K122" s="36" t="s">
        <v>529</v>
      </c>
      <c r="L122" s="2">
        <v>2</v>
      </c>
      <c r="M122" s="2" t="s">
        <v>3</v>
      </c>
      <c r="N122" s="43">
        <v>120000</v>
      </c>
      <c r="O122" s="77">
        <f t="shared" si="4"/>
        <v>240000</v>
      </c>
      <c r="P122" s="2" t="s">
        <v>2</v>
      </c>
      <c r="Q122" s="2" t="s">
        <v>57</v>
      </c>
      <c r="R122" s="2">
        <v>10475</v>
      </c>
      <c r="S122" s="2"/>
      <c r="T122" s="2">
        <v>101913</v>
      </c>
      <c r="U122" s="3" t="s">
        <v>113</v>
      </c>
      <c r="V122" s="2">
        <v>3</v>
      </c>
      <c r="W122" s="3">
        <v>80</v>
      </c>
      <c r="X122" s="2">
        <v>1</v>
      </c>
      <c r="Y122" s="2">
        <v>1</v>
      </c>
    </row>
    <row r="123" spans="1:25" ht="38.1" hidden="1" customHeight="1" x14ac:dyDescent="0.25">
      <c r="A123" s="2">
        <v>1</v>
      </c>
      <c r="B123" s="2" t="s">
        <v>44</v>
      </c>
      <c r="C123" s="2" t="s">
        <v>164</v>
      </c>
      <c r="D123" s="6" t="s">
        <v>534</v>
      </c>
      <c r="E123" s="7">
        <v>45842</v>
      </c>
      <c r="F123" s="2" t="s">
        <v>518</v>
      </c>
      <c r="G123" s="2">
        <v>2025</v>
      </c>
      <c r="H123" s="2" t="s">
        <v>489</v>
      </c>
      <c r="I123" s="2" t="s">
        <v>530</v>
      </c>
      <c r="J123" s="2" t="s">
        <v>367</v>
      </c>
      <c r="K123" s="36" t="s">
        <v>531</v>
      </c>
      <c r="L123" s="2">
        <v>2</v>
      </c>
      <c r="M123" s="2" t="s">
        <v>3</v>
      </c>
      <c r="N123" s="43">
        <v>61000</v>
      </c>
      <c r="O123" s="77">
        <f t="shared" si="4"/>
        <v>122000</v>
      </c>
      <c r="P123" s="2" t="s">
        <v>2</v>
      </c>
      <c r="Q123" s="2" t="s">
        <v>57</v>
      </c>
      <c r="R123" s="2">
        <v>10437</v>
      </c>
      <c r="S123" s="2"/>
      <c r="T123" s="2">
        <v>101914</v>
      </c>
      <c r="U123" s="3" t="s">
        <v>113</v>
      </c>
      <c r="V123" s="2">
        <v>3</v>
      </c>
      <c r="W123" s="3">
        <v>79</v>
      </c>
      <c r="X123" s="2">
        <v>1</v>
      </c>
      <c r="Y123" s="2">
        <v>1</v>
      </c>
    </row>
    <row r="124" spans="1:25" ht="38.1" hidden="1" customHeight="1" x14ac:dyDescent="0.25">
      <c r="A124" s="2">
        <v>1</v>
      </c>
      <c r="B124" s="2" t="s">
        <v>44</v>
      </c>
      <c r="C124" s="2" t="s">
        <v>164</v>
      </c>
      <c r="D124" s="6" t="s">
        <v>534</v>
      </c>
      <c r="E124" s="7">
        <v>45842</v>
      </c>
      <c r="F124" s="2" t="s">
        <v>518</v>
      </c>
      <c r="G124" s="2">
        <v>2025</v>
      </c>
      <c r="H124" s="2" t="s">
        <v>112</v>
      </c>
      <c r="I124" s="2" t="s">
        <v>532</v>
      </c>
      <c r="J124" s="2" t="s">
        <v>367</v>
      </c>
      <c r="K124" s="36" t="s">
        <v>533</v>
      </c>
      <c r="L124" s="2">
        <v>4</v>
      </c>
      <c r="M124" s="2" t="s">
        <v>3</v>
      </c>
      <c r="N124" s="43">
        <v>230000</v>
      </c>
      <c r="O124" s="77">
        <f t="shared" si="4"/>
        <v>920000</v>
      </c>
      <c r="P124" s="2" t="s">
        <v>2</v>
      </c>
      <c r="Q124" s="2" t="s">
        <v>57</v>
      </c>
      <c r="R124" s="2">
        <v>10477</v>
      </c>
      <c r="S124" s="2"/>
      <c r="T124" s="2"/>
      <c r="U124" s="3" t="s">
        <v>553</v>
      </c>
      <c r="V124" s="2">
        <v>4</v>
      </c>
      <c r="W124" s="3"/>
      <c r="X124" s="2">
        <v>1</v>
      </c>
      <c r="Y124" s="2">
        <v>1</v>
      </c>
    </row>
    <row r="125" spans="1:25" ht="38.1" hidden="1" customHeight="1" x14ac:dyDescent="0.25">
      <c r="A125" s="2">
        <v>2</v>
      </c>
      <c r="B125" s="2" t="s">
        <v>55</v>
      </c>
      <c r="C125" s="2" t="s">
        <v>164</v>
      </c>
      <c r="D125" s="6" t="s">
        <v>554</v>
      </c>
      <c r="E125" s="7">
        <v>45842</v>
      </c>
      <c r="F125" s="2" t="s">
        <v>518</v>
      </c>
      <c r="G125" s="2">
        <v>2025</v>
      </c>
      <c r="H125" s="2" t="s">
        <v>489</v>
      </c>
      <c r="I125" s="2" t="s">
        <v>555</v>
      </c>
      <c r="J125" s="2" t="s">
        <v>367</v>
      </c>
      <c r="K125" s="36" t="s">
        <v>556</v>
      </c>
      <c r="L125" s="2">
        <v>2</v>
      </c>
      <c r="M125" s="2" t="s">
        <v>3</v>
      </c>
      <c r="N125" s="43">
        <v>95000</v>
      </c>
      <c r="O125" s="77">
        <f t="shared" ref="O125:O131" si="5">N125*L125</f>
        <v>190000</v>
      </c>
      <c r="P125" s="2" t="s">
        <v>2</v>
      </c>
      <c r="Q125" s="2" t="s">
        <v>57</v>
      </c>
      <c r="R125" s="2">
        <v>10476</v>
      </c>
      <c r="S125" s="2"/>
      <c r="T125" s="2">
        <v>101915</v>
      </c>
      <c r="U125" s="3" t="s">
        <v>113</v>
      </c>
      <c r="V125" s="2">
        <v>3</v>
      </c>
      <c r="W125" s="3">
        <v>81</v>
      </c>
      <c r="X125" s="2">
        <v>1</v>
      </c>
      <c r="Y125" s="2">
        <v>1</v>
      </c>
    </row>
    <row r="126" spans="1:25" ht="38.1" hidden="1" customHeight="1" x14ac:dyDescent="0.25">
      <c r="A126" s="2"/>
      <c r="B126" s="2" t="s">
        <v>55</v>
      </c>
      <c r="C126" s="2" t="s">
        <v>164</v>
      </c>
      <c r="D126" s="6" t="s">
        <v>557</v>
      </c>
      <c r="E126" s="7">
        <v>45842</v>
      </c>
      <c r="F126" s="2" t="s">
        <v>518</v>
      </c>
      <c r="G126" s="2">
        <v>2025</v>
      </c>
      <c r="H126" s="2" t="s">
        <v>489</v>
      </c>
      <c r="I126" s="2" t="s">
        <v>555</v>
      </c>
      <c r="J126" s="2" t="s">
        <v>367</v>
      </c>
      <c r="K126" s="36" t="s">
        <v>558</v>
      </c>
      <c r="L126" s="2">
        <v>2</v>
      </c>
      <c r="M126" s="2" t="s">
        <v>3</v>
      </c>
      <c r="N126" s="43">
        <v>90000</v>
      </c>
      <c r="O126" s="77">
        <f t="shared" si="5"/>
        <v>180000</v>
      </c>
      <c r="P126" s="2" t="s">
        <v>2</v>
      </c>
      <c r="Q126" s="2" t="s">
        <v>57</v>
      </c>
      <c r="R126" s="2">
        <v>10476</v>
      </c>
      <c r="S126" s="2"/>
      <c r="T126" s="2">
        <v>101915</v>
      </c>
      <c r="U126" s="3" t="s">
        <v>113</v>
      </c>
      <c r="V126" s="2">
        <v>3</v>
      </c>
      <c r="W126" s="3">
        <v>81</v>
      </c>
      <c r="X126" s="2"/>
      <c r="Y126" s="2">
        <v>1</v>
      </c>
    </row>
    <row r="127" spans="1:25" ht="38.1" hidden="1" customHeight="1" x14ac:dyDescent="0.25">
      <c r="A127" s="2">
        <v>1</v>
      </c>
      <c r="B127" s="2" t="s">
        <v>44</v>
      </c>
      <c r="C127" s="2" t="s">
        <v>164</v>
      </c>
      <c r="D127" s="6" t="s">
        <v>559</v>
      </c>
      <c r="E127" s="7">
        <v>45842</v>
      </c>
      <c r="F127" s="2" t="s">
        <v>518</v>
      </c>
      <c r="G127" s="2">
        <v>2025</v>
      </c>
      <c r="H127" s="2" t="s">
        <v>112</v>
      </c>
      <c r="I127" s="2" t="s">
        <v>560</v>
      </c>
      <c r="J127" s="2" t="s">
        <v>367</v>
      </c>
      <c r="K127" s="36" t="s">
        <v>561</v>
      </c>
      <c r="L127" s="2">
        <v>2</v>
      </c>
      <c r="M127" s="2" t="s">
        <v>3</v>
      </c>
      <c r="N127" s="43">
        <v>150000</v>
      </c>
      <c r="O127" s="77">
        <f t="shared" si="5"/>
        <v>300000</v>
      </c>
      <c r="P127" s="2" t="s">
        <v>2</v>
      </c>
      <c r="Q127" s="2" t="s">
        <v>57</v>
      </c>
      <c r="R127" s="2">
        <v>10482</v>
      </c>
      <c r="S127" s="2"/>
      <c r="T127" s="2"/>
      <c r="U127" s="3" t="s">
        <v>562</v>
      </c>
      <c r="V127" s="2">
        <v>4</v>
      </c>
      <c r="W127" s="3"/>
      <c r="X127" s="2">
        <v>1</v>
      </c>
      <c r="Y127" s="2">
        <v>1</v>
      </c>
    </row>
    <row r="128" spans="1:25" ht="38.1" hidden="1" customHeight="1" x14ac:dyDescent="0.25">
      <c r="A128" s="2">
        <v>1</v>
      </c>
      <c r="B128" s="2" t="s">
        <v>55</v>
      </c>
      <c r="C128" s="2" t="s">
        <v>164</v>
      </c>
      <c r="D128" s="6" t="s">
        <v>563</v>
      </c>
      <c r="E128" s="7">
        <v>45843</v>
      </c>
      <c r="F128" s="2" t="s">
        <v>518</v>
      </c>
      <c r="G128" s="2">
        <v>2025</v>
      </c>
      <c r="H128" s="2" t="s">
        <v>489</v>
      </c>
      <c r="I128" s="2" t="s">
        <v>564</v>
      </c>
      <c r="J128" s="2" t="s">
        <v>367</v>
      </c>
      <c r="K128" s="36" t="s">
        <v>565</v>
      </c>
      <c r="L128" s="2">
        <v>1</v>
      </c>
      <c r="M128" s="2" t="s">
        <v>3</v>
      </c>
      <c r="N128" s="43">
        <v>965000</v>
      </c>
      <c r="O128" s="77">
        <f t="shared" si="5"/>
        <v>965000</v>
      </c>
      <c r="P128" s="2" t="s">
        <v>2</v>
      </c>
      <c r="Q128" s="2" t="s">
        <v>57</v>
      </c>
      <c r="R128" s="2">
        <v>10479</v>
      </c>
      <c r="S128" s="2"/>
      <c r="T128" s="2">
        <v>102092</v>
      </c>
      <c r="U128" s="3" t="s">
        <v>113</v>
      </c>
      <c r="V128" s="2">
        <v>3</v>
      </c>
      <c r="W128" s="3">
        <v>89</v>
      </c>
      <c r="X128" s="2">
        <v>1</v>
      </c>
      <c r="Y128" s="2">
        <v>1</v>
      </c>
    </row>
    <row r="129" spans="1:25" ht="38.1" hidden="1" customHeight="1" x14ac:dyDescent="0.25">
      <c r="A129" s="2">
        <v>1</v>
      </c>
      <c r="B129" s="2" t="s">
        <v>55</v>
      </c>
      <c r="C129" s="2" t="s">
        <v>164</v>
      </c>
      <c r="D129" s="6" t="s">
        <v>566</v>
      </c>
      <c r="E129" s="7">
        <v>45843</v>
      </c>
      <c r="F129" s="2" t="s">
        <v>518</v>
      </c>
      <c r="G129" s="2">
        <v>2025</v>
      </c>
      <c r="H129" s="2" t="s">
        <v>489</v>
      </c>
      <c r="I129" s="2" t="s">
        <v>567</v>
      </c>
      <c r="J129" s="2" t="s">
        <v>367</v>
      </c>
      <c r="K129" s="36" t="s">
        <v>568</v>
      </c>
      <c r="L129" s="2">
        <v>1</v>
      </c>
      <c r="M129" s="2" t="s">
        <v>3</v>
      </c>
      <c r="N129" s="43">
        <v>260000</v>
      </c>
      <c r="O129" s="77">
        <f t="shared" si="5"/>
        <v>260000</v>
      </c>
      <c r="P129" s="2" t="s">
        <v>2</v>
      </c>
      <c r="Q129" s="2" t="s">
        <v>57</v>
      </c>
      <c r="R129" s="2">
        <v>10478</v>
      </c>
      <c r="S129" s="2"/>
      <c r="T129" s="2">
        <v>101918</v>
      </c>
      <c r="U129" s="3" t="s">
        <v>113</v>
      </c>
      <c r="V129" s="2">
        <v>3</v>
      </c>
      <c r="W129" s="3">
        <v>88</v>
      </c>
      <c r="X129" s="2">
        <v>1</v>
      </c>
      <c r="Y129" s="2">
        <v>1</v>
      </c>
    </row>
    <row r="130" spans="1:25" ht="38.1" hidden="1" customHeight="1" x14ac:dyDescent="0.25">
      <c r="A130" s="2">
        <v>1</v>
      </c>
      <c r="B130" s="2" t="s">
        <v>489</v>
      </c>
      <c r="C130" s="2" t="s">
        <v>164</v>
      </c>
      <c r="D130" s="6" t="s">
        <v>569</v>
      </c>
      <c r="E130" s="7">
        <v>45846</v>
      </c>
      <c r="F130" s="2" t="s">
        <v>518</v>
      </c>
      <c r="G130" s="2">
        <v>2025</v>
      </c>
      <c r="H130" s="2" t="s">
        <v>489</v>
      </c>
      <c r="I130" s="2" t="s">
        <v>570</v>
      </c>
      <c r="J130" s="2" t="s">
        <v>367</v>
      </c>
      <c r="K130" s="36" t="s">
        <v>571</v>
      </c>
      <c r="L130" s="2">
        <v>2</v>
      </c>
      <c r="M130" s="2" t="s">
        <v>3</v>
      </c>
      <c r="N130" s="43">
        <v>565000</v>
      </c>
      <c r="O130" s="77">
        <f t="shared" si="5"/>
        <v>1130000</v>
      </c>
      <c r="P130" s="2" t="s">
        <v>2</v>
      </c>
      <c r="Q130" s="2" t="s">
        <v>67</v>
      </c>
      <c r="R130" s="2" t="s">
        <v>315</v>
      </c>
      <c r="S130" s="2"/>
      <c r="T130" s="2">
        <v>101920</v>
      </c>
      <c r="U130" s="3" t="s">
        <v>113</v>
      </c>
      <c r="V130" s="2">
        <v>3</v>
      </c>
      <c r="W130" s="3">
        <v>388</v>
      </c>
      <c r="X130" s="2">
        <v>1</v>
      </c>
      <c r="Y130" s="2">
        <v>1</v>
      </c>
    </row>
    <row r="131" spans="1:25" ht="38.1" hidden="1" customHeight="1" x14ac:dyDescent="0.25">
      <c r="A131" s="2">
        <v>2</v>
      </c>
      <c r="B131" s="2" t="s">
        <v>55</v>
      </c>
      <c r="C131" s="2" t="s">
        <v>164</v>
      </c>
      <c r="D131" s="6" t="s">
        <v>572</v>
      </c>
      <c r="E131" s="7">
        <v>45852</v>
      </c>
      <c r="F131" s="2" t="s">
        <v>518</v>
      </c>
      <c r="G131" s="2">
        <v>2025</v>
      </c>
      <c r="H131" s="2" t="s">
        <v>489</v>
      </c>
      <c r="I131" s="2" t="s">
        <v>573</v>
      </c>
      <c r="J131" s="2" t="s">
        <v>367</v>
      </c>
      <c r="K131" s="36" t="s">
        <v>574</v>
      </c>
      <c r="L131" s="2">
        <v>2</v>
      </c>
      <c r="M131" s="2" t="s">
        <v>3</v>
      </c>
      <c r="N131" s="43">
        <v>210000</v>
      </c>
      <c r="O131" s="77">
        <f t="shared" si="5"/>
        <v>420000</v>
      </c>
      <c r="P131" s="2" t="s">
        <v>2</v>
      </c>
      <c r="Q131" s="2" t="s">
        <v>57</v>
      </c>
      <c r="R131" s="2">
        <v>10488</v>
      </c>
      <c r="S131" s="2"/>
      <c r="T131" s="2">
        <v>101921</v>
      </c>
      <c r="U131" s="3" t="s">
        <v>113</v>
      </c>
      <c r="V131" s="2">
        <v>3</v>
      </c>
      <c r="W131" s="3">
        <v>43</v>
      </c>
      <c r="X131" s="2">
        <v>1</v>
      </c>
      <c r="Y131" s="2">
        <v>1</v>
      </c>
    </row>
    <row r="132" spans="1:25" ht="38.1" hidden="1" customHeight="1" x14ac:dyDescent="0.25">
      <c r="A132" s="2"/>
      <c r="B132" s="2" t="s">
        <v>55</v>
      </c>
      <c r="C132" s="2" t="s">
        <v>164</v>
      </c>
      <c r="D132" s="6" t="s">
        <v>572</v>
      </c>
      <c r="E132" s="7">
        <v>45852</v>
      </c>
      <c r="F132" s="2" t="s">
        <v>518</v>
      </c>
      <c r="G132" s="2">
        <v>2025</v>
      </c>
      <c r="H132" s="2" t="s">
        <v>489</v>
      </c>
      <c r="I132" s="2" t="s">
        <v>573</v>
      </c>
      <c r="J132" s="2" t="s">
        <v>367</v>
      </c>
      <c r="K132" s="36" t="s">
        <v>575</v>
      </c>
      <c r="L132" s="2">
        <v>1</v>
      </c>
      <c r="M132" s="2" t="s">
        <v>3</v>
      </c>
      <c r="N132" s="43">
        <v>61000</v>
      </c>
      <c r="O132" s="77">
        <f>N132*L132</f>
        <v>61000</v>
      </c>
      <c r="P132" s="2" t="s">
        <v>2</v>
      </c>
      <c r="Q132" s="2" t="s">
        <v>57</v>
      </c>
      <c r="R132" s="2">
        <v>10488</v>
      </c>
      <c r="S132" s="2"/>
      <c r="T132" s="2">
        <v>101921</v>
      </c>
      <c r="U132" s="3" t="s">
        <v>113</v>
      </c>
      <c r="V132" s="2">
        <v>3</v>
      </c>
      <c r="W132" s="3">
        <v>43</v>
      </c>
      <c r="X132" s="2"/>
      <c r="Y132" s="2">
        <v>1</v>
      </c>
    </row>
    <row r="133" spans="1:25" ht="38.1" hidden="1" customHeight="1" x14ac:dyDescent="0.25">
      <c r="A133" s="2">
        <v>1</v>
      </c>
      <c r="B133" s="2" t="s">
        <v>44</v>
      </c>
      <c r="C133" s="2" t="s">
        <v>164</v>
      </c>
      <c r="D133" s="6" t="s">
        <v>576</v>
      </c>
      <c r="E133" s="7">
        <v>45853</v>
      </c>
      <c r="F133" s="2" t="s">
        <v>518</v>
      </c>
      <c r="G133" s="2">
        <v>2025</v>
      </c>
      <c r="H133" s="2" t="s">
        <v>489</v>
      </c>
      <c r="I133" s="2" t="s">
        <v>579</v>
      </c>
      <c r="J133" s="2" t="s">
        <v>367</v>
      </c>
      <c r="K133" s="36" t="s">
        <v>582</v>
      </c>
      <c r="L133" s="2">
        <v>1</v>
      </c>
      <c r="M133" s="2" t="s">
        <v>3</v>
      </c>
      <c r="N133" s="43">
        <v>280000</v>
      </c>
      <c r="O133" s="77">
        <f t="shared" ref="O133:O135" si="6">N133*L133</f>
        <v>280000</v>
      </c>
      <c r="P133" s="2" t="s">
        <v>2</v>
      </c>
      <c r="Q133" s="2" t="s">
        <v>57</v>
      </c>
      <c r="R133" s="2">
        <v>10508</v>
      </c>
      <c r="S133" s="2"/>
      <c r="T133" s="2">
        <v>102093</v>
      </c>
      <c r="U133" s="3" t="s">
        <v>113</v>
      </c>
      <c r="V133" s="2">
        <v>3</v>
      </c>
      <c r="W133" s="3">
        <v>101</v>
      </c>
      <c r="X133" s="2">
        <v>1</v>
      </c>
      <c r="Y133" s="2">
        <v>1</v>
      </c>
    </row>
    <row r="134" spans="1:25" ht="38.1" hidden="1" customHeight="1" x14ac:dyDescent="0.25">
      <c r="A134" s="2">
        <v>1</v>
      </c>
      <c r="B134" s="2" t="s">
        <v>44</v>
      </c>
      <c r="C134" s="2" t="s">
        <v>164</v>
      </c>
      <c r="D134" s="6" t="s">
        <v>577</v>
      </c>
      <c r="E134" s="7">
        <v>45853</v>
      </c>
      <c r="F134" s="2" t="s">
        <v>518</v>
      </c>
      <c r="G134" s="2">
        <v>2025</v>
      </c>
      <c r="H134" s="2" t="s">
        <v>489</v>
      </c>
      <c r="I134" s="2" t="s">
        <v>580</v>
      </c>
      <c r="J134" s="2" t="s">
        <v>367</v>
      </c>
      <c r="K134" s="36" t="s">
        <v>583</v>
      </c>
      <c r="L134" s="2">
        <v>1</v>
      </c>
      <c r="M134" s="2" t="s">
        <v>3</v>
      </c>
      <c r="N134" s="43">
        <v>476000</v>
      </c>
      <c r="O134" s="77">
        <f t="shared" si="6"/>
        <v>476000</v>
      </c>
      <c r="P134" s="2" t="s">
        <v>2</v>
      </c>
      <c r="Q134" s="2" t="s">
        <v>57</v>
      </c>
      <c r="R134" s="2">
        <v>10498</v>
      </c>
      <c r="S134" s="2"/>
      <c r="T134" s="2">
        <v>12094</v>
      </c>
      <c r="U134" s="3" t="s">
        <v>113</v>
      </c>
      <c r="V134" s="2">
        <v>3</v>
      </c>
      <c r="W134" s="3">
        <v>99</v>
      </c>
      <c r="X134" s="2">
        <v>1</v>
      </c>
      <c r="Y134" s="2">
        <v>1</v>
      </c>
    </row>
    <row r="135" spans="1:25" ht="38.1" hidden="1" customHeight="1" x14ac:dyDescent="0.25">
      <c r="A135" s="2">
        <v>1</v>
      </c>
      <c r="B135" s="2" t="s">
        <v>44</v>
      </c>
      <c r="C135" s="2" t="s">
        <v>164</v>
      </c>
      <c r="D135" s="6" t="s">
        <v>578</v>
      </c>
      <c r="E135" s="7">
        <v>45856</v>
      </c>
      <c r="F135" s="2" t="s">
        <v>518</v>
      </c>
      <c r="G135" s="2">
        <v>2025</v>
      </c>
      <c r="H135" s="2" t="s">
        <v>489</v>
      </c>
      <c r="I135" s="2" t="s">
        <v>581</v>
      </c>
      <c r="J135" s="2" t="s">
        <v>367</v>
      </c>
      <c r="K135" s="36" t="s">
        <v>584</v>
      </c>
      <c r="L135" s="2">
        <v>1</v>
      </c>
      <c r="M135" s="2" t="s">
        <v>3</v>
      </c>
      <c r="N135" s="43">
        <v>825000</v>
      </c>
      <c r="O135" s="77">
        <f t="shared" si="6"/>
        <v>825000</v>
      </c>
      <c r="P135" s="2" t="s">
        <v>2</v>
      </c>
      <c r="Q135" s="2" t="s">
        <v>57</v>
      </c>
      <c r="R135" s="2">
        <v>10535</v>
      </c>
      <c r="S135" s="2"/>
      <c r="T135" s="2">
        <v>102096</v>
      </c>
      <c r="U135" s="3" t="s">
        <v>113</v>
      </c>
      <c r="V135" s="2">
        <v>3</v>
      </c>
      <c r="W135" s="3">
        <v>102</v>
      </c>
      <c r="X135" s="2">
        <v>1</v>
      </c>
      <c r="Y135" s="2">
        <v>1</v>
      </c>
    </row>
    <row r="136" spans="1:25" ht="38.1" hidden="1" customHeight="1" x14ac:dyDescent="0.25">
      <c r="A136" s="2">
        <v>1</v>
      </c>
      <c r="B136" s="2" t="s">
        <v>55</v>
      </c>
      <c r="C136" s="2" t="s">
        <v>164</v>
      </c>
      <c r="D136" s="6" t="s">
        <v>585</v>
      </c>
      <c r="E136" s="7">
        <v>45864</v>
      </c>
      <c r="F136" s="2" t="s">
        <v>518</v>
      </c>
      <c r="G136" s="2">
        <v>2025</v>
      </c>
      <c r="H136" s="2" t="s">
        <v>489</v>
      </c>
      <c r="I136" s="2" t="s">
        <v>586</v>
      </c>
      <c r="J136" s="2" t="s">
        <v>367</v>
      </c>
      <c r="K136" s="36" t="s">
        <v>587</v>
      </c>
      <c r="L136" s="2">
        <v>1</v>
      </c>
      <c r="M136" s="2" t="s">
        <v>3</v>
      </c>
      <c r="N136" s="43">
        <v>305000</v>
      </c>
      <c r="O136" s="77">
        <f t="shared" ref="O136" si="7">N136*L136</f>
        <v>305000</v>
      </c>
      <c r="P136" s="2" t="s">
        <v>2</v>
      </c>
      <c r="Q136" s="2" t="s">
        <v>57</v>
      </c>
      <c r="R136" s="2">
        <v>10574</v>
      </c>
      <c r="S136" s="2"/>
      <c r="T136" s="2">
        <v>102271</v>
      </c>
      <c r="U136" s="3" t="s">
        <v>113</v>
      </c>
      <c r="V136" s="2">
        <v>3</v>
      </c>
      <c r="W136" s="3">
        <v>107</v>
      </c>
      <c r="X136" s="2">
        <v>1</v>
      </c>
      <c r="Y136" s="2">
        <v>1</v>
      </c>
    </row>
    <row r="137" spans="1:25" ht="38.1" hidden="1" customHeight="1" x14ac:dyDescent="0.25">
      <c r="A137" s="2">
        <v>1</v>
      </c>
      <c r="B137" s="2" t="s">
        <v>489</v>
      </c>
      <c r="C137" s="2" t="s">
        <v>164</v>
      </c>
      <c r="D137" s="6" t="s">
        <v>591</v>
      </c>
      <c r="E137" s="7">
        <v>45869</v>
      </c>
      <c r="F137" s="2" t="s">
        <v>518</v>
      </c>
      <c r="G137" s="2">
        <v>2025</v>
      </c>
      <c r="H137" s="2" t="s">
        <v>112</v>
      </c>
      <c r="I137" s="2" t="s">
        <v>589</v>
      </c>
      <c r="J137" s="2" t="s">
        <v>367</v>
      </c>
      <c r="K137" s="36" t="s">
        <v>594</v>
      </c>
      <c r="L137" s="2">
        <v>1</v>
      </c>
      <c r="M137" s="2" t="s">
        <v>3</v>
      </c>
      <c r="N137" s="43">
        <v>437000</v>
      </c>
      <c r="O137" s="77">
        <f t="shared" ref="O137:O138" si="8">N137*L137</f>
        <v>437000</v>
      </c>
      <c r="P137" s="2" t="s">
        <v>2</v>
      </c>
      <c r="Q137" s="2" t="s">
        <v>457</v>
      </c>
      <c r="R137" s="2">
        <v>5</v>
      </c>
      <c r="S137" s="2"/>
      <c r="T137" s="2"/>
      <c r="U137" s="3" t="s">
        <v>112</v>
      </c>
      <c r="V137" s="2">
        <v>4</v>
      </c>
      <c r="W137" s="3">
        <v>2125</v>
      </c>
      <c r="X137" s="2">
        <v>1</v>
      </c>
      <c r="Y137" s="2">
        <v>1</v>
      </c>
    </row>
    <row r="138" spans="1:25" ht="38.1" hidden="1" customHeight="1" x14ac:dyDescent="0.25">
      <c r="A138" s="2">
        <v>1</v>
      </c>
      <c r="B138" s="2" t="s">
        <v>53</v>
      </c>
      <c r="C138" s="2" t="s">
        <v>164</v>
      </c>
      <c r="D138" s="6" t="s">
        <v>592</v>
      </c>
      <c r="E138" s="7">
        <v>45870</v>
      </c>
      <c r="F138" s="2" t="s">
        <v>593</v>
      </c>
      <c r="G138" s="2">
        <v>2025</v>
      </c>
      <c r="H138" s="2" t="s">
        <v>489</v>
      </c>
      <c r="I138" s="2" t="s">
        <v>590</v>
      </c>
      <c r="J138" s="2" t="s">
        <v>367</v>
      </c>
      <c r="K138" s="36" t="s">
        <v>595</v>
      </c>
      <c r="L138" s="2">
        <v>1</v>
      </c>
      <c r="M138" s="2" t="s">
        <v>3</v>
      </c>
      <c r="N138" s="43">
        <v>127600</v>
      </c>
      <c r="O138" s="77">
        <f t="shared" si="8"/>
        <v>127600</v>
      </c>
      <c r="P138" s="2" t="s">
        <v>2</v>
      </c>
      <c r="Q138" s="2" t="s">
        <v>57</v>
      </c>
      <c r="R138" s="2">
        <v>9951</v>
      </c>
      <c r="S138" s="2"/>
      <c r="T138" s="2">
        <v>102260</v>
      </c>
      <c r="U138" s="3" t="s">
        <v>113</v>
      </c>
      <c r="V138" s="2">
        <v>3</v>
      </c>
      <c r="W138" s="3">
        <v>2393</v>
      </c>
      <c r="X138" s="2">
        <v>1</v>
      </c>
      <c r="Y138" s="2">
        <v>1</v>
      </c>
    </row>
    <row r="139" spans="1:25" ht="39" hidden="1" customHeight="1" x14ac:dyDescent="0.25">
      <c r="A139" s="2">
        <v>1</v>
      </c>
      <c r="B139" s="2" t="s">
        <v>55</v>
      </c>
      <c r="C139" s="2" t="s">
        <v>164</v>
      </c>
      <c r="D139" s="6" t="s">
        <v>592</v>
      </c>
      <c r="E139" s="7">
        <v>45870</v>
      </c>
      <c r="F139" s="2" t="s">
        <v>593</v>
      </c>
      <c r="G139" s="2">
        <v>2025</v>
      </c>
      <c r="H139" s="2" t="s">
        <v>489</v>
      </c>
      <c r="I139" s="2" t="s">
        <v>597</v>
      </c>
      <c r="J139" s="2" t="s">
        <v>367</v>
      </c>
      <c r="K139" s="36" t="s">
        <v>842</v>
      </c>
      <c r="L139" s="2">
        <v>1</v>
      </c>
      <c r="M139" s="2" t="s">
        <v>3</v>
      </c>
      <c r="N139" s="43">
        <v>275000</v>
      </c>
      <c r="O139" s="77">
        <f t="shared" ref="O139:O145" si="9">N139*L139</f>
        <v>275000</v>
      </c>
      <c r="P139" s="2" t="s">
        <v>2</v>
      </c>
      <c r="Q139" s="2" t="s">
        <v>57</v>
      </c>
      <c r="R139" s="2">
        <v>10606</v>
      </c>
      <c r="S139" s="2"/>
      <c r="T139" s="2">
        <v>102274</v>
      </c>
      <c r="U139" s="3" t="s">
        <v>269</v>
      </c>
      <c r="V139" s="2">
        <v>3</v>
      </c>
      <c r="W139" s="3">
        <v>116</v>
      </c>
      <c r="X139" s="2">
        <v>1</v>
      </c>
      <c r="Y139" s="2">
        <v>1</v>
      </c>
    </row>
    <row r="140" spans="1:25" ht="39" hidden="1" customHeight="1" x14ac:dyDescent="0.25">
      <c r="A140" s="2">
        <v>1</v>
      </c>
      <c r="B140" s="2" t="s">
        <v>55</v>
      </c>
      <c r="C140" s="2" t="s">
        <v>164</v>
      </c>
      <c r="D140" s="6" t="s">
        <v>69</v>
      </c>
      <c r="E140" s="7">
        <v>45870</v>
      </c>
      <c r="F140" s="2" t="s">
        <v>593</v>
      </c>
      <c r="G140" s="2">
        <v>2025</v>
      </c>
      <c r="H140" s="2" t="s">
        <v>489</v>
      </c>
      <c r="I140" s="2" t="s">
        <v>598</v>
      </c>
      <c r="J140" s="2" t="s">
        <v>367</v>
      </c>
      <c r="K140" s="36" t="s">
        <v>605</v>
      </c>
      <c r="L140" s="2">
        <v>1</v>
      </c>
      <c r="M140" s="2" t="s">
        <v>3</v>
      </c>
      <c r="N140" s="43">
        <v>160000</v>
      </c>
      <c r="O140" s="77">
        <f t="shared" si="9"/>
        <v>160000</v>
      </c>
      <c r="P140" s="2" t="s">
        <v>2</v>
      </c>
      <c r="Q140" s="2" t="s">
        <v>57</v>
      </c>
      <c r="R140" s="2">
        <v>10584</v>
      </c>
      <c r="S140" s="2"/>
      <c r="T140" s="2">
        <v>102275</v>
      </c>
      <c r="U140" s="3" t="s">
        <v>269</v>
      </c>
      <c r="V140" s="2">
        <v>3</v>
      </c>
      <c r="W140" s="3">
        <v>115</v>
      </c>
      <c r="X140" s="2">
        <v>1</v>
      </c>
      <c r="Y140" s="2">
        <v>1</v>
      </c>
    </row>
    <row r="141" spans="1:25" ht="39" hidden="1" customHeight="1" x14ac:dyDescent="0.25">
      <c r="A141" s="2">
        <v>1</v>
      </c>
      <c r="B141" s="2" t="s">
        <v>489</v>
      </c>
      <c r="C141" s="2" t="s">
        <v>164</v>
      </c>
      <c r="D141" s="6" t="s">
        <v>408</v>
      </c>
      <c r="E141" s="7">
        <v>45871</v>
      </c>
      <c r="F141" s="2" t="s">
        <v>593</v>
      </c>
      <c r="G141" s="2">
        <v>2025</v>
      </c>
      <c r="H141" s="2" t="s">
        <v>489</v>
      </c>
      <c r="I141" s="2" t="s">
        <v>599</v>
      </c>
      <c r="J141" s="2" t="s">
        <v>367</v>
      </c>
      <c r="K141" s="36" t="s">
        <v>606</v>
      </c>
      <c r="L141" s="2">
        <v>1</v>
      </c>
      <c r="M141" s="3" t="s">
        <v>515</v>
      </c>
      <c r="N141" s="43">
        <v>540000</v>
      </c>
      <c r="O141" s="77">
        <f t="shared" si="9"/>
        <v>540000</v>
      </c>
      <c r="P141" s="2" t="s">
        <v>2</v>
      </c>
      <c r="Q141" s="2" t="s">
        <v>48</v>
      </c>
      <c r="R141" s="2">
        <v>12414</v>
      </c>
      <c r="S141" s="2"/>
      <c r="T141" s="2">
        <v>102301</v>
      </c>
      <c r="U141" s="3" t="s">
        <v>269</v>
      </c>
      <c r="V141" s="2">
        <v>3</v>
      </c>
      <c r="W141" s="3">
        <v>1614</v>
      </c>
      <c r="X141" s="2">
        <v>1</v>
      </c>
      <c r="Y141" s="2">
        <v>1</v>
      </c>
    </row>
    <row r="142" spans="1:25" ht="39" hidden="1" customHeight="1" x14ac:dyDescent="0.25">
      <c r="A142" s="2">
        <v>1</v>
      </c>
      <c r="B142" s="2" t="s">
        <v>55</v>
      </c>
      <c r="C142" s="2" t="s">
        <v>164</v>
      </c>
      <c r="D142" s="6" t="s">
        <v>572</v>
      </c>
      <c r="E142" s="7">
        <v>45871</v>
      </c>
      <c r="F142" s="2" t="s">
        <v>593</v>
      </c>
      <c r="G142" s="2">
        <v>2025</v>
      </c>
      <c r="H142" s="2" t="s">
        <v>489</v>
      </c>
      <c r="I142" s="2" t="s">
        <v>600</v>
      </c>
      <c r="J142" s="2" t="s">
        <v>367</v>
      </c>
      <c r="K142" s="36" t="s">
        <v>607</v>
      </c>
      <c r="L142" s="2">
        <v>1</v>
      </c>
      <c r="M142" s="2" t="s">
        <v>3</v>
      </c>
      <c r="N142" s="43">
        <v>544000</v>
      </c>
      <c r="O142" s="77">
        <f t="shared" si="9"/>
        <v>544000</v>
      </c>
      <c r="P142" s="2" t="s">
        <v>2</v>
      </c>
      <c r="Q142" s="2" t="s">
        <v>57</v>
      </c>
      <c r="R142" s="2">
        <v>10635</v>
      </c>
      <c r="S142" s="2"/>
      <c r="T142" s="2">
        <v>102302</v>
      </c>
      <c r="U142" s="3" t="s">
        <v>269</v>
      </c>
      <c r="V142" s="2">
        <v>3</v>
      </c>
      <c r="W142" s="3">
        <v>114</v>
      </c>
      <c r="X142" s="2">
        <v>1</v>
      </c>
      <c r="Y142" s="2">
        <v>1</v>
      </c>
    </row>
    <row r="143" spans="1:25" ht="39" hidden="1" customHeight="1" x14ac:dyDescent="0.25">
      <c r="A143" s="2">
        <v>1</v>
      </c>
      <c r="B143" s="2" t="s">
        <v>44</v>
      </c>
      <c r="C143" s="2" t="s">
        <v>164</v>
      </c>
      <c r="D143" s="6" t="s">
        <v>405</v>
      </c>
      <c r="E143" s="7">
        <v>45873</v>
      </c>
      <c r="F143" s="2" t="s">
        <v>593</v>
      </c>
      <c r="G143" s="2">
        <v>2025</v>
      </c>
      <c r="H143" s="2" t="s">
        <v>489</v>
      </c>
      <c r="I143" s="2" t="s">
        <v>601</v>
      </c>
      <c r="J143" s="2" t="s">
        <v>367</v>
      </c>
      <c r="K143" s="36" t="s">
        <v>608</v>
      </c>
      <c r="L143" s="2">
        <v>1</v>
      </c>
      <c r="M143" s="2" t="s">
        <v>3</v>
      </c>
      <c r="N143" s="43">
        <v>270000</v>
      </c>
      <c r="O143" s="77">
        <f t="shared" si="9"/>
        <v>270000</v>
      </c>
      <c r="P143" s="2" t="s">
        <v>2</v>
      </c>
      <c r="Q143" s="2" t="s">
        <v>57</v>
      </c>
      <c r="R143" s="2">
        <v>10612</v>
      </c>
      <c r="S143" s="2"/>
      <c r="T143" s="2">
        <v>102326</v>
      </c>
      <c r="U143" s="3" t="s">
        <v>269</v>
      </c>
      <c r="V143" s="2">
        <v>3</v>
      </c>
      <c r="W143" s="3">
        <v>119</v>
      </c>
      <c r="X143" s="2">
        <v>1</v>
      </c>
      <c r="Y143" s="2">
        <v>1</v>
      </c>
    </row>
    <row r="144" spans="1:25" ht="39" hidden="1" customHeight="1" x14ac:dyDescent="0.25">
      <c r="A144" s="2">
        <v>1</v>
      </c>
      <c r="B144" s="2" t="s">
        <v>55</v>
      </c>
      <c r="C144" s="2" t="s">
        <v>164</v>
      </c>
      <c r="D144" s="6" t="s">
        <v>178</v>
      </c>
      <c r="E144" s="7">
        <v>45876</v>
      </c>
      <c r="F144" s="2" t="s">
        <v>593</v>
      </c>
      <c r="G144" s="2">
        <v>2025</v>
      </c>
      <c r="H144" s="2" t="s">
        <v>489</v>
      </c>
      <c r="I144" s="2" t="s">
        <v>602</v>
      </c>
      <c r="J144" s="2" t="s">
        <v>367</v>
      </c>
      <c r="K144" s="36" t="s">
        <v>609</v>
      </c>
      <c r="L144" s="2">
        <v>1</v>
      </c>
      <c r="M144" s="2" t="s">
        <v>3</v>
      </c>
      <c r="N144" s="43">
        <v>137000</v>
      </c>
      <c r="O144" s="77">
        <f t="shared" si="9"/>
        <v>137000</v>
      </c>
      <c r="P144" s="2" t="s">
        <v>2</v>
      </c>
      <c r="Q144" s="2" t="s">
        <v>57</v>
      </c>
      <c r="R144" s="2">
        <v>10624</v>
      </c>
      <c r="S144" s="2"/>
      <c r="T144" s="2">
        <v>102331</v>
      </c>
      <c r="U144" s="3" t="s">
        <v>269</v>
      </c>
      <c r="V144" s="2">
        <v>3</v>
      </c>
      <c r="W144" s="3">
        <v>129</v>
      </c>
      <c r="X144" s="2">
        <v>1</v>
      </c>
      <c r="Y144" s="2">
        <v>1</v>
      </c>
    </row>
    <row r="145" spans="1:25" ht="39" hidden="1" customHeight="1" x14ac:dyDescent="0.25">
      <c r="A145" s="2">
        <v>1</v>
      </c>
      <c r="B145" s="2" t="s">
        <v>44</v>
      </c>
      <c r="C145" s="2" t="s">
        <v>164</v>
      </c>
      <c r="D145" s="6" t="s">
        <v>604</v>
      </c>
      <c r="E145" s="7">
        <v>45877</v>
      </c>
      <c r="F145" s="2" t="s">
        <v>593</v>
      </c>
      <c r="G145" s="2">
        <v>2025</v>
      </c>
      <c r="H145" s="2" t="s">
        <v>489</v>
      </c>
      <c r="I145" s="2" t="s">
        <v>603</v>
      </c>
      <c r="J145" s="2" t="s">
        <v>367</v>
      </c>
      <c r="K145" s="36" t="s">
        <v>610</v>
      </c>
      <c r="L145" s="2">
        <v>1</v>
      </c>
      <c r="M145" s="2" t="s">
        <v>3</v>
      </c>
      <c r="N145" s="43">
        <v>357000</v>
      </c>
      <c r="O145" s="77">
        <f t="shared" si="9"/>
        <v>357000</v>
      </c>
      <c r="P145" s="2" t="s">
        <v>2</v>
      </c>
      <c r="Q145" s="2" t="s">
        <v>57</v>
      </c>
      <c r="R145" s="2">
        <v>10657</v>
      </c>
      <c r="S145" s="2"/>
      <c r="T145" s="2">
        <v>102456</v>
      </c>
      <c r="U145" s="3" t="s">
        <v>269</v>
      </c>
      <c r="V145" s="2">
        <v>3</v>
      </c>
      <c r="W145" s="3">
        <v>123</v>
      </c>
      <c r="X145" s="2">
        <v>1</v>
      </c>
      <c r="Y145" s="2">
        <v>1</v>
      </c>
    </row>
    <row r="146" spans="1:25" ht="39" hidden="1" customHeight="1" x14ac:dyDescent="0.25">
      <c r="A146" s="2">
        <v>1</v>
      </c>
      <c r="B146" s="2" t="s">
        <v>55</v>
      </c>
      <c r="C146" s="2" t="s">
        <v>164</v>
      </c>
      <c r="D146" s="6" t="s">
        <v>612</v>
      </c>
      <c r="E146" s="7">
        <v>45883</v>
      </c>
      <c r="F146" s="2" t="s">
        <v>593</v>
      </c>
      <c r="G146" s="2">
        <v>2025</v>
      </c>
      <c r="H146" s="2" t="s">
        <v>489</v>
      </c>
      <c r="I146" s="2" t="s">
        <v>613</v>
      </c>
      <c r="J146" s="2" t="s">
        <v>367</v>
      </c>
      <c r="K146" s="36" t="s">
        <v>614</v>
      </c>
      <c r="L146" s="2">
        <v>1</v>
      </c>
      <c r="M146" s="2" t="s">
        <v>3</v>
      </c>
      <c r="N146" s="43">
        <v>473000</v>
      </c>
      <c r="O146" s="77">
        <f t="shared" ref="O146" si="10">N146*L146</f>
        <v>473000</v>
      </c>
      <c r="P146" s="2" t="s">
        <v>2</v>
      </c>
      <c r="Q146" s="2" t="s">
        <v>57</v>
      </c>
      <c r="R146" s="2">
        <v>10596</v>
      </c>
      <c r="S146" s="2">
        <v>900605</v>
      </c>
      <c r="T146" s="2">
        <v>102520</v>
      </c>
      <c r="U146" s="3" t="s">
        <v>269</v>
      </c>
      <c r="V146" s="2">
        <v>3</v>
      </c>
      <c r="W146" s="3">
        <v>128</v>
      </c>
      <c r="X146" s="2">
        <v>1</v>
      </c>
      <c r="Y146" s="2">
        <v>1</v>
      </c>
    </row>
    <row r="147" spans="1:25" ht="39" hidden="1" customHeight="1" x14ac:dyDescent="0.25">
      <c r="A147" s="2">
        <v>1</v>
      </c>
      <c r="B147" s="2" t="s">
        <v>53</v>
      </c>
      <c r="C147" s="2" t="s">
        <v>164</v>
      </c>
      <c r="D147" s="6" t="s">
        <v>619</v>
      </c>
      <c r="E147" s="7">
        <v>45888</v>
      </c>
      <c r="F147" s="2" t="s">
        <v>593</v>
      </c>
      <c r="G147" s="2">
        <v>2025</v>
      </c>
      <c r="H147" s="2" t="s">
        <v>489</v>
      </c>
      <c r="I147" s="2" t="s">
        <v>616</v>
      </c>
      <c r="J147" s="2" t="s">
        <v>367</v>
      </c>
      <c r="K147" s="36" t="s">
        <v>622</v>
      </c>
      <c r="L147" s="2">
        <v>1</v>
      </c>
      <c r="M147" s="2" t="s">
        <v>3</v>
      </c>
      <c r="N147" s="43">
        <v>197250</v>
      </c>
      <c r="O147" s="77">
        <f t="shared" ref="O147:O149" si="11">N147*L147</f>
        <v>197250</v>
      </c>
      <c r="P147" s="2" t="s">
        <v>2</v>
      </c>
      <c r="Q147" s="2" t="s">
        <v>75</v>
      </c>
      <c r="R147" s="3" t="s">
        <v>625</v>
      </c>
      <c r="S147" s="3">
        <v>232542</v>
      </c>
      <c r="T147" s="2">
        <v>102519</v>
      </c>
      <c r="U147" s="3" t="s">
        <v>269</v>
      </c>
      <c r="V147" s="2">
        <v>3</v>
      </c>
      <c r="W147" s="3">
        <v>664</v>
      </c>
      <c r="X147" s="2">
        <v>1</v>
      </c>
      <c r="Y147" s="2">
        <v>1</v>
      </c>
    </row>
    <row r="148" spans="1:25" ht="39" hidden="1" customHeight="1" x14ac:dyDescent="0.25">
      <c r="A148" s="2">
        <v>1</v>
      </c>
      <c r="B148" s="2" t="s">
        <v>43</v>
      </c>
      <c r="C148" s="2" t="s">
        <v>164</v>
      </c>
      <c r="D148" s="6" t="s">
        <v>620</v>
      </c>
      <c r="E148" s="7">
        <v>45894</v>
      </c>
      <c r="F148" s="2" t="s">
        <v>593</v>
      </c>
      <c r="G148" s="2">
        <v>2025</v>
      </c>
      <c r="H148" s="2" t="s">
        <v>489</v>
      </c>
      <c r="I148" s="2" t="s">
        <v>617</v>
      </c>
      <c r="J148" s="2" t="s">
        <v>367</v>
      </c>
      <c r="K148" s="36" t="s">
        <v>623</v>
      </c>
      <c r="L148" s="2">
        <v>1</v>
      </c>
      <c r="M148" s="2" t="s">
        <v>3</v>
      </c>
      <c r="N148" s="43">
        <v>542000</v>
      </c>
      <c r="O148" s="77">
        <f t="shared" si="11"/>
        <v>542000</v>
      </c>
      <c r="P148" s="2" t="s">
        <v>2</v>
      </c>
      <c r="Q148" s="2" t="s">
        <v>57</v>
      </c>
      <c r="R148" s="2">
        <v>10763</v>
      </c>
      <c r="S148" s="2">
        <v>136318</v>
      </c>
      <c r="T148" s="2">
        <v>102535</v>
      </c>
      <c r="U148" s="3" t="s">
        <v>269</v>
      </c>
      <c r="V148" s="2">
        <v>3</v>
      </c>
      <c r="W148" s="3">
        <v>141</v>
      </c>
      <c r="X148" s="2">
        <v>1</v>
      </c>
      <c r="Y148" s="2">
        <v>1</v>
      </c>
    </row>
    <row r="149" spans="1:25" ht="39" hidden="1" customHeight="1" x14ac:dyDescent="0.25">
      <c r="A149" s="2">
        <v>1</v>
      </c>
      <c r="B149" s="2" t="s">
        <v>44</v>
      </c>
      <c r="C149" s="2" t="s">
        <v>164</v>
      </c>
      <c r="D149" s="6" t="s">
        <v>621</v>
      </c>
      <c r="E149" s="7">
        <v>45896</v>
      </c>
      <c r="F149" s="2" t="s">
        <v>593</v>
      </c>
      <c r="G149" s="2">
        <v>2025</v>
      </c>
      <c r="H149" s="2" t="s">
        <v>489</v>
      </c>
      <c r="I149" s="2" t="s">
        <v>618</v>
      </c>
      <c r="J149" s="2" t="s">
        <v>367</v>
      </c>
      <c r="K149" s="36" t="s">
        <v>624</v>
      </c>
      <c r="L149" s="2">
        <v>2</v>
      </c>
      <c r="M149" s="2" t="s">
        <v>3</v>
      </c>
      <c r="N149" s="43">
        <v>355000</v>
      </c>
      <c r="O149" s="77">
        <f t="shared" si="11"/>
        <v>710000</v>
      </c>
      <c r="P149" s="2" t="s">
        <v>2</v>
      </c>
      <c r="Q149" s="2" t="s">
        <v>57</v>
      </c>
      <c r="R149" s="2">
        <v>10764</v>
      </c>
      <c r="S149" s="2">
        <v>776467</v>
      </c>
      <c r="T149" s="2">
        <v>102553</v>
      </c>
      <c r="U149" s="3" t="s">
        <v>269</v>
      </c>
      <c r="V149" s="2">
        <v>3</v>
      </c>
      <c r="W149" s="3">
        <v>148</v>
      </c>
      <c r="X149" s="2">
        <v>1</v>
      </c>
      <c r="Y149" s="2">
        <v>1</v>
      </c>
    </row>
    <row r="150" spans="1:25" ht="39" hidden="1" customHeight="1" x14ac:dyDescent="0.25">
      <c r="A150" s="2">
        <v>1</v>
      </c>
      <c r="B150" s="2" t="s">
        <v>53</v>
      </c>
      <c r="C150" s="2" t="s">
        <v>164</v>
      </c>
      <c r="D150" s="6" t="s">
        <v>572</v>
      </c>
      <c r="E150" s="7">
        <v>45898</v>
      </c>
      <c r="F150" s="2" t="s">
        <v>593</v>
      </c>
      <c r="G150" s="2">
        <v>2025</v>
      </c>
      <c r="H150" s="2" t="s">
        <v>489</v>
      </c>
      <c r="I150" s="2" t="s">
        <v>626</v>
      </c>
      <c r="J150" s="2" t="s">
        <v>367</v>
      </c>
      <c r="K150" s="36" t="s">
        <v>628</v>
      </c>
      <c r="L150" s="2">
        <v>1</v>
      </c>
      <c r="M150" s="2" t="s">
        <v>3</v>
      </c>
      <c r="N150" s="43">
        <v>175000</v>
      </c>
      <c r="O150" s="77">
        <f t="shared" ref="O150" si="12">N150*L150</f>
        <v>175000</v>
      </c>
      <c r="P150" s="2" t="s">
        <v>2</v>
      </c>
      <c r="Q150" s="2" t="s">
        <v>57</v>
      </c>
      <c r="R150" s="3">
        <v>10782</v>
      </c>
      <c r="S150" s="2">
        <v>645644</v>
      </c>
      <c r="T150" s="2">
        <v>102659</v>
      </c>
      <c r="U150" s="3" t="s">
        <v>269</v>
      </c>
      <c r="V150" s="2">
        <v>3</v>
      </c>
      <c r="W150" s="3">
        <v>150</v>
      </c>
      <c r="X150" s="2">
        <v>1</v>
      </c>
      <c r="Y150" s="2">
        <v>1</v>
      </c>
    </row>
    <row r="151" spans="1:25" ht="39" hidden="1" customHeight="1" x14ac:dyDescent="0.25">
      <c r="A151" s="2">
        <v>1</v>
      </c>
      <c r="B151" s="2" t="s">
        <v>53</v>
      </c>
      <c r="C151" s="2" t="s">
        <v>164</v>
      </c>
      <c r="D151" s="6" t="s">
        <v>636</v>
      </c>
      <c r="E151" s="7">
        <v>45906</v>
      </c>
      <c r="F151" s="2" t="s">
        <v>631</v>
      </c>
      <c r="G151" s="2">
        <v>2025</v>
      </c>
      <c r="H151" s="2" t="s">
        <v>489</v>
      </c>
      <c r="I151" s="2" t="s">
        <v>632</v>
      </c>
      <c r="J151" s="2" t="s">
        <v>367</v>
      </c>
      <c r="K151" s="36" t="s">
        <v>641</v>
      </c>
      <c r="L151" s="2">
        <v>1</v>
      </c>
      <c r="M151" s="2" t="s">
        <v>3</v>
      </c>
      <c r="N151" s="43">
        <v>135000</v>
      </c>
      <c r="O151" s="77">
        <f t="shared" ref="O151:O154" si="13">N151*L151</f>
        <v>135000</v>
      </c>
      <c r="P151" s="2" t="s">
        <v>2</v>
      </c>
      <c r="Q151" s="2" t="s">
        <v>57</v>
      </c>
      <c r="R151" s="2">
        <v>10823</v>
      </c>
      <c r="S151" s="2">
        <v>188652</v>
      </c>
      <c r="T151" s="2">
        <v>102751</v>
      </c>
      <c r="U151" s="3" t="s">
        <v>269</v>
      </c>
      <c r="V151" s="2">
        <v>3</v>
      </c>
      <c r="W151" s="3">
        <v>159</v>
      </c>
      <c r="X151" s="2">
        <v>1</v>
      </c>
      <c r="Y151" s="2">
        <v>1</v>
      </c>
    </row>
    <row r="152" spans="1:25" ht="39" hidden="1" customHeight="1" x14ac:dyDescent="0.25">
      <c r="A152" s="2">
        <v>1</v>
      </c>
      <c r="B152" s="2" t="s">
        <v>44</v>
      </c>
      <c r="C152" s="2" t="s">
        <v>164</v>
      </c>
      <c r="D152" s="6" t="s">
        <v>637</v>
      </c>
      <c r="E152" s="7">
        <v>45906</v>
      </c>
      <c r="F152" s="2" t="s">
        <v>631</v>
      </c>
      <c r="G152" s="2">
        <v>2025</v>
      </c>
      <c r="H152" s="2" t="s">
        <v>489</v>
      </c>
      <c r="I152" s="2" t="s">
        <v>633</v>
      </c>
      <c r="J152" s="2" t="s">
        <v>367</v>
      </c>
      <c r="K152" s="36" t="s">
        <v>650</v>
      </c>
      <c r="L152" s="2">
        <v>1</v>
      </c>
      <c r="M152" s="2" t="s">
        <v>3</v>
      </c>
      <c r="N152" s="43">
        <v>209000</v>
      </c>
      <c r="O152" s="77">
        <f t="shared" si="13"/>
        <v>209000</v>
      </c>
      <c r="P152" s="2" t="s">
        <v>2</v>
      </c>
      <c r="Q152" s="2" t="s">
        <v>57</v>
      </c>
      <c r="R152" s="2">
        <v>10822</v>
      </c>
      <c r="S152" s="2">
        <v>230821</v>
      </c>
      <c r="T152" s="2">
        <v>102752</v>
      </c>
      <c r="U152" s="3" t="s">
        <v>269</v>
      </c>
      <c r="V152" s="2">
        <v>3</v>
      </c>
      <c r="W152" s="3">
        <v>158</v>
      </c>
      <c r="X152" s="2">
        <v>1</v>
      </c>
      <c r="Y152" s="2">
        <v>1</v>
      </c>
    </row>
    <row r="153" spans="1:25" ht="39" hidden="1" customHeight="1" x14ac:dyDescent="0.25">
      <c r="A153" s="2">
        <v>1</v>
      </c>
      <c r="B153" s="2" t="s">
        <v>10</v>
      </c>
      <c r="C153" s="2" t="s">
        <v>164</v>
      </c>
      <c r="D153" s="36" t="s">
        <v>638</v>
      </c>
      <c r="E153" s="7">
        <v>45908</v>
      </c>
      <c r="F153" s="2" t="s">
        <v>631</v>
      </c>
      <c r="G153" s="2">
        <v>2025</v>
      </c>
      <c r="H153" s="2" t="s">
        <v>489</v>
      </c>
      <c r="I153" s="2" t="s">
        <v>634</v>
      </c>
      <c r="J153" s="2" t="s">
        <v>367</v>
      </c>
      <c r="K153" s="36" t="s">
        <v>642</v>
      </c>
      <c r="L153" s="2">
        <v>54</v>
      </c>
      <c r="M153" s="2" t="s">
        <v>3</v>
      </c>
      <c r="N153" s="43">
        <v>20000</v>
      </c>
      <c r="O153" s="77">
        <f t="shared" si="13"/>
        <v>1080000</v>
      </c>
      <c r="P153" s="2" t="s">
        <v>2</v>
      </c>
      <c r="Q153" s="2" t="s">
        <v>640</v>
      </c>
      <c r="R153" s="2">
        <v>12371</v>
      </c>
      <c r="S153" s="2">
        <v>739469</v>
      </c>
      <c r="T153" s="2">
        <v>102756</v>
      </c>
      <c r="U153" s="3" t="s">
        <v>269</v>
      </c>
      <c r="V153" s="2">
        <v>3</v>
      </c>
      <c r="W153" s="3">
        <v>1616</v>
      </c>
      <c r="X153" s="2">
        <v>1</v>
      </c>
      <c r="Y153" s="2">
        <v>1</v>
      </c>
    </row>
    <row r="154" spans="1:25" ht="39" hidden="1" customHeight="1" x14ac:dyDescent="0.25">
      <c r="A154" s="2">
        <v>1</v>
      </c>
      <c r="B154" s="2" t="s">
        <v>10</v>
      </c>
      <c r="C154" s="2" t="s">
        <v>164</v>
      </c>
      <c r="D154" s="6" t="s">
        <v>397</v>
      </c>
      <c r="E154" s="7">
        <v>45908</v>
      </c>
      <c r="F154" s="2" t="s">
        <v>631</v>
      </c>
      <c r="G154" s="2">
        <v>2025</v>
      </c>
      <c r="H154" s="2" t="s">
        <v>489</v>
      </c>
      <c r="I154" s="2" t="s">
        <v>635</v>
      </c>
      <c r="J154" s="2" t="s">
        <v>367</v>
      </c>
      <c r="K154" s="36" t="s">
        <v>639</v>
      </c>
      <c r="L154" s="2">
        <v>1</v>
      </c>
      <c r="M154" s="2" t="s">
        <v>3</v>
      </c>
      <c r="N154" s="43">
        <v>596651</v>
      </c>
      <c r="O154" s="77">
        <f t="shared" si="13"/>
        <v>596651</v>
      </c>
      <c r="P154" s="2" t="s">
        <v>2</v>
      </c>
      <c r="Q154" s="2" t="s">
        <v>57</v>
      </c>
      <c r="R154" s="2">
        <v>10160</v>
      </c>
      <c r="S154" s="2">
        <v>672758</v>
      </c>
      <c r="T154" s="2">
        <v>102795</v>
      </c>
      <c r="U154" s="3" t="s">
        <v>269</v>
      </c>
      <c r="V154" s="2">
        <v>3</v>
      </c>
      <c r="W154" s="3">
        <v>2634</v>
      </c>
      <c r="X154" s="2">
        <v>1</v>
      </c>
      <c r="Y154" s="2">
        <v>1</v>
      </c>
    </row>
    <row r="155" spans="1:25" ht="39" hidden="1" customHeight="1" x14ac:dyDescent="0.25">
      <c r="A155" s="2">
        <v>1</v>
      </c>
      <c r="B155" s="2" t="s">
        <v>53</v>
      </c>
      <c r="C155" s="2" t="s">
        <v>164</v>
      </c>
      <c r="D155" s="6" t="s">
        <v>652</v>
      </c>
      <c r="E155" s="7">
        <v>45909</v>
      </c>
      <c r="F155" s="2" t="s">
        <v>631</v>
      </c>
      <c r="G155" s="2">
        <v>2025</v>
      </c>
      <c r="H155" s="2" t="s">
        <v>489</v>
      </c>
      <c r="I155" s="2" t="s">
        <v>644</v>
      </c>
      <c r="J155" s="2" t="s">
        <v>367</v>
      </c>
      <c r="K155" s="36" t="s">
        <v>651</v>
      </c>
      <c r="L155" s="2">
        <v>1</v>
      </c>
      <c r="M155" s="2" t="s">
        <v>3</v>
      </c>
      <c r="N155" s="43">
        <v>340000</v>
      </c>
      <c r="O155" s="77">
        <f t="shared" ref="O155" si="14">N155*L155</f>
        <v>340000</v>
      </c>
      <c r="P155" s="2" t="s">
        <v>2</v>
      </c>
      <c r="Q155" s="2" t="s">
        <v>57</v>
      </c>
      <c r="R155" s="2">
        <v>10854</v>
      </c>
      <c r="S155" s="2">
        <v>486600</v>
      </c>
      <c r="T155" s="2">
        <v>102861</v>
      </c>
      <c r="U155" s="3" t="s">
        <v>269</v>
      </c>
      <c r="V155" s="2">
        <v>3</v>
      </c>
      <c r="W155" s="3">
        <v>163</v>
      </c>
      <c r="X155" s="2">
        <v>1</v>
      </c>
      <c r="Y155" s="2">
        <v>1</v>
      </c>
    </row>
    <row r="156" spans="1:25" ht="41.45" hidden="1" customHeight="1" x14ac:dyDescent="0.25">
      <c r="A156" s="2">
        <v>1</v>
      </c>
      <c r="B156" s="2" t="s">
        <v>53</v>
      </c>
      <c r="C156" s="2" t="s">
        <v>164</v>
      </c>
      <c r="D156" s="6" t="s">
        <v>405</v>
      </c>
      <c r="E156" s="7">
        <v>45910</v>
      </c>
      <c r="F156" s="2" t="s">
        <v>631</v>
      </c>
      <c r="G156" s="2">
        <v>2025</v>
      </c>
      <c r="H156" s="2" t="s">
        <v>489</v>
      </c>
      <c r="I156" s="2" t="s">
        <v>645</v>
      </c>
      <c r="J156" s="2" t="s">
        <v>367</v>
      </c>
      <c r="K156" s="106" t="s">
        <v>653</v>
      </c>
      <c r="L156" s="2">
        <v>1</v>
      </c>
      <c r="M156" s="2" t="s">
        <v>3</v>
      </c>
      <c r="N156" s="43">
        <v>575000</v>
      </c>
      <c r="O156" s="77">
        <f t="shared" ref="O156:O159" si="15">N156*L156</f>
        <v>575000</v>
      </c>
      <c r="P156" s="2" t="s">
        <v>2</v>
      </c>
      <c r="Q156" s="2" t="s">
        <v>457</v>
      </c>
      <c r="R156" s="2" t="s">
        <v>219</v>
      </c>
      <c r="S156" s="2">
        <v>100511</v>
      </c>
      <c r="T156" s="2">
        <v>102864</v>
      </c>
      <c r="U156" s="3" t="s">
        <v>269</v>
      </c>
      <c r="V156" s="2">
        <v>3</v>
      </c>
      <c r="W156" s="3">
        <v>2145</v>
      </c>
      <c r="X156" s="2">
        <v>1</v>
      </c>
      <c r="Y156" s="2">
        <v>1</v>
      </c>
    </row>
    <row r="157" spans="1:25" ht="41.45" hidden="1" customHeight="1" x14ac:dyDescent="0.25">
      <c r="A157" s="2">
        <v>1</v>
      </c>
      <c r="B157" s="2" t="s">
        <v>44</v>
      </c>
      <c r="C157" s="2" t="s">
        <v>164</v>
      </c>
      <c r="D157" s="6" t="s">
        <v>654</v>
      </c>
      <c r="E157" s="7">
        <v>45915</v>
      </c>
      <c r="F157" s="2" t="s">
        <v>631</v>
      </c>
      <c r="G157" s="2">
        <v>2025</v>
      </c>
      <c r="H157" s="2" t="s">
        <v>489</v>
      </c>
      <c r="I157" s="2" t="s">
        <v>646</v>
      </c>
      <c r="J157" s="2" t="s">
        <v>367</v>
      </c>
      <c r="K157" s="36" t="s">
        <v>655</v>
      </c>
      <c r="L157" s="2">
        <v>1</v>
      </c>
      <c r="M157" s="2" t="s">
        <v>3</v>
      </c>
      <c r="N157" s="43">
        <v>260000</v>
      </c>
      <c r="O157" s="77">
        <f t="shared" si="15"/>
        <v>260000</v>
      </c>
      <c r="P157" s="2" t="s">
        <v>2</v>
      </c>
      <c r="Q157" s="2" t="s">
        <v>67</v>
      </c>
      <c r="R157" s="2" t="s">
        <v>295</v>
      </c>
      <c r="S157" s="2">
        <v>236675</v>
      </c>
      <c r="T157" s="2">
        <v>102867</v>
      </c>
      <c r="U157" s="3" t="s">
        <v>269</v>
      </c>
      <c r="V157" s="2">
        <v>3</v>
      </c>
      <c r="W157" s="3">
        <v>394</v>
      </c>
      <c r="X157" s="2">
        <v>1</v>
      </c>
      <c r="Y157" s="2">
        <v>1</v>
      </c>
    </row>
    <row r="158" spans="1:25" ht="39" hidden="1" customHeight="1" x14ac:dyDescent="0.25">
      <c r="A158" s="2">
        <v>1</v>
      </c>
      <c r="B158" s="2" t="s">
        <v>44</v>
      </c>
      <c r="C158" s="2" t="s">
        <v>164</v>
      </c>
      <c r="D158" s="6" t="s">
        <v>656</v>
      </c>
      <c r="E158" s="7">
        <v>45916</v>
      </c>
      <c r="F158" s="2" t="s">
        <v>631</v>
      </c>
      <c r="G158" s="2">
        <v>2025</v>
      </c>
      <c r="H158" s="2" t="s">
        <v>489</v>
      </c>
      <c r="I158" s="2" t="s">
        <v>647</v>
      </c>
      <c r="J158" s="2" t="s">
        <v>367</v>
      </c>
      <c r="K158" s="36" t="s">
        <v>657</v>
      </c>
      <c r="L158" s="2">
        <v>1</v>
      </c>
      <c r="M158" s="2" t="s">
        <v>3</v>
      </c>
      <c r="N158" s="43">
        <v>2900000</v>
      </c>
      <c r="O158" s="77">
        <f t="shared" si="15"/>
        <v>2900000</v>
      </c>
      <c r="P158" s="2" t="s">
        <v>2</v>
      </c>
      <c r="Q158" s="2" t="s">
        <v>57</v>
      </c>
      <c r="R158" s="2">
        <v>10885</v>
      </c>
      <c r="S158" s="2">
        <v>637979</v>
      </c>
      <c r="T158" s="2">
        <v>103420</v>
      </c>
      <c r="U158" s="3" t="s">
        <v>113</v>
      </c>
      <c r="V158" s="2">
        <v>3</v>
      </c>
      <c r="W158" s="3">
        <v>168</v>
      </c>
      <c r="X158" s="2">
        <v>1</v>
      </c>
      <c r="Y158" s="2">
        <v>1</v>
      </c>
    </row>
    <row r="159" spans="1:25" ht="39" hidden="1" customHeight="1" x14ac:dyDescent="0.25">
      <c r="A159" s="2">
        <v>1</v>
      </c>
      <c r="B159" s="2" t="s">
        <v>44</v>
      </c>
      <c r="C159" s="2" t="s">
        <v>164</v>
      </c>
      <c r="D159" s="6" t="s">
        <v>637</v>
      </c>
      <c r="E159" s="7">
        <v>45917</v>
      </c>
      <c r="F159" s="2" t="s">
        <v>631</v>
      </c>
      <c r="G159" s="2">
        <v>2025</v>
      </c>
      <c r="H159" s="2" t="s">
        <v>489</v>
      </c>
      <c r="I159" s="2" t="s">
        <v>648</v>
      </c>
      <c r="J159" s="2" t="s">
        <v>367</v>
      </c>
      <c r="K159" s="36" t="s">
        <v>649</v>
      </c>
      <c r="L159" s="2">
        <v>1</v>
      </c>
      <c r="M159" s="2" t="s">
        <v>3</v>
      </c>
      <c r="N159" s="43">
        <v>154000</v>
      </c>
      <c r="O159" s="77">
        <f t="shared" si="15"/>
        <v>154000</v>
      </c>
      <c r="P159" s="2" t="s">
        <v>2</v>
      </c>
      <c r="Q159" s="2" t="s">
        <v>57</v>
      </c>
      <c r="R159" s="2">
        <v>10822</v>
      </c>
      <c r="S159" s="2">
        <v>140907</v>
      </c>
      <c r="T159" s="2">
        <v>102869</v>
      </c>
      <c r="U159" s="3" t="s">
        <v>269</v>
      </c>
      <c r="V159" s="2">
        <v>3</v>
      </c>
      <c r="W159" s="3">
        <v>158</v>
      </c>
      <c r="X159" s="2">
        <v>1</v>
      </c>
      <c r="Y159" s="2">
        <v>1</v>
      </c>
    </row>
    <row r="160" spans="1:25" ht="39" hidden="1" customHeight="1" x14ac:dyDescent="0.25">
      <c r="A160" s="2">
        <v>1</v>
      </c>
      <c r="B160" s="2" t="s">
        <v>10</v>
      </c>
      <c r="C160" s="2" t="s">
        <v>164</v>
      </c>
      <c r="D160" s="6" t="s">
        <v>56</v>
      </c>
      <c r="E160" s="7">
        <v>45922</v>
      </c>
      <c r="F160" s="2" t="s">
        <v>631</v>
      </c>
      <c r="G160" s="2">
        <v>2025</v>
      </c>
      <c r="H160" s="2" t="s">
        <v>489</v>
      </c>
      <c r="I160" s="2" t="s">
        <v>658</v>
      </c>
      <c r="J160" s="2" t="s">
        <v>367</v>
      </c>
      <c r="K160" s="36" t="s">
        <v>660</v>
      </c>
      <c r="L160" s="2">
        <v>4</v>
      </c>
      <c r="M160" s="2" t="s">
        <v>3</v>
      </c>
      <c r="N160" s="43">
        <v>145000</v>
      </c>
      <c r="O160" s="77">
        <f t="shared" ref="O160:O161" si="16">N160*L160</f>
        <v>580000</v>
      </c>
      <c r="P160" s="2" t="s">
        <v>2</v>
      </c>
      <c r="Q160" s="2" t="s">
        <v>57</v>
      </c>
      <c r="R160" s="2">
        <v>10820</v>
      </c>
      <c r="S160" s="2">
        <v>691799</v>
      </c>
      <c r="T160" s="2">
        <v>102921</v>
      </c>
      <c r="U160" s="3" t="s">
        <v>113</v>
      </c>
      <c r="V160" s="2">
        <v>3</v>
      </c>
      <c r="W160" s="3">
        <v>170</v>
      </c>
      <c r="X160" s="2">
        <v>1</v>
      </c>
      <c r="Y160" s="2">
        <v>1</v>
      </c>
    </row>
    <row r="161" spans="1:25" ht="39" hidden="1" customHeight="1" x14ac:dyDescent="0.25">
      <c r="A161" s="2">
        <v>1</v>
      </c>
      <c r="B161" s="2" t="s">
        <v>44</v>
      </c>
      <c r="C161" s="2" t="s">
        <v>164</v>
      </c>
      <c r="D161" s="6" t="s">
        <v>74</v>
      </c>
      <c r="E161" s="7">
        <v>45922</v>
      </c>
      <c r="F161" s="2" t="s">
        <v>631</v>
      </c>
      <c r="G161" s="2">
        <v>2025</v>
      </c>
      <c r="H161" s="2" t="s">
        <v>489</v>
      </c>
      <c r="I161" s="2" t="s">
        <v>659</v>
      </c>
      <c r="J161" s="2" t="s">
        <v>367</v>
      </c>
      <c r="K161" s="36" t="s">
        <v>661</v>
      </c>
      <c r="L161" s="2">
        <v>2</v>
      </c>
      <c r="M161" s="2" t="s">
        <v>3</v>
      </c>
      <c r="N161" s="43">
        <v>147000</v>
      </c>
      <c r="O161" s="77">
        <f t="shared" si="16"/>
        <v>294000</v>
      </c>
      <c r="P161" s="2" t="s">
        <v>2</v>
      </c>
      <c r="Q161" s="2" t="s">
        <v>57</v>
      </c>
      <c r="R161" s="2">
        <v>10855</v>
      </c>
      <c r="S161" s="2">
        <v>547266</v>
      </c>
      <c r="T161" s="2">
        <v>102919</v>
      </c>
      <c r="U161" s="3" t="s">
        <v>113</v>
      </c>
      <c r="V161" s="2">
        <v>3</v>
      </c>
      <c r="W161" s="3">
        <v>176</v>
      </c>
      <c r="X161" s="2">
        <v>1</v>
      </c>
      <c r="Y161" s="2">
        <v>1</v>
      </c>
    </row>
    <row r="162" spans="1:25" ht="39" hidden="1" customHeight="1" x14ac:dyDescent="0.25">
      <c r="A162" s="2">
        <v>2</v>
      </c>
      <c r="B162" s="2" t="s">
        <v>489</v>
      </c>
      <c r="C162" s="2" t="s">
        <v>164</v>
      </c>
      <c r="D162" s="6" t="s">
        <v>668</v>
      </c>
      <c r="E162" s="7">
        <v>45936</v>
      </c>
      <c r="F162" s="2" t="s">
        <v>692</v>
      </c>
      <c r="G162" s="2">
        <v>2025</v>
      </c>
      <c r="H162" s="2" t="s">
        <v>489</v>
      </c>
      <c r="I162" s="2" t="s">
        <v>662</v>
      </c>
      <c r="J162" s="2" t="s">
        <v>367</v>
      </c>
      <c r="K162" s="36" t="s">
        <v>684</v>
      </c>
      <c r="L162" s="2">
        <v>1</v>
      </c>
      <c r="M162" s="2" t="s">
        <v>3</v>
      </c>
      <c r="N162" s="43">
        <v>250</v>
      </c>
      <c r="O162" s="77">
        <f t="shared" ref="O162:O166" si="17">N162*L162</f>
        <v>250</v>
      </c>
      <c r="P162" s="2" t="s">
        <v>2</v>
      </c>
      <c r="Q162" s="2" t="s">
        <v>673</v>
      </c>
      <c r="R162" s="2" t="s">
        <v>219</v>
      </c>
      <c r="S162" s="2">
        <v>116558</v>
      </c>
      <c r="T162" s="2">
        <v>103196</v>
      </c>
      <c r="U162" s="3" t="s">
        <v>113</v>
      </c>
      <c r="V162" s="2">
        <v>3</v>
      </c>
      <c r="W162" s="3">
        <v>74</v>
      </c>
      <c r="X162" s="2">
        <v>1</v>
      </c>
      <c r="Y162" s="2">
        <v>1</v>
      </c>
    </row>
    <row r="163" spans="1:25" ht="39" hidden="1" customHeight="1" x14ac:dyDescent="0.25">
      <c r="A163" s="2"/>
      <c r="B163" s="2" t="s">
        <v>489</v>
      </c>
      <c r="C163" s="2" t="s">
        <v>164</v>
      </c>
      <c r="D163" s="6" t="s">
        <v>668</v>
      </c>
      <c r="E163" s="7">
        <v>45936</v>
      </c>
      <c r="F163" s="2" t="s">
        <v>692</v>
      </c>
      <c r="G163" s="2">
        <v>2025</v>
      </c>
      <c r="H163" s="2" t="s">
        <v>489</v>
      </c>
      <c r="I163" s="2" t="s">
        <v>662</v>
      </c>
      <c r="J163" s="2" t="s">
        <v>367</v>
      </c>
      <c r="K163" s="36" t="s">
        <v>683</v>
      </c>
      <c r="L163" s="2">
        <v>1</v>
      </c>
      <c r="M163" s="2" t="s">
        <v>3</v>
      </c>
      <c r="N163" s="43">
        <v>350</v>
      </c>
      <c r="O163" s="77">
        <f t="shared" ref="O163" si="18">N163*L163</f>
        <v>350</v>
      </c>
      <c r="P163" s="2" t="s">
        <v>2</v>
      </c>
      <c r="Q163" s="2" t="s">
        <v>673</v>
      </c>
      <c r="R163" s="2" t="s">
        <v>219</v>
      </c>
      <c r="S163" s="2">
        <v>116558</v>
      </c>
      <c r="T163" s="2">
        <v>103196</v>
      </c>
      <c r="U163" s="3" t="s">
        <v>113</v>
      </c>
      <c r="V163" s="2">
        <v>3</v>
      </c>
      <c r="W163" s="3">
        <v>78</v>
      </c>
      <c r="X163" s="2"/>
      <c r="Y163" s="2">
        <v>1</v>
      </c>
    </row>
    <row r="164" spans="1:25" ht="39" hidden="1" customHeight="1" x14ac:dyDescent="0.25">
      <c r="A164" s="2">
        <v>1</v>
      </c>
      <c r="B164" s="2" t="s">
        <v>53</v>
      </c>
      <c r="C164" s="2" t="s">
        <v>164</v>
      </c>
      <c r="D164" s="6" t="s">
        <v>669</v>
      </c>
      <c r="E164" s="7">
        <v>45936</v>
      </c>
      <c r="F164" s="2" t="s">
        <v>692</v>
      </c>
      <c r="G164" s="2">
        <v>2025</v>
      </c>
      <c r="H164" s="2" t="s">
        <v>489</v>
      </c>
      <c r="I164" s="2" t="s">
        <v>663</v>
      </c>
      <c r="J164" s="2" t="s">
        <v>367</v>
      </c>
      <c r="K164" s="36" t="s">
        <v>671</v>
      </c>
      <c r="L164" s="2">
        <v>1</v>
      </c>
      <c r="M164" s="2" t="s">
        <v>3</v>
      </c>
      <c r="N164" s="43">
        <v>594000</v>
      </c>
      <c r="O164" s="77">
        <f t="shared" si="17"/>
        <v>594000</v>
      </c>
      <c r="P164" s="2" t="s">
        <v>2</v>
      </c>
      <c r="Q164" s="2" t="s">
        <v>57</v>
      </c>
      <c r="R164" s="2">
        <v>10971</v>
      </c>
      <c r="S164" s="2">
        <v>824222</v>
      </c>
      <c r="T164" s="2">
        <v>103178</v>
      </c>
      <c r="U164" s="3" t="s">
        <v>113</v>
      </c>
      <c r="V164" s="2">
        <v>3</v>
      </c>
      <c r="W164" s="3">
        <v>187</v>
      </c>
      <c r="X164" s="2">
        <v>1</v>
      </c>
      <c r="Y164" s="2">
        <v>1</v>
      </c>
    </row>
    <row r="165" spans="1:25" ht="39" hidden="1" customHeight="1" x14ac:dyDescent="0.25">
      <c r="A165" s="2">
        <v>1</v>
      </c>
      <c r="B165" s="2" t="s">
        <v>55</v>
      </c>
      <c r="C165" s="2" t="s">
        <v>164</v>
      </c>
      <c r="D165" s="6" t="s">
        <v>670</v>
      </c>
      <c r="E165" s="7">
        <v>45936</v>
      </c>
      <c r="F165" s="2" t="s">
        <v>692</v>
      </c>
      <c r="G165" s="2">
        <v>2025</v>
      </c>
      <c r="H165" s="2" t="s">
        <v>489</v>
      </c>
      <c r="I165" s="2" t="s">
        <v>664</v>
      </c>
      <c r="J165" s="2" t="s">
        <v>367</v>
      </c>
      <c r="K165" s="36" t="s">
        <v>672</v>
      </c>
      <c r="L165" s="2">
        <v>1</v>
      </c>
      <c r="M165" s="2" t="s">
        <v>3</v>
      </c>
      <c r="N165" s="43">
        <v>385000</v>
      </c>
      <c r="O165" s="77">
        <f t="shared" si="17"/>
        <v>385000</v>
      </c>
      <c r="P165" s="2" t="s">
        <v>2</v>
      </c>
      <c r="Q165" s="2" t="s">
        <v>57</v>
      </c>
      <c r="R165" s="2">
        <v>10989</v>
      </c>
      <c r="S165" s="2">
        <v>845371</v>
      </c>
      <c r="T165" s="2">
        <v>103177</v>
      </c>
      <c r="U165" s="3" t="s">
        <v>113</v>
      </c>
      <c r="V165" s="2">
        <v>3</v>
      </c>
      <c r="W165" s="3">
        <v>182</v>
      </c>
      <c r="X165" s="2">
        <v>1</v>
      </c>
      <c r="Y165" s="2">
        <v>1</v>
      </c>
    </row>
    <row r="166" spans="1:25" ht="39" hidden="1" customHeight="1" x14ac:dyDescent="0.25">
      <c r="A166" s="2">
        <v>1</v>
      </c>
      <c r="B166" s="2" t="s">
        <v>2631</v>
      </c>
      <c r="C166" s="2" t="s">
        <v>164</v>
      </c>
      <c r="D166" s="6" t="s">
        <v>666</v>
      </c>
      <c r="E166" s="7">
        <v>45929</v>
      </c>
      <c r="F166" s="2" t="s">
        <v>631</v>
      </c>
      <c r="G166" s="2">
        <v>2025</v>
      </c>
      <c r="H166" s="2" t="s">
        <v>489</v>
      </c>
      <c r="I166" s="2" t="s">
        <v>665</v>
      </c>
      <c r="J166" s="2" t="s">
        <v>367</v>
      </c>
      <c r="K166" s="36" t="s">
        <v>667</v>
      </c>
      <c r="L166" s="2">
        <v>1</v>
      </c>
      <c r="M166" s="2" t="s">
        <v>3</v>
      </c>
      <c r="N166" s="43">
        <v>173225</v>
      </c>
      <c r="O166" s="77">
        <f t="shared" si="17"/>
        <v>173225</v>
      </c>
      <c r="P166" s="2" t="s">
        <v>2</v>
      </c>
      <c r="Q166" s="2" t="s">
        <v>454</v>
      </c>
      <c r="R166" s="2" t="s">
        <v>219</v>
      </c>
      <c r="S166" s="2">
        <v>821341</v>
      </c>
      <c r="T166" s="2">
        <v>103034</v>
      </c>
      <c r="U166" s="3" t="s">
        <v>113</v>
      </c>
      <c r="V166" s="2">
        <v>3</v>
      </c>
      <c r="W166" s="3">
        <v>559346</v>
      </c>
      <c r="X166" s="2">
        <v>1</v>
      </c>
      <c r="Y166" s="2">
        <v>1</v>
      </c>
    </row>
    <row r="167" spans="1:25" ht="39" hidden="1" customHeight="1" x14ac:dyDescent="0.25">
      <c r="A167" s="2">
        <v>2</v>
      </c>
      <c r="B167" s="2" t="s">
        <v>55</v>
      </c>
      <c r="C167" s="2" t="s">
        <v>164</v>
      </c>
      <c r="D167" s="6" t="s">
        <v>674</v>
      </c>
      <c r="E167" s="7">
        <v>45938</v>
      </c>
      <c r="F167" s="2" t="s">
        <v>692</v>
      </c>
      <c r="G167" s="2">
        <v>2025</v>
      </c>
      <c r="H167" s="2" t="s">
        <v>489</v>
      </c>
      <c r="I167" s="2" t="s">
        <v>676</v>
      </c>
      <c r="J167" s="2" t="s">
        <v>367</v>
      </c>
      <c r="K167" s="36" t="s">
        <v>693</v>
      </c>
      <c r="L167" s="2">
        <v>2</v>
      </c>
      <c r="M167" s="2" t="s">
        <v>3</v>
      </c>
      <c r="N167" s="43">
        <v>1540000</v>
      </c>
      <c r="O167" s="77">
        <f t="shared" ref="O167" si="19">N167*L167</f>
        <v>3080000</v>
      </c>
      <c r="P167" s="2" t="s">
        <v>2</v>
      </c>
      <c r="Q167" s="2" t="s">
        <v>57</v>
      </c>
      <c r="R167" s="2">
        <v>10990</v>
      </c>
      <c r="S167" s="2">
        <v>936036</v>
      </c>
      <c r="T167" s="2">
        <v>103182</v>
      </c>
      <c r="U167" s="3" t="s">
        <v>113</v>
      </c>
      <c r="V167" s="2">
        <v>3</v>
      </c>
      <c r="W167" s="3">
        <v>194</v>
      </c>
      <c r="X167" s="2">
        <v>1</v>
      </c>
      <c r="Y167" s="2">
        <v>1</v>
      </c>
    </row>
    <row r="168" spans="1:25" ht="39" hidden="1" customHeight="1" x14ac:dyDescent="0.25">
      <c r="A168" s="2"/>
      <c r="B168" s="2" t="s">
        <v>55</v>
      </c>
      <c r="C168" s="2" t="s">
        <v>164</v>
      </c>
      <c r="D168" s="6" t="s">
        <v>674</v>
      </c>
      <c r="E168" s="7">
        <v>45938</v>
      </c>
      <c r="F168" s="2" t="s">
        <v>692</v>
      </c>
      <c r="G168" s="2">
        <v>2025</v>
      </c>
      <c r="H168" s="2" t="s">
        <v>489</v>
      </c>
      <c r="I168" s="2" t="s">
        <v>676</v>
      </c>
      <c r="J168" s="2" t="s">
        <v>367</v>
      </c>
      <c r="K168" s="36" t="s">
        <v>694</v>
      </c>
      <c r="L168" s="2">
        <v>2</v>
      </c>
      <c r="M168" s="2" t="s">
        <v>3</v>
      </c>
      <c r="N168" s="43">
        <v>1060000</v>
      </c>
      <c r="O168" s="77">
        <f t="shared" ref="O168:O174" si="20">N168*L168</f>
        <v>2120000</v>
      </c>
      <c r="P168" s="2" t="s">
        <v>2</v>
      </c>
      <c r="Q168" s="2" t="s">
        <v>57</v>
      </c>
      <c r="R168" s="2">
        <v>10990</v>
      </c>
      <c r="S168" s="2">
        <v>936036</v>
      </c>
      <c r="T168" s="2">
        <v>103182</v>
      </c>
      <c r="U168" s="3" t="s">
        <v>113</v>
      </c>
      <c r="V168" s="2">
        <v>3</v>
      </c>
      <c r="W168" s="3">
        <v>194</v>
      </c>
      <c r="X168" s="2"/>
      <c r="Y168" s="2">
        <v>1</v>
      </c>
    </row>
    <row r="169" spans="1:25" ht="39" hidden="1" customHeight="1" x14ac:dyDescent="0.25">
      <c r="A169" s="2">
        <v>2</v>
      </c>
      <c r="B169" s="2" t="s">
        <v>10</v>
      </c>
      <c r="C169" s="2" t="s">
        <v>164</v>
      </c>
      <c r="D169" s="6" t="s">
        <v>675</v>
      </c>
      <c r="E169" s="7">
        <v>45932</v>
      </c>
      <c r="F169" s="2" t="s">
        <v>692</v>
      </c>
      <c r="G169" s="2">
        <v>2025</v>
      </c>
      <c r="H169" s="2" t="s">
        <v>489</v>
      </c>
      <c r="I169" s="2" t="s">
        <v>677</v>
      </c>
      <c r="J169" s="2" t="s">
        <v>367</v>
      </c>
      <c r="K169" s="36" t="s">
        <v>680</v>
      </c>
      <c r="L169" s="2">
        <v>1</v>
      </c>
      <c r="M169" s="2" t="s">
        <v>3</v>
      </c>
      <c r="N169" s="43">
        <v>93000</v>
      </c>
      <c r="O169" s="77">
        <f t="shared" si="20"/>
        <v>93000</v>
      </c>
      <c r="P169" s="2" t="s">
        <v>2</v>
      </c>
      <c r="Q169" s="2" t="s">
        <v>678</v>
      </c>
      <c r="R169" s="2" t="s">
        <v>219</v>
      </c>
      <c r="S169" s="2">
        <v>293774</v>
      </c>
      <c r="T169" s="2">
        <v>103197</v>
      </c>
      <c r="U169" s="3" t="s">
        <v>113</v>
      </c>
      <c r="V169" s="2">
        <v>3</v>
      </c>
      <c r="W169" s="3">
        <v>145</v>
      </c>
      <c r="X169" s="2">
        <v>1</v>
      </c>
      <c r="Y169" s="2">
        <v>1</v>
      </c>
    </row>
    <row r="170" spans="1:25" ht="39" hidden="1" customHeight="1" x14ac:dyDescent="0.25">
      <c r="A170" s="2"/>
      <c r="B170" s="2" t="s">
        <v>10</v>
      </c>
      <c r="C170" s="2" t="s">
        <v>164</v>
      </c>
      <c r="D170" s="6" t="s">
        <v>675</v>
      </c>
      <c r="E170" s="7">
        <v>45932</v>
      </c>
      <c r="F170" s="2" t="s">
        <v>692</v>
      </c>
      <c r="G170" s="2">
        <v>2025</v>
      </c>
      <c r="H170" s="2" t="s">
        <v>489</v>
      </c>
      <c r="I170" s="2" t="s">
        <v>677</v>
      </c>
      <c r="J170" s="2" t="s">
        <v>367</v>
      </c>
      <c r="K170" s="36" t="s">
        <v>679</v>
      </c>
      <c r="L170" s="2">
        <v>1</v>
      </c>
      <c r="M170" s="2" t="s">
        <v>3</v>
      </c>
      <c r="N170" s="43">
        <v>216000</v>
      </c>
      <c r="O170" s="77">
        <f t="shared" si="20"/>
        <v>216000</v>
      </c>
      <c r="P170" s="2" t="s">
        <v>2</v>
      </c>
      <c r="Q170" s="2" t="s">
        <v>678</v>
      </c>
      <c r="R170" s="2" t="s">
        <v>219</v>
      </c>
      <c r="S170" s="2">
        <v>293774</v>
      </c>
      <c r="T170" s="2">
        <v>103197</v>
      </c>
      <c r="U170" s="3" t="s">
        <v>113</v>
      </c>
      <c r="V170" s="2">
        <v>3</v>
      </c>
      <c r="W170" s="3">
        <v>145</v>
      </c>
      <c r="X170" s="2"/>
      <c r="Y170" s="2">
        <v>1</v>
      </c>
    </row>
    <row r="171" spans="1:25" ht="39" hidden="1" customHeight="1" x14ac:dyDescent="0.25">
      <c r="A171" s="2">
        <v>1</v>
      </c>
      <c r="B171" s="2" t="s">
        <v>10</v>
      </c>
      <c r="C171" s="2" t="s">
        <v>164</v>
      </c>
      <c r="D171" s="6" t="s">
        <v>417</v>
      </c>
      <c r="E171" s="7">
        <v>45936</v>
      </c>
      <c r="F171" s="2" t="s">
        <v>692</v>
      </c>
      <c r="G171" s="2">
        <v>2025</v>
      </c>
      <c r="H171" s="2" t="s">
        <v>489</v>
      </c>
      <c r="I171" s="2" t="s">
        <v>685</v>
      </c>
      <c r="J171" s="2" t="s">
        <v>367</v>
      </c>
      <c r="K171" s="36" t="s">
        <v>686</v>
      </c>
      <c r="L171" s="2">
        <v>1</v>
      </c>
      <c r="M171" s="2" t="s">
        <v>3</v>
      </c>
      <c r="N171" s="43">
        <v>150000</v>
      </c>
      <c r="O171" s="77">
        <f t="shared" si="20"/>
        <v>150000</v>
      </c>
      <c r="P171" s="2" t="s">
        <v>2</v>
      </c>
      <c r="Q171" s="2" t="s">
        <v>57</v>
      </c>
      <c r="R171" s="2">
        <v>10972</v>
      </c>
      <c r="S171" s="2">
        <v>321519</v>
      </c>
      <c r="T171" s="2">
        <v>103206</v>
      </c>
      <c r="U171" s="3" t="s">
        <v>113</v>
      </c>
      <c r="V171" s="2">
        <v>3</v>
      </c>
      <c r="W171" s="3">
        <v>186</v>
      </c>
      <c r="X171" s="2">
        <v>1</v>
      </c>
      <c r="Y171" s="2">
        <v>1</v>
      </c>
    </row>
    <row r="172" spans="1:25" ht="39" hidden="1" customHeight="1" x14ac:dyDescent="0.25">
      <c r="A172" s="2">
        <v>1</v>
      </c>
      <c r="B172" s="2" t="s">
        <v>55</v>
      </c>
      <c r="C172" s="2" t="s">
        <v>164</v>
      </c>
      <c r="D172" s="6" t="s">
        <v>691</v>
      </c>
      <c r="E172" s="7">
        <v>45938</v>
      </c>
      <c r="F172" s="2" t="s">
        <v>692</v>
      </c>
      <c r="G172" s="2">
        <v>2025</v>
      </c>
      <c r="H172" s="2" t="s">
        <v>489</v>
      </c>
      <c r="I172" s="2" t="s">
        <v>688</v>
      </c>
      <c r="J172" s="2" t="s">
        <v>367</v>
      </c>
      <c r="K172" s="36" t="s">
        <v>687</v>
      </c>
      <c r="L172" s="2">
        <v>1</v>
      </c>
      <c r="M172" s="2" t="s">
        <v>3</v>
      </c>
      <c r="N172" s="43">
        <v>840000</v>
      </c>
      <c r="O172" s="77">
        <f t="shared" si="20"/>
        <v>840000</v>
      </c>
      <c r="P172" s="2" t="s">
        <v>2</v>
      </c>
      <c r="Q172" s="2" t="s">
        <v>57</v>
      </c>
      <c r="R172" s="2">
        <v>10985</v>
      </c>
      <c r="S172" s="2">
        <v>930891</v>
      </c>
      <c r="T172" s="2">
        <v>103184</v>
      </c>
      <c r="U172" s="3" t="s">
        <v>113</v>
      </c>
      <c r="V172" s="2">
        <v>3</v>
      </c>
      <c r="W172" s="3">
        <v>192</v>
      </c>
      <c r="X172" s="2">
        <v>1</v>
      </c>
      <c r="Y172" s="2">
        <v>1</v>
      </c>
    </row>
    <row r="173" spans="1:25" ht="39" hidden="1" customHeight="1" x14ac:dyDescent="0.25">
      <c r="A173" s="2">
        <v>1</v>
      </c>
      <c r="B173" s="2" t="s">
        <v>55</v>
      </c>
      <c r="C173" s="2" t="s">
        <v>164</v>
      </c>
      <c r="D173" s="6" t="s">
        <v>674</v>
      </c>
      <c r="E173" s="7">
        <v>45938</v>
      </c>
      <c r="F173" s="2" t="s">
        <v>692</v>
      </c>
      <c r="G173" s="2">
        <v>2025</v>
      </c>
      <c r="H173" s="2" t="s">
        <v>489</v>
      </c>
      <c r="I173" s="2" t="s">
        <v>689</v>
      </c>
      <c r="J173" s="2" t="s">
        <v>367</v>
      </c>
      <c r="K173" s="36" t="s">
        <v>695</v>
      </c>
      <c r="L173" s="2">
        <v>2</v>
      </c>
      <c r="M173" s="2" t="s">
        <v>3</v>
      </c>
      <c r="N173" s="43">
        <v>420000</v>
      </c>
      <c r="O173" s="77">
        <f t="shared" si="20"/>
        <v>840000</v>
      </c>
      <c r="P173" s="2" t="s">
        <v>2</v>
      </c>
      <c r="Q173" s="2" t="s">
        <v>57</v>
      </c>
      <c r="R173" s="2">
        <v>10991</v>
      </c>
      <c r="S173" s="2">
        <v>876588</v>
      </c>
      <c r="T173" s="2">
        <v>103185</v>
      </c>
      <c r="U173" s="3" t="s">
        <v>113</v>
      </c>
      <c r="V173" s="2">
        <v>3</v>
      </c>
      <c r="W173" s="3">
        <v>195</v>
      </c>
      <c r="X173" s="2">
        <v>1</v>
      </c>
      <c r="Y173" s="2">
        <v>1</v>
      </c>
    </row>
    <row r="174" spans="1:25" ht="39" hidden="1" customHeight="1" x14ac:dyDescent="0.25">
      <c r="A174" s="2">
        <v>1</v>
      </c>
      <c r="B174" s="2" t="s">
        <v>55</v>
      </c>
      <c r="C174" s="2" t="s">
        <v>164</v>
      </c>
      <c r="D174" s="6" t="s">
        <v>674</v>
      </c>
      <c r="E174" s="7">
        <v>45938</v>
      </c>
      <c r="F174" s="2" t="s">
        <v>692</v>
      </c>
      <c r="G174" s="2">
        <v>2025</v>
      </c>
      <c r="H174" s="2" t="s">
        <v>489</v>
      </c>
      <c r="I174" s="2" t="s">
        <v>690</v>
      </c>
      <c r="J174" s="2" t="s">
        <v>367</v>
      </c>
      <c r="K174" s="36" t="s">
        <v>696</v>
      </c>
      <c r="L174" s="2">
        <v>1</v>
      </c>
      <c r="M174" s="2" t="s">
        <v>3</v>
      </c>
      <c r="N174" s="43">
        <v>280000</v>
      </c>
      <c r="O174" s="77">
        <f t="shared" si="20"/>
        <v>280000</v>
      </c>
      <c r="P174" s="2" t="s">
        <v>2</v>
      </c>
      <c r="Q174" s="2" t="s">
        <v>57</v>
      </c>
      <c r="R174" s="2">
        <v>10992</v>
      </c>
      <c r="S174" s="2">
        <v>367892</v>
      </c>
      <c r="T174" s="2">
        <v>103187</v>
      </c>
      <c r="U174" s="3" t="s">
        <v>113</v>
      </c>
      <c r="V174" s="2">
        <v>3</v>
      </c>
      <c r="W174" s="3">
        <v>196</v>
      </c>
      <c r="X174" s="2">
        <v>1</v>
      </c>
      <c r="Y174" s="2">
        <v>1</v>
      </c>
    </row>
    <row r="175" spans="1:25" ht="39" hidden="1" customHeight="1" x14ac:dyDescent="0.25">
      <c r="A175" s="2">
        <v>1</v>
      </c>
      <c r="B175" s="2" t="s">
        <v>53</v>
      </c>
      <c r="C175" s="2" t="s">
        <v>164</v>
      </c>
      <c r="D175" s="6" t="s">
        <v>311</v>
      </c>
      <c r="E175" s="7">
        <v>45943</v>
      </c>
      <c r="F175" s="2" t="s">
        <v>692</v>
      </c>
      <c r="G175" s="2">
        <v>2025</v>
      </c>
      <c r="H175" s="2" t="s">
        <v>489</v>
      </c>
      <c r="I175" s="2" t="s">
        <v>697</v>
      </c>
      <c r="J175" s="2" t="s">
        <v>367</v>
      </c>
      <c r="K175" s="36" t="s">
        <v>702</v>
      </c>
      <c r="L175" s="2">
        <v>1</v>
      </c>
      <c r="M175" s="2" t="s">
        <v>3</v>
      </c>
      <c r="N175" s="43">
        <v>310000</v>
      </c>
      <c r="O175" s="77">
        <f t="shared" ref="O175:O176" si="21">N175*L175</f>
        <v>310000</v>
      </c>
      <c r="P175" s="2" t="s">
        <v>2</v>
      </c>
      <c r="Q175" s="2" t="s">
        <v>57</v>
      </c>
      <c r="R175" s="2">
        <v>11026</v>
      </c>
      <c r="S175" s="2">
        <v>551513</v>
      </c>
      <c r="T175" s="2">
        <v>103216</v>
      </c>
      <c r="U175" s="3" t="s">
        <v>113</v>
      </c>
      <c r="V175" s="2">
        <v>3</v>
      </c>
      <c r="W175" s="3">
        <v>199</v>
      </c>
      <c r="X175" s="2">
        <v>1</v>
      </c>
      <c r="Y175" s="2">
        <v>1</v>
      </c>
    </row>
    <row r="176" spans="1:25" ht="39" hidden="1" customHeight="1" x14ac:dyDescent="0.25">
      <c r="A176" s="2">
        <v>1</v>
      </c>
      <c r="B176" s="2" t="s">
        <v>53</v>
      </c>
      <c r="C176" s="2" t="s">
        <v>164</v>
      </c>
      <c r="D176" s="6" t="s">
        <v>704</v>
      </c>
      <c r="E176" s="7">
        <v>45943</v>
      </c>
      <c r="F176" s="2" t="s">
        <v>692</v>
      </c>
      <c r="G176" s="2">
        <v>2025</v>
      </c>
      <c r="H176" s="2" t="s">
        <v>489</v>
      </c>
      <c r="I176" s="2" t="s">
        <v>698</v>
      </c>
      <c r="J176" s="2" t="s">
        <v>367</v>
      </c>
      <c r="K176" s="36" t="s">
        <v>703</v>
      </c>
      <c r="L176" s="2">
        <v>1</v>
      </c>
      <c r="M176" s="2" t="s">
        <v>3</v>
      </c>
      <c r="N176" s="43">
        <v>350000</v>
      </c>
      <c r="O176" s="77">
        <f t="shared" si="21"/>
        <v>350000</v>
      </c>
      <c r="P176" s="2" t="s">
        <v>2</v>
      </c>
      <c r="Q176" s="2" t="s">
        <v>57</v>
      </c>
      <c r="R176" s="2">
        <v>11026</v>
      </c>
      <c r="S176" s="2">
        <v>594033</v>
      </c>
      <c r="T176" s="2">
        <v>103220</v>
      </c>
      <c r="U176" s="3" t="s">
        <v>113</v>
      </c>
      <c r="V176" s="2">
        <v>3</v>
      </c>
      <c r="W176" s="3">
        <v>200</v>
      </c>
      <c r="X176" s="2">
        <v>1</v>
      </c>
      <c r="Y176" s="2">
        <v>1</v>
      </c>
    </row>
    <row r="177" spans="1:25" ht="39" hidden="1" customHeight="1" x14ac:dyDescent="0.25">
      <c r="A177" s="2">
        <v>2</v>
      </c>
      <c r="B177" s="2" t="s">
        <v>16</v>
      </c>
      <c r="C177" s="2" t="s">
        <v>164</v>
      </c>
      <c r="D177" s="6" t="s">
        <v>707</v>
      </c>
      <c r="E177" s="7">
        <v>45950</v>
      </c>
      <c r="F177" s="2" t="s">
        <v>692</v>
      </c>
      <c r="G177" s="2">
        <v>2025</v>
      </c>
      <c r="H177" s="2" t="s">
        <v>489</v>
      </c>
      <c r="I177" s="2" t="s">
        <v>699</v>
      </c>
      <c r="J177" s="2" t="s">
        <v>367</v>
      </c>
      <c r="K177" s="36" t="s">
        <v>727</v>
      </c>
      <c r="L177" s="2">
        <v>1</v>
      </c>
      <c r="M177" s="2" t="s">
        <v>3</v>
      </c>
      <c r="N177" s="43">
        <v>240000</v>
      </c>
      <c r="O177" s="77">
        <f t="shared" ref="O177" si="22">N177*L177</f>
        <v>240000</v>
      </c>
      <c r="P177" s="2" t="s">
        <v>2</v>
      </c>
      <c r="Q177" s="2" t="s">
        <v>57</v>
      </c>
      <c r="R177" s="2">
        <v>11038</v>
      </c>
      <c r="S177" s="2">
        <v>428967</v>
      </c>
      <c r="T177" s="2">
        <v>103292</v>
      </c>
      <c r="U177" s="3" t="s">
        <v>113</v>
      </c>
      <c r="V177" s="2">
        <v>3</v>
      </c>
      <c r="W177" s="3">
        <v>221</v>
      </c>
      <c r="X177" s="2">
        <v>1</v>
      </c>
      <c r="Y177" s="2">
        <v>1</v>
      </c>
    </row>
    <row r="178" spans="1:25" ht="39" hidden="1" customHeight="1" x14ac:dyDescent="0.25">
      <c r="A178" s="2"/>
      <c r="B178" s="2" t="s">
        <v>16</v>
      </c>
      <c r="C178" s="2" t="s">
        <v>164</v>
      </c>
      <c r="D178" s="6" t="s">
        <v>707</v>
      </c>
      <c r="E178" s="7">
        <v>45950</v>
      </c>
      <c r="F178" s="2" t="s">
        <v>692</v>
      </c>
      <c r="G178" s="2">
        <v>2025</v>
      </c>
      <c r="H178" s="2" t="s">
        <v>489</v>
      </c>
      <c r="I178" s="2" t="s">
        <v>699</v>
      </c>
      <c r="J178" s="2" t="s">
        <v>367</v>
      </c>
      <c r="K178" s="36" t="s">
        <v>728</v>
      </c>
      <c r="L178" s="2">
        <v>1</v>
      </c>
      <c r="M178" s="2" t="s">
        <v>3</v>
      </c>
      <c r="N178" s="43">
        <v>270000</v>
      </c>
      <c r="O178" s="77">
        <f t="shared" ref="O178:O185" si="23">N178*L178</f>
        <v>270000</v>
      </c>
      <c r="P178" s="2" t="s">
        <v>2</v>
      </c>
      <c r="Q178" s="2" t="s">
        <v>57</v>
      </c>
      <c r="R178" s="2">
        <v>11038</v>
      </c>
      <c r="S178" s="2">
        <v>428967</v>
      </c>
      <c r="T178" s="2">
        <v>103292</v>
      </c>
      <c r="U178" s="3" t="s">
        <v>113</v>
      </c>
      <c r="V178" s="2">
        <v>3</v>
      </c>
      <c r="W178" s="3">
        <v>221</v>
      </c>
      <c r="X178" s="2"/>
      <c r="Y178" s="2">
        <v>1</v>
      </c>
    </row>
    <row r="179" spans="1:25" ht="39" hidden="1" customHeight="1" x14ac:dyDescent="0.25">
      <c r="A179" s="2">
        <v>1</v>
      </c>
      <c r="B179" s="2" t="s">
        <v>16</v>
      </c>
      <c r="C179" s="2" t="s">
        <v>164</v>
      </c>
      <c r="D179" s="6" t="s">
        <v>706</v>
      </c>
      <c r="E179" s="7">
        <v>45943</v>
      </c>
      <c r="F179" s="2" t="s">
        <v>692</v>
      </c>
      <c r="G179" s="2">
        <v>2025</v>
      </c>
      <c r="H179" s="2" t="s">
        <v>489</v>
      </c>
      <c r="I179" s="2" t="s">
        <v>700</v>
      </c>
      <c r="J179" s="2" t="s">
        <v>367</v>
      </c>
      <c r="K179" s="36" t="s">
        <v>705</v>
      </c>
      <c r="L179" s="2">
        <v>1</v>
      </c>
      <c r="M179" s="2" t="s">
        <v>3</v>
      </c>
      <c r="N179" s="43">
        <v>91200</v>
      </c>
      <c r="O179" s="77">
        <f t="shared" si="23"/>
        <v>91200</v>
      </c>
      <c r="P179" s="2" t="s">
        <v>2</v>
      </c>
      <c r="Q179" s="2" t="s">
        <v>678</v>
      </c>
      <c r="R179" s="2">
        <v>509</v>
      </c>
      <c r="S179" s="2">
        <v>788148</v>
      </c>
      <c r="T179" s="2">
        <v>103223</v>
      </c>
      <c r="U179" s="3" t="s">
        <v>113</v>
      </c>
      <c r="V179" s="2">
        <v>3</v>
      </c>
      <c r="W179" s="3">
        <v>509</v>
      </c>
      <c r="X179" s="2">
        <v>1</v>
      </c>
      <c r="Y179" s="2">
        <v>1</v>
      </c>
    </row>
    <row r="180" spans="1:25" ht="39" hidden="1" customHeight="1" x14ac:dyDescent="0.25">
      <c r="A180" s="2">
        <v>1</v>
      </c>
      <c r="B180" s="2" t="s">
        <v>10</v>
      </c>
      <c r="C180" s="2" t="s">
        <v>164</v>
      </c>
      <c r="D180" s="6" t="s">
        <v>709</v>
      </c>
      <c r="E180" s="7">
        <v>45950</v>
      </c>
      <c r="F180" s="2" t="s">
        <v>692</v>
      </c>
      <c r="G180" s="2">
        <v>2025</v>
      </c>
      <c r="H180" s="2" t="s">
        <v>489</v>
      </c>
      <c r="I180" s="2" t="s">
        <v>701</v>
      </c>
      <c r="J180" s="2" t="s">
        <v>367</v>
      </c>
      <c r="K180" s="36" t="s">
        <v>708</v>
      </c>
      <c r="L180" s="2">
        <v>1</v>
      </c>
      <c r="M180" s="2" t="s">
        <v>3</v>
      </c>
      <c r="N180" s="43">
        <v>500000</v>
      </c>
      <c r="O180" s="77">
        <f t="shared" si="23"/>
        <v>500000</v>
      </c>
      <c r="P180" s="2" t="s">
        <v>2</v>
      </c>
      <c r="Q180" s="2" t="s">
        <v>710</v>
      </c>
      <c r="R180" s="2" t="s">
        <v>219</v>
      </c>
      <c r="S180" s="2">
        <v>301406</v>
      </c>
      <c r="T180" s="2">
        <v>103291</v>
      </c>
      <c r="U180" s="3" t="s">
        <v>113</v>
      </c>
      <c r="V180" s="2">
        <v>3</v>
      </c>
      <c r="W180" s="3" t="s">
        <v>357</v>
      </c>
      <c r="X180" s="2">
        <v>1</v>
      </c>
      <c r="Y180" s="2">
        <v>1</v>
      </c>
    </row>
    <row r="181" spans="1:25" ht="39" hidden="1" customHeight="1" x14ac:dyDescent="0.25">
      <c r="A181" s="2">
        <v>1</v>
      </c>
      <c r="B181" s="2" t="s">
        <v>16</v>
      </c>
      <c r="C181" s="2" t="s">
        <v>164</v>
      </c>
      <c r="D181" s="6" t="s">
        <v>726</v>
      </c>
      <c r="E181" s="7">
        <v>45950</v>
      </c>
      <c r="F181" s="2" t="s">
        <v>692</v>
      </c>
      <c r="G181" s="2">
        <v>2025</v>
      </c>
      <c r="H181" s="2" t="s">
        <v>489</v>
      </c>
      <c r="I181" s="2" t="s">
        <v>712</v>
      </c>
      <c r="J181" s="2" t="s">
        <v>367</v>
      </c>
      <c r="K181" s="36" t="s">
        <v>725</v>
      </c>
      <c r="L181" s="2">
        <v>1</v>
      </c>
      <c r="M181" s="2" t="s">
        <v>3</v>
      </c>
      <c r="N181" s="43">
        <v>39200</v>
      </c>
      <c r="O181" s="77">
        <f t="shared" si="23"/>
        <v>39200</v>
      </c>
      <c r="P181" s="2" t="s">
        <v>2</v>
      </c>
      <c r="Q181" s="2" t="s">
        <v>678</v>
      </c>
      <c r="R181" s="2">
        <v>512</v>
      </c>
      <c r="S181" s="2">
        <v>812840</v>
      </c>
      <c r="T181" s="2">
        <v>103293</v>
      </c>
      <c r="U181" s="3" t="s">
        <v>113</v>
      </c>
      <c r="V181" s="2">
        <v>3</v>
      </c>
      <c r="W181" s="3">
        <v>512</v>
      </c>
      <c r="X181" s="2">
        <v>1</v>
      </c>
      <c r="Y181" s="2">
        <v>1</v>
      </c>
    </row>
    <row r="182" spans="1:25" ht="39" hidden="1" customHeight="1" x14ac:dyDescent="0.25">
      <c r="A182" s="2">
        <v>1</v>
      </c>
      <c r="B182" s="2" t="s">
        <v>16</v>
      </c>
      <c r="C182" s="2" t="s">
        <v>164</v>
      </c>
      <c r="D182" s="6" t="s">
        <v>711</v>
      </c>
      <c r="E182" s="7">
        <v>45950</v>
      </c>
      <c r="F182" s="2" t="s">
        <v>692</v>
      </c>
      <c r="G182" s="2">
        <v>2025</v>
      </c>
      <c r="H182" s="2" t="s">
        <v>489</v>
      </c>
      <c r="I182" s="2" t="s">
        <v>713</v>
      </c>
      <c r="J182" s="2" t="s">
        <v>367</v>
      </c>
      <c r="K182" s="36" t="s">
        <v>714</v>
      </c>
      <c r="L182" s="2">
        <v>1</v>
      </c>
      <c r="M182" s="2" t="s">
        <v>3</v>
      </c>
      <c r="N182" s="43">
        <v>560000</v>
      </c>
      <c r="O182" s="77">
        <f t="shared" si="23"/>
        <v>560000</v>
      </c>
      <c r="P182" s="2" t="s">
        <v>2</v>
      </c>
      <c r="Q182" s="2" t="s">
        <v>57</v>
      </c>
      <c r="R182" s="2">
        <v>11145</v>
      </c>
      <c r="S182" s="2">
        <v>759415</v>
      </c>
      <c r="T182" s="2">
        <v>103400</v>
      </c>
      <c r="U182" s="3" t="s">
        <v>113</v>
      </c>
      <c r="V182" s="2">
        <v>3</v>
      </c>
      <c r="W182" s="3">
        <v>215</v>
      </c>
      <c r="X182" s="2">
        <v>1</v>
      </c>
      <c r="Y182" s="2">
        <v>1</v>
      </c>
    </row>
    <row r="183" spans="1:25" ht="39" hidden="1" customHeight="1" x14ac:dyDescent="0.25">
      <c r="A183" s="2">
        <v>1</v>
      </c>
      <c r="B183" s="2" t="s">
        <v>55</v>
      </c>
      <c r="C183" s="2" t="s">
        <v>164</v>
      </c>
      <c r="D183" s="6" t="s">
        <v>718</v>
      </c>
      <c r="E183" s="7">
        <v>45950</v>
      </c>
      <c r="F183" s="2" t="s">
        <v>692</v>
      </c>
      <c r="G183" s="2">
        <v>2025</v>
      </c>
      <c r="H183" s="2" t="s">
        <v>489</v>
      </c>
      <c r="I183" s="2" t="s">
        <v>715</v>
      </c>
      <c r="J183" s="2" t="s">
        <v>367</v>
      </c>
      <c r="K183" s="36" t="s">
        <v>722</v>
      </c>
      <c r="L183" s="2">
        <v>1</v>
      </c>
      <c r="M183" s="2" t="s">
        <v>3</v>
      </c>
      <c r="N183" s="43">
        <v>170000</v>
      </c>
      <c r="O183" s="77">
        <f t="shared" si="23"/>
        <v>170000</v>
      </c>
      <c r="P183" s="2" t="s">
        <v>2</v>
      </c>
      <c r="Q183" s="2" t="s">
        <v>67</v>
      </c>
      <c r="R183" s="2" t="s">
        <v>295</v>
      </c>
      <c r="S183" s="2">
        <v>407939</v>
      </c>
      <c r="T183" s="2">
        <v>103321</v>
      </c>
      <c r="U183" s="3" t="s">
        <v>113</v>
      </c>
      <c r="V183" s="2">
        <v>3</v>
      </c>
      <c r="W183" s="3">
        <v>397</v>
      </c>
      <c r="X183" s="2">
        <v>1</v>
      </c>
      <c r="Y183" s="2">
        <v>1</v>
      </c>
    </row>
    <row r="184" spans="1:25" ht="39" hidden="1" customHeight="1" x14ac:dyDescent="0.25">
      <c r="A184" s="2">
        <v>1</v>
      </c>
      <c r="B184" s="2" t="s">
        <v>53</v>
      </c>
      <c r="C184" s="2" t="s">
        <v>164</v>
      </c>
      <c r="D184" s="6" t="s">
        <v>719</v>
      </c>
      <c r="E184" s="7">
        <v>45950</v>
      </c>
      <c r="F184" s="2" t="s">
        <v>692</v>
      </c>
      <c r="G184" s="2">
        <v>2025</v>
      </c>
      <c r="H184" s="2" t="s">
        <v>489</v>
      </c>
      <c r="I184" s="2" t="s">
        <v>716</v>
      </c>
      <c r="J184" s="2" t="s">
        <v>367</v>
      </c>
      <c r="K184" s="36" t="s">
        <v>723</v>
      </c>
      <c r="L184" s="2">
        <v>2</v>
      </c>
      <c r="M184" s="2" t="s">
        <v>3</v>
      </c>
      <c r="N184" s="43">
        <v>140000</v>
      </c>
      <c r="O184" s="77">
        <f t="shared" si="23"/>
        <v>280000</v>
      </c>
      <c r="P184" s="2" t="s">
        <v>2</v>
      </c>
      <c r="Q184" s="2" t="s">
        <v>57</v>
      </c>
      <c r="R184" s="2">
        <v>11069</v>
      </c>
      <c r="S184" s="2">
        <v>363000</v>
      </c>
      <c r="T184" s="2">
        <v>103388</v>
      </c>
      <c r="U184" s="3" t="s">
        <v>113</v>
      </c>
      <c r="V184" s="2">
        <v>3</v>
      </c>
      <c r="W184" s="3">
        <v>222</v>
      </c>
      <c r="X184" s="2">
        <v>1</v>
      </c>
      <c r="Y184" s="2">
        <v>1</v>
      </c>
    </row>
    <row r="185" spans="1:25" ht="39" hidden="1" customHeight="1" x14ac:dyDescent="0.25">
      <c r="A185" s="2">
        <v>1</v>
      </c>
      <c r="B185" s="2" t="s">
        <v>720</v>
      </c>
      <c r="C185" s="2" t="s">
        <v>164</v>
      </c>
      <c r="D185" s="6" t="s">
        <v>721</v>
      </c>
      <c r="E185" s="7">
        <v>45950</v>
      </c>
      <c r="F185" s="2" t="s">
        <v>692</v>
      </c>
      <c r="G185" s="2">
        <v>2025</v>
      </c>
      <c r="H185" s="2" t="s">
        <v>489</v>
      </c>
      <c r="I185" s="2" t="s">
        <v>717</v>
      </c>
      <c r="J185" s="2" t="s">
        <v>367</v>
      </c>
      <c r="K185" s="36" t="s">
        <v>724</v>
      </c>
      <c r="L185" s="2">
        <v>1</v>
      </c>
      <c r="M185" s="2" t="s">
        <v>3</v>
      </c>
      <c r="N185" s="43">
        <v>360000</v>
      </c>
      <c r="O185" s="77">
        <f t="shared" si="23"/>
        <v>360000</v>
      </c>
      <c r="P185" s="2" t="s">
        <v>2</v>
      </c>
      <c r="Q185" s="2" t="s">
        <v>57</v>
      </c>
      <c r="R185" s="2">
        <v>11124</v>
      </c>
      <c r="S185" s="2">
        <v>836890</v>
      </c>
      <c r="T185" s="2">
        <v>103337</v>
      </c>
      <c r="U185" s="3" t="s">
        <v>113</v>
      </c>
      <c r="V185" s="2">
        <v>3</v>
      </c>
      <c r="W185" s="3">
        <v>224</v>
      </c>
      <c r="X185" s="2">
        <v>1</v>
      </c>
      <c r="Y185" s="2">
        <v>1</v>
      </c>
    </row>
    <row r="186" spans="1:25" ht="39" hidden="1" customHeight="1" x14ac:dyDescent="0.25">
      <c r="A186" s="2">
        <v>1</v>
      </c>
      <c r="B186" s="2" t="s">
        <v>53</v>
      </c>
      <c r="C186" s="2" t="s">
        <v>164</v>
      </c>
      <c r="D186" s="6" t="s">
        <v>731</v>
      </c>
      <c r="E186" s="7">
        <v>45952</v>
      </c>
      <c r="F186" s="2" t="s">
        <v>692</v>
      </c>
      <c r="G186" s="2">
        <v>2025</v>
      </c>
      <c r="H186" s="2" t="s">
        <v>489</v>
      </c>
      <c r="I186" s="2" t="s">
        <v>729</v>
      </c>
      <c r="J186" s="2" t="s">
        <v>367</v>
      </c>
      <c r="K186" s="36" t="s">
        <v>730</v>
      </c>
      <c r="L186" s="2">
        <v>1</v>
      </c>
      <c r="M186" s="2" t="s">
        <v>3</v>
      </c>
      <c r="N186" s="43">
        <v>295000</v>
      </c>
      <c r="O186" s="77">
        <f t="shared" ref="O186:O190" si="24">N186*L186</f>
        <v>295000</v>
      </c>
      <c r="P186" s="2" t="s">
        <v>2</v>
      </c>
      <c r="Q186" s="2" t="s">
        <v>57</v>
      </c>
      <c r="R186" s="2">
        <v>10271</v>
      </c>
      <c r="S186" s="2">
        <v>478497</v>
      </c>
      <c r="T186" s="2">
        <v>103389</v>
      </c>
      <c r="U186" s="3" t="s">
        <v>113</v>
      </c>
      <c r="V186" s="2">
        <v>3</v>
      </c>
      <c r="W186" s="3">
        <v>44</v>
      </c>
      <c r="X186" s="2">
        <v>1</v>
      </c>
      <c r="Y186" s="2">
        <v>1</v>
      </c>
    </row>
    <row r="187" spans="1:25" ht="39" hidden="1" customHeight="1" x14ac:dyDescent="0.25">
      <c r="A187" s="2">
        <v>1</v>
      </c>
      <c r="B187" s="2" t="s">
        <v>53</v>
      </c>
      <c r="C187" s="2" t="s">
        <v>164</v>
      </c>
      <c r="D187" s="6" t="s">
        <v>738</v>
      </c>
      <c r="E187" s="7">
        <v>45954</v>
      </c>
      <c r="F187" s="2" t="s">
        <v>692</v>
      </c>
      <c r="G187" s="2">
        <v>2025</v>
      </c>
      <c r="H187" s="2" t="s">
        <v>489</v>
      </c>
      <c r="I187" s="2" t="s">
        <v>732</v>
      </c>
      <c r="J187" s="2" t="s">
        <v>367</v>
      </c>
      <c r="K187" s="36" t="s">
        <v>739</v>
      </c>
      <c r="L187" s="2">
        <v>1</v>
      </c>
      <c r="M187" s="2" t="s">
        <v>3</v>
      </c>
      <c r="N187" s="43">
        <v>820000</v>
      </c>
      <c r="O187" s="77">
        <f t="shared" si="24"/>
        <v>820000</v>
      </c>
      <c r="P187" s="2" t="s">
        <v>2</v>
      </c>
      <c r="Q187" s="2" t="s">
        <v>57</v>
      </c>
      <c r="R187" s="2">
        <v>11133</v>
      </c>
      <c r="S187" s="2">
        <v>817900</v>
      </c>
      <c r="T187" s="2">
        <v>103401</v>
      </c>
      <c r="U187" s="3" t="s">
        <v>113</v>
      </c>
      <c r="V187" s="2">
        <v>3</v>
      </c>
      <c r="W187" s="3">
        <v>232</v>
      </c>
      <c r="X187" s="2">
        <v>1</v>
      </c>
      <c r="Y187" s="2">
        <v>1</v>
      </c>
    </row>
    <row r="188" spans="1:25" ht="39" hidden="1" customHeight="1" x14ac:dyDescent="0.25">
      <c r="A188" s="2">
        <v>1</v>
      </c>
      <c r="B188" s="2" t="s">
        <v>53</v>
      </c>
      <c r="C188" s="2" t="s">
        <v>164</v>
      </c>
      <c r="D188" s="6" t="s">
        <v>738</v>
      </c>
      <c r="E188" s="7">
        <v>45954</v>
      </c>
      <c r="F188" s="2" t="s">
        <v>692</v>
      </c>
      <c r="G188" s="2">
        <v>2025</v>
      </c>
      <c r="H188" s="2" t="s">
        <v>489</v>
      </c>
      <c r="I188" s="2" t="s">
        <v>733</v>
      </c>
      <c r="J188" s="2" t="s">
        <v>367</v>
      </c>
      <c r="K188" s="36" t="s">
        <v>743</v>
      </c>
      <c r="L188" s="2">
        <v>1</v>
      </c>
      <c r="M188" s="2" t="s">
        <v>3</v>
      </c>
      <c r="N188" s="43">
        <v>365000</v>
      </c>
      <c r="O188" s="77">
        <f t="shared" si="24"/>
        <v>365000</v>
      </c>
      <c r="P188" s="2" t="s">
        <v>2</v>
      </c>
      <c r="Q188" s="2" t="s">
        <v>57</v>
      </c>
      <c r="R188" s="2">
        <v>11174</v>
      </c>
      <c r="S188" s="2">
        <v>714131</v>
      </c>
      <c r="T188" s="2">
        <v>103462</v>
      </c>
      <c r="U188" s="3" t="s">
        <v>113</v>
      </c>
      <c r="V188" s="2">
        <v>3</v>
      </c>
      <c r="W188" s="3">
        <v>240</v>
      </c>
      <c r="X188" s="2">
        <v>1</v>
      </c>
      <c r="Y188" s="2">
        <v>1</v>
      </c>
    </row>
    <row r="189" spans="1:25" ht="39" hidden="1" customHeight="1" x14ac:dyDescent="0.25">
      <c r="A189" s="2">
        <v>1</v>
      </c>
      <c r="B189" s="2" t="s">
        <v>55</v>
      </c>
      <c r="C189" s="2" t="s">
        <v>164</v>
      </c>
      <c r="D189" s="6" t="s">
        <v>736</v>
      </c>
      <c r="E189" s="7">
        <v>45954</v>
      </c>
      <c r="F189" s="2" t="s">
        <v>692</v>
      </c>
      <c r="G189" s="2">
        <v>2025</v>
      </c>
      <c r="H189" s="2" t="s">
        <v>489</v>
      </c>
      <c r="I189" s="2" t="s">
        <v>734</v>
      </c>
      <c r="J189" s="2" t="s">
        <v>367</v>
      </c>
      <c r="K189" s="36" t="s">
        <v>740</v>
      </c>
      <c r="L189" s="2">
        <v>1</v>
      </c>
      <c r="M189" s="2" t="s">
        <v>3</v>
      </c>
      <c r="N189" s="43">
        <v>390000</v>
      </c>
      <c r="O189" s="77">
        <f t="shared" si="24"/>
        <v>390000</v>
      </c>
      <c r="P189" s="2" t="s">
        <v>2</v>
      </c>
      <c r="Q189" s="2" t="s">
        <v>57</v>
      </c>
      <c r="R189" s="2">
        <v>11153</v>
      </c>
      <c r="S189" s="2">
        <v>134902</v>
      </c>
      <c r="T189" s="2">
        <v>103457</v>
      </c>
      <c r="U189" s="3" t="s">
        <v>113</v>
      </c>
      <c r="V189" s="2">
        <v>3</v>
      </c>
      <c r="W189" s="3">
        <v>234</v>
      </c>
      <c r="X189" s="2">
        <v>1</v>
      </c>
      <c r="Y189" s="2">
        <v>1</v>
      </c>
    </row>
    <row r="190" spans="1:25" ht="39" hidden="1" customHeight="1" x14ac:dyDescent="0.25">
      <c r="A190" s="2">
        <v>1</v>
      </c>
      <c r="B190" s="2" t="s">
        <v>10</v>
      </c>
      <c r="C190" s="2" t="s">
        <v>164</v>
      </c>
      <c r="D190" s="6" t="s">
        <v>737</v>
      </c>
      <c r="E190" s="7">
        <v>45957</v>
      </c>
      <c r="F190" s="2" t="s">
        <v>692</v>
      </c>
      <c r="G190" s="2">
        <v>2025</v>
      </c>
      <c r="H190" s="2" t="s">
        <v>489</v>
      </c>
      <c r="I190" s="2" t="s">
        <v>735</v>
      </c>
      <c r="J190" s="2" t="s">
        <v>367</v>
      </c>
      <c r="K190" s="36" t="s">
        <v>741</v>
      </c>
      <c r="L190" s="2">
        <v>2</v>
      </c>
      <c r="M190" s="2" t="s">
        <v>3</v>
      </c>
      <c r="N190" s="43">
        <v>60000</v>
      </c>
      <c r="O190" s="77">
        <f t="shared" si="24"/>
        <v>120000</v>
      </c>
      <c r="P190" s="2" t="s">
        <v>2</v>
      </c>
      <c r="Q190" s="2" t="s">
        <v>57</v>
      </c>
      <c r="R190" s="2">
        <v>11158</v>
      </c>
      <c r="S190" s="2">
        <v>667640</v>
      </c>
      <c r="T190" s="2">
        <v>103459</v>
      </c>
      <c r="U190" s="3" t="s">
        <v>113</v>
      </c>
      <c r="V190" s="2">
        <v>3</v>
      </c>
      <c r="W190" s="3">
        <v>233</v>
      </c>
      <c r="X190" s="2">
        <v>1</v>
      </c>
      <c r="Y190" s="2">
        <v>1</v>
      </c>
    </row>
    <row r="191" spans="1:25" ht="39" hidden="1" customHeight="1" x14ac:dyDescent="0.25">
      <c r="A191" s="2">
        <v>1</v>
      </c>
      <c r="B191" s="2" t="s">
        <v>44</v>
      </c>
      <c r="C191" s="2" t="s">
        <v>164</v>
      </c>
      <c r="D191" s="6" t="s">
        <v>751</v>
      </c>
      <c r="E191" s="7">
        <v>45962</v>
      </c>
      <c r="F191" s="2" t="s">
        <v>755</v>
      </c>
      <c r="G191" s="2">
        <v>2025</v>
      </c>
      <c r="H191" s="2" t="s">
        <v>489</v>
      </c>
      <c r="I191" s="2" t="s">
        <v>745</v>
      </c>
      <c r="J191" s="2" t="s">
        <v>367</v>
      </c>
      <c r="K191" s="36" t="s">
        <v>748</v>
      </c>
      <c r="L191" s="2">
        <v>1</v>
      </c>
      <c r="M191" s="2" t="s">
        <v>3</v>
      </c>
      <c r="N191" s="43">
        <v>510000</v>
      </c>
      <c r="O191" s="77">
        <f t="shared" ref="O191:O193" si="25">N191*L191</f>
        <v>510000</v>
      </c>
      <c r="P191" s="2" t="s">
        <v>2</v>
      </c>
      <c r="Q191" s="2" t="s">
        <v>57</v>
      </c>
      <c r="R191" s="2">
        <v>11189</v>
      </c>
      <c r="S191" s="2">
        <v>121643</v>
      </c>
      <c r="T191" s="2">
        <v>103647</v>
      </c>
      <c r="U191" s="3" t="s">
        <v>113</v>
      </c>
      <c r="V191" s="2">
        <v>3</v>
      </c>
      <c r="W191" s="3">
        <v>245</v>
      </c>
      <c r="X191" s="2">
        <v>1</v>
      </c>
      <c r="Y191" s="2">
        <v>1</v>
      </c>
    </row>
    <row r="192" spans="1:25" ht="39" hidden="1" customHeight="1" x14ac:dyDescent="0.25">
      <c r="A192" s="2">
        <v>1</v>
      </c>
      <c r="B192" s="2" t="s">
        <v>752</v>
      </c>
      <c r="C192" s="2" t="s">
        <v>164</v>
      </c>
      <c r="D192" s="6" t="s">
        <v>753</v>
      </c>
      <c r="E192" s="7">
        <v>45968</v>
      </c>
      <c r="F192" s="2" t="s">
        <v>755</v>
      </c>
      <c r="G192" s="2">
        <v>2025</v>
      </c>
      <c r="H192" s="2" t="s">
        <v>489</v>
      </c>
      <c r="I192" s="2" t="s">
        <v>746</v>
      </c>
      <c r="J192" s="2" t="s">
        <v>367</v>
      </c>
      <c r="K192" s="36" t="s">
        <v>749</v>
      </c>
      <c r="L192" s="2">
        <v>1</v>
      </c>
      <c r="M192" s="2" t="s">
        <v>3</v>
      </c>
      <c r="N192" s="43">
        <v>300000</v>
      </c>
      <c r="O192" s="77">
        <f t="shared" si="25"/>
        <v>300000</v>
      </c>
      <c r="P192" s="2" t="s">
        <v>2</v>
      </c>
      <c r="Q192" s="2" t="s">
        <v>57</v>
      </c>
      <c r="R192" s="2">
        <v>11277</v>
      </c>
      <c r="S192" s="2">
        <v>502548</v>
      </c>
      <c r="T192" s="2">
        <v>103971</v>
      </c>
      <c r="U192" s="3" t="s">
        <v>113</v>
      </c>
      <c r="V192" s="2">
        <v>3</v>
      </c>
      <c r="W192" s="3">
        <v>255</v>
      </c>
      <c r="X192" s="2">
        <v>1</v>
      </c>
      <c r="Y192" s="2">
        <v>1</v>
      </c>
    </row>
    <row r="193" spans="1:25" ht="39" hidden="1" customHeight="1" x14ac:dyDescent="0.25">
      <c r="A193" s="2">
        <v>1</v>
      </c>
      <c r="B193" s="2" t="s">
        <v>752</v>
      </c>
      <c r="C193" s="2" t="s">
        <v>164</v>
      </c>
      <c r="D193" s="6" t="s">
        <v>754</v>
      </c>
      <c r="E193" s="7">
        <v>45970</v>
      </c>
      <c r="F193" s="2" t="s">
        <v>755</v>
      </c>
      <c r="G193" s="2">
        <v>2025</v>
      </c>
      <c r="H193" s="2" t="s">
        <v>489</v>
      </c>
      <c r="I193" s="2" t="s">
        <v>747</v>
      </c>
      <c r="J193" s="2" t="s">
        <v>367</v>
      </c>
      <c r="K193" s="36" t="s">
        <v>750</v>
      </c>
      <c r="L193" s="2">
        <v>2</v>
      </c>
      <c r="M193" s="2" t="s">
        <v>3</v>
      </c>
      <c r="N193" s="43">
        <v>300000</v>
      </c>
      <c r="O193" s="77">
        <f t="shared" si="25"/>
        <v>600000</v>
      </c>
      <c r="P193" s="2" t="s">
        <v>2</v>
      </c>
      <c r="Q193" s="2" t="s">
        <v>57</v>
      </c>
      <c r="R193" s="2">
        <v>11246</v>
      </c>
      <c r="S193" s="2">
        <v>831917</v>
      </c>
      <c r="T193" s="2">
        <v>103746</v>
      </c>
      <c r="U193" s="3" t="s">
        <v>113</v>
      </c>
      <c r="V193" s="2">
        <v>3</v>
      </c>
      <c r="W193" s="3">
        <v>258</v>
      </c>
      <c r="X193" s="2">
        <v>1</v>
      </c>
      <c r="Y193" s="2">
        <v>1</v>
      </c>
    </row>
    <row r="194" spans="1:25" ht="39" hidden="1" customHeight="1" x14ac:dyDescent="0.25">
      <c r="A194" s="2">
        <v>1</v>
      </c>
      <c r="B194" s="2" t="s">
        <v>752</v>
      </c>
      <c r="C194" s="2" t="s">
        <v>164</v>
      </c>
      <c r="D194" s="6" t="s">
        <v>758</v>
      </c>
      <c r="E194" s="7">
        <v>45973</v>
      </c>
      <c r="F194" s="2" t="s">
        <v>755</v>
      </c>
      <c r="G194" s="2">
        <v>2025</v>
      </c>
      <c r="H194" s="2" t="s">
        <v>489</v>
      </c>
      <c r="I194" s="2" t="s">
        <v>757</v>
      </c>
      <c r="J194" s="2" t="s">
        <v>367</v>
      </c>
      <c r="K194" s="36" t="s">
        <v>759</v>
      </c>
      <c r="L194" s="2">
        <v>1</v>
      </c>
      <c r="M194" s="2" t="s">
        <v>3</v>
      </c>
      <c r="N194" s="43">
        <f>20000+380000+120000</f>
        <v>520000</v>
      </c>
      <c r="O194" s="77">
        <f t="shared" ref="O194" si="26">N194*L194</f>
        <v>520000</v>
      </c>
      <c r="P194" s="2" t="s">
        <v>2</v>
      </c>
      <c r="Q194" s="2" t="s">
        <v>57</v>
      </c>
      <c r="R194" s="2">
        <v>11277</v>
      </c>
      <c r="S194" s="2">
        <v>281571</v>
      </c>
      <c r="T194" s="2">
        <v>103737</v>
      </c>
      <c r="U194" s="3" t="s">
        <v>113</v>
      </c>
      <c r="V194" s="2">
        <v>3</v>
      </c>
      <c r="W194" s="3">
        <v>255</v>
      </c>
      <c r="X194" s="2">
        <v>1</v>
      </c>
      <c r="Y194" s="2">
        <v>1</v>
      </c>
    </row>
    <row r="195" spans="1:25" ht="39" hidden="1" customHeight="1" x14ac:dyDescent="0.25">
      <c r="A195" s="2">
        <v>1</v>
      </c>
      <c r="B195" s="2" t="s">
        <v>53</v>
      </c>
      <c r="C195" s="2" t="s">
        <v>164</v>
      </c>
      <c r="D195" s="6" t="s">
        <v>674</v>
      </c>
      <c r="E195" s="7">
        <v>45975</v>
      </c>
      <c r="F195" s="2" t="s">
        <v>755</v>
      </c>
      <c r="G195" s="2">
        <v>2025</v>
      </c>
      <c r="H195" s="2" t="s">
        <v>489</v>
      </c>
      <c r="I195" s="2" t="s">
        <v>761</v>
      </c>
      <c r="J195" s="2" t="s">
        <v>367</v>
      </c>
      <c r="K195" s="36" t="s">
        <v>763</v>
      </c>
      <c r="L195" s="2">
        <v>1</v>
      </c>
      <c r="M195" s="2" t="s">
        <v>3</v>
      </c>
      <c r="N195" s="43">
        <v>290000</v>
      </c>
      <c r="O195" s="77">
        <f t="shared" ref="O195:O196" si="27">N195*L195</f>
        <v>290000</v>
      </c>
      <c r="P195" s="2" t="s">
        <v>2</v>
      </c>
      <c r="Q195" s="2" t="s">
        <v>57</v>
      </c>
      <c r="R195" s="2">
        <v>11302</v>
      </c>
      <c r="S195" s="2">
        <v>101182</v>
      </c>
      <c r="T195" s="2">
        <v>103909</v>
      </c>
      <c r="U195" s="3" t="s">
        <v>113</v>
      </c>
      <c r="V195" s="2">
        <v>3</v>
      </c>
      <c r="W195" s="3">
        <v>275</v>
      </c>
      <c r="X195" s="2">
        <v>1</v>
      </c>
      <c r="Y195" s="2">
        <v>1</v>
      </c>
    </row>
    <row r="196" spans="1:25" ht="39" hidden="1" customHeight="1" x14ac:dyDescent="0.25">
      <c r="A196" s="2">
        <v>1</v>
      </c>
      <c r="B196" s="2" t="s">
        <v>53</v>
      </c>
      <c r="C196" s="2" t="s">
        <v>164</v>
      </c>
      <c r="D196" s="6" t="s">
        <v>674</v>
      </c>
      <c r="E196" s="7">
        <v>45975</v>
      </c>
      <c r="F196" s="2" t="s">
        <v>755</v>
      </c>
      <c r="G196" s="2">
        <v>2025</v>
      </c>
      <c r="H196" s="2" t="s">
        <v>489</v>
      </c>
      <c r="I196" s="2" t="s">
        <v>762</v>
      </c>
      <c r="J196" s="2" t="s">
        <v>367</v>
      </c>
      <c r="K196" s="36" t="s">
        <v>764</v>
      </c>
      <c r="L196" s="2">
        <v>1</v>
      </c>
      <c r="M196" s="2" t="s">
        <v>3</v>
      </c>
      <c r="N196" s="43">
        <v>390000</v>
      </c>
      <c r="O196" s="77">
        <f t="shared" si="27"/>
        <v>390000</v>
      </c>
      <c r="P196" s="2" t="s">
        <v>2</v>
      </c>
      <c r="Q196" s="2" t="s">
        <v>57</v>
      </c>
      <c r="R196" s="2">
        <v>11303</v>
      </c>
      <c r="S196" s="2">
        <v>257247</v>
      </c>
      <c r="T196" s="2">
        <v>104246</v>
      </c>
      <c r="U196" s="3" t="s">
        <v>113</v>
      </c>
      <c r="V196" s="2">
        <v>3</v>
      </c>
      <c r="W196" s="3">
        <v>276</v>
      </c>
      <c r="X196" s="2">
        <v>1</v>
      </c>
      <c r="Y196" s="2">
        <v>1</v>
      </c>
    </row>
    <row r="197" spans="1:25" ht="39" hidden="1" customHeight="1" x14ac:dyDescent="0.25">
      <c r="A197" s="2">
        <v>1</v>
      </c>
      <c r="B197" s="2" t="s">
        <v>10</v>
      </c>
      <c r="C197" s="2" t="s">
        <v>164</v>
      </c>
      <c r="D197" s="6" t="s">
        <v>711</v>
      </c>
      <c r="E197" s="7">
        <v>45978</v>
      </c>
      <c r="F197" s="2" t="s">
        <v>755</v>
      </c>
      <c r="G197" s="2">
        <v>2025</v>
      </c>
      <c r="H197" s="2" t="s">
        <v>489</v>
      </c>
      <c r="I197" s="2" t="s">
        <v>765</v>
      </c>
      <c r="J197" s="2" t="s">
        <v>367</v>
      </c>
      <c r="K197" s="36" t="s">
        <v>714</v>
      </c>
      <c r="L197" s="2">
        <v>1</v>
      </c>
      <c r="M197" s="2" t="s">
        <v>3</v>
      </c>
      <c r="N197" s="43">
        <v>410000</v>
      </c>
      <c r="O197" s="77">
        <f t="shared" ref="O197:O198" si="28">N197*L197</f>
        <v>410000</v>
      </c>
      <c r="P197" s="2" t="s">
        <v>2</v>
      </c>
      <c r="Q197" s="2" t="s">
        <v>57</v>
      </c>
      <c r="R197" s="2">
        <v>11304</v>
      </c>
      <c r="S197" s="2">
        <v>397928</v>
      </c>
      <c r="T197" s="2">
        <v>103849</v>
      </c>
      <c r="U197" s="3" t="s">
        <v>113</v>
      </c>
      <c r="V197" s="2">
        <v>3</v>
      </c>
      <c r="W197" s="3">
        <v>273</v>
      </c>
      <c r="X197" s="2">
        <v>1</v>
      </c>
      <c r="Y197" s="2">
        <v>1</v>
      </c>
    </row>
    <row r="198" spans="1:25" ht="51" hidden="1" x14ac:dyDescent="0.25">
      <c r="A198" s="2">
        <v>1</v>
      </c>
      <c r="B198" s="2" t="s">
        <v>489</v>
      </c>
      <c r="C198" s="2" t="s">
        <v>164</v>
      </c>
      <c r="D198" s="6" t="s">
        <v>767</v>
      </c>
      <c r="E198" s="7">
        <v>45978</v>
      </c>
      <c r="F198" s="2" t="s">
        <v>755</v>
      </c>
      <c r="G198" s="2">
        <v>2025</v>
      </c>
      <c r="H198" s="2" t="s">
        <v>489</v>
      </c>
      <c r="I198" s="2" t="s">
        <v>766</v>
      </c>
      <c r="J198" s="2" t="s">
        <v>367</v>
      </c>
      <c r="K198" s="36" t="s">
        <v>768</v>
      </c>
      <c r="L198" s="2">
        <v>1</v>
      </c>
      <c r="M198" s="2" t="s">
        <v>3</v>
      </c>
      <c r="N198" s="43">
        <v>369000</v>
      </c>
      <c r="O198" s="77">
        <f t="shared" si="28"/>
        <v>369000</v>
      </c>
      <c r="P198" s="2" t="s">
        <v>2</v>
      </c>
      <c r="Q198" s="2" t="s">
        <v>678</v>
      </c>
      <c r="R198" s="2">
        <v>506</v>
      </c>
      <c r="S198" s="2">
        <v>903579</v>
      </c>
      <c r="T198" s="2">
        <v>103978</v>
      </c>
      <c r="U198" s="3" t="s">
        <v>113</v>
      </c>
      <c r="V198" s="2">
        <v>3</v>
      </c>
      <c r="W198" s="3">
        <v>506</v>
      </c>
      <c r="X198" s="2">
        <v>1</v>
      </c>
      <c r="Y198" s="2">
        <v>1</v>
      </c>
    </row>
    <row r="199" spans="1:25" ht="39" hidden="1" customHeight="1" x14ac:dyDescent="0.25">
      <c r="A199" s="2">
        <v>1</v>
      </c>
      <c r="B199" s="2" t="s">
        <v>44</v>
      </c>
      <c r="C199" s="2" t="s">
        <v>164</v>
      </c>
      <c r="D199" s="6" t="s">
        <v>753</v>
      </c>
      <c r="E199" s="7">
        <v>45981</v>
      </c>
      <c r="F199" s="2" t="s">
        <v>755</v>
      </c>
      <c r="G199" s="2">
        <v>2025</v>
      </c>
      <c r="H199" s="2" t="s">
        <v>489</v>
      </c>
      <c r="I199" s="2" t="s">
        <v>769</v>
      </c>
      <c r="J199" s="2" t="s">
        <v>367</v>
      </c>
      <c r="K199" s="36" t="s">
        <v>770</v>
      </c>
      <c r="L199" s="2">
        <v>1</v>
      </c>
      <c r="M199" s="2" t="s">
        <v>3</v>
      </c>
      <c r="N199" s="43">
        <v>463000</v>
      </c>
      <c r="O199" s="77">
        <f t="shared" ref="O199" si="29">N199*L199</f>
        <v>463000</v>
      </c>
      <c r="P199" s="2" t="s">
        <v>2</v>
      </c>
      <c r="Q199" s="2" t="s">
        <v>57</v>
      </c>
      <c r="R199" s="2">
        <v>11317</v>
      </c>
      <c r="S199" s="2">
        <v>197680</v>
      </c>
      <c r="T199" s="2">
        <v>103996</v>
      </c>
      <c r="U199" s="3" t="s">
        <v>113</v>
      </c>
      <c r="V199" s="2">
        <v>3</v>
      </c>
      <c r="W199" s="3">
        <v>271</v>
      </c>
      <c r="X199" s="2">
        <v>1</v>
      </c>
      <c r="Y199" s="2">
        <v>1</v>
      </c>
    </row>
    <row r="200" spans="1:25" ht="39" hidden="1" customHeight="1" x14ac:dyDescent="0.25">
      <c r="A200" s="2">
        <v>1</v>
      </c>
      <c r="B200" s="2" t="s">
        <v>53</v>
      </c>
      <c r="C200" s="2" t="s">
        <v>164</v>
      </c>
      <c r="D200" s="6" t="s">
        <v>774</v>
      </c>
      <c r="E200" s="7">
        <v>45987</v>
      </c>
      <c r="F200" s="2" t="s">
        <v>755</v>
      </c>
      <c r="G200" s="2">
        <v>2025</v>
      </c>
      <c r="H200" s="2" t="s">
        <v>489</v>
      </c>
      <c r="I200" s="2" t="s">
        <v>771</v>
      </c>
      <c r="J200" s="2" t="s">
        <v>367</v>
      </c>
      <c r="K200" s="36" t="s">
        <v>773</v>
      </c>
      <c r="L200" s="2">
        <v>3</v>
      </c>
      <c r="M200" s="2" t="s">
        <v>3</v>
      </c>
      <c r="N200" s="43">
        <v>140000</v>
      </c>
      <c r="O200" s="77">
        <f t="shared" ref="O200:O201" si="30">N200*L200</f>
        <v>420000</v>
      </c>
      <c r="P200" s="2" t="s">
        <v>2</v>
      </c>
      <c r="Q200" s="2" t="s">
        <v>57</v>
      </c>
      <c r="R200" s="2">
        <v>11278</v>
      </c>
      <c r="S200" s="2">
        <v>301254</v>
      </c>
      <c r="T200" s="2">
        <v>103890</v>
      </c>
      <c r="U200" s="3" t="s">
        <v>113</v>
      </c>
      <c r="V200" s="2">
        <v>3</v>
      </c>
      <c r="W200" s="3">
        <v>277</v>
      </c>
      <c r="X200" s="2">
        <v>1</v>
      </c>
      <c r="Y200" s="2">
        <v>1</v>
      </c>
    </row>
    <row r="201" spans="1:25" ht="39" hidden="1" customHeight="1" x14ac:dyDescent="0.25">
      <c r="A201" s="2">
        <v>2</v>
      </c>
      <c r="B201" s="2" t="s">
        <v>53</v>
      </c>
      <c r="C201" s="2" t="s">
        <v>164</v>
      </c>
      <c r="D201" s="6" t="s">
        <v>652</v>
      </c>
      <c r="E201" s="7">
        <v>45987</v>
      </c>
      <c r="F201" s="2" t="s">
        <v>755</v>
      </c>
      <c r="G201" s="2">
        <v>2025</v>
      </c>
      <c r="H201" s="2" t="s">
        <v>489</v>
      </c>
      <c r="I201" s="2" t="s">
        <v>772</v>
      </c>
      <c r="J201" s="2" t="s">
        <v>367</v>
      </c>
      <c r="K201" s="36" t="s">
        <v>775</v>
      </c>
      <c r="L201" s="2">
        <v>1</v>
      </c>
      <c r="M201" s="2" t="s">
        <v>3</v>
      </c>
      <c r="N201" s="43">
        <v>328000</v>
      </c>
      <c r="O201" s="77">
        <f t="shared" si="30"/>
        <v>328000</v>
      </c>
      <c r="P201" s="2" t="s">
        <v>2</v>
      </c>
      <c r="Q201" s="2" t="s">
        <v>67</v>
      </c>
      <c r="R201" s="2" t="s">
        <v>295</v>
      </c>
      <c r="S201" s="2">
        <v>446602</v>
      </c>
      <c r="T201" s="2">
        <v>103917</v>
      </c>
      <c r="U201" s="3" t="s">
        <v>113</v>
      </c>
      <c r="V201" s="2">
        <v>3</v>
      </c>
      <c r="W201" s="3">
        <v>398</v>
      </c>
      <c r="X201" s="2">
        <v>1</v>
      </c>
      <c r="Y201" s="2">
        <v>1</v>
      </c>
    </row>
    <row r="202" spans="1:25" ht="39" hidden="1" customHeight="1" x14ac:dyDescent="0.25">
      <c r="A202" s="2"/>
      <c r="B202" s="2" t="s">
        <v>53</v>
      </c>
      <c r="C202" s="2" t="s">
        <v>164</v>
      </c>
      <c r="D202" s="6" t="s">
        <v>652</v>
      </c>
      <c r="E202" s="7">
        <v>45987</v>
      </c>
      <c r="F202" s="2" t="s">
        <v>755</v>
      </c>
      <c r="G202" s="2">
        <v>2025</v>
      </c>
      <c r="H202" s="2" t="s">
        <v>489</v>
      </c>
      <c r="I202" s="2" t="s">
        <v>772</v>
      </c>
      <c r="J202" s="2" t="s">
        <v>367</v>
      </c>
      <c r="K202" s="36" t="s">
        <v>776</v>
      </c>
      <c r="L202" s="2">
        <v>1</v>
      </c>
      <c r="M202" s="2" t="s">
        <v>3</v>
      </c>
      <c r="N202" s="43">
        <v>115500</v>
      </c>
      <c r="O202" s="77">
        <f t="shared" ref="O202" si="31">N202*L202</f>
        <v>115500</v>
      </c>
      <c r="P202" s="2" t="s">
        <v>2</v>
      </c>
      <c r="Q202" s="2" t="s">
        <v>67</v>
      </c>
      <c r="R202" s="2" t="s">
        <v>295</v>
      </c>
      <c r="S202" s="2">
        <v>446602</v>
      </c>
      <c r="T202" s="2">
        <v>103917</v>
      </c>
      <c r="U202" s="3" t="s">
        <v>113</v>
      </c>
      <c r="V202" s="2">
        <v>3</v>
      </c>
      <c r="W202" s="3">
        <v>398</v>
      </c>
      <c r="X202" s="2"/>
      <c r="Y202" s="2">
        <v>1</v>
      </c>
    </row>
    <row r="203" spans="1:25" ht="39" hidden="1" customHeight="1" x14ac:dyDescent="0.25">
      <c r="A203" s="2">
        <v>1</v>
      </c>
      <c r="B203" s="2" t="s">
        <v>53</v>
      </c>
      <c r="C203" s="2" t="s">
        <v>164</v>
      </c>
      <c r="D203" s="6" t="s">
        <v>71</v>
      </c>
      <c r="E203" s="7">
        <v>45988</v>
      </c>
      <c r="F203" s="2" t="s">
        <v>755</v>
      </c>
      <c r="G203" s="2">
        <v>2025</v>
      </c>
      <c r="H203" s="2" t="s">
        <v>489</v>
      </c>
      <c r="I203" s="2" t="s">
        <v>779</v>
      </c>
      <c r="J203" s="2" t="s">
        <v>367</v>
      </c>
      <c r="K203" s="36" t="s">
        <v>778</v>
      </c>
      <c r="L203" s="2">
        <v>1</v>
      </c>
      <c r="M203" s="2" t="s">
        <v>3</v>
      </c>
      <c r="N203" s="43">
        <v>240000</v>
      </c>
      <c r="O203" s="77">
        <f t="shared" ref="O203" si="32">N203*L203</f>
        <v>240000</v>
      </c>
      <c r="P203" s="2" t="s">
        <v>2</v>
      </c>
      <c r="Q203" s="2" t="s">
        <v>67</v>
      </c>
      <c r="R203" s="2" t="s">
        <v>295</v>
      </c>
      <c r="S203" s="2">
        <v>620232</v>
      </c>
      <c r="T203" s="2">
        <v>103906</v>
      </c>
      <c r="U203" s="3" t="s">
        <v>113</v>
      </c>
      <c r="V203" s="2">
        <v>3</v>
      </c>
      <c r="W203" s="3">
        <v>399</v>
      </c>
      <c r="X203" s="2">
        <v>1</v>
      </c>
      <c r="Y203" s="2">
        <v>1</v>
      </c>
    </row>
    <row r="204" spans="1:25" ht="39" hidden="1" customHeight="1" x14ac:dyDescent="0.25">
      <c r="A204" s="2">
        <v>1</v>
      </c>
      <c r="B204" s="2" t="s">
        <v>10</v>
      </c>
      <c r="C204" s="2" t="s">
        <v>164</v>
      </c>
      <c r="D204" s="6" t="s">
        <v>620</v>
      </c>
      <c r="E204" s="7">
        <v>45988</v>
      </c>
      <c r="F204" s="2" t="s">
        <v>755</v>
      </c>
      <c r="G204" s="2">
        <v>2025</v>
      </c>
      <c r="H204" s="2" t="s">
        <v>489</v>
      </c>
      <c r="I204" s="2" t="s">
        <v>780</v>
      </c>
      <c r="J204" s="2" t="s">
        <v>367</v>
      </c>
      <c r="K204" s="36" t="s">
        <v>782</v>
      </c>
      <c r="L204" s="2">
        <v>1</v>
      </c>
      <c r="M204" s="2" t="s">
        <v>3</v>
      </c>
      <c r="N204" s="43">
        <v>2495000</v>
      </c>
      <c r="O204" s="77">
        <f t="shared" ref="O204:O205" si="33">N204*L204</f>
        <v>2495000</v>
      </c>
      <c r="P204" s="2" t="s">
        <v>2</v>
      </c>
      <c r="Q204" s="2" t="s">
        <v>630</v>
      </c>
      <c r="R204" s="2">
        <v>91201</v>
      </c>
      <c r="S204" s="2">
        <v>859776</v>
      </c>
      <c r="T204" s="2">
        <v>104224</v>
      </c>
      <c r="U204" s="3" t="s">
        <v>113</v>
      </c>
      <c r="V204" s="2">
        <v>3</v>
      </c>
      <c r="W204" s="3">
        <v>6</v>
      </c>
      <c r="X204" s="2">
        <v>1</v>
      </c>
      <c r="Y204" s="2">
        <v>1</v>
      </c>
    </row>
    <row r="205" spans="1:25" ht="39" hidden="1" customHeight="1" x14ac:dyDescent="0.25">
      <c r="A205" s="2">
        <v>1</v>
      </c>
      <c r="B205" s="2" t="s">
        <v>10</v>
      </c>
      <c r="C205" s="2" t="s">
        <v>164</v>
      </c>
      <c r="D205" s="6" t="s">
        <v>784</v>
      </c>
      <c r="E205" s="7">
        <v>45988</v>
      </c>
      <c r="F205" s="2" t="s">
        <v>755</v>
      </c>
      <c r="G205" s="2">
        <v>2025</v>
      </c>
      <c r="H205" s="2" t="s">
        <v>489</v>
      </c>
      <c r="I205" s="2" t="s">
        <v>781</v>
      </c>
      <c r="J205" s="2" t="s">
        <v>367</v>
      </c>
      <c r="K205" s="36" t="s">
        <v>783</v>
      </c>
      <c r="L205" s="2">
        <v>1</v>
      </c>
      <c r="M205" s="2" t="s">
        <v>3</v>
      </c>
      <c r="N205" s="43">
        <v>312000</v>
      </c>
      <c r="O205" s="77">
        <f t="shared" si="33"/>
        <v>312000</v>
      </c>
      <c r="P205" s="2" t="s">
        <v>2</v>
      </c>
      <c r="Q205" s="2" t="s">
        <v>630</v>
      </c>
      <c r="R205" s="2">
        <v>91201</v>
      </c>
      <c r="S205" s="2">
        <v>394455</v>
      </c>
      <c r="T205" s="2">
        <v>104218</v>
      </c>
      <c r="U205" s="3" t="s">
        <v>113</v>
      </c>
      <c r="V205" s="2">
        <v>3</v>
      </c>
      <c r="W205" s="3">
        <v>5</v>
      </c>
      <c r="X205" s="2">
        <v>1</v>
      </c>
      <c r="Y205" s="2">
        <v>1</v>
      </c>
    </row>
    <row r="206" spans="1:25" ht="39" hidden="1" customHeight="1" x14ac:dyDescent="0.25">
      <c r="A206" s="2">
        <v>1</v>
      </c>
      <c r="B206" s="2" t="s">
        <v>55</v>
      </c>
      <c r="C206" s="2" t="s">
        <v>164</v>
      </c>
      <c r="D206" s="6" t="s">
        <v>789</v>
      </c>
      <c r="E206" s="7">
        <v>45992</v>
      </c>
      <c r="F206" s="2" t="s">
        <v>785</v>
      </c>
      <c r="G206" s="2">
        <v>2025</v>
      </c>
      <c r="H206" s="2" t="s">
        <v>489</v>
      </c>
      <c r="I206" s="2" t="s">
        <v>788</v>
      </c>
      <c r="J206" s="2" t="s">
        <v>367</v>
      </c>
      <c r="K206" s="36" t="s">
        <v>786</v>
      </c>
      <c r="L206" s="2">
        <v>1</v>
      </c>
      <c r="M206" s="2" t="s">
        <v>3</v>
      </c>
      <c r="N206" s="43">
        <v>265000</v>
      </c>
      <c r="O206" s="77">
        <f t="shared" ref="O206:O207" si="34">N206*L206</f>
        <v>265000</v>
      </c>
      <c r="P206" s="2" t="s">
        <v>2</v>
      </c>
      <c r="Q206" s="2" t="s">
        <v>787</v>
      </c>
      <c r="R206" s="2">
        <v>4896</v>
      </c>
      <c r="S206" s="2">
        <v>408112</v>
      </c>
      <c r="T206" s="2">
        <v>103892</v>
      </c>
      <c r="U206" s="3" t="s">
        <v>113</v>
      </c>
      <c r="V206" s="2">
        <v>3</v>
      </c>
      <c r="W206" s="3">
        <v>11318</v>
      </c>
      <c r="X206" s="2">
        <v>1</v>
      </c>
      <c r="Y206" s="2">
        <v>1</v>
      </c>
    </row>
    <row r="207" spans="1:25" ht="39" hidden="1" customHeight="1" x14ac:dyDescent="0.25">
      <c r="A207" s="2">
        <v>1</v>
      </c>
      <c r="B207" s="2" t="s">
        <v>55</v>
      </c>
      <c r="C207" s="2" t="s">
        <v>164</v>
      </c>
      <c r="D207" s="6" t="s">
        <v>790</v>
      </c>
      <c r="E207" s="7">
        <v>45992</v>
      </c>
      <c r="F207" s="2" t="s">
        <v>785</v>
      </c>
      <c r="G207" s="2">
        <v>2025</v>
      </c>
      <c r="H207" s="115" t="s">
        <v>112</v>
      </c>
      <c r="I207" s="2" t="s">
        <v>791</v>
      </c>
      <c r="J207" s="2" t="s">
        <v>367</v>
      </c>
      <c r="K207" s="36" t="s">
        <v>792</v>
      </c>
      <c r="L207" s="2">
        <v>1</v>
      </c>
      <c r="M207" s="2" t="s">
        <v>3</v>
      </c>
      <c r="N207" s="43"/>
      <c r="O207" s="77">
        <f t="shared" si="34"/>
        <v>0</v>
      </c>
      <c r="P207" s="2" t="s">
        <v>2</v>
      </c>
      <c r="Q207" s="2" t="s">
        <v>787</v>
      </c>
      <c r="R207" s="2"/>
      <c r="S207" s="2">
        <v>770673</v>
      </c>
      <c r="T207" s="2"/>
      <c r="U207" s="3" t="s">
        <v>112</v>
      </c>
      <c r="V207" s="2">
        <v>4</v>
      </c>
      <c r="W207" s="3"/>
      <c r="X207" s="2">
        <v>1</v>
      </c>
      <c r="Y207" s="2">
        <v>1</v>
      </c>
    </row>
    <row r="208" spans="1:25" ht="37.9" hidden="1" customHeight="1" x14ac:dyDescent="0.25">
      <c r="A208" s="2">
        <v>1</v>
      </c>
      <c r="B208" s="2" t="s">
        <v>10</v>
      </c>
      <c r="C208" s="2" t="s">
        <v>164</v>
      </c>
      <c r="D208" s="6" t="s">
        <v>834</v>
      </c>
      <c r="E208" s="7">
        <v>45993</v>
      </c>
      <c r="F208" s="2" t="s">
        <v>785</v>
      </c>
      <c r="G208" s="2">
        <v>2025</v>
      </c>
      <c r="H208" s="2" t="s">
        <v>489</v>
      </c>
      <c r="I208" s="2" t="s">
        <v>813</v>
      </c>
      <c r="J208" s="2" t="s">
        <v>367</v>
      </c>
      <c r="K208" s="36" t="s">
        <v>837</v>
      </c>
      <c r="L208" s="2">
        <v>3</v>
      </c>
      <c r="M208" s="2" t="s">
        <v>3</v>
      </c>
      <c r="N208" s="43">
        <v>240000</v>
      </c>
      <c r="O208" s="77">
        <f t="shared" ref="O208:O213" si="35">N208*L208</f>
        <v>720000</v>
      </c>
      <c r="P208" s="2" t="s">
        <v>2</v>
      </c>
      <c r="Q208" s="2" t="s">
        <v>57</v>
      </c>
      <c r="R208" s="2">
        <v>11357</v>
      </c>
      <c r="S208" s="2" t="s">
        <v>838</v>
      </c>
      <c r="T208" s="2" t="s">
        <v>868</v>
      </c>
      <c r="U208" s="3" t="s">
        <v>113</v>
      </c>
      <c r="V208" s="2">
        <v>3</v>
      </c>
      <c r="W208" s="3">
        <v>281</v>
      </c>
      <c r="X208" s="2">
        <v>1</v>
      </c>
      <c r="Y208" s="2">
        <v>1</v>
      </c>
    </row>
    <row r="209" spans="1:25" ht="37.9" hidden="1" customHeight="1" x14ac:dyDescent="0.25">
      <c r="A209" s="2">
        <v>1</v>
      </c>
      <c r="B209" s="2" t="s">
        <v>10</v>
      </c>
      <c r="C209" s="2" t="s">
        <v>164</v>
      </c>
      <c r="D209" s="6" t="s">
        <v>835</v>
      </c>
      <c r="E209" s="7">
        <v>45993</v>
      </c>
      <c r="F209" s="2" t="s">
        <v>785</v>
      </c>
      <c r="G209" s="2">
        <v>2025</v>
      </c>
      <c r="H209" s="2" t="s">
        <v>489</v>
      </c>
      <c r="I209" s="2" t="s">
        <v>814</v>
      </c>
      <c r="J209" s="2" t="s">
        <v>367</v>
      </c>
      <c r="K209" s="36" t="s">
        <v>836</v>
      </c>
      <c r="L209" s="2">
        <v>2</v>
      </c>
      <c r="M209" s="2" t="s">
        <v>3</v>
      </c>
      <c r="N209" s="43">
        <v>40000</v>
      </c>
      <c r="O209" s="77">
        <f t="shared" si="35"/>
        <v>80000</v>
      </c>
      <c r="P209" s="2" t="s">
        <v>2</v>
      </c>
      <c r="Q209" s="2" t="s">
        <v>57</v>
      </c>
      <c r="R209" s="2">
        <v>11358</v>
      </c>
      <c r="S209" s="2" t="s">
        <v>839</v>
      </c>
      <c r="T209" s="2" t="s">
        <v>873</v>
      </c>
      <c r="U209" s="3" t="s">
        <v>113</v>
      </c>
      <c r="V209" s="2">
        <v>3</v>
      </c>
      <c r="W209" s="3">
        <v>282</v>
      </c>
      <c r="X209" s="2">
        <v>1</v>
      </c>
      <c r="Y209" s="2">
        <v>1</v>
      </c>
    </row>
    <row r="210" spans="1:25" ht="37.9" hidden="1" customHeight="1" x14ac:dyDescent="0.25">
      <c r="A210" s="2">
        <v>1</v>
      </c>
      <c r="B210" s="2" t="s">
        <v>53</v>
      </c>
      <c r="C210" s="2" t="s">
        <v>164</v>
      </c>
      <c r="D210" s="6" t="s">
        <v>840</v>
      </c>
      <c r="E210" s="7">
        <v>46007</v>
      </c>
      <c r="F210" s="2" t="s">
        <v>785</v>
      </c>
      <c r="G210" s="2">
        <v>2025</v>
      </c>
      <c r="H210" s="2" t="s">
        <v>489</v>
      </c>
      <c r="I210" s="2" t="s">
        <v>815</v>
      </c>
      <c r="J210" s="2" t="s">
        <v>367</v>
      </c>
      <c r="K210" s="36" t="s">
        <v>842</v>
      </c>
      <c r="L210" s="2">
        <v>1</v>
      </c>
      <c r="M210" s="2" t="s">
        <v>3</v>
      </c>
      <c r="N210" s="43">
        <v>290000</v>
      </c>
      <c r="O210" s="77">
        <f t="shared" si="35"/>
        <v>290000</v>
      </c>
      <c r="P210" s="2" t="s">
        <v>2</v>
      </c>
      <c r="Q210" s="2" t="s">
        <v>57</v>
      </c>
      <c r="R210" s="2">
        <v>11382</v>
      </c>
      <c r="S210" s="2" t="s">
        <v>844</v>
      </c>
      <c r="T210" s="2" t="s">
        <v>874</v>
      </c>
      <c r="U210" s="3" t="s">
        <v>113</v>
      </c>
      <c r="V210" s="2">
        <v>3</v>
      </c>
      <c r="W210" s="3">
        <v>289</v>
      </c>
      <c r="X210" s="2">
        <v>1</v>
      </c>
      <c r="Y210" s="2">
        <v>1</v>
      </c>
    </row>
    <row r="211" spans="1:25" ht="37.9" hidden="1" customHeight="1" x14ac:dyDescent="0.25">
      <c r="A211" s="2">
        <v>1</v>
      </c>
      <c r="B211" s="2" t="s">
        <v>53</v>
      </c>
      <c r="C211" s="2" t="s">
        <v>164</v>
      </c>
      <c r="D211" s="6" t="s">
        <v>841</v>
      </c>
      <c r="E211" s="7">
        <v>46007</v>
      </c>
      <c r="F211" s="2" t="s">
        <v>785</v>
      </c>
      <c r="G211" s="2">
        <v>2025</v>
      </c>
      <c r="H211" s="2" t="s">
        <v>489</v>
      </c>
      <c r="I211" s="2" t="s">
        <v>816</v>
      </c>
      <c r="J211" s="2" t="s">
        <v>367</v>
      </c>
      <c r="K211" s="36" t="s">
        <v>843</v>
      </c>
      <c r="L211" s="2">
        <v>2</v>
      </c>
      <c r="M211" s="2" t="s">
        <v>3</v>
      </c>
      <c r="N211" s="43">
        <v>170000</v>
      </c>
      <c r="O211" s="77">
        <f t="shared" si="35"/>
        <v>340000</v>
      </c>
      <c r="P211" s="2" t="s">
        <v>2</v>
      </c>
      <c r="Q211" s="2" t="s">
        <v>57</v>
      </c>
      <c r="R211" s="2">
        <v>11382</v>
      </c>
      <c r="S211" s="2" t="s">
        <v>845</v>
      </c>
      <c r="T211" s="2" t="s">
        <v>875</v>
      </c>
      <c r="U211" s="3" t="s">
        <v>113</v>
      </c>
      <c r="V211" s="2">
        <v>3</v>
      </c>
      <c r="W211" s="3">
        <v>289</v>
      </c>
      <c r="X211" s="2">
        <v>1</v>
      </c>
      <c r="Y211" s="2">
        <v>1</v>
      </c>
    </row>
    <row r="212" spans="1:25" ht="37.9" hidden="1" customHeight="1" x14ac:dyDescent="0.25">
      <c r="A212" s="2">
        <v>1</v>
      </c>
      <c r="B212" s="2" t="s">
        <v>53</v>
      </c>
      <c r="C212" s="2" t="s">
        <v>164</v>
      </c>
      <c r="D212" s="6" t="s">
        <v>846</v>
      </c>
      <c r="E212" s="7">
        <v>46007</v>
      </c>
      <c r="F212" s="2" t="s">
        <v>785</v>
      </c>
      <c r="G212" s="2">
        <v>2025</v>
      </c>
      <c r="H212" s="2" t="s">
        <v>489</v>
      </c>
      <c r="I212" s="2" t="s">
        <v>817</v>
      </c>
      <c r="J212" s="2" t="s">
        <v>367</v>
      </c>
      <c r="K212" s="36" t="s">
        <v>847</v>
      </c>
      <c r="L212" s="2">
        <v>1</v>
      </c>
      <c r="M212" s="2" t="s">
        <v>3</v>
      </c>
      <c r="N212" s="43">
        <v>110000</v>
      </c>
      <c r="O212" s="77">
        <f t="shared" si="35"/>
        <v>110000</v>
      </c>
      <c r="P212" s="2" t="s">
        <v>2</v>
      </c>
      <c r="Q212" s="2" t="s">
        <v>57</v>
      </c>
      <c r="R212" s="2">
        <v>11382</v>
      </c>
      <c r="S212" s="2" t="s">
        <v>848</v>
      </c>
      <c r="T212" s="2" t="s">
        <v>876</v>
      </c>
      <c r="U212" s="3" t="s">
        <v>113</v>
      </c>
      <c r="V212" s="2">
        <v>3</v>
      </c>
      <c r="W212" s="3">
        <v>289</v>
      </c>
      <c r="X212" s="2">
        <v>1</v>
      </c>
      <c r="Y212" s="2">
        <v>1</v>
      </c>
    </row>
    <row r="213" spans="1:25" ht="37.9" hidden="1" customHeight="1" x14ac:dyDescent="0.25">
      <c r="A213" s="2">
        <v>1</v>
      </c>
      <c r="B213" s="2" t="s">
        <v>2631</v>
      </c>
      <c r="C213" s="2" t="s">
        <v>164</v>
      </c>
      <c r="D213" s="6" t="s">
        <v>819</v>
      </c>
      <c r="E213" s="7">
        <v>46001</v>
      </c>
      <c r="F213" s="2" t="s">
        <v>785</v>
      </c>
      <c r="G213" s="2">
        <v>2025</v>
      </c>
      <c r="H213" s="2" t="s">
        <v>489</v>
      </c>
      <c r="I213" s="2" t="s">
        <v>818</v>
      </c>
      <c r="J213" s="2" t="s">
        <v>367</v>
      </c>
      <c r="K213" s="36" t="s">
        <v>820</v>
      </c>
      <c r="L213" s="2">
        <v>1</v>
      </c>
      <c r="M213" s="2" t="s">
        <v>3</v>
      </c>
      <c r="N213" s="43">
        <v>4983913.5</v>
      </c>
      <c r="O213" s="77">
        <f t="shared" si="35"/>
        <v>4983913.5</v>
      </c>
      <c r="P213" s="2" t="s">
        <v>2</v>
      </c>
      <c r="Q213" s="2" t="s">
        <v>682</v>
      </c>
      <c r="R213" s="2" t="s">
        <v>295</v>
      </c>
      <c r="S213" s="2" t="s">
        <v>849</v>
      </c>
      <c r="T213" s="2" t="s">
        <v>1117</v>
      </c>
      <c r="U213" s="3" t="s">
        <v>113</v>
      </c>
      <c r="V213" s="2">
        <v>3</v>
      </c>
      <c r="W213" s="3" t="s">
        <v>315</v>
      </c>
      <c r="X213" s="2">
        <v>1</v>
      </c>
      <c r="Y213" s="2">
        <v>1</v>
      </c>
    </row>
    <row r="214" spans="1:25" ht="37.9" hidden="1" customHeight="1" x14ac:dyDescent="0.25">
      <c r="A214" s="2">
        <v>1</v>
      </c>
      <c r="B214" s="2" t="s">
        <v>10</v>
      </c>
      <c r="C214" s="2" t="s">
        <v>164</v>
      </c>
      <c r="D214" s="6" t="s">
        <v>854</v>
      </c>
      <c r="E214" s="7">
        <v>46008</v>
      </c>
      <c r="F214" s="2" t="s">
        <v>785</v>
      </c>
      <c r="G214" s="2">
        <v>2025</v>
      </c>
      <c r="H214" s="2" t="s">
        <v>489</v>
      </c>
      <c r="I214" s="2" t="s">
        <v>850</v>
      </c>
      <c r="J214" s="2" t="s">
        <v>367</v>
      </c>
      <c r="K214" s="36" t="s">
        <v>859</v>
      </c>
      <c r="L214" s="2">
        <v>1</v>
      </c>
      <c r="M214" s="2" t="s">
        <v>3</v>
      </c>
      <c r="N214" s="43">
        <v>360000</v>
      </c>
      <c r="O214" s="77">
        <f t="shared" ref="O214" si="36">N214*L214</f>
        <v>360000</v>
      </c>
      <c r="P214" s="2" t="s">
        <v>2</v>
      </c>
      <c r="Q214" s="2" t="s">
        <v>57</v>
      </c>
      <c r="R214" s="2">
        <v>11392</v>
      </c>
      <c r="S214" s="2" t="s">
        <v>861</v>
      </c>
      <c r="T214" s="2" t="s">
        <v>869</v>
      </c>
      <c r="U214" s="3" t="s">
        <v>113</v>
      </c>
      <c r="V214" s="2">
        <v>3</v>
      </c>
      <c r="W214" s="3">
        <v>287</v>
      </c>
      <c r="X214" s="2">
        <v>1</v>
      </c>
      <c r="Y214" s="2">
        <v>1</v>
      </c>
    </row>
    <row r="215" spans="1:25" ht="37.9" hidden="1" customHeight="1" x14ac:dyDescent="0.25">
      <c r="A215" s="2">
        <v>1</v>
      </c>
      <c r="B215" s="2" t="s">
        <v>44</v>
      </c>
      <c r="C215" s="2" t="s">
        <v>164</v>
      </c>
      <c r="D215" s="6" t="s">
        <v>855</v>
      </c>
      <c r="E215" s="7">
        <v>46008</v>
      </c>
      <c r="F215" s="2" t="s">
        <v>785</v>
      </c>
      <c r="G215" s="2">
        <v>2025</v>
      </c>
      <c r="H215" s="2" t="s">
        <v>489</v>
      </c>
      <c r="I215" s="2" t="s">
        <v>851</v>
      </c>
      <c r="J215" s="2" t="s">
        <v>367</v>
      </c>
      <c r="K215" s="36" t="s">
        <v>860</v>
      </c>
      <c r="L215" s="2">
        <v>1</v>
      </c>
      <c r="M215" s="2" t="s">
        <v>3</v>
      </c>
      <c r="N215" s="43">
        <v>510000</v>
      </c>
      <c r="O215" s="77">
        <f t="shared" ref="O215:O217" si="37">N215*L215</f>
        <v>510000</v>
      </c>
      <c r="P215" s="2" t="s">
        <v>2</v>
      </c>
      <c r="Q215" s="2" t="s">
        <v>57</v>
      </c>
      <c r="R215" s="2">
        <v>11405</v>
      </c>
      <c r="S215" s="2" t="s">
        <v>862</v>
      </c>
      <c r="T215" s="2" t="s">
        <v>870</v>
      </c>
      <c r="U215" s="3" t="s">
        <v>113</v>
      </c>
      <c r="V215" s="2">
        <v>3</v>
      </c>
      <c r="W215" s="3">
        <v>296</v>
      </c>
      <c r="X215" s="2">
        <v>1</v>
      </c>
      <c r="Y215" s="2">
        <v>1</v>
      </c>
    </row>
    <row r="216" spans="1:25" ht="37.9" hidden="1" customHeight="1" x14ac:dyDescent="0.25">
      <c r="A216" s="2">
        <v>1</v>
      </c>
      <c r="B216" s="2" t="s">
        <v>55</v>
      </c>
      <c r="C216" s="2" t="s">
        <v>164</v>
      </c>
      <c r="D216" s="6" t="s">
        <v>857</v>
      </c>
      <c r="E216" s="7">
        <v>46008</v>
      </c>
      <c r="F216" s="2" t="s">
        <v>785</v>
      </c>
      <c r="G216" s="2">
        <v>2025</v>
      </c>
      <c r="H216" s="2" t="s">
        <v>489</v>
      </c>
      <c r="I216" s="2" t="s">
        <v>852</v>
      </c>
      <c r="J216" s="2" t="s">
        <v>367</v>
      </c>
      <c r="K216" s="36" t="s">
        <v>864</v>
      </c>
      <c r="L216" s="2">
        <v>2</v>
      </c>
      <c r="M216" s="2" t="s">
        <v>3</v>
      </c>
      <c r="N216" s="43">
        <v>176000</v>
      </c>
      <c r="O216" s="77">
        <f t="shared" si="37"/>
        <v>352000</v>
      </c>
      <c r="P216" s="2" t="s">
        <v>2</v>
      </c>
      <c r="Q216" s="2" t="s">
        <v>57</v>
      </c>
      <c r="R216" s="2">
        <v>11417</v>
      </c>
      <c r="S216" s="2" t="s">
        <v>865</v>
      </c>
      <c r="T216" s="2" t="s">
        <v>871</v>
      </c>
      <c r="U216" s="3" t="s">
        <v>113</v>
      </c>
      <c r="V216" s="2">
        <v>3</v>
      </c>
      <c r="W216" s="3">
        <v>297</v>
      </c>
      <c r="X216" s="2">
        <v>1</v>
      </c>
      <c r="Y216" s="2">
        <v>1</v>
      </c>
    </row>
    <row r="217" spans="1:25" ht="37.9" hidden="1" customHeight="1" x14ac:dyDescent="0.25">
      <c r="A217" s="2">
        <v>1</v>
      </c>
      <c r="B217" s="2" t="s">
        <v>55</v>
      </c>
      <c r="C217" s="2" t="s">
        <v>164</v>
      </c>
      <c r="D217" s="6" t="s">
        <v>857</v>
      </c>
      <c r="E217" s="7">
        <v>46008</v>
      </c>
      <c r="F217" s="2" t="s">
        <v>785</v>
      </c>
      <c r="G217" s="2">
        <v>2025</v>
      </c>
      <c r="H217" s="2" t="s">
        <v>489</v>
      </c>
      <c r="I217" s="2" t="s">
        <v>853</v>
      </c>
      <c r="J217" s="2" t="s">
        <v>367</v>
      </c>
      <c r="K217" s="36" t="s">
        <v>863</v>
      </c>
      <c r="L217" s="2">
        <v>20</v>
      </c>
      <c r="M217" s="2" t="s">
        <v>3</v>
      </c>
      <c r="N217" s="43">
        <v>80700</v>
      </c>
      <c r="O217" s="77">
        <f t="shared" si="37"/>
        <v>1614000</v>
      </c>
      <c r="P217" s="2" t="s">
        <v>2</v>
      </c>
      <c r="Q217" s="2" t="s">
        <v>57</v>
      </c>
      <c r="R217" s="2">
        <v>11417</v>
      </c>
      <c r="S217" s="2" t="s">
        <v>866</v>
      </c>
      <c r="T217" s="2" t="s">
        <v>872</v>
      </c>
      <c r="U217" s="3" t="s">
        <v>113</v>
      </c>
      <c r="V217" s="2">
        <v>3</v>
      </c>
      <c r="W217" s="3">
        <v>297</v>
      </c>
      <c r="X217" s="2">
        <v>1</v>
      </c>
      <c r="Y217" s="2">
        <v>1</v>
      </c>
    </row>
    <row r="218" spans="1:25" ht="37.9" hidden="1" customHeight="1" x14ac:dyDescent="0.25">
      <c r="A218" s="2">
        <v>1</v>
      </c>
      <c r="B218" s="2" t="s">
        <v>55</v>
      </c>
      <c r="C218" s="2" t="s">
        <v>164</v>
      </c>
      <c r="D218" s="6" t="s">
        <v>858</v>
      </c>
      <c r="E218" s="7">
        <v>46008</v>
      </c>
      <c r="F218" s="2" t="s">
        <v>785</v>
      </c>
      <c r="G218" s="2">
        <v>2025</v>
      </c>
      <c r="H218" s="2" t="s">
        <v>489</v>
      </c>
      <c r="I218" s="2" t="s">
        <v>856</v>
      </c>
      <c r="J218" s="2" t="s">
        <v>367</v>
      </c>
      <c r="K218" s="36" t="s">
        <v>930</v>
      </c>
      <c r="L218" s="2">
        <v>6</v>
      </c>
      <c r="M218" s="2" t="s">
        <v>3</v>
      </c>
      <c r="N218" s="43">
        <v>32500</v>
      </c>
      <c r="O218" s="77">
        <f t="shared" ref="O218" si="38">N218*L218</f>
        <v>195000</v>
      </c>
      <c r="P218" s="2" t="s">
        <v>2</v>
      </c>
      <c r="Q218" s="2" t="s">
        <v>57</v>
      </c>
      <c r="R218" s="2">
        <v>11456</v>
      </c>
      <c r="S218" s="2" t="s">
        <v>867</v>
      </c>
      <c r="T218" s="2" t="s">
        <v>1114</v>
      </c>
      <c r="U218" s="3" t="s">
        <v>113</v>
      </c>
      <c r="V218" s="2">
        <v>3</v>
      </c>
      <c r="W218" s="3">
        <v>300</v>
      </c>
      <c r="X218" s="2">
        <v>1</v>
      </c>
      <c r="Y218" s="2">
        <v>1</v>
      </c>
    </row>
    <row r="219" spans="1:25" ht="37.9" hidden="1" customHeight="1" x14ac:dyDescent="0.25">
      <c r="A219" s="2">
        <v>1</v>
      </c>
      <c r="B219" s="2" t="s">
        <v>53</v>
      </c>
      <c r="C219" s="2" t="s">
        <v>164</v>
      </c>
      <c r="D219" s="6" t="s">
        <v>934</v>
      </c>
      <c r="E219" s="7">
        <v>46018</v>
      </c>
      <c r="F219" s="2" t="s">
        <v>785</v>
      </c>
      <c r="G219" s="2">
        <v>2025</v>
      </c>
      <c r="H219" s="2" t="s">
        <v>489</v>
      </c>
      <c r="I219" s="2" t="s">
        <v>932</v>
      </c>
      <c r="J219" s="2" t="s">
        <v>367</v>
      </c>
      <c r="K219" s="36" t="s">
        <v>931</v>
      </c>
      <c r="L219" s="2">
        <v>1</v>
      </c>
      <c r="M219" s="2" t="s">
        <v>3</v>
      </c>
      <c r="N219" s="43">
        <v>387000</v>
      </c>
      <c r="O219" s="77">
        <f t="shared" ref="O219" si="39">N219*L219</f>
        <v>387000</v>
      </c>
      <c r="P219" s="2" t="s">
        <v>2</v>
      </c>
      <c r="Q219" s="2" t="s">
        <v>57</v>
      </c>
      <c r="R219" s="2">
        <v>11443</v>
      </c>
      <c r="S219" s="2" t="s">
        <v>929</v>
      </c>
      <c r="T219" s="2" t="s">
        <v>1115</v>
      </c>
      <c r="U219" s="3" t="s">
        <v>113</v>
      </c>
      <c r="V219" s="2">
        <v>3</v>
      </c>
      <c r="W219" s="3">
        <v>308</v>
      </c>
      <c r="X219" s="2">
        <v>1</v>
      </c>
      <c r="Y219" s="2">
        <v>1</v>
      </c>
    </row>
    <row r="220" spans="1:25" ht="37.9" hidden="1" customHeight="1" x14ac:dyDescent="0.25">
      <c r="A220" s="2">
        <v>1</v>
      </c>
      <c r="B220" s="2" t="s">
        <v>55</v>
      </c>
      <c r="C220" s="2" t="s">
        <v>164</v>
      </c>
      <c r="D220" s="6" t="s">
        <v>935</v>
      </c>
      <c r="E220" s="7">
        <v>46018</v>
      </c>
      <c r="F220" s="2" t="s">
        <v>785</v>
      </c>
      <c r="G220" s="2">
        <v>2025</v>
      </c>
      <c r="H220" s="2" t="s">
        <v>489</v>
      </c>
      <c r="I220" s="2" t="s">
        <v>933</v>
      </c>
      <c r="J220" s="2" t="s">
        <v>367</v>
      </c>
      <c r="K220" s="36" t="s">
        <v>936</v>
      </c>
      <c r="L220" s="2">
        <v>1</v>
      </c>
      <c r="M220" s="2" t="s">
        <v>3</v>
      </c>
      <c r="N220" s="43">
        <v>85000</v>
      </c>
      <c r="O220" s="77">
        <f t="shared" ref="O220" si="40">N220*L220</f>
        <v>85000</v>
      </c>
      <c r="P220" s="2" t="s">
        <v>2</v>
      </c>
      <c r="Q220" s="2" t="s">
        <v>57</v>
      </c>
      <c r="R220" s="2">
        <v>11456</v>
      </c>
      <c r="S220" s="2" t="s">
        <v>937</v>
      </c>
      <c r="T220" s="2" t="s">
        <v>1413</v>
      </c>
      <c r="U220" s="3" t="s">
        <v>113</v>
      </c>
      <c r="V220" s="2">
        <v>3</v>
      </c>
      <c r="W220" s="3">
        <v>300</v>
      </c>
      <c r="X220" s="2">
        <v>1</v>
      </c>
      <c r="Y220" s="2">
        <v>1</v>
      </c>
    </row>
    <row r="221" spans="1:25" ht="37.9" hidden="1" customHeight="1" x14ac:dyDescent="0.25">
      <c r="A221" s="2">
        <v>1</v>
      </c>
      <c r="B221" s="2" t="s">
        <v>489</v>
      </c>
      <c r="C221" s="2" t="s">
        <v>164</v>
      </c>
      <c r="D221" s="6" t="s">
        <v>938</v>
      </c>
      <c r="E221" s="7">
        <v>46018</v>
      </c>
      <c r="F221" s="2" t="s">
        <v>785</v>
      </c>
      <c r="G221" s="2">
        <v>2025</v>
      </c>
      <c r="H221" s="2" t="s">
        <v>489</v>
      </c>
      <c r="I221" s="2" t="s">
        <v>939</v>
      </c>
      <c r="J221" s="2" t="s">
        <v>367</v>
      </c>
      <c r="K221" s="36" t="s">
        <v>942</v>
      </c>
      <c r="L221" s="2">
        <v>1</v>
      </c>
      <c r="M221" s="2" t="s">
        <v>3</v>
      </c>
      <c r="N221" s="43">
        <v>2360000</v>
      </c>
      <c r="O221" s="77">
        <f t="shared" ref="O221:O225" si="41">N221*L221</f>
        <v>2360000</v>
      </c>
      <c r="P221" s="2" t="s">
        <v>2</v>
      </c>
      <c r="Q221" s="2" t="s">
        <v>57</v>
      </c>
      <c r="R221" s="2">
        <v>11466</v>
      </c>
      <c r="S221" s="2" t="s">
        <v>943</v>
      </c>
      <c r="T221" s="2" t="s">
        <v>1116</v>
      </c>
      <c r="U221" s="3" t="s">
        <v>113</v>
      </c>
      <c r="V221" s="2">
        <v>3</v>
      </c>
      <c r="W221" s="3">
        <v>299</v>
      </c>
      <c r="X221" s="2">
        <v>1</v>
      </c>
      <c r="Y221" s="2">
        <v>1</v>
      </c>
    </row>
    <row r="222" spans="1:25" ht="37.9" hidden="1" customHeight="1" x14ac:dyDescent="0.25">
      <c r="A222" s="2">
        <v>1</v>
      </c>
      <c r="B222" s="2" t="s">
        <v>489</v>
      </c>
      <c r="C222" s="2" t="s">
        <v>164</v>
      </c>
      <c r="D222" s="6" t="s">
        <v>940</v>
      </c>
      <c r="E222" s="7">
        <v>46024</v>
      </c>
      <c r="F222" s="2" t="s">
        <v>1004</v>
      </c>
      <c r="G222" s="2">
        <v>2026</v>
      </c>
      <c r="H222" s="2" t="s">
        <v>489</v>
      </c>
      <c r="I222" s="2" t="s">
        <v>941</v>
      </c>
      <c r="J222" s="2" t="s">
        <v>367</v>
      </c>
      <c r="K222" s="36" t="s">
        <v>945</v>
      </c>
      <c r="L222" s="2">
        <v>1</v>
      </c>
      <c r="M222" s="2" t="s">
        <v>3</v>
      </c>
      <c r="N222" s="43">
        <v>1700000</v>
      </c>
      <c r="O222" s="77">
        <f t="shared" si="41"/>
        <v>1700000</v>
      </c>
      <c r="P222" s="2" t="s">
        <v>2</v>
      </c>
      <c r="Q222" s="2" t="s">
        <v>57</v>
      </c>
      <c r="R222" s="2">
        <v>11444</v>
      </c>
      <c r="S222" s="2" t="s">
        <v>944</v>
      </c>
      <c r="T222" s="2" t="s">
        <v>1639</v>
      </c>
      <c r="U222" s="104" t="s">
        <v>113</v>
      </c>
      <c r="V222" s="2">
        <v>3</v>
      </c>
      <c r="W222" s="3">
        <v>322</v>
      </c>
      <c r="X222" s="2">
        <v>1</v>
      </c>
      <c r="Y222" s="2">
        <v>1</v>
      </c>
    </row>
    <row r="223" spans="1:25" ht="37.9" hidden="1" customHeight="1" x14ac:dyDescent="0.25">
      <c r="A223" s="2">
        <v>1</v>
      </c>
      <c r="B223" s="2" t="s">
        <v>53</v>
      </c>
      <c r="C223" s="2" t="s">
        <v>164</v>
      </c>
      <c r="D223" s="6" t="s">
        <v>934</v>
      </c>
      <c r="E223" s="7">
        <v>46024</v>
      </c>
      <c r="F223" s="2" t="s">
        <v>1004</v>
      </c>
      <c r="G223" s="2">
        <v>2026</v>
      </c>
      <c r="H223" s="2" t="s">
        <v>489</v>
      </c>
      <c r="I223" s="2" t="s">
        <v>1005</v>
      </c>
      <c r="J223" s="2" t="s">
        <v>1008</v>
      </c>
      <c r="K223" s="36" t="s">
        <v>1010</v>
      </c>
      <c r="L223" s="2">
        <v>10</v>
      </c>
      <c r="M223" s="2" t="s">
        <v>3</v>
      </c>
      <c r="N223" s="43">
        <v>18900</v>
      </c>
      <c r="O223" s="77">
        <f t="shared" si="41"/>
        <v>189000</v>
      </c>
      <c r="P223" s="2" t="s">
        <v>2</v>
      </c>
      <c r="Q223" s="2" t="s">
        <v>57</v>
      </c>
      <c r="R223" s="2">
        <v>11470</v>
      </c>
      <c r="S223" s="2" t="s">
        <v>1012</v>
      </c>
      <c r="T223" s="2" t="s">
        <v>1414</v>
      </c>
      <c r="U223" s="3" t="s">
        <v>113</v>
      </c>
      <c r="V223" s="2">
        <v>3</v>
      </c>
      <c r="W223" s="3">
        <v>309</v>
      </c>
      <c r="X223" s="2">
        <v>1</v>
      </c>
      <c r="Y223" s="2">
        <v>1</v>
      </c>
    </row>
    <row r="224" spans="1:25" ht="37.9" hidden="1" customHeight="1" x14ac:dyDescent="0.25">
      <c r="A224" s="2">
        <v>1</v>
      </c>
      <c r="B224" s="2" t="s">
        <v>53</v>
      </c>
      <c r="C224" s="2" t="s">
        <v>164</v>
      </c>
      <c r="D224" s="6" t="s">
        <v>1003</v>
      </c>
      <c r="E224" s="7">
        <v>46024</v>
      </c>
      <c r="F224" s="2" t="s">
        <v>1004</v>
      </c>
      <c r="G224" s="2">
        <v>2026</v>
      </c>
      <c r="H224" s="2" t="s">
        <v>489</v>
      </c>
      <c r="I224" s="2" t="s">
        <v>1006</v>
      </c>
      <c r="J224" s="2" t="s">
        <v>1008</v>
      </c>
      <c r="K224" s="36" t="s">
        <v>1011</v>
      </c>
      <c r="L224" s="2">
        <v>1</v>
      </c>
      <c r="M224" s="2" t="s">
        <v>3</v>
      </c>
      <c r="N224" s="43">
        <v>210000</v>
      </c>
      <c r="O224" s="77">
        <f t="shared" si="41"/>
        <v>210000</v>
      </c>
      <c r="P224" s="2" t="s">
        <v>2</v>
      </c>
      <c r="Q224" s="2" t="s">
        <v>57</v>
      </c>
      <c r="R224" s="2">
        <v>11470</v>
      </c>
      <c r="S224" s="2" t="s">
        <v>1013</v>
      </c>
      <c r="T224" s="2" t="s">
        <v>1412</v>
      </c>
      <c r="U224" s="3" t="s">
        <v>113</v>
      </c>
      <c r="V224" s="2">
        <v>3</v>
      </c>
      <c r="W224" s="3">
        <v>309</v>
      </c>
      <c r="X224" s="2">
        <v>1</v>
      </c>
      <c r="Y224" s="2">
        <v>1</v>
      </c>
    </row>
    <row r="225" spans="1:25" ht="37.9" hidden="1" customHeight="1" x14ac:dyDescent="0.25">
      <c r="A225" s="2">
        <v>1</v>
      </c>
      <c r="B225" s="2" t="s">
        <v>53</v>
      </c>
      <c r="C225" s="2" t="s">
        <v>164</v>
      </c>
      <c r="D225" s="6" t="s">
        <v>934</v>
      </c>
      <c r="E225" s="7">
        <v>46024</v>
      </c>
      <c r="F225" s="2" t="s">
        <v>1004</v>
      </c>
      <c r="G225" s="2">
        <v>2026</v>
      </c>
      <c r="H225" s="2" t="s">
        <v>489</v>
      </c>
      <c r="I225" s="2" t="s">
        <v>1007</v>
      </c>
      <c r="J225" s="2" t="s">
        <v>367</v>
      </c>
      <c r="K225" s="36" t="s">
        <v>1009</v>
      </c>
      <c r="L225" s="2">
        <v>3</v>
      </c>
      <c r="M225" s="2" t="s">
        <v>3</v>
      </c>
      <c r="N225" s="43">
        <v>260000</v>
      </c>
      <c r="O225" s="77">
        <f t="shared" si="41"/>
        <v>780000</v>
      </c>
      <c r="P225" s="2" t="s">
        <v>2</v>
      </c>
      <c r="Q225" s="2" t="s">
        <v>57</v>
      </c>
      <c r="R225" s="2">
        <v>11472</v>
      </c>
      <c r="S225" s="2" t="s">
        <v>1014</v>
      </c>
      <c r="T225" s="2" t="s">
        <v>1411</v>
      </c>
      <c r="U225" s="3" t="s">
        <v>113</v>
      </c>
      <c r="V225" s="2">
        <v>3</v>
      </c>
      <c r="W225" s="3">
        <v>310</v>
      </c>
      <c r="X225" s="2">
        <v>1</v>
      </c>
      <c r="Y225" s="2">
        <v>1</v>
      </c>
    </row>
    <row r="226" spans="1:25" ht="37.9" hidden="1" customHeight="1" x14ac:dyDescent="0.25">
      <c r="A226" s="2">
        <v>1</v>
      </c>
      <c r="B226" s="2" t="s">
        <v>44</v>
      </c>
      <c r="C226" s="2" t="s">
        <v>164</v>
      </c>
      <c r="D226" s="6" t="s">
        <v>1090</v>
      </c>
      <c r="E226" s="7">
        <v>46029</v>
      </c>
      <c r="F226" s="2" t="s">
        <v>1004</v>
      </c>
      <c r="G226" s="2">
        <v>2026</v>
      </c>
      <c r="H226" s="2" t="s">
        <v>489</v>
      </c>
      <c r="I226" s="2" t="s">
        <v>1069</v>
      </c>
      <c r="J226" s="2" t="s">
        <v>367</v>
      </c>
      <c r="K226" s="36" t="s">
        <v>1692</v>
      </c>
      <c r="L226" s="2">
        <v>1</v>
      </c>
      <c r="M226" s="2" t="s">
        <v>3</v>
      </c>
      <c r="N226" s="43">
        <v>336000</v>
      </c>
      <c r="O226" s="77">
        <f t="shared" ref="O226:O245" si="42">N226*L226</f>
        <v>336000</v>
      </c>
      <c r="P226" s="2" t="s">
        <v>2</v>
      </c>
      <c r="Q226" s="2" t="s">
        <v>57</v>
      </c>
      <c r="R226" s="2">
        <v>11529</v>
      </c>
      <c r="S226" s="2" t="s">
        <v>1106</v>
      </c>
      <c r="T226" s="2" t="s">
        <v>1735</v>
      </c>
      <c r="U226" s="114" t="s">
        <v>113</v>
      </c>
      <c r="V226" s="2">
        <v>3</v>
      </c>
      <c r="W226" s="3">
        <v>316</v>
      </c>
      <c r="X226" s="2">
        <v>1</v>
      </c>
      <c r="Y226" s="2">
        <v>1</v>
      </c>
    </row>
    <row r="227" spans="1:25" ht="37.9" hidden="1" customHeight="1" x14ac:dyDescent="0.25">
      <c r="A227" s="2">
        <v>1</v>
      </c>
      <c r="B227" s="2" t="s">
        <v>44</v>
      </c>
      <c r="C227" s="2" t="s">
        <v>164</v>
      </c>
      <c r="D227" s="6" t="s">
        <v>1090</v>
      </c>
      <c r="E227" s="7">
        <v>46029</v>
      </c>
      <c r="F227" s="2" t="s">
        <v>1004</v>
      </c>
      <c r="G227" s="2">
        <v>2026</v>
      </c>
      <c r="H227" s="2" t="s">
        <v>489</v>
      </c>
      <c r="I227" s="2" t="s">
        <v>1070</v>
      </c>
      <c r="J227" s="2" t="s">
        <v>367</v>
      </c>
      <c r="K227" s="36" t="s">
        <v>1059</v>
      </c>
      <c r="L227" s="2">
        <v>2</v>
      </c>
      <c r="M227" s="2" t="s">
        <v>3</v>
      </c>
      <c r="N227" s="43">
        <v>210000</v>
      </c>
      <c r="O227" s="77">
        <f t="shared" si="42"/>
        <v>420000</v>
      </c>
      <c r="P227" s="2" t="s">
        <v>2</v>
      </c>
      <c r="Q227" s="2" t="s">
        <v>57</v>
      </c>
      <c r="R227" s="2">
        <v>11529</v>
      </c>
      <c r="S227" s="2" t="s">
        <v>1107</v>
      </c>
      <c r="T227" s="2" t="s">
        <v>1800</v>
      </c>
      <c r="U227" s="114" t="s">
        <v>113</v>
      </c>
      <c r="V227" s="2">
        <v>3</v>
      </c>
      <c r="W227" s="3">
        <v>316</v>
      </c>
      <c r="X227" s="2">
        <v>1</v>
      </c>
      <c r="Y227" s="2">
        <v>1</v>
      </c>
    </row>
    <row r="228" spans="1:25" ht="37.9" hidden="1" customHeight="1" x14ac:dyDescent="0.25">
      <c r="A228" s="2">
        <v>1</v>
      </c>
      <c r="B228" s="2" t="s">
        <v>55</v>
      </c>
      <c r="C228" s="2" t="s">
        <v>164</v>
      </c>
      <c r="D228" s="6" t="s">
        <v>1091</v>
      </c>
      <c r="E228" s="7">
        <v>46029</v>
      </c>
      <c r="F228" s="2" t="s">
        <v>1004</v>
      </c>
      <c r="G228" s="2">
        <v>2026</v>
      </c>
      <c r="H228" s="2" t="s">
        <v>489</v>
      </c>
      <c r="I228" s="2" t="s">
        <v>1071</v>
      </c>
      <c r="J228" s="2" t="s">
        <v>367</v>
      </c>
      <c r="K228" s="36" t="s">
        <v>1060</v>
      </c>
      <c r="L228" s="2">
        <v>1</v>
      </c>
      <c r="M228" s="2" t="s">
        <v>3</v>
      </c>
      <c r="N228" s="43">
        <v>216090</v>
      </c>
      <c r="O228" s="77">
        <f t="shared" si="42"/>
        <v>216090</v>
      </c>
      <c r="P228" s="2" t="s">
        <v>2</v>
      </c>
      <c r="Q228" s="2" t="s">
        <v>57</v>
      </c>
      <c r="R228" s="2">
        <v>11529</v>
      </c>
      <c r="S228" s="2" t="s">
        <v>1109</v>
      </c>
      <c r="T228" s="2" t="s">
        <v>1801</v>
      </c>
      <c r="U228" s="114" t="s">
        <v>113</v>
      </c>
      <c r="V228" s="2">
        <v>3</v>
      </c>
      <c r="W228" s="3">
        <v>312</v>
      </c>
      <c r="X228" s="2">
        <v>1</v>
      </c>
      <c r="Y228" s="2">
        <v>1</v>
      </c>
    </row>
    <row r="229" spans="1:25" ht="51" hidden="1" x14ac:dyDescent="0.25">
      <c r="A229" s="2">
        <v>1</v>
      </c>
      <c r="B229" s="2" t="s">
        <v>55</v>
      </c>
      <c r="C229" s="2" t="s">
        <v>164</v>
      </c>
      <c r="D229" s="6" t="s">
        <v>1092</v>
      </c>
      <c r="E229" s="7">
        <v>46029</v>
      </c>
      <c r="F229" s="2" t="s">
        <v>1004</v>
      </c>
      <c r="G229" s="2">
        <v>2026</v>
      </c>
      <c r="H229" s="2" t="s">
        <v>489</v>
      </c>
      <c r="I229" s="2" t="s">
        <v>1072</v>
      </c>
      <c r="J229" s="2" t="s">
        <v>1103</v>
      </c>
      <c r="K229" s="36" t="s">
        <v>1102</v>
      </c>
      <c r="L229" s="2">
        <v>1</v>
      </c>
      <c r="M229" s="2" t="s">
        <v>3</v>
      </c>
      <c r="N229" s="43">
        <v>1043900</v>
      </c>
      <c r="O229" s="77">
        <f t="shared" si="42"/>
        <v>1043900</v>
      </c>
      <c r="P229" s="2" t="s">
        <v>2</v>
      </c>
      <c r="Q229" s="2" t="s">
        <v>1101</v>
      </c>
      <c r="R229" s="2" t="s">
        <v>219</v>
      </c>
      <c r="S229" s="2" t="s">
        <v>1110</v>
      </c>
      <c r="T229" s="2" t="s">
        <v>1655</v>
      </c>
      <c r="U229" s="3" t="s">
        <v>113</v>
      </c>
      <c r="V229" s="2">
        <v>3</v>
      </c>
      <c r="W229" s="3">
        <v>13</v>
      </c>
      <c r="X229" s="2">
        <v>1</v>
      </c>
      <c r="Y229" s="2">
        <v>1</v>
      </c>
    </row>
    <row r="230" spans="1:25" ht="63.75" hidden="1" x14ac:dyDescent="0.25">
      <c r="A230" s="2">
        <v>1</v>
      </c>
      <c r="B230" s="2" t="s">
        <v>55</v>
      </c>
      <c r="C230" s="2" t="s">
        <v>164</v>
      </c>
      <c r="D230" s="6" t="s">
        <v>1093</v>
      </c>
      <c r="E230" s="7">
        <v>46029</v>
      </c>
      <c r="F230" s="2" t="s">
        <v>1004</v>
      </c>
      <c r="G230" s="2">
        <v>2026</v>
      </c>
      <c r="H230" s="2" t="s">
        <v>489</v>
      </c>
      <c r="I230" s="2" t="s">
        <v>1073</v>
      </c>
      <c r="J230" s="2" t="s">
        <v>1104</v>
      </c>
      <c r="K230" s="36" t="s">
        <v>1105</v>
      </c>
      <c r="L230" s="2">
        <v>1</v>
      </c>
      <c r="M230" s="2" t="s">
        <v>3</v>
      </c>
      <c r="N230" s="43">
        <v>1062880</v>
      </c>
      <c r="O230" s="77">
        <f t="shared" si="42"/>
        <v>1062880</v>
      </c>
      <c r="P230" s="2" t="s">
        <v>2</v>
      </c>
      <c r="Q230" s="2" t="s">
        <v>1101</v>
      </c>
      <c r="R230" s="2" t="s">
        <v>219</v>
      </c>
      <c r="S230" s="2" t="s">
        <v>1111</v>
      </c>
      <c r="T230" s="2" t="s">
        <v>1654</v>
      </c>
      <c r="U230" s="3" t="s">
        <v>113</v>
      </c>
      <c r="V230" s="2">
        <v>3</v>
      </c>
      <c r="W230" s="3">
        <v>13</v>
      </c>
      <c r="X230" s="2">
        <v>1</v>
      </c>
      <c r="Y230" s="2">
        <v>1</v>
      </c>
    </row>
    <row r="231" spans="1:25" ht="37.9" hidden="1" customHeight="1" x14ac:dyDescent="0.25">
      <c r="A231" s="2">
        <v>1</v>
      </c>
      <c r="B231" s="2" t="s">
        <v>53</v>
      </c>
      <c r="C231" s="2" t="s">
        <v>164</v>
      </c>
      <c r="D231" s="6" t="s">
        <v>934</v>
      </c>
      <c r="E231" s="7">
        <v>46029</v>
      </c>
      <c r="F231" s="2" t="s">
        <v>1004</v>
      </c>
      <c r="G231" s="2">
        <v>2026</v>
      </c>
      <c r="H231" s="2" t="s">
        <v>489</v>
      </c>
      <c r="I231" s="2" t="s">
        <v>1074</v>
      </c>
      <c r="J231" s="2" t="s">
        <v>367</v>
      </c>
      <c r="K231" s="36" t="s">
        <v>1061</v>
      </c>
      <c r="L231" s="2">
        <v>1</v>
      </c>
      <c r="M231" s="2" t="s">
        <v>3</v>
      </c>
      <c r="N231" s="43">
        <v>258090</v>
      </c>
      <c r="O231" s="77">
        <f t="shared" si="42"/>
        <v>258090</v>
      </c>
      <c r="P231" s="2" t="s">
        <v>2</v>
      </c>
      <c r="Q231" s="2" t="s">
        <v>57</v>
      </c>
      <c r="R231" s="2">
        <v>11529</v>
      </c>
      <c r="S231" s="2" t="s">
        <v>1112</v>
      </c>
      <c r="T231" s="2" t="s">
        <v>1802</v>
      </c>
      <c r="U231" s="114" t="s">
        <v>113</v>
      </c>
      <c r="V231" s="2">
        <v>3</v>
      </c>
      <c r="W231" s="3">
        <v>322</v>
      </c>
      <c r="X231" s="2">
        <v>1</v>
      </c>
      <c r="Y231" s="2">
        <v>1</v>
      </c>
    </row>
    <row r="232" spans="1:25" ht="37.9" hidden="1" customHeight="1" x14ac:dyDescent="0.25">
      <c r="A232" s="2">
        <v>1</v>
      </c>
      <c r="B232" s="2" t="s">
        <v>53</v>
      </c>
      <c r="C232" s="2" t="s">
        <v>164</v>
      </c>
      <c r="D232" s="6" t="s">
        <v>188</v>
      </c>
      <c r="E232" s="7">
        <v>46029</v>
      </c>
      <c r="F232" s="2" t="s">
        <v>1004</v>
      </c>
      <c r="G232" s="2">
        <v>2026</v>
      </c>
      <c r="H232" s="2" t="s">
        <v>489</v>
      </c>
      <c r="I232" s="2" t="s">
        <v>1075</v>
      </c>
      <c r="J232" s="2" t="s">
        <v>367</v>
      </c>
      <c r="K232" s="36" t="s">
        <v>1062</v>
      </c>
      <c r="L232" s="2">
        <v>1</v>
      </c>
      <c r="M232" s="2" t="s">
        <v>3</v>
      </c>
      <c r="N232" s="43">
        <v>252000</v>
      </c>
      <c r="O232" s="77">
        <f t="shared" si="42"/>
        <v>252000</v>
      </c>
      <c r="P232" s="2" t="s">
        <v>2</v>
      </c>
      <c r="Q232" s="2" t="s">
        <v>57</v>
      </c>
      <c r="R232" s="2">
        <v>11529</v>
      </c>
      <c r="S232" s="2" t="s">
        <v>1113</v>
      </c>
      <c r="T232" s="2" t="s">
        <v>1806</v>
      </c>
      <c r="U232" s="114" t="s">
        <v>113</v>
      </c>
      <c r="V232" s="2">
        <v>3</v>
      </c>
      <c r="W232" s="3">
        <v>315</v>
      </c>
      <c r="X232" s="2">
        <v>1</v>
      </c>
      <c r="Y232" s="2">
        <v>1</v>
      </c>
    </row>
    <row r="233" spans="1:25" ht="37.9" hidden="1" customHeight="1" x14ac:dyDescent="0.25">
      <c r="A233" s="2">
        <v>1</v>
      </c>
      <c r="B233" s="2" t="s">
        <v>55</v>
      </c>
      <c r="C233" s="2" t="s">
        <v>164</v>
      </c>
      <c r="D233" s="6" t="s">
        <v>392</v>
      </c>
      <c r="E233" s="7">
        <v>46030</v>
      </c>
      <c r="F233" s="2" t="s">
        <v>1004</v>
      </c>
      <c r="G233" s="2">
        <v>2026</v>
      </c>
      <c r="H233" s="2" t="s">
        <v>489</v>
      </c>
      <c r="I233" s="2" t="s">
        <v>1076</v>
      </c>
      <c r="J233" s="2" t="s">
        <v>367</v>
      </c>
      <c r="K233" s="36" t="s">
        <v>1063</v>
      </c>
      <c r="L233" s="2">
        <v>1</v>
      </c>
      <c r="M233" s="2" t="s">
        <v>3</v>
      </c>
      <c r="N233" s="43">
        <v>1032045</v>
      </c>
      <c r="O233" s="77">
        <f t="shared" si="42"/>
        <v>1032045</v>
      </c>
      <c r="P233" s="2" t="s">
        <v>2</v>
      </c>
      <c r="Q233" s="2" t="s">
        <v>57</v>
      </c>
      <c r="R233" s="2">
        <v>11529</v>
      </c>
      <c r="S233" s="2" t="s">
        <v>1144</v>
      </c>
      <c r="T233" s="2" t="s">
        <v>1803</v>
      </c>
      <c r="U233" s="114" t="s">
        <v>113</v>
      </c>
      <c r="V233" s="2">
        <v>3</v>
      </c>
      <c r="W233" s="3">
        <v>316</v>
      </c>
      <c r="X233" s="2">
        <v>1</v>
      </c>
      <c r="Y233" s="2">
        <v>1</v>
      </c>
    </row>
    <row r="234" spans="1:25" ht="37.9" hidden="1" customHeight="1" x14ac:dyDescent="0.25">
      <c r="A234" s="2">
        <v>1</v>
      </c>
      <c r="B234" s="2" t="s">
        <v>55</v>
      </c>
      <c r="C234" s="2" t="s">
        <v>164</v>
      </c>
      <c r="D234" s="6" t="s">
        <v>69</v>
      </c>
      <c r="E234" s="7">
        <v>46030</v>
      </c>
      <c r="F234" s="2" t="s">
        <v>1004</v>
      </c>
      <c r="G234" s="2">
        <v>2026</v>
      </c>
      <c r="H234" s="2" t="s">
        <v>489</v>
      </c>
      <c r="I234" s="2" t="s">
        <v>1077</v>
      </c>
      <c r="J234" s="2" t="s">
        <v>367</v>
      </c>
      <c r="K234" s="36" t="s">
        <v>1089</v>
      </c>
      <c r="L234" s="2">
        <v>1</v>
      </c>
      <c r="M234" s="2" t="s">
        <v>3</v>
      </c>
      <c r="N234" s="43">
        <v>564060</v>
      </c>
      <c r="O234" s="77">
        <f t="shared" si="42"/>
        <v>564060</v>
      </c>
      <c r="P234" s="2" t="s">
        <v>2</v>
      </c>
      <c r="Q234" s="2" t="s">
        <v>57</v>
      </c>
      <c r="R234" s="2">
        <v>11529</v>
      </c>
      <c r="S234" s="2" t="s">
        <v>1145</v>
      </c>
      <c r="T234" s="2" t="s">
        <v>1804</v>
      </c>
      <c r="U234" s="114" t="s">
        <v>113</v>
      </c>
      <c r="V234" s="2">
        <v>3</v>
      </c>
      <c r="W234" s="3">
        <v>315</v>
      </c>
      <c r="X234" s="2">
        <v>1</v>
      </c>
      <c r="Y234" s="2">
        <v>1</v>
      </c>
    </row>
    <row r="235" spans="1:25" ht="37.9" hidden="1" customHeight="1" x14ac:dyDescent="0.25">
      <c r="A235" s="2">
        <v>1</v>
      </c>
      <c r="B235" s="2" t="s">
        <v>55</v>
      </c>
      <c r="C235" s="2" t="s">
        <v>164</v>
      </c>
      <c r="D235" s="6" t="s">
        <v>408</v>
      </c>
      <c r="E235" s="7">
        <v>46030</v>
      </c>
      <c r="F235" s="2" t="s">
        <v>1004</v>
      </c>
      <c r="G235" s="2">
        <v>2026</v>
      </c>
      <c r="H235" s="2" t="s">
        <v>489</v>
      </c>
      <c r="I235" s="2" t="s">
        <v>1078</v>
      </c>
      <c r="J235" s="2" t="s">
        <v>367</v>
      </c>
      <c r="K235" s="36" t="s">
        <v>1146</v>
      </c>
      <c r="L235" s="2">
        <v>1</v>
      </c>
      <c r="M235" s="2" t="s">
        <v>3</v>
      </c>
      <c r="N235" s="43">
        <v>1116045</v>
      </c>
      <c r="O235" s="77">
        <f t="shared" si="42"/>
        <v>1116045</v>
      </c>
      <c r="P235" s="2" t="s">
        <v>2</v>
      </c>
      <c r="Q235" s="2" t="s">
        <v>57</v>
      </c>
      <c r="R235" s="2">
        <v>11529</v>
      </c>
      <c r="S235" s="2" t="s">
        <v>1148</v>
      </c>
      <c r="T235" s="2" t="s">
        <v>1805</v>
      </c>
      <c r="U235" s="114" t="s">
        <v>113</v>
      </c>
      <c r="V235" s="2">
        <v>3</v>
      </c>
      <c r="W235" s="3">
        <v>342</v>
      </c>
      <c r="X235" s="2">
        <v>1</v>
      </c>
      <c r="Y235" s="2">
        <v>1</v>
      </c>
    </row>
    <row r="236" spans="1:25" ht="37.9" hidden="1" customHeight="1" x14ac:dyDescent="0.25">
      <c r="A236" s="2">
        <v>1</v>
      </c>
      <c r="B236" s="2" t="s">
        <v>55</v>
      </c>
      <c r="C236" s="2" t="s">
        <v>164</v>
      </c>
      <c r="D236" s="6" t="s">
        <v>408</v>
      </c>
      <c r="E236" s="7">
        <v>46030</v>
      </c>
      <c r="F236" s="2" t="s">
        <v>1004</v>
      </c>
      <c r="G236" s="2">
        <v>2026</v>
      </c>
      <c r="H236" s="2" t="s">
        <v>489</v>
      </c>
      <c r="I236" s="2" t="s">
        <v>1079</v>
      </c>
      <c r="J236" s="2" t="s">
        <v>367</v>
      </c>
      <c r="K236" s="36" t="s">
        <v>1147</v>
      </c>
      <c r="L236" s="2">
        <v>1</v>
      </c>
      <c r="M236" s="2" t="s">
        <v>3</v>
      </c>
      <c r="N236" s="43">
        <v>1788045</v>
      </c>
      <c r="O236" s="77">
        <f t="shared" si="42"/>
        <v>1788045</v>
      </c>
      <c r="P236" s="2" t="s">
        <v>2</v>
      </c>
      <c r="Q236" s="2" t="s">
        <v>57</v>
      </c>
      <c r="R236" s="2">
        <v>11529</v>
      </c>
      <c r="S236" s="2" t="s">
        <v>1149</v>
      </c>
      <c r="T236" s="2" t="s">
        <v>1928</v>
      </c>
      <c r="U236" s="114" t="s">
        <v>113</v>
      </c>
      <c r="V236" s="2">
        <v>3</v>
      </c>
      <c r="W236" s="3">
        <v>315</v>
      </c>
      <c r="X236" s="2">
        <v>1</v>
      </c>
      <c r="Y236" s="2">
        <v>1</v>
      </c>
    </row>
    <row r="237" spans="1:25" ht="37.9" hidden="1" customHeight="1" x14ac:dyDescent="0.25">
      <c r="A237" s="2">
        <v>1</v>
      </c>
      <c r="B237" s="2" t="s">
        <v>44</v>
      </c>
      <c r="C237" s="2" t="s">
        <v>164</v>
      </c>
      <c r="D237" s="6" t="s">
        <v>1094</v>
      </c>
      <c r="E237" s="7">
        <v>46030</v>
      </c>
      <c r="F237" s="2" t="s">
        <v>1004</v>
      </c>
      <c r="G237" s="2">
        <v>2026</v>
      </c>
      <c r="H237" s="2" t="s">
        <v>489</v>
      </c>
      <c r="I237" s="2" t="s">
        <v>1080</v>
      </c>
      <c r="J237" s="2" t="s">
        <v>367</v>
      </c>
      <c r="K237" s="36" t="s">
        <v>1064</v>
      </c>
      <c r="L237" s="2">
        <v>2</v>
      </c>
      <c r="M237" s="2" t="s">
        <v>3</v>
      </c>
      <c r="N237" s="43">
        <v>150045</v>
      </c>
      <c r="O237" s="77">
        <f t="shared" si="42"/>
        <v>300090</v>
      </c>
      <c r="P237" s="2" t="s">
        <v>2</v>
      </c>
      <c r="Q237" s="2" t="s">
        <v>57</v>
      </c>
      <c r="R237" s="2">
        <v>11529</v>
      </c>
      <c r="S237" s="2" t="s">
        <v>1150</v>
      </c>
      <c r="T237" s="2" t="s">
        <v>2032</v>
      </c>
      <c r="U237" s="104" t="s">
        <v>113</v>
      </c>
      <c r="V237" s="2">
        <v>3</v>
      </c>
      <c r="W237" s="3">
        <v>388</v>
      </c>
      <c r="X237" s="2">
        <v>1</v>
      </c>
      <c r="Y237" s="2">
        <v>1</v>
      </c>
    </row>
    <row r="238" spans="1:25" ht="37.9" hidden="1" customHeight="1" x14ac:dyDescent="0.25">
      <c r="A238" s="2">
        <v>1</v>
      </c>
      <c r="B238" s="2" t="s">
        <v>10</v>
      </c>
      <c r="C238" s="2" t="s">
        <v>164</v>
      </c>
      <c r="D238" s="6" t="s">
        <v>1095</v>
      </c>
      <c r="E238" s="7">
        <v>46030</v>
      </c>
      <c r="F238" s="2" t="s">
        <v>1004</v>
      </c>
      <c r="G238" s="2">
        <v>2026</v>
      </c>
      <c r="H238" s="116" t="s">
        <v>489</v>
      </c>
      <c r="I238" s="2" t="s">
        <v>1081</v>
      </c>
      <c r="J238" s="2" t="s">
        <v>367</v>
      </c>
      <c r="K238" s="36" t="s">
        <v>1096</v>
      </c>
      <c r="L238" s="116">
        <v>3</v>
      </c>
      <c r="M238" s="2" t="s">
        <v>3</v>
      </c>
      <c r="N238" s="43">
        <v>330015</v>
      </c>
      <c r="O238" s="77">
        <f t="shared" si="42"/>
        <v>990045</v>
      </c>
      <c r="P238" s="2" t="s">
        <v>2</v>
      </c>
      <c r="Q238" s="2" t="s">
        <v>57</v>
      </c>
      <c r="R238" s="2">
        <v>11529</v>
      </c>
      <c r="S238" s="2" t="s">
        <v>1151</v>
      </c>
      <c r="T238" s="2" t="s">
        <v>2033</v>
      </c>
      <c r="U238" s="114" t="s">
        <v>113</v>
      </c>
      <c r="V238" s="2">
        <v>3</v>
      </c>
      <c r="W238" s="3">
        <v>310</v>
      </c>
      <c r="X238" s="2">
        <v>1</v>
      </c>
      <c r="Y238" s="2">
        <v>1</v>
      </c>
    </row>
    <row r="239" spans="1:25" ht="37.9" hidden="1" customHeight="1" x14ac:dyDescent="0.25">
      <c r="A239" s="2">
        <v>1</v>
      </c>
      <c r="B239" s="2" t="s">
        <v>53</v>
      </c>
      <c r="C239" s="2" t="s">
        <v>164</v>
      </c>
      <c r="D239" s="6" t="s">
        <v>554</v>
      </c>
      <c r="E239" s="7">
        <v>46030</v>
      </c>
      <c r="F239" s="2" t="s">
        <v>1004</v>
      </c>
      <c r="G239" s="2">
        <v>2026</v>
      </c>
      <c r="H239" s="116" t="s">
        <v>489</v>
      </c>
      <c r="I239" s="2" t="s">
        <v>1082</v>
      </c>
      <c r="J239" s="2" t="s">
        <v>367</v>
      </c>
      <c r="K239" s="36" t="s">
        <v>1108</v>
      </c>
      <c r="L239" s="2">
        <v>1</v>
      </c>
      <c r="M239" s="2" t="s">
        <v>3</v>
      </c>
      <c r="N239" s="43">
        <v>240030</v>
      </c>
      <c r="O239" s="77">
        <f t="shared" si="42"/>
        <v>240030</v>
      </c>
      <c r="P239" s="2" t="s">
        <v>2</v>
      </c>
      <c r="Q239" s="2" t="s">
        <v>57</v>
      </c>
      <c r="R239" s="2">
        <v>11529</v>
      </c>
      <c r="S239" s="2" t="s">
        <v>1152</v>
      </c>
      <c r="T239" s="2" t="s">
        <v>2034</v>
      </c>
      <c r="U239" s="114" t="s">
        <v>113</v>
      </c>
      <c r="V239" s="2">
        <v>3</v>
      </c>
      <c r="W239" s="3">
        <v>311</v>
      </c>
      <c r="X239" s="2">
        <v>1</v>
      </c>
      <c r="Y239" s="2">
        <v>1</v>
      </c>
    </row>
    <row r="240" spans="1:25" ht="37.9" hidden="1" customHeight="1" x14ac:dyDescent="0.25">
      <c r="A240" s="2">
        <v>1</v>
      </c>
      <c r="B240" s="2" t="s">
        <v>55</v>
      </c>
      <c r="C240" s="2" t="s">
        <v>164</v>
      </c>
      <c r="D240" s="6" t="s">
        <v>1097</v>
      </c>
      <c r="E240" s="7">
        <v>46030</v>
      </c>
      <c r="F240" s="2" t="s">
        <v>1004</v>
      </c>
      <c r="G240" s="2">
        <v>2026</v>
      </c>
      <c r="H240" s="116" t="s">
        <v>489</v>
      </c>
      <c r="I240" s="2" t="s">
        <v>1083</v>
      </c>
      <c r="J240" s="2" t="s">
        <v>367</v>
      </c>
      <c r="K240" s="36" t="s">
        <v>1065</v>
      </c>
      <c r="L240" s="2">
        <v>1</v>
      </c>
      <c r="M240" s="2" t="s">
        <v>3</v>
      </c>
      <c r="N240" s="43">
        <v>210000</v>
      </c>
      <c r="O240" s="77">
        <f t="shared" si="42"/>
        <v>210000</v>
      </c>
      <c r="P240" s="2" t="s">
        <v>2</v>
      </c>
      <c r="Q240" s="2" t="s">
        <v>57</v>
      </c>
      <c r="R240" s="2">
        <v>11529</v>
      </c>
      <c r="S240" s="2" t="s">
        <v>1153</v>
      </c>
      <c r="T240" s="2" t="s">
        <v>1987</v>
      </c>
      <c r="U240" s="114" t="s">
        <v>113</v>
      </c>
      <c r="V240" s="2">
        <v>3</v>
      </c>
      <c r="W240" s="3">
        <v>320</v>
      </c>
      <c r="X240" s="2">
        <v>1</v>
      </c>
      <c r="Y240" s="2">
        <v>1</v>
      </c>
    </row>
    <row r="241" spans="1:25" ht="37.9" hidden="1" customHeight="1" x14ac:dyDescent="0.25">
      <c r="A241" s="2">
        <v>1</v>
      </c>
      <c r="B241" s="2" t="s">
        <v>55</v>
      </c>
      <c r="C241" s="2" t="s">
        <v>164</v>
      </c>
      <c r="D241" s="6" t="s">
        <v>1100</v>
      </c>
      <c r="E241" s="7">
        <v>46030</v>
      </c>
      <c r="F241" s="2" t="s">
        <v>1004</v>
      </c>
      <c r="G241" s="2">
        <v>2026</v>
      </c>
      <c r="H241" s="116" t="s">
        <v>489</v>
      </c>
      <c r="I241" s="2" t="s">
        <v>1084</v>
      </c>
      <c r="J241" s="2" t="s">
        <v>367</v>
      </c>
      <c r="K241" s="36" t="s">
        <v>175</v>
      </c>
      <c r="L241" s="2">
        <v>1</v>
      </c>
      <c r="M241" s="2" t="s">
        <v>3</v>
      </c>
      <c r="N241" s="43">
        <v>168000</v>
      </c>
      <c r="O241" s="77">
        <f t="shared" si="42"/>
        <v>168000</v>
      </c>
      <c r="P241" s="2" t="s">
        <v>2</v>
      </c>
      <c r="Q241" s="2" t="s">
        <v>57</v>
      </c>
      <c r="R241" s="2">
        <v>11529</v>
      </c>
      <c r="S241" s="2" t="s">
        <v>1154</v>
      </c>
      <c r="T241" s="2" t="s">
        <v>2035</v>
      </c>
      <c r="U241" s="114" t="s">
        <v>113</v>
      </c>
      <c r="V241" s="2">
        <v>3</v>
      </c>
      <c r="W241" s="3">
        <v>320</v>
      </c>
      <c r="X241" s="2">
        <v>1</v>
      </c>
      <c r="Y241" s="2">
        <v>1</v>
      </c>
    </row>
    <row r="242" spans="1:25" ht="37.9" hidden="1" customHeight="1" x14ac:dyDescent="0.25">
      <c r="A242" s="2">
        <v>1</v>
      </c>
      <c r="B242" s="2" t="s">
        <v>55</v>
      </c>
      <c r="C242" s="2" t="s">
        <v>164</v>
      </c>
      <c r="D242" s="6" t="s">
        <v>1098</v>
      </c>
      <c r="E242" s="7">
        <v>46030</v>
      </c>
      <c r="F242" s="2" t="s">
        <v>1004</v>
      </c>
      <c r="G242" s="2">
        <v>2026</v>
      </c>
      <c r="H242" s="116" t="s">
        <v>489</v>
      </c>
      <c r="I242" s="2" t="s">
        <v>1085</v>
      </c>
      <c r="J242" s="2" t="s">
        <v>367</v>
      </c>
      <c r="K242" s="36" t="s">
        <v>1066</v>
      </c>
      <c r="L242" s="116">
        <v>3</v>
      </c>
      <c r="M242" s="2" t="s">
        <v>3</v>
      </c>
      <c r="N242" s="43">
        <v>267645</v>
      </c>
      <c r="O242" s="77">
        <f t="shared" si="42"/>
        <v>802935</v>
      </c>
      <c r="P242" s="2" t="s">
        <v>2</v>
      </c>
      <c r="Q242" s="2" t="s">
        <v>57</v>
      </c>
      <c r="R242" s="2">
        <v>11529</v>
      </c>
      <c r="S242" s="2" t="s">
        <v>1155</v>
      </c>
      <c r="T242" s="2" t="s">
        <v>2036</v>
      </c>
      <c r="U242" s="114" t="s">
        <v>113</v>
      </c>
      <c r="V242" s="2">
        <v>3</v>
      </c>
      <c r="W242" s="3">
        <v>361</v>
      </c>
      <c r="X242" s="2">
        <v>1</v>
      </c>
      <c r="Y242" s="2">
        <v>1</v>
      </c>
    </row>
    <row r="243" spans="1:25" ht="37.9" hidden="1" customHeight="1" x14ac:dyDescent="0.25">
      <c r="A243" s="2">
        <v>1</v>
      </c>
      <c r="B243" s="2" t="s">
        <v>55</v>
      </c>
      <c r="C243" s="2" t="s">
        <v>164</v>
      </c>
      <c r="D243" s="6" t="s">
        <v>1157</v>
      </c>
      <c r="E243" s="7">
        <v>46030</v>
      </c>
      <c r="F243" s="2" t="s">
        <v>1004</v>
      </c>
      <c r="G243" s="2">
        <v>2026</v>
      </c>
      <c r="H243" s="116" t="s">
        <v>489</v>
      </c>
      <c r="I243" s="2" t="s">
        <v>1086</v>
      </c>
      <c r="J243" s="2" t="s">
        <v>367</v>
      </c>
      <c r="K243" s="36" t="s">
        <v>1067</v>
      </c>
      <c r="L243" s="2">
        <v>1</v>
      </c>
      <c r="M243" s="2" t="s">
        <v>3</v>
      </c>
      <c r="N243" s="43">
        <v>252000</v>
      </c>
      <c r="O243" s="77">
        <f t="shared" si="42"/>
        <v>252000</v>
      </c>
      <c r="P243" s="2" t="s">
        <v>2</v>
      </c>
      <c r="Q243" s="2" t="s">
        <v>57</v>
      </c>
      <c r="R243" s="2">
        <v>11529</v>
      </c>
      <c r="S243" s="2" t="s">
        <v>1156</v>
      </c>
      <c r="T243" s="2" t="s">
        <v>2037</v>
      </c>
      <c r="U243" s="114" t="s">
        <v>113</v>
      </c>
      <c r="V243" s="2">
        <v>3</v>
      </c>
      <c r="W243" s="3">
        <v>316</v>
      </c>
      <c r="X243" s="2">
        <v>1</v>
      </c>
      <c r="Y243" s="2">
        <v>1</v>
      </c>
    </row>
    <row r="244" spans="1:25" ht="37.9" hidden="1" customHeight="1" x14ac:dyDescent="0.25">
      <c r="A244" s="2">
        <v>1</v>
      </c>
      <c r="B244" s="2" t="s">
        <v>489</v>
      </c>
      <c r="C244" s="2" t="s">
        <v>164</v>
      </c>
      <c r="D244" s="6" t="s">
        <v>554</v>
      </c>
      <c r="E244" s="7">
        <v>46030</v>
      </c>
      <c r="F244" s="2" t="s">
        <v>1004</v>
      </c>
      <c r="G244" s="2">
        <v>2026</v>
      </c>
      <c r="H244" s="116" t="s">
        <v>489</v>
      </c>
      <c r="I244" s="2" t="s">
        <v>1087</v>
      </c>
      <c r="J244" s="2" t="s">
        <v>367</v>
      </c>
      <c r="K244" s="36" t="s">
        <v>1158</v>
      </c>
      <c r="L244" s="2">
        <v>1</v>
      </c>
      <c r="M244" s="2" t="s">
        <v>3</v>
      </c>
      <c r="N244" s="43">
        <v>609630</v>
      </c>
      <c r="O244" s="77">
        <f t="shared" si="42"/>
        <v>609630</v>
      </c>
      <c r="P244" s="2" t="s">
        <v>2</v>
      </c>
      <c r="Q244" s="2" t="s">
        <v>57</v>
      </c>
      <c r="R244" s="2">
        <v>11529</v>
      </c>
      <c r="S244" s="2" t="s">
        <v>1159</v>
      </c>
      <c r="T244" s="2" t="s">
        <v>2038</v>
      </c>
      <c r="U244" s="114" t="s">
        <v>113</v>
      </c>
      <c r="V244" s="2">
        <v>3</v>
      </c>
      <c r="W244" s="3">
        <v>315</v>
      </c>
      <c r="X244" s="2">
        <v>1</v>
      </c>
      <c r="Y244" s="2">
        <v>1</v>
      </c>
    </row>
    <row r="245" spans="1:25" ht="37.9" hidden="1" customHeight="1" x14ac:dyDescent="0.25">
      <c r="A245" s="2">
        <v>1</v>
      </c>
      <c r="B245" s="2" t="s">
        <v>44</v>
      </c>
      <c r="C245" s="2" t="s">
        <v>164</v>
      </c>
      <c r="D245" s="6" t="s">
        <v>408</v>
      </c>
      <c r="E245" s="7">
        <v>46030</v>
      </c>
      <c r="F245" s="2" t="s">
        <v>1004</v>
      </c>
      <c r="G245" s="2">
        <v>2026</v>
      </c>
      <c r="H245" s="116" t="s">
        <v>489</v>
      </c>
      <c r="I245" s="2" t="s">
        <v>1088</v>
      </c>
      <c r="J245" s="2" t="s">
        <v>367</v>
      </c>
      <c r="K245" s="36" t="s">
        <v>1068</v>
      </c>
      <c r="L245" s="2">
        <v>1</v>
      </c>
      <c r="M245" s="2" t="s">
        <v>3</v>
      </c>
      <c r="N245" s="43">
        <v>1032045</v>
      </c>
      <c r="O245" s="77">
        <f t="shared" si="42"/>
        <v>1032045</v>
      </c>
      <c r="P245" s="2" t="s">
        <v>2</v>
      </c>
      <c r="Q245" s="2" t="s">
        <v>57</v>
      </c>
      <c r="R245" s="2">
        <v>11529</v>
      </c>
      <c r="S245" s="2" t="s">
        <v>1160</v>
      </c>
      <c r="T245" s="2" t="s">
        <v>2039</v>
      </c>
      <c r="U245" s="114" t="s">
        <v>113</v>
      </c>
      <c r="V245" s="2">
        <v>3</v>
      </c>
      <c r="W245" s="3">
        <v>317</v>
      </c>
      <c r="X245" s="2">
        <v>1</v>
      </c>
      <c r="Y245" s="2">
        <v>1</v>
      </c>
    </row>
    <row r="246" spans="1:25" ht="37.9" hidden="1" customHeight="1" x14ac:dyDescent="0.25">
      <c r="A246" s="2">
        <v>1</v>
      </c>
      <c r="B246" s="2" t="s">
        <v>44</v>
      </c>
      <c r="C246" s="2" t="s">
        <v>164</v>
      </c>
      <c r="D246" s="6" t="s">
        <v>554</v>
      </c>
      <c r="E246" s="7">
        <v>46030</v>
      </c>
      <c r="F246" s="2" t="s">
        <v>1004</v>
      </c>
      <c r="G246" s="2">
        <v>2026</v>
      </c>
      <c r="H246" s="116" t="s">
        <v>489</v>
      </c>
      <c r="I246" s="2" t="s">
        <v>1118</v>
      </c>
      <c r="J246" s="2" t="s">
        <v>367</v>
      </c>
      <c r="K246" s="36" t="s">
        <v>1166</v>
      </c>
      <c r="L246" s="2">
        <v>2</v>
      </c>
      <c r="M246" s="2" t="s">
        <v>3</v>
      </c>
      <c r="N246" s="43">
        <v>120015</v>
      </c>
      <c r="O246" s="77">
        <f t="shared" ref="O246:O252" si="43">N246*L246</f>
        <v>240030</v>
      </c>
      <c r="P246" s="2" t="s">
        <v>2</v>
      </c>
      <c r="Q246" s="2" t="s">
        <v>57</v>
      </c>
      <c r="R246" s="2">
        <v>11529</v>
      </c>
      <c r="S246" s="2" t="s">
        <v>1168</v>
      </c>
      <c r="T246" s="2" t="s">
        <v>2006</v>
      </c>
      <c r="U246" s="114" t="s">
        <v>113</v>
      </c>
      <c r="V246" s="2">
        <v>3</v>
      </c>
      <c r="W246" s="3">
        <v>316</v>
      </c>
      <c r="X246" s="2">
        <v>1</v>
      </c>
      <c r="Y246" s="2">
        <v>1</v>
      </c>
    </row>
    <row r="247" spans="1:25" ht="37.9" hidden="1" customHeight="1" x14ac:dyDescent="0.25">
      <c r="A247" s="2">
        <v>1</v>
      </c>
      <c r="B247" s="2" t="s">
        <v>44</v>
      </c>
      <c r="C247" s="2" t="s">
        <v>164</v>
      </c>
      <c r="D247" s="6" t="s">
        <v>566</v>
      </c>
      <c r="E247" s="7">
        <v>46030</v>
      </c>
      <c r="F247" s="2" t="s">
        <v>1004</v>
      </c>
      <c r="G247" s="2">
        <v>2026</v>
      </c>
      <c r="H247" s="2" t="s">
        <v>489</v>
      </c>
      <c r="I247" s="2" t="s">
        <v>1119</v>
      </c>
      <c r="J247" s="2" t="s">
        <v>367</v>
      </c>
      <c r="K247" s="36" t="s">
        <v>1167</v>
      </c>
      <c r="L247" s="2">
        <v>4</v>
      </c>
      <c r="M247" s="2" t="s">
        <v>3</v>
      </c>
      <c r="N247" s="43">
        <v>195000</v>
      </c>
      <c r="O247" s="77">
        <f t="shared" si="43"/>
        <v>780000</v>
      </c>
      <c r="P247" s="2" t="s">
        <v>2</v>
      </c>
      <c r="Q247" s="2" t="s">
        <v>67</v>
      </c>
      <c r="R247" s="2" t="s">
        <v>295</v>
      </c>
      <c r="S247" s="2" t="s">
        <v>1169</v>
      </c>
      <c r="T247" s="2" t="s">
        <v>1721</v>
      </c>
      <c r="U247" s="3" t="s">
        <v>113</v>
      </c>
      <c r="V247" s="2">
        <v>3</v>
      </c>
      <c r="W247" s="3">
        <v>408</v>
      </c>
      <c r="X247" s="2">
        <v>1</v>
      </c>
      <c r="Y247" s="2">
        <v>1</v>
      </c>
    </row>
    <row r="248" spans="1:25" ht="37.9" hidden="1" customHeight="1" x14ac:dyDescent="0.25">
      <c r="A248" s="2">
        <v>1</v>
      </c>
      <c r="B248" s="2" t="s">
        <v>44</v>
      </c>
      <c r="C248" s="2" t="s">
        <v>164</v>
      </c>
      <c r="D248" s="6" t="s">
        <v>621</v>
      </c>
      <c r="E248" s="7">
        <v>46030</v>
      </c>
      <c r="F248" s="2" t="s">
        <v>1004</v>
      </c>
      <c r="G248" s="2">
        <v>2026</v>
      </c>
      <c r="H248" s="116" t="s">
        <v>489</v>
      </c>
      <c r="I248" s="2" t="s">
        <v>1120</v>
      </c>
      <c r="J248" s="2" t="s">
        <v>367</v>
      </c>
      <c r="K248" s="36" t="s">
        <v>1161</v>
      </c>
      <c r="L248" s="2">
        <v>1</v>
      </c>
      <c r="M248" s="2" t="s">
        <v>3</v>
      </c>
      <c r="N248" s="43">
        <v>444045</v>
      </c>
      <c r="O248" s="77">
        <f t="shared" si="43"/>
        <v>444045</v>
      </c>
      <c r="P248" s="2" t="s">
        <v>2</v>
      </c>
      <c r="Q248" s="2" t="s">
        <v>57</v>
      </c>
      <c r="R248" s="2">
        <v>11529</v>
      </c>
      <c r="S248" s="2" t="s">
        <v>1170</v>
      </c>
      <c r="T248" s="2" t="s">
        <v>2006</v>
      </c>
      <c r="U248" s="114" t="s">
        <v>113</v>
      </c>
      <c r="V248" s="2">
        <v>3</v>
      </c>
      <c r="W248" s="3">
        <v>315</v>
      </c>
      <c r="X248" s="2">
        <v>1</v>
      </c>
      <c r="Y248" s="2">
        <v>1</v>
      </c>
    </row>
    <row r="249" spans="1:25" ht="37.9" hidden="1" customHeight="1" x14ac:dyDescent="0.25">
      <c r="A249" s="2">
        <v>1</v>
      </c>
      <c r="B249" s="2" t="s">
        <v>44</v>
      </c>
      <c r="C249" s="2" t="s">
        <v>164</v>
      </c>
      <c r="D249" s="6" t="s">
        <v>774</v>
      </c>
      <c r="E249" s="7">
        <v>46030</v>
      </c>
      <c r="F249" s="2" t="s">
        <v>1004</v>
      </c>
      <c r="G249" s="2">
        <v>2026</v>
      </c>
      <c r="H249" s="116" t="s">
        <v>489</v>
      </c>
      <c r="I249" s="2" t="s">
        <v>1121</v>
      </c>
      <c r="J249" s="2" t="s">
        <v>367</v>
      </c>
      <c r="K249" s="36" t="s">
        <v>1173</v>
      </c>
      <c r="L249" s="2">
        <v>22</v>
      </c>
      <c r="M249" s="2" t="s">
        <v>3</v>
      </c>
      <c r="N249" s="43">
        <v>12075</v>
      </c>
      <c r="O249" s="77">
        <f t="shared" si="43"/>
        <v>265650</v>
      </c>
      <c r="P249" s="2" t="s">
        <v>2</v>
      </c>
      <c r="Q249" s="2" t="s">
        <v>57</v>
      </c>
      <c r="R249" s="2">
        <v>11529</v>
      </c>
      <c r="S249" s="2" t="s">
        <v>1171</v>
      </c>
      <c r="T249" s="2" t="s">
        <v>2031</v>
      </c>
      <c r="U249" s="114" t="s">
        <v>113</v>
      </c>
      <c r="V249" s="2">
        <v>3</v>
      </c>
      <c r="W249" s="3">
        <v>315</v>
      </c>
      <c r="X249" s="2">
        <v>1</v>
      </c>
      <c r="Y249" s="2">
        <v>1</v>
      </c>
    </row>
    <row r="250" spans="1:25" ht="37.15" hidden="1" customHeight="1" x14ac:dyDescent="0.25">
      <c r="A250" s="2">
        <v>1</v>
      </c>
      <c r="B250" s="2" t="s">
        <v>44</v>
      </c>
      <c r="C250" s="2" t="s">
        <v>164</v>
      </c>
      <c r="D250" s="6" t="s">
        <v>1099</v>
      </c>
      <c r="E250" s="7">
        <v>46030</v>
      </c>
      <c r="F250" s="2" t="s">
        <v>1004</v>
      </c>
      <c r="G250" s="2">
        <v>2026</v>
      </c>
      <c r="H250" s="116" t="s">
        <v>489</v>
      </c>
      <c r="I250" s="2" t="s">
        <v>1122</v>
      </c>
      <c r="J250" s="2" t="s">
        <v>367</v>
      </c>
      <c r="K250" s="36" t="s">
        <v>1322</v>
      </c>
      <c r="L250" s="2">
        <v>1</v>
      </c>
      <c r="M250" s="2" t="s">
        <v>3</v>
      </c>
      <c r="N250" s="43">
        <v>360045</v>
      </c>
      <c r="O250" s="77">
        <f t="shared" si="43"/>
        <v>360045</v>
      </c>
      <c r="P250" s="2" t="s">
        <v>2</v>
      </c>
      <c r="Q250" s="2" t="s">
        <v>57</v>
      </c>
      <c r="R250" s="2">
        <v>11529</v>
      </c>
      <c r="S250" s="2" t="s">
        <v>1323</v>
      </c>
      <c r="T250" s="2" t="s">
        <v>1998</v>
      </c>
      <c r="U250" s="114" t="s">
        <v>113</v>
      </c>
      <c r="V250" s="2">
        <v>3</v>
      </c>
      <c r="W250" s="3">
        <v>315</v>
      </c>
      <c r="X250" s="2">
        <v>1</v>
      </c>
      <c r="Y250" s="2">
        <v>1</v>
      </c>
    </row>
    <row r="251" spans="1:25" ht="37.15" hidden="1" customHeight="1" x14ac:dyDescent="0.25">
      <c r="A251" s="2">
        <v>1</v>
      </c>
      <c r="B251" s="2" t="s">
        <v>44</v>
      </c>
      <c r="C251" s="2" t="s">
        <v>164</v>
      </c>
      <c r="D251" s="6" t="s">
        <v>1163</v>
      </c>
      <c r="E251" s="7">
        <v>46030</v>
      </c>
      <c r="F251" s="2" t="s">
        <v>1004</v>
      </c>
      <c r="G251" s="2">
        <v>2026</v>
      </c>
      <c r="H251" s="2" t="s">
        <v>489</v>
      </c>
      <c r="I251" s="2" t="s">
        <v>1123</v>
      </c>
      <c r="J251" s="2" t="s">
        <v>367</v>
      </c>
      <c r="K251" s="36" t="s">
        <v>1325</v>
      </c>
      <c r="L251" s="2">
        <v>50</v>
      </c>
      <c r="M251" s="2" t="s">
        <v>3</v>
      </c>
      <c r="N251" s="43">
        <v>16200</v>
      </c>
      <c r="O251" s="77">
        <f t="shared" si="43"/>
        <v>810000</v>
      </c>
      <c r="P251" s="2" t="s">
        <v>2</v>
      </c>
      <c r="Q251" s="2" t="s">
        <v>67</v>
      </c>
      <c r="R251" s="2" t="s">
        <v>295</v>
      </c>
      <c r="S251" s="2" t="s">
        <v>1319</v>
      </c>
      <c r="T251" s="2" t="s">
        <v>2047</v>
      </c>
      <c r="U251" s="3" t="s">
        <v>113</v>
      </c>
      <c r="V251" s="2">
        <v>3</v>
      </c>
      <c r="W251" s="3">
        <v>407</v>
      </c>
      <c r="X251" s="2">
        <v>1</v>
      </c>
      <c r="Y251" s="2">
        <v>1</v>
      </c>
    </row>
    <row r="252" spans="1:25" ht="37.9" hidden="1" customHeight="1" x14ac:dyDescent="0.25">
      <c r="A252" s="2">
        <v>2</v>
      </c>
      <c r="B252" s="2" t="s">
        <v>44</v>
      </c>
      <c r="C252" s="2" t="s">
        <v>164</v>
      </c>
      <c r="D252" s="6" t="s">
        <v>1164</v>
      </c>
      <c r="E252" s="7">
        <v>46030</v>
      </c>
      <c r="F252" s="2" t="s">
        <v>1004</v>
      </c>
      <c r="G252" s="2">
        <v>2026</v>
      </c>
      <c r="H252" s="116" t="s">
        <v>489</v>
      </c>
      <c r="I252" s="2" t="s">
        <v>1124</v>
      </c>
      <c r="J252" s="2" t="s">
        <v>367</v>
      </c>
      <c r="K252" s="36" t="s">
        <v>1326</v>
      </c>
      <c r="L252" s="2">
        <v>25</v>
      </c>
      <c r="M252" s="2" t="s">
        <v>3</v>
      </c>
      <c r="N252" s="43">
        <v>14300</v>
      </c>
      <c r="O252" s="77">
        <f t="shared" si="43"/>
        <v>357500</v>
      </c>
      <c r="P252" s="2" t="s">
        <v>2</v>
      </c>
      <c r="Q252" s="2" t="s">
        <v>67</v>
      </c>
      <c r="R252" s="2" t="s">
        <v>295</v>
      </c>
      <c r="S252" s="2" t="s">
        <v>1324</v>
      </c>
      <c r="T252" s="2" t="s">
        <v>2044</v>
      </c>
      <c r="U252" s="3" t="s">
        <v>113</v>
      </c>
      <c r="V252" s="2">
        <v>3</v>
      </c>
      <c r="W252" s="3">
        <v>406</v>
      </c>
      <c r="X252" s="2">
        <v>1</v>
      </c>
      <c r="Y252" s="2">
        <v>1</v>
      </c>
    </row>
    <row r="253" spans="1:25" ht="37.9" hidden="1" customHeight="1" x14ac:dyDescent="0.25">
      <c r="A253" s="2"/>
      <c r="B253" s="2" t="s">
        <v>44</v>
      </c>
      <c r="C253" s="2" t="s">
        <v>164</v>
      </c>
      <c r="D253" s="6" t="s">
        <v>1164</v>
      </c>
      <c r="E253" s="7">
        <v>46030</v>
      </c>
      <c r="F253" s="2" t="s">
        <v>1004</v>
      </c>
      <c r="G253" s="2">
        <v>2026</v>
      </c>
      <c r="H253" s="116" t="s">
        <v>489</v>
      </c>
      <c r="I253" s="2" t="s">
        <v>1124</v>
      </c>
      <c r="J253" s="2" t="s">
        <v>367</v>
      </c>
      <c r="K253" s="36" t="s">
        <v>1738</v>
      </c>
      <c r="L253" s="2">
        <v>1</v>
      </c>
      <c r="M253" s="2" t="s">
        <v>3</v>
      </c>
      <c r="N253" s="43">
        <v>320000</v>
      </c>
      <c r="O253" s="77">
        <f t="shared" ref="O253:O310" si="44">N253*L253</f>
        <v>320000</v>
      </c>
      <c r="P253" s="2" t="s">
        <v>2</v>
      </c>
      <c r="Q253" s="2" t="s">
        <v>67</v>
      </c>
      <c r="R253" s="2" t="s">
        <v>295</v>
      </c>
      <c r="S253" s="2" t="s">
        <v>1324</v>
      </c>
      <c r="T253" s="2" t="s">
        <v>2044</v>
      </c>
      <c r="U253" s="3" t="s">
        <v>113</v>
      </c>
      <c r="V253" s="2">
        <v>3</v>
      </c>
      <c r="W253" s="3">
        <v>406</v>
      </c>
      <c r="X253" s="2"/>
      <c r="Y253" s="2">
        <v>1</v>
      </c>
    </row>
    <row r="254" spans="1:25" ht="37.9" hidden="1" customHeight="1" x14ac:dyDescent="0.25">
      <c r="A254" s="2">
        <v>1</v>
      </c>
      <c r="B254" s="2" t="s">
        <v>44</v>
      </c>
      <c r="C254" s="2" t="s">
        <v>164</v>
      </c>
      <c r="D254" s="6" t="s">
        <v>1165</v>
      </c>
      <c r="E254" s="7">
        <v>46030</v>
      </c>
      <c r="F254" s="2" t="s">
        <v>1004</v>
      </c>
      <c r="G254" s="2">
        <v>2026</v>
      </c>
      <c r="H254" s="116" t="s">
        <v>489</v>
      </c>
      <c r="I254" s="2" t="s">
        <v>1125</v>
      </c>
      <c r="J254" s="2" t="s">
        <v>367</v>
      </c>
      <c r="K254" s="36" t="s">
        <v>1162</v>
      </c>
      <c r="L254" s="2">
        <v>1</v>
      </c>
      <c r="M254" s="2" t="s">
        <v>3</v>
      </c>
      <c r="N254" s="43">
        <v>365000</v>
      </c>
      <c r="O254" s="77">
        <f t="shared" si="44"/>
        <v>365000</v>
      </c>
      <c r="P254" s="2" t="s">
        <v>2</v>
      </c>
      <c r="Q254" s="2" t="s">
        <v>67</v>
      </c>
      <c r="R254" s="2" t="s">
        <v>295</v>
      </c>
      <c r="S254" s="2" t="s">
        <v>1328</v>
      </c>
      <c r="T254" s="2" t="s">
        <v>2012</v>
      </c>
      <c r="U254" s="3" t="s">
        <v>113</v>
      </c>
      <c r="V254" s="2">
        <v>3</v>
      </c>
      <c r="W254" s="3">
        <v>406</v>
      </c>
      <c r="X254" s="2">
        <v>1</v>
      </c>
      <c r="Y254" s="2">
        <v>1</v>
      </c>
    </row>
    <row r="255" spans="1:25" ht="37.9" hidden="1" customHeight="1" x14ac:dyDescent="0.25">
      <c r="A255" s="2">
        <v>1</v>
      </c>
      <c r="B255" s="2" t="s">
        <v>44</v>
      </c>
      <c r="C255" s="2" t="s">
        <v>164</v>
      </c>
      <c r="D255" s="6" t="s">
        <v>1164</v>
      </c>
      <c r="E255" s="7">
        <v>46030</v>
      </c>
      <c r="F255" s="2" t="s">
        <v>1004</v>
      </c>
      <c r="G255" s="2">
        <v>2026</v>
      </c>
      <c r="H255" s="2" t="s">
        <v>489</v>
      </c>
      <c r="I255" s="2" t="s">
        <v>1126</v>
      </c>
      <c r="J255" s="2" t="s">
        <v>367</v>
      </c>
      <c r="K255" s="36" t="s">
        <v>1327</v>
      </c>
      <c r="L255" s="2">
        <v>32</v>
      </c>
      <c r="M255" s="2" t="s">
        <v>3</v>
      </c>
      <c r="N255" s="43">
        <v>18600</v>
      </c>
      <c r="O255" s="77">
        <f t="shared" si="44"/>
        <v>595200</v>
      </c>
      <c r="P255" s="2" t="s">
        <v>2</v>
      </c>
      <c r="Q255" s="2" t="s">
        <v>67</v>
      </c>
      <c r="R255" s="2" t="s">
        <v>295</v>
      </c>
      <c r="S255" s="2" t="s">
        <v>1329</v>
      </c>
      <c r="T255" s="2" t="s">
        <v>2045</v>
      </c>
      <c r="U255" s="3" t="s">
        <v>113</v>
      </c>
      <c r="V255" s="2">
        <v>3</v>
      </c>
      <c r="W255" s="3">
        <v>407</v>
      </c>
      <c r="X255" s="2">
        <v>1</v>
      </c>
      <c r="Y255" s="2">
        <v>1</v>
      </c>
    </row>
    <row r="256" spans="1:25" ht="37.9" hidden="1" customHeight="1" x14ac:dyDescent="0.25">
      <c r="A256" s="2">
        <v>1</v>
      </c>
      <c r="B256" s="2" t="s">
        <v>44</v>
      </c>
      <c r="C256" s="2" t="s">
        <v>164</v>
      </c>
      <c r="D256" s="6" t="s">
        <v>1137</v>
      </c>
      <c r="E256" s="7">
        <v>46030</v>
      </c>
      <c r="F256" s="2" t="s">
        <v>1004</v>
      </c>
      <c r="G256" s="2">
        <v>2026</v>
      </c>
      <c r="H256" s="116" t="s">
        <v>489</v>
      </c>
      <c r="I256" s="2" t="s">
        <v>1127</v>
      </c>
      <c r="J256" s="2" t="s">
        <v>367</v>
      </c>
      <c r="K256" s="36" t="s">
        <v>1737</v>
      </c>
      <c r="L256" s="2">
        <v>1</v>
      </c>
      <c r="M256" s="2" t="s">
        <v>3</v>
      </c>
      <c r="N256" s="43">
        <v>324030</v>
      </c>
      <c r="O256" s="77">
        <f t="shared" si="44"/>
        <v>324030</v>
      </c>
      <c r="P256" s="2" t="s">
        <v>2</v>
      </c>
      <c r="Q256" s="2" t="s">
        <v>57</v>
      </c>
      <c r="R256" s="2">
        <v>11529</v>
      </c>
      <c r="S256" s="2" t="s">
        <v>1330</v>
      </c>
      <c r="T256" s="2" t="s">
        <v>2025</v>
      </c>
      <c r="U256" s="3" t="s">
        <v>113</v>
      </c>
      <c r="V256" s="2">
        <v>3</v>
      </c>
      <c r="W256" s="3">
        <v>325</v>
      </c>
      <c r="X256" s="2">
        <v>1</v>
      </c>
      <c r="Y256" s="2">
        <v>1</v>
      </c>
    </row>
    <row r="257" spans="1:25" ht="37.9" hidden="1" customHeight="1" x14ac:dyDescent="0.25">
      <c r="A257" s="2">
        <v>2</v>
      </c>
      <c r="B257" s="2" t="s">
        <v>489</v>
      </c>
      <c r="C257" s="2" t="s">
        <v>164</v>
      </c>
      <c r="D257" s="6" t="s">
        <v>554</v>
      </c>
      <c r="E257" s="7">
        <v>46030</v>
      </c>
      <c r="F257" s="2" t="s">
        <v>1004</v>
      </c>
      <c r="G257" s="2">
        <v>2026</v>
      </c>
      <c r="H257" s="2" t="s">
        <v>489</v>
      </c>
      <c r="I257" s="2" t="s">
        <v>1128</v>
      </c>
      <c r="J257" s="2" t="s">
        <v>367</v>
      </c>
      <c r="K257" s="36" t="s">
        <v>1129</v>
      </c>
      <c r="L257" s="2">
        <v>1</v>
      </c>
      <c r="M257" s="2" t="s">
        <v>3</v>
      </c>
      <c r="N257" s="43">
        <v>1800000</v>
      </c>
      <c r="O257" s="77">
        <f t="shared" si="44"/>
        <v>1800000</v>
      </c>
      <c r="P257" s="2" t="s">
        <v>2</v>
      </c>
      <c r="Q257" s="2" t="s">
        <v>1131</v>
      </c>
      <c r="R257" s="2" t="s">
        <v>219</v>
      </c>
      <c r="S257" s="2" t="s">
        <v>1132</v>
      </c>
      <c r="T257" s="2" t="s">
        <v>1512</v>
      </c>
      <c r="U257" s="3" t="s">
        <v>113</v>
      </c>
      <c r="V257" s="2">
        <v>3</v>
      </c>
      <c r="W257" s="2" t="s">
        <v>1666</v>
      </c>
      <c r="X257" s="2">
        <v>1</v>
      </c>
      <c r="Y257" s="2">
        <v>1</v>
      </c>
    </row>
    <row r="258" spans="1:25" ht="37.9" hidden="1" customHeight="1" x14ac:dyDescent="0.25">
      <c r="A258" s="2"/>
      <c r="B258" s="2" t="s">
        <v>489</v>
      </c>
      <c r="C258" s="2" t="s">
        <v>164</v>
      </c>
      <c r="D258" s="6" t="s">
        <v>554</v>
      </c>
      <c r="E258" s="7">
        <v>46030</v>
      </c>
      <c r="F258" s="2" t="s">
        <v>1004</v>
      </c>
      <c r="G258" s="2">
        <v>2026</v>
      </c>
      <c r="H258" s="2" t="s">
        <v>489</v>
      </c>
      <c r="I258" s="2" t="s">
        <v>1128</v>
      </c>
      <c r="J258" s="2" t="s">
        <v>367</v>
      </c>
      <c r="K258" s="36" t="s">
        <v>1130</v>
      </c>
      <c r="L258" s="2">
        <v>1</v>
      </c>
      <c r="M258" s="2" t="s">
        <v>3</v>
      </c>
      <c r="N258" s="43">
        <v>800000</v>
      </c>
      <c r="O258" s="77">
        <f t="shared" si="44"/>
        <v>800000</v>
      </c>
      <c r="P258" s="2" t="s">
        <v>2</v>
      </c>
      <c r="Q258" s="2" t="s">
        <v>1131</v>
      </c>
      <c r="R258" s="2" t="s">
        <v>219</v>
      </c>
      <c r="S258" s="2" t="s">
        <v>1132</v>
      </c>
      <c r="T258" s="2" t="s">
        <v>1512</v>
      </c>
      <c r="U258" s="3" t="s">
        <v>113</v>
      </c>
      <c r="V258" s="2">
        <v>3</v>
      </c>
      <c r="W258" s="2" t="s">
        <v>1666</v>
      </c>
      <c r="X258" s="2"/>
      <c r="Y258" s="2">
        <v>1</v>
      </c>
    </row>
    <row r="259" spans="1:25" ht="37.9" hidden="1" customHeight="1" x14ac:dyDescent="0.25">
      <c r="A259" s="2">
        <v>2</v>
      </c>
      <c r="B259" s="2" t="s">
        <v>44</v>
      </c>
      <c r="C259" s="2" t="s">
        <v>164</v>
      </c>
      <c r="D259" s="6" t="s">
        <v>758</v>
      </c>
      <c r="E259" s="7">
        <v>46030</v>
      </c>
      <c r="F259" s="2" t="s">
        <v>1004</v>
      </c>
      <c r="G259" s="2">
        <v>2026</v>
      </c>
      <c r="H259" s="116" t="s">
        <v>489</v>
      </c>
      <c r="I259" s="2" t="s">
        <v>1133</v>
      </c>
      <c r="J259" s="2" t="s">
        <v>367</v>
      </c>
      <c r="K259" s="36" t="s">
        <v>1333</v>
      </c>
      <c r="L259" s="2">
        <v>1</v>
      </c>
      <c r="M259" s="2" t="s">
        <v>3</v>
      </c>
      <c r="N259" s="43">
        <f>(540015/2)</f>
        <v>270007.5</v>
      </c>
      <c r="O259" s="77">
        <f t="shared" si="44"/>
        <v>270007.5</v>
      </c>
      <c r="P259" s="2" t="s">
        <v>2</v>
      </c>
      <c r="Q259" s="2" t="s">
        <v>57</v>
      </c>
      <c r="R259" s="2">
        <v>11529</v>
      </c>
      <c r="S259" s="2" t="s">
        <v>1331</v>
      </c>
      <c r="T259" s="2" t="s">
        <v>2026</v>
      </c>
      <c r="U259" s="3" t="s">
        <v>113</v>
      </c>
      <c r="V259" s="2">
        <v>3</v>
      </c>
      <c r="W259" s="3">
        <v>342</v>
      </c>
      <c r="X259" s="2">
        <v>1</v>
      </c>
      <c r="Y259" s="2">
        <v>1</v>
      </c>
    </row>
    <row r="260" spans="1:25" ht="37.9" hidden="1" customHeight="1" x14ac:dyDescent="0.25">
      <c r="A260" s="2"/>
      <c r="B260" s="2" t="s">
        <v>44</v>
      </c>
      <c r="C260" s="2" t="s">
        <v>164</v>
      </c>
      <c r="D260" s="6" t="s">
        <v>758</v>
      </c>
      <c r="E260" s="7">
        <v>46030</v>
      </c>
      <c r="F260" s="2" t="s">
        <v>1004</v>
      </c>
      <c r="G260" s="2">
        <v>2026</v>
      </c>
      <c r="H260" s="116" t="s">
        <v>489</v>
      </c>
      <c r="I260" s="2" t="s">
        <v>1133</v>
      </c>
      <c r="J260" s="2" t="s">
        <v>367</v>
      </c>
      <c r="K260" s="36" t="s">
        <v>1334</v>
      </c>
      <c r="L260" s="2">
        <v>1</v>
      </c>
      <c r="M260" s="2" t="s">
        <v>3</v>
      </c>
      <c r="N260" s="43">
        <f>(540015/2)</f>
        <v>270007.5</v>
      </c>
      <c r="O260" s="77">
        <f t="shared" si="44"/>
        <v>270007.5</v>
      </c>
      <c r="P260" s="2" t="s">
        <v>2</v>
      </c>
      <c r="Q260" s="2" t="s">
        <v>57</v>
      </c>
      <c r="R260" s="2">
        <v>11529</v>
      </c>
      <c r="S260" s="2" t="s">
        <v>1331</v>
      </c>
      <c r="T260" s="2" t="s">
        <v>2026</v>
      </c>
      <c r="U260" s="3" t="s">
        <v>113</v>
      </c>
      <c r="V260" s="2">
        <v>3</v>
      </c>
      <c r="W260" s="3">
        <v>342</v>
      </c>
      <c r="X260" s="2"/>
      <c r="Y260" s="2">
        <v>1</v>
      </c>
    </row>
    <row r="261" spans="1:25" ht="37.9" hidden="1" customHeight="1" x14ac:dyDescent="0.25">
      <c r="A261" s="2">
        <v>1</v>
      </c>
      <c r="B261" s="2" t="s">
        <v>55</v>
      </c>
      <c r="C261" s="2" t="s">
        <v>164</v>
      </c>
      <c r="D261" s="6" t="s">
        <v>1137</v>
      </c>
      <c r="E261" s="7">
        <v>46030</v>
      </c>
      <c r="F261" s="2" t="s">
        <v>1004</v>
      </c>
      <c r="G261" s="2">
        <v>2026</v>
      </c>
      <c r="H261" s="2" t="s">
        <v>489</v>
      </c>
      <c r="I261" s="2" t="s">
        <v>1134</v>
      </c>
      <c r="J261" s="2" t="s">
        <v>367</v>
      </c>
      <c r="K261" s="36" t="s">
        <v>1139</v>
      </c>
      <c r="L261" s="2">
        <v>1</v>
      </c>
      <c r="M261" s="2" t="s">
        <v>3</v>
      </c>
      <c r="N261" s="43">
        <v>285000</v>
      </c>
      <c r="O261" s="77">
        <f t="shared" si="44"/>
        <v>285000</v>
      </c>
      <c r="P261" s="2" t="s">
        <v>2</v>
      </c>
      <c r="Q261" s="2" t="s">
        <v>67</v>
      </c>
      <c r="R261" s="2" t="s">
        <v>295</v>
      </c>
      <c r="S261" s="2" t="s">
        <v>1141</v>
      </c>
      <c r="T261" s="2" t="s">
        <v>1518</v>
      </c>
      <c r="U261" s="3" t="s">
        <v>113</v>
      </c>
      <c r="V261" s="2">
        <v>3</v>
      </c>
      <c r="W261" s="3">
        <v>405</v>
      </c>
      <c r="X261" s="2">
        <v>1</v>
      </c>
      <c r="Y261" s="2">
        <v>1</v>
      </c>
    </row>
    <row r="262" spans="1:25" ht="37.9" hidden="1" customHeight="1" x14ac:dyDescent="0.25">
      <c r="A262" s="2">
        <v>1</v>
      </c>
      <c r="B262" s="2" t="s">
        <v>55</v>
      </c>
      <c r="C262" s="2" t="s">
        <v>164</v>
      </c>
      <c r="D262" s="6" t="s">
        <v>1138</v>
      </c>
      <c r="E262" s="7">
        <v>46030</v>
      </c>
      <c r="F262" s="2" t="s">
        <v>1004</v>
      </c>
      <c r="G262" s="2">
        <v>2026</v>
      </c>
      <c r="H262" s="2" t="s">
        <v>489</v>
      </c>
      <c r="I262" s="2" t="s">
        <v>1135</v>
      </c>
      <c r="J262" s="2" t="s">
        <v>367</v>
      </c>
      <c r="K262" s="36" t="s">
        <v>1140</v>
      </c>
      <c r="L262" s="2">
        <v>10</v>
      </c>
      <c r="M262" s="2" t="s">
        <v>3</v>
      </c>
      <c r="N262" s="43">
        <v>16400</v>
      </c>
      <c r="O262" s="77">
        <f t="shared" si="44"/>
        <v>164000</v>
      </c>
      <c r="P262" s="2" t="s">
        <v>2</v>
      </c>
      <c r="Q262" s="2" t="s">
        <v>67</v>
      </c>
      <c r="R262" s="2" t="s">
        <v>295</v>
      </c>
      <c r="S262" s="2" t="s">
        <v>1142</v>
      </c>
      <c r="T262" s="2" t="s">
        <v>1415</v>
      </c>
      <c r="U262" s="3" t="s">
        <v>113</v>
      </c>
      <c r="V262" s="2">
        <v>3</v>
      </c>
      <c r="W262" s="3">
        <v>405</v>
      </c>
      <c r="X262" s="2">
        <v>1</v>
      </c>
      <c r="Y262" s="2">
        <v>1</v>
      </c>
    </row>
    <row r="263" spans="1:25" ht="37.9" hidden="1" customHeight="1" x14ac:dyDescent="0.25">
      <c r="A263" s="2">
        <v>1</v>
      </c>
      <c r="B263" s="2" t="s">
        <v>55</v>
      </c>
      <c r="C263" s="2" t="s">
        <v>164</v>
      </c>
      <c r="D263" s="6" t="s">
        <v>559</v>
      </c>
      <c r="E263" s="7">
        <v>46030</v>
      </c>
      <c r="F263" s="2" t="s">
        <v>1004</v>
      </c>
      <c r="G263" s="2">
        <v>2026</v>
      </c>
      <c r="H263" s="2" t="s">
        <v>489</v>
      </c>
      <c r="I263" s="2" t="s">
        <v>1136</v>
      </c>
      <c r="J263" s="2" t="s">
        <v>367</v>
      </c>
      <c r="K263" s="36" t="s">
        <v>1335</v>
      </c>
      <c r="L263" s="2">
        <v>2</v>
      </c>
      <c r="M263" s="2" t="s">
        <v>3</v>
      </c>
      <c r="N263" s="43">
        <v>225000</v>
      </c>
      <c r="O263" s="77">
        <f t="shared" si="44"/>
        <v>450000</v>
      </c>
      <c r="P263" s="2" t="s">
        <v>2</v>
      </c>
      <c r="Q263" s="2" t="s">
        <v>67</v>
      </c>
      <c r="R263" s="2" t="s">
        <v>295</v>
      </c>
      <c r="S263" s="2" t="s">
        <v>1358</v>
      </c>
      <c r="T263" s="2" t="s">
        <v>1720</v>
      </c>
      <c r="U263" s="3" t="s">
        <v>113</v>
      </c>
      <c r="V263" s="2">
        <v>3</v>
      </c>
      <c r="W263" s="3">
        <v>408</v>
      </c>
      <c r="X263" s="2">
        <v>1</v>
      </c>
      <c r="Y263" s="2">
        <v>1</v>
      </c>
    </row>
    <row r="264" spans="1:25" ht="63.75" hidden="1" x14ac:dyDescent="0.25">
      <c r="A264" s="2">
        <v>1</v>
      </c>
      <c r="B264" s="2" t="s">
        <v>10</v>
      </c>
      <c r="C264" s="2" t="s">
        <v>164</v>
      </c>
      <c r="D264" s="6" t="s">
        <v>1352</v>
      </c>
      <c r="E264" s="7">
        <v>46030</v>
      </c>
      <c r="F264" s="2" t="s">
        <v>1004</v>
      </c>
      <c r="G264" s="2">
        <v>2026</v>
      </c>
      <c r="H264" s="2" t="s">
        <v>489</v>
      </c>
      <c r="I264" s="2" t="s">
        <v>1336</v>
      </c>
      <c r="J264" s="2" t="s">
        <v>367</v>
      </c>
      <c r="K264" s="36" t="s">
        <v>1359</v>
      </c>
      <c r="L264" s="2">
        <v>1</v>
      </c>
      <c r="M264" s="2" t="s">
        <v>3</v>
      </c>
      <c r="N264" s="43">
        <v>624200</v>
      </c>
      <c r="O264" s="77">
        <f t="shared" si="44"/>
        <v>624200</v>
      </c>
      <c r="P264" s="2" t="s">
        <v>2</v>
      </c>
      <c r="Q264" s="2" t="s">
        <v>678</v>
      </c>
      <c r="R264" s="2" t="s">
        <v>219</v>
      </c>
      <c r="S264" s="2" t="s">
        <v>1394</v>
      </c>
      <c r="T264" s="2" t="s">
        <v>1416</v>
      </c>
      <c r="U264" s="3" t="s">
        <v>113</v>
      </c>
      <c r="V264" s="2">
        <v>3</v>
      </c>
      <c r="W264" s="3">
        <v>5554</v>
      </c>
      <c r="X264" s="2">
        <v>1</v>
      </c>
      <c r="Y264" s="2">
        <v>1</v>
      </c>
    </row>
    <row r="265" spans="1:25" ht="51" hidden="1" x14ac:dyDescent="0.25">
      <c r="A265" s="2">
        <v>1</v>
      </c>
      <c r="B265" s="2" t="s">
        <v>10</v>
      </c>
      <c r="C265" s="2" t="s">
        <v>164</v>
      </c>
      <c r="D265" s="6" t="s">
        <v>1353</v>
      </c>
      <c r="E265" s="7">
        <v>46030</v>
      </c>
      <c r="F265" s="2" t="s">
        <v>1004</v>
      </c>
      <c r="G265" s="2">
        <v>2026</v>
      </c>
      <c r="H265" s="116" t="s">
        <v>489</v>
      </c>
      <c r="I265" s="2" t="s">
        <v>1337</v>
      </c>
      <c r="J265" s="2" t="s">
        <v>367</v>
      </c>
      <c r="K265" s="36" t="s">
        <v>1388</v>
      </c>
      <c r="L265" s="2">
        <v>1</v>
      </c>
      <c r="M265" s="2" t="s">
        <v>3</v>
      </c>
      <c r="N265" s="43">
        <v>3200000</v>
      </c>
      <c r="O265" s="77">
        <f t="shared" si="44"/>
        <v>3200000</v>
      </c>
      <c r="P265" s="2" t="s">
        <v>2</v>
      </c>
      <c r="Q265" s="2" t="s">
        <v>516</v>
      </c>
      <c r="R265" s="2">
        <v>7386</v>
      </c>
      <c r="S265" s="2" t="s">
        <v>1395</v>
      </c>
      <c r="T265" s="2" t="s">
        <v>2010</v>
      </c>
      <c r="U265" s="3" t="s">
        <v>113</v>
      </c>
      <c r="V265" s="2">
        <v>3</v>
      </c>
      <c r="W265" s="3">
        <v>19568</v>
      </c>
      <c r="X265" s="2">
        <v>1</v>
      </c>
      <c r="Y265" s="2">
        <v>1</v>
      </c>
    </row>
    <row r="266" spans="1:25" ht="38.450000000000003" hidden="1" customHeight="1" x14ac:dyDescent="0.25">
      <c r="A266" s="2">
        <v>1</v>
      </c>
      <c r="B266" s="2" t="s">
        <v>55</v>
      </c>
      <c r="C266" s="2" t="s">
        <v>164</v>
      </c>
      <c r="D266" s="6" t="s">
        <v>566</v>
      </c>
      <c r="E266" s="7">
        <v>46031</v>
      </c>
      <c r="F266" s="2" t="s">
        <v>1004</v>
      </c>
      <c r="G266" s="2">
        <v>2026</v>
      </c>
      <c r="H266" s="116" t="s">
        <v>489</v>
      </c>
      <c r="I266" s="2" t="s">
        <v>1338</v>
      </c>
      <c r="J266" s="2" t="s">
        <v>367</v>
      </c>
      <c r="K266" s="36" t="s">
        <v>1389</v>
      </c>
      <c r="L266" s="2">
        <v>2</v>
      </c>
      <c r="M266" s="2" t="s">
        <v>3</v>
      </c>
      <c r="N266" s="43">
        <v>210000</v>
      </c>
      <c r="O266" s="77">
        <f t="shared" si="44"/>
        <v>420000</v>
      </c>
      <c r="P266" s="2" t="s">
        <v>2</v>
      </c>
      <c r="Q266" s="2" t="s">
        <v>57</v>
      </c>
      <c r="R266" s="2">
        <v>11529</v>
      </c>
      <c r="S266" s="2" t="s">
        <v>1393</v>
      </c>
      <c r="T266" s="2" t="s">
        <v>2011</v>
      </c>
      <c r="U266" s="3" t="s">
        <v>113</v>
      </c>
      <c r="V266" s="2">
        <v>3</v>
      </c>
      <c r="W266" s="3">
        <v>361</v>
      </c>
      <c r="X266" s="2">
        <v>1</v>
      </c>
      <c r="Y266" s="2">
        <v>1</v>
      </c>
    </row>
    <row r="267" spans="1:25" ht="38.450000000000003" hidden="1" customHeight="1" x14ac:dyDescent="0.25">
      <c r="A267" s="2">
        <v>1</v>
      </c>
      <c r="B267" s="2" t="s">
        <v>55</v>
      </c>
      <c r="C267" s="2" t="s">
        <v>164</v>
      </c>
      <c r="D267" s="6" t="s">
        <v>1354</v>
      </c>
      <c r="E267" s="7">
        <v>46031</v>
      </c>
      <c r="F267" s="2" t="s">
        <v>1004</v>
      </c>
      <c r="G267" s="2">
        <v>2026</v>
      </c>
      <c r="H267" s="116" t="s">
        <v>489</v>
      </c>
      <c r="I267" s="2" t="s">
        <v>1339</v>
      </c>
      <c r="J267" s="2" t="s">
        <v>367</v>
      </c>
      <c r="K267" s="36" t="s">
        <v>1340</v>
      </c>
      <c r="L267" s="2">
        <v>1</v>
      </c>
      <c r="M267" s="2" t="s">
        <v>3</v>
      </c>
      <c r="N267" s="43">
        <v>258090</v>
      </c>
      <c r="O267" s="77">
        <f t="shared" si="44"/>
        <v>258090</v>
      </c>
      <c r="P267" s="2" t="s">
        <v>2</v>
      </c>
      <c r="Q267" s="2" t="s">
        <v>57</v>
      </c>
      <c r="R267" s="2">
        <v>11529</v>
      </c>
      <c r="S267" s="2" t="s">
        <v>1396</v>
      </c>
      <c r="T267" s="2" t="s">
        <v>2008</v>
      </c>
      <c r="U267" s="3" t="s">
        <v>113</v>
      </c>
      <c r="V267" s="2">
        <v>3</v>
      </c>
      <c r="W267" s="3">
        <v>361</v>
      </c>
      <c r="X267" s="2">
        <v>1</v>
      </c>
      <c r="Y267" s="2">
        <v>1</v>
      </c>
    </row>
    <row r="268" spans="1:25" ht="38.450000000000003" hidden="1" customHeight="1" x14ac:dyDescent="0.25">
      <c r="A268" s="2">
        <v>1</v>
      </c>
      <c r="B268" s="2" t="s">
        <v>55</v>
      </c>
      <c r="C268" s="2" t="s">
        <v>164</v>
      </c>
      <c r="D268" s="6" t="s">
        <v>1354</v>
      </c>
      <c r="E268" s="7">
        <v>46031</v>
      </c>
      <c r="F268" s="2" t="s">
        <v>1004</v>
      </c>
      <c r="G268" s="2">
        <v>2026</v>
      </c>
      <c r="H268" s="116" t="s">
        <v>489</v>
      </c>
      <c r="I268" s="2" t="s">
        <v>1341</v>
      </c>
      <c r="J268" s="2" t="s">
        <v>367</v>
      </c>
      <c r="K268" s="36" t="s">
        <v>1390</v>
      </c>
      <c r="L268" s="2">
        <v>2</v>
      </c>
      <c r="M268" s="2" t="s">
        <v>3</v>
      </c>
      <c r="N268" s="43">
        <v>97440</v>
      </c>
      <c r="O268" s="77">
        <f t="shared" si="44"/>
        <v>194880</v>
      </c>
      <c r="P268" s="2" t="s">
        <v>2</v>
      </c>
      <c r="Q268" s="2" t="s">
        <v>57</v>
      </c>
      <c r="R268" s="2">
        <v>11529</v>
      </c>
      <c r="S268" s="2" t="s">
        <v>1397</v>
      </c>
      <c r="T268" s="2" t="s">
        <v>2009</v>
      </c>
      <c r="U268" s="3" t="s">
        <v>113</v>
      </c>
      <c r="V268" s="2">
        <v>3</v>
      </c>
      <c r="W268" s="3">
        <v>320</v>
      </c>
      <c r="X268" s="2">
        <v>1</v>
      </c>
      <c r="Y268" s="2">
        <v>1</v>
      </c>
    </row>
    <row r="269" spans="1:25" ht="38.450000000000003" hidden="1" customHeight="1" x14ac:dyDescent="0.25">
      <c r="A269" s="2">
        <v>1</v>
      </c>
      <c r="B269" s="2" t="s">
        <v>55</v>
      </c>
      <c r="C269" s="2" t="s">
        <v>164</v>
      </c>
      <c r="D269" s="6" t="s">
        <v>1355</v>
      </c>
      <c r="E269" s="7">
        <v>46031</v>
      </c>
      <c r="F269" s="2" t="s">
        <v>1004</v>
      </c>
      <c r="G269" s="2">
        <v>2026</v>
      </c>
      <c r="H269" s="116" t="s">
        <v>489</v>
      </c>
      <c r="I269" s="2" t="s">
        <v>1342</v>
      </c>
      <c r="J269" s="2" t="s">
        <v>367</v>
      </c>
      <c r="K269" s="36" t="s">
        <v>1391</v>
      </c>
      <c r="L269" s="2">
        <v>2</v>
      </c>
      <c r="M269" s="2" t="s">
        <v>3</v>
      </c>
      <c r="N269" s="43">
        <v>232575</v>
      </c>
      <c r="O269" s="77">
        <f t="shared" si="44"/>
        <v>465150</v>
      </c>
      <c r="P269" s="2" t="s">
        <v>2</v>
      </c>
      <c r="Q269" s="2" t="s">
        <v>57</v>
      </c>
      <c r="R269" s="2">
        <v>11529</v>
      </c>
      <c r="S269" s="2" t="s">
        <v>1398</v>
      </c>
      <c r="T269" s="2" t="s">
        <v>2004</v>
      </c>
      <c r="U269" s="3" t="s">
        <v>113</v>
      </c>
      <c r="V269" s="2">
        <v>3</v>
      </c>
      <c r="W269" s="3">
        <v>320</v>
      </c>
      <c r="X269" s="2">
        <v>1</v>
      </c>
      <c r="Y269" s="2">
        <v>1</v>
      </c>
    </row>
    <row r="270" spans="1:25" ht="38.450000000000003" hidden="1" customHeight="1" x14ac:dyDescent="0.25">
      <c r="A270" s="2">
        <v>1</v>
      </c>
      <c r="B270" s="2" t="s">
        <v>55</v>
      </c>
      <c r="C270" s="2" t="s">
        <v>164</v>
      </c>
      <c r="D270" s="6" t="s">
        <v>1355</v>
      </c>
      <c r="E270" s="7">
        <v>46031</v>
      </c>
      <c r="F270" s="2" t="s">
        <v>1004</v>
      </c>
      <c r="G270" s="2">
        <v>2026</v>
      </c>
      <c r="H270" s="116" t="s">
        <v>489</v>
      </c>
      <c r="I270" s="2" t="s">
        <v>1343</v>
      </c>
      <c r="J270" s="2" t="s">
        <v>367</v>
      </c>
      <c r="K270" s="36" t="s">
        <v>1392</v>
      </c>
      <c r="L270" s="2">
        <v>2</v>
      </c>
      <c r="M270" s="2" t="s">
        <v>3</v>
      </c>
      <c r="N270" s="43">
        <v>246015</v>
      </c>
      <c r="O270" s="77">
        <f t="shared" si="44"/>
        <v>492030</v>
      </c>
      <c r="P270" s="2" t="s">
        <v>2</v>
      </c>
      <c r="Q270" s="2" t="s">
        <v>57</v>
      </c>
      <c r="R270" s="2">
        <v>11529</v>
      </c>
      <c r="S270" s="2" t="s">
        <v>1399</v>
      </c>
      <c r="T270" s="2" t="s">
        <v>2005</v>
      </c>
      <c r="U270" s="3" t="s">
        <v>113</v>
      </c>
      <c r="V270" s="2">
        <v>3</v>
      </c>
      <c r="W270" s="3">
        <v>322</v>
      </c>
      <c r="X270" s="2">
        <v>1</v>
      </c>
      <c r="Y270" s="2">
        <v>1</v>
      </c>
    </row>
    <row r="271" spans="1:25" ht="38.450000000000003" hidden="1" customHeight="1" x14ac:dyDescent="0.25">
      <c r="A271" s="2">
        <v>1</v>
      </c>
      <c r="B271" s="2" t="s">
        <v>10</v>
      </c>
      <c r="C271" s="2" t="s">
        <v>164</v>
      </c>
      <c r="D271" s="6" t="s">
        <v>1356</v>
      </c>
      <c r="E271" s="7">
        <v>46031</v>
      </c>
      <c r="F271" s="2" t="s">
        <v>1004</v>
      </c>
      <c r="G271" s="2">
        <v>2026</v>
      </c>
      <c r="H271" s="116" t="s">
        <v>489</v>
      </c>
      <c r="I271" s="2" t="s">
        <v>1344</v>
      </c>
      <c r="J271" s="2" t="s">
        <v>367</v>
      </c>
      <c r="K271" s="36" t="s">
        <v>1345</v>
      </c>
      <c r="L271" s="2">
        <v>2</v>
      </c>
      <c r="M271" s="2" t="s">
        <v>3</v>
      </c>
      <c r="N271" s="43">
        <v>756000</v>
      </c>
      <c r="O271" s="77">
        <f t="shared" si="44"/>
        <v>1512000</v>
      </c>
      <c r="P271" s="2" t="s">
        <v>2</v>
      </c>
      <c r="Q271" s="2" t="s">
        <v>57</v>
      </c>
      <c r="R271" s="2">
        <v>11529</v>
      </c>
      <c r="S271" s="2" t="s">
        <v>1400</v>
      </c>
      <c r="T271" s="2" t="s">
        <v>2007</v>
      </c>
      <c r="U271" s="3" t="s">
        <v>113</v>
      </c>
      <c r="V271" s="2">
        <v>3</v>
      </c>
      <c r="W271" s="3">
        <v>331</v>
      </c>
      <c r="X271" s="2">
        <v>1</v>
      </c>
      <c r="Y271" s="2">
        <v>1</v>
      </c>
    </row>
    <row r="272" spans="1:25" ht="38.450000000000003" hidden="1" customHeight="1" x14ac:dyDescent="0.25">
      <c r="A272" s="2">
        <v>1</v>
      </c>
      <c r="B272" s="2" t="s">
        <v>55</v>
      </c>
      <c r="C272" s="2" t="s">
        <v>164</v>
      </c>
      <c r="D272" s="6" t="s">
        <v>1357</v>
      </c>
      <c r="E272" s="7">
        <v>46031</v>
      </c>
      <c r="F272" s="2" t="s">
        <v>1004</v>
      </c>
      <c r="G272" s="2">
        <v>2026</v>
      </c>
      <c r="H272" s="116" t="s">
        <v>489</v>
      </c>
      <c r="I272" s="2" t="s">
        <v>1346</v>
      </c>
      <c r="J272" s="2" t="s">
        <v>367</v>
      </c>
      <c r="K272" s="36" t="s">
        <v>1347</v>
      </c>
      <c r="L272" s="2">
        <v>4</v>
      </c>
      <c r="M272" s="2" t="s">
        <v>3</v>
      </c>
      <c r="N272" s="43">
        <v>150045</v>
      </c>
      <c r="O272" s="77">
        <f t="shared" si="44"/>
        <v>600180</v>
      </c>
      <c r="P272" s="2" t="s">
        <v>2</v>
      </c>
      <c r="Q272" s="2" t="s">
        <v>57</v>
      </c>
      <c r="R272" s="2">
        <v>11529</v>
      </c>
      <c r="S272" s="2" t="s">
        <v>1401</v>
      </c>
      <c r="T272" s="2" t="s">
        <v>2003</v>
      </c>
      <c r="U272" s="3" t="s">
        <v>113</v>
      </c>
      <c r="V272" s="2">
        <v>3</v>
      </c>
      <c r="W272" s="3">
        <v>326</v>
      </c>
      <c r="X272" s="2">
        <v>1</v>
      </c>
      <c r="Y272" s="2">
        <v>1</v>
      </c>
    </row>
    <row r="273" spans="1:25" ht="38.450000000000003" hidden="1" customHeight="1" x14ac:dyDescent="0.25">
      <c r="A273" s="2">
        <v>1</v>
      </c>
      <c r="B273" s="2" t="s">
        <v>55</v>
      </c>
      <c r="C273" s="2" t="s">
        <v>164</v>
      </c>
      <c r="D273" s="6" t="s">
        <v>554</v>
      </c>
      <c r="E273" s="7">
        <v>46031</v>
      </c>
      <c r="F273" s="2" t="s">
        <v>1004</v>
      </c>
      <c r="G273" s="2">
        <v>2026</v>
      </c>
      <c r="H273" s="2" t="s">
        <v>112</v>
      </c>
      <c r="I273" s="2" t="s">
        <v>1348</v>
      </c>
      <c r="J273" s="2" t="s">
        <v>367</v>
      </c>
      <c r="K273" s="36" t="s">
        <v>1741</v>
      </c>
      <c r="L273" s="2">
        <v>2</v>
      </c>
      <c r="M273" s="2" t="s">
        <v>3</v>
      </c>
      <c r="N273" s="43"/>
      <c r="O273" s="77">
        <f t="shared" si="44"/>
        <v>0</v>
      </c>
      <c r="P273" s="2" t="s">
        <v>2</v>
      </c>
      <c r="Q273" s="2" t="s">
        <v>57</v>
      </c>
      <c r="R273" s="2"/>
      <c r="S273" s="2" t="s">
        <v>1402</v>
      </c>
      <c r="T273" s="2"/>
      <c r="U273" s="3" t="s">
        <v>112</v>
      </c>
      <c r="V273" s="2">
        <v>4</v>
      </c>
      <c r="W273" s="3"/>
      <c r="X273" s="2">
        <v>1</v>
      </c>
      <c r="Y273" s="2">
        <v>1</v>
      </c>
    </row>
    <row r="274" spans="1:25" ht="38.450000000000003" hidden="1" customHeight="1" x14ac:dyDescent="0.25">
      <c r="A274" s="2">
        <v>1</v>
      </c>
      <c r="B274" s="2" t="s">
        <v>489</v>
      </c>
      <c r="C274" s="2" t="s">
        <v>164</v>
      </c>
      <c r="D274" s="6" t="s">
        <v>1351</v>
      </c>
      <c r="E274" s="7">
        <v>46030</v>
      </c>
      <c r="F274" s="2" t="s">
        <v>1004</v>
      </c>
      <c r="G274" s="2">
        <v>2026</v>
      </c>
      <c r="H274" s="2" t="s">
        <v>489</v>
      </c>
      <c r="I274" s="2" t="s">
        <v>1349</v>
      </c>
      <c r="J274" s="2" t="s">
        <v>367</v>
      </c>
      <c r="K274" s="36" t="s">
        <v>1350</v>
      </c>
      <c r="L274" s="2">
        <v>100</v>
      </c>
      <c r="M274" s="2" t="s">
        <v>3</v>
      </c>
      <c r="N274" s="43">
        <v>1682.42</v>
      </c>
      <c r="O274" s="77">
        <f t="shared" si="44"/>
        <v>168242</v>
      </c>
      <c r="P274" s="2" t="s">
        <v>2</v>
      </c>
      <c r="Q274" s="2" t="s">
        <v>1386</v>
      </c>
      <c r="R274" s="2">
        <v>102445</v>
      </c>
      <c r="S274" s="2" t="s">
        <v>1332</v>
      </c>
      <c r="T274" s="2" t="s">
        <v>1387</v>
      </c>
      <c r="U274" s="3" t="s">
        <v>113</v>
      </c>
      <c r="V274" s="2">
        <v>3</v>
      </c>
      <c r="W274" s="3" t="s">
        <v>1667</v>
      </c>
      <c r="X274" s="2">
        <v>1</v>
      </c>
      <c r="Y274" s="2">
        <v>1</v>
      </c>
    </row>
    <row r="275" spans="1:25" ht="38.450000000000003" hidden="1" customHeight="1" x14ac:dyDescent="0.25">
      <c r="A275" s="2">
        <v>1</v>
      </c>
      <c r="B275" s="2" t="s">
        <v>53</v>
      </c>
      <c r="C275" s="2" t="s">
        <v>164</v>
      </c>
      <c r="D275" s="6" t="s">
        <v>1475</v>
      </c>
      <c r="E275" s="7">
        <v>46033</v>
      </c>
      <c r="F275" s="2" t="s">
        <v>1004</v>
      </c>
      <c r="G275" s="2">
        <v>2026</v>
      </c>
      <c r="H275" s="116" t="s">
        <v>489</v>
      </c>
      <c r="I275" s="2" t="s">
        <v>1471</v>
      </c>
      <c r="J275" s="2" t="s">
        <v>367</v>
      </c>
      <c r="K275" s="36" t="s">
        <v>1469</v>
      </c>
      <c r="L275" s="2">
        <v>40</v>
      </c>
      <c r="M275" s="2" t="s">
        <v>3</v>
      </c>
      <c r="N275" s="43">
        <v>14385</v>
      </c>
      <c r="O275" s="77">
        <f t="shared" si="44"/>
        <v>575400</v>
      </c>
      <c r="P275" s="2" t="s">
        <v>2</v>
      </c>
      <c r="Q275" s="2" t="s">
        <v>57</v>
      </c>
      <c r="R275" s="2">
        <v>11529</v>
      </c>
      <c r="S275" s="2" t="s">
        <v>1476</v>
      </c>
      <c r="T275" s="2" t="s">
        <v>2002</v>
      </c>
      <c r="U275" s="3" t="s">
        <v>113</v>
      </c>
      <c r="V275" s="2">
        <v>3</v>
      </c>
      <c r="W275" s="3">
        <v>320</v>
      </c>
      <c r="X275" s="2">
        <v>1</v>
      </c>
      <c r="Y275" s="2">
        <v>1</v>
      </c>
    </row>
    <row r="276" spans="1:25" ht="38.450000000000003" hidden="1" customHeight="1" x14ac:dyDescent="0.25">
      <c r="A276" s="2">
        <v>1</v>
      </c>
      <c r="B276" s="2" t="s">
        <v>44</v>
      </c>
      <c r="C276" s="2" t="s">
        <v>164</v>
      </c>
      <c r="D276" s="6" t="s">
        <v>736</v>
      </c>
      <c r="E276" s="7">
        <v>46033</v>
      </c>
      <c r="F276" s="2" t="s">
        <v>1004</v>
      </c>
      <c r="G276" s="2">
        <v>2026</v>
      </c>
      <c r="H276" s="116" t="s">
        <v>489</v>
      </c>
      <c r="I276" s="2" t="s">
        <v>1472</v>
      </c>
      <c r="J276" s="2" t="s">
        <v>367</v>
      </c>
      <c r="K276" s="36" t="s">
        <v>1470</v>
      </c>
      <c r="L276" s="2">
        <v>4</v>
      </c>
      <c r="M276" s="2" t="s">
        <v>3</v>
      </c>
      <c r="N276" s="43">
        <v>150045</v>
      </c>
      <c r="O276" s="77">
        <f t="shared" si="44"/>
        <v>600180</v>
      </c>
      <c r="P276" s="2" t="s">
        <v>2</v>
      </c>
      <c r="Q276" s="2" t="s">
        <v>57</v>
      </c>
      <c r="R276" s="2">
        <v>11529</v>
      </c>
      <c r="S276" s="2" t="s">
        <v>1477</v>
      </c>
      <c r="T276" s="2" t="s">
        <v>2001</v>
      </c>
      <c r="U276" s="3" t="s">
        <v>113</v>
      </c>
      <c r="V276" s="2">
        <v>3</v>
      </c>
      <c r="W276" s="3">
        <v>320</v>
      </c>
      <c r="X276" s="2">
        <v>1</v>
      </c>
      <c r="Y276" s="2">
        <v>1</v>
      </c>
    </row>
    <row r="277" spans="1:25" ht="38.450000000000003" hidden="1" customHeight="1" x14ac:dyDescent="0.25">
      <c r="A277" s="2">
        <v>1</v>
      </c>
      <c r="B277" s="2" t="s">
        <v>55</v>
      </c>
      <c r="C277" s="2" t="s">
        <v>164</v>
      </c>
      <c r="D277" s="6" t="s">
        <v>1355</v>
      </c>
      <c r="E277" s="7">
        <v>46033</v>
      </c>
      <c r="F277" s="2" t="s">
        <v>1004</v>
      </c>
      <c r="G277" s="2">
        <v>2026</v>
      </c>
      <c r="H277" s="116" t="s">
        <v>489</v>
      </c>
      <c r="I277" s="2" t="s">
        <v>1473</v>
      </c>
      <c r="J277" s="2" t="s">
        <v>367</v>
      </c>
      <c r="K277" s="36" t="s">
        <v>1391</v>
      </c>
      <c r="L277" s="2">
        <v>2</v>
      </c>
      <c r="M277" s="2" t="s">
        <v>3</v>
      </c>
      <c r="N277" s="43">
        <v>366030</v>
      </c>
      <c r="O277" s="77">
        <f t="shared" si="44"/>
        <v>732060</v>
      </c>
      <c r="P277" s="2" t="s">
        <v>2</v>
      </c>
      <c r="Q277" s="2" t="s">
        <v>57</v>
      </c>
      <c r="R277" s="2">
        <v>11529</v>
      </c>
      <c r="S277" s="2" t="s">
        <v>1478</v>
      </c>
      <c r="T277" s="2" t="s">
        <v>2000</v>
      </c>
      <c r="U277" s="3" t="s">
        <v>113</v>
      </c>
      <c r="V277" s="2">
        <v>3</v>
      </c>
      <c r="W277" s="3">
        <v>319</v>
      </c>
      <c r="X277" s="2">
        <v>1</v>
      </c>
      <c r="Y277" s="2">
        <v>1</v>
      </c>
    </row>
    <row r="278" spans="1:25" ht="38.450000000000003" hidden="1" customHeight="1" x14ac:dyDescent="0.25">
      <c r="A278" s="2">
        <v>1</v>
      </c>
      <c r="B278" s="2" t="s">
        <v>55</v>
      </c>
      <c r="C278" s="2" t="s">
        <v>164</v>
      </c>
      <c r="D278" s="6" t="s">
        <v>1137</v>
      </c>
      <c r="E278" s="7">
        <v>46033</v>
      </c>
      <c r="F278" s="2" t="s">
        <v>1004</v>
      </c>
      <c r="G278" s="2">
        <v>2026</v>
      </c>
      <c r="H278" s="2" t="s">
        <v>489</v>
      </c>
      <c r="I278" s="2" t="s">
        <v>1474</v>
      </c>
      <c r="J278" s="2" t="s">
        <v>367</v>
      </c>
      <c r="K278" s="36" t="s">
        <v>1468</v>
      </c>
      <c r="L278" s="2">
        <v>4</v>
      </c>
      <c r="M278" s="2" t="s">
        <v>3</v>
      </c>
      <c r="N278" s="43">
        <v>42000</v>
      </c>
      <c r="O278" s="77">
        <f t="shared" si="44"/>
        <v>168000</v>
      </c>
      <c r="P278" s="2" t="s">
        <v>2</v>
      </c>
      <c r="Q278" s="2" t="s">
        <v>67</v>
      </c>
      <c r="R278" s="2" t="s">
        <v>295</v>
      </c>
      <c r="S278" s="2" t="s">
        <v>1479</v>
      </c>
      <c r="T278" s="2" t="s">
        <v>1514</v>
      </c>
      <c r="U278" s="3" t="s">
        <v>113</v>
      </c>
      <c r="V278" s="2">
        <v>3</v>
      </c>
      <c r="W278" s="3">
        <v>407</v>
      </c>
      <c r="X278" s="2">
        <v>1</v>
      </c>
      <c r="Y278" s="2">
        <v>1</v>
      </c>
    </row>
    <row r="279" spans="1:25" ht="38.450000000000003" hidden="1" customHeight="1" x14ac:dyDescent="0.25">
      <c r="A279" s="2">
        <v>1</v>
      </c>
      <c r="B279" s="2" t="s">
        <v>44</v>
      </c>
      <c r="C279" s="2" t="s">
        <v>164</v>
      </c>
      <c r="D279" s="6" t="s">
        <v>1546</v>
      </c>
      <c r="E279" s="7">
        <v>46038</v>
      </c>
      <c r="F279" s="2" t="s">
        <v>1004</v>
      </c>
      <c r="G279" s="2">
        <v>2026</v>
      </c>
      <c r="H279" s="116" t="s">
        <v>489</v>
      </c>
      <c r="I279" s="2" t="s">
        <v>1490</v>
      </c>
      <c r="J279" s="2" t="s">
        <v>367</v>
      </c>
      <c r="K279" s="36" t="s">
        <v>1542</v>
      </c>
      <c r="L279" s="2">
        <v>10</v>
      </c>
      <c r="M279" s="2" t="s">
        <v>3</v>
      </c>
      <c r="N279" s="43">
        <v>22050</v>
      </c>
      <c r="O279" s="77">
        <f t="shared" si="44"/>
        <v>220500</v>
      </c>
      <c r="P279" s="2" t="s">
        <v>2</v>
      </c>
      <c r="Q279" s="2" t="s">
        <v>57</v>
      </c>
      <c r="R279" s="2">
        <v>11529</v>
      </c>
      <c r="S279" s="2" t="s">
        <v>1577</v>
      </c>
      <c r="T279" s="2" t="s">
        <v>2022</v>
      </c>
      <c r="U279" s="3" t="s">
        <v>113</v>
      </c>
      <c r="V279" s="2">
        <v>3</v>
      </c>
      <c r="W279" s="3">
        <v>322</v>
      </c>
      <c r="X279" s="2">
        <v>1</v>
      </c>
      <c r="Y279" s="2">
        <v>1</v>
      </c>
    </row>
    <row r="280" spans="1:25" ht="38.450000000000003" hidden="1" customHeight="1" x14ac:dyDescent="0.25">
      <c r="A280" s="2">
        <v>1</v>
      </c>
      <c r="B280" s="2" t="s">
        <v>44</v>
      </c>
      <c r="C280" s="2" t="s">
        <v>164</v>
      </c>
      <c r="D280" s="6" t="s">
        <v>1547</v>
      </c>
      <c r="E280" s="7">
        <v>46038</v>
      </c>
      <c r="F280" s="2" t="s">
        <v>1004</v>
      </c>
      <c r="G280" s="2">
        <v>2026</v>
      </c>
      <c r="H280" s="116" t="s">
        <v>489</v>
      </c>
      <c r="I280" s="2" t="s">
        <v>1491</v>
      </c>
      <c r="J280" s="2" t="s">
        <v>367</v>
      </c>
      <c r="K280" s="36" t="s">
        <v>1543</v>
      </c>
      <c r="L280" s="2">
        <v>3</v>
      </c>
      <c r="M280" s="2" t="s">
        <v>3</v>
      </c>
      <c r="N280" s="43">
        <v>162645</v>
      </c>
      <c r="O280" s="77">
        <f t="shared" si="44"/>
        <v>487935</v>
      </c>
      <c r="P280" s="2" t="s">
        <v>2</v>
      </c>
      <c r="Q280" s="2" t="s">
        <v>57</v>
      </c>
      <c r="R280" s="2">
        <v>11529</v>
      </c>
      <c r="S280" s="2" t="s">
        <v>1578</v>
      </c>
      <c r="T280" s="2" t="s">
        <v>2023</v>
      </c>
      <c r="U280" s="3" t="s">
        <v>113</v>
      </c>
      <c r="V280" s="2">
        <v>3</v>
      </c>
      <c r="W280" s="3">
        <v>322</v>
      </c>
      <c r="X280" s="2">
        <v>1</v>
      </c>
      <c r="Y280" s="2">
        <v>1</v>
      </c>
    </row>
    <row r="281" spans="1:25" ht="38.450000000000003" hidden="1" customHeight="1" x14ac:dyDescent="0.25">
      <c r="A281" s="2">
        <v>1</v>
      </c>
      <c r="B281" s="2" t="s">
        <v>55</v>
      </c>
      <c r="C281" s="2" t="s">
        <v>164</v>
      </c>
      <c r="D281" s="6" t="s">
        <v>1548</v>
      </c>
      <c r="E281" s="7">
        <v>46038</v>
      </c>
      <c r="F281" s="2" t="s">
        <v>1004</v>
      </c>
      <c r="G281" s="2">
        <v>2026</v>
      </c>
      <c r="H281" s="116" t="s">
        <v>489</v>
      </c>
      <c r="I281" s="2" t="s">
        <v>1492</v>
      </c>
      <c r="J281" s="2" t="s">
        <v>367</v>
      </c>
      <c r="K281" s="36" t="s">
        <v>1539</v>
      </c>
      <c r="L281" s="2">
        <v>2</v>
      </c>
      <c r="M281" s="2" t="s">
        <v>3</v>
      </c>
      <c r="N281" s="43">
        <v>276045</v>
      </c>
      <c r="O281" s="77">
        <f t="shared" si="44"/>
        <v>552090</v>
      </c>
      <c r="P281" s="2" t="s">
        <v>2</v>
      </c>
      <c r="Q281" s="2" t="s">
        <v>57</v>
      </c>
      <c r="R281" s="2">
        <v>11529</v>
      </c>
      <c r="S281" s="2" t="s">
        <v>1579</v>
      </c>
      <c r="T281" s="2" t="s">
        <v>2024</v>
      </c>
      <c r="U281" s="3" t="s">
        <v>113</v>
      </c>
      <c r="V281" s="2">
        <v>3</v>
      </c>
      <c r="W281" s="3">
        <v>326</v>
      </c>
      <c r="X281" s="2">
        <v>1</v>
      </c>
      <c r="Y281" s="2">
        <v>1</v>
      </c>
    </row>
    <row r="282" spans="1:25" ht="38.450000000000003" hidden="1" customHeight="1" x14ac:dyDescent="0.25">
      <c r="A282" s="2">
        <v>1</v>
      </c>
      <c r="B282" s="2" t="s">
        <v>44</v>
      </c>
      <c r="C282" s="2" t="s">
        <v>164</v>
      </c>
      <c r="D282" s="6" t="s">
        <v>754</v>
      </c>
      <c r="E282" s="7">
        <v>46041</v>
      </c>
      <c r="F282" s="2" t="s">
        <v>1004</v>
      </c>
      <c r="G282" s="2">
        <v>2026</v>
      </c>
      <c r="H282" s="116" t="s">
        <v>489</v>
      </c>
      <c r="I282" s="2" t="s">
        <v>1493</v>
      </c>
      <c r="J282" s="2" t="s">
        <v>367</v>
      </c>
      <c r="K282" s="36" t="s">
        <v>1545</v>
      </c>
      <c r="L282" s="2">
        <v>1</v>
      </c>
      <c r="M282" s="2" t="s">
        <v>3</v>
      </c>
      <c r="N282" s="43">
        <v>336000</v>
      </c>
      <c r="O282" s="77">
        <f t="shared" si="44"/>
        <v>336000</v>
      </c>
      <c r="P282" s="2" t="s">
        <v>2</v>
      </c>
      <c r="Q282" s="2" t="s">
        <v>57</v>
      </c>
      <c r="R282" s="2">
        <v>11529</v>
      </c>
      <c r="S282" s="2" t="s">
        <v>1580</v>
      </c>
      <c r="T282" s="2" t="s">
        <v>2015</v>
      </c>
      <c r="U282" s="3" t="s">
        <v>113</v>
      </c>
      <c r="V282" s="2">
        <v>3</v>
      </c>
      <c r="W282" s="3">
        <v>326</v>
      </c>
      <c r="X282" s="2">
        <v>1</v>
      </c>
      <c r="Y282" s="2">
        <v>1</v>
      </c>
    </row>
    <row r="283" spans="1:25" ht="38.450000000000003" hidden="1" customHeight="1" x14ac:dyDescent="0.25">
      <c r="A283" s="2">
        <v>1</v>
      </c>
      <c r="B283" s="2" t="s">
        <v>44</v>
      </c>
      <c r="C283" s="2" t="s">
        <v>164</v>
      </c>
      <c r="D283" s="6" t="s">
        <v>1549</v>
      </c>
      <c r="E283" s="7">
        <v>46041</v>
      </c>
      <c r="F283" s="2" t="s">
        <v>1004</v>
      </c>
      <c r="G283" s="2">
        <v>2026</v>
      </c>
      <c r="H283" s="116" t="s">
        <v>489</v>
      </c>
      <c r="I283" s="2" t="s">
        <v>1494</v>
      </c>
      <c r="J283" s="2" t="s">
        <v>367</v>
      </c>
      <c r="K283" s="36" t="s">
        <v>1544</v>
      </c>
      <c r="L283" s="2">
        <v>1</v>
      </c>
      <c r="M283" s="2" t="s">
        <v>3</v>
      </c>
      <c r="N283" s="43">
        <v>210000</v>
      </c>
      <c r="O283" s="77">
        <f t="shared" si="44"/>
        <v>210000</v>
      </c>
      <c r="P283" s="2" t="s">
        <v>2</v>
      </c>
      <c r="Q283" s="2" t="s">
        <v>57</v>
      </c>
      <c r="R283" s="2">
        <v>11529</v>
      </c>
      <c r="S283" s="2" t="s">
        <v>1581</v>
      </c>
      <c r="T283" s="2" t="s">
        <v>2016</v>
      </c>
      <c r="U283" s="3" t="s">
        <v>113</v>
      </c>
      <c r="V283" s="2">
        <v>3</v>
      </c>
      <c r="W283" s="3">
        <v>342</v>
      </c>
      <c r="X283" s="2">
        <v>1</v>
      </c>
      <c r="Y283" s="2">
        <v>1</v>
      </c>
    </row>
    <row r="284" spans="1:25" ht="38.450000000000003" hidden="1" customHeight="1" x14ac:dyDescent="0.25">
      <c r="A284" s="2">
        <v>1</v>
      </c>
      <c r="B284" s="2" t="s">
        <v>489</v>
      </c>
      <c r="C284" s="2" t="s">
        <v>164</v>
      </c>
      <c r="D284" s="6" t="s">
        <v>1550</v>
      </c>
      <c r="E284" s="7">
        <v>46041</v>
      </c>
      <c r="F284" s="2" t="s">
        <v>1004</v>
      </c>
      <c r="G284" s="2">
        <v>2026</v>
      </c>
      <c r="H284" s="116" t="s">
        <v>489</v>
      </c>
      <c r="I284" s="2" t="s">
        <v>1495</v>
      </c>
      <c r="J284" s="2" t="s">
        <v>367</v>
      </c>
      <c r="K284" s="36" t="s">
        <v>1582</v>
      </c>
      <c r="L284" s="2">
        <v>50</v>
      </c>
      <c r="M284" s="2" t="s">
        <v>3</v>
      </c>
      <c r="N284" s="43">
        <v>7600</v>
      </c>
      <c r="O284" s="77">
        <f t="shared" si="44"/>
        <v>380000</v>
      </c>
      <c r="P284" s="2" t="s">
        <v>2</v>
      </c>
      <c r="Q284" s="2" t="s">
        <v>57</v>
      </c>
      <c r="R284" s="2">
        <v>11501</v>
      </c>
      <c r="S284" s="2" t="s">
        <v>1584</v>
      </c>
      <c r="T284" s="2" t="s">
        <v>1642</v>
      </c>
      <c r="U284" s="104" t="s">
        <v>113</v>
      </c>
      <c r="V284" s="2">
        <v>3</v>
      </c>
      <c r="W284" s="3">
        <v>361</v>
      </c>
      <c r="X284" s="2">
        <v>1</v>
      </c>
      <c r="Y284" s="2">
        <v>1</v>
      </c>
    </row>
    <row r="285" spans="1:25" ht="38.450000000000003" hidden="1" customHeight="1" x14ac:dyDescent="0.25">
      <c r="A285" s="2">
        <v>1</v>
      </c>
      <c r="B285" s="2" t="s">
        <v>489</v>
      </c>
      <c r="C285" s="2" t="s">
        <v>164</v>
      </c>
      <c r="D285" s="6" t="s">
        <v>1138</v>
      </c>
      <c r="E285" s="7">
        <v>46041</v>
      </c>
      <c r="F285" s="2" t="s">
        <v>1004</v>
      </c>
      <c r="G285" s="2">
        <v>2026</v>
      </c>
      <c r="H285" s="116" t="s">
        <v>489</v>
      </c>
      <c r="I285" s="2" t="s">
        <v>1496</v>
      </c>
      <c r="J285" s="2" t="s">
        <v>367</v>
      </c>
      <c r="K285" s="36" t="s">
        <v>1583</v>
      </c>
      <c r="L285" s="2">
        <v>50</v>
      </c>
      <c r="M285" s="2" t="s">
        <v>3</v>
      </c>
      <c r="N285" s="43">
        <v>9000</v>
      </c>
      <c r="O285" s="77">
        <f t="shared" si="44"/>
        <v>450000</v>
      </c>
      <c r="P285" s="2" t="s">
        <v>2</v>
      </c>
      <c r="Q285" s="2" t="s">
        <v>57</v>
      </c>
      <c r="R285" s="2">
        <v>11501</v>
      </c>
      <c r="S285" s="2" t="s">
        <v>1585</v>
      </c>
      <c r="T285" s="2" t="s">
        <v>1638</v>
      </c>
      <c r="U285" s="104" t="s">
        <v>113</v>
      </c>
      <c r="V285" s="2">
        <v>3</v>
      </c>
      <c r="W285" s="3">
        <v>361</v>
      </c>
      <c r="X285" s="2">
        <v>1</v>
      </c>
      <c r="Y285" s="2">
        <v>1</v>
      </c>
    </row>
    <row r="286" spans="1:25" ht="38.450000000000003" hidden="1" customHeight="1" x14ac:dyDescent="0.25">
      <c r="A286" s="2">
        <v>1</v>
      </c>
      <c r="B286" s="2" t="s">
        <v>489</v>
      </c>
      <c r="C286" s="2" t="s">
        <v>164</v>
      </c>
      <c r="D286" s="6" t="s">
        <v>1551</v>
      </c>
      <c r="E286" s="7">
        <v>46041</v>
      </c>
      <c r="F286" s="2" t="s">
        <v>1004</v>
      </c>
      <c r="G286" s="2">
        <v>2026</v>
      </c>
      <c r="H286" s="116" t="s">
        <v>489</v>
      </c>
      <c r="I286" s="2" t="s">
        <v>1497</v>
      </c>
      <c r="J286" s="2" t="s">
        <v>367</v>
      </c>
      <c r="K286" s="36" t="s">
        <v>1540</v>
      </c>
      <c r="L286" s="2">
        <v>8</v>
      </c>
      <c r="M286" s="2" t="s">
        <v>3</v>
      </c>
      <c r="N286" s="43">
        <v>73800</v>
      </c>
      <c r="O286" s="77">
        <f t="shared" si="44"/>
        <v>590400</v>
      </c>
      <c r="P286" s="2" t="s">
        <v>2</v>
      </c>
      <c r="Q286" s="2" t="s">
        <v>57</v>
      </c>
      <c r="R286" s="2">
        <v>11501</v>
      </c>
      <c r="S286" s="2" t="s">
        <v>1586</v>
      </c>
      <c r="T286" s="2" t="s">
        <v>1643</v>
      </c>
      <c r="U286" s="104" t="s">
        <v>113</v>
      </c>
      <c r="V286" s="2">
        <v>3</v>
      </c>
      <c r="W286" s="3">
        <v>326</v>
      </c>
      <c r="X286" s="2">
        <v>1</v>
      </c>
      <c r="Y286" s="2">
        <v>1</v>
      </c>
    </row>
    <row r="287" spans="1:25" ht="38.450000000000003" hidden="1" customHeight="1" x14ac:dyDescent="0.25">
      <c r="A287" s="2">
        <v>1</v>
      </c>
      <c r="B287" s="2" t="s">
        <v>55</v>
      </c>
      <c r="C287" s="2" t="s">
        <v>164</v>
      </c>
      <c r="D287" s="6" t="s">
        <v>1548</v>
      </c>
      <c r="E287" s="7">
        <v>46041</v>
      </c>
      <c r="F287" s="2" t="s">
        <v>1004</v>
      </c>
      <c r="G287" s="2">
        <v>2026</v>
      </c>
      <c r="H287" s="116" t="s">
        <v>489</v>
      </c>
      <c r="I287" s="2" t="s">
        <v>1498</v>
      </c>
      <c r="J287" s="2" t="s">
        <v>367</v>
      </c>
      <c r="K287" s="36" t="s">
        <v>1541</v>
      </c>
      <c r="L287" s="2">
        <v>4</v>
      </c>
      <c r="M287" s="2" t="s">
        <v>3</v>
      </c>
      <c r="N287" s="43">
        <v>270060</v>
      </c>
      <c r="O287" s="77">
        <f t="shared" si="44"/>
        <v>1080240</v>
      </c>
      <c r="P287" s="2" t="s">
        <v>2</v>
      </c>
      <c r="Q287" s="2" t="s">
        <v>57</v>
      </c>
      <c r="R287" s="2">
        <v>11529</v>
      </c>
      <c r="S287" s="2" t="s">
        <v>1587</v>
      </c>
      <c r="T287" s="2" t="s">
        <v>2017</v>
      </c>
      <c r="U287" s="3" t="s">
        <v>113</v>
      </c>
      <c r="V287" s="2">
        <v>3</v>
      </c>
      <c r="W287" s="3">
        <v>361</v>
      </c>
      <c r="X287" s="2">
        <v>1</v>
      </c>
      <c r="Y287" s="2">
        <v>1</v>
      </c>
    </row>
    <row r="288" spans="1:25" ht="38.450000000000003" hidden="1" customHeight="1" x14ac:dyDescent="0.25">
      <c r="A288" s="2">
        <v>3</v>
      </c>
      <c r="B288" s="2" t="s">
        <v>53</v>
      </c>
      <c r="C288" s="2" t="s">
        <v>164</v>
      </c>
      <c r="D288" s="6" t="s">
        <v>754</v>
      </c>
      <c r="E288" s="7">
        <v>46035</v>
      </c>
      <c r="F288" s="2" t="s">
        <v>1004</v>
      </c>
      <c r="G288" s="2">
        <v>2026</v>
      </c>
      <c r="H288" s="2" t="s">
        <v>489</v>
      </c>
      <c r="I288" s="2" t="s">
        <v>1499</v>
      </c>
      <c r="J288" s="2" t="s">
        <v>1504</v>
      </c>
      <c r="K288" s="36" t="s">
        <v>1505</v>
      </c>
      <c r="L288" s="2">
        <v>10</v>
      </c>
      <c r="M288" s="2" t="s">
        <v>3</v>
      </c>
      <c r="N288" s="43">
        <v>20530</v>
      </c>
      <c r="O288" s="77">
        <f t="shared" si="44"/>
        <v>205300</v>
      </c>
      <c r="P288" s="2" t="s">
        <v>2</v>
      </c>
      <c r="Q288" s="2" t="s">
        <v>1501</v>
      </c>
      <c r="R288" s="2" t="s">
        <v>295</v>
      </c>
      <c r="S288" s="2" t="s">
        <v>1502</v>
      </c>
      <c r="T288" s="2" t="s">
        <v>1656</v>
      </c>
      <c r="U288" s="104" t="s">
        <v>113</v>
      </c>
      <c r="V288" s="2">
        <v>3</v>
      </c>
      <c r="W288" s="3">
        <v>34451</v>
      </c>
      <c r="X288" s="2">
        <v>1</v>
      </c>
      <c r="Y288" s="2">
        <v>1</v>
      </c>
    </row>
    <row r="289" spans="1:25" ht="38.450000000000003" hidden="1" customHeight="1" x14ac:dyDescent="0.25">
      <c r="A289" s="2"/>
      <c r="B289" s="2" t="s">
        <v>53</v>
      </c>
      <c r="C289" s="2" t="s">
        <v>164</v>
      </c>
      <c r="D289" s="6" t="s">
        <v>754</v>
      </c>
      <c r="E289" s="7">
        <v>46035</v>
      </c>
      <c r="F289" s="2" t="s">
        <v>1004</v>
      </c>
      <c r="G289" s="2">
        <v>2026</v>
      </c>
      <c r="H289" s="2" t="s">
        <v>489</v>
      </c>
      <c r="I289" s="2" t="s">
        <v>1499</v>
      </c>
      <c r="J289" s="2" t="s">
        <v>1506</v>
      </c>
      <c r="K289" s="36" t="s">
        <v>1507</v>
      </c>
      <c r="L289" s="2">
        <v>15</v>
      </c>
      <c r="M289" s="2" t="s">
        <v>3</v>
      </c>
      <c r="N289" s="43">
        <v>35772</v>
      </c>
      <c r="O289" s="77">
        <f t="shared" si="44"/>
        <v>536580</v>
      </c>
      <c r="P289" s="2" t="s">
        <v>2</v>
      </c>
      <c r="Q289" s="2" t="s">
        <v>1501</v>
      </c>
      <c r="R289" s="2" t="s">
        <v>295</v>
      </c>
      <c r="S289" s="2" t="s">
        <v>1502</v>
      </c>
      <c r="T289" s="2" t="s">
        <v>1656</v>
      </c>
      <c r="U289" s="104" t="s">
        <v>113</v>
      </c>
      <c r="V289" s="2">
        <v>3</v>
      </c>
      <c r="W289" s="3">
        <v>34451</v>
      </c>
      <c r="X289" s="2"/>
      <c r="Y289" s="2">
        <v>1</v>
      </c>
    </row>
    <row r="290" spans="1:25" ht="38.450000000000003" hidden="1" customHeight="1" x14ac:dyDescent="0.25">
      <c r="A290" s="2"/>
      <c r="B290" s="2" t="s">
        <v>53</v>
      </c>
      <c r="C290" s="2" t="s">
        <v>164</v>
      </c>
      <c r="D290" s="6" t="s">
        <v>754</v>
      </c>
      <c r="E290" s="7">
        <v>46035</v>
      </c>
      <c r="F290" s="2" t="s">
        <v>1004</v>
      </c>
      <c r="G290" s="2">
        <v>2026</v>
      </c>
      <c r="H290" s="2" t="s">
        <v>489</v>
      </c>
      <c r="I290" s="2" t="s">
        <v>1499</v>
      </c>
      <c r="J290" s="2" t="s">
        <v>1508</v>
      </c>
      <c r="K290" s="36" t="s">
        <v>1509</v>
      </c>
      <c r="L290" s="2">
        <v>12</v>
      </c>
      <c r="M290" s="2" t="s">
        <v>3</v>
      </c>
      <c r="N290" s="43">
        <v>4960</v>
      </c>
      <c r="O290" s="77">
        <f t="shared" si="44"/>
        <v>59520</v>
      </c>
      <c r="P290" s="2" t="s">
        <v>2</v>
      </c>
      <c r="Q290" s="2" t="s">
        <v>1501</v>
      </c>
      <c r="R290" s="2" t="s">
        <v>295</v>
      </c>
      <c r="S290" s="2" t="s">
        <v>1502</v>
      </c>
      <c r="T290" s="2" t="s">
        <v>1656</v>
      </c>
      <c r="U290" s="104" t="s">
        <v>113</v>
      </c>
      <c r="V290" s="2">
        <v>3</v>
      </c>
      <c r="W290" s="3">
        <v>34451</v>
      </c>
      <c r="X290" s="2"/>
      <c r="Y290" s="2">
        <v>1</v>
      </c>
    </row>
    <row r="291" spans="1:25" ht="38.450000000000003" hidden="1" customHeight="1" x14ac:dyDescent="0.25">
      <c r="A291" s="2">
        <v>1</v>
      </c>
      <c r="B291" s="2" t="s">
        <v>53</v>
      </c>
      <c r="C291" s="2" t="s">
        <v>164</v>
      </c>
      <c r="D291" s="6" t="s">
        <v>754</v>
      </c>
      <c r="E291" s="7">
        <v>46035</v>
      </c>
      <c r="F291" s="2" t="s">
        <v>1004</v>
      </c>
      <c r="G291" s="2">
        <v>2026</v>
      </c>
      <c r="H291" s="2" t="s">
        <v>489</v>
      </c>
      <c r="I291" s="2" t="s">
        <v>1500</v>
      </c>
      <c r="J291" s="2" t="s">
        <v>1199</v>
      </c>
      <c r="K291" s="36" t="s">
        <v>1588</v>
      </c>
      <c r="L291" s="2">
        <v>30</v>
      </c>
      <c r="M291" s="2" t="s">
        <v>3</v>
      </c>
      <c r="N291" s="43">
        <v>8820.0499999999993</v>
      </c>
      <c r="O291" s="77">
        <f t="shared" si="44"/>
        <v>264601.5</v>
      </c>
      <c r="P291" s="2" t="s">
        <v>2</v>
      </c>
      <c r="Q291" s="2" t="s">
        <v>1501</v>
      </c>
      <c r="R291" s="2" t="s">
        <v>295</v>
      </c>
      <c r="S291" s="2" t="s">
        <v>1503</v>
      </c>
      <c r="T291" s="2" t="s">
        <v>1657</v>
      </c>
      <c r="U291" s="104" t="s">
        <v>113</v>
      </c>
      <c r="V291" s="2">
        <v>3</v>
      </c>
      <c r="W291" s="3">
        <v>34488</v>
      </c>
      <c r="X291" s="2">
        <v>1</v>
      </c>
      <c r="Y291" s="2">
        <v>1</v>
      </c>
    </row>
    <row r="292" spans="1:25" ht="38.450000000000003" hidden="1" customHeight="1" x14ac:dyDescent="0.25">
      <c r="A292" s="2">
        <v>1</v>
      </c>
      <c r="B292" s="2" t="s">
        <v>44</v>
      </c>
      <c r="C292" s="2" t="s">
        <v>164</v>
      </c>
      <c r="D292" s="6" t="s">
        <v>1597</v>
      </c>
      <c r="E292" s="7">
        <v>46041</v>
      </c>
      <c r="F292" s="2" t="s">
        <v>1004</v>
      </c>
      <c r="G292" s="2">
        <v>2026</v>
      </c>
      <c r="H292" s="116" t="s">
        <v>489</v>
      </c>
      <c r="I292" s="2" t="s">
        <v>1552</v>
      </c>
      <c r="J292" s="2" t="s">
        <v>367</v>
      </c>
      <c r="K292" s="36" t="s">
        <v>1589</v>
      </c>
      <c r="L292" s="2">
        <v>1</v>
      </c>
      <c r="M292" s="2" t="s">
        <v>3</v>
      </c>
      <c r="N292" s="43">
        <v>366030</v>
      </c>
      <c r="O292" s="77">
        <f t="shared" si="44"/>
        <v>366030</v>
      </c>
      <c r="P292" s="2" t="s">
        <v>2</v>
      </c>
      <c r="Q292" s="2" t="s">
        <v>57</v>
      </c>
      <c r="R292" s="2">
        <v>11529</v>
      </c>
      <c r="S292" s="2" t="s">
        <v>1604</v>
      </c>
      <c r="T292" s="2" t="s">
        <v>2049</v>
      </c>
      <c r="U292" s="3" t="s">
        <v>113</v>
      </c>
      <c r="V292" s="2">
        <v>3</v>
      </c>
      <c r="W292" s="3">
        <v>325</v>
      </c>
      <c r="X292" s="2">
        <v>1</v>
      </c>
      <c r="Y292" s="2">
        <v>1</v>
      </c>
    </row>
    <row r="293" spans="1:25" ht="38.450000000000003" hidden="1" customHeight="1" x14ac:dyDescent="0.25">
      <c r="A293" s="2">
        <v>1</v>
      </c>
      <c r="B293" s="2" t="s">
        <v>44</v>
      </c>
      <c r="C293" s="2" t="s">
        <v>164</v>
      </c>
      <c r="D293" s="6" t="s">
        <v>754</v>
      </c>
      <c r="E293" s="7">
        <v>46041</v>
      </c>
      <c r="F293" s="2" t="s">
        <v>1004</v>
      </c>
      <c r="G293" s="2">
        <v>2026</v>
      </c>
      <c r="H293" s="116" t="s">
        <v>489</v>
      </c>
      <c r="I293" s="2" t="s">
        <v>1553</v>
      </c>
      <c r="J293" s="2" t="s">
        <v>367</v>
      </c>
      <c r="K293" s="36" t="s">
        <v>1590</v>
      </c>
      <c r="L293" s="2">
        <v>2</v>
      </c>
      <c r="M293" s="2" t="s">
        <v>3</v>
      </c>
      <c r="N293" s="43">
        <v>16800</v>
      </c>
      <c r="O293" s="77">
        <f t="shared" si="44"/>
        <v>33600</v>
      </c>
      <c r="P293" s="2" t="s">
        <v>2</v>
      </c>
      <c r="Q293" s="2" t="s">
        <v>57</v>
      </c>
      <c r="R293" s="2">
        <v>11529</v>
      </c>
      <c r="S293" s="2" t="s">
        <v>1605</v>
      </c>
      <c r="T293" s="2" t="s">
        <v>2018</v>
      </c>
      <c r="U293" s="3" t="s">
        <v>113</v>
      </c>
      <c r="V293" s="2">
        <v>3</v>
      </c>
      <c r="W293" s="3">
        <v>342</v>
      </c>
      <c r="X293" s="2">
        <v>1</v>
      </c>
      <c r="Y293" s="2">
        <v>1</v>
      </c>
    </row>
    <row r="294" spans="1:25" ht="38.450000000000003" hidden="1" customHeight="1" x14ac:dyDescent="0.25">
      <c r="A294" s="2">
        <v>1</v>
      </c>
      <c r="B294" s="2" t="s">
        <v>53</v>
      </c>
      <c r="C294" s="2" t="s">
        <v>164</v>
      </c>
      <c r="D294" s="6" t="s">
        <v>1608</v>
      </c>
      <c r="E294" s="7">
        <v>46041</v>
      </c>
      <c r="F294" s="2" t="s">
        <v>1004</v>
      </c>
      <c r="G294" s="2">
        <v>2026</v>
      </c>
      <c r="H294" s="116" t="s">
        <v>489</v>
      </c>
      <c r="I294" s="2" t="s">
        <v>1554</v>
      </c>
      <c r="J294" s="2" t="s">
        <v>367</v>
      </c>
      <c r="K294" s="36" t="s">
        <v>1606</v>
      </c>
      <c r="L294" s="2">
        <v>2</v>
      </c>
      <c r="M294" s="2" t="s">
        <v>3</v>
      </c>
      <c r="N294" s="43">
        <v>210000</v>
      </c>
      <c r="O294" s="77">
        <f t="shared" si="44"/>
        <v>420000</v>
      </c>
      <c r="P294" s="2" t="s">
        <v>2</v>
      </c>
      <c r="Q294" s="2" t="s">
        <v>57</v>
      </c>
      <c r="R294" s="2">
        <v>11529</v>
      </c>
      <c r="S294" s="2" t="s">
        <v>1609</v>
      </c>
      <c r="T294" s="2" t="s">
        <v>2019</v>
      </c>
      <c r="U294" s="3" t="s">
        <v>113</v>
      </c>
      <c r="V294" s="2">
        <v>3</v>
      </c>
      <c r="W294" s="3">
        <v>361</v>
      </c>
      <c r="X294" s="2">
        <v>1</v>
      </c>
      <c r="Y294" s="2">
        <v>1</v>
      </c>
    </row>
    <row r="295" spans="1:25" ht="38.450000000000003" hidden="1" customHeight="1" x14ac:dyDescent="0.25">
      <c r="A295" s="2">
        <v>1</v>
      </c>
      <c r="B295" s="2" t="s">
        <v>53</v>
      </c>
      <c r="C295" s="2" t="s">
        <v>164</v>
      </c>
      <c r="D295" s="6" t="s">
        <v>1598</v>
      </c>
      <c r="E295" s="7">
        <v>46041</v>
      </c>
      <c r="F295" s="2" t="s">
        <v>1004</v>
      </c>
      <c r="G295" s="2">
        <v>2026</v>
      </c>
      <c r="H295" s="116" t="s">
        <v>489</v>
      </c>
      <c r="I295" s="2" t="s">
        <v>1555</v>
      </c>
      <c r="J295" s="2" t="s">
        <v>367</v>
      </c>
      <c r="K295" s="36" t="s">
        <v>1607</v>
      </c>
      <c r="L295" s="2">
        <v>2</v>
      </c>
      <c r="M295" s="2" t="s">
        <v>3</v>
      </c>
      <c r="N295" s="43">
        <v>72030</v>
      </c>
      <c r="O295" s="77">
        <f t="shared" si="44"/>
        <v>144060</v>
      </c>
      <c r="P295" s="2" t="s">
        <v>2</v>
      </c>
      <c r="Q295" s="2" t="s">
        <v>57</v>
      </c>
      <c r="R295" s="2">
        <v>11529</v>
      </c>
      <c r="S295" s="2" t="s">
        <v>1610</v>
      </c>
      <c r="T295" s="2" t="s">
        <v>2020</v>
      </c>
      <c r="U295" s="3" t="s">
        <v>113</v>
      </c>
      <c r="V295" s="2">
        <v>3</v>
      </c>
      <c r="W295" s="3">
        <v>361</v>
      </c>
      <c r="X295" s="2">
        <v>1</v>
      </c>
      <c r="Y295" s="2">
        <v>1</v>
      </c>
    </row>
    <row r="296" spans="1:25" ht="38.450000000000003" hidden="1" customHeight="1" x14ac:dyDescent="0.25">
      <c r="A296" s="2">
        <v>1</v>
      </c>
      <c r="B296" s="2" t="s">
        <v>53</v>
      </c>
      <c r="C296" s="2" t="s">
        <v>164</v>
      </c>
      <c r="D296" s="6" t="s">
        <v>1599</v>
      </c>
      <c r="E296" s="7">
        <v>46041</v>
      </c>
      <c r="F296" s="2" t="s">
        <v>1004</v>
      </c>
      <c r="G296" s="2">
        <v>2026</v>
      </c>
      <c r="H296" s="116" t="s">
        <v>489</v>
      </c>
      <c r="I296" s="2" t="s">
        <v>1556</v>
      </c>
      <c r="J296" s="2" t="s">
        <v>367</v>
      </c>
      <c r="K296" s="36" t="s">
        <v>1591</v>
      </c>
      <c r="L296" s="2">
        <v>1</v>
      </c>
      <c r="M296" s="2" t="s">
        <v>3</v>
      </c>
      <c r="N296" s="43">
        <v>1680000</v>
      </c>
      <c r="O296" s="77">
        <f t="shared" si="44"/>
        <v>1680000</v>
      </c>
      <c r="P296" s="2" t="s">
        <v>2</v>
      </c>
      <c r="Q296" s="2" t="s">
        <v>57</v>
      </c>
      <c r="R296" s="2">
        <v>11529</v>
      </c>
      <c r="S296" s="2" t="s">
        <v>1611</v>
      </c>
      <c r="T296" s="2" t="s">
        <v>2021</v>
      </c>
      <c r="U296" s="3" t="s">
        <v>113</v>
      </c>
      <c r="V296" s="2">
        <v>3</v>
      </c>
      <c r="W296" s="3">
        <v>330</v>
      </c>
      <c r="X296" s="2">
        <v>1</v>
      </c>
      <c r="Y296" s="2">
        <v>1</v>
      </c>
    </row>
    <row r="297" spans="1:25" ht="38.450000000000003" hidden="1" customHeight="1" x14ac:dyDescent="0.25">
      <c r="A297" s="2">
        <v>1</v>
      </c>
      <c r="B297" s="2" t="s">
        <v>10</v>
      </c>
      <c r="C297" s="2" t="s">
        <v>164</v>
      </c>
      <c r="D297" s="6" t="s">
        <v>1565</v>
      </c>
      <c r="E297" s="7">
        <v>46041</v>
      </c>
      <c r="F297" s="2" t="s">
        <v>1004</v>
      </c>
      <c r="G297" s="2">
        <v>2026</v>
      </c>
      <c r="H297" s="116" t="s">
        <v>489</v>
      </c>
      <c r="I297" s="2" t="s">
        <v>1557</v>
      </c>
      <c r="J297" s="2" t="s">
        <v>1008</v>
      </c>
      <c r="K297" s="36" t="s">
        <v>1596</v>
      </c>
      <c r="L297" s="2">
        <v>12</v>
      </c>
      <c r="M297" s="2" t="s">
        <v>3</v>
      </c>
      <c r="N297" s="43">
        <v>2700</v>
      </c>
      <c r="O297" s="77">
        <f t="shared" si="44"/>
        <v>32400</v>
      </c>
      <c r="P297" s="2" t="s">
        <v>2</v>
      </c>
      <c r="Q297" s="2" t="s">
        <v>1567</v>
      </c>
      <c r="R297" s="2" t="s">
        <v>219</v>
      </c>
      <c r="S297" s="2" t="s">
        <v>1612</v>
      </c>
      <c r="T297" s="2" t="s">
        <v>1637</v>
      </c>
      <c r="U297" s="104" t="s">
        <v>113</v>
      </c>
      <c r="V297" s="2">
        <v>3</v>
      </c>
      <c r="W297" s="3">
        <v>89243</v>
      </c>
      <c r="X297" s="2">
        <v>1</v>
      </c>
      <c r="Y297" s="2">
        <v>1</v>
      </c>
    </row>
    <row r="298" spans="1:25" ht="38.450000000000003" hidden="1" customHeight="1" x14ac:dyDescent="0.25">
      <c r="A298" s="2">
        <v>1</v>
      </c>
      <c r="B298" s="2" t="s">
        <v>53</v>
      </c>
      <c r="C298" s="2" t="s">
        <v>164</v>
      </c>
      <c r="D298" s="6" t="s">
        <v>1600</v>
      </c>
      <c r="E298" s="7">
        <v>46041</v>
      </c>
      <c r="F298" s="2" t="s">
        <v>1004</v>
      </c>
      <c r="G298" s="2">
        <v>2026</v>
      </c>
      <c r="H298" s="116" t="s">
        <v>489</v>
      </c>
      <c r="I298" s="2" t="s">
        <v>1558</v>
      </c>
      <c r="J298" s="2" t="s">
        <v>367</v>
      </c>
      <c r="K298" s="36" t="s">
        <v>1592</v>
      </c>
      <c r="L298" s="2">
        <v>2</v>
      </c>
      <c r="M298" s="2" t="s">
        <v>3</v>
      </c>
      <c r="N298" s="43">
        <v>228060</v>
      </c>
      <c r="O298" s="77">
        <f t="shared" si="44"/>
        <v>456120</v>
      </c>
      <c r="P298" s="2" t="s">
        <v>2</v>
      </c>
      <c r="Q298" s="2" t="s">
        <v>57</v>
      </c>
      <c r="R298" s="2">
        <v>11529</v>
      </c>
      <c r="S298" s="2" t="s">
        <v>1613</v>
      </c>
      <c r="T298" s="2" t="s">
        <v>2040</v>
      </c>
      <c r="U298" s="3" t="s">
        <v>113</v>
      </c>
      <c r="V298" s="2">
        <v>3</v>
      </c>
      <c r="W298" s="3">
        <v>361</v>
      </c>
      <c r="X298" s="2">
        <v>1</v>
      </c>
      <c r="Y298" s="2">
        <v>1</v>
      </c>
    </row>
    <row r="299" spans="1:25" ht="38.450000000000003" hidden="1" customHeight="1" x14ac:dyDescent="0.25">
      <c r="A299" s="2">
        <v>1</v>
      </c>
      <c r="B299" s="2" t="s">
        <v>44</v>
      </c>
      <c r="C299" s="2" t="s">
        <v>164</v>
      </c>
      <c r="D299" s="6" t="s">
        <v>1601</v>
      </c>
      <c r="E299" s="7">
        <v>46041</v>
      </c>
      <c r="F299" s="2" t="s">
        <v>1004</v>
      </c>
      <c r="G299" s="2">
        <v>2026</v>
      </c>
      <c r="H299" s="116" t="s">
        <v>489</v>
      </c>
      <c r="I299" s="2" t="s">
        <v>1559</v>
      </c>
      <c r="J299" s="2" t="s">
        <v>367</v>
      </c>
      <c r="K299" s="36" t="s">
        <v>1593</v>
      </c>
      <c r="L299" s="2">
        <v>2</v>
      </c>
      <c r="M299" s="2" t="s">
        <v>3</v>
      </c>
      <c r="N299" s="43">
        <v>588000</v>
      </c>
      <c r="O299" s="77">
        <f t="shared" si="44"/>
        <v>1176000</v>
      </c>
      <c r="P299" s="2" t="s">
        <v>2</v>
      </c>
      <c r="Q299" s="2" t="s">
        <v>57</v>
      </c>
      <c r="R299" s="2">
        <v>11529</v>
      </c>
      <c r="S299" s="2" t="s">
        <v>1615</v>
      </c>
      <c r="T299" s="2" t="s">
        <v>2041</v>
      </c>
      <c r="U299" s="3" t="s">
        <v>113</v>
      </c>
      <c r="V299" s="2">
        <v>3</v>
      </c>
      <c r="W299" s="3">
        <v>332</v>
      </c>
      <c r="X299" s="2">
        <v>1</v>
      </c>
      <c r="Y299" s="2">
        <v>1</v>
      </c>
    </row>
    <row r="300" spans="1:25" ht="38.450000000000003" hidden="1" customHeight="1" x14ac:dyDescent="0.25">
      <c r="A300" s="2">
        <v>1</v>
      </c>
      <c r="B300" s="2" t="s">
        <v>44</v>
      </c>
      <c r="C300" s="2" t="s">
        <v>164</v>
      </c>
      <c r="D300" s="6" t="s">
        <v>1601</v>
      </c>
      <c r="E300" s="7">
        <v>46041</v>
      </c>
      <c r="F300" s="2" t="s">
        <v>1004</v>
      </c>
      <c r="G300" s="2">
        <v>2026</v>
      </c>
      <c r="H300" s="116" t="s">
        <v>489</v>
      </c>
      <c r="I300" s="2" t="s">
        <v>1560</v>
      </c>
      <c r="J300" s="2" t="s">
        <v>367</v>
      </c>
      <c r="K300" s="36" t="s">
        <v>1614</v>
      </c>
      <c r="L300" s="2">
        <v>2</v>
      </c>
      <c r="M300" s="2" t="s">
        <v>3</v>
      </c>
      <c r="N300" s="43">
        <v>215775</v>
      </c>
      <c r="O300" s="77">
        <f t="shared" si="44"/>
        <v>431550</v>
      </c>
      <c r="P300" s="2" t="s">
        <v>2</v>
      </c>
      <c r="Q300" s="2" t="s">
        <v>57</v>
      </c>
      <c r="R300" s="2">
        <v>11529</v>
      </c>
      <c r="S300" s="2" t="s">
        <v>1616</v>
      </c>
      <c r="T300" s="2" t="s">
        <v>2042</v>
      </c>
      <c r="U300" s="3" t="s">
        <v>113</v>
      </c>
      <c r="V300" s="2">
        <v>3</v>
      </c>
      <c r="W300" s="3">
        <v>332</v>
      </c>
      <c r="X300" s="2">
        <v>1</v>
      </c>
      <c r="Y300" s="2">
        <v>1</v>
      </c>
    </row>
    <row r="301" spans="1:25" ht="38.450000000000003" hidden="1" customHeight="1" x14ac:dyDescent="0.25">
      <c r="A301" s="2">
        <v>1</v>
      </c>
      <c r="B301" s="2" t="s">
        <v>55</v>
      </c>
      <c r="C301" s="2" t="s">
        <v>164</v>
      </c>
      <c r="D301" s="6" t="s">
        <v>1602</v>
      </c>
      <c r="E301" s="7">
        <v>46042</v>
      </c>
      <c r="F301" s="2" t="s">
        <v>1004</v>
      </c>
      <c r="G301" s="2">
        <v>2026</v>
      </c>
      <c r="H301" s="116" t="s">
        <v>489</v>
      </c>
      <c r="I301" s="2" t="s">
        <v>1561</v>
      </c>
      <c r="J301" s="2" t="s">
        <v>367</v>
      </c>
      <c r="K301" s="36" t="s">
        <v>1594</v>
      </c>
      <c r="L301" s="2">
        <v>2</v>
      </c>
      <c r="M301" s="2" t="s">
        <v>3</v>
      </c>
      <c r="N301" s="43">
        <v>336000</v>
      </c>
      <c r="O301" s="77">
        <f t="shared" si="44"/>
        <v>672000</v>
      </c>
      <c r="P301" s="2" t="s">
        <v>2</v>
      </c>
      <c r="Q301" s="2" t="s">
        <v>57</v>
      </c>
      <c r="R301" s="2">
        <v>11529</v>
      </c>
      <c r="S301" s="2" t="s">
        <v>1617</v>
      </c>
      <c r="T301" s="2" t="s">
        <v>1996</v>
      </c>
      <c r="U301" s="3" t="s">
        <v>113</v>
      </c>
      <c r="V301" s="2">
        <v>3</v>
      </c>
      <c r="W301" s="3">
        <v>332</v>
      </c>
      <c r="X301" s="2">
        <v>1</v>
      </c>
      <c r="Y301" s="2">
        <v>1</v>
      </c>
    </row>
    <row r="302" spans="1:25" ht="38.450000000000003" hidden="1" customHeight="1" x14ac:dyDescent="0.25">
      <c r="A302" s="2">
        <v>1</v>
      </c>
      <c r="B302" s="2" t="s">
        <v>55</v>
      </c>
      <c r="C302" s="2" t="s">
        <v>164</v>
      </c>
      <c r="D302" s="6" t="s">
        <v>1603</v>
      </c>
      <c r="E302" s="7">
        <v>46042</v>
      </c>
      <c r="F302" s="2" t="s">
        <v>1004</v>
      </c>
      <c r="G302" s="2">
        <v>2026</v>
      </c>
      <c r="H302" s="116" t="s">
        <v>489</v>
      </c>
      <c r="I302" s="2" t="s">
        <v>1562</v>
      </c>
      <c r="J302" s="2" t="s">
        <v>367</v>
      </c>
      <c r="K302" s="36" t="s">
        <v>1595</v>
      </c>
      <c r="L302" s="2">
        <v>30</v>
      </c>
      <c r="M302" s="2" t="s">
        <v>3</v>
      </c>
      <c r="N302" s="43">
        <v>45675</v>
      </c>
      <c r="O302" s="77">
        <f t="shared" si="44"/>
        <v>1370250</v>
      </c>
      <c r="P302" s="2" t="s">
        <v>2</v>
      </c>
      <c r="Q302" s="2" t="s">
        <v>57</v>
      </c>
      <c r="R302" s="2">
        <v>11529</v>
      </c>
      <c r="S302" s="2" t="s">
        <v>1618</v>
      </c>
      <c r="T302" s="2" t="s">
        <v>1997</v>
      </c>
      <c r="U302" s="3" t="s">
        <v>113</v>
      </c>
      <c r="V302" s="2">
        <v>3</v>
      </c>
      <c r="W302" s="3">
        <v>332</v>
      </c>
      <c r="X302" s="2">
        <v>1</v>
      </c>
      <c r="Y302" s="2">
        <v>1</v>
      </c>
    </row>
    <row r="303" spans="1:25" ht="37.9" hidden="1" customHeight="1" x14ac:dyDescent="0.25">
      <c r="A303" s="2">
        <v>1</v>
      </c>
      <c r="B303" s="2" t="s">
        <v>55</v>
      </c>
      <c r="C303" s="2" t="s">
        <v>164</v>
      </c>
      <c r="D303" s="6" t="s">
        <v>1603</v>
      </c>
      <c r="E303" s="7">
        <v>46042</v>
      </c>
      <c r="F303" s="2" t="s">
        <v>1004</v>
      </c>
      <c r="G303" s="2">
        <v>2026</v>
      </c>
      <c r="H303" s="116" t="s">
        <v>489</v>
      </c>
      <c r="I303" s="2" t="s">
        <v>1563</v>
      </c>
      <c r="J303" s="2" t="s">
        <v>1008</v>
      </c>
      <c r="K303" s="36" t="s">
        <v>1619</v>
      </c>
      <c r="L303" s="2">
        <v>1</v>
      </c>
      <c r="M303" s="2" t="s">
        <v>3</v>
      </c>
      <c r="N303" s="43">
        <v>354060</v>
      </c>
      <c r="O303" s="77">
        <f t="shared" si="44"/>
        <v>354060</v>
      </c>
      <c r="P303" s="2" t="s">
        <v>2</v>
      </c>
      <c r="Q303" s="2" t="s">
        <v>57</v>
      </c>
      <c r="R303" s="2">
        <v>11529</v>
      </c>
      <c r="S303" s="2" t="s">
        <v>1620</v>
      </c>
      <c r="T303" s="2" t="s">
        <v>1995</v>
      </c>
      <c r="U303" s="3" t="s">
        <v>113</v>
      </c>
      <c r="V303" s="2">
        <v>3</v>
      </c>
      <c r="W303" s="3">
        <v>342</v>
      </c>
      <c r="X303" s="2">
        <v>1</v>
      </c>
      <c r="Y303" s="2">
        <v>1</v>
      </c>
    </row>
    <row r="304" spans="1:25" ht="37.9" hidden="1" customHeight="1" x14ac:dyDescent="0.25">
      <c r="A304" s="2">
        <v>1</v>
      </c>
      <c r="B304" s="2" t="s">
        <v>10</v>
      </c>
      <c r="C304" s="2" t="s">
        <v>164</v>
      </c>
      <c r="D304" s="6" t="s">
        <v>1565</v>
      </c>
      <c r="E304" s="7">
        <v>46038</v>
      </c>
      <c r="F304" s="2" t="s">
        <v>1004</v>
      </c>
      <c r="G304" s="2">
        <v>2026</v>
      </c>
      <c r="H304" s="2" t="s">
        <v>489</v>
      </c>
      <c r="I304" s="2" t="s">
        <v>1564</v>
      </c>
      <c r="J304" s="2" t="s">
        <v>1008</v>
      </c>
      <c r="K304" s="36" t="s">
        <v>1566</v>
      </c>
      <c r="L304" s="2">
        <v>10</v>
      </c>
      <c r="M304" s="2" t="s">
        <v>3</v>
      </c>
      <c r="N304" s="43">
        <v>23001.87</v>
      </c>
      <c r="O304" s="77">
        <f t="shared" si="44"/>
        <v>230018.69999999998</v>
      </c>
      <c r="P304" s="2" t="s">
        <v>2</v>
      </c>
      <c r="Q304" s="2" t="s">
        <v>1567</v>
      </c>
      <c r="R304" s="2" t="s">
        <v>219</v>
      </c>
      <c r="S304" s="2" t="s">
        <v>1568</v>
      </c>
      <c r="T304" s="2" t="s">
        <v>1658</v>
      </c>
      <c r="U304" s="104" t="s">
        <v>113</v>
      </c>
      <c r="V304" s="2">
        <v>3</v>
      </c>
      <c r="W304" s="3">
        <v>89202</v>
      </c>
      <c r="X304" s="2">
        <v>1</v>
      </c>
      <c r="Y304" s="2">
        <v>1</v>
      </c>
    </row>
    <row r="305" spans="1:25" ht="63.75" hidden="1" x14ac:dyDescent="0.25">
      <c r="A305" s="2">
        <v>1</v>
      </c>
      <c r="B305" s="2" t="s">
        <v>16</v>
      </c>
      <c r="C305" s="2" t="s">
        <v>164</v>
      </c>
      <c r="D305" s="6" t="s">
        <v>1299</v>
      </c>
      <c r="E305" s="7">
        <v>46038</v>
      </c>
      <c r="F305" s="2" t="s">
        <v>1004</v>
      </c>
      <c r="G305" s="2">
        <v>2026</v>
      </c>
      <c r="H305" s="2" t="s">
        <v>489</v>
      </c>
      <c r="I305" s="2" t="s">
        <v>1574</v>
      </c>
      <c r="J305" s="2" t="s">
        <v>1008</v>
      </c>
      <c r="K305" s="36" t="s">
        <v>1635</v>
      </c>
      <c r="L305" s="2">
        <v>1</v>
      </c>
      <c r="M305" s="2" t="s">
        <v>3</v>
      </c>
      <c r="N305" s="43">
        <v>967686.78</v>
      </c>
      <c r="O305" s="77">
        <f t="shared" si="44"/>
        <v>967686.78</v>
      </c>
      <c r="P305" s="2" t="s">
        <v>2</v>
      </c>
      <c r="Q305" s="2" t="s">
        <v>1501</v>
      </c>
      <c r="R305" s="2" t="s">
        <v>219</v>
      </c>
      <c r="S305" s="2" t="s">
        <v>1575</v>
      </c>
      <c r="T305" s="2" t="s">
        <v>2244</v>
      </c>
      <c r="U305" s="104" t="s">
        <v>113</v>
      </c>
      <c r="V305" s="2">
        <v>3</v>
      </c>
      <c r="W305" s="3">
        <v>34543</v>
      </c>
      <c r="X305" s="2">
        <v>1</v>
      </c>
      <c r="Y305" s="2">
        <v>1</v>
      </c>
    </row>
    <row r="306" spans="1:25" ht="38.450000000000003" hidden="1" customHeight="1" x14ac:dyDescent="0.25">
      <c r="A306" s="2">
        <v>1</v>
      </c>
      <c r="B306" s="2" t="s">
        <v>55</v>
      </c>
      <c r="C306" s="2" t="s">
        <v>164</v>
      </c>
      <c r="D306" s="6" t="s">
        <v>1628</v>
      </c>
      <c r="E306" s="7">
        <v>46042</v>
      </c>
      <c r="F306" s="2" t="s">
        <v>1004</v>
      </c>
      <c r="G306" s="2">
        <v>2026</v>
      </c>
      <c r="H306" s="116" t="s">
        <v>489</v>
      </c>
      <c r="I306" s="2" t="s">
        <v>1624</v>
      </c>
      <c r="J306" s="2" t="s">
        <v>367</v>
      </c>
      <c r="K306" s="36" t="s">
        <v>1621</v>
      </c>
      <c r="L306" s="2">
        <v>1</v>
      </c>
      <c r="M306" s="2" t="s">
        <v>3</v>
      </c>
      <c r="N306" s="43">
        <v>336000</v>
      </c>
      <c r="O306" s="77">
        <f t="shared" si="44"/>
        <v>336000</v>
      </c>
      <c r="P306" s="2" t="s">
        <v>2</v>
      </c>
      <c r="Q306" s="2" t="s">
        <v>57</v>
      </c>
      <c r="R306" s="2">
        <v>11529</v>
      </c>
      <c r="S306" s="2" t="s">
        <v>1631</v>
      </c>
      <c r="T306" s="2" t="s">
        <v>1994</v>
      </c>
      <c r="U306" s="3" t="s">
        <v>113</v>
      </c>
      <c r="V306" s="2">
        <v>3</v>
      </c>
      <c r="W306" s="3">
        <v>361</v>
      </c>
      <c r="X306" s="2">
        <v>1</v>
      </c>
      <c r="Y306" s="2">
        <v>1</v>
      </c>
    </row>
    <row r="307" spans="1:25" ht="38.450000000000003" hidden="1" customHeight="1" x14ac:dyDescent="0.25">
      <c r="A307" s="2">
        <v>1</v>
      </c>
      <c r="B307" s="2" t="s">
        <v>44</v>
      </c>
      <c r="C307" s="2" t="s">
        <v>164</v>
      </c>
      <c r="D307" s="6" t="s">
        <v>1264</v>
      </c>
      <c r="E307" s="7">
        <v>46042</v>
      </c>
      <c r="F307" s="2" t="s">
        <v>1004</v>
      </c>
      <c r="G307" s="2">
        <v>2026</v>
      </c>
      <c r="H307" s="116" t="s">
        <v>489</v>
      </c>
      <c r="I307" s="2" t="s">
        <v>1625</v>
      </c>
      <c r="J307" s="2" t="s">
        <v>367</v>
      </c>
      <c r="K307" s="36" t="s">
        <v>1622</v>
      </c>
      <c r="L307" s="2">
        <v>2</v>
      </c>
      <c r="M307" s="2" t="s">
        <v>3</v>
      </c>
      <c r="N307" s="43">
        <v>126000</v>
      </c>
      <c r="O307" s="77">
        <f t="shared" si="44"/>
        <v>252000</v>
      </c>
      <c r="P307" s="2" t="s">
        <v>2</v>
      </c>
      <c r="Q307" s="2" t="s">
        <v>57</v>
      </c>
      <c r="R307" s="2">
        <v>11529</v>
      </c>
      <c r="S307" s="2" t="s">
        <v>1632</v>
      </c>
      <c r="T307" s="2" t="s">
        <v>1993</v>
      </c>
      <c r="U307" s="3" t="s">
        <v>113</v>
      </c>
      <c r="V307" s="2">
        <v>3</v>
      </c>
      <c r="W307" s="3">
        <v>361</v>
      </c>
      <c r="X307" s="2">
        <v>1</v>
      </c>
      <c r="Y307" s="2">
        <v>1</v>
      </c>
    </row>
    <row r="308" spans="1:25" ht="38.450000000000003" hidden="1" customHeight="1" x14ac:dyDescent="0.25">
      <c r="A308" s="2">
        <v>1</v>
      </c>
      <c r="B308" s="2" t="s">
        <v>44</v>
      </c>
      <c r="C308" s="2" t="s">
        <v>164</v>
      </c>
      <c r="D308" s="6" t="s">
        <v>1629</v>
      </c>
      <c r="E308" s="7">
        <v>46042</v>
      </c>
      <c r="F308" s="2" t="s">
        <v>1004</v>
      </c>
      <c r="G308" s="2">
        <v>2026</v>
      </c>
      <c r="H308" s="116" t="s">
        <v>489</v>
      </c>
      <c r="I308" s="2" t="s">
        <v>1626</v>
      </c>
      <c r="J308" s="2" t="s">
        <v>367</v>
      </c>
      <c r="K308" s="36" t="s">
        <v>1623</v>
      </c>
      <c r="L308" s="2">
        <v>1</v>
      </c>
      <c r="M308" s="2" t="s">
        <v>3</v>
      </c>
      <c r="N308" s="43">
        <v>840000</v>
      </c>
      <c r="O308" s="77">
        <f t="shared" si="44"/>
        <v>840000</v>
      </c>
      <c r="P308" s="2" t="s">
        <v>2</v>
      </c>
      <c r="Q308" s="2" t="s">
        <v>57</v>
      </c>
      <c r="R308" s="2">
        <v>11529</v>
      </c>
      <c r="S308" s="2" t="s">
        <v>1633</v>
      </c>
      <c r="T308" s="2" t="s">
        <v>1986</v>
      </c>
      <c r="U308" s="3" t="s">
        <v>113</v>
      </c>
      <c r="V308" s="2">
        <v>3</v>
      </c>
      <c r="W308" s="3">
        <v>333</v>
      </c>
      <c r="X308" s="2">
        <v>1</v>
      </c>
      <c r="Y308" s="2">
        <v>1</v>
      </c>
    </row>
    <row r="309" spans="1:25" ht="38.450000000000003" hidden="1" customHeight="1" x14ac:dyDescent="0.25">
      <c r="A309" s="2">
        <v>1</v>
      </c>
      <c r="B309" s="2" t="s">
        <v>44</v>
      </c>
      <c r="C309" s="2" t="s">
        <v>164</v>
      </c>
      <c r="D309" s="6" t="s">
        <v>1630</v>
      </c>
      <c r="E309" s="7">
        <v>46042</v>
      </c>
      <c r="F309" s="2" t="s">
        <v>1004</v>
      </c>
      <c r="G309" s="2">
        <v>2026</v>
      </c>
      <c r="H309" s="116" t="s">
        <v>489</v>
      </c>
      <c r="I309" s="2" t="s">
        <v>1627</v>
      </c>
      <c r="J309" s="2" t="s">
        <v>367</v>
      </c>
      <c r="K309" s="36" t="s">
        <v>1736</v>
      </c>
      <c r="L309" s="2">
        <v>2</v>
      </c>
      <c r="M309" s="2" t="s">
        <v>3</v>
      </c>
      <c r="N309" s="43">
        <v>246015</v>
      </c>
      <c r="O309" s="77">
        <f t="shared" si="44"/>
        <v>492030</v>
      </c>
      <c r="P309" s="2" t="s">
        <v>2</v>
      </c>
      <c r="Q309" s="2" t="s">
        <v>57</v>
      </c>
      <c r="R309" s="2">
        <v>11529</v>
      </c>
      <c r="S309" s="2" t="s">
        <v>1634</v>
      </c>
      <c r="T309" s="2" t="s">
        <v>1985</v>
      </c>
      <c r="U309" s="3" t="s">
        <v>113</v>
      </c>
      <c r="V309" s="2">
        <v>3</v>
      </c>
      <c r="W309" s="3">
        <v>332</v>
      </c>
      <c r="X309" s="2">
        <v>1</v>
      </c>
      <c r="Y309" s="2">
        <v>1</v>
      </c>
    </row>
    <row r="310" spans="1:25" ht="38.450000000000003" hidden="1" customHeight="1" x14ac:dyDescent="0.25">
      <c r="A310" s="2">
        <v>2</v>
      </c>
      <c r="B310" s="2" t="s">
        <v>44</v>
      </c>
      <c r="C310" s="2" t="s">
        <v>164</v>
      </c>
      <c r="D310" s="6" t="s">
        <v>1703</v>
      </c>
      <c r="E310" s="7">
        <v>46050</v>
      </c>
      <c r="F310" s="2" t="s">
        <v>1004</v>
      </c>
      <c r="G310" s="2">
        <v>2026</v>
      </c>
      <c r="H310" s="116" t="s">
        <v>489</v>
      </c>
      <c r="I310" s="2" t="s">
        <v>1675</v>
      </c>
      <c r="J310" s="2" t="s">
        <v>367</v>
      </c>
      <c r="K310" s="36" t="s">
        <v>1739</v>
      </c>
      <c r="L310" s="2">
        <v>1</v>
      </c>
      <c r="M310" s="2" t="s">
        <v>3</v>
      </c>
      <c r="N310" s="43">
        <v>340600</v>
      </c>
      <c r="O310" s="77">
        <f t="shared" si="44"/>
        <v>340600</v>
      </c>
      <c r="P310" s="2" t="s">
        <v>2</v>
      </c>
      <c r="Q310" s="2" t="s">
        <v>57</v>
      </c>
      <c r="R310" s="2">
        <v>11651</v>
      </c>
      <c r="S310" s="2" t="s">
        <v>1715</v>
      </c>
      <c r="T310" s="2" t="s">
        <v>2242</v>
      </c>
      <c r="U310" s="114" t="s">
        <v>113</v>
      </c>
      <c r="V310" s="2">
        <v>3</v>
      </c>
      <c r="W310" s="3">
        <v>342</v>
      </c>
      <c r="X310" s="2">
        <v>1</v>
      </c>
      <c r="Y310" s="2">
        <v>1</v>
      </c>
    </row>
    <row r="311" spans="1:25" ht="38.450000000000003" hidden="1" customHeight="1" x14ac:dyDescent="0.25">
      <c r="A311" s="2"/>
      <c r="B311" s="2" t="s">
        <v>44</v>
      </c>
      <c r="C311" s="2" t="s">
        <v>164</v>
      </c>
      <c r="D311" s="6" t="s">
        <v>1703</v>
      </c>
      <c r="E311" s="7">
        <v>46050</v>
      </c>
      <c r="F311" s="2" t="s">
        <v>1004</v>
      </c>
      <c r="G311" s="2">
        <v>2026</v>
      </c>
      <c r="H311" s="116" t="s">
        <v>489</v>
      </c>
      <c r="I311" s="2" t="s">
        <v>1675</v>
      </c>
      <c r="J311" s="2" t="s">
        <v>367</v>
      </c>
      <c r="K311" s="36" t="s">
        <v>1740</v>
      </c>
      <c r="L311" s="2">
        <v>2</v>
      </c>
      <c r="M311" s="2" t="s">
        <v>3</v>
      </c>
      <c r="N311" s="43">
        <v>130000</v>
      </c>
      <c r="O311" s="77">
        <f t="shared" ref="O311:O317" si="45">N311*L311</f>
        <v>260000</v>
      </c>
      <c r="P311" s="2" t="s">
        <v>2</v>
      </c>
      <c r="Q311" s="2" t="s">
        <v>57</v>
      </c>
      <c r="R311" s="2">
        <v>11651</v>
      </c>
      <c r="S311" s="2" t="s">
        <v>1715</v>
      </c>
      <c r="T311" s="2" t="s">
        <v>2242</v>
      </c>
      <c r="U311" s="114" t="s">
        <v>113</v>
      </c>
      <c r="V311" s="2">
        <v>3</v>
      </c>
      <c r="W311" s="3">
        <v>342</v>
      </c>
      <c r="X311" s="2"/>
      <c r="Y311" s="2">
        <v>1</v>
      </c>
    </row>
    <row r="312" spans="1:25" ht="38.450000000000003" hidden="1" customHeight="1" x14ac:dyDescent="0.25">
      <c r="A312" s="2">
        <v>1</v>
      </c>
      <c r="B312" s="2" t="s">
        <v>44</v>
      </c>
      <c r="C312" s="2" t="s">
        <v>164</v>
      </c>
      <c r="D312" s="6" t="s">
        <v>1704</v>
      </c>
      <c r="E312" s="7">
        <v>46050</v>
      </c>
      <c r="F312" s="2" t="s">
        <v>1004</v>
      </c>
      <c r="G312" s="2">
        <v>2026</v>
      </c>
      <c r="H312" s="116" t="s">
        <v>489</v>
      </c>
      <c r="I312" s="2" t="s">
        <v>1676</v>
      </c>
      <c r="J312" s="2" t="s">
        <v>367</v>
      </c>
      <c r="K312" s="36" t="s">
        <v>1701</v>
      </c>
      <c r="L312" s="2">
        <v>1</v>
      </c>
      <c r="M312" s="2" t="s">
        <v>3</v>
      </c>
      <c r="N312" s="43">
        <v>320000</v>
      </c>
      <c r="O312" s="77">
        <f t="shared" si="45"/>
        <v>320000</v>
      </c>
      <c r="P312" s="2" t="s">
        <v>2</v>
      </c>
      <c r="Q312" s="2" t="s">
        <v>57</v>
      </c>
      <c r="R312" s="2">
        <v>11747</v>
      </c>
      <c r="S312" s="2" t="s">
        <v>1716</v>
      </c>
      <c r="T312" s="2" t="s">
        <v>2241</v>
      </c>
      <c r="U312" s="114" t="s">
        <v>113</v>
      </c>
      <c r="V312" s="2">
        <v>3</v>
      </c>
      <c r="W312" s="3">
        <v>347</v>
      </c>
      <c r="X312" s="2">
        <v>1</v>
      </c>
      <c r="Y312" s="2">
        <v>1</v>
      </c>
    </row>
    <row r="313" spans="1:25" ht="39" hidden="1" customHeight="1" x14ac:dyDescent="0.25">
      <c r="A313" s="2">
        <v>1</v>
      </c>
      <c r="B313" s="2" t="s">
        <v>44</v>
      </c>
      <c r="C313" s="2" t="s">
        <v>164</v>
      </c>
      <c r="D313" s="6" t="s">
        <v>1705</v>
      </c>
      <c r="E313" s="7">
        <v>46050</v>
      </c>
      <c r="F313" s="2" t="s">
        <v>1004</v>
      </c>
      <c r="G313" s="2">
        <v>2026</v>
      </c>
      <c r="H313" s="116" t="s">
        <v>489</v>
      </c>
      <c r="I313" s="2" t="s">
        <v>1677</v>
      </c>
      <c r="J313" s="2" t="s">
        <v>367</v>
      </c>
      <c r="K313" s="36" t="s">
        <v>1702</v>
      </c>
      <c r="L313" s="2">
        <v>6</v>
      </c>
      <c r="M313" s="2" t="s">
        <v>3</v>
      </c>
      <c r="N313" s="43">
        <v>11500</v>
      </c>
      <c r="O313" s="77">
        <f t="shared" si="45"/>
        <v>69000</v>
      </c>
      <c r="P313" s="2" t="s">
        <v>2</v>
      </c>
      <c r="Q313" s="2" t="s">
        <v>57</v>
      </c>
      <c r="R313" s="2">
        <v>11761</v>
      </c>
      <c r="S313" s="2" t="s">
        <v>1718</v>
      </c>
      <c r="T313" s="2" t="s">
        <v>2240</v>
      </c>
      <c r="U313" s="114" t="s">
        <v>113</v>
      </c>
      <c r="V313" s="2">
        <v>3</v>
      </c>
      <c r="W313" s="3">
        <v>386</v>
      </c>
      <c r="X313" s="2">
        <v>1</v>
      </c>
      <c r="Y313" s="2">
        <v>1</v>
      </c>
    </row>
    <row r="314" spans="1:25" ht="39" hidden="1" customHeight="1" x14ac:dyDescent="0.25">
      <c r="A314" s="2">
        <v>1</v>
      </c>
      <c r="B314" s="2" t="s">
        <v>2631</v>
      </c>
      <c r="C314" s="2" t="s">
        <v>164</v>
      </c>
      <c r="D314" s="6" t="s">
        <v>1299</v>
      </c>
      <c r="E314" s="7">
        <v>46045</v>
      </c>
      <c r="F314" s="2" t="s">
        <v>1004</v>
      </c>
      <c r="G314" s="2">
        <v>2026</v>
      </c>
      <c r="H314" s="116" t="s">
        <v>489</v>
      </c>
      <c r="I314" s="2" t="s">
        <v>1678</v>
      </c>
      <c r="J314" s="2" t="s">
        <v>367</v>
      </c>
      <c r="K314" s="36" t="s">
        <v>1683</v>
      </c>
      <c r="L314" s="2">
        <v>1</v>
      </c>
      <c r="M314" s="2" t="s">
        <v>3</v>
      </c>
      <c r="N314" s="43">
        <v>1309500</v>
      </c>
      <c r="O314" s="77">
        <f t="shared" si="45"/>
        <v>1309500</v>
      </c>
      <c r="P314" s="2" t="s">
        <v>2</v>
      </c>
      <c r="Q314" s="2" t="s">
        <v>1684</v>
      </c>
      <c r="R314" s="2">
        <v>401144348</v>
      </c>
      <c r="S314" s="2" t="s">
        <v>1685</v>
      </c>
      <c r="T314" s="2" t="s">
        <v>1686</v>
      </c>
      <c r="U314" s="3" t="s">
        <v>113</v>
      </c>
      <c r="V314" s="2">
        <v>3</v>
      </c>
      <c r="W314" s="3">
        <v>8342</v>
      </c>
      <c r="X314" s="2">
        <v>1</v>
      </c>
      <c r="Y314" s="2">
        <v>1</v>
      </c>
    </row>
    <row r="315" spans="1:25" ht="41.45" hidden="1" customHeight="1" x14ac:dyDescent="0.25">
      <c r="A315" s="2">
        <v>1</v>
      </c>
      <c r="B315" s="2" t="s">
        <v>10</v>
      </c>
      <c r="C315" s="2" t="s">
        <v>164</v>
      </c>
      <c r="D315" s="6" t="s">
        <v>938</v>
      </c>
      <c r="E315" s="7">
        <v>46050</v>
      </c>
      <c r="F315" s="2" t="s">
        <v>1004</v>
      </c>
      <c r="G315" s="2">
        <v>2026</v>
      </c>
      <c r="H315" s="116" t="s">
        <v>489</v>
      </c>
      <c r="I315" s="2" t="s">
        <v>1679</v>
      </c>
      <c r="J315" s="2" t="s">
        <v>367</v>
      </c>
      <c r="K315" s="36" t="s">
        <v>1854</v>
      </c>
      <c r="L315" s="2">
        <v>1</v>
      </c>
      <c r="M315" s="2" t="s">
        <v>3</v>
      </c>
      <c r="N315" s="43">
        <v>1200000</v>
      </c>
      <c r="O315" s="77">
        <f t="shared" si="45"/>
        <v>1200000</v>
      </c>
      <c r="P315" s="2" t="s">
        <v>2</v>
      </c>
      <c r="Q315" s="2" t="s">
        <v>57</v>
      </c>
      <c r="R315" s="2">
        <v>11752</v>
      </c>
      <c r="S315" s="2" t="s">
        <v>1719</v>
      </c>
      <c r="T315" s="2" t="s">
        <v>2298</v>
      </c>
      <c r="U315" s="114" t="s">
        <v>113</v>
      </c>
      <c r="V315" s="2">
        <v>3</v>
      </c>
      <c r="W315" s="3">
        <v>351</v>
      </c>
      <c r="X315" s="2">
        <v>1</v>
      </c>
      <c r="Y315" s="2">
        <v>1</v>
      </c>
    </row>
    <row r="316" spans="1:25" ht="41.45" hidden="1" customHeight="1" x14ac:dyDescent="0.25">
      <c r="A316" s="2">
        <v>1</v>
      </c>
      <c r="B316" s="2" t="s">
        <v>2631</v>
      </c>
      <c r="C316" s="2" t="s">
        <v>164</v>
      </c>
      <c r="D316" s="6" t="s">
        <v>1385</v>
      </c>
      <c r="E316" s="7">
        <v>46049</v>
      </c>
      <c r="F316" s="2" t="s">
        <v>1004</v>
      </c>
      <c r="G316" s="2">
        <v>2026</v>
      </c>
      <c r="H316" s="2" t="s">
        <v>489</v>
      </c>
      <c r="I316" s="2" t="s">
        <v>1680</v>
      </c>
      <c r="J316" s="2" t="s">
        <v>1008</v>
      </c>
      <c r="K316" s="36" t="s">
        <v>1681</v>
      </c>
      <c r="L316" s="2">
        <v>1</v>
      </c>
      <c r="M316" s="2" t="s">
        <v>3</v>
      </c>
      <c r="N316" s="43">
        <f>725.2+2368+3744</f>
        <v>6837.2</v>
      </c>
      <c r="O316" s="77">
        <f t="shared" si="45"/>
        <v>6837.2</v>
      </c>
      <c r="P316" s="2" t="s">
        <v>2</v>
      </c>
      <c r="Q316" s="2" t="s">
        <v>1682</v>
      </c>
      <c r="R316" s="2">
        <v>26948</v>
      </c>
      <c r="S316" s="2" t="s">
        <v>1687</v>
      </c>
      <c r="T316" s="2" t="s">
        <v>1699</v>
      </c>
      <c r="U316" s="3" t="s">
        <v>113</v>
      </c>
      <c r="V316" s="2">
        <v>3</v>
      </c>
      <c r="W316" s="3">
        <v>26948</v>
      </c>
      <c r="X316" s="2">
        <v>1</v>
      </c>
      <c r="Y316" s="2">
        <v>1</v>
      </c>
    </row>
    <row r="317" spans="1:25" ht="38.450000000000003" hidden="1" customHeight="1" x14ac:dyDescent="0.25">
      <c r="A317" s="2">
        <v>1</v>
      </c>
      <c r="B317" s="2" t="s">
        <v>10</v>
      </c>
      <c r="C317" s="2" t="s">
        <v>164</v>
      </c>
      <c r="D317" s="6" t="s">
        <v>1696</v>
      </c>
      <c r="E317" s="7">
        <v>46049</v>
      </c>
      <c r="F317" s="2" t="s">
        <v>1004</v>
      </c>
      <c r="G317" s="2">
        <v>2026</v>
      </c>
      <c r="H317" s="116" t="s">
        <v>489</v>
      </c>
      <c r="I317" s="2" t="s">
        <v>1695</v>
      </c>
      <c r="J317" s="2" t="s">
        <v>1008</v>
      </c>
      <c r="K317" s="106" t="s">
        <v>1697</v>
      </c>
      <c r="L317" s="2">
        <v>1</v>
      </c>
      <c r="M317" s="2" t="s">
        <v>3</v>
      </c>
      <c r="N317" s="43">
        <v>290000</v>
      </c>
      <c r="O317" s="77">
        <f t="shared" si="45"/>
        <v>290000</v>
      </c>
      <c r="P317" s="2" t="s">
        <v>2</v>
      </c>
      <c r="Q317" s="2" t="s">
        <v>57</v>
      </c>
      <c r="R317" s="2">
        <v>11655</v>
      </c>
      <c r="S317" s="2" t="s">
        <v>1698</v>
      </c>
      <c r="T317" s="2" t="s">
        <v>2243</v>
      </c>
      <c r="U317" s="114" t="s">
        <v>113</v>
      </c>
      <c r="V317" s="2">
        <v>3</v>
      </c>
      <c r="W317" s="3">
        <v>349</v>
      </c>
      <c r="X317" s="2">
        <v>1</v>
      </c>
      <c r="Y317" s="2">
        <v>1</v>
      </c>
    </row>
    <row r="318" spans="1:25" ht="38.450000000000003" hidden="1" customHeight="1" x14ac:dyDescent="0.25">
      <c r="A318" s="2">
        <v>1</v>
      </c>
      <c r="B318" s="2" t="s">
        <v>55</v>
      </c>
      <c r="C318" s="2" t="s">
        <v>164</v>
      </c>
      <c r="D318" s="6" t="s">
        <v>1187</v>
      </c>
      <c r="E318" s="7">
        <v>46065</v>
      </c>
      <c r="F318" s="2" t="s">
        <v>1753</v>
      </c>
      <c r="G318" s="2">
        <v>2026</v>
      </c>
      <c r="H318" s="116" t="s">
        <v>489</v>
      </c>
      <c r="I318" s="2" t="s">
        <v>1769</v>
      </c>
      <c r="J318" s="2" t="s">
        <v>367</v>
      </c>
      <c r="K318" s="36" t="s">
        <v>1849</v>
      </c>
      <c r="L318" s="2">
        <v>2</v>
      </c>
      <c r="M318" s="2" t="s">
        <v>3</v>
      </c>
      <c r="N318" s="43">
        <v>343000</v>
      </c>
      <c r="O318" s="77">
        <f t="shared" ref="O318:O322" si="46">N318*L318</f>
        <v>686000</v>
      </c>
      <c r="P318" s="2" t="s">
        <v>2</v>
      </c>
      <c r="Q318" s="2" t="s">
        <v>57</v>
      </c>
      <c r="R318" s="2">
        <v>11745</v>
      </c>
      <c r="S318" s="2" t="s">
        <v>1850</v>
      </c>
      <c r="T318" s="2" t="s">
        <v>2363</v>
      </c>
      <c r="U318" s="114" t="s">
        <v>113</v>
      </c>
      <c r="V318" s="2">
        <v>3</v>
      </c>
      <c r="W318" s="3">
        <v>354</v>
      </c>
      <c r="X318" s="2">
        <v>1</v>
      </c>
      <c r="Y318" s="2">
        <v>1</v>
      </c>
    </row>
    <row r="319" spans="1:25" ht="38.450000000000003" hidden="1" customHeight="1" x14ac:dyDescent="0.25">
      <c r="A319" s="2">
        <v>1</v>
      </c>
      <c r="B319" s="2" t="s">
        <v>55</v>
      </c>
      <c r="C319" s="2" t="s">
        <v>164</v>
      </c>
      <c r="D319" s="6" t="s">
        <v>1778</v>
      </c>
      <c r="E319" s="7">
        <v>46065</v>
      </c>
      <c r="F319" s="2" t="s">
        <v>1753</v>
      </c>
      <c r="G319" s="2">
        <v>2026</v>
      </c>
      <c r="H319" s="116" t="s">
        <v>489</v>
      </c>
      <c r="I319" s="2" t="s">
        <v>1770</v>
      </c>
      <c r="J319" s="2" t="s">
        <v>367</v>
      </c>
      <c r="K319" s="36" t="s">
        <v>1853</v>
      </c>
      <c r="L319" s="2">
        <v>1</v>
      </c>
      <c r="M319" s="2" t="s">
        <v>3</v>
      </c>
      <c r="N319" s="43">
        <v>183000</v>
      </c>
      <c r="O319" s="77">
        <f t="shared" si="46"/>
        <v>183000</v>
      </c>
      <c r="P319" s="2" t="s">
        <v>2</v>
      </c>
      <c r="Q319" s="2" t="s">
        <v>57</v>
      </c>
      <c r="R319" s="2">
        <v>11745</v>
      </c>
      <c r="S319" s="2" t="s">
        <v>1851</v>
      </c>
      <c r="T319" s="2" t="s">
        <v>2364</v>
      </c>
      <c r="U319" s="114" t="s">
        <v>113</v>
      </c>
      <c r="V319" s="2">
        <v>3</v>
      </c>
      <c r="W319" s="3">
        <v>354</v>
      </c>
      <c r="X319" s="2">
        <v>1</v>
      </c>
      <c r="Y319" s="2">
        <v>1</v>
      </c>
    </row>
    <row r="320" spans="1:25" ht="38.450000000000003" hidden="1" customHeight="1" x14ac:dyDescent="0.25">
      <c r="A320" s="2">
        <v>1</v>
      </c>
      <c r="B320" s="2" t="s">
        <v>55</v>
      </c>
      <c r="C320" s="2" t="s">
        <v>164</v>
      </c>
      <c r="D320" s="6" t="s">
        <v>1779</v>
      </c>
      <c r="E320" s="7">
        <v>46065</v>
      </c>
      <c r="F320" s="2" t="s">
        <v>1753</v>
      </c>
      <c r="G320" s="2">
        <v>2026</v>
      </c>
      <c r="H320" s="116" t="s">
        <v>489</v>
      </c>
      <c r="I320" s="2" t="s">
        <v>1771</v>
      </c>
      <c r="J320" s="2" t="s">
        <v>367</v>
      </c>
      <c r="K320" s="36" t="s">
        <v>1848</v>
      </c>
      <c r="L320" s="2">
        <v>1</v>
      </c>
      <c r="M320" s="2" t="s">
        <v>3</v>
      </c>
      <c r="N320" s="43">
        <v>215000</v>
      </c>
      <c r="O320" s="77">
        <f t="shared" si="46"/>
        <v>215000</v>
      </c>
      <c r="P320" s="2" t="s">
        <v>2</v>
      </c>
      <c r="Q320" s="2" t="s">
        <v>57</v>
      </c>
      <c r="R320" s="2">
        <v>11745</v>
      </c>
      <c r="S320" s="2" t="s">
        <v>1852</v>
      </c>
      <c r="T320" s="2" t="s">
        <v>2365</v>
      </c>
      <c r="U320" s="114" t="s">
        <v>113</v>
      </c>
      <c r="V320" s="2">
        <v>3</v>
      </c>
      <c r="W320" s="3">
        <v>354</v>
      </c>
      <c r="X320" s="2">
        <v>1</v>
      </c>
      <c r="Y320" s="2">
        <v>1</v>
      </c>
    </row>
    <row r="321" spans="1:25" ht="38.450000000000003" hidden="1" customHeight="1" x14ac:dyDescent="0.25">
      <c r="A321" s="2">
        <v>1</v>
      </c>
      <c r="B321" s="2" t="s">
        <v>55</v>
      </c>
      <c r="C321" s="2" t="s">
        <v>164</v>
      </c>
      <c r="D321" s="6" t="s">
        <v>751</v>
      </c>
      <c r="E321" s="7">
        <v>46065</v>
      </c>
      <c r="F321" s="2" t="s">
        <v>1753</v>
      </c>
      <c r="G321" s="2">
        <v>2026</v>
      </c>
      <c r="H321" s="116" t="s">
        <v>489</v>
      </c>
      <c r="I321" s="2" t="s">
        <v>1772</v>
      </c>
      <c r="J321" s="2" t="s">
        <v>367</v>
      </c>
      <c r="K321" s="36" t="s">
        <v>1855</v>
      </c>
      <c r="L321" s="2">
        <v>1</v>
      </c>
      <c r="M321" s="2" t="s">
        <v>3</v>
      </c>
      <c r="N321" s="43">
        <v>380000</v>
      </c>
      <c r="O321" s="77">
        <f t="shared" si="46"/>
        <v>380000</v>
      </c>
      <c r="P321" s="2" t="s">
        <v>2</v>
      </c>
      <c r="Q321" s="2" t="s">
        <v>57</v>
      </c>
      <c r="R321" s="2">
        <v>11752</v>
      </c>
      <c r="S321" s="2" t="s">
        <v>1856</v>
      </c>
      <c r="T321" s="2" t="s">
        <v>2366</v>
      </c>
      <c r="U321" s="114" t="s">
        <v>113</v>
      </c>
      <c r="V321" s="2">
        <v>3</v>
      </c>
      <c r="W321" s="3">
        <v>351</v>
      </c>
      <c r="X321" s="2">
        <v>1</v>
      </c>
      <c r="Y321" s="2">
        <v>1</v>
      </c>
    </row>
    <row r="322" spans="1:25" ht="38.450000000000003" hidden="1" customHeight="1" x14ac:dyDescent="0.25">
      <c r="A322" s="2">
        <v>1</v>
      </c>
      <c r="B322" s="2" t="s">
        <v>55</v>
      </c>
      <c r="C322" s="2" t="s">
        <v>164</v>
      </c>
      <c r="D322" s="6" t="s">
        <v>1780</v>
      </c>
      <c r="E322" s="7">
        <v>46065</v>
      </c>
      <c r="F322" s="2" t="s">
        <v>1753</v>
      </c>
      <c r="G322" s="2">
        <v>2026</v>
      </c>
      <c r="H322" s="116" t="s">
        <v>489</v>
      </c>
      <c r="I322" s="2" t="s">
        <v>1773</v>
      </c>
      <c r="J322" s="2" t="s">
        <v>367</v>
      </c>
      <c r="K322" s="36" t="s">
        <v>1781</v>
      </c>
      <c r="L322" s="2">
        <v>2</v>
      </c>
      <c r="M322" s="2" t="s">
        <v>3</v>
      </c>
      <c r="N322" s="43">
        <v>265000</v>
      </c>
      <c r="O322" s="77">
        <f t="shared" si="46"/>
        <v>530000</v>
      </c>
      <c r="P322" s="2" t="s">
        <v>2</v>
      </c>
      <c r="Q322" s="2" t="s">
        <v>57</v>
      </c>
      <c r="R322" s="2">
        <v>11752</v>
      </c>
      <c r="S322" s="2" t="s">
        <v>1869</v>
      </c>
      <c r="T322" s="2" t="s">
        <v>2367</v>
      </c>
      <c r="U322" s="114" t="s">
        <v>113</v>
      </c>
      <c r="V322" s="2">
        <v>3</v>
      </c>
      <c r="W322" s="3">
        <v>353</v>
      </c>
      <c r="X322" s="2">
        <v>1</v>
      </c>
      <c r="Y322" s="2">
        <v>1</v>
      </c>
    </row>
    <row r="323" spans="1:25" ht="38.450000000000003" hidden="1" customHeight="1" x14ac:dyDescent="0.25">
      <c r="A323" s="2">
        <v>1</v>
      </c>
      <c r="B323" s="2" t="s">
        <v>489</v>
      </c>
      <c r="C323" s="2" t="s">
        <v>164</v>
      </c>
      <c r="D323" s="6" t="s">
        <v>1299</v>
      </c>
      <c r="E323" s="7">
        <v>46058</v>
      </c>
      <c r="F323" s="2" t="s">
        <v>1753</v>
      </c>
      <c r="G323" s="2">
        <v>2026</v>
      </c>
      <c r="H323" s="116" t="s">
        <v>489</v>
      </c>
      <c r="I323" s="2" t="s">
        <v>1774</v>
      </c>
      <c r="J323" s="2" t="s">
        <v>367</v>
      </c>
      <c r="K323" s="36" t="s">
        <v>1776</v>
      </c>
      <c r="L323" s="2">
        <v>1</v>
      </c>
      <c r="M323" s="2" t="s">
        <v>3</v>
      </c>
      <c r="N323" s="43">
        <v>705600</v>
      </c>
      <c r="O323" s="77">
        <f t="shared" ref="O323" si="47">N323*L323</f>
        <v>705600</v>
      </c>
      <c r="P323" s="2" t="s">
        <v>2</v>
      </c>
      <c r="Q323" s="2" t="s">
        <v>57</v>
      </c>
      <c r="R323" s="2">
        <v>11749</v>
      </c>
      <c r="S323" s="2" t="s">
        <v>1777</v>
      </c>
      <c r="T323" s="2" t="s">
        <v>2013</v>
      </c>
      <c r="U323" s="3" t="s">
        <v>113</v>
      </c>
      <c r="V323" s="2">
        <v>3</v>
      </c>
      <c r="W323" s="3">
        <v>319</v>
      </c>
      <c r="X323" s="2">
        <v>1</v>
      </c>
      <c r="Y323" s="2">
        <v>1</v>
      </c>
    </row>
    <row r="324" spans="1:25" ht="38.450000000000003" hidden="1" customHeight="1" x14ac:dyDescent="0.25">
      <c r="A324" s="2">
        <v>1</v>
      </c>
      <c r="B324" s="2" t="s">
        <v>10</v>
      </c>
      <c r="C324" s="2" t="s">
        <v>164</v>
      </c>
      <c r="D324" s="6" t="s">
        <v>854</v>
      </c>
      <c r="E324" s="7">
        <v>46058</v>
      </c>
      <c r="F324" s="2" t="s">
        <v>1753</v>
      </c>
      <c r="G324" s="2">
        <v>2026</v>
      </c>
      <c r="H324" s="116" t="s">
        <v>489</v>
      </c>
      <c r="I324" s="2" t="s">
        <v>1784</v>
      </c>
      <c r="J324" s="2" t="s">
        <v>367</v>
      </c>
      <c r="K324" s="36" t="s">
        <v>1788</v>
      </c>
      <c r="L324" s="2">
        <v>2</v>
      </c>
      <c r="M324" s="2" t="s">
        <v>3</v>
      </c>
      <c r="N324" s="43">
        <v>300000</v>
      </c>
      <c r="O324" s="77">
        <f t="shared" ref="O324:O326" si="48">N324*L324</f>
        <v>600000</v>
      </c>
      <c r="P324" s="2" t="s">
        <v>2</v>
      </c>
      <c r="Q324" s="2" t="s">
        <v>630</v>
      </c>
      <c r="R324" s="2">
        <v>202126</v>
      </c>
      <c r="S324" s="2" t="s">
        <v>1790</v>
      </c>
      <c r="T324" s="2" t="s">
        <v>2299</v>
      </c>
      <c r="U324" s="114" t="s">
        <v>113</v>
      </c>
      <c r="V324" s="2">
        <v>3</v>
      </c>
      <c r="W324" s="3">
        <v>10</v>
      </c>
      <c r="X324" s="2">
        <v>1</v>
      </c>
      <c r="Y324" s="2">
        <v>1</v>
      </c>
    </row>
    <row r="325" spans="1:25" ht="51" hidden="1" x14ac:dyDescent="0.25">
      <c r="A325" s="2">
        <v>1</v>
      </c>
      <c r="B325" s="2" t="s">
        <v>10</v>
      </c>
      <c r="C325" s="2" t="s">
        <v>164</v>
      </c>
      <c r="D325" s="6" t="s">
        <v>854</v>
      </c>
      <c r="E325" s="7">
        <v>46058</v>
      </c>
      <c r="F325" s="2" t="s">
        <v>1753</v>
      </c>
      <c r="G325" s="2">
        <v>2026</v>
      </c>
      <c r="H325" s="116" t="s">
        <v>489</v>
      </c>
      <c r="I325" s="2" t="s">
        <v>1785</v>
      </c>
      <c r="J325" s="2" t="s">
        <v>367</v>
      </c>
      <c r="K325" s="36" t="s">
        <v>1789</v>
      </c>
      <c r="L325" s="2">
        <v>1</v>
      </c>
      <c r="M325" s="2" t="s">
        <v>3</v>
      </c>
      <c r="N325" s="43">
        <v>2200000</v>
      </c>
      <c r="O325" s="77">
        <f t="shared" si="48"/>
        <v>2200000</v>
      </c>
      <c r="P325" s="2" t="s">
        <v>2</v>
      </c>
      <c r="Q325" s="2" t="s">
        <v>630</v>
      </c>
      <c r="R325" s="2">
        <v>202126</v>
      </c>
      <c r="S325" s="2" t="s">
        <v>1791</v>
      </c>
      <c r="T325" s="2" t="s">
        <v>2300</v>
      </c>
      <c r="U325" s="114" t="s">
        <v>113</v>
      </c>
      <c r="V325" s="2">
        <v>3</v>
      </c>
      <c r="W325" s="3">
        <v>9</v>
      </c>
      <c r="X325" s="2">
        <v>1</v>
      </c>
      <c r="Y325" s="2">
        <v>1</v>
      </c>
    </row>
    <row r="326" spans="1:25" ht="38.450000000000003" hidden="1" customHeight="1" x14ac:dyDescent="0.25">
      <c r="A326" s="2">
        <v>1</v>
      </c>
      <c r="B326" s="2" t="s">
        <v>10</v>
      </c>
      <c r="C326" s="2" t="s">
        <v>164</v>
      </c>
      <c r="D326" s="6" t="s">
        <v>854</v>
      </c>
      <c r="E326" s="7">
        <v>46058</v>
      </c>
      <c r="F326" s="2" t="s">
        <v>1753</v>
      </c>
      <c r="G326" s="2">
        <v>2026</v>
      </c>
      <c r="H326" s="116" t="s">
        <v>489</v>
      </c>
      <c r="I326" s="2" t="s">
        <v>1786</v>
      </c>
      <c r="J326" s="2" t="s">
        <v>1008</v>
      </c>
      <c r="K326" s="36" t="s">
        <v>2953</v>
      </c>
      <c r="L326" s="2">
        <v>1</v>
      </c>
      <c r="M326" s="2" t="s">
        <v>3</v>
      </c>
      <c r="N326" s="43">
        <v>140000</v>
      </c>
      <c r="O326" s="77">
        <f t="shared" si="48"/>
        <v>140000</v>
      </c>
      <c r="P326" s="2" t="s">
        <v>2</v>
      </c>
      <c r="Q326" s="2" t="s">
        <v>630</v>
      </c>
      <c r="R326" s="2">
        <v>605126</v>
      </c>
      <c r="S326" s="2" t="s">
        <v>1792</v>
      </c>
      <c r="T326" s="2" t="s">
        <v>2958</v>
      </c>
      <c r="U326" s="3" t="s">
        <v>113</v>
      </c>
      <c r="V326" s="2">
        <v>3</v>
      </c>
      <c r="W326" s="3">
        <v>7</v>
      </c>
      <c r="X326" s="2">
        <v>1</v>
      </c>
      <c r="Y326" s="2">
        <v>1</v>
      </c>
    </row>
    <row r="327" spans="1:25" ht="38.450000000000003" hidden="1" customHeight="1" x14ac:dyDescent="0.25">
      <c r="A327" s="2">
        <v>1</v>
      </c>
      <c r="B327" s="2" t="s">
        <v>53</v>
      </c>
      <c r="C327" s="2" t="s">
        <v>164</v>
      </c>
      <c r="D327" s="6" t="s">
        <v>1630</v>
      </c>
      <c r="E327" s="7">
        <v>46065</v>
      </c>
      <c r="F327" s="2" t="s">
        <v>1753</v>
      </c>
      <c r="G327" s="2">
        <v>2026</v>
      </c>
      <c r="H327" s="116" t="s">
        <v>489</v>
      </c>
      <c r="I327" s="2" t="s">
        <v>1861</v>
      </c>
      <c r="J327" s="2" t="s">
        <v>367</v>
      </c>
      <c r="K327" s="36" t="s">
        <v>1860</v>
      </c>
      <c r="L327" s="2">
        <v>1</v>
      </c>
      <c r="M327" s="2" t="s">
        <v>3</v>
      </c>
      <c r="N327" s="43">
        <v>885000</v>
      </c>
      <c r="O327" s="77">
        <f t="shared" ref="O327:O331" si="49">N327*L327</f>
        <v>885000</v>
      </c>
      <c r="P327" s="2" t="s">
        <v>2</v>
      </c>
      <c r="Q327" s="2" t="s">
        <v>57</v>
      </c>
      <c r="R327" s="2">
        <v>11564</v>
      </c>
      <c r="S327" s="2" t="s">
        <v>1867</v>
      </c>
      <c r="T327" s="2" t="s">
        <v>2369</v>
      </c>
      <c r="U327" s="114" t="s">
        <v>113</v>
      </c>
      <c r="V327" s="2">
        <v>3</v>
      </c>
      <c r="W327" s="3">
        <v>360</v>
      </c>
      <c r="X327" s="2">
        <v>1</v>
      </c>
      <c r="Y327" s="2">
        <v>1</v>
      </c>
    </row>
    <row r="328" spans="1:25" ht="38.450000000000003" hidden="1" customHeight="1" x14ac:dyDescent="0.25">
      <c r="A328" s="2">
        <v>1</v>
      </c>
      <c r="B328" s="2" t="s">
        <v>489</v>
      </c>
      <c r="C328" s="2" t="s">
        <v>164</v>
      </c>
      <c r="D328" s="6" t="s">
        <v>1865</v>
      </c>
      <c r="E328" s="7">
        <v>46065</v>
      </c>
      <c r="F328" s="2" t="s">
        <v>1753</v>
      </c>
      <c r="G328" s="2">
        <v>2026</v>
      </c>
      <c r="H328" s="2" t="s">
        <v>489</v>
      </c>
      <c r="I328" s="2" t="s">
        <v>1862</v>
      </c>
      <c r="J328" s="2" t="s">
        <v>367</v>
      </c>
      <c r="K328" s="36" t="s">
        <v>1857</v>
      </c>
      <c r="L328" s="2">
        <v>8</v>
      </c>
      <c r="M328" s="2" t="s">
        <v>3</v>
      </c>
      <c r="N328" s="43">
        <v>55500</v>
      </c>
      <c r="O328" s="77">
        <f t="shared" si="49"/>
        <v>444000</v>
      </c>
      <c r="P328" s="2" t="s">
        <v>2</v>
      </c>
      <c r="Q328" s="2" t="s">
        <v>57</v>
      </c>
      <c r="R328" s="2">
        <v>11618</v>
      </c>
      <c r="S328" s="2" t="s">
        <v>1868</v>
      </c>
      <c r="T328" s="2" t="s">
        <v>2746</v>
      </c>
      <c r="U328" s="3" t="s">
        <v>113</v>
      </c>
      <c r="V328" s="2">
        <v>3</v>
      </c>
      <c r="W328" s="3">
        <v>364</v>
      </c>
      <c r="X328" s="2">
        <v>1</v>
      </c>
      <c r="Y328" s="2">
        <v>1</v>
      </c>
    </row>
    <row r="329" spans="1:25" ht="63.75" hidden="1" x14ac:dyDescent="0.25">
      <c r="A329" s="2">
        <v>1</v>
      </c>
      <c r="B329" s="2" t="s">
        <v>44</v>
      </c>
      <c r="C329" s="2" t="s">
        <v>164</v>
      </c>
      <c r="D329" s="6" t="s">
        <v>1866</v>
      </c>
      <c r="E329" s="7">
        <v>46065</v>
      </c>
      <c r="F329" s="2" t="s">
        <v>1753</v>
      </c>
      <c r="G329" s="2">
        <v>2026</v>
      </c>
      <c r="H329" s="2" t="s">
        <v>489</v>
      </c>
      <c r="I329" s="2" t="s">
        <v>1863</v>
      </c>
      <c r="J329" s="2" t="s">
        <v>1008</v>
      </c>
      <c r="K329" s="36" t="s">
        <v>1858</v>
      </c>
      <c r="L329" s="2">
        <v>1</v>
      </c>
      <c r="M329" s="2" t="s">
        <v>3</v>
      </c>
      <c r="N329" s="43">
        <v>310000</v>
      </c>
      <c r="O329" s="77">
        <f t="shared" si="49"/>
        <v>310000</v>
      </c>
      <c r="P329" s="2" t="s">
        <v>2</v>
      </c>
      <c r="Q329" s="2" t="s">
        <v>57</v>
      </c>
      <c r="R329" s="2">
        <v>11654</v>
      </c>
      <c r="S329" s="2" t="s">
        <v>1870</v>
      </c>
      <c r="T329" s="2" t="s">
        <v>2368</v>
      </c>
      <c r="U329" s="3" t="s">
        <v>113</v>
      </c>
      <c r="V329" s="2">
        <v>3</v>
      </c>
      <c r="W329" s="3">
        <v>369</v>
      </c>
      <c r="X329" s="2">
        <v>1</v>
      </c>
      <c r="Y329" s="2">
        <v>1</v>
      </c>
    </row>
    <row r="330" spans="1:25" ht="38.450000000000003" hidden="1" customHeight="1" x14ac:dyDescent="0.25">
      <c r="A330" s="2">
        <v>1</v>
      </c>
      <c r="B330" s="2" t="s">
        <v>44</v>
      </c>
      <c r="C330" s="2" t="s">
        <v>164</v>
      </c>
      <c r="D330" s="6" t="s">
        <v>1865</v>
      </c>
      <c r="E330" s="7">
        <v>46065</v>
      </c>
      <c r="F330" s="2" t="s">
        <v>1753</v>
      </c>
      <c r="G330" s="2">
        <v>2026</v>
      </c>
      <c r="H330" s="2" t="s">
        <v>489</v>
      </c>
      <c r="I330" s="2" t="s">
        <v>1864</v>
      </c>
      <c r="J330" s="2" t="s">
        <v>367</v>
      </c>
      <c r="K330" s="36" t="s">
        <v>1859</v>
      </c>
      <c r="L330" s="2">
        <v>1</v>
      </c>
      <c r="M330" s="2" t="s">
        <v>3</v>
      </c>
      <c r="N330" s="43">
        <v>160000</v>
      </c>
      <c r="O330" s="77">
        <f t="shared" si="49"/>
        <v>160000</v>
      </c>
      <c r="P330" s="2" t="s">
        <v>2</v>
      </c>
      <c r="Q330" s="2" t="s">
        <v>57</v>
      </c>
      <c r="R330" s="2">
        <v>11654</v>
      </c>
      <c r="S330" s="2" t="s">
        <v>1871</v>
      </c>
      <c r="T330" s="2" t="s">
        <v>2370</v>
      </c>
      <c r="U330" s="3" t="s">
        <v>113</v>
      </c>
      <c r="V330" s="2">
        <v>3</v>
      </c>
      <c r="W330" s="3">
        <v>369</v>
      </c>
      <c r="X330" s="2">
        <v>1</v>
      </c>
      <c r="Y330" s="2">
        <v>1</v>
      </c>
    </row>
    <row r="331" spans="1:25" ht="38.450000000000003" hidden="1" customHeight="1" x14ac:dyDescent="0.25">
      <c r="A331" s="2">
        <v>1</v>
      </c>
      <c r="B331" s="2" t="s">
        <v>10</v>
      </c>
      <c r="C331" s="2" t="s">
        <v>164</v>
      </c>
      <c r="D331" s="6" t="s">
        <v>1881</v>
      </c>
      <c r="E331" s="7">
        <v>46066</v>
      </c>
      <c r="F331" s="2" t="s">
        <v>1753</v>
      </c>
      <c r="G331" s="2">
        <v>2026</v>
      </c>
      <c r="H331" s="2" t="s">
        <v>489</v>
      </c>
      <c r="I331" s="2" t="s">
        <v>1879</v>
      </c>
      <c r="J331" s="2" t="s">
        <v>367</v>
      </c>
      <c r="K331" s="36" t="s">
        <v>1880</v>
      </c>
      <c r="L331" s="2">
        <v>1</v>
      </c>
      <c r="M331" s="2" t="s">
        <v>3</v>
      </c>
      <c r="N331" s="43">
        <v>187500</v>
      </c>
      <c r="O331" s="77">
        <f t="shared" si="49"/>
        <v>187500</v>
      </c>
      <c r="P331" s="2" t="s">
        <v>2</v>
      </c>
      <c r="Q331" s="2" t="s">
        <v>678</v>
      </c>
      <c r="R331" s="2">
        <v>587</v>
      </c>
      <c r="S331" s="2" t="s">
        <v>1888</v>
      </c>
      <c r="T331" s="2" t="s">
        <v>2371</v>
      </c>
      <c r="U331" s="3" t="s">
        <v>113</v>
      </c>
      <c r="V331" s="2">
        <v>3</v>
      </c>
      <c r="W331" s="3">
        <v>587</v>
      </c>
      <c r="X331" s="2">
        <v>1</v>
      </c>
      <c r="Y331" s="2">
        <v>1</v>
      </c>
    </row>
    <row r="332" spans="1:25" ht="38.450000000000003" hidden="1" customHeight="1" x14ac:dyDescent="0.25">
      <c r="A332" s="2">
        <v>1</v>
      </c>
      <c r="B332" s="2" t="s">
        <v>489</v>
      </c>
      <c r="C332" s="2" t="s">
        <v>164</v>
      </c>
      <c r="D332" s="6" t="s">
        <v>1884</v>
      </c>
      <c r="E332" s="7">
        <v>46066</v>
      </c>
      <c r="F332" s="2" t="s">
        <v>1753</v>
      </c>
      <c r="G332" s="2">
        <v>2026</v>
      </c>
      <c r="H332" s="2" t="s">
        <v>489</v>
      </c>
      <c r="I332" s="2" t="s">
        <v>1882</v>
      </c>
      <c r="J332" s="2" t="s">
        <v>367</v>
      </c>
      <c r="K332" s="36" t="s">
        <v>1886</v>
      </c>
      <c r="L332" s="2">
        <v>2</v>
      </c>
      <c r="M332" s="2" t="s">
        <v>3</v>
      </c>
      <c r="N332" s="43">
        <v>320000</v>
      </c>
      <c r="O332" s="77">
        <f t="shared" ref="O332:O333" si="50">N332*L332</f>
        <v>640000</v>
      </c>
      <c r="P332" s="2" t="s">
        <v>2</v>
      </c>
      <c r="Q332" s="2" t="s">
        <v>57</v>
      </c>
      <c r="R332" s="2">
        <v>11750</v>
      </c>
      <c r="S332" s="2" t="s">
        <v>1889</v>
      </c>
      <c r="T332" s="2" t="s">
        <v>2372</v>
      </c>
      <c r="U332" s="3" t="s">
        <v>113</v>
      </c>
      <c r="V332" s="2">
        <v>3</v>
      </c>
      <c r="W332" s="3">
        <v>343</v>
      </c>
      <c r="X332" s="2">
        <v>1</v>
      </c>
      <c r="Y332" s="2">
        <v>1</v>
      </c>
    </row>
    <row r="333" spans="1:25" ht="38.450000000000003" hidden="1" customHeight="1" x14ac:dyDescent="0.25">
      <c r="A333" s="2">
        <v>1</v>
      </c>
      <c r="B333" s="2" t="s">
        <v>489</v>
      </c>
      <c r="C333" s="2" t="s">
        <v>164</v>
      </c>
      <c r="D333" s="6" t="s">
        <v>1885</v>
      </c>
      <c r="E333" s="7">
        <v>46066</v>
      </c>
      <c r="F333" s="2" t="s">
        <v>1753</v>
      </c>
      <c r="G333" s="2">
        <v>2026</v>
      </c>
      <c r="H333" s="2" t="s">
        <v>489</v>
      </c>
      <c r="I333" s="2" t="s">
        <v>1883</v>
      </c>
      <c r="J333" s="2" t="s">
        <v>367</v>
      </c>
      <c r="K333" s="36" t="s">
        <v>1887</v>
      </c>
      <c r="L333" s="2">
        <v>1</v>
      </c>
      <c r="M333" s="2" t="s">
        <v>3</v>
      </c>
      <c r="N333" s="43">
        <v>1920000</v>
      </c>
      <c r="O333" s="77">
        <f t="shared" si="50"/>
        <v>1920000</v>
      </c>
      <c r="P333" s="2" t="s">
        <v>2</v>
      </c>
      <c r="Q333" s="2" t="s">
        <v>57</v>
      </c>
      <c r="R333" s="2">
        <v>11750</v>
      </c>
      <c r="S333" s="2" t="s">
        <v>1890</v>
      </c>
      <c r="T333" s="2" t="s">
        <v>2245</v>
      </c>
      <c r="U333" s="3" t="s">
        <v>113</v>
      </c>
      <c r="V333" s="2">
        <v>3</v>
      </c>
      <c r="W333" s="3">
        <v>343</v>
      </c>
      <c r="X333" s="2">
        <v>1</v>
      </c>
      <c r="Y333" s="2">
        <v>1</v>
      </c>
    </row>
    <row r="334" spans="1:25" ht="38.450000000000003" hidden="1" customHeight="1" x14ac:dyDescent="0.25">
      <c r="A334" s="2">
        <v>2</v>
      </c>
      <c r="B334" s="2" t="s">
        <v>489</v>
      </c>
      <c r="C334" s="2" t="s">
        <v>164</v>
      </c>
      <c r="D334" s="6" t="s">
        <v>1897</v>
      </c>
      <c r="E334" s="7">
        <v>46066</v>
      </c>
      <c r="F334" s="2" t="s">
        <v>1753</v>
      </c>
      <c r="G334" s="2">
        <v>2026</v>
      </c>
      <c r="H334" s="2" t="s">
        <v>489</v>
      </c>
      <c r="I334" s="2" t="s">
        <v>1891</v>
      </c>
      <c r="J334" s="2" t="s">
        <v>367</v>
      </c>
      <c r="K334" s="36" t="s">
        <v>1895</v>
      </c>
      <c r="L334" s="2">
        <v>1</v>
      </c>
      <c r="M334" s="2" t="s">
        <v>3</v>
      </c>
      <c r="N334" s="43">
        <v>2520000</v>
      </c>
      <c r="O334" s="77">
        <f t="shared" ref="O334:O337" si="51">N334*L334</f>
        <v>2520000</v>
      </c>
      <c r="P334" s="2" t="s">
        <v>2</v>
      </c>
      <c r="Q334" s="2" t="s">
        <v>48</v>
      </c>
      <c r="R334" s="2" t="s">
        <v>191</v>
      </c>
      <c r="S334" s="2" t="s">
        <v>1900</v>
      </c>
      <c r="T334" s="2" t="s">
        <v>2373</v>
      </c>
      <c r="U334" s="3" t="s">
        <v>113</v>
      </c>
      <c r="V334" s="2">
        <v>3</v>
      </c>
      <c r="W334" s="3" t="s">
        <v>1893</v>
      </c>
      <c r="X334" s="2">
        <v>1</v>
      </c>
      <c r="Y334" s="2">
        <v>1</v>
      </c>
    </row>
    <row r="335" spans="1:25" ht="38.450000000000003" hidden="1" customHeight="1" x14ac:dyDescent="0.25">
      <c r="A335" s="2"/>
      <c r="B335" s="2" t="s">
        <v>489</v>
      </c>
      <c r="C335" s="2" t="s">
        <v>164</v>
      </c>
      <c r="D335" s="6" t="s">
        <v>1897</v>
      </c>
      <c r="E335" s="7">
        <v>46066</v>
      </c>
      <c r="F335" s="2" t="s">
        <v>1753</v>
      </c>
      <c r="G335" s="2">
        <v>2026</v>
      </c>
      <c r="H335" s="2" t="s">
        <v>489</v>
      </c>
      <c r="I335" s="2" t="s">
        <v>1891</v>
      </c>
      <c r="J335" s="2" t="s">
        <v>367</v>
      </c>
      <c r="K335" s="36" t="s">
        <v>1896</v>
      </c>
      <c r="L335" s="2">
        <v>1</v>
      </c>
      <c r="M335" s="2" t="s">
        <v>3</v>
      </c>
      <c r="N335" s="43">
        <v>2094000</v>
      </c>
      <c r="O335" s="77">
        <f t="shared" si="51"/>
        <v>2094000</v>
      </c>
      <c r="P335" s="2" t="s">
        <v>2</v>
      </c>
      <c r="Q335" s="2" t="s">
        <v>48</v>
      </c>
      <c r="R335" s="2" t="s">
        <v>191</v>
      </c>
      <c r="S335" s="2" t="s">
        <v>1900</v>
      </c>
      <c r="T335" s="2" t="s">
        <v>2373</v>
      </c>
      <c r="U335" s="3" t="s">
        <v>113</v>
      </c>
      <c r="V335" s="2">
        <v>3</v>
      </c>
      <c r="W335" s="3" t="s">
        <v>1893</v>
      </c>
      <c r="X335" s="2"/>
      <c r="Y335" s="2">
        <v>1</v>
      </c>
    </row>
    <row r="336" spans="1:25" ht="38.450000000000003" hidden="1" customHeight="1" x14ac:dyDescent="0.25">
      <c r="A336" s="2">
        <v>2</v>
      </c>
      <c r="B336" s="2" t="s">
        <v>489</v>
      </c>
      <c r="C336" s="2" t="s">
        <v>164</v>
      </c>
      <c r="D336" s="6" t="s">
        <v>1898</v>
      </c>
      <c r="E336" s="7">
        <v>46066</v>
      </c>
      <c r="F336" s="2" t="s">
        <v>1753</v>
      </c>
      <c r="G336" s="2">
        <v>2026</v>
      </c>
      <c r="H336" s="2" t="s">
        <v>489</v>
      </c>
      <c r="I336" s="2" t="s">
        <v>1892</v>
      </c>
      <c r="J336" s="2" t="s">
        <v>367</v>
      </c>
      <c r="K336" s="36" t="s">
        <v>1899</v>
      </c>
      <c r="L336" s="2">
        <v>1</v>
      </c>
      <c r="M336" s="2" t="s">
        <v>3</v>
      </c>
      <c r="N336" s="43">
        <v>507600</v>
      </c>
      <c r="O336" s="77">
        <f t="shared" si="51"/>
        <v>507600</v>
      </c>
      <c r="P336" s="2" t="s">
        <v>2</v>
      </c>
      <c r="Q336" s="2" t="s">
        <v>1894</v>
      </c>
      <c r="R336" s="2" t="s">
        <v>191</v>
      </c>
      <c r="S336" s="2" t="s">
        <v>1901</v>
      </c>
      <c r="T336" s="2" t="s">
        <v>2297</v>
      </c>
      <c r="U336" s="3" t="s">
        <v>113</v>
      </c>
      <c r="V336" s="2">
        <v>3</v>
      </c>
      <c r="W336" s="3" t="s">
        <v>1893</v>
      </c>
      <c r="X336" s="2">
        <v>1</v>
      </c>
      <c r="Y336" s="2">
        <v>1</v>
      </c>
    </row>
    <row r="337" spans="1:25" ht="38.450000000000003" hidden="1" customHeight="1" x14ac:dyDescent="0.25">
      <c r="A337" s="2"/>
      <c r="B337" s="2" t="s">
        <v>489</v>
      </c>
      <c r="C337" s="2" t="s">
        <v>164</v>
      </c>
      <c r="D337" s="6" t="s">
        <v>1898</v>
      </c>
      <c r="E337" s="7">
        <v>46066</v>
      </c>
      <c r="F337" s="2" t="s">
        <v>1753</v>
      </c>
      <c r="G337" s="2">
        <v>2026</v>
      </c>
      <c r="H337" s="2" t="s">
        <v>489</v>
      </c>
      <c r="I337" s="2" t="s">
        <v>1892</v>
      </c>
      <c r="J337" s="2" t="s">
        <v>367</v>
      </c>
      <c r="K337" s="36" t="s">
        <v>2296</v>
      </c>
      <c r="L337" s="2">
        <v>1</v>
      </c>
      <c r="M337" s="2" t="s">
        <v>3</v>
      </c>
      <c r="N337" s="43">
        <v>338400</v>
      </c>
      <c r="O337" s="77">
        <f t="shared" si="51"/>
        <v>338400</v>
      </c>
      <c r="P337" s="2" t="s">
        <v>2</v>
      </c>
      <c r="Q337" s="2" t="s">
        <v>1894</v>
      </c>
      <c r="R337" s="2" t="s">
        <v>191</v>
      </c>
      <c r="S337" s="2" t="s">
        <v>1901</v>
      </c>
      <c r="T337" s="2" t="s">
        <v>2297</v>
      </c>
      <c r="U337" s="3" t="s">
        <v>113</v>
      </c>
      <c r="V337" s="2">
        <v>3</v>
      </c>
      <c r="W337" s="3" t="s">
        <v>1893</v>
      </c>
      <c r="X337" s="2"/>
      <c r="Y337" s="2">
        <v>1</v>
      </c>
    </row>
    <row r="338" spans="1:25" ht="38.450000000000003" hidden="1" customHeight="1" x14ac:dyDescent="0.25">
      <c r="A338" s="2">
        <v>1</v>
      </c>
      <c r="B338" s="2" t="s">
        <v>10</v>
      </c>
      <c r="C338" s="2" t="s">
        <v>164</v>
      </c>
      <c r="D338" s="6" t="s">
        <v>246</v>
      </c>
      <c r="E338" s="7">
        <v>46067</v>
      </c>
      <c r="F338" s="2" t="s">
        <v>1753</v>
      </c>
      <c r="G338" s="2">
        <v>2026</v>
      </c>
      <c r="H338" s="115" t="s">
        <v>489</v>
      </c>
      <c r="I338" s="2" t="s">
        <v>1911</v>
      </c>
      <c r="J338" s="2" t="s">
        <v>367</v>
      </c>
      <c r="K338" s="36" t="s">
        <v>1913</v>
      </c>
      <c r="L338" s="2">
        <v>2</v>
      </c>
      <c r="M338" s="2" t="s">
        <v>3</v>
      </c>
      <c r="N338" s="43">
        <v>180000</v>
      </c>
      <c r="O338" s="77">
        <f t="shared" ref="O338:O339" si="52">N338*L338</f>
        <v>360000</v>
      </c>
      <c r="P338" s="2" t="s">
        <v>2</v>
      </c>
      <c r="Q338" s="2" t="s">
        <v>1915</v>
      </c>
      <c r="R338" s="2" t="s">
        <v>191</v>
      </c>
      <c r="S338" s="2" t="s">
        <v>1918</v>
      </c>
      <c r="T338" s="2" t="s">
        <v>2014</v>
      </c>
      <c r="U338" s="3" t="s">
        <v>113</v>
      </c>
      <c r="V338" s="2">
        <v>3</v>
      </c>
      <c r="W338" s="3" t="s">
        <v>1775</v>
      </c>
      <c r="X338" s="2">
        <v>1</v>
      </c>
      <c r="Y338" s="2">
        <v>1</v>
      </c>
    </row>
    <row r="339" spans="1:25" ht="38.450000000000003" hidden="1" customHeight="1" x14ac:dyDescent="0.25">
      <c r="A339" s="2">
        <v>1</v>
      </c>
      <c r="B339" s="2" t="s">
        <v>489</v>
      </c>
      <c r="C339" s="2" t="s">
        <v>164</v>
      </c>
      <c r="D339" s="6" t="s">
        <v>1914</v>
      </c>
      <c r="E339" s="7">
        <v>46067</v>
      </c>
      <c r="F339" s="2" t="s">
        <v>1753</v>
      </c>
      <c r="G339" s="2">
        <v>2026</v>
      </c>
      <c r="H339" s="2" t="s">
        <v>489</v>
      </c>
      <c r="I339" s="2" t="s">
        <v>1912</v>
      </c>
      <c r="J339" s="2" t="s">
        <v>367</v>
      </c>
      <c r="K339" s="36" t="s">
        <v>1916</v>
      </c>
      <c r="L339" s="2">
        <v>2</v>
      </c>
      <c r="M339" s="2" t="s">
        <v>3</v>
      </c>
      <c r="N339" s="43">
        <v>915000</v>
      </c>
      <c r="O339" s="77">
        <f t="shared" si="52"/>
        <v>1830000</v>
      </c>
      <c r="P339" s="2" t="s">
        <v>2</v>
      </c>
      <c r="Q339" s="2" t="s">
        <v>57</v>
      </c>
      <c r="R339" s="2">
        <v>11626</v>
      </c>
      <c r="S339" s="2" t="s">
        <v>1917</v>
      </c>
      <c r="T339" s="2" t="s">
        <v>2050</v>
      </c>
      <c r="U339" s="3" t="s">
        <v>113</v>
      </c>
      <c r="V339" s="2">
        <v>3</v>
      </c>
      <c r="W339" s="3">
        <v>363</v>
      </c>
      <c r="X339" s="2">
        <v>1</v>
      </c>
      <c r="Y339" s="2">
        <v>1</v>
      </c>
    </row>
    <row r="340" spans="1:25" ht="38.450000000000003" hidden="1" customHeight="1" x14ac:dyDescent="0.25">
      <c r="A340" s="2">
        <v>1</v>
      </c>
      <c r="B340" s="2" t="s">
        <v>53</v>
      </c>
      <c r="C340" s="2" t="s">
        <v>164</v>
      </c>
      <c r="D340" s="6" t="s">
        <v>1091</v>
      </c>
      <c r="E340" s="7">
        <v>46090</v>
      </c>
      <c r="F340" s="2" t="s">
        <v>1923</v>
      </c>
      <c r="G340" s="2">
        <v>2026</v>
      </c>
      <c r="H340" s="2" t="s">
        <v>489</v>
      </c>
      <c r="I340" s="2" t="s">
        <v>2048</v>
      </c>
      <c r="J340" s="2" t="s">
        <v>367</v>
      </c>
      <c r="K340" s="36" t="s">
        <v>2051</v>
      </c>
      <c r="L340" s="2">
        <v>1</v>
      </c>
      <c r="M340" s="2" t="s">
        <v>3</v>
      </c>
      <c r="N340" s="43">
        <v>280000</v>
      </c>
      <c r="O340" s="77">
        <f t="shared" ref="O340" si="53">N340*L340</f>
        <v>280000</v>
      </c>
      <c r="P340" s="2" t="s">
        <v>2</v>
      </c>
      <c r="Q340" s="2" t="s">
        <v>57</v>
      </c>
      <c r="R340" s="2">
        <v>11751</v>
      </c>
      <c r="S340" s="2" t="s">
        <v>2158</v>
      </c>
      <c r="T340" s="2" t="s">
        <v>2361</v>
      </c>
      <c r="U340" s="3" t="s">
        <v>113</v>
      </c>
      <c r="V340" s="2">
        <v>3</v>
      </c>
      <c r="W340" s="3">
        <v>376</v>
      </c>
      <c r="X340" s="2">
        <v>1</v>
      </c>
      <c r="Y340" s="2">
        <v>1</v>
      </c>
    </row>
    <row r="341" spans="1:25" ht="38.450000000000003" hidden="1" customHeight="1" x14ac:dyDescent="0.25">
      <c r="A341" s="2">
        <v>2</v>
      </c>
      <c r="B341" s="2" t="s">
        <v>10</v>
      </c>
      <c r="C341" s="2" t="s">
        <v>164</v>
      </c>
      <c r="D341" s="6" t="s">
        <v>2063</v>
      </c>
      <c r="E341" s="7">
        <v>46090</v>
      </c>
      <c r="F341" s="2" t="s">
        <v>1923</v>
      </c>
      <c r="G341" s="2">
        <v>2026</v>
      </c>
      <c r="H341" s="2" t="s">
        <v>489</v>
      </c>
      <c r="I341" s="2" t="s">
        <v>2055</v>
      </c>
      <c r="J341" s="2" t="s">
        <v>367</v>
      </c>
      <c r="K341" s="36" t="s">
        <v>2069</v>
      </c>
      <c r="L341" s="2">
        <v>2</v>
      </c>
      <c r="M341" s="2" t="s">
        <v>3</v>
      </c>
      <c r="N341" s="43">
        <v>64000</v>
      </c>
      <c r="O341" s="77">
        <f t="shared" ref="O341" si="54">N341*L341</f>
        <v>128000</v>
      </c>
      <c r="P341" s="2" t="s">
        <v>2</v>
      </c>
      <c r="Q341" s="2" t="s">
        <v>57</v>
      </c>
      <c r="R341" s="2">
        <v>11711</v>
      </c>
      <c r="S341" s="2" t="s">
        <v>2167</v>
      </c>
      <c r="T341" s="2" t="s">
        <v>2085</v>
      </c>
      <c r="U341" s="3" t="s">
        <v>113</v>
      </c>
      <c r="V341" s="2">
        <v>3</v>
      </c>
      <c r="W341" s="3">
        <v>377</v>
      </c>
      <c r="X341" s="2">
        <v>1</v>
      </c>
      <c r="Y341" s="2">
        <v>1</v>
      </c>
    </row>
    <row r="342" spans="1:25" ht="37.9" hidden="1" customHeight="1" x14ac:dyDescent="0.25">
      <c r="A342" s="2"/>
      <c r="B342" s="2" t="s">
        <v>10</v>
      </c>
      <c r="C342" s="2" t="s">
        <v>164</v>
      </c>
      <c r="D342" s="6" t="s">
        <v>2063</v>
      </c>
      <c r="E342" s="7">
        <v>46090</v>
      </c>
      <c r="F342" s="2" t="s">
        <v>1923</v>
      </c>
      <c r="G342" s="2">
        <v>2026</v>
      </c>
      <c r="H342" s="2" t="s">
        <v>489</v>
      </c>
      <c r="I342" s="2" t="s">
        <v>2055</v>
      </c>
      <c r="J342" s="2" t="s">
        <v>367</v>
      </c>
      <c r="K342" s="36" t="s">
        <v>2070</v>
      </c>
      <c r="L342" s="2">
        <v>2</v>
      </c>
      <c r="M342" s="2" t="s">
        <v>3</v>
      </c>
      <c r="N342" s="43">
        <v>70000</v>
      </c>
      <c r="O342" s="77">
        <f t="shared" ref="O342:O348" si="55">N342*L342</f>
        <v>140000</v>
      </c>
      <c r="P342" s="2" t="s">
        <v>2</v>
      </c>
      <c r="Q342" s="2" t="s">
        <v>57</v>
      </c>
      <c r="R342" s="2">
        <v>11711</v>
      </c>
      <c r="S342" s="2" t="s">
        <v>2167</v>
      </c>
      <c r="T342" s="2" t="s">
        <v>2085</v>
      </c>
      <c r="U342" s="3" t="s">
        <v>113</v>
      </c>
      <c r="V342" s="2">
        <v>3</v>
      </c>
      <c r="W342" s="3">
        <v>377</v>
      </c>
      <c r="X342" s="2"/>
      <c r="Y342" s="2">
        <v>1</v>
      </c>
    </row>
    <row r="343" spans="1:25" ht="37.9" hidden="1" customHeight="1" x14ac:dyDescent="0.25">
      <c r="A343" s="2">
        <v>2</v>
      </c>
      <c r="B343" s="2" t="s">
        <v>10</v>
      </c>
      <c r="C343" s="2" t="s">
        <v>164</v>
      </c>
      <c r="D343" s="6" t="s">
        <v>2061</v>
      </c>
      <c r="E343" s="7">
        <v>46090</v>
      </c>
      <c r="F343" s="2" t="s">
        <v>1923</v>
      </c>
      <c r="G343" s="2">
        <v>2026</v>
      </c>
      <c r="H343" s="2" t="s">
        <v>112</v>
      </c>
      <c r="I343" s="2" t="s">
        <v>2056</v>
      </c>
      <c r="J343" s="2" t="s">
        <v>367</v>
      </c>
      <c r="K343" s="36" t="s">
        <v>2066</v>
      </c>
      <c r="L343" s="2">
        <v>1</v>
      </c>
      <c r="M343" s="2" t="s">
        <v>3</v>
      </c>
      <c r="N343" s="43">
        <v>25000</v>
      </c>
      <c r="O343" s="77">
        <f t="shared" si="55"/>
        <v>25000</v>
      </c>
      <c r="P343" s="2" t="s">
        <v>2</v>
      </c>
      <c r="Q343" s="2" t="s">
        <v>1218</v>
      </c>
      <c r="R343" s="2">
        <v>8393</v>
      </c>
      <c r="S343" s="2" t="s">
        <v>2168</v>
      </c>
      <c r="T343" s="2"/>
      <c r="U343" s="3" t="s">
        <v>2234</v>
      </c>
      <c r="V343" s="2">
        <v>4</v>
      </c>
      <c r="W343" s="3"/>
      <c r="X343" s="2">
        <v>1</v>
      </c>
      <c r="Y343" s="2">
        <v>1</v>
      </c>
    </row>
    <row r="344" spans="1:25" ht="38.450000000000003" hidden="1" customHeight="1" x14ac:dyDescent="0.25">
      <c r="A344" s="2"/>
      <c r="B344" s="2" t="s">
        <v>10</v>
      </c>
      <c r="C344" s="2" t="s">
        <v>164</v>
      </c>
      <c r="D344" s="6" t="s">
        <v>2061</v>
      </c>
      <c r="E344" s="7">
        <v>46090</v>
      </c>
      <c r="F344" s="2" t="s">
        <v>1923</v>
      </c>
      <c r="G344" s="2">
        <v>2026</v>
      </c>
      <c r="H344" s="2" t="s">
        <v>112</v>
      </c>
      <c r="I344" s="2" t="s">
        <v>2056</v>
      </c>
      <c r="J344" s="2" t="s">
        <v>367</v>
      </c>
      <c r="K344" s="36" t="s">
        <v>2067</v>
      </c>
      <c r="L344" s="2">
        <v>1</v>
      </c>
      <c r="M344" s="2" t="s">
        <v>3</v>
      </c>
      <c r="N344" s="43">
        <v>495000</v>
      </c>
      <c r="O344" s="77">
        <f t="shared" si="55"/>
        <v>495000</v>
      </c>
      <c r="P344" s="2" t="s">
        <v>2</v>
      </c>
      <c r="Q344" s="2" t="s">
        <v>1218</v>
      </c>
      <c r="R344" s="2">
        <v>8393</v>
      </c>
      <c r="S344" s="2" t="s">
        <v>2168</v>
      </c>
      <c r="T344" s="2"/>
      <c r="U344" s="3" t="s">
        <v>2234</v>
      </c>
      <c r="V344" s="2">
        <v>4</v>
      </c>
      <c r="W344" s="3"/>
      <c r="X344" s="2"/>
      <c r="Y344" s="2">
        <v>1</v>
      </c>
    </row>
    <row r="345" spans="1:25" ht="45.6" hidden="1" customHeight="1" x14ac:dyDescent="0.25">
      <c r="A345" s="2">
        <v>1</v>
      </c>
      <c r="B345" s="2" t="s">
        <v>10</v>
      </c>
      <c r="C345" s="2" t="s">
        <v>164</v>
      </c>
      <c r="D345" s="6" t="s">
        <v>2633</v>
      </c>
      <c r="E345" s="7">
        <v>46090</v>
      </c>
      <c r="F345" s="2" t="s">
        <v>1923</v>
      </c>
      <c r="G345" s="2">
        <v>2026</v>
      </c>
      <c r="H345" s="2" t="s">
        <v>489</v>
      </c>
      <c r="I345" s="2" t="s">
        <v>2057</v>
      </c>
      <c r="J345" s="2" t="s">
        <v>367</v>
      </c>
      <c r="K345" s="36" t="s">
        <v>2054</v>
      </c>
      <c r="L345" s="2">
        <v>1</v>
      </c>
      <c r="M345" s="2" t="s">
        <v>3</v>
      </c>
      <c r="N345" s="43">
        <v>1170000</v>
      </c>
      <c r="O345" s="77">
        <f t="shared" si="55"/>
        <v>1170000</v>
      </c>
      <c r="P345" s="2" t="s">
        <v>2</v>
      </c>
      <c r="Q345" s="2" t="s">
        <v>630</v>
      </c>
      <c r="R345" s="2">
        <v>202126</v>
      </c>
      <c r="S345" s="2" t="s">
        <v>2169</v>
      </c>
      <c r="T345" s="2" t="s">
        <v>2362</v>
      </c>
      <c r="U345" s="3" t="s">
        <v>113</v>
      </c>
      <c r="V345" s="2">
        <v>3</v>
      </c>
      <c r="W345" s="3">
        <v>11</v>
      </c>
      <c r="X345" s="2">
        <v>1</v>
      </c>
      <c r="Y345" s="2">
        <v>1</v>
      </c>
    </row>
    <row r="346" spans="1:25" ht="40.15" hidden="1" customHeight="1" x14ac:dyDescent="0.25">
      <c r="A346" s="2">
        <v>1</v>
      </c>
      <c r="B346" s="2" t="s">
        <v>10</v>
      </c>
      <c r="C346" s="2" t="s">
        <v>164</v>
      </c>
      <c r="D346" s="6" t="s">
        <v>2062</v>
      </c>
      <c r="E346" s="7">
        <v>46090</v>
      </c>
      <c r="F346" s="2" t="s">
        <v>1923</v>
      </c>
      <c r="G346" s="2">
        <v>2026</v>
      </c>
      <c r="H346" s="2" t="s">
        <v>489</v>
      </c>
      <c r="I346" s="2" t="s">
        <v>2058</v>
      </c>
      <c r="J346" s="2" t="s">
        <v>367</v>
      </c>
      <c r="K346" s="36" t="s">
        <v>2068</v>
      </c>
      <c r="L346" s="2">
        <v>1</v>
      </c>
      <c r="M346" s="2" t="s">
        <v>3</v>
      </c>
      <c r="N346" s="43">
        <v>140000</v>
      </c>
      <c r="O346" s="77">
        <f t="shared" si="55"/>
        <v>140000</v>
      </c>
      <c r="P346" s="2" t="s">
        <v>2</v>
      </c>
      <c r="Q346" s="2" t="s">
        <v>630</v>
      </c>
      <c r="R346" s="2">
        <v>202126</v>
      </c>
      <c r="S346" s="2" t="s">
        <v>2170</v>
      </c>
      <c r="T346" s="2" t="s">
        <v>2747</v>
      </c>
      <c r="U346" s="3" t="s">
        <v>113</v>
      </c>
      <c r="V346" s="2">
        <v>3</v>
      </c>
      <c r="W346" s="3">
        <v>11</v>
      </c>
      <c r="X346" s="2">
        <v>1</v>
      </c>
      <c r="Y346" s="2">
        <v>1</v>
      </c>
    </row>
    <row r="347" spans="1:25" ht="40.15" hidden="1" customHeight="1" x14ac:dyDescent="0.25">
      <c r="A347" s="2">
        <v>1</v>
      </c>
      <c r="B347" s="2" t="s">
        <v>10</v>
      </c>
      <c r="C347" s="2" t="s">
        <v>164</v>
      </c>
      <c r="D347" s="6" t="s">
        <v>246</v>
      </c>
      <c r="E347" s="7">
        <v>46090</v>
      </c>
      <c r="F347" s="2" t="s">
        <v>1923</v>
      </c>
      <c r="G347" s="2">
        <v>2026</v>
      </c>
      <c r="H347" s="2" t="s">
        <v>112</v>
      </c>
      <c r="I347" s="2" t="s">
        <v>2059</v>
      </c>
      <c r="J347" s="2" t="s">
        <v>367</v>
      </c>
      <c r="K347" s="36" t="s">
        <v>2052</v>
      </c>
      <c r="L347" s="2">
        <v>1</v>
      </c>
      <c r="M347" s="2" t="s">
        <v>3</v>
      </c>
      <c r="N347" s="43"/>
      <c r="O347" s="77">
        <f t="shared" si="55"/>
        <v>0</v>
      </c>
      <c r="P347" s="2" t="s">
        <v>2</v>
      </c>
      <c r="Q347" s="2" t="s">
        <v>710</v>
      </c>
      <c r="R347" s="2"/>
      <c r="S347" s="2"/>
      <c r="T347" s="2"/>
      <c r="U347" s="3" t="s">
        <v>2065</v>
      </c>
      <c r="V347" s="2">
        <v>4</v>
      </c>
      <c r="W347" s="3"/>
      <c r="X347" s="2">
        <v>1</v>
      </c>
      <c r="Y347" s="2">
        <v>1</v>
      </c>
    </row>
    <row r="348" spans="1:25" ht="40.15" hidden="1" customHeight="1" x14ac:dyDescent="0.25">
      <c r="A348" s="2">
        <v>1</v>
      </c>
      <c r="B348" s="2" t="s">
        <v>44</v>
      </c>
      <c r="C348" s="2" t="s">
        <v>164</v>
      </c>
      <c r="D348" s="6" t="s">
        <v>2064</v>
      </c>
      <c r="E348" s="7">
        <v>46090</v>
      </c>
      <c r="F348" s="2" t="s">
        <v>1923</v>
      </c>
      <c r="G348" s="2">
        <v>2026</v>
      </c>
      <c r="H348" s="116" t="s">
        <v>489</v>
      </c>
      <c r="I348" s="2" t="s">
        <v>2060</v>
      </c>
      <c r="J348" s="2" t="s">
        <v>367</v>
      </c>
      <c r="K348" s="36" t="s">
        <v>2053</v>
      </c>
      <c r="L348" s="2">
        <v>1</v>
      </c>
      <c r="M348" s="2" t="s">
        <v>3</v>
      </c>
      <c r="N348" s="43">
        <v>1040000</v>
      </c>
      <c r="O348" s="77">
        <f t="shared" si="55"/>
        <v>1040000</v>
      </c>
      <c r="P348" s="2" t="s">
        <v>2</v>
      </c>
      <c r="Q348" s="2" t="s">
        <v>57</v>
      </c>
      <c r="R348" s="2">
        <v>11823</v>
      </c>
      <c r="S348" s="2" t="s">
        <v>2171</v>
      </c>
      <c r="T348" s="2" t="s">
        <v>2743</v>
      </c>
      <c r="U348" s="114" t="s">
        <v>113</v>
      </c>
      <c r="V348" s="2">
        <v>3</v>
      </c>
      <c r="W348" s="3">
        <v>394</v>
      </c>
      <c r="X348" s="2">
        <v>1</v>
      </c>
      <c r="Y348" s="2">
        <v>1</v>
      </c>
    </row>
    <row r="349" spans="1:25" ht="40.15" hidden="1" customHeight="1" x14ac:dyDescent="0.25">
      <c r="A349" s="2">
        <v>1</v>
      </c>
      <c r="B349" s="2" t="s">
        <v>10</v>
      </c>
      <c r="C349" s="2" t="s">
        <v>164</v>
      </c>
      <c r="D349" s="6" t="s">
        <v>2172</v>
      </c>
      <c r="E349" s="7">
        <v>46097</v>
      </c>
      <c r="F349" s="2" t="s">
        <v>1923</v>
      </c>
      <c r="G349" s="2">
        <v>2026</v>
      </c>
      <c r="H349" s="116" t="s">
        <v>489</v>
      </c>
      <c r="I349" s="2" t="s">
        <v>2160</v>
      </c>
      <c r="J349" s="2" t="s">
        <v>367</v>
      </c>
      <c r="K349" s="36" t="s">
        <v>2173</v>
      </c>
      <c r="L349" s="2">
        <v>1</v>
      </c>
      <c r="M349" s="2" t="s">
        <v>3</v>
      </c>
      <c r="N349" s="43">
        <v>2800000</v>
      </c>
      <c r="O349" s="77">
        <f t="shared" ref="O349:O355" si="56">N349*L349</f>
        <v>2800000</v>
      </c>
      <c r="P349" s="2" t="s">
        <v>2</v>
      </c>
      <c r="Q349" s="2" t="s">
        <v>630</v>
      </c>
      <c r="R349" s="2">
        <v>2502126</v>
      </c>
      <c r="S349" s="2" t="s">
        <v>2179</v>
      </c>
      <c r="T349" s="2" t="s">
        <v>2742</v>
      </c>
      <c r="U349" s="114" t="s">
        <v>113</v>
      </c>
      <c r="V349" s="2">
        <v>3</v>
      </c>
      <c r="W349" s="3">
        <v>12</v>
      </c>
      <c r="X349" s="2">
        <v>1</v>
      </c>
      <c r="Y349" s="2">
        <v>1</v>
      </c>
    </row>
    <row r="350" spans="1:25" ht="87.6" hidden="1" customHeight="1" x14ac:dyDescent="0.25">
      <c r="A350" s="2">
        <v>1</v>
      </c>
      <c r="B350" s="2" t="s">
        <v>10</v>
      </c>
      <c r="C350" s="2" t="s">
        <v>164</v>
      </c>
      <c r="D350" s="6" t="s">
        <v>2172</v>
      </c>
      <c r="E350" s="7">
        <v>46097</v>
      </c>
      <c r="F350" s="2" t="s">
        <v>1923</v>
      </c>
      <c r="G350" s="2">
        <v>2026</v>
      </c>
      <c r="H350" s="116" t="s">
        <v>489</v>
      </c>
      <c r="I350" s="2" t="s">
        <v>2161</v>
      </c>
      <c r="J350" s="2" t="s">
        <v>2814</v>
      </c>
      <c r="K350" s="36" t="s">
        <v>2781</v>
      </c>
      <c r="L350" s="2">
        <v>1</v>
      </c>
      <c r="M350" s="2" t="s">
        <v>3</v>
      </c>
      <c r="N350" s="43">
        <v>1782100</v>
      </c>
      <c r="O350" s="77">
        <f t="shared" si="56"/>
        <v>1782100</v>
      </c>
      <c r="P350" s="2" t="s">
        <v>2</v>
      </c>
      <c r="Q350" s="2" t="s">
        <v>630</v>
      </c>
      <c r="R350" s="2">
        <v>2602226</v>
      </c>
      <c r="S350" s="2" t="s">
        <v>2180</v>
      </c>
      <c r="T350" s="2" t="s">
        <v>2819</v>
      </c>
      <c r="U350" s="114" t="s">
        <v>113</v>
      </c>
      <c r="V350" s="2">
        <v>3</v>
      </c>
      <c r="W350" s="3" t="s">
        <v>2405</v>
      </c>
      <c r="X350" s="2">
        <v>1</v>
      </c>
      <c r="Y350" s="2">
        <v>1</v>
      </c>
    </row>
    <row r="351" spans="1:25" ht="40.15" hidden="1" customHeight="1" x14ac:dyDescent="0.25">
      <c r="A351" s="2">
        <v>1</v>
      </c>
      <c r="B351" s="2" t="s">
        <v>55</v>
      </c>
      <c r="C351" s="2" t="s">
        <v>164</v>
      </c>
      <c r="D351" s="6" t="s">
        <v>205</v>
      </c>
      <c r="E351" s="7">
        <v>46097</v>
      </c>
      <c r="F351" s="2" t="s">
        <v>1923</v>
      </c>
      <c r="G351" s="2">
        <v>2026</v>
      </c>
      <c r="H351" s="116" t="s">
        <v>489</v>
      </c>
      <c r="I351" s="2" t="s">
        <v>2162</v>
      </c>
      <c r="J351" s="2" t="s">
        <v>367</v>
      </c>
      <c r="K351" s="36" t="s">
        <v>2174</v>
      </c>
      <c r="L351" s="2">
        <v>1</v>
      </c>
      <c r="M351" s="2" t="s">
        <v>3</v>
      </c>
      <c r="N351" s="43">
        <v>640000</v>
      </c>
      <c r="O351" s="77">
        <f t="shared" si="56"/>
        <v>640000</v>
      </c>
      <c r="P351" s="2" t="s">
        <v>2</v>
      </c>
      <c r="Q351" s="2" t="s">
        <v>57</v>
      </c>
      <c r="R351" s="2">
        <v>11919</v>
      </c>
      <c r="S351" s="2" t="s">
        <v>2181</v>
      </c>
      <c r="T351" s="2" t="s">
        <v>2820</v>
      </c>
      <c r="U351" s="114" t="s">
        <v>113</v>
      </c>
      <c r="V351" s="2">
        <v>3</v>
      </c>
      <c r="W351" s="3">
        <v>395</v>
      </c>
      <c r="X351" s="2">
        <v>1</v>
      </c>
      <c r="Y351" s="2">
        <v>1</v>
      </c>
    </row>
    <row r="352" spans="1:25" ht="40.15" hidden="1" customHeight="1" x14ac:dyDescent="0.25">
      <c r="A352" s="2">
        <v>1</v>
      </c>
      <c r="B352" s="2" t="s">
        <v>10</v>
      </c>
      <c r="C352" s="2" t="s">
        <v>164</v>
      </c>
      <c r="D352" s="6" t="s">
        <v>2178</v>
      </c>
      <c r="E352" s="7">
        <v>46097</v>
      </c>
      <c r="F352" s="2" t="s">
        <v>1923</v>
      </c>
      <c r="G352" s="2">
        <v>2026</v>
      </c>
      <c r="H352" s="2" t="s">
        <v>489</v>
      </c>
      <c r="I352" s="2" t="s">
        <v>2163</v>
      </c>
      <c r="J352" s="2" t="s">
        <v>367</v>
      </c>
      <c r="K352" s="36" t="s">
        <v>2175</v>
      </c>
      <c r="L352" s="2">
        <v>1</v>
      </c>
      <c r="M352" s="2" t="s">
        <v>3</v>
      </c>
      <c r="N352" s="43">
        <v>674600</v>
      </c>
      <c r="O352" s="77">
        <f t="shared" si="56"/>
        <v>674600</v>
      </c>
      <c r="P352" s="2" t="s">
        <v>2</v>
      </c>
      <c r="Q352" s="2" t="s">
        <v>678</v>
      </c>
      <c r="R352" s="2">
        <v>608</v>
      </c>
      <c r="S352" s="2" t="s">
        <v>2182</v>
      </c>
      <c r="T352" s="2" t="s">
        <v>2821</v>
      </c>
      <c r="U352" s="3" t="s">
        <v>113</v>
      </c>
      <c r="V352" s="2">
        <v>3</v>
      </c>
      <c r="W352" s="3">
        <v>608</v>
      </c>
      <c r="X352" s="2">
        <v>1</v>
      </c>
      <c r="Y352" s="2">
        <v>1</v>
      </c>
    </row>
    <row r="353" spans="1:25" ht="40.15" hidden="1" customHeight="1" x14ac:dyDescent="0.25">
      <c r="A353" s="2">
        <v>1</v>
      </c>
      <c r="B353" s="2" t="s">
        <v>55</v>
      </c>
      <c r="C353" s="2" t="s">
        <v>164</v>
      </c>
      <c r="D353" s="6" t="s">
        <v>1475</v>
      </c>
      <c r="E353" s="7">
        <v>46097</v>
      </c>
      <c r="F353" s="2" t="s">
        <v>1923</v>
      </c>
      <c r="G353" s="2">
        <v>2026</v>
      </c>
      <c r="H353" s="2" t="s">
        <v>489</v>
      </c>
      <c r="I353" s="2" t="s">
        <v>2164</v>
      </c>
      <c r="J353" s="2" t="s">
        <v>367</v>
      </c>
      <c r="K353" s="36" t="s">
        <v>2176</v>
      </c>
      <c r="L353" s="2">
        <v>15</v>
      </c>
      <c r="M353" s="2" t="s">
        <v>3</v>
      </c>
      <c r="N353" s="43">
        <v>12000</v>
      </c>
      <c r="O353" s="77">
        <f t="shared" si="56"/>
        <v>180000</v>
      </c>
      <c r="P353" s="2" t="s">
        <v>2</v>
      </c>
      <c r="Q353" s="2" t="s">
        <v>57</v>
      </c>
      <c r="R353" s="2">
        <v>11919</v>
      </c>
      <c r="S353" s="2" t="s">
        <v>2183</v>
      </c>
      <c r="T353" s="2" t="s">
        <v>2822</v>
      </c>
      <c r="U353" s="3" t="s">
        <v>113</v>
      </c>
      <c r="V353" s="2">
        <v>3</v>
      </c>
      <c r="W353" s="3">
        <v>403</v>
      </c>
      <c r="X353" s="2">
        <v>1</v>
      </c>
      <c r="Y353" s="2">
        <v>1</v>
      </c>
    </row>
    <row r="354" spans="1:25" ht="40.15" hidden="1" customHeight="1" x14ac:dyDescent="0.25">
      <c r="A354" s="2">
        <v>1</v>
      </c>
      <c r="B354" s="2" t="s">
        <v>44</v>
      </c>
      <c r="C354" s="2" t="s">
        <v>164</v>
      </c>
      <c r="D354" s="6" t="s">
        <v>585</v>
      </c>
      <c r="E354" s="7">
        <v>46097</v>
      </c>
      <c r="F354" s="2" t="s">
        <v>1923</v>
      </c>
      <c r="G354" s="2">
        <v>2026</v>
      </c>
      <c r="H354" s="2" t="s">
        <v>489</v>
      </c>
      <c r="I354" s="2" t="s">
        <v>2165</v>
      </c>
      <c r="J354" s="2" t="s">
        <v>367</v>
      </c>
      <c r="K354" s="36" t="s">
        <v>2842</v>
      </c>
      <c r="L354" s="2">
        <v>2</v>
      </c>
      <c r="M354" s="2" t="s">
        <v>3</v>
      </c>
      <c r="N354" s="43">
        <v>120000</v>
      </c>
      <c r="O354" s="77">
        <f t="shared" si="56"/>
        <v>240000</v>
      </c>
      <c r="P354" s="2" t="s">
        <v>2</v>
      </c>
      <c r="Q354" s="2" t="s">
        <v>57</v>
      </c>
      <c r="R354" s="2">
        <v>11822</v>
      </c>
      <c r="S354" s="2" t="s">
        <v>2184</v>
      </c>
      <c r="T354" s="2" t="s">
        <v>3443</v>
      </c>
      <c r="U354" s="3" t="s">
        <v>113</v>
      </c>
      <c r="V354" s="2">
        <v>3</v>
      </c>
      <c r="W354" s="3">
        <v>393</v>
      </c>
      <c r="X354" s="2">
        <v>1</v>
      </c>
      <c r="Y354" s="2">
        <v>1</v>
      </c>
    </row>
    <row r="355" spans="1:25" ht="40.15" hidden="1" customHeight="1" x14ac:dyDescent="0.25">
      <c r="A355" s="2">
        <v>1</v>
      </c>
      <c r="B355" s="2" t="s">
        <v>55</v>
      </c>
      <c r="C355" s="2" t="s">
        <v>164</v>
      </c>
      <c r="D355" s="6" t="s">
        <v>1355</v>
      </c>
      <c r="E355" s="7">
        <v>46097</v>
      </c>
      <c r="F355" s="2" t="s">
        <v>1923</v>
      </c>
      <c r="G355" s="2">
        <v>2026</v>
      </c>
      <c r="H355" s="2" t="s">
        <v>489</v>
      </c>
      <c r="I355" s="2" t="s">
        <v>2166</v>
      </c>
      <c r="J355" s="2" t="s">
        <v>367</v>
      </c>
      <c r="K355" s="36" t="s">
        <v>2177</v>
      </c>
      <c r="L355" s="2">
        <v>1</v>
      </c>
      <c r="M355" s="2" t="s">
        <v>3</v>
      </c>
      <c r="N355" s="43">
        <v>200000</v>
      </c>
      <c r="O355" s="77">
        <f t="shared" si="56"/>
        <v>200000</v>
      </c>
      <c r="P355" s="2" t="s">
        <v>2</v>
      </c>
      <c r="Q355" s="2" t="s">
        <v>57</v>
      </c>
      <c r="R355" s="2">
        <v>11823</v>
      </c>
      <c r="S355" s="2" t="s">
        <v>2185</v>
      </c>
      <c r="T355" s="2" t="s">
        <v>2823</v>
      </c>
      <c r="U355" s="3" t="s">
        <v>113</v>
      </c>
      <c r="V355" s="2">
        <v>3</v>
      </c>
      <c r="W355" s="3">
        <v>394</v>
      </c>
      <c r="X355" s="2">
        <v>1</v>
      </c>
      <c r="Y355" s="2">
        <v>1</v>
      </c>
    </row>
    <row r="356" spans="1:25" ht="40.15" hidden="1" customHeight="1" x14ac:dyDescent="0.25">
      <c r="A356" s="2">
        <v>1</v>
      </c>
      <c r="B356" s="2" t="s">
        <v>53</v>
      </c>
      <c r="C356" s="2" t="s">
        <v>164</v>
      </c>
      <c r="D356" s="6" t="s">
        <v>1367</v>
      </c>
      <c r="E356" s="7">
        <v>46099</v>
      </c>
      <c r="F356" s="2" t="s">
        <v>1923</v>
      </c>
      <c r="G356" s="2">
        <v>2026</v>
      </c>
      <c r="H356" s="2" t="s">
        <v>489</v>
      </c>
      <c r="I356" s="2" t="s">
        <v>2227</v>
      </c>
      <c r="J356" s="2" t="s">
        <v>367</v>
      </c>
      <c r="K356" s="36" t="s">
        <v>2230</v>
      </c>
      <c r="L356" s="2">
        <v>2</v>
      </c>
      <c r="M356" s="2" t="s">
        <v>3</v>
      </c>
      <c r="N356" s="43">
        <v>78300</v>
      </c>
      <c r="O356" s="77">
        <f t="shared" ref="O356:O358" si="57">N356*L356</f>
        <v>156600</v>
      </c>
      <c r="P356" s="2" t="s">
        <v>2</v>
      </c>
      <c r="Q356" s="2" t="s">
        <v>57</v>
      </c>
      <c r="R356" s="2">
        <v>11839</v>
      </c>
      <c r="S356" s="2" t="s">
        <v>2232</v>
      </c>
      <c r="T356" s="2" t="s">
        <v>2912</v>
      </c>
      <c r="U356" s="3" t="s">
        <v>113</v>
      </c>
      <c r="V356" s="2">
        <v>3</v>
      </c>
      <c r="W356" s="3">
        <v>396</v>
      </c>
      <c r="X356" s="2">
        <v>1</v>
      </c>
      <c r="Y356" s="2">
        <v>1</v>
      </c>
    </row>
    <row r="357" spans="1:25" ht="40.15" hidden="1" customHeight="1" x14ac:dyDescent="0.25">
      <c r="A357" s="2">
        <v>1</v>
      </c>
      <c r="B357" s="2" t="s">
        <v>156</v>
      </c>
      <c r="C357" s="2" t="s">
        <v>164</v>
      </c>
      <c r="D357" s="6" t="s">
        <v>2229</v>
      </c>
      <c r="E357" s="7">
        <v>46099</v>
      </c>
      <c r="F357" s="2" t="s">
        <v>1923</v>
      </c>
      <c r="G357" s="2">
        <v>2026</v>
      </c>
      <c r="H357" s="2" t="s">
        <v>489</v>
      </c>
      <c r="I357" s="2" t="s">
        <v>2228</v>
      </c>
      <c r="J357" s="2" t="s">
        <v>1008</v>
      </c>
      <c r="K357" s="36" t="s">
        <v>2231</v>
      </c>
      <c r="L357" s="2">
        <v>2</v>
      </c>
      <c r="M357" s="2" t="s">
        <v>3</v>
      </c>
      <c r="N357" s="43">
        <v>600000</v>
      </c>
      <c r="O357" s="77">
        <f t="shared" si="57"/>
        <v>1200000</v>
      </c>
      <c r="P357" s="2" t="s">
        <v>2</v>
      </c>
      <c r="Q357" s="2" t="s">
        <v>57</v>
      </c>
      <c r="R357" s="2">
        <v>11843</v>
      </c>
      <c r="S357" s="2" t="s">
        <v>2233</v>
      </c>
      <c r="T357" s="2" t="s">
        <v>2824</v>
      </c>
      <c r="U357" s="3" t="s">
        <v>113</v>
      </c>
      <c r="V357" s="2">
        <v>3</v>
      </c>
      <c r="W357" s="3">
        <v>407</v>
      </c>
      <c r="X357" s="2">
        <v>1</v>
      </c>
      <c r="Y357" s="2">
        <v>1</v>
      </c>
    </row>
    <row r="358" spans="1:25" ht="40.15" hidden="1" customHeight="1" x14ac:dyDescent="0.25">
      <c r="A358" s="2">
        <v>1</v>
      </c>
      <c r="B358" s="2" t="s">
        <v>489</v>
      </c>
      <c r="C358" s="2" t="s">
        <v>164</v>
      </c>
      <c r="D358" s="6" t="s">
        <v>1098</v>
      </c>
      <c r="E358" s="7">
        <v>46100</v>
      </c>
      <c r="F358" s="2" t="s">
        <v>1923</v>
      </c>
      <c r="G358" s="2">
        <v>2026</v>
      </c>
      <c r="H358" s="2" t="s">
        <v>489</v>
      </c>
      <c r="I358" s="2" t="s">
        <v>2258</v>
      </c>
      <c r="J358" s="2" t="s">
        <v>1008</v>
      </c>
      <c r="K358" s="36" t="s">
        <v>2259</v>
      </c>
      <c r="L358" s="2">
        <v>1</v>
      </c>
      <c r="M358" s="2" t="s">
        <v>3</v>
      </c>
      <c r="N358" s="43">
        <v>560000</v>
      </c>
      <c r="O358" s="77">
        <f t="shared" si="57"/>
        <v>560000</v>
      </c>
      <c r="P358" s="2" t="s">
        <v>2</v>
      </c>
      <c r="Q358" s="2" t="s">
        <v>57</v>
      </c>
      <c r="R358" s="2">
        <v>11919</v>
      </c>
      <c r="S358" s="2" t="s">
        <v>2260</v>
      </c>
      <c r="T358" s="2" t="s">
        <v>2825</v>
      </c>
      <c r="U358" s="3" t="s">
        <v>113</v>
      </c>
      <c r="V358" s="2">
        <v>3</v>
      </c>
      <c r="W358" s="3">
        <v>403</v>
      </c>
      <c r="X358" s="2">
        <v>1</v>
      </c>
      <c r="Y358" s="2">
        <v>1</v>
      </c>
    </row>
    <row r="359" spans="1:25" ht="40.15" hidden="1" customHeight="1" x14ac:dyDescent="0.25">
      <c r="A359" s="2">
        <v>1</v>
      </c>
      <c r="B359" s="2" t="s">
        <v>10</v>
      </c>
      <c r="C359" s="2" t="s">
        <v>164</v>
      </c>
      <c r="D359" s="6" t="s">
        <v>2301</v>
      </c>
      <c r="E359" s="7">
        <v>46106</v>
      </c>
      <c r="F359" s="2" t="s">
        <v>1923</v>
      </c>
      <c r="G359" s="2">
        <v>2026</v>
      </c>
      <c r="H359" s="2" t="s">
        <v>489</v>
      </c>
      <c r="I359" s="2" t="s">
        <v>2302</v>
      </c>
      <c r="J359" s="2" t="s">
        <v>1008</v>
      </c>
      <c r="K359" s="36" t="s">
        <v>2303</v>
      </c>
      <c r="L359" s="2">
        <v>2</v>
      </c>
      <c r="M359" s="2" t="s">
        <v>3</v>
      </c>
      <c r="N359" s="43">
        <v>82000</v>
      </c>
      <c r="O359" s="77">
        <f t="shared" ref="O359:O360" si="58">N359*L359</f>
        <v>164000</v>
      </c>
      <c r="P359" s="2" t="s">
        <v>2</v>
      </c>
      <c r="Q359" s="2" t="s">
        <v>57</v>
      </c>
      <c r="R359" s="2">
        <v>11919</v>
      </c>
      <c r="S359" s="2" t="s">
        <v>2304</v>
      </c>
      <c r="T359" s="2" t="s">
        <v>2841</v>
      </c>
      <c r="U359" s="3" t="s">
        <v>113</v>
      </c>
      <c r="V359" s="2">
        <v>3</v>
      </c>
      <c r="W359" s="3">
        <v>408</v>
      </c>
      <c r="X359" s="2">
        <v>1</v>
      </c>
      <c r="Y359" s="2">
        <v>1</v>
      </c>
    </row>
    <row r="360" spans="1:25" ht="40.15" hidden="1" customHeight="1" x14ac:dyDescent="0.25">
      <c r="A360" s="2">
        <v>1</v>
      </c>
      <c r="B360" s="2" t="s">
        <v>156</v>
      </c>
      <c r="C360" s="2" t="s">
        <v>164</v>
      </c>
      <c r="D360" s="6" t="s">
        <v>2310</v>
      </c>
      <c r="E360" s="7">
        <v>46107</v>
      </c>
      <c r="F360" s="2" t="s">
        <v>1923</v>
      </c>
      <c r="G360" s="2">
        <v>2026</v>
      </c>
      <c r="H360" s="2" t="s">
        <v>489</v>
      </c>
      <c r="I360" s="2" t="s">
        <v>2311</v>
      </c>
      <c r="J360" s="2" t="s">
        <v>367</v>
      </c>
      <c r="K360" s="36" t="s">
        <v>2312</v>
      </c>
      <c r="L360" s="2">
        <v>1</v>
      </c>
      <c r="M360" s="2" t="s">
        <v>3</v>
      </c>
      <c r="N360" s="43">
        <v>2650000</v>
      </c>
      <c r="O360" s="77">
        <f t="shared" si="58"/>
        <v>2650000</v>
      </c>
      <c r="P360" s="2" t="s">
        <v>2</v>
      </c>
      <c r="Q360" s="2" t="s">
        <v>57</v>
      </c>
      <c r="R360" s="2">
        <v>11861</v>
      </c>
      <c r="S360" s="2" t="s">
        <v>2404</v>
      </c>
      <c r="T360" s="2" t="s">
        <v>2826</v>
      </c>
      <c r="U360" s="3" t="s">
        <v>113</v>
      </c>
      <c r="V360" s="2">
        <v>3</v>
      </c>
      <c r="W360" s="3">
        <v>418</v>
      </c>
      <c r="X360" s="2">
        <v>1</v>
      </c>
      <c r="Y360" s="2">
        <v>1</v>
      </c>
    </row>
    <row r="361" spans="1:25" ht="40.15" hidden="1" customHeight="1" x14ac:dyDescent="0.25">
      <c r="A361" s="2">
        <v>1</v>
      </c>
      <c r="B361" s="2" t="s">
        <v>44</v>
      </c>
      <c r="C361" s="2" t="s">
        <v>164</v>
      </c>
      <c r="D361" s="6" t="s">
        <v>2455</v>
      </c>
      <c r="E361" s="7">
        <v>46119</v>
      </c>
      <c r="F361" s="2" t="s">
        <v>2381</v>
      </c>
      <c r="G361" s="2">
        <v>2026</v>
      </c>
      <c r="H361" s="2" t="s">
        <v>489</v>
      </c>
      <c r="I361" s="2" t="s">
        <v>2436</v>
      </c>
      <c r="J361" s="2" t="s">
        <v>367</v>
      </c>
      <c r="K361" s="36" t="s">
        <v>2449</v>
      </c>
      <c r="L361" s="2">
        <v>2</v>
      </c>
      <c r="M361" s="2" t="s">
        <v>3</v>
      </c>
      <c r="N361" s="43">
        <v>234300</v>
      </c>
      <c r="O361" s="77">
        <f t="shared" ref="O361:O369" si="59">N361*L361</f>
        <v>468600</v>
      </c>
      <c r="P361" s="2" t="s">
        <v>2</v>
      </c>
      <c r="Q361" s="2" t="s">
        <v>57</v>
      </c>
      <c r="R361" s="2">
        <v>11919</v>
      </c>
      <c r="S361" s="2" t="s">
        <v>2453</v>
      </c>
      <c r="T361" s="2" t="s">
        <v>2838</v>
      </c>
      <c r="U361" s="3" t="s">
        <v>113</v>
      </c>
      <c r="V361" s="2">
        <v>3</v>
      </c>
      <c r="W361" s="3">
        <v>420</v>
      </c>
      <c r="X361" s="2">
        <v>1</v>
      </c>
      <c r="Y361" s="2">
        <v>1</v>
      </c>
    </row>
    <row r="362" spans="1:25" ht="40.15" hidden="1" customHeight="1" x14ac:dyDescent="0.25">
      <c r="A362" s="2">
        <v>1</v>
      </c>
      <c r="B362" s="2" t="s">
        <v>44</v>
      </c>
      <c r="C362" s="2" t="s">
        <v>164</v>
      </c>
      <c r="D362" s="6" t="s">
        <v>2456</v>
      </c>
      <c r="E362" s="7">
        <v>46119</v>
      </c>
      <c r="F362" s="2" t="s">
        <v>2381</v>
      </c>
      <c r="G362" s="2">
        <v>2026</v>
      </c>
      <c r="H362" s="2" t="s">
        <v>489</v>
      </c>
      <c r="I362" s="2" t="s">
        <v>2437</v>
      </c>
      <c r="J362" s="2" t="s">
        <v>367</v>
      </c>
      <c r="K362" s="36" t="s">
        <v>2450</v>
      </c>
      <c r="L362" s="2">
        <v>4</v>
      </c>
      <c r="M362" s="2" t="s">
        <v>3</v>
      </c>
      <c r="N362" s="43">
        <v>122900</v>
      </c>
      <c r="O362" s="77">
        <f t="shared" si="59"/>
        <v>491600</v>
      </c>
      <c r="P362" s="2" t="s">
        <v>2</v>
      </c>
      <c r="Q362" s="2" t="s">
        <v>57</v>
      </c>
      <c r="R362" s="2">
        <v>11919</v>
      </c>
      <c r="S362" s="2" t="s">
        <v>2454</v>
      </c>
      <c r="T362" s="2" t="s">
        <v>2827</v>
      </c>
      <c r="U362" s="3" t="s">
        <v>113</v>
      </c>
      <c r="V362" s="2">
        <v>3</v>
      </c>
      <c r="W362" s="3">
        <v>431</v>
      </c>
      <c r="X362" s="2">
        <v>1</v>
      </c>
      <c r="Y362" s="2">
        <v>1</v>
      </c>
    </row>
    <row r="363" spans="1:25" ht="40.15" hidden="1" customHeight="1" x14ac:dyDescent="0.25">
      <c r="A363" s="2">
        <v>1</v>
      </c>
      <c r="B363" s="2" t="s">
        <v>489</v>
      </c>
      <c r="C363" s="2" t="s">
        <v>164</v>
      </c>
      <c r="D363" s="6" t="s">
        <v>2445</v>
      </c>
      <c r="E363" s="7">
        <v>46119</v>
      </c>
      <c r="F363" s="2" t="s">
        <v>2381</v>
      </c>
      <c r="G363" s="2">
        <v>2026</v>
      </c>
      <c r="H363" s="2" t="s">
        <v>489</v>
      </c>
      <c r="I363" s="2" t="s">
        <v>2438</v>
      </c>
      <c r="J363" s="2" t="s">
        <v>367</v>
      </c>
      <c r="K363" s="36" t="s">
        <v>2452</v>
      </c>
      <c r="L363" s="2">
        <v>1</v>
      </c>
      <c r="M363" s="2" t="s">
        <v>3</v>
      </c>
      <c r="N363" s="43">
        <v>594300</v>
      </c>
      <c r="O363" s="77">
        <f t="shared" si="59"/>
        <v>594300</v>
      </c>
      <c r="P363" s="2" t="s">
        <v>2</v>
      </c>
      <c r="Q363" s="2" t="s">
        <v>57</v>
      </c>
      <c r="R363" s="2">
        <v>11919</v>
      </c>
      <c r="S363" s="2" t="s">
        <v>2459</v>
      </c>
      <c r="T363" s="2" t="s">
        <v>2828</v>
      </c>
      <c r="U363" s="3" t="s">
        <v>113</v>
      </c>
      <c r="V363" s="2">
        <v>3</v>
      </c>
      <c r="W363" s="3">
        <v>422</v>
      </c>
      <c r="X363" s="2">
        <v>1</v>
      </c>
      <c r="Y363" s="2">
        <v>1</v>
      </c>
    </row>
    <row r="364" spans="1:25" ht="40.15" hidden="1" customHeight="1" x14ac:dyDescent="0.25">
      <c r="A364" s="2">
        <v>1</v>
      </c>
      <c r="B364" s="2" t="s">
        <v>489</v>
      </c>
      <c r="C364" s="2" t="s">
        <v>164</v>
      </c>
      <c r="D364" s="6" t="s">
        <v>2445</v>
      </c>
      <c r="E364" s="7">
        <v>46119</v>
      </c>
      <c r="F364" s="2" t="s">
        <v>2381</v>
      </c>
      <c r="G364" s="2">
        <v>2026</v>
      </c>
      <c r="H364" s="2" t="s">
        <v>489</v>
      </c>
      <c r="I364" s="2" t="s">
        <v>2439</v>
      </c>
      <c r="J364" s="2" t="s">
        <v>367</v>
      </c>
      <c r="K364" s="36" t="s">
        <v>2446</v>
      </c>
      <c r="L364" s="2">
        <v>1</v>
      </c>
      <c r="M364" s="2" t="s">
        <v>3</v>
      </c>
      <c r="N364" s="43">
        <v>427500</v>
      </c>
      <c r="O364" s="77">
        <f t="shared" si="59"/>
        <v>427500</v>
      </c>
      <c r="P364" s="2" t="s">
        <v>2</v>
      </c>
      <c r="Q364" s="2" t="s">
        <v>57</v>
      </c>
      <c r="R364" s="2">
        <v>11919</v>
      </c>
      <c r="S364" s="2" t="s">
        <v>2460</v>
      </c>
      <c r="T364" s="2" t="s">
        <v>2839</v>
      </c>
      <c r="U364" s="3" t="s">
        <v>113</v>
      </c>
      <c r="V364" s="2">
        <v>3</v>
      </c>
      <c r="W364" s="3">
        <v>427</v>
      </c>
      <c r="X364" s="2">
        <v>1</v>
      </c>
      <c r="Y364" s="2">
        <v>1</v>
      </c>
    </row>
    <row r="365" spans="1:25" ht="40.15" hidden="1" customHeight="1" x14ac:dyDescent="0.25">
      <c r="A365" s="2">
        <v>1</v>
      </c>
      <c r="B365" s="2" t="s">
        <v>489</v>
      </c>
      <c r="C365" s="2" t="s">
        <v>164</v>
      </c>
      <c r="D365" s="6" t="s">
        <v>2445</v>
      </c>
      <c r="E365" s="7">
        <v>46119</v>
      </c>
      <c r="F365" s="2" t="s">
        <v>2381</v>
      </c>
      <c r="G365" s="2">
        <v>2026</v>
      </c>
      <c r="H365" s="2" t="s">
        <v>489</v>
      </c>
      <c r="I365" s="2" t="s">
        <v>2440</v>
      </c>
      <c r="J365" s="2" t="s">
        <v>367</v>
      </c>
      <c r="K365" s="36" t="s">
        <v>2447</v>
      </c>
      <c r="L365" s="2">
        <v>1</v>
      </c>
      <c r="M365" s="2" t="s">
        <v>3</v>
      </c>
      <c r="N365" s="43">
        <v>1181800</v>
      </c>
      <c r="O365" s="77">
        <f t="shared" si="59"/>
        <v>1181800</v>
      </c>
      <c r="P365" s="2" t="s">
        <v>2</v>
      </c>
      <c r="Q365" s="2" t="s">
        <v>57</v>
      </c>
      <c r="R365" s="2">
        <v>11919</v>
      </c>
      <c r="S365" s="2" t="s">
        <v>2461</v>
      </c>
      <c r="T365" s="2" t="s">
        <v>2840</v>
      </c>
      <c r="U365" s="3" t="s">
        <v>113</v>
      </c>
      <c r="V365" s="2">
        <v>3</v>
      </c>
      <c r="W365" s="3">
        <v>427</v>
      </c>
      <c r="X365" s="2">
        <v>1</v>
      </c>
      <c r="Y365" s="2">
        <v>1</v>
      </c>
    </row>
    <row r="366" spans="1:25" ht="40.15" hidden="1" customHeight="1" x14ac:dyDescent="0.25">
      <c r="A366" s="2">
        <v>1</v>
      </c>
      <c r="B366" s="2" t="s">
        <v>489</v>
      </c>
      <c r="C366" s="2" t="s">
        <v>164</v>
      </c>
      <c r="D366" s="6" t="s">
        <v>2632</v>
      </c>
      <c r="E366" s="7">
        <v>46119</v>
      </c>
      <c r="F366" s="2" t="s">
        <v>2381</v>
      </c>
      <c r="G366" s="2">
        <v>2026</v>
      </c>
      <c r="H366" s="2" t="s">
        <v>489</v>
      </c>
      <c r="I366" s="2" t="s">
        <v>2441</v>
      </c>
      <c r="J366" s="2" t="s">
        <v>367</v>
      </c>
      <c r="K366" s="36" t="s">
        <v>2448</v>
      </c>
      <c r="L366" s="2">
        <v>1</v>
      </c>
      <c r="M366" s="2" t="s">
        <v>3</v>
      </c>
      <c r="N366" s="43">
        <v>251500</v>
      </c>
      <c r="O366" s="77">
        <f t="shared" si="59"/>
        <v>251500</v>
      </c>
      <c r="P366" s="2" t="s">
        <v>2</v>
      </c>
      <c r="Q366" s="2" t="s">
        <v>57</v>
      </c>
      <c r="R366" s="2">
        <v>11919</v>
      </c>
      <c r="S366" s="2" t="s">
        <v>2462</v>
      </c>
      <c r="T366" s="2" t="s">
        <v>2829</v>
      </c>
      <c r="U366" s="3" t="s">
        <v>113</v>
      </c>
      <c r="V366" s="2">
        <v>3</v>
      </c>
      <c r="W366" s="3">
        <v>427</v>
      </c>
      <c r="X366" s="2">
        <v>1</v>
      </c>
      <c r="Y366" s="2">
        <v>1</v>
      </c>
    </row>
    <row r="367" spans="1:25" ht="40.15" hidden="1" customHeight="1" x14ac:dyDescent="0.25">
      <c r="A367" s="2">
        <v>1</v>
      </c>
      <c r="B367" s="2" t="s">
        <v>44</v>
      </c>
      <c r="C367" s="2" t="s">
        <v>164</v>
      </c>
      <c r="D367" s="6" t="s">
        <v>2445</v>
      </c>
      <c r="E367" s="7">
        <v>46119</v>
      </c>
      <c r="F367" s="2" t="s">
        <v>2381</v>
      </c>
      <c r="G367" s="2">
        <v>2026</v>
      </c>
      <c r="H367" s="2" t="s">
        <v>489</v>
      </c>
      <c r="I367" s="2" t="s">
        <v>2442</v>
      </c>
      <c r="J367" s="2" t="s">
        <v>1008</v>
      </c>
      <c r="K367" s="36" t="s">
        <v>2463</v>
      </c>
      <c r="L367" s="2">
        <v>1</v>
      </c>
      <c r="M367" s="2" t="s">
        <v>3</v>
      </c>
      <c r="N367" s="43">
        <v>217200</v>
      </c>
      <c r="O367" s="77">
        <f t="shared" si="59"/>
        <v>217200</v>
      </c>
      <c r="P367" s="2" t="s">
        <v>2</v>
      </c>
      <c r="Q367" s="2" t="s">
        <v>57</v>
      </c>
      <c r="R367" s="2">
        <v>11919</v>
      </c>
      <c r="S367" s="2" t="s">
        <v>2464</v>
      </c>
      <c r="T367" s="2" t="s">
        <v>2830</v>
      </c>
      <c r="U367" s="3" t="s">
        <v>113</v>
      </c>
      <c r="V367" s="2">
        <v>3</v>
      </c>
      <c r="W367" s="3">
        <v>424</v>
      </c>
      <c r="X367" s="2">
        <v>1</v>
      </c>
      <c r="Y367" s="2">
        <v>1</v>
      </c>
    </row>
    <row r="368" spans="1:25" ht="40.15" hidden="1" customHeight="1" x14ac:dyDescent="0.25">
      <c r="A368" s="2">
        <v>1</v>
      </c>
      <c r="B368" s="2" t="s">
        <v>53</v>
      </c>
      <c r="C368" s="2" t="s">
        <v>164</v>
      </c>
      <c r="D368" s="6" t="s">
        <v>2457</v>
      </c>
      <c r="E368" s="7">
        <v>46119</v>
      </c>
      <c r="F368" s="2" t="s">
        <v>2381</v>
      </c>
      <c r="G368" s="2">
        <v>2026</v>
      </c>
      <c r="H368" s="2" t="s">
        <v>489</v>
      </c>
      <c r="I368" s="2" t="s">
        <v>2443</v>
      </c>
      <c r="J368" s="2" t="s">
        <v>367</v>
      </c>
      <c r="K368" s="36" t="s">
        <v>2451</v>
      </c>
      <c r="L368" s="2">
        <v>1</v>
      </c>
      <c r="M368" s="2" t="s">
        <v>3</v>
      </c>
      <c r="N368" s="43">
        <v>480000</v>
      </c>
      <c r="O368" s="77">
        <f t="shared" si="59"/>
        <v>480000</v>
      </c>
      <c r="P368" s="2" t="s">
        <v>2</v>
      </c>
      <c r="Q368" s="2" t="s">
        <v>57</v>
      </c>
      <c r="R368" s="2">
        <v>11919</v>
      </c>
      <c r="S368" s="2" t="s">
        <v>2468</v>
      </c>
      <c r="T368" s="2" t="s">
        <v>2831</v>
      </c>
      <c r="U368" s="3" t="s">
        <v>113</v>
      </c>
      <c r="V368" s="2">
        <v>3</v>
      </c>
      <c r="W368" s="3">
        <v>428</v>
      </c>
      <c r="X368" s="2">
        <v>1</v>
      </c>
      <c r="Y368" s="2">
        <v>1</v>
      </c>
    </row>
    <row r="369" spans="1:25" ht="40.15" hidden="1" customHeight="1" x14ac:dyDescent="0.25">
      <c r="A369" s="2">
        <v>1</v>
      </c>
      <c r="B369" s="2" t="s">
        <v>55</v>
      </c>
      <c r="C369" s="2" t="s">
        <v>164</v>
      </c>
      <c r="D369" s="6" t="s">
        <v>2458</v>
      </c>
      <c r="E369" s="7">
        <v>46119</v>
      </c>
      <c r="F369" s="2" t="s">
        <v>2381</v>
      </c>
      <c r="G369" s="2">
        <v>2026</v>
      </c>
      <c r="H369" s="2" t="s">
        <v>489</v>
      </c>
      <c r="I369" s="2" t="s">
        <v>2444</v>
      </c>
      <c r="J369" s="2" t="s">
        <v>367</v>
      </c>
      <c r="K369" s="36" t="s">
        <v>2469</v>
      </c>
      <c r="L369" s="2">
        <v>1</v>
      </c>
      <c r="M369" s="2" t="s">
        <v>3</v>
      </c>
      <c r="N369" s="43">
        <v>800000</v>
      </c>
      <c r="O369" s="77">
        <f t="shared" si="59"/>
        <v>800000</v>
      </c>
      <c r="P369" s="2" t="s">
        <v>2</v>
      </c>
      <c r="Q369" s="2" t="s">
        <v>57</v>
      </c>
      <c r="R369" s="2">
        <v>11919</v>
      </c>
      <c r="S369" s="2" t="s">
        <v>2470</v>
      </c>
      <c r="T369" s="2" t="s">
        <v>2832</v>
      </c>
      <c r="U369" s="3" t="s">
        <v>113</v>
      </c>
      <c r="V369" s="2">
        <v>3</v>
      </c>
      <c r="W369" s="3">
        <v>430</v>
      </c>
      <c r="X369" s="2">
        <v>1</v>
      </c>
      <c r="Y369" s="2">
        <v>1</v>
      </c>
    </row>
    <row r="370" spans="1:25" ht="40.15" hidden="1" customHeight="1" x14ac:dyDescent="0.25">
      <c r="A370" s="2">
        <v>1</v>
      </c>
      <c r="B370" s="2" t="s">
        <v>489</v>
      </c>
      <c r="C370" s="2" t="s">
        <v>164</v>
      </c>
      <c r="D370" s="6" t="s">
        <v>2466</v>
      </c>
      <c r="E370" s="7">
        <v>46119</v>
      </c>
      <c r="F370" s="2" t="s">
        <v>2381</v>
      </c>
      <c r="G370" s="2">
        <v>2026</v>
      </c>
      <c r="H370" s="2" t="s">
        <v>489</v>
      </c>
      <c r="I370" s="2" t="s">
        <v>2465</v>
      </c>
      <c r="J370" s="2" t="s">
        <v>1008</v>
      </c>
      <c r="K370" s="36" t="s">
        <v>2467</v>
      </c>
      <c r="L370" s="2">
        <v>1</v>
      </c>
      <c r="M370" s="2" t="s">
        <v>3</v>
      </c>
      <c r="N370" s="43">
        <v>297200</v>
      </c>
      <c r="O370" s="77">
        <f t="shared" ref="O370" si="60">N370*L370</f>
        <v>297200</v>
      </c>
      <c r="P370" s="2" t="s">
        <v>2</v>
      </c>
      <c r="Q370" s="2" t="s">
        <v>57</v>
      </c>
      <c r="R370" s="2">
        <v>11919</v>
      </c>
      <c r="S370" s="2" t="s">
        <v>2471</v>
      </c>
      <c r="T370" s="2" t="s">
        <v>2833</v>
      </c>
      <c r="U370" s="3" t="s">
        <v>113</v>
      </c>
      <c r="V370" s="2">
        <v>3</v>
      </c>
      <c r="W370" s="3">
        <v>412</v>
      </c>
      <c r="X370" s="2">
        <v>1</v>
      </c>
      <c r="Y370" s="2">
        <v>1</v>
      </c>
    </row>
    <row r="371" spans="1:25" ht="40.15" hidden="1" customHeight="1" x14ac:dyDescent="0.25">
      <c r="A371" s="2">
        <v>1</v>
      </c>
      <c r="B371" s="2" t="s">
        <v>489</v>
      </c>
      <c r="C371" s="2" t="s">
        <v>164</v>
      </c>
      <c r="D371" s="6" t="s">
        <v>2472</v>
      </c>
      <c r="E371" s="7">
        <v>46119</v>
      </c>
      <c r="F371" s="2" t="s">
        <v>2381</v>
      </c>
      <c r="G371" s="2">
        <v>2026</v>
      </c>
      <c r="H371" s="2" t="s">
        <v>489</v>
      </c>
      <c r="I371" s="2" t="s">
        <v>2473</v>
      </c>
      <c r="J371" s="2" t="s">
        <v>1008</v>
      </c>
      <c r="K371" s="36" t="s">
        <v>2474</v>
      </c>
      <c r="L371" s="2">
        <v>3</v>
      </c>
      <c r="M371" s="2" t="s">
        <v>3</v>
      </c>
      <c r="N371" s="43">
        <v>149100</v>
      </c>
      <c r="O371" s="77">
        <f t="shared" ref="O371" si="61">N371*L371</f>
        <v>447300</v>
      </c>
      <c r="P371" s="2" t="s">
        <v>2</v>
      </c>
      <c r="Q371" s="2" t="s">
        <v>57</v>
      </c>
      <c r="R371" s="2">
        <v>12026</v>
      </c>
      <c r="S371" s="2" t="s">
        <v>2475</v>
      </c>
      <c r="T371" s="2" t="s">
        <v>2915</v>
      </c>
      <c r="U371" s="3" t="s">
        <v>113</v>
      </c>
      <c r="V371" s="2">
        <v>3</v>
      </c>
      <c r="W371" s="3">
        <v>429</v>
      </c>
      <c r="X371" s="2">
        <v>1</v>
      </c>
      <c r="Y371" s="2">
        <v>1</v>
      </c>
    </row>
    <row r="372" spans="1:25" ht="40.15" hidden="1" customHeight="1" x14ac:dyDescent="0.25">
      <c r="A372" s="2">
        <v>1</v>
      </c>
      <c r="B372" s="2" t="s">
        <v>10</v>
      </c>
      <c r="C372" s="2" t="s">
        <v>164</v>
      </c>
      <c r="D372" s="6" t="s">
        <v>2512</v>
      </c>
      <c r="E372" s="7">
        <v>46121</v>
      </c>
      <c r="F372" s="2" t="s">
        <v>2381</v>
      </c>
      <c r="G372" s="2">
        <v>2026</v>
      </c>
      <c r="H372" s="2" t="s">
        <v>489</v>
      </c>
      <c r="I372" s="2" t="s">
        <v>2513</v>
      </c>
      <c r="J372" s="2" t="s">
        <v>2836</v>
      </c>
      <c r="K372" s="36" t="s">
        <v>2511</v>
      </c>
      <c r="L372" s="2">
        <v>4</v>
      </c>
      <c r="M372" s="2" t="s">
        <v>3</v>
      </c>
      <c r="N372" s="43">
        <v>227200</v>
      </c>
      <c r="O372" s="77">
        <f t="shared" ref="O372:O378" si="62">N372*L372</f>
        <v>908800</v>
      </c>
      <c r="P372" s="2" t="s">
        <v>2</v>
      </c>
      <c r="Q372" s="2" t="s">
        <v>630</v>
      </c>
      <c r="R372" s="2">
        <v>2503126</v>
      </c>
      <c r="S372" s="2" t="s">
        <v>2517</v>
      </c>
      <c r="T372" s="2" t="s">
        <v>2837</v>
      </c>
      <c r="U372" s="3" t="s">
        <v>113</v>
      </c>
      <c r="V372" s="2">
        <v>3</v>
      </c>
      <c r="W372" s="3">
        <v>14</v>
      </c>
      <c r="X372" s="2">
        <v>1</v>
      </c>
      <c r="Y372" s="2">
        <v>1</v>
      </c>
    </row>
    <row r="373" spans="1:25" ht="63.75" hidden="1" x14ac:dyDescent="0.25">
      <c r="A373" s="2">
        <v>1</v>
      </c>
      <c r="B373" s="2" t="s">
        <v>10</v>
      </c>
      <c r="C373" s="2" t="s">
        <v>164</v>
      </c>
      <c r="D373" s="6" t="s">
        <v>2515</v>
      </c>
      <c r="E373" s="7">
        <v>46121</v>
      </c>
      <c r="F373" s="2" t="s">
        <v>2381</v>
      </c>
      <c r="G373" s="2">
        <v>2026</v>
      </c>
      <c r="H373" s="2" t="s">
        <v>489</v>
      </c>
      <c r="I373" s="2" t="s">
        <v>2514</v>
      </c>
      <c r="J373" s="2" t="s">
        <v>2814</v>
      </c>
      <c r="K373" s="36" t="s">
        <v>2516</v>
      </c>
      <c r="L373" s="2">
        <v>1</v>
      </c>
      <c r="M373" s="2" t="s">
        <v>3</v>
      </c>
      <c r="N373" s="43">
        <f>117+38+38+69+69+20+20+38+38+29+29+310+60+60+60+60+36+43+25+60+36</f>
        <v>1255</v>
      </c>
      <c r="O373" s="77">
        <f t="shared" si="62"/>
        <v>1255</v>
      </c>
      <c r="P373" s="2" t="s">
        <v>2</v>
      </c>
      <c r="Q373" s="2" t="s">
        <v>630</v>
      </c>
      <c r="R373" s="2">
        <v>2602226</v>
      </c>
      <c r="S373" s="2" t="s">
        <v>2518</v>
      </c>
      <c r="T373" s="2" t="s">
        <v>2913</v>
      </c>
      <c r="U373" s="3" t="s">
        <v>113</v>
      </c>
      <c r="V373" s="2">
        <v>3</v>
      </c>
      <c r="W373" s="3">
        <v>16</v>
      </c>
      <c r="X373" s="2">
        <v>1</v>
      </c>
      <c r="Y373" s="2">
        <v>1</v>
      </c>
    </row>
    <row r="374" spans="1:25" ht="40.15" hidden="1" customHeight="1" x14ac:dyDescent="0.25">
      <c r="A374" s="2">
        <v>1</v>
      </c>
      <c r="B374" s="2" t="s">
        <v>10</v>
      </c>
      <c r="C374" s="2" t="s">
        <v>164</v>
      </c>
      <c r="D374" s="6" t="s">
        <v>2577</v>
      </c>
      <c r="E374" s="7">
        <v>46125</v>
      </c>
      <c r="F374" s="2" t="s">
        <v>2381</v>
      </c>
      <c r="G374" s="2">
        <v>2026</v>
      </c>
      <c r="H374" s="2" t="s">
        <v>489</v>
      </c>
      <c r="I374" s="2" t="s">
        <v>2566</v>
      </c>
      <c r="J374" s="2" t="s">
        <v>367</v>
      </c>
      <c r="K374" s="36" t="s">
        <v>2564</v>
      </c>
      <c r="L374" s="2">
        <v>1</v>
      </c>
      <c r="M374" s="2" t="s">
        <v>3</v>
      </c>
      <c r="N374" s="43">
        <v>566900</v>
      </c>
      <c r="O374" s="77">
        <f t="shared" si="62"/>
        <v>566900</v>
      </c>
      <c r="P374" s="2" t="s">
        <v>2</v>
      </c>
      <c r="Q374" s="2" t="s">
        <v>1218</v>
      </c>
      <c r="R374" s="2">
        <v>8438</v>
      </c>
      <c r="S374" s="2" t="s">
        <v>2578</v>
      </c>
      <c r="T374" s="2" t="s">
        <v>2745</v>
      </c>
      <c r="U374" s="3" t="s">
        <v>113</v>
      </c>
      <c r="V374" s="2">
        <v>3</v>
      </c>
      <c r="W374" s="3">
        <v>13335</v>
      </c>
      <c r="X374" s="2">
        <v>1</v>
      </c>
      <c r="Y374" s="2">
        <v>1</v>
      </c>
    </row>
    <row r="375" spans="1:25" ht="40.15" hidden="1" customHeight="1" x14ac:dyDescent="0.25">
      <c r="A375" s="2">
        <v>1</v>
      </c>
      <c r="B375" s="2" t="s">
        <v>10</v>
      </c>
      <c r="C375" s="2" t="s">
        <v>164</v>
      </c>
      <c r="D375" s="6" t="s">
        <v>2573</v>
      </c>
      <c r="E375" s="7">
        <v>46125</v>
      </c>
      <c r="F375" s="2" t="s">
        <v>2381</v>
      </c>
      <c r="G375" s="2">
        <v>2026</v>
      </c>
      <c r="H375" s="2" t="s">
        <v>489</v>
      </c>
      <c r="I375" s="2" t="s">
        <v>2567</v>
      </c>
      <c r="J375" s="2" t="s">
        <v>1008</v>
      </c>
      <c r="K375" s="36" t="s">
        <v>2565</v>
      </c>
      <c r="L375" s="2">
        <v>2</v>
      </c>
      <c r="M375" s="2" t="s">
        <v>3</v>
      </c>
      <c r="N375" s="43">
        <v>180</v>
      </c>
      <c r="O375" s="77">
        <f>N375*L375</f>
        <v>360</v>
      </c>
      <c r="P375" s="2" t="s">
        <v>2</v>
      </c>
      <c r="Q375" s="2" t="s">
        <v>630</v>
      </c>
      <c r="R375" s="2">
        <v>1504126</v>
      </c>
      <c r="S375" s="2" t="s">
        <v>2588</v>
      </c>
      <c r="T375" s="2"/>
      <c r="U375" s="3" t="s">
        <v>756</v>
      </c>
      <c r="V375" s="2"/>
      <c r="W375" s="3">
        <v>18</v>
      </c>
      <c r="X375" s="2">
        <v>1</v>
      </c>
      <c r="Y375" s="2">
        <v>1</v>
      </c>
    </row>
    <row r="376" spans="1:25" ht="40.15" hidden="1" customHeight="1" x14ac:dyDescent="0.25">
      <c r="A376" s="2">
        <v>1</v>
      </c>
      <c r="B376" s="2" t="s">
        <v>53</v>
      </c>
      <c r="C376" s="2" t="s">
        <v>164</v>
      </c>
      <c r="D376" s="6" t="s">
        <v>2574</v>
      </c>
      <c r="E376" s="7">
        <v>46125</v>
      </c>
      <c r="F376" s="2" t="s">
        <v>2381</v>
      </c>
      <c r="G376" s="2">
        <v>2026</v>
      </c>
      <c r="H376" s="2" t="s">
        <v>489</v>
      </c>
      <c r="I376" s="2" t="s">
        <v>2568</v>
      </c>
      <c r="J376" s="2" t="s">
        <v>367</v>
      </c>
      <c r="K376" s="36" t="s">
        <v>2583</v>
      </c>
      <c r="L376" s="2">
        <v>1</v>
      </c>
      <c r="M376" s="2" t="s">
        <v>3</v>
      </c>
      <c r="N376" s="43">
        <v>320000</v>
      </c>
      <c r="O376" s="77">
        <f t="shared" si="62"/>
        <v>320000</v>
      </c>
      <c r="P376" s="2" t="s">
        <v>2</v>
      </c>
      <c r="Q376" s="2" t="s">
        <v>57</v>
      </c>
      <c r="R376" s="2">
        <v>12026</v>
      </c>
      <c r="S376" s="2" t="s">
        <v>2589</v>
      </c>
      <c r="T376" s="2" t="s">
        <v>2916</v>
      </c>
      <c r="U376" s="3" t="s">
        <v>113</v>
      </c>
      <c r="V376" s="2">
        <v>3</v>
      </c>
      <c r="W376" s="3">
        <v>443</v>
      </c>
      <c r="X376" s="2">
        <v>1</v>
      </c>
      <c r="Y376" s="2">
        <v>1</v>
      </c>
    </row>
    <row r="377" spans="1:25" ht="40.15" hidden="1" customHeight="1" x14ac:dyDescent="0.25">
      <c r="A377" s="2">
        <v>1</v>
      </c>
      <c r="B377" s="2" t="s">
        <v>53</v>
      </c>
      <c r="C377" s="2" t="s">
        <v>164</v>
      </c>
      <c r="D377" s="6" t="s">
        <v>1914</v>
      </c>
      <c r="E377" s="7">
        <v>46125</v>
      </c>
      <c r="F377" s="2" t="s">
        <v>2381</v>
      </c>
      <c r="G377" s="2">
        <v>2026</v>
      </c>
      <c r="H377" s="2" t="s">
        <v>489</v>
      </c>
      <c r="I377" s="2" t="s">
        <v>2569</v>
      </c>
      <c r="J377" s="2" t="s">
        <v>367</v>
      </c>
      <c r="K377" s="36" t="s">
        <v>2584</v>
      </c>
      <c r="L377" s="2">
        <v>3</v>
      </c>
      <c r="M377" s="2" t="s">
        <v>3</v>
      </c>
      <c r="N377" s="43">
        <v>102000</v>
      </c>
      <c r="O377" s="77">
        <f t="shared" si="62"/>
        <v>306000</v>
      </c>
      <c r="P377" s="2" t="s">
        <v>2</v>
      </c>
      <c r="Q377" s="2" t="s">
        <v>57</v>
      </c>
      <c r="R377" s="2">
        <v>12026</v>
      </c>
      <c r="S377" s="2" t="s">
        <v>2590</v>
      </c>
      <c r="T377" s="2" t="s">
        <v>3444</v>
      </c>
      <c r="U377" s="3" t="s">
        <v>113</v>
      </c>
      <c r="V377" s="2">
        <v>3</v>
      </c>
      <c r="W377" s="3">
        <v>465</v>
      </c>
      <c r="X377" s="2">
        <v>1</v>
      </c>
      <c r="Y377" s="2">
        <v>1</v>
      </c>
    </row>
    <row r="378" spans="1:25" ht="40.15" hidden="1" customHeight="1" x14ac:dyDescent="0.25">
      <c r="A378" s="2">
        <v>1</v>
      </c>
      <c r="B378" s="2" t="s">
        <v>44</v>
      </c>
      <c r="C378" s="2" t="s">
        <v>164</v>
      </c>
      <c r="D378" s="6" t="s">
        <v>2575</v>
      </c>
      <c r="E378" s="7">
        <v>46125</v>
      </c>
      <c r="F378" s="2" t="s">
        <v>2381</v>
      </c>
      <c r="G378" s="2">
        <v>2026</v>
      </c>
      <c r="H378" s="2" t="s">
        <v>489</v>
      </c>
      <c r="I378" s="2" t="s">
        <v>2570</v>
      </c>
      <c r="J378" s="2" t="s">
        <v>367</v>
      </c>
      <c r="K378" s="36" t="s">
        <v>2586</v>
      </c>
      <c r="L378" s="2">
        <v>3</v>
      </c>
      <c r="M378" s="2" t="s">
        <v>3</v>
      </c>
      <c r="N378" s="43">
        <v>405000</v>
      </c>
      <c r="O378" s="77">
        <f t="shared" si="62"/>
        <v>1215000</v>
      </c>
      <c r="P378" s="2" t="s">
        <v>2</v>
      </c>
      <c r="Q378" s="2" t="s">
        <v>57</v>
      </c>
      <c r="R378" s="2">
        <v>12245</v>
      </c>
      <c r="S378" s="2" t="s">
        <v>2591</v>
      </c>
      <c r="T378" s="2" t="s">
        <v>3442</v>
      </c>
      <c r="U378" s="3" t="s">
        <v>113</v>
      </c>
      <c r="V378" s="2">
        <v>3</v>
      </c>
      <c r="W378" s="3">
        <v>496</v>
      </c>
      <c r="X378" s="2">
        <v>1</v>
      </c>
      <c r="Y378" s="2">
        <v>1</v>
      </c>
    </row>
    <row r="379" spans="1:25" ht="40.15" hidden="1" customHeight="1" x14ac:dyDescent="0.25">
      <c r="A379" s="2">
        <v>1</v>
      </c>
      <c r="B379" s="2" t="s">
        <v>44</v>
      </c>
      <c r="C379" s="2" t="s">
        <v>164</v>
      </c>
      <c r="D379" s="6" t="s">
        <v>2575</v>
      </c>
      <c r="E379" s="7">
        <v>46125</v>
      </c>
      <c r="F379" s="2" t="s">
        <v>2381</v>
      </c>
      <c r="G379" s="2">
        <v>2026</v>
      </c>
      <c r="H379" s="2" t="s">
        <v>489</v>
      </c>
      <c r="I379" s="2" t="s">
        <v>2571</v>
      </c>
      <c r="J379" s="2" t="s">
        <v>367</v>
      </c>
      <c r="K379" s="36" t="s">
        <v>2892</v>
      </c>
      <c r="L379" s="2">
        <v>1</v>
      </c>
      <c r="M379" s="2" t="s">
        <v>3</v>
      </c>
      <c r="N379" s="43">
        <v>160000</v>
      </c>
      <c r="O379" s="77">
        <f t="shared" ref="O379:O381" si="63">N379*L379</f>
        <v>160000</v>
      </c>
      <c r="P379" s="2" t="s">
        <v>2</v>
      </c>
      <c r="Q379" s="2" t="s">
        <v>57</v>
      </c>
      <c r="R379" s="2">
        <v>12026</v>
      </c>
      <c r="S379" s="2" t="s">
        <v>2592</v>
      </c>
      <c r="T379" s="2" t="s">
        <v>2917</v>
      </c>
      <c r="U379" s="3" t="s">
        <v>113</v>
      </c>
      <c r="V379" s="2">
        <v>3</v>
      </c>
      <c r="W379" s="3">
        <v>443</v>
      </c>
      <c r="X379" s="2">
        <v>1</v>
      </c>
      <c r="Y379" s="2">
        <v>1</v>
      </c>
    </row>
    <row r="380" spans="1:25" ht="51" hidden="1" x14ac:dyDescent="0.25">
      <c r="A380" s="2">
        <v>1</v>
      </c>
      <c r="B380" s="2" t="s">
        <v>489</v>
      </c>
      <c r="C380" s="2" t="s">
        <v>164</v>
      </c>
      <c r="D380" s="6" t="s">
        <v>2576</v>
      </c>
      <c r="E380" s="7">
        <v>46125</v>
      </c>
      <c r="F380" s="2" t="s">
        <v>2381</v>
      </c>
      <c r="G380" s="2">
        <v>2026</v>
      </c>
      <c r="H380" s="2" t="s">
        <v>489</v>
      </c>
      <c r="I380" s="2" t="s">
        <v>2572</v>
      </c>
      <c r="J380" s="2" t="s">
        <v>1008</v>
      </c>
      <c r="K380" s="36" t="s">
        <v>2585</v>
      </c>
      <c r="L380" s="2">
        <v>1</v>
      </c>
      <c r="M380" s="2" t="s">
        <v>3</v>
      </c>
      <c r="N380" s="43">
        <v>1860000</v>
      </c>
      <c r="O380" s="77">
        <f t="shared" si="63"/>
        <v>1860000</v>
      </c>
      <c r="P380" s="2" t="s">
        <v>2</v>
      </c>
      <c r="Q380" s="2" t="s">
        <v>57</v>
      </c>
      <c r="R380" s="2">
        <v>12026</v>
      </c>
      <c r="S380" s="2" t="s">
        <v>2593</v>
      </c>
      <c r="T380" s="2" t="s">
        <v>2914</v>
      </c>
      <c r="U380" s="3" t="s">
        <v>113</v>
      </c>
      <c r="V380" s="2">
        <v>3</v>
      </c>
      <c r="W380" s="3">
        <v>442</v>
      </c>
      <c r="X380" s="2">
        <v>1</v>
      </c>
      <c r="Y380" s="2">
        <v>1</v>
      </c>
    </row>
    <row r="381" spans="1:25" ht="40.15" hidden="1" customHeight="1" x14ac:dyDescent="0.25">
      <c r="A381" s="2">
        <v>1</v>
      </c>
      <c r="B381" s="2" t="s">
        <v>489</v>
      </c>
      <c r="C381" s="2" t="s">
        <v>164</v>
      </c>
      <c r="D381" s="6" t="s">
        <v>2574</v>
      </c>
      <c r="E381" s="7">
        <v>46125</v>
      </c>
      <c r="F381" s="2" t="s">
        <v>2381</v>
      </c>
      <c r="G381" s="2">
        <v>2026</v>
      </c>
      <c r="H381" s="2" t="s">
        <v>489</v>
      </c>
      <c r="I381" s="2" t="s">
        <v>2579</v>
      </c>
      <c r="J381" s="2" t="s">
        <v>367</v>
      </c>
      <c r="K381" s="36" t="s">
        <v>2581</v>
      </c>
      <c r="L381" s="2">
        <v>1</v>
      </c>
      <c r="M381" s="2" t="s">
        <v>3</v>
      </c>
      <c r="N381" s="43">
        <v>240000</v>
      </c>
      <c r="O381" s="77">
        <f t="shared" si="63"/>
        <v>240000</v>
      </c>
      <c r="P381" s="2" t="s">
        <v>2</v>
      </c>
      <c r="Q381" s="2" t="s">
        <v>57</v>
      </c>
      <c r="R381" s="2">
        <v>12026</v>
      </c>
      <c r="S381" s="2" t="s">
        <v>2594</v>
      </c>
      <c r="T381" s="2" t="s">
        <v>2911</v>
      </c>
      <c r="U381" s="3" t="s">
        <v>113</v>
      </c>
      <c r="V381" s="2">
        <v>3</v>
      </c>
      <c r="W381" s="3">
        <v>443</v>
      </c>
      <c r="X381" s="2">
        <v>1</v>
      </c>
      <c r="Y381" s="2">
        <v>1</v>
      </c>
    </row>
    <row r="382" spans="1:25" ht="40.15" hidden="1" customHeight="1" x14ac:dyDescent="0.25">
      <c r="A382" s="2">
        <v>1</v>
      </c>
      <c r="B382" s="2" t="s">
        <v>489</v>
      </c>
      <c r="C382" s="2" t="s">
        <v>164</v>
      </c>
      <c r="D382" s="6" t="s">
        <v>2575</v>
      </c>
      <c r="E382" s="7">
        <v>46125</v>
      </c>
      <c r="F382" s="2" t="s">
        <v>2381</v>
      </c>
      <c r="G382" s="2">
        <v>2026</v>
      </c>
      <c r="H382" s="2" t="s">
        <v>489</v>
      </c>
      <c r="I382" s="2" t="s">
        <v>2580</v>
      </c>
      <c r="J382" s="2" t="s">
        <v>367</v>
      </c>
      <c r="K382" s="36" t="s">
        <v>2582</v>
      </c>
      <c r="L382" s="2">
        <v>1</v>
      </c>
      <c r="M382" s="2" t="s">
        <v>3</v>
      </c>
      <c r="N382" s="43">
        <v>1470000</v>
      </c>
      <c r="O382" s="77">
        <f t="shared" ref="O382:O383" si="64">N382*L382</f>
        <v>1470000</v>
      </c>
      <c r="P382" s="2" t="s">
        <v>2</v>
      </c>
      <c r="Q382" s="2" t="s">
        <v>57</v>
      </c>
      <c r="R382" s="2">
        <v>12026</v>
      </c>
      <c r="S382" s="2" t="s">
        <v>2595</v>
      </c>
      <c r="T382" s="2" t="s">
        <v>2918</v>
      </c>
      <c r="U382" s="3" t="s">
        <v>113</v>
      </c>
      <c r="V382" s="2">
        <v>3</v>
      </c>
      <c r="W382" s="3">
        <v>443</v>
      </c>
      <c r="X382" s="2">
        <v>1</v>
      </c>
      <c r="Y382" s="2">
        <v>1</v>
      </c>
    </row>
    <row r="383" spans="1:25" ht="40.15" hidden="1" customHeight="1" x14ac:dyDescent="0.25">
      <c r="A383" s="2">
        <v>1</v>
      </c>
      <c r="B383" s="2" t="s">
        <v>44</v>
      </c>
      <c r="C383" s="2" t="s">
        <v>164</v>
      </c>
      <c r="D383" s="6" t="s">
        <v>2632</v>
      </c>
      <c r="E383" s="7">
        <v>46127</v>
      </c>
      <c r="F383" s="2" t="s">
        <v>2381</v>
      </c>
      <c r="G383" s="2">
        <v>2026</v>
      </c>
      <c r="H383" s="2" t="s">
        <v>489</v>
      </c>
      <c r="I383" s="2" t="s">
        <v>2627</v>
      </c>
      <c r="J383" s="2" t="s">
        <v>367</v>
      </c>
      <c r="K383" s="36" t="s">
        <v>2634</v>
      </c>
      <c r="L383" s="2">
        <v>1</v>
      </c>
      <c r="M383" s="2" t="s">
        <v>3</v>
      </c>
      <c r="N383" s="43">
        <v>283000</v>
      </c>
      <c r="O383" s="77">
        <f t="shared" si="64"/>
        <v>283000</v>
      </c>
      <c r="P383" s="2" t="s">
        <v>2</v>
      </c>
      <c r="Q383" s="2" t="s">
        <v>2639</v>
      </c>
      <c r="R383" s="3" t="s">
        <v>2719</v>
      </c>
      <c r="S383" s="2" t="s">
        <v>2637</v>
      </c>
      <c r="T383" s="2" t="s">
        <v>2834</v>
      </c>
      <c r="U383" s="3" t="s">
        <v>113</v>
      </c>
      <c r="V383" s="2">
        <v>3</v>
      </c>
      <c r="W383" s="3" t="s">
        <v>1666</v>
      </c>
      <c r="X383" s="2">
        <v>1</v>
      </c>
      <c r="Y383" s="2">
        <v>1</v>
      </c>
    </row>
    <row r="384" spans="1:25" ht="40.15" hidden="1" customHeight="1" x14ac:dyDescent="0.25">
      <c r="A384" s="2">
        <v>1</v>
      </c>
      <c r="B384" s="2" t="s">
        <v>44</v>
      </c>
      <c r="C384" s="2" t="s">
        <v>164</v>
      </c>
      <c r="D384" s="6" t="s">
        <v>2656</v>
      </c>
      <c r="E384" s="7">
        <v>46129</v>
      </c>
      <c r="F384" s="2" t="s">
        <v>2381</v>
      </c>
      <c r="G384" s="2">
        <v>2026</v>
      </c>
      <c r="H384" s="2" t="s">
        <v>489</v>
      </c>
      <c r="I384" s="2" t="s">
        <v>2628</v>
      </c>
      <c r="J384" s="2" t="s">
        <v>1008</v>
      </c>
      <c r="K384" s="36" t="s">
        <v>3044</v>
      </c>
      <c r="L384" s="2">
        <v>4</v>
      </c>
      <c r="M384" s="2" t="s">
        <v>3</v>
      </c>
      <c r="N384" s="43">
        <v>65800</v>
      </c>
      <c r="O384" s="77">
        <f t="shared" ref="O384" si="65">N384*L384</f>
        <v>263200</v>
      </c>
      <c r="P384" s="2" t="s">
        <v>2</v>
      </c>
      <c r="Q384" s="2" t="s">
        <v>57</v>
      </c>
      <c r="R384" s="2">
        <v>12120</v>
      </c>
      <c r="S384" s="2" t="s">
        <v>2692</v>
      </c>
      <c r="T384" s="2" t="s">
        <v>3441</v>
      </c>
      <c r="U384" s="3" t="s">
        <v>113</v>
      </c>
      <c r="V384" s="2">
        <v>3</v>
      </c>
      <c r="W384" s="3">
        <v>448</v>
      </c>
      <c r="X384" s="2">
        <v>1</v>
      </c>
      <c r="Y384" s="2">
        <v>1</v>
      </c>
    </row>
    <row r="385" spans="1:25" ht="40.15" hidden="1" customHeight="1" x14ac:dyDescent="0.25">
      <c r="A385" s="2">
        <v>1</v>
      </c>
      <c r="B385" s="2" t="s">
        <v>10</v>
      </c>
      <c r="C385" s="2" t="s">
        <v>164</v>
      </c>
      <c r="D385" s="6" t="s">
        <v>2577</v>
      </c>
      <c r="E385" s="7">
        <v>46127</v>
      </c>
      <c r="F385" s="2" t="s">
        <v>2381</v>
      </c>
      <c r="G385" s="2">
        <v>2026</v>
      </c>
      <c r="H385" s="2" t="s">
        <v>489</v>
      </c>
      <c r="I385" s="2" t="s">
        <v>2629</v>
      </c>
      <c r="J385" s="2" t="s">
        <v>367</v>
      </c>
      <c r="K385" s="36" t="s">
        <v>2635</v>
      </c>
      <c r="L385" s="2">
        <v>1</v>
      </c>
      <c r="M385" s="2" t="s">
        <v>3</v>
      </c>
      <c r="N385" s="43">
        <v>780000</v>
      </c>
      <c r="O385" s="77">
        <f t="shared" ref="O385:O386" si="66">N385*L385</f>
        <v>780000</v>
      </c>
      <c r="P385" s="2" t="s">
        <v>2</v>
      </c>
      <c r="Q385" s="2" t="s">
        <v>1218</v>
      </c>
      <c r="R385" s="2">
        <v>8440</v>
      </c>
      <c r="S385" s="2" t="s">
        <v>2636</v>
      </c>
      <c r="T385" s="2" t="s">
        <v>2744</v>
      </c>
      <c r="U385" s="3" t="s">
        <v>113</v>
      </c>
      <c r="V385" s="2">
        <v>3</v>
      </c>
      <c r="W385" s="3">
        <v>13338</v>
      </c>
      <c r="X385" s="2">
        <v>1</v>
      </c>
      <c r="Y385" s="2">
        <v>1</v>
      </c>
    </row>
    <row r="386" spans="1:25" ht="38.25" hidden="1" x14ac:dyDescent="0.25">
      <c r="A386" s="2">
        <v>1</v>
      </c>
      <c r="B386" s="2" t="s">
        <v>10</v>
      </c>
      <c r="C386" s="2" t="s">
        <v>164</v>
      </c>
      <c r="D386" s="6" t="s">
        <v>2633</v>
      </c>
      <c r="E386" s="7">
        <v>46127</v>
      </c>
      <c r="F386" s="2" t="s">
        <v>2381</v>
      </c>
      <c r="G386" s="2">
        <v>2026</v>
      </c>
      <c r="H386" s="2" t="s">
        <v>489</v>
      </c>
      <c r="I386" s="2" t="s">
        <v>2630</v>
      </c>
      <c r="J386" s="2" t="s">
        <v>2814</v>
      </c>
      <c r="K386" s="36" t="s">
        <v>2815</v>
      </c>
      <c r="L386" s="2">
        <v>1</v>
      </c>
      <c r="M386" s="2" t="s">
        <v>3</v>
      </c>
      <c r="N386" s="43">
        <f>117+32+31+32+31+44+100+69+69+310</f>
        <v>835</v>
      </c>
      <c r="O386" s="77">
        <f t="shared" si="66"/>
        <v>835</v>
      </c>
      <c r="P386" s="2" t="s">
        <v>2</v>
      </c>
      <c r="Q386" s="2" t="s">
        <v>630</v>
      </c>
      <c r="R386" s="2">
        <v>2602326</v>
      </c>
      <c r="S386" s="2" t="s">
        <v>2638</v>
      </c>
      <c r="T386" s="2" t="s">
        <v>3445</v>
      </c>
      <c r="U386" s="3" t="s">
        <v>113</v>
      </c>
      <c r="V386" s="2">
        <v>3</v>
      </c>
      <c r="W386" s="3">
        <v>18</v>
      </c>
      <c r="X386" s="2">
        <v>1</v>
      </c>
      <c r="Y386" s="2">
        <v>1</v>
      </c>
    </row>
    <row r="387" spans="1:25" ht="40.15" hidden="1" customHeight="1" x14ac:dyDescent="0.25">
      <c r="A387" s="2">
        <v>1</v>
      </c>
      <c r="B387" s="2" t="s">
        <v>489</v>
      </c>
      <c r="C387" s="2" t="s">
        <v>164</v>
      </c>
      <c r="D387" s="6" t="s">
        <v>2445</v>
      </c>
      <c r="E387" s="7">
        <v>46134</v>
      </c>
      <c r="F387" s="2" t="s">
        <v>2381</v>
      </c>
      <c r="G387" s="2">
        <v>2026</v>
      </c>
      <c r="H387" s="2" t="s">
        <v>489</v>
      </c>
      <c r="I387" s="2" t="s">
        <v>2695</v>
      </c>
      <c r="J387" s="2" t="s">
        <v>367</v>
      </c>
      <c r="K387" s="36" t="s">
        <v>2693</v>
      </c>
      <c r="L387" s="2">
        <v>1</v>
      </c>
      <c r="M387" s="2" t="s">
        <v>3</v>
      </c>
      <c r="N387" s="43">
        <v>1710000</v>
      </c>
      <c r="O387" s="77">
        <f t="shared" ref="O387:O392" si="67">N387*L387</f>
        <v>1710000</v>
      </c>
      <c r="P387" s="2" t="s">
        <v>2</v>
      </c>
      <c r="Q387" s="2" t="s">
        <v>57</v>
      </c>
      <c r="R387" s="2">
        <v>12026</v>
      </c>
      <c r="S387" s="2" t="s">
        <v>2703</v>
      </c>
      <c r="T387" s="2" t="s">
        <v>3440</v>
      </c>
      <c r="U387" s="3" t="s">
        <v>113</v>
      </c>
      <c r="V387" s="2">
        <v>3</v>
      </c>
      <c r="W387" s="3">
        <v>441</v>
      </c>
      <c r="X387" s="2">
        <v>1</v>
      </c>
      <c r="Y387" s="2">
        <v>1</v>
      </c>
    </row>
    <row r="388" spans="1:25" ht="40.15" hidden="1" customHeight="1" x14ac:dyDescent="0.25">
      <c r="A388" s="2">
        <v>1</v>
      </c>
      <c r="B388" s="2" t="s">
        <v>53</v>
      </c>
      <c r="C388" s="2" t="s">
        <v>164</v>
      </c>
      <c r="D388" s="6" t="s">
        <v>2445</v>
      </c>
      <c r="E388" s="7">
        <v>46134</v>
      </c>
      <c r="F388" s="2" t="s">
        <v>2381</v>
      </c>
      <c r="G388" s="2">
        <v>2026</v>
      </c>
      <c r="H388" s="2" t="s">
        <v>489</v>
      </c>
      <c r="I388" s="2" t="s">
        <v>2696</v>
      </c>
      <c r="J388" s="2" t="s">
        <v>367</v>
      </c>
      <c r="K388" s="36" t="s">
        <v>2706</v>
      </c>
      <c r="L388" s="2">
        <v>1</v>
      </c>
      <c r="M388" s="2" t="s">
        <v>3</v>
      </c>
      <c r="N388" s="43">
        <v>342000</v>
      </c>
      <c r="O388" s="77">
        <f t="shared" si="67"/>
        <v>342000</v>
      </c>
      <c r="P388" s="2" t="s">
        <v>2</v>
      </c>
      <c r="Q388" s="2" t="s">
        <v>57</v>
      </c>
      <c r="R388" s="2">
        <v>12026</v>
      </c>
      <c r="S388" s="2" t="s">
        <v>2704</v>
      </c>
      <c r="T388" s="2" t="s">
        <v>3543</v>
      </c>
      <c r="U388" s="3" t="s">
        <v>113</v>
      </c>
      <c r="V388" s="2">
        <v>3</v>
      </c>
      <c r="W388" s="3">
        <v>464</v>
      </c>
      <c r="X388" s="2">
        <v>1</v>
      </c>
      <c r="Y388" s="2">
        <v>1</v>
      </c>
    </row>
    <row r="389" spans="1:25" ht="40.15" hidden="1" customHeight="1" x14ac:dyDescent="0.25">
      <c r="A389" s="2">
        <v>1</v>
      </c>
      <c r="B389" s="2" t="s">
        <v>53</v>
      </c>
      <c r="C389" s="2" t="s">
        <v>164</v>
      </c>
      <c r="D389" s="6" t="s">
        <v>2709</v>
      </c>
      <c r="E389" s="7">
        <v>46134</v>
      </c>
      <c r="F389" s="2" t="s">
        <v>2381</v>
      </c>
      <c r="G389" s="2">
        <v>2026</v>
      </c>
      <c r="H389" s="2" t="s">
        <v>489</v>
      </c>
      <c r="I389" s="2" t="s">
        <v>2697</v>
      </c>
      <c r="J389" s="2" t="s">
        <v>367</v>
      </c>
      <c r="K389" s="36" t="s">
        <v>2707</v>
      </c>
      <c r="L389" s="2">
        <v>2</v>
      </c>
      <c r="M389" s="2" t="s">
        <v>3</v>
      </c>
      <c r="N389" s="43">
        <v>330000</v>
      </c>
      <c r="O389" s="77">
        <f t="shared" si="67"/>
        <v>660000</v>
      </c>
      <c r="P389" s="2" t="s">
        <v>2</v>
      </c>
      <c r="Q389" s="2" t="s">
        <v>57</v>
      </c>
      <c r="R389" s="2">
        <v>12245</v>
      </c>
      <c r="S389" s="2" t="s">
        <v>2705</v>
      </c>
      <c r="T389" s="2" t="s">
        <v>3545</v>
      </c>
      <c r="U389" s="3" t="s">
        <v>113</v>
      </c>
      <c r="V389" s="2">
        <v>3</v>
      </c>
      <c r="W389" s="3">
        <v>496</v>
      </c>
      <c r="X389" s="2">
        <v>1</v>
      </c>
      <c r="Y389" s="2">
        <v>1</v>
      </c>
    </row>
    <row r="390" spans="1:25" ht="40.15" hidden="1" customHeight="1" x14ac:dyDescent="0.25">
      <c r="A390" s="2">
        <v>1</v>
      </c>
      <c r="B390" s="2" t="s">
        <v>53</v>
      </c>
      <c r="C390" s="2" t="s">
        <v>164</v>
      </c>
      <c r="D390" s="6" t="s">
        <v>2710</v>
      </c>
      <c r="E390" s="7">
        <v>46134</v>
      </c>
      <c r="F390" s="2" t="s">
        <v>2381</v>
      </c>
      <c r="G390" s="2">
        <v>2026</v>
      </c>
      <c r="H390" s="2" t="s">
        <v>489</v>
      </c>
      <c r="I390" s="2" t="s">
        <v>2698</v>
      </c>
      <c r="J390" s="2" t="s">
        <v>367</v>
      </c>
      <c r="K390" s="36" t="s">
        <v>2711</v>
      </c>
      <c r="L390" s="2">
        <v>2</v>
      </c>
      <c r="M390" s="2" t="s">
        <v>3</v>
      </c>
      <c r="N390" s="43">
        <v>1190000</v>
      </c>
      <c r="O390" s="77">
        <f t="shared" si="67"/>
        <v>2380000</v>
      </c>
      <c r="P390" s="2" t="s">
        <v>2</v>
      </c>
      <c r="Q390" s="2" t="s">
        <v>57</v>
      </c>
      <c r="R390" s="2">
        <v>12026</v>
      </c>
      <c r="S390" s="2" t="s">
        <v>2708</v>
      </c>
      <c r="T390" s="2" t="s">
        <v>3692</v>
      </c>
      <c r="U390" s="3" t="s">
        <v>113</v>
      </c>
      <c r="V390" s="2">
        <v>3</v>
      </c>
      <c r="W390" s="3">
        <v>456</v>
      </c>
      <c r="X390" s="2">
        <v>1</v>
      </c>
      <c r="Y390" s="2">
        <v>1</v>
      </c>
    </row>
    <row r="391" spans="1:25" ht="40.15" hidden="1" customHeight="1" x14ac:dyDescent="0.25">
      <c r="A391" s="2">
        <v>1</v>
      </c>
      <c r="B391" s="2" t="s">
        <v>10</v>
      </c>
      <c r="C391" s="2" t="s">
        <v>164</v>
      </c>
      <c r="D391" s="6" t="s">
        <v>2701</v>
      </c>
      <c r="E391" s="7">
        <v>46134</v>
      </c>
      <c r="F391" s="2" t="s">
        <v>2381</v>
      </c>
      <c r="G391" s="2">
        <v>2026</v>
      </c>
      <c r="H391" s="2" t="s">
        <v>489</v>
      </c>
      <c r="I391" s="2" t="s">
        <v>2699</v>
      </c>
      <c r="J391" s="2" t="s">
        <v>367</v>
      </c>
      <c r="K391" s="36" t="s">
        <v>2712</v>
      </c>
      <c r="L391" s="2">
        <v>1</v>
      </c>
      <c r="M391" s="2" t="s">
        <v>3</v>
      </c>
      <c r="N391" s="43">
        <v>2420000</v>
      </c>
      <c r="O391" s="77">
        <f t="shared" si="67"/>
        <v>2420000</v>
      </c>
      <c r="P391" s="2" t="s">
        <v>2</v>
      </c>
      <c r="Q391" s="2" t="s">
        <v>630</v>
      </c>
      <c r="R391" s="2">
        <v>202126</v>
      </c>
      <c r="S391" s="2" t="s">
        <v>2713</v>
      </c>
      <c r="T391" s="2" t="s">
        <v>2835</v>
      </c>
      <c r="U391" s="3" t="s">
        <v>113</v>
      </c>
      <c r="V391" s="2">
        <v>3</v>
      </c>
      <c r="W391" s="3">
        <v>11</v>
      </c>
      <c r="X391" s="2">
        <v>1</v>
      </c>
      <c r="Y391" s="2">
        <v>1</v>
      </c>
    </row>
    <row r="392" spans="1:25" ht="40.15" hidden="1" customHeight="1" x14ac:dyDescent="0.25">
      <c r="A392" s="2">
        <v>1</v>
      </c>
      <c r="B392" s="2" t="s">
        <v>489</v>
      </c>
      <c r="C392" s="2" t="s">
        <v>164</v>
      </c>
      <c r="D392" s="6" t="s">
        <v>2702</v>
      </c>
      <c r="E392" s="7">
        <v>46134</v>
      </c>
      <c r="F392" s="2" t="s">
        <v>2381</v>
      </c>
      <c r="G392" s="2">
        <v>2026</v>
      </c>
      <c r="H392" s="2" t="s">
        <v>489</v>
      </c>
      <c r="I392" s="2" t="s">
        <v>2700</v>
      </c>
      <c r="J392" s="2" t="s">
        <v>367</v>
      </c>
      <c r="K392" s="36" t="s">
        <v>2694</v>
      </c>
      <c r="L392" s="2">
        <v>1</v>
      </c>
      <c r="M392" s="2" t="s">
        <v>3</v>
      </c>
      <c r="N392" s="43">
        <v>970000</v>
      </c>
      <c r="O392" s="77">
        <f t="shared" si="67"/>
        <v>970000</v>
      </c>
      <c r="P392" s="2" t="s">
        <v>2</v>
      </c>
      <c r="Q392" s="2" t="s">
        <v>57</v>
      </c>
      <c r="R392" s="2">
        <v>11628</v>
      </c>
      <c r="S392" s="2" t="s">
        <v>2714</v>
      </c>
      <c r="T392" s="2" t="s">
        <v>3752</v>
      </c>
      <c r="U392" s="3" t="s">
        <v>113</v>
      </c>
      <c r="V392" s="2">
        <v>3</v>
      </c>
      <c r="W392" s="3">
        <v>457</v>
      </c>
      <c r="X392" s="2">
        <v>1</v>
      </c>
      <c r="Y392" s="2">
        <v>1</v>
      </c>
    </row>
    <row r="393" spans="1:25" ht="40.15" hidden="1" customHeight="1" x14ac:dyDescent="0.25">
      <c r="A393" s="2">
        <v>1</v>
      </c>
      <c r="B393" s="2" t="s">
        <v>10</v>
      </c>
      <c r="C393" s="2" t="s">
        <v>164</v>
      </c>
      <c r="D393" s="6" t="s">
        <v>2715</v>
      </c>
      <c r="E393" s="7">
        <v>46134</v>
      </c>
      <c r="F393" s="2" t="s">
        <v>2381</v>
      </c>
      <c r="G393" s="2">
        <v>2026</v>
      </c>
      <c r="H393" s="2" t="s">
        <v>489</v>
      </c>
      <c r="I393" s="2" t="s">
        <v>2716</v>
      </c>
      <c r="J393" s="2" t="s">
        <v>1008</v>
      </c>
      <c r="K393" s="36" t="s">
        <v>2717</v>
      </c>
      <c r="L393" s="2">
        <v>1</v>
      </c>
      <c r="M393" s="2" t="s">
        <v>3</v>
      </c>
      <c r="N393" s="43">
        <v>16</v>
      </c>
      <c r="O393" s="77">
        <f t="shared" ref="O393" si="68">N393*L393</f>
        <v>16</v>
      </c>
      <c r="P393" s="2" t="s">
        <v>2</v>
      </c>
      <c r="Q393" s="2" t="s">
        <v>630</v>
      </c>
      <c r="R393" s="2">
        <v>1504126</v>
      </c>
      <c r="S393" s="2" t="s">
        <v>2718</v>
      </c>
      <c r="T393" s="2"/>
      <c r="U393" s="3" t="s">
        <v>756</v>
      </c>
      <c r="V393" s="2"/>
      <c r="W393" s="3">
        <v>18</v>
      </c>
      <c r="X393" s="2">
        <v>1</v>
      </c>
      <c r="Y393" s="2">
        <v>1</v>
      </c>
    </row>
    <row r="394" spans="1:25" ht="40.15" hidden="1" customHeight="1" x14ac:dyDescent="0.25">
      <c r="A394" s="2">
        <v>1</v>
      </c>
      <c r="B394" s="2" t="s">
        <v>53</v>
      </c>
      <c r="C394" s="2" t="s">
        <v>164</v>
      </c>
      <c r="D394" s="6" t="s">
        <v>2734</v>
      </c>
      <c r="E394" s="7">
        <v>46134</v>
      </c>
      <c r="F394" s="2" t="s">
        <v>2381</v>
      </c>
      <c r="G394" s="2">
        <v>2026</v>
      </c>
      <c r="H394" s="2" t="s">
        <v>489</v>
      </c>
      <c r="I394" s="2" t="s">
        <v>2727</v>
      </c>
      <c r="J394" s="2" t="s">
        <v>1008</v>
      </c>
      <c r="K394" s="36" t="s">
        <v>2723</v>
      </c>
      <c r="L394" s="2">
        <v>5</v>
      </c>
      <c r="M394" s="2" t="s">
        <v>3</v>
      </c>
      <c r="N394" s="43">
        <v>245000</v>
      </c>
      <c r="O394" s="77">
        <f t="shared" ref="O394:O400" si="69">N394*L394</f>
        <v>1225000</v>
      </c>
      <c r="P394" s="2" t="s">
        <v>2</v>
      </c>
      <c r="Q394" s="2" t="s">
        <v>57</v>
      </c>
      <c r="R394" s="2">
        <v>12120</v>
      </c>
      <c r="S394" s="2" t="s">
        <v>2735</v>
      </c>
      <c r="T394" s="2" t="s">
        <v>3889</v>
      </c>
      <c r="U394" s="3" t="s">
        <v>113</v>
      </c>
      <c r="V394" s="2">
        <v>3</v>
      </c>
      <c r="W394" s="3">
        <v>440</v>
      </c>
      <c r="X394" s="2">
        <v>1</v>
      </c>
      <c r="Y394" s="2">
        <v>1</v>
      </c>
    </row>
    <row r="395" spans="1:25" ht="40.15" hidden="1" customHeight="1" x14ac:dyDescent="0.25">
      <c r="A395" s="2">
        <v>1</v>
      </c>
      <c r="B395" s="2" t="s">
        <v>489</v>
      </c>
      <c r="C395" s="2" t="s">
        <v>164</v>
      </c>
      <c r="D395" s="6" t="s">
        <v>2445</v>
      </c>
      <c r="E395" s="7">
        <v>46134</v>
      </c>
      <c r="F395" s="2" t="s">
        <v>2381</v>
      </c>
      <c r="G395" s="2">
        <v>2026</v>
      </c>
      <c r="H395" s="115" t="s">
        <v>112</v>
      </c>
      <c r="I395" s="2" t="s">
        <v>2728</v>
      </c>
      <c r="J395" s="2" t="s">
        <v>367</v>
      </c>
      <c r="K395" s="36" t="s">
        <v>2724</v>
      </c>
      <c r="L395" s="2">
        <v>1</v>
      </c>
      <c r="M395" s="2" t="s">
        <v>3</v>
      </c>
      <c r="N395" s="43"/>
      <c r="O395" s="77">
        <f t="shared" si="69"/>
        <v>0</v>
      </c>
      <c r="P395" s="2" t="s">
        <v>2</v>
      </c>
      <c r="Q395" s="2" t="s">
        <v>2927</v>
      </c>
      <c r="R395" s="2"/>
      <c r="S395" s="2" t="s">
        <v>2736</v>
      </c>
      <c r="T395" s="2"/>
      <c r="U395" s="3" t="s">
        <v>112</v>
      </c>
      <c r="V395" s="2">
        <v>4</v>
      </c>
      <c r="W395" s="3">
        <v>441</v>
      </c>
      <c r="X395" s="2">
        <v>1</v>
      </c>
      <c r="Y395" s="2">
        <v>1</v>
      </c>
    </row>
    <row r="396" spans="1:25" ht="40.15" hidden="1" customHeight="1" x14ac:dyDescent="0.25">
      <c r="A396" s="2">
        <v>1</v>
      </c>
      <c r="B396" s="2" t="s">
        <v>489</v>
      </c>
      <c r="C396" s="2" t="s">
        <v>164</v>
      </c>
      <c r="D396" s="6" t="s">
        <v>2734</v>
      </c>
      <c r="E396" s="7">
        <v>46134</v>
      </c>
      <c r="F396" s="2" t="s">
        <v>2381</v>
      </c>
      <c r="G396" s="2">
        <v>2026</v>
      </c>
      <c r="H396" s="2" t="s">
        <v>489</v>
      </c>
      <c r="I396" s="2" t="s">
        <v>2729</v>
      </c>
      <c r="J396" s="2" t="s">
        <v>367</v>
      </c>
      <c r="K396" s="36" t="s">
        <v>2720</v>
      </c>
      <c r="L396" s="2">
        <v>2</v>
      </c>
      <c r="M396" s="2" t="s">
        <v>3</v>
      </c>
      <c r="N396" s="43">
        <v>195000</v>
      </c>
      <c r="O396" s="77">
        <f t="shared" si="69"/>
        <v>390000</v>
      </c>
      <c r="P396" s="2" t="s">
        <v>2</v>
      </c>
      <c r="Q396" s="2" t="s">
        <v>57</v>
      </c>
      <c r="R396" s="2">
        <v>12120</v>
      </c>
      <c r="S396" s="2" t="s">
        <v>2737</v>
      </c>
      <c r="T396" s="2" t="s">
        <v>3753</v>
      </c>
      <c r="U396" s="3" t="s">
        <v>113</v>
      </c>
      <c r="V396" s="2">
        <v>3</v>
      </c>
      <c r="W396" s="3">
        <v>455</v>
      </c>
      <c r="X396" s="2">
        <v>1</v>
      </c>
      <c r="Y396" s="2">
        <v>1</v>
      </c>
    </row>
    <row r="397" spans="1:25" ht="40.15" hidden="1" customHeight="1" x14ac:dyDescent="0.25">
      <c r="A397" s="2">
        <v>1</v>
      </c>
      <c r="B397" s="2" t="s">
        <v>489</v>
      </c>
      <c r="C397" s="2" t="s">
        <v>164</v>
      </c>
      <c r="D397" s="6" t="s">
        <v>2734</v>
      </c>
      <c r="E397" s="7">
        <v>46134</v>
      </c>
      <c r="F397" s="2" t="s">
        <v>2381</v>
      </c>
      <c r="G397" s="2">
        <v>2026</v>
      </c>
      <c r="H397" s="2" t="s">
        <v>489</v>
      </c>
      <c r="I397" s="2" t="s">
        <v>2730</v>
      </c>
      <c r="J397" s="2" t="s">
        <v>367</v>
      </c>
      <c r="K397" s="36" t="s">
        <v>2726</v>
      </c>
      <c r="L397" s="2">
        <v>5</v>
      </c>
      <c r="M397" s="2" t="s">
        <v>3</v>
      </c>
      <c r="N397" s="43">
        <v>370000</v>
      </c>
      <c r="O397" s="77">
        <f t="shared" si="69"/>
        <v>1850000</v>
      </c>
      <c r="P397" s="2" t="s">
        <v>2</v>
      </c>
      <c r="Q397" s="2" t="s">
        <v>57</v>
      </c>
      <c r="R397" s="2">
        <v>11892</v>
      </c>
      <c r="S397" s="2" t="s">
        <v>2738</v>
      </c>
      <c r="T397" s="2" t="s">
        <v>3754</v>
      </c>
      <c r="U397" s="3" t="s">
        <v>113</v>
      </c>
      <c r="V397" s="2">
        <v>3</v>
      </c>
      <c r="W397" s="3">
        <v>434</v>
      </c>
      <c r="X397" s="2">
        <v>1</v>
      </c>
      <c r="Y397" s="2">
        <v>1</v>
      </c>
    </row>
    <row r="398" spans="1:25" ht="40.15" hidden="1" customHeight="1" x14ac:dyDescent="0.25">
      <c r="A398" s="2">
        <v>1</v>
      </c>
      <c r="B398" s="2" t="s">
        <v>489</v>
      </c>
      <c r="C398" s="2" t="s">
        <v>164</v>
      </c>
      <c r="D398" s="6" t="s">
        <v>2734</v>
      </c>
      <c r="E398" s="7">
        <v>46134</v>
      </c>
      <c r="F398" s="2" t="s">
        <v>2381</v>
      </c>
      <c r="G398" s="2">
        <v>2026</v>
      </c>
      <c r="H398" s="2" t="s">
        <v>489</v>
      </c>
      <c r="I398" s="2" t="s">
        <v>2731</v>
      </c>
      <c r="J398" s="2" t="s">
        <v>367</v>
      </c>
      <c r="K398" s="36" t="s">
        <v>2721</v>
      </c>
      <c r="L398" s="2">
        <v>1</v>
      </c>
      <c r="M398" s="2" t="s">
        <v>3</v>
      </c>
      <c r="N398" s="43">
        <v>2400000</v>
      </c>
      <c r="O398" s="77">
        <f t="shared" si="69"/>
        <v>2400000</v>
      </c>
      <c r="P398" s="2" t="s">
        <v>2</v>
      </c>
      <c r="Q398" s="2" t="s">
        <v>57</v>
      </c>
      <c r="R398" s="2">
        <v>12120</v>
      </c>
      <c r="S398" s="2" t="s">
        <v>2739</v>
      </c>
      <c r="T398" s="2" t="s">
        <v>4168</v>
      </c>
      <c r="U398" s="3" t="s">
        <v>113</v>
      </c>
      <c r="V398" s="2">
        <v>3</v>
      </c>
      <c r="W398" s="3">
        <v>434</v>
      </c>
      <c r="X398" s="2">
        <v>1</v>
      </c>
      <c r="Y398" s="2">
        <v>1</v>
      </c>
    </row>
    <row r="399" spans="1:25" ht="40.15" hidden="1" customHeight="1" x14ac:dyDescent="0.25">
      <c r="A399" s="2">
        <v>1</v>
      </c>
      <c r="B399" s="2" t="s">
        <v>489</v>
      </c>
      <c r="C399" s="2" t="s">
        <v>164</v>
      </c>
      <c r="D399" s="6" t="s">
        <v>2734</v>
      </c>
      <c r="E399" s="7">
        <v>46134</v>
      </c>
      <c r="F399" s="2" t="s">
        <v>2381</v>
      </c>
      <c r="G399" s="2">
        <v>2026</v>
      </c>
      <c r="H399" s="116" t="s">
        <v>489</v>
      </c>
      <c r="I399" s="2" t="s">
        <v>2732</v>
      </c>
      <c r="J399" s="2" t="s">
        <v>367</v>
      </c>
      <c r="K399" s="36" t="s">
        <v>2722</v>
      </c>
      <c r="L399" s="2">
        <v>1</v>
      </c>
      <c r="M399" s="2" t="s">
        <v>3</v>
      </c>
      <c r="N399" s="43">
        <v>160000</v>
      </c>
      <c r="O399" s="77">
        <f t="shared" si="69"/>
        <v>160000</v>
      </c>
      <c r="P399" s="2" t="s">
        <v>2</v>
      </c>
      <c r="Q399" s="2" t="s">
        <v>57</v>
      </c>
      <c r="R399" s="2">
        <v>12245</v>
      </c>
      <c r="S399" s="2" t="s">
        <v>2740</v>
      </c>
      <c r="T399" s="2" t="s">
        <v>4120</v>
      </c>
      <c r="U399" s="114" t="s">
        <v>113</v>
      </c>
      <c r="V399" s="2">
        <v>3</v>
      </c>
      <c r="W399" s="3">
        <v>434</v>
      </c>
      <c r="X399" s="2">
        <v>1</v>
      </c>
      <c r="Y399" s="2">
        <v>1</v>
      </c>
    </row>
    <row r="400" spans="1:25" ht="40.15" hidden="1" customHeight="1" x14ac:dyDescent="0.25">
      <c r="A400" s="2">
        <v>1</v>
      </c>
      <c r="B400" s="2" t="s">
        <v>489</v>
      </c>
      <c r="C400" s="2" t="s">
        <v>164</v>
      </c>
      <c r="D400" s="6" t="s">
        <v>2734</v>
      </c>
      <c r="E400" s="7">
        <v>46134</v>
      </c>
      <c r="F400" s="2" t="s">
        <v>2381</v>
      </c>
      <c r="G400" s="2">
        <v>2026</v>
      </c>
      <c r="H400" s="2" t="s">
        <v>489</v>
      </c>
      <c r="I400" s="2" t="s">
        <v>2733</v>
      </c>
      <c r="J400" s="2" t="s">
        <v>367</v>
      </c>
      <c r="K400" s="36" t="s">
        <v>2725</v>
      </c>
      <c r="L400" s="2">
        <v>1</v>
      </c>
      <c r="M400" s="2" t="s">
        <v>3</v>
      </c>
      <c r="N400" s="43">
        <v>1950000</v>
      </c>
      <c r="O400" s="77">
        <f t="shared" si="69"/>
        <v>1950000</v>
      </c>
      <c r="P400" s="2" t="s">
        <v>2</v>
      </c>
      <c r="Q400" s="2" t="s">
        <v>57</v>
      </c>
      <c r="R400" s="2">
        <v>11892</v>
      </c>
      <c r="S400" s="2" t="s">
        <v>2741</v>
      </c>
      <c r="T400" s="2" t="s">
        <v>3799</v>
      </c>
      <c r="U400" s="3" t="s">
        <v>113</v>
      </c>
      <c r="V400" s="2">
        <v>3</v>
      </c>
      <c r="W400" s="3">
        <v>439</v>
      </c>
      <c r="X400" s="2">
        <v>1</v>
      </c>
      <c r="Y400" s="2">
        <v>1</v>
      </c>
    </row>
    <row r="401" spans="1:25" ht="40.15" hidden="1" customHeight="1" x14ac:dyDescent="0.25">
      <c r="A401" s="2">
        <v>1</v>
      </c>
      <c r="B401" s="2" t="s">
        <v>489</v>
      </c>
      <c r="C401" s="2" t="s">
        <v>164</v>
      </c>
      <c r="D401" s="6" t="s">
        <v>2763</v>
      </c>
      <c r="E401" s="7">
        <v>46134</v>
      </c>
      <c r="F401" s="2" t="s">
        <v>2381</v>
      </c>
      <c r="G401" s="2">
        <v>2026</v>
      </c>
      <c r="H401" s="2" t="s">
        <v>489</v>
      </c>
      <c r="I401" s="2" t="s">
        <v>2762</v>
      </c>
      <c r="J401" s="2" t="s">
        <v>367</v>
      </c>
      <c r="K401" s="36" t="s">
        <v>2761</v>
      </c>
      <c r="L401" s="2">
        <v>2</v>
      </c>
      <c r="M401" s="2" t="s">
        <v>2760</v>
      </c>
      <c r="N401" s="43">
        <v>1880000</v>
      </c>
      <c r="O401" s="77">
        <f t="shared" ref="O401" si="70">N401*L401</f>
        <v>3760000</v>
      </c>
      <c r="P401" s="2" t="s">
        <v>2</v>
      </c>
      <c r="Q401" s="2" t="s">
        <v>57</v>
      </c>
      <c r="R401" s="2">
        <v>12245</v>
      </c>
      <c r="S401" s="2" t="s">
        <v>2750</v>
      </c>
      <c r="T401" s="2" t="s">
        <v>4121</v>
      </c>
      <c r="U401" s="3" t="s">
        <v>113</v>
      </c>
      <c r="V401" s="2">
        <v>3</v>
      </c>
      <c r="W401" s="3">
        <v>496</v>
      </c>
      <c r="X401" s="2">
        <v>1</v>
      </c>
      <c r="Y401" s="2">
        <v>1</v>
      </c>
    </row>
    <row r="402" spans="1:25" ht="40.15" hidden="1" customHeight="1" x14ac:dyDescent="0.25">
      <c r="A402" s="2">
        <v>1</v>
      </c>
      <c r="B402" s="2" t="s">
        <v>489</v>
      </c>
      <c r="C402" s="2" t="s">
        <v>164</v>
      </c>
      <c r="D402" s="6" t="s">
        <v>2575</v>
      </c>
      <c r="E402" s="7">
        <v>46135</v>
      </c>
      <c r="F402" s="2" t="s">
        <v>2381</v>
      </c>
      <c r="G402" s="2">
        <v>2026</v>
      </c>
      <c r="H402" s="2" t="s">
        <v>489</v>
      </c>
      <c r="I402" s="2" t="s">
        <v>2768</v>
      </c>
      <c r="J402" s="2" t="s">
        <v>367</v>
      </c>
      <c r="K402" s="36" t="s">
        <v>2767</v>
      </c>
      <c r="L402" s="2">
        <v>1</v>
      </c>
      <c r="M402" s="2" t="s">
        <v>3</v>
      </c>
      <c r="N402" s="43">
        <v>375000</v>
      </c>
      <c r="O402" s="77">
        <f t="shared" ref="O402" si="71">N402*L402</f>
        <v>375000</v>
      </c>
      <c r="P402" s="2" t="s">
        <v>2</v>
      </c>
      <c r="Q402" s="2" t="s">
        <v>57</v>
      </c>
      <c r="R402" s="2">
        <v>12120</v>
      </c>
      <c r="S402" s="2" t="s">
        <v>2769</v>
      </c>
      <c r="T402" s="2" t="s">
        <v>4122</v>
      </c>
      <c r="U402" s="3" t="s">
        <v>113</v>
      </c>
      <c r="V402" s="2">
        <v>3</v>
      </c>
      <c r="W402" s="3">
        <v>447</v>
      </c>
      <c r="X402" s="2">
        <v>1</v>
      </c>
      <c r="Y402" s="2">
        <v>1</v>
      </c>
    </row>
    <row r="403" spans="1:25" ht="40.15" hidden="1" customHeight="1" x14ac:dyDescent="0.25">
      <c r="A403" s="2">
        <v>1</v>
      </c>
      <c r="B403" s="2" t="s">
        <v>55</v>
      </c>
      <c r="C403" s="2" t="s">
        <v>164</v>
      </c>
      <c r="D403" s="6" t="s">
        <v>3109</v>
      </c>
      <c r="E403" s="7">
        <v>46143</v>
      </c>
      <c r="F403" s="2" t="s">
        <v>2894</v>
      </c>
      <c r="G403" s="2">
        <v>2026</v>
      </c>
      <c r="H403" s="2" t="s">
        <v>489</v>
      </c>
      <c r="I403" s="2" t="s">
        <v>2880</v>
      </c>
      <c r="J403" s="2" t="s">
        <v>367</v>
      </c>
      <c r="K403" s="36" t="s">
        <v>2895</v>
      </c>
      <c r="L403" s="2">
        <v>20</v>
      </c>
      <c r="M403" s="2" t="s">
        <v>3</v>
      </c>
      <c r="N403" s="43">
        <v>20000</v>
      </c>
      <c r="O403" s="77">
        <f t="shared" ref="O403:O409" si="72">N403*L403</f>
        <v>400000</v>
      </c>
      <c r="P403" s="2" t="s">
        <v>2</v>
      </c>
      <c r="Q403" s="2" t="s">
        <v>57</v>
      </c>
      <c r="R403" s="2">
        <v>11997</v>
      </c>
      <c r="S403" s="2" t="s">
        <v>2903</v>
      </c>
      <c r="T403" s="2" t="s">
        <v>4123</v>
      </c>
      <c r="U403" s="3" t="s">
        <v>113</v>
      </c>
      <c r="V403" s="2">
        <v>3</v>
      </c>
      <c r="W403" s="3">
        <v>484</v>
      </c>
      <c r="X403" s="2">
        <v>1</v>
      </c>
      <c r="Y403" s="2">
        <v>1</v>
      </c>
    </row>
    <row r="404" spans="1:25" ht="40.15" hidden="1" customHeight="1" x14ac:dyDescent="0.25">
      <c r="A404" s="2">
        <v>1</v>
      </c>
      <c r="B404" s="2" t="s">
        <v>10</v>
      </c>
      <c r="C404" s="2" t="s">
        <v>164</v>
      </c>
      <c r="D404" s="6" t="s">
        <v>2898</v>
      </c>
      <c r="E404" s="7">
        <v>46143</v>
      </c>
      <c r="F404" s="2" t="s">
        <v>2894</v>
      </c>
      <c r="G404" s="2">
        <v>2026</v>
      </c>
      <c r="H404" s="2" t="s">
        <v>489</v>
      </c>
      <c r="I404" s="2" t="s">
        <v>2881</v>
      </c>
      <c r="J404" s="2" t="s">
        <v>367</v>
      </c>
      <c r="K404" s="36" t="s">
        <v>2896</v>
      </c>
      <c r="L404" s="2">
        <v>1</v>
      </c>
      <c r="M404" s="2" t="s">
        <v>3</v>
      </c>
      <c r="N404" s="43">
        <v>34500</v>
      </c>
      <c r="O404" s="77">
        <f t="shared" si="72"/>
        <v>34500</v>
      </c>
      <c r="P404" s="2" t="s">
        <v>2</v>
      </c>
      <c r="Q404" s="2" t="s">
        <v>454</v>
      </c>
      <c r="R404" s="2" t="s">
        <v>219</v>
      </c>
      <c r="S404" s="2" t="s">
        <v>2904</v>
      </c>
      <c r="T404" s="2" t="s">
        <v>2960</v>
      </c>
      <c r="U404" s="3" t="s">
        <v>113</v>
      </c>
      <c r="V404" s="2">
        <v>3</v>
      </c>
      <c r="W404" s="3" t="s">
        <v>2990</v>
      </c>
      <c r="X404" s="2">
        <v>1</v>
      </c>
      <c r="Y404" s="2">
        <v>1</v>
      </c>
    </row>
    <row r="405" spans="1:25" ht="40.15" hidden="1" customHeight="1" x14ac:dyDescent="0.25">
      <c r="A405" s="2">
        <v>1</v>
      </c>
      <c r="B405" s="2" t="s">
        <v>489</v>
      </c>
      <c r="C405" s="2" t="s">
        <v>164</v>
      </c>
      <c r="D405" s="6" t="s">
        <v>2899</v>
      </c>
      <c r="E405" s="7">
        <v>46143</v>
      </c>
      <c r="F405" s="2" t="s">
        <v>2894</v>
      </c>
      <c r="G405" s="2">
        <v>2026</v>
      </c>
      <c r="H405" s="2" t="s">
        <v>489</v>
      </c>
      <c r="I405" s="2" t="s">
        <v>2882</v>
      </c>
      <c r="J405" s="2" t="s">
        <v>367</v>
      </c>
      <c r="K405" s="36" t="s">
        <v>2897</v>
      </c>
      <c r="L405" s="2">
        <v>1</v>
      </c>
      <c r="M405" s="2" t="s">
        <v>3</v>
      </c>
      <c r="N405" s="43">
        <v>95000</v>
      </c>
      <c r="O405" s="77">
        <f t="shared" si="72"/>
        <v>95000</v>
      </c>
      <c r="P405" s="2" t="s">
        <v>2</v>
      </c>
      <c r="Q405" s="2" t="s">
        <v>787</v>
      </c>
      <c r="R405" s="2">
        <v>496</v>
      </c>
      <c r="S405" s="2" t="s">
        <v>2905</v>
      </c>
      <c r="T405" s="2" t="s">
        <v>2959</v>
      </c>
      <c r="U405" s="3" t="s">
        <v>113</v>
      </c>
      <c r="V405" s="2">
        <v>3</v>
      </c>
      <c r="W405" s="3">
        <v>496</v>
      </c>
      <c r="X405" s="2">
        <v>1</v>
      </c>
      <c r="Y405" s="2">
        <v>1</v>
      </c>
    </row>
    <row r="406" spans="1:25" ht="40.15" hidden="1" customHeight="1" x14ac:dyDescent="0.25">
      <c r="A406" s="2">
        <v>1</v>
      </c>
      <c r="B406" s="2" t="s">
        <v>55</v>
      </c>
      <c r="C406" s="2" t="s">
        <v>164</v>
      </c>
      <c r="D406" s="6" t="s">
        <v>1189</v>
      </c>
      <c r="E406" s="7">
        <v>46143</v>
      </c>
      <c r="F406" s="2" t="s">
        <v>2894</v>
      </c>
      <c r="G406" s="2">
        <v>2026</v>
      </c>
      <c r="H406" s="2" t="s">
        <v>489</v>
      </c>
      <c r="I406" s="2" t="s">
        <v>2883</v>
      </c>
      <c r="J406" s="2" t="s">
        <v>367</v>
      </c>
      <c r="K406" s="36" t="s">
        <v>2909</v>
      </c>
      <c r="L406" s="2">
        <v>2</v>
      </c>
      <c r="M406" s="2" t="s">
        <v>3</v>
      </c>
      <c r="N406" s="43">
        <v>695000</v>
      </c>
      <c r="O406" s="77">
        <f t="shared" si="72"/>
        <v>1390000</v>
      </c>
      <c r="P406" s="2" t="s">
        <v>2</v>
      </c>
      <c r="Q406" s="2" t="s">
        <v>57</v>
      </c>
      <c r="R406" s="2">
        <v>12120</v>
      </c>
      <c r="S406" s="2" t="s">
        <v>2906</v>
      </c>
      <c r="T406" s="2" t="s">
        <v>4124</v>
      </c>
      <c r="U406" s="3" t="s">
        <v>113</v>
      </c>
      <c r="V406" s="2">
        <v>3</v>
      </c>
      <c r="W406" s="3">
        <v>463</v>
      </c>
      <c r="X406" s="2">
        <v>1</v>
      </c>
      <c r="Y406" s="2">
        <v>1</v>
      </c>
    </row>
    <row r="407" spans="1:25" ht="40.15" hidden="1" customHeight="1" x14ac:dyDescent="0.25">
      <c r="A407" s="2">
        <v>1</v>
      </c>
      <c r="B407" s="2" t="s">
        <v>489</v>
      </c>
      <c r="C407" s="2" t="s">
        <v>164</v>
      </c>
      <c r="D407" s="6" t="s">
        <v>2900</v>
      </c>
      <c r="E407" s="7">
        <v>46143</v>
      </c>
      <c r="F407" s="2" t="s">
        <v>2894</v>
      </c>
      <c r="G407" s="2">
        <v>2026</v>
      </c>
      <c r="H407" s="2" t="s">
        <v>489</v>
      </c>
      <c r="I407" s="2" t="s">
        <v>2884</v>
      </c>
      <c r="J407" s="2" t="s">
        <v>367</v>
      </c>
      <c r="K407" s="36" t="s">
        <v>2910</v>
      </c>
      <c r="L407" s="2">
        <v>1</v>
      </c>
      <c r="M407" s="2" t="s">
        <v>3</v>
      </c>
      <c r="N407" s="43">
        <v>110000</v>
      </c>
      <c r="O407" s="77">
        <f t="shared" si="72"/>
        <v>110000</v>
      </c>
      <c r="P407" s="2" t="s">
        <v>2</v>
      </c>
      <c r="Q407" s="2" t="s">
        <v>57</v>
      </c>
      <c r="R407" s="2">
        <v>12120</v>
      </c>
      <c r="S407" s="2" t="s">
        <v>2907</v>
      </c>
      <c r="T407" s="2" t="s">
        <v>4125</v>
      </c>
      <c r="U407" s="3" t="s">
        <v>113</v>
      </c>
      <c r="V407" s="2">
        <v>3</v>
      </c>
      <c r="W407" s="3">
        <v>466</v>
      </c>
      <c r="X407" s="2">
        <v>1</v>
      </c>
      <c r="Y407" s="2">
        <v>1</v>
      </c>
    </row>
    <row r="408" spans="1:25" ht="40.15" hidden="1" customHeight="1" x14ac:dyDescent="0.25">
      <c r="A408" s="2">
        <v>1</v>
      </c>
      <c r="B408" s="2" t="s">
        <v>10</v>
      </c>
      <c r="C408" s="2" t="s">
        <v>164</v>
      </c>
      <c r="D408" s="6" t="s">
        <v>2891</v>
      </c>
      <c r="E408" s="7">
        <v>46141</v>
      </c>
      <c r="F408" s="2" t="s">
        <v>2381</v>
      </c>
      <c r="G408" s="2">
        <v>2026</v>
      </c>
      <c r="H408" s="2" t="s">
        <v>489</v>
      </c>
      <c r="I408" s="2" t="s">
        <v>2885</v>
      </c>
      <c r="J408" s="2" t="s">
        <v>367</v>
      </c>
      <c r="K408" s="36" t="s">
        <v>2890</v>
      </c>
      <c r="L408" s="2">
        <v>1</v>
      </c>
      <c r="M408" s="2" t="s">
        <v>3</v>
      </c>
      <c r="N408" s="43">
        <v>228000</v>
      </c>
      <c r="O408" s="77">
        <f t="shared" si="72"/>
        <v>228000</v>
      </c>
      <c r="P408" s="2" t="s">
        <v>2</v>
      </c>
      <c r="Q408" s="2" t="s">
        <v>2889</v>
      </c>
      <c r="R408" s="2" t="s">
        <v>219</v>
      </c>
      <c r="S408" s="2" t="s">
        <v>2888</v>
      </c>
      <c r="T408" s="2" t="s">
        <v>2887</v>
      </c>
      <c r="U408" s="3" t="s">
        <v>113</v>
      </c>
      <c r="V408" s="2">
        <v>3</v>
      </c>
      <c r="W408" s="3" t="s">
        <v>1775</v>
      </c>
      <c r="X408" s="2">
        <v>1</v>
      </c>
      <c r="Y408" s="2">
        <v>1</v>
      </c>
    </row>
    <row r="409" spans="1:25" ht="40.15" hidden="1" customHeight="1" x14ac:dyDescent="0.25">
      <c r="A409" s="2">
        <v>1</v>
      </c>
      <c r="B409" s="2" t="s">
        <v>55</v>
      </c>
      <c r="C409" s="2" t="s">
        <v>164</v>
      </c>
      <c r="D409" s="6" t="s">
        <v>2901</v>
      </c>
      <c r="E409" s="7">
        <v>46143</v>
      </c>
      <c r="F409" s="2" t="s">
        <v>2894</v>
      </c>
      <c r="G409" s="2">
        <v>2026</v>
      </c>
      <c r="H409" s="2" t="s">
        <v>489</v>
      </c>
      <c r="I409" s="2" t="s">
        <v>2886</v>
      </c>
      <c r="J409" s="2" t="s">
        <v>367</v>
      </c>
      <c r="K409" s="36" t="s">
        <v>2902</v>
      </c>
      <c r="L409" s="2">
        <v>3</v>
      </c>
      <c r="M409" s="2" t="s">
        <v>3</v>
      </c>
      <c r="N409" s="43">
        <v>195000</v>
      </c>
      <c r="O409" s="77">
        <f t="shared" si="72"/>
        <v>585000</v>
      </c>
      <c r="P409" s="2" t="s">
        <v>2</v>
      </c>
      <c r="Q409" s="2" t="s">
        <v>57</v>
      </c>
      <c r="R409" s="2">
        <v>12021</v>
      </c>
      <c r="S409" s="2" t="s">
        <v>2908</v>
      </c>
      <c r="T409" s="2" t="s">
        <v>4119</v>
      </c>
      <c r="U409" s="3" t="s">
        <v>113</v>
      </c>
      <c r="V409" s="2">
        <v>3</v>
      </c>
      <c r="W409" s="3">
        <v>484</v>
      </c>
      <c r="X409" s="2">
        <v>1</v>
      </c>
      <c r="Y409" s="2">
        <v>1</v>
      </c>
    </row>
    <row r="410" spans="1:25" ht="40.15" hidden="1" customHeight="1" x14ac:dyDescent="0.25">
      <c r="A410" s="2">
        <v>1</v>
      </c>
      <c r="B410" s="2" t="s">
        <v>489</v>
      </c>
      <c r="C410" s="2" t="s">
        <v>164</v>
      </c>
      <c r="D410" s="6" t="s">
        <v>2445</v>
      </c>
      <c r="E410" s="7">
        <v>46147</v>
      </c>
      <c r="F410" s="2" t="s">
        <v>2894</v>
      </c>
      <c r="G410" s="2">
        <v>2026</v>
      </c>
      <c r="H410" s="116" t="s">
        <v>489</v>
      </c>
      <c r="I410" s="2" t="s">
        <v>2932</v>
      </c>
      <c r="J410" s="2" t="s">
        <v>367</v>
      </c>
      <c r="K410" s="36" t="s">
        <v>2929</v>
      </c>
      <c r="L410" s="2">
        <v>1</v>
      </c>
      <c r="M410" s="2" t="s">
        <v>3</v>
      </c>
      <c r="N410" s="43">
        <v>1650000</v>
      </c>
      <c r="O410" s="77">
        <f t="shared" ref="O410:O413" si="73">N410*L410</f>
        <v>1650000</v>
      </c>
      <c r="P410" s="2" t="s">
        <v>2</v>
      </c>
      <c r="Q410" s="2" t="s">
        <v>57</v>
      </c>
      <c r="R410" s="2">
        <v>12245</v>
      </c>
      <c r="S410" s="2" t="s">
        <v>2943</v>
      </c>
      <c r="T410" s="2" t="s">
        <v>4126</v>
      </c>
      <c r="U410" s="114" t="s">
        <v>113</v>
      </c>
      <c r="V410" s="2">
        <v>3</v>
      </c>
      <c r="W410" s="3">
        <v>470</v>
      </c>
      <c r="X410" s="2">
        <v>1</v>
      </c>
      <c r="Y410" s="2">
        <v>1</v>
      </c>
    </row>
    <row r="411" spans="1:25" ht="40.15" hidden="1" customHeight="1" x14ac:dyDescent="0.25">
      <c r="A411" s="2">
        <v>1</v>
      </c>
      <c r="B411" s="2" t="s">
        <v>55</v>
      </c>
      <c r="C411" s="2" t="s">
        <v>164</v>
      </c>
      <c r="D411" s="6" t="s">
        <v>2936</v>
      </c>
      <c r="E411" s="7">
        <v>46147</v>
      </c>
      <c r="F411" s="2" t="s">
        <v>2894</v>
      </c>
      <c r="G411" s="2">
        <v>2026</v>
      </c>
      <c r="H411" s="116" t="s">
        <v>489</v>
      </c>
      <c r="I411" s="2" t="s">
        <v>2933</v>
      </c>
      <c r="J411" s="2" t="s">
        <v>367</v>
      </c>
      <c r="K411" s="36" t="s">
        <v>2930</v>
      </c>
      <c r="L411" s="2">
        <v>1</v>
      </c>
      <c r="M411" s="2" t="s">
        <v>3</v>
      </c>
      <c r="N411" s="43">
        <v>260000</v>
      </c>
      <c r="O411" s="77">
        <f t="shared" si="73"/>
        <v>260000</v>
      </c>
      <c r="P411" s="2" t="s">
        <v>2</v>
      </c>
      <c r="Q411" s="2" t="s">
        <v>57</v>
      </c>
      <c r="R411" s="2">
        <v>12245</v>
      </c>
      <c r="S411" s="2" t="s">
        <v>2944</v>
      </c>
      <c r="T411" s="2" t="s">
        <v>4169</v>
      </c>
      <c r="U411" s="114" t="s">
        <v>113</v>
      </c>
      <c r="V411" s="2">
        <v>3</v>
      </c>
      <c r="W411" s="3">
        <v>470</v>
      </c>
      <c r="X411" s="2">
        <v>1</v>
      </c>
      <c r="Y411" s="2">
        <v>1</v>
      </c>
    </row>
    <row r="412" spans="1:25" ht="40.15" hidden="1" customHeight="1" x14ac:dyDescent="0.25">
      <c r="A412" s="2">
        <v>1</v>
      </c>
      <c r="B412" s="2" t="s">
        <v>10</v>
      </c>
      <c r="C412" s="2" t="s">
        <v>164</v>
      </c>
      <c r="D412" s="6" t="s">
        <v>1295</v>
      </c>
      <c r="E412" s="7">
        <v>46147</v>
      </c>
      <c r="F412" s="2" t="s">
        <v>2894</v>
      </c>
      <c r="G412" s="2">
        <v>2026</v>
      </c>
      <c r="H412" s="116" t="s">
        <v>489</v>
      </c>
      <c r="I412" s="2" t="s">
        <v>2934</v>
      </c>
      <c r="J412" s="2" t="s">
        <v>367</v>
      </c>
      <c r="K412" s="36" t="s">
        <v>2931</v>
      </c>
      <c r="L412" s="2">
        <v>1</v>
      </c>
      <c r="M412" s="2" t="s">
        <v>3</v>
      </c>
      <c r="N412" s="43">
        <v>180600</v>
      </c>
      <c r="O412" s="77">
        <f t="shared" si="73"/>
        <v>180600</v>
      </c>
      <c r="P412" s="2" t="s">
        <v>2</v>
      </c>
      <c r="Q412" s="2" t="s">
        <v>57</v>
      </c>
      <c r="R412" s="2">
        <v>12245</v>
      </c>
      <c r="S412" s="2" t="s">
        <v>2945</v>
      </c>
      <c r="T412" s="2" t="s">
        <v>4165</v>
      </c>
      <c r="U412" s="114" t="s">
        <v>113</v>
      </c>
      <c r="V412" s="2">
        <v>3</v>
      </c>
      <c r="W412" s="3">
        <v>467</v>
      </c>
      <c r="X412" s="2">
        <v>1</v>
      </c>
      <c r="Y412" s="2">
        <v>1</v>
      </c>
    </row>
    <row r="413" spans="1:25" ht="40.15" hidden="1" customHeight="1" x14ac:dyDescent="0.25">
      <c r="A413" s="2">
        <v>1</v>
      </c>
      <c r="B413" s="2" t="s">
        <v>53</v>
      </c>
      <c r="C413" s="2" t="s">
        <v>164</v>
      </c>
      <c r="D413" s="6" t="s">
        <v>1157</v>
      </c>
      <c r="E413" s="7">
        <v>46147</v>
      </c>
      <c r="F413" s="2" t="s">
        <v>2894</v>
      </c>
      <c r="G413" s="2">
        <v>2026</v>
      </c>
      <c r="H413" s="116" t="s">
        <v>489</v>
      </c>
      <c r="I413" s="2" t="s">
        <v>2935</v>
      </c>
      <c r="J413" s="2" t="s">
        <v>367</v>
      </c>
      <c r="K413" s="36" t="s">
        <v>2938</v>
      </c>
      <c r="L413" s="2">
        <v>1</v>
      </c>
      <c r="M413" s="2" t="s">
        <v>3</v>
      </c>
      <c r="N413" s="43">
        <v>980000</v>
      </c>
      <c r="O413" s="77">
        <f t="shared" si="73"/>
        <v>980000</v>
      </c>
      <c r="P413" s="2" t="s">
        <v>2</v>
      </c>
      <c r="Q413" s="2" t="s">
        <v>57</v>
      </c>
      <c r="R413" s="2">
        <v>12245</v>
      </c>
      <c r="S413" s="2" t="s">
        <v>2946</v>
      </c>
      <c r="T413" s="2" t="s">
        <v>4166</v>
      </c>
      <c r="U413" s="114" t="s">
        <v>113</v>
      </c>
      <c r="V413" s="2">
        <v>3</v>
      </c>
      <c r="W413" s="3">
        <v>473</v>
      </c>
      <c r="X413" s="2">
        <v>1</v>
      </c>
      <c r="Y413" s="2">
        <v>1</v>
      </c>
    </row>
    <row r="414" spans="1:25" ht="40.15" hidden="1" customHeight="1" x14ac:dyDescent="0.25">
      <c r="A414" s="2">
        <v>1</v>
      </c>
      <c r="B414" s="2" t="s">
        <v>156</v>
      </c>
      <c r="C414" s="2" t="s">
        <v>164</v>
      </c>
      <c r="D414" s="6" t="s">
        <v>2940</v>
      </c>
      <c r="E414" s="7">
        <v>46148</v>
      </c>
      <c r="F414" s="2" t="s">
        <v>2894</v>
      </c>
      <c r="G414" s="2">
        <v>2026</v>
      </c>
      <c r="H414" s="2" t="s">
        <v>489</v>
      </c>
      <c r="I414" s="2" t="s">
        <v>2939</v>
      </c>
      <c r="J414" s="2" t="s">
        <v>367</v>
      </c>
      <c r="K414" s="36" t="s">
        <v>2941</v>
      </c>
      <c r="L414" s="2">
        <v>2</v>
      </c>
      <c r="M414" s="2" t="s">
        <v>3</v>
      </c>
      <c r="N414" s="43">
        <v>180000</v>
      </c>
      <c r="O414" s="77">
        <f t="shared" ref="O414" si="74">N414*L414</f>
        <v>360000</v>
      </c>
      <c r="P414" s="2" t="s">
        <v>2</v>
      </c>
      <c r="Q414" s="2" t="s">
        <v>2942</v>
      </c>
      <c r="R414" s="2">
        <v>170</v>
      </c>
      <c r="S414" s="2" t="s">
        <v>2947</v>
      </c>
      <c r="T414" s="2" t="s">
        <v>3203</v>
      </c>
      <c r="U414" s="3" t="s">
        <v>113</v>
      </c>
      <c r="V414" s="2">
        <v>3</v>
      </c>
      <c r="W414" s="3">
        <v>170</v>
      </c>
      <c r="X414" s="2">
        <v>1</v>
      </c>
      <c r="Y414" s="2">
        <v>1</v>
      </c>
    </row>
    <row r="415" spans="1:25" ht="40.15" hidden="1" customHeight="1" x14ac:dyDescent="0.25">
      <c r="A415" s="2">
        <v>1</v>
      </c>
      <c r="B415" s="2" t="s">
        <v>55</v>
      </c>
      <c r="C415" s="2" t="s">
        <v>164</v>
      </c>
      <c r="D415" s="6" t="s">
        <v>3099</v>
      </c>
      <c r="E415" s="7">
        <v>46161</v>
      </c>
      <c r="F415" s="2" t="s">
        <v>2894</v>
      </c>
      <c r="G415" s="2">
        <v>2026</v>
      </c>
      <c r="H415" s="116" t="s">
        <v>489</v>
      </c>
      <c r="I415" s="2" t="s">
        <v>3100</v>
      </c>
      <c r="J415" s="2" t="s">
        <v>367</v>
      </c>
      <c r="K415" s="36" t="s">
        <v>3098</v>
      </c>
      <c r="L415" s="2">
        <v>1</v>
      </c>
      <c r="M415" s="2" t="s">
        <v>3</v>
      </c>
      <c r="N415" s="43">
        <v>120000</v>
      </c>
      <c r="O415" s="77">
        <f t="shared" ref="O415:O417" si="75">N415*L415</f>
        <v>120000</v>
      </c>
      <c r="P415" s="2" t="s">
        <v>2</v>
      </c>
      <c r="Q415" s="2" t="s">
        <v>57</v>
      </c>
      <c r="R415" s="2">
        <v>12245</v>
      </c>
      <c r="S415" s="2" t="s">
        <v>3107</v>
      </c>
      <c r="T415" s="2" t="s">
        <v>4167</v>
      </c>
      <c r="U415" s="114" t="s">
        <v>113</v>
      </c>
      <c r="V415" s="2">
        <v>3</v>
      </c>
      <c r="W415" s="3">
        <v>496</v>
      </c>
      <c r="X415" s="2">
        <v>1</v>
      </c>
      <c r="Y415" s="2">
        <v>1</v>
      </c>
    </row>
    <row r="416" spans="1:25" ht="40.15" hidden="1" customHeight="1" x14ac:dyDescent="0.25">
      <c r="A416" s="2">
        <v>1</v>
      </c>
      <c r="B416" s="2" t="s">
        <v>489</v>
      </c>
      <c r="C416" s="2" t="s">
        <v>164</v>
      </c>
      <c r="D416" s="6" t="s">
        <v>3104</v>
      </c>
      <c r="E416" s="7">
        <v>46161</v>
      </c>
      <c r="F416" s="2" t="s">
        <v>2894</v>
      </c>
      <c r="G416" s="2">
        <v>2026</v>
      </c>
      <c r="H416" s="116" t="s">
        <v>489</v>
      </c>
      <c r="I416" s="2" t="s">
        <v>3101</v>
      </c>
      <c r="J416" s="2" t="s">
        <v>367</v>
      </c>
      <c r="K416" s="36" t="s">
        <v>3105</v>
      </c>
      <c r="L416" s="2">
        <v>4</v>
      </c>
      <c r="M416" s="2" t="s">
        <v>3</v>
      </c>
      <c r="N416" s="43">
        <v>85200</v>
      </c>
      <c r="O416" s="77">
        <f t="shared" ref="O416" si="76">N416*L416</f>
        <v>340800</v>
      </c>
      <c r="P416" s="2" t="s">
        <v>2</v>
      </c>
      <c r="Q416" s="2" t="s">
        <v>57</v>
      </c>
      <c r="R416" s="2">
        <v>12245</v>
      </c>
      <c r="S416" s="2" t="s">
        <v>3108</v>
      </c>
      <c r="T416" s="2" t="s">
        <v>4174</v>
      </c>
      <c r="U416" s="114" t="s">
        <v>113</v>
      </c>
      <c r="V416" s="2">
        <v>3</v>
      </c>
      <c r="W416" s="3">
        <v>474</v>
      </c>
      <c r="X416" s="2">
        <v>1</v>
      </c>
      <c r="Y416" s="2">
        <v>1</v>
      </c>
    </row>
    <row r="417" spans="1:25" ht="40.15" hidden="1" customHeight="1" x14ac:dyDescent="0.25">
      <c r="A417" s="2">
        <v>1</v>
      </c>
      <c r="B417" s="2" t="s">
        <v>55</v>
      </c>
      <c r="C417" s="2" t="s">
        <v>164</v>
      </c>
      <c r="D417" s="6" t="s">
        <v>3103</v>
      </c>
      <c r="E417" s="7">
        <v>46161</v>
      </c>
      <c r="F417" s="2" t="s">
        <v>2894</v>
      </c>
      <c r="G417" s="2">
        <v>2026</v>
      </c>
      <c r="H417" s="116" t="s">
        <v>489</v>
      </c>
      <c r="I417" s="2" t="s">
        <v>3102</v>
      </c>
      <c r="J417" s="2" t="s">
        <v>367</v>
      </c>
      <c r="K417" s="36" t="s">
        <v>175</v>
      </c>
      <c r="L417" s="2">
        <v>1</v>
      </c>
      <c r="M417" s="2" t="s">
        <v>3</v>
      </c>
      <c r="N417" s="43">
        <v>200000</v>
      </c>
      <c r="O417" s="77">
        <f t="shared" si="75"/>
        <v>200000</v>
      </c>
      <c r="P417" s="2" t="s">
        <v>2</v>
      </c>
      <c r="Q417" s="2" t="s">
        <v>57</v>
      </c>
      <c r="R417" s="2">
        <v>12245</v>
      </c>
      <c r="S417" s="2" t="s">
        <v>3106</v>
      </c>
      <c r="T417" s="2" t="s">
        <v>4175</v>
      </c>
      <c r="U417" s="114" t="s">
        <v>113</v>
      </c>
      <c r="V417" s="2">
        <v>3</v>
      </c>
      <c r="W417" s="3">
        <v>485</v>
      </c>
      <c r="X417" s="2">
        <v>1</v>
      </c>
      <c r="Y417" s="2">
        <v>1</v>
      </c>
    </row>
    <row r="418" spans="1:25" ht="40.15" hidden="1" customHeight="1" x14ac:dyDescent="0.25">
      <c r="A418" s="2">
        <v>1</v>
      </c>
      <c r="B418" s="2" t="s">
        <v>489</v>
      </c>
      <c r="C418" s="2" t="s">
        <v>164</v>
      </c>
      <c r="D418" s="6" t="s">
        <v>3187</v>
      </c>
      <c r="E418" s="7">
        <v>46165</v>
      </c>
      <c r="F418" s="2" t="s">
        <v>2894</v>
      </c>
      <c r="G418" s="2">
        <v>2026</v>
      </c>
      <c r="H418" s="116" t="s">
        <v>489</v>
      </c>
      <c r="I418" s="2" t="s">
        <v>3185</v>
      </c>
      <c r="J418" s="2" t="s">
        <v>367</v>
      </c>
      <c r="K418" s="36" t="s">
        <v>3186</v>
      </c>
      <c r="L418" s="2">
        <v>1</v>
      </c>
      <c r="M418" s="2" t="s">
        <v>3</v>
      </c>
      <c r="N418" s="43">
        <v>1900000</v>
      </c>
      <c r="O418" s="77">
        <f t="shared" ref="O418" si="77">N418*L418</f>
        <v>1900000</v>
      </c>
      <c r="P418" s="2" t="s">
        <v>2</v>
      </c>
      <c r="Q418" s="2" t="s">
        <v>57</v>
      </c>
      <c r="R418" s="2">
        <v>12245</v>
      </c>
      <c r="S418" s="2" t="s">
        <v>3188</v>
      </c>
      <c r="T418" s="2" t="s">
        <v>4176</v>
      </c>
      <c r="U418" s="114" t="s">
        <v>113</v>
      </c>
      <c r="V418" s="2">
        <v>3</v>
      </c>
      <c r="W418" s="3">
        <v>485</v>
      </c>
      <c r="X418" s="2">
        <v>1</v>
      </c>
      <c r="Y418" s="2">
        <v>1</v>
      </c>
    </row>
    <row r="419" spans="1:25" ht="40.15" hidden="1" customHeight="1" x14ac:dyDescent="0.25">
      <c r="A419" s="2">
        <v>1</v>
      </c>
      <c r="B419" s="2" t="s">
        <v>489</v>
      </c>
      <c r="C419" s="2" t="s">
        <v>164</v>
      </c>
      <c r="D419" s="6" t="s">
        <v>3198</v>
      </c>
      <c r="E419" s="7">
        <v>46170</v>
      </c>
      <c r="F419" s="2" t="s">
        <v>2894</v>
      </c>
      <c r="G419" s="2">
        <v>2026</v>
      </c>
      <c r="H419" s="2" t="s">
        <v>489</v>
      </c>
      <c r="I419" s="2" t="s">
        <v>3195</v>
      </c>
      <c r="J419" s="2" t="s">
        <v>367</v>
      </c>
      <c r="K419" s="36" t="s">
        <v>3194</v>
      </c>
      <c r="L419" s="2">
        <v>1</v>
      </c>
      <c r="M419" s="2" t="s">
        <v>3</v>
      </c>
      <c r="N419" s="43">
        <v>600</v>
      </c>
      <c r="O419" s="77">
        <f t="shared" ref="O419:O421" si="78">N419*L419</f>
        <v>600</v>
      </c>
      <c r="P419" s="2" t="s">
        <v>2</v>
      </c>
      <c r="Q419" s="2" t="s">
        <v>57</v>
      </c>
      <c r="R419" s="2" t="s">
        <v>219</v>
      </c>
      <c r="S419" s="2" t="s">
        <v>3288</v>
      </c>
      <c r="T419" s="2"/>
      <c r="U419" s="3" t="s">
        <v>756</v>
      </c>
      <c r="V419" s="2"/>
      <c r="W419" s="3" t="s">
        <v>1893</v>
      </c>
      <c r="X419" s="2">
        <v>1</v>
      </c>
      <c r="Y419" s="2">
        <v>1</v>
      </c>
    </row>
    <row r="420" spans="1:25" ht="40.15" hidden="1" customHeight="1" x14ac:dyDescent="0.25">
      <c r="A420" s="2">
        <v>1</v>
      </c>
      <c r="B420" s="2" t="s">
        <v>53</v>
      </c>
      <c r="C420" s="2" t="s">
        <v>164</v>
      </c>
      <c r="D420" s="6" t="s">
        <v>566</v>
      </c>
      <c r="E420" s="7">
        <v>46168</v>
      </c>
      <c r="F420" s="2" t="s">
        <v>2894</v>
      </c>
      <c r="G420" s="2">
        <v>2026</v>
      </c>
      <c r="H420" s="116" t="s">
        <v>489</v>
      </c>
      <c r="I420" s="2" t="s">
        <v>3196</v>
      </c>
      <c r="J420" s="2" t="s">
        <v>367</v>
      </c>
      <c r="K420" s="36" t="s">
        <v>3199</v>
      </c>
      <c r="L420" s="2">
        <v>1</v>
      </c>
      <c r="M420" s="2" t="s">
        <v>3</v>
      </c>
      <c r="N420" s="43">
        <v>240000</v>
      </c>
      <c r="O420" s="77">
        <f t="shared" si="78"/>
        <v>240000</v>
      </c>
      <c r="P420" s="2" t="s">
        <v>2</v>
      </c>
      <c r="Q420" s="2" t="s">
        <v>57</v>
      </c>
      <c r="R420" s="2">
        <v>12245</v>
      </c>
      <c r="S420" s="2" t="s">
        <v>3287</v>
      </c>
      <c r="T420" s="2" t="s">
        <v>4177</v>
      </c>
      <c r="U420" s="114" t="s">
        <v>113</v>
      </c>
      <c r="V420" s="2">
        <v>3</v>
      </c>
      <c r="W420" s="3">
        <v>487</v>
      </c>
      <c r="X420" s="2">
        <v>1</v>
      </c>
      <c r="Y420" s="2">
        <v>1</v>
      </c>
    </row>
    <row r="421" spans="1:25" ht="40.15" hidden="1" customHeight="1" x14ac:dyDescent="0.25">
      <c r="A421" s="2">
        <v>1</v>
      </c>
      <c r="B421" s="2" t="s">
        <v>489</v>
      </c>
      <c r="C421" s="2" t="s">
        <v>164</v>
      </c>
      <c r="D421" s="6" t="s">
        <v>2702</v>
      </c>
      <c r="E421" s="7">
        <v>46168</v>
      </c>
      <c r="F421" s="2" t="s">
        <v>2894</v>
      </c>
      <c r="G421" s="2">
        <v>2026</v>
      </c>
      <c r="H421" s="2" t="s">
        <v>489</v>
      </c>
      <c r="I421" s="2" t="s">
        <v>3197</v>
      </c>
      <c r="J421" s="2" t="s">
        <v>367</v>
      </c>
      <c r="K421" s="36" t="s">
        <v>2694</v>
      </c>
      <c r="L421" s="2">
        <v>1</v>
      </c>
      <c r="M421" s="2" t="s">
        <v>3</v>
      </c>
      <c r="N421" s="43">
        <v>970000</v>
      </c>
      <c r="O421" s="77">
        <f t="shared" si="78"/>
        <v>970000</v>
      </c>
      <c r="P421" s="2" t="s">
        <v>2</v>
      </c>
      <c r="Q421" s="2" t="s">
        <v>57</v>
      </c>
      <c r="R421" s="2">
        <v>11628</v>
      </c>
      <c r="S421" s="2" t="s">
        <v>3289</v>
      </c>
      <c r="T421" s="2" t="s">
        <v>4178</v>
      </c>
      <c r="U421" s="3" t="s">
        <v>113</v>
      </c>
      <c r="V421" s="2">
        <v>3</v>
      </c>
      <c r="W421" s="3">
        <v>487</v>
      </c>
      <c r="X421" s="2">
        <v>1</v>
      </c>
      <c r="Y421" s="2">
        <v>1</v>
      </c>
    </row>
    <row r="422" spans="1:25" ht="40.15" hidden="1" customHeight="1" x14ac:dyDescent="0.25">
      <c r="A422" s="2">
        <v>1</v>
      </c>
      <c r="B422" s="2" t="s">
        <v>10</v>
      </c>
      <c r="C422" s="2" t="s">
        <v>164</v>
      </c>
      <c r="D422" s="6" t="s">
        <v>3292</v>
      </c>
      <c r="E422" s="7">
        <v>46175</v>
      </c>
      <c r="F422" s="2" t="s">
        <v>3275</v>
      </c>
      <c r="G422" s="2">
        <v>2026</v>
      </c>
      <c r="H422" s="2" t="s">
        <v>3367</v>
      </c>
      <c r="I422" s="2" t="s">
        <v>3291</v>
      </c>
      <c r="J422" s="2" t="s">
        <v>367</v>
      </c>
      <c r="K422" s="36" t="s">
        <v>3297</v>
      </c>
      <c r="L422" s="2">
        <v>1</v>
      </c>
      <c r="M422" s="2" t="s">
        <v>3</v>
      </c>
      <c r="N422" s="43">
        <v>580000</v>
      </c>
      <c r="O422" s="77">
        <f t="shared" ref="O422" si="79">N422*L422</f>
        <v>580000</v>
      </c>
      <c r="P422" s="2" t="s">
        <v>2</v>
      </c>
      <c r="Q422" s="2" t="s">
        <v>3293</v>
      </c>
      <c r="R422" s="2">
        <v>265279</v>
      </c>
      <c r="S422" s="2" t="s">
        <v>3295</v>
      </c>
      <c r="T422" s="2" t="s">
        <v>3296</v>
      </c>
      <c r="U422" s="3" t="s">
        <v>113</v>
      </c>
      <c r="V422" s="2">
        <v>3</v>
      </c>
      <c r="W422" s="3" t="s">
        <v>3294</v>
      </c>
      <c r="X422" s="2">
        <v>1</v>
      </c>
      <c r="Y422" s="2">
        <v>1</v>
      </c>
    </row>
    <row r="423" spans="1:25" ht="79.900000000000006" hidden="1" customHeight="1" x14ac:dyDescent="0.25">
      <c r="A423" s="2">
        <v>1</v>
      </c>
      <c r="B423" s="2" t="s">
        <v>489</v>
      </c>
      <c r="C423" s="2" t="s">
        <v>164</v>
      </c>
      <c r="D423" s="6" t="s">
        <v>3366</v>
      </c>
      <c r="E423" s="7">
        <v>46181</v>
      </c>
      <c r="F423" s="2" t="s">
        <v>3275</v>
      </c>
      <c r="G423" s="2">
        <v>2026</v>
      </c>
      <c r="H423" s="2" t="s">
        <v>3367</v>
      </c>
      <c r="I423" s="2" t="s">
        <v>3291</v>
      </c>
      <c r="J423" s="2" t="s">
        <v>367</v>
      </c>
      <c r="K423" s="36" t="s">
        <v>3364</v>
      </c>
      <c r="L423" s="2">
        <v>1</v>
      </c>
      <c r="M423" s="2" t="s">
        <v>3</v>
      </c>
      <c r="N423" s="43">
        <v>345000</v>
      </c>
      <c r="O423" s="77">
        <f t="shared" ref="O423" si="80">N423*L423</f>
        <v>345000</v>
      </c>
      <c r="P423" s="2" t="s">
        <v>2</v>
      </c>
      <c r="Q423" s="2" t="s">
        <v>3365</v>
      </c>
      <c r="R423" s="2">
        <v>261</v>
      </c>
      <c r="S423" s="2" t="s">
        <v>3368</v>
      </c>
      <c r="T423" s="2" t="s">
        <v>3457</v>
      </c>
      <c r="U423" s="104" t="s">
        <v>113</v>
      </c>
      <c r="V423" s="2">
        <v>3</v>
      </c>
      <c r="W423" s="3" t="s">
        <v>1636</v>
      </c>
      <c r="X423" s="2">
        <v>1</v>
      </c>
      <c r="Y423" s="2">
        <v>1</v>
      </c>
    </row>
    <row r="424" spans="1:25" ht="40.15" customHeight="1" x14ac:dyDescent="0.25">
      <c r="A424" s="2">
        <v>1</v>
      </c>
      <c r="B424" s="2" t="s">
        <v>489</v>
      </c>
      <c r="C424" s="2" t="s">
        <v>164</v>
      </c>
      <c r="D424" s="6" t="s">
        <v>3371</v>
      </c>
      <c r="E424" s="7">
        <v>46181</v>
      </c>
      <c r="F424" s="2" t="s">
        <v>3275</v>
      </c>
      <c r="G424" s="2">
        <v>2026</v>
      </c>
      <c r="H424" s="115" t="s">
        <v>241</v>
      </c>
      <c r="I424" s="2" t="s">
        <v>3370</v>
      </c>
      <c r="J424" s="2" t="s">
        <v>367</v>
      </c>
      <c r="K424" s="36" t="s">
        <v>3369</v>
      </c>
      <c r="L424" s="2">
        <v>2</v>
      </c>
      <c r="M424" s="2" t="s">
        <v>3</v>
      </c>
      <c r="N424" s="43">
        <v>298500</v>
      </c>
      <c r="O424" s="77">
        <f t="shared" ref="O424:O455" si="81">N424*L424</f>
        <v>597000</v>
      </c>
      <c r="P424" s="2" t="s">
        <v>2</v>
      </c>
      <c r="Q424" s="2" t="s">
        <v>3373</v>
      </c>
      <c r="R424" s="2">
        <v>260604</v>
      </c>
      <c r="S424" s="2" t="s">
        <v>3372</v>
      </c>
      <c r="T424" s="2"/>
      <c r="U424" s="104" t="s">
        <v>3363</v>
      </c>
      <c r="V424" s="2"/>
      <c r="W424" s="3"/>
      <c r="X424" s="2">
        <v>1</v>
      </c>
      <c r="Y424" s="2">
        <v>1</v>
      </c>
    </row>
    <row r="425" spans="1:25" ht="40.15" hidden="1" customHeight="1" x14ac:dyDescent="0.25">
      <c r="A425" s="2">
        <v>1</v>
      </c>
      <c r="B425" s="2" t="s">
        <v>2631</v>
      </c>
      <c r="C425" s="2" t="s">
        <v>164</v>
      </c>
      <c r="D425" s="6" t="s">
        <v>3155</v>
      </c>
      <c r="E425" s="7">
        <v>46181</v>
      </c>
      <c r="F425" s="2" t="s">
        <v>3275</v>
      </c>
      <c r="G425" s="2">
        <v>2026</v>
      </c>
      <c r="H425" s="116" t="s">
        <v>3367</v>
      </c>
      <c r="I425" s="2" t="s">
        <v>3374</v>
      </c>
      <c r="J425" s="2" t="s">
        <v>367</v>
      </c>
      <c r="K425" s="36" t="s">
        <v>3455</v>
      </c>
      <c r="L425" s="2">
        <v>1</v>
      </c>
      <c r="M425" s="2" t="s">
        <v>3</v>
      </c>
      <c r="N425" s="43">
        <f>16313400+4995786</f>
        <v>21309186</v>
      </c>
      <c r="O425" s="77">
        <f t="shared" si="81"/>
        <v>21309186</v>
      </c>
      <c r="P425" s="2" t="s">
        <v>2</v>
      </c>
      <c r="Q425" s="2" t="s">
        <v>3376</v>
      </c>
      <c r="R425" s="2">
        <v>86</v>
      </c>
      <c r="S425" s="2" t="s">
        <v>3375</v>
      </c>
      <c r="T425" s="2" t="s">
        <v>3456</v>
      </c>
      <c r="U425" s="3" t="s">
        <v>113</v>
      </c>
      <c r="V425" s="2">
        <v>3</v>
      </c>
      <c r="W425" s="3">
        <v>18202</v>
      </c>
      <c r="X425" s="2">
        <v>1</v>
      </c>
      <c r="Y425" s="2">
        <v>1</v>
      </c>
    </row>
    <row r="426" spans="1:25" ht="40.15" hidden="1" customHeight="1" x14ac:dyDescent="0.25">
      <c r="A426" s="2">
        <v>1</v>
      </c>
      <c r="B426" s="2" t="s">
        <v>2631</v>
      </c>
      <c r="C426" s="2" t="s">
        <v>164</v>
      </c>
      <c r="D426" s="6" t="s">
        <v>3155</v>
      </c>
      <c r="E426" s="7">
        <v>46181</v>
      </c>
      <c r="F426" s="2" t="s">
        <v>3275</v>
      </c>
      <c r="G426" s="2">
        <v>2026</v>
      </c>
      <c r="H426" s="116" t="s">
        <v>3367</v>
      </c>
      <c r="I426" s="2" t="s">
        <v>3378</v>
      </c>
      <c r="J426" s="2" t="s">
        <v>367</v>
      </c>
      <c r="K426" s="36" t="s">
        <v>3377</v>
      </c>
      <c r="L426" s="2">
        <v>1</v>
      </c>
      <c r="M426" s="2" t="s">
        <v>3</v>
      </c>
      <c r="N426" s="43">
        <v>473717</v>
      </c>
      <c r="O426" s="77">
        <f t="shared" si="81"/>
        <v>473717</v>
      </c>
      <c r="P426" s="2" t="s">
        <v>2</v>
      </c>
      <c r="Q426" s="2" t="s">
        <v>3376</v>
      </c>
      <c r="R426" s="2">
        <v>87</v>
      </c>
      <c r="S426" s="2" t="s">
        <v>3375</v>
      </c>
      <c r="T426" s="2" t="s">
        <v>3439</v>
      </c>
      <c r="U426" s="3" t="s">
        <v>113</v>
      </c>
      <c r="V426" s="2">
        <v>3</v>
      </c>
      <c r="W426" s="3">
        <v>18205</v>
      </c>
      <c r="X426" s="2">
        <v>1</v>
      </c>
      <c r="Y426" s="2">
        <v>1</v>
      </c>
    </row>
    <row r="427" spans="1:25" ht="40.15" hidden="1" customHeight="1" x14ac:dyDescent="0.25">
      <c r="A427" s="2">
        <v>1</v>
      </c>
      <c r="B427" s="2" t="s">
        <v>10</v>
      </c>
      <c r="C427" s="2" t="s">
        <v>164</v>
      </c>
      <c r="D427" s="6" t="s">
        <v>3155</v>
      </c>
      <c r="E427" s="7">
        <v>46185</v>
      </c>
      <c r="F427" s="2" t="s">
        <v>3275</v>
      </c>
      <c r="G427" s="2">
        <v>2026</v>
      </c>
      <c r="H427" s="2" t="s">
        <v>3367</v>
      </c>
      <c r="I427" s="2" t="s">
        <v>3484</v>
      </c>
      <c r="J427" s="2" t="s">
        <v>367</v>
      </c>
      <c r="K427" s="36" t="s">
        <v>3491</v>
      </c>
      <c r="L427" s="2">
        <v>4</v>
      </c>
      <c r="M427" s="2" t="s">
        <v>1174</v>
      </c>
      <c r="N427" s="43">
        <v>90000</v>
      </c>
      <c r="O427" s="77">
        <f t="shared" si="81"/>
        <v>360000</v>
      </c>
      <c r="P427" s="2" t="s">
        <v>2</v>
      </c>
      <c r="Q427" s="2" t="s">
        <v>3498</v>
      </c>
      <c r="R427" s="2">
        <v>671</v>
      </c>
      <c r="S427" s="2" t="s">
        <v>3502</v>
      </c>
      <c r="T427" s="2" t="s">
        <v>4205</v>
      </c>
      <c r="U427" s="3" t="s">
        <v>113</v>
      </c>
      <c r="V427" s="2">
        <v>3</v>
      </c>
      <c r="W427" s="2">
        <v>671</v>
      </c>
      <c r="X427" s="2">
        <v>1</v>
      </c>
      <c r="Y427" s="2">
        <v>1</v>
      </c>
    </row>
    <row r="428" spans="1:25" ht="40.15" hidden="1" customHeight="1" x14ac:dyDescent="0.25">
      <c r="A428" s="2">
        <v>1</v>
      </c>
      <c r="B428" s="2" t="s">
        <v>10</v>
      </c>
      <c r="C428" s="2" t="s">
        <v>164</v>
      </c>
      <c r="D428" s="6" t="s">
        <v>3496</v>
      </c>
      <c r="E428" s="7">
        <v>46185</v>
      </c>
      <c r="F428" s="2" t="s">
        <v>3275</v>
      </c>
      <c r="G428" s="2">
        <v>2026</v>
      </c>
      <c r="H428" s="2" t="s">
        <v>3367</v>
      </c>
      <c r="I428" s="2" t="s">
        <v>3485</v>
      </c>
      <c r="J428" s="2" t="s">
        <v>367</v>
      </c>
      <c r="K428" s="36" t="s">
        <v>3492</v>
      </c>
      <c r="L428" s="2">
        <v>1</v>
      </c>
      <c r="M428" s="2" t="s">
        <v>1174</v>
      </c>
      <c r="N428" s="43">
        <v>748500</v>
      </c>
      <c r="O428" s="77">
        <f t="shared" si="81"/>
        <v>748500</v>
      </c>
      <c r="P428" s="2" t="s">
        <v>2</v>
      </c>
      <c r="Q428" s="2" t="s">
        <v>3498</v>
      </c>
      <c r="R428" s="2">
        <v>668</v>
      </c>
      <c r="S428" s="2" t="s">
        <v>3503</v>
      </c>
      <c r="T428" s="2" t="s">
        <v>3544</v>
      </c>
      <c r="U428" s="3" t="s">
        <v>113</v>
      </c>
      <c r="V428" s="2">
        <v>3</v>
      </c>
      <c r="W428" s="2">
        <v>668</v>
      </c>
      <c r="X428" s="2">
        <v>1</v>
      </c>
      <c r="Y428" s="2">
        <v>1</v>
      </c>
    </row>
    <row r="429" spans="1:25" ht="63.75" hidden="1" x14ac:dyDescent="0.25">
      <c r="A429" s="2">
        <v>1</v>
      </c>
      <c r="B429" s="2" t="s">
        <v>55</v>
      </c>
      <c r="C429" s="2" t="s">
        <v>164</v>
      </c>
      <c r="D429" s="6" t="s">
        <v>3198</v>
      </c>
      <c r="E429" s="7">
        <v>46185</v>
      </c>
      <c r="F429" s="2" t="s">
        <v>3275</v>
      </c>
      <c r="G429" s="2">
        <v>2026</v>
      </c>
      <c r="H429" s="2" t="s">
        <v>3367</v>
      </c>
      <c r="I429" s="2" t="s">
        <v>3486</v>
      </c>
      <c r="J429" s="2" t="s">
        <v>367</v>
      </c>
      <c r="K429" s="36" t="s">
        <v>3493</v>
      </c>
      <c r="L429" s="2">
        <v>1</v>
      </c>
      <c r="M429" s="2" t="s">
        <v>1174</v>
      </c>
      <c r="N429" s="43">
        <v>240000</v>
      </c>
      <c r="O429" s="77">
        <f t="shared" si="81"/>
        <v>240000</v>
      </c>
      <c r="P429" s="2" t="s">
        <v>2</v>
      </c>
      <c r="Q429" s="2" t="s">
        <v>57</v>
      </c>
      <c r="R429" s="2">
        <v>12565</v>
      </c>
      <c r="S429" s="2" t="s">
        <v>3715</v>
      </c>
      <c r="T429" s="2"/>
      <c r="U429" s="3" t="s">
        <v>756</v>
      </c>
      <c r="V429" s="2"/>
      <c r="W429" s="3">
        <v>538</v>
      </c>
      <c r="X429" s="2">
        <v>1</v>
      </c>
      <c r="Y429" s="2">
        <v>1</v>
      </c>
    </row>
    <row r="430" spans="1:25" ht="40.15" customHeight="1" x14ac:dyDescent="0.25">
      <c r="A430" s="2">
        <v>1</v>
      </c>
      <c r="B430" s="2" t="s">
        <v>489</v>
      </c>
      <c r="C430" s="2" t="s">
        <v>164</v>
      </c>
      <c r="D430" s="6" t="s">
        <v>3497</v>
      </c>
      <c r="E430" s="7">
        <v>46185</v>
      </c>
      <c r="F430" s="2" t="s">
        <v>3275</v>
      </c>
      <c r="G430" s="2">
        <v>2026</v>
      </c>
      <c r="H430" s="115" t="s">
        <v>241</v>
      </c>
      <c r="I430" s="2" t="s">
        <v>3487</v>
      </c>
      <c r="J430" s="2" t="s">
        <v>367</v>
      </c>
      <c r="K430" s="36" t="s">
        <v>3494</v>
      </c>
      <c r="L430" s="2">
        <v>1</v>
      </c>
      <c r="M430" s="2" t="s">
        <v>3495</v>
      </c>
      <c r="N430" s="43"/>
      <c r="O430" s="77">
        <f t="shared" si="81"/>
        <v>0</v>
      </c>
      <c r="P430" s="2" t="s">
        <v>2</v>
      </c>
      <c r="Q430" s="2" t="s">
        <v>57</v>
      </c>
      <c r="R430" s="2"/>
      <c r="S430" s="2" t="s">
        <v>3504</v>
      </c>
      <c r="T430" s="2"/>
      <c r="U430" s="104" t="s">
        <v>3505</v>
      </c>
      <c r="V430" s="2"/>
      <c r="W430" s="3">
        <v>495</v>
      </c>
      <c r="X430" s="2">
        <v>1</v>
      </c>
      <c r="Y430" s="2">
        <v>1</v>
      </c>
    </row>
    <row r="431" spans="1:25" ht="42" hidden="1" customHeight="1" x14ac:dyDescent="0.25">
      <c r="A431" s="2">
        <v>1</v>
      </c>
      <c r="B431" s="2" t="s">
        <v>10</v>
      </c>
      <c r="C431" s="2" t="s">
        <v>164</v>
      </c>
      <c r="D431" s="6" t="s">
        <v>3490</v>
      </c>
      <c r="E431" s="7">
        <v>46185</v>
      </c>
      <c r="F431" s="2" t="s">
        <v>3275</v>
      </c>
      <c r="G431" s="2">
        <v>2026</v>
      </c>
      <c r="H431" s="2" t="s">
        <v>3367</v>
      </c>
      <c r="I431" s="2" t="s">
        <v>3488</v>
      </c>
      <c r="J431" s="2" t="s">
        <v>367</v>
      </c>
      <c r="K431" s="36" t="s">
        <v>3489</v>
      </c>
      <c r="L431" s="2">
        <v>1</v>
      </c>
      <c r="M431" s="2" t="s">
        <v>1174</v>
      </c>
      <c r="N431" s="43">
        <v>840000</v>
      </c>
      <c r="O431" s="77">
        <f t="shared" si="81"/>
        <v>840000</v>
      </c>
      <c r="P431" s="2" t="s">
        <v>2</v>
      </c>
      <c r="Q431" s="2" t="s">
        <v>3499</v>
      </c>
      <c r="R431" s="2" t="s">
        <v>3500</v>
      </c>
      <c r="S431" s="2" t="s">
        <v>3509</v>
      </c>
      <c r="T431" s="2" t="s">
        <v>3508</v>
      </c>
      <c r="U431" s="3" t="s">
        <v>113</v>
      </c>
      <c r="V431" s="2">
        <v>3</v>
      </c>
      <c r="W431" s="3" t="s">
        <v>3507</v>
      </c>
      <c r="X431" s="2">
        <v>1</v>
      </c>
      <c r="Y431" s="2">
        <v>1</v>
      </c>
    </row>
    <row r="432" spans="1:25" ht="42" hidden="1" customHeight="1" x14ac:dyDescent="0.25">
      <c r="A432" s="2">
        <v>1</v>
      </c>
      <c r="B432" s="2" t="s">
        <v>55</v>
      </c>
      <c r="C432" s="2" t="s">
        <v>164</v>
      </c>
      <c r="D432" s="6" t="s">
        <v>3641</v>
      </c>
      <c r="E432" s="7">
        <v>46196</v>
      </c>
      <c r="F432" s="2" t="s">
        <v>3275</v>
      </c>
      <c r="G432" s="2">
        <v>2026</v>
      </c>
      <c r="H432" s="2" t="s">
        <v>112</v>
      </c>
      <c r="I432" s="2" t="s">
        <v>3617</v>
      </c>
      <c r="J432" s="2" t="s">
        <v>367</v>
      </c>
      <c r="K432" s="36" t="s">
        <v>3630</v>
      </c>
      <c r="L432" s="2">
        <v>1</v>
      </c>
      <c r="M432" s="2" t="s">
        <v>1174</v>
      </c>
      <c r="N432" s="43"/>
      <c r="O432" s="77">
        <f t="shared" si="81"/>
        <v>0</v>
      </c>
      <c r="P432" s="2" t="s">
        <v>2</v>
      </c>
      <c r="Q432" s="2" t="s">
        <v>3629</v>
      </c>
      <c r="R432" s="2"/>
      <c r="S432" s="2" t="s">
        <v>3671</v>
      </c>
      <c r="T432" s="2"/>
      <c r="U432" s="3" t="s">
        <v>112</v>
      </c>
      <c r="V432" s="2">
        <v>4</v>
      </c>
      <c r="W432" s="3"/>
      <c r="X432" s="2">
        <v>1</v>
      </c>
      <c r="Y432" s="2">
        <v>1</v>
      </c>
    </row>
    <row r="433" spans="1:25" ht="42" customHeight="1" x14ac:dyDescent="0.25">
      <c r="A433" s="2">
        <v>1</v>
      </c>
      <c r="B433" s="2" t="s">
        <v>55</v>
      </c>
      <c r="C433" s="2" t="s">
        <v>164</v>
      </c>
      <c r="D433" s="6" t="s">
        <v>3642</v>
      </c>
      <c r="E433" s="7">
        <v>46196</v>
      </c>
      <c r="F433" s="2" t="s">
        <v>3275</v>
      </c>
      <c r="G433" s="2">
        <v>2026</v>
      </c>
      <c r="H433" s="115" t="s">
        <v>241</v>
      </c>
      <c r="I433" s="2" t="s">
        <v>3618</v>
      </c>
      <c r="J433" s="2" t="s">
        <v>367</v>
      </c>
      <c r="K433" s="36" t="s">
        <v>3631</v>
      </c>
      <c r="L433" s="2">
        <v>2</v>
      </c>
      <c r="M433" s="2" t="s">
        <v>1174</v>
      </c>
      <c r="N433" s="43"/>
      <c r="O433" s="77">
        <f t="shared" si="81"/>
        <v>0</v>
      </c>
      <c r="P433" s="2" t="s">
        <v>2</v>
      </c>
      <c r="Q433" s="2" t="s">
        <v>57</v>
      </c>
      <c r="R433" s="2"/>
      <c r="S433" s="2" t="s">
        <v>3672</v>
      </c>
      <c r="T433" s="2"/>
      <c r="U433" s="104" t="s">
        <v>3505</v>
      </c>
      <c r="V433" s="2"/>
      <c r="W433" s="3">
        <v>500</v>
      </c>
      <c r="X433" s="2">
        <v>1</v>
      </c>
      <c r="Y433" s="2">
        <v>1</v>
      </c>
    </row>
    <row r="434" spans="1:25" ht="42" customHeight="1" x14ac:dyDescent="0.25">
      <c r="A434" s="2">
        <v>1</v>
      </c>
      <c r="B434" s="2" t="s">
        <v>55</v>
      </c>
      <c r="C434" s="2" t="s">
        <v>164</v>
      </c>
      <c r="D434" s="6" t="s">
        <v>3643</v>
      </c>
      <c r="E434" s="7">
        <v>46196</v>
      </c>
      <c r="F434" s="2" t="s">
        <v>3275</v>
      </c>
      <c r="G434" s="2">
        <v>2026</v>
      </c>
      <c r="H434" s="115" t="s">
        <v>241</v>
      </c>
      <c r="I434" s="2" t="s">
        <v>3619</v>
      </c>
      <c r="J434" s="2" t="s">
        <v>367</v>
      </c>
      <c r="K434" s="36" t="s">
        <v>3632</v>
      </c>
      <c r="L434" s="2">
        <v>1</v>
      </c>
      <c r="M434" s="2" t="s">
        <v>1174</v>
      </c>
      <c r="N434" s="43"/>
      <c r="O434" s="77">
        <f t="shared" si="81"/>
        <v>0</v>
      </c>
      <c r="P434" s="2" t="s">
        <v>2</v>
      </c>
      <c r="Q434" s="2" t="s">
        <v>57</v>
      </c>
      <c r="R434" s="2"/>
      <c r="S434" s="2" t="s">
        <v>3673</v>
      </c>
      <c r="T434" s="2"/>
      <c r="U434" s="104" t="s">
        <v>3505</v>
      </c>
      <c r="V434" s="2"/>
      <c r="W434" s="3">
        <v>500</v>
      </c>
      <c r="X434" s="2">
        <v>1</v>
      </c>
      <c r="Y434" s="2">
        <v>1</v>
      </c>
    </row>
    <row r="435" spans="1:25" ht="42" customHeight="1" x14ac:dyDescent="0.25">
      <c r="A435" s="2">
        <v>1</v>
      </c>
      <c r="B435" s="2" t="s">
        <v>55</v>
      </c>
      <c r="C435" s="2" t="s">
        <v>164</v>
      </c>
      <c r="D435" s="6" t="s">
        <v>3644</v>
      </c>
      <c r="E435" s="7">
        <v>46196</v>
      </c>
      <c r="F435" s="2" t="s">
        <v>3275</v>
      </c>
      <c r="G435" s="2">
        <v>2026</v>
      </c>
      <c r="H435" s="115" t="s">
        <v>241</v>
      </c>
      <c r="I435" s="2" t="s">
        <v>3620</v>
      </c>
      <c r="J435" s="2" t="s">
        <v>367</v>
      </c>
      <c r="K435" s="36" t="s">
        <v>3633</v>
      </c>
      <c r="L435" s="2">
        <v>4</v>
      </c>
      <c r="M435" s="2" t="s">
        <v>1174</v>
      </c>
      <c r="N435" s="43"/>
      <c r="O435" s="77">
        <f t="shared" si="81"/>
        <v>0</v>
      </c>
      <c r="P435" s="2" t="s">
        <v>2</v>
      </c>
      <c r="Q435" s="2" t="s">
        <v>57</v>
      </c>
      <c r="R435" s="2"/>
      <c r="S435" s="2" t="s">
        <v>3674</v>
      </c>
      <c r="T435" s="2"/>
      <c r="U435" s="104" t="s">
        <v>3505</v>
      </c>
      <c r="V435" s="2"/>
      <c r="W435" s="3">
        <v>500</v>
      </c>
      <c r="X435" s="2">
        <v>1</v>
      </c>
      <c r="Y435" s="2">
        <v>1</v>
      </c>
    </row>
    <row r="436" spans="1:25" ht="42" hidden="1" customHeight="1" x14ac:dyDescent="0.25">
      <c r="A436" s="2">
        <v>1</v>
      </c>
      <c r="B436" s="2" t="s">
        <v>489</v>
      </c>
      <c r="C436" s="2" t="s">
        <v>164</v>
      </c>
      <c r="D436" s="6" t="s">
        <v>3645</v>
      </c>
      <c r="E436" s="7">
        <v>46196</v>
      </c>
      <c r="F436" s="2" t="s">
        <v>3275</v>
      </c>
      <c r="G436" s="2">
        <v>2026</v>
      </c>
      <c r="H436" s="2" t="s">
        <v>3367</v>
      </c>
      <c r="I436" s="2" t="s">
        <v>3621</v>
      </c>
      <c r="J436" s="2" t="s">
        <v>367</v>
      </c>
      <c r="K436" s="36" t="s">
        <v>3634</v>
      </c>
      <c r="L436" s="2">
        <v>1</v>
      </c>
      <c r="M436" s="2" t="s">
        <v>1174</v>
      </c>
      <c r="N436" s="43">
        <v>630000</v>
      </c>
      <c r="O436" s="77">
        <f t="shared" si="81"/>
        <v>630000</v>
      </c>
      <c r="P436" s="2" t="s">
        <v>2</v>
      </c>
      <c r="Q436" s="2" t="s">
        <v>57</v>
      </c>
      <c r="R436" s="2" t="s">
        <v>219</v>
      </c>
      <c r="S436" s="2" t="s">
        <v>3675</v>
      </c>
      <c r="T436" s="2" t="s">
        <v>3685</v>
      </c>
      <c r="U436" s="3" t="s">
        <v>113</v>
      </c>
      <c r="V436" s="2">
        <v>3</v>
      </c>
      <c r="W436" s="3">
        <v>495</v>
      </c>
      <c r="X436" s="2">
        <v>1</v>
      </c>
      <c r="Y436" s="2">
        <v>1</v>
      </c>
    </row>
    <row r="437" spans="1:25" ht="42" hidden="1" customHeight="1" x14ac:dyDescent="0.25">
      <c r="A437" s="2">
        <v>1</v>
      </c>
      <c r="B437" s="2" t="s">
        <v>44</v>
      </c>
      <c r="C437" s="2" t="s">
        <v>164</v>
      </c>
      <c r="D437" s="6" t="s">
        <v>3646</v>
      </c>
      <c r="E437" s="7">
        <v>46196</v>
      </c>
      <c r="F437" s="2" t="s">
        <v>3275</v>
      </c>
      <c r="G437" s="2">
        <v>2026</v>
      </c>
      <c r="H437" s="2" t="s">
        <v>3367</v>
      </c>
      <c r="I437" s="2" t="s">
        <v>3622</v>
      </c>
      <c r="J437" s="2" t="s">
        <v>367</v>
      </c>
      <c r="K437" s="36" t="s">
        <v>3635</v>
      </c>
      <c r="L437" s="2">
        <v>1</v>
      </c>
      <c r="M437" s="2" t="s">
        <v>1174</v>
      </c>
      <c r="N437" s="43">
        <v>140000</v>
      </c>
      <c r="O437" s="77">
        <f t="shared" si="81"/>
        <v>140000</v>
      </c>
      <c r="P437" s="2" t="s">
        <v>2</v>
      </c>
      <c r="Q437" s="2" t="s">
        <v>57</v>
      </c>
      <c r="R437" s="2">
        <v>12523</v>
      </c>
      <c r="S437" s="2" t="s">
        <v>3676</v>
      </c>
      <c r="T437" s="2" t="s">
        <v>4257</v>
      </c>
      <c r="U437" s="3" t="s">
        <v>113</v>
      </c>
      <c r="V437" s="2">
        <v>3</v>
      </c>
      <c r="W437" s="3">
        <v>503</v>
      </c>
      <c r="X437" s="2">
        <v>1</v>
      </c>
      <c r="Y437" s="2">
        <v>1</v>
      </c>
    </row>
    <row r="438" spans="1:25" ht="42" hidden="1" customHeight="1" x14ac:dyDescent="0.25">
      <c r="A438" s="2">
        <v>1</v>
      </c>
      <c r="B438" s="2" t="s">
        <v>10</v>
      </c>
      <c r="C438" s="2" t="s">
        <v>164</v>
      </c>
      <c r="D438" s="6" t="s">
        <v>3647</v>
      </c>
      <c r="E438" s="7">
        <v>46196</v>
      </c>
      <c r="F438" s="2" t="s">
        <v>3275</v>
      </c>
      <c r="G438" s="2">
        <v>2026</v>
      </c>
      <c r="H438" s="2" t="s">
        <v>3367</v>
      </c>
      <c r="I438" s="2" t="s">
        <v>3623</v>
      </c>
      <c r="J438" s="2" t="s">
        <v>367</v>
      </c>
      <c r="K438" s="36" t="s">
        <v>3636</v>
      </c>
      <c r="L438" s="2">
        <v>5</v>
      </c>
      <c r="M438" s="2" t="s">
        <v>1174</v>
      </c>
      <c r="N438" s="43">
        <v>37500</v>
      </c>
      <c r="O438" s="77">
        <f t="shared" si="81"/>
        <v>187500</v>
      </c>
      <c r="P438" s="2" t="s">
        <v>2</v>
      </c>
      <c r="Q438" s="2" t="s">
        <v>3498</v>
      </c>
      <c r="R438" s="2">
        <v>675</v>
      </c>
      <c r="S438" s="2" t="s">
        <v>3677</v>
      </c>
      <c r="T438" s="2" t="s">
        <v>4253</v>
      </c>
      <c r="U438" s="3" t="s">
        <v>113</v>
      </c>
      <c r="V438" s="2">
        <v>3</v>
      </c>
      <c r="W438" s="3">
        <v>675</v>
      </c>
      <c r="X438" s="2">
        <v>1</v>
      </c>
      <c r="Y438" s="2">
        <v>1</v>
      </c>
    </row>
    <row r="439" spans="1:25" ht="42" hidden="1" customHeight="1" x14ac:dyDescent="0.25">
      <c r="A439" s="2">
        <v>1</v>
      </c>
      <c r="B439" s="2" t="s">
        <v>10</v>
      </c>
      <c r="C439" s="2" t="s">
        <v>164</v>
      </c>
      <c r="D439" s="6" t="s">
        <v>3648</v>
      </c>
      <c r="E439" s="7">
        <v>46196</v>
      </c>
      <c r="F439" s="2" t="s">
        <v>3275</v>
      </c>
      <c r="G439" s="2">
        <v>2026</v>
      </c>
      <c r="H439" s="2" t="s">
        <v>3367</v>
      </c>
      <c r="I439" s="2" t="s">
        <v>3624</v>
      </c>
      <c r="J439" s="2" t="s">
        <v>367</v>
      </c>
      <c r="K439" s="36" t="s">
        <v>3637</v>
      </c>
      <c r="L439" s="2">
        <v>1</v>
      </c>
      <c r="M439" s="2" t="s">
        <v>1174</v>
      </c>
      <c r="N439" s="43">
        <v>762884.4</v>
      </c>
      <c r="O439" s="77">
        <f t="shared" si="81"/>
        <v>762884.4</v>
      </c>
      <c r="P439" s="2" t="s">
        <v>2</v>
      </c>
      <c r="Q439" s="2" t="s">
        <v>3684</v>
      </c>
      <c r="R439" s="2" t="s">
        <v>3683</v>
      </c>
      <c r="S439" s="2" t="s">
        <v>3678</v>
      </c>
      <c r="T439" s="2" t="s">
        <v>3765</v>
      </c>
      <c r="U439" s="3" t="s">
        <v>113</v>
      </c>
      <c r="V439" s="2">
        <v>3</v>
      </c>
      <c r="W439" s="3">
        <v>105</v>
      </c>
      <c r="X439" s="2">
        <v>1</v>
      </c>
      <c r="Y439" s="2">
        <v>1</v>
      </c>
    </row>
    <row r="440" spans="1:25" ht="55.15" hidden="1" customHeight="1" x14ac:dyDescent="0.25">
      <c r="A440" s="2">
        <v>1</v>
      </c>
      <c r="B440" s="2" t="s">
        <v>156</v>
      </c>
      <c r="C440" s="2" t="s">
        <v>164</v>
      </c>
      <c r="D440" s="6" t="s">
        <v>3649</v>
      </c>
      <c r="E440" s="7">
        <v>46196</v>
      </c>
      <c r="F440" s="2" t="s">
        <v>3275</v>
      </c>
      <c r="G440" s="2">
        <v>2026</v>
      </c>
      <c r="H440" s="2" t="s">
        <v>3367</v>
      </c>
      <c r="I440" s="2" t="s">
        <v>3625</v>
      </c>
      <c r="J440" s="2" t="s">
        <v>367</v>
      </c>
      <c r="K440" s="36" t="s">
        <v>4179</v>
      </c>
      <c r="L440" s="2">
        <v>1</v>
      </c>
      <c r="M440" s="2" t="s">
        <v>1174</v>
      </c>
      <c r="N440" s="43">
        <v>4650000</v>
      </c>
      <c r="O440" s="77">
        <f t="shared" si="81"/>
        <v>4650000</v>
      </c>
      <c r="P440" s="2" t="s">
        <v>2</v>
      </c>
      <c r="Q440" s="2" t="s">
        <v>57</v>
      </c>
      <c r="R440" s="2">
        <v>12331</v>
      </c>
      <c r="S440" s="2" t="s">
        <v>3679</v>
      </c>
      <c r="T440" s="2" t="s">
        <v>4258</v>
      </c>
      <c r="U440" s="3" t="s">
        <v>113</v>
      </c>
      <c r="V440" s="2">
        <v>3</v>
      </c>
      <c r="W440" s="3">
        <v>506</v>
      </c>
      <c r="X440" s="2">
        <v>1</v>
      </c>
      <c r="Y440" s="2">
        <v>1</v>
      </c>
    </row>
    <row r="441" spans="1:25" ht="42" hidden="1" customHeight="1" x14ac:dyDescent="0.25">
      <c r="A441" s="2">
        <v>1</v>
      </c>
      <c r="B441" s="2" t="s">
        <v>44</v>
      </c>
      <c r="C441" s="2" t="s">
        <v>164</v>
      </c>
      <c r="D441" s="6" t="s">
        <v>3670</v>
      </c>
      <c r="E441" s="7">
        <v>46196</v>
      </c>
      <c r="F441" s="2" t="s">
        <v>3275</v>
      </c>
      <c r="G441" s="2">
        <v>2026</v>
      </c>
      <c r="H441" s="2" t="s">
        <v>3367</v>
      </c>
      <c r="I441" s="2" t="s">
        <v>3626</v>
      </c>
      <c r="J441" s="2" t="s">
        <v>367</v>
      </c>
      <c r="K441" s="36" t="s">
        <v>3638</v>
      </c>
      <c r="L441" s="2">
        <v>1</v>
      </c>
      <c r="M441" s="2" t="s">
        <v>1174</v>
      </c>
      <c r="N441" s="43">
        <v>505000</v>
      </c>
      <c r="O441" s="77">
        <f t="shared" si="81"/>
        <v>505000</v>
      </c>
      <c r="P441" s="2" t="s">
        <v>2</v>
      </c>
      <c r="Q441" s="2" t="s">
        <v>57</v>
      </c>
      <c r="R441" s="2">
        <v>12523</v>
      </c>
      <c r="S441" s="2" t="s">
        <v>3680</v>
      </c>
      <c r="T441" s="2" t="s">
        <v>4259</v>
      </c>
      <c r="U441" s="3" t="s">
        <v>113</v>
      </c>
      <c r="V441" s="2">
        <v>3</v>
      </c>
      <c r="W441" s="3">
        <v>509</v>
      </c>
      <c r="X441" s="2">
        <v>1</v>
      </c>
      <c r="Y441" s="2">
        <v>1</v>
      </c>
    </row>
    <row r="442" spans="1:25" ht="42" hidden="1" customHeight="1" x14ac:dyDescent="0.25">
      <c r="A442" s="2">
        <v>1</v>
      </c>
      <c r="B442" s="2" t="s">
        <v>44</v>
      </c>
      <c r="C442" s="2" t="s">
        <v>164</v>
      </c>
      <c r="D442" s="6" t="s">
        <v>3650</v>
      </c>
      <c r="E442" s="7">
        <v>46196</v>
      </c>
      <c r="F442" s="2" t="s">
        <v>3275</v>
      </c>
      <c r="G442" s="2">
        <v>2026</v>
      </c>
      <c r="H442" s="2" t="s">
        <v>3367</v>
      </c>
      <c r="I442" s="2" t="s">
        <v>3627</v>
      </c>
      <c r="J442" s="2" t="s">
        <v>367</v>
      </c>
      <c r="K442" s="36" t="s">
        <v>3639</v>
      </c>
      <c r="L442" s="2">
        <v>1</v>
      </c>
      <c r="M442" s="2" t="s">
        <v>1174</v>
      </c>
      <c r="N442" s="43">
        <v>1440000</v>
      </c>
      <c r="O442" s="77">
        <f t="shared" si="81"/>
        <v>1440000</v>
      </c>
      <c r="P442" s="2" t="s">
        <v>2</v>
      </c>
      <c r="Q442" s="2" t="s">
        <v>57</v>
      </c>
      <c r="R442" s="2">
        <v>12523</v>
      </c>
      <c r="S442" s="2" t="s">
        <v>3681</v>
      </c>
      <c r="T442" s="2" t="s">
        <v>4260</v>
      </c>
      <c r="U442" s="3" t="s">
        <v>113</v>
      </c>
      <c r="V442" s="2">
        <v>3</v>
      </c>
      <c r="W442" s="3">
        <v>504</v>
      </c>
      <c r="X442" s="2">
        <v>1</v>
      </c>
      <c r="Y442" s="2">
        <v>1</v>
      </c>
    </row>
    <row r="443" spans="1:25" ht="42" hidden="1" customHeight="1" x14ac:dyDescent="0.25">
      <c r="A443" s="2">
        <v>1</v>
      </c>
      <c r="B443" s="2" t="s">
        <v>44</v>
      </c>
      <c r="C443" s="2" t="s">
        <v>164</v>
      </c>
      <c r="D443" s="6" t="s">
        <v>3651</v>
      </c>
      <c r="E443" s="7">
        <v>46196</v>
      </c>
      <c r="F443" s="2" t="s">
        <v>3275</v>
      </c>
      <c r="G443" s="2">
        <v>2026</v>
      </c>
      <c r="H443" s="2" t="s">
        <v>3367</v>
      </c>
      <c r="I443" s="2" t="s">
        <v>3628</v>
      </c>
      <c r="J443" s="2" t="s">
        <v>367</v>
      </c>
      <c r="K443" s="36" t="s">
        <v>3640</v>
      </c>
      <c r="L443" s="2">
        <v>1</v>
      </c>
      <c r="M443" s="2" t="s">
        <v>1174</v>
      </c>
      <c r="N443" s="43">
        <v>120000</v>
      </c>
      <c r="O443" s="77">
        <f t="shared" si="81"/>
        <v>120000</v>
      </c>
      <c r="P443" s="2" t="s">
        <v>2</v>
      </c>
      <c r="Q443" s="2" t="s">
        <v>57</v>
      </c>
      <c r="R443" s="2">
        <v>12523</v>
      </c>
      <c r="S443" s="2" t="s">
        <v>3682</v>
      </c>
      <c r="T443" s="2"/>
      <c r="U443" s="3" t="s">
        <v>756</v>
      </c>
      <c r="V443" s="2"/>
      <c r="W443" s="3">
        <v>504</v>
      </c>
      <c r="X443" s="2">
        <v>1</v>
      </c>
      <c r="Y443" s="2">
        <v>1</v>
      </c>
    </row>
    <row r="444" spans="1:25" ht="42" hidden="1" customHeight="1" x14ac:dyDescent="0.25">
      <c r="A444" s="2">
        <v>1</v>
      </c>
      <c r="B444" s="2" t="s">
        <v>44</v>
      </c>
      <c r="C444" s="2" t="s">
        <v>164</v>
      </c>
      <c r="D444" s="6" t="s">
        <v>1703</v>
      </c>
      <c r="E444" s="7">
        <v>46198</v>
      </c>
      <c r="F444" s="2" t="s">
        <v>3275</v>
      </c>
      <c r="G444" s="2">
        <v>2026</v>
      </c>
      <c r="H444" s="2" t="s">
        <v>3367</v>
      </c>
      <c r="I444" s="2" t="s">
        <v>3707</v>
      </c>
      <c r="J444" s="2" t="s">
        <v>367</v>
      </c>
      <c r="K444" s="36" t="s">
        <v>3709</v>
      </c>
      <c r="L444" s="2">
        <v>1</v>
      </c>
      <c r="M444" s="2" t="s">
        <v>3</v>
      </c>
      <c r="N444" s="43">
        <v>320000</v>
      </c>
      <c r="O444" s="77">
        <f t="shared" si="81"/>
        <v>320000</v>
      </c>
      <c r="P444" s="2" t="s">
        <v>2</v>
      </c>
      <c r="Q444" s="2" t="s">
        <v>57</v>
      </c>
      <c r="R444" s="2">
        <v>12523</v>
      </c>
      <c r="S444" s="2" t="s">
        <v>3710</v>
      </c>
      <c r="T444" s="2"/>
      <c r="U444" s="3" t="s">
        <v>756</v>
      </c>
      <c r="V444" s="2"/>
      <c r="W444" s="3">
        <v>509</v>
      </c>
      <c r="X444" s="2">
        <v>1</v>
      </c>
      <c r="Y444" s="2">
        <v>1</v>
      </c>
    </row>
    <row r="445" spans="1:25" ht="42" hidden="1" customHeight="1" x14ac:dyDescent="0.25">
      <c r="A445" s="2">
        <v>1</v>
      </c>
      <c r="B445" s="2" t="s">
        <v>2529</v>
      </c>
      <c r="C445" s="2" t="s">
        <v>164</v>
      </c>
      <c r="D445" s="6" t="s">
        <v>3712</v>
      </c>
      <c r="E445" s="7">
        <v>46198</v>
      </c>
      <c r="F445" s="2" t="s">
        <v>3275</v>
      </c>
      <c r="G445" s="2">
        <v>2026</v>
      </c>
      <c r="H445" s="2" t="s">
        <v>3367</v>
      </c>
      <c r="I445" s="2" t="s">
        <v>3708</v>
      </c>
      <c r="J445" s="2" t="s">
        <v>367</v>
      </c>
      <c r="K445" s="36" t="s">
        <v>3714</v>
      </c>
      <c r="L445" s="2">
        <v>1</v>
      </c>
      <c r="M445" s="2" t="s">
        <v>3</v>
      </c>
      <c r="N445" s="43">
        <v>231924.39</v>
      </c>
      <c r="O445" s="77">
        <f t="shared" si="81"/>
        <v>231924.39</v>
      </c>
      <c r="P445" s="2" t="s">
        <v>2</v>
      </c>
      <c r="Q445" s="2" t="s">
        <v>3713</v>
      </c>
      <c r="R445" s="2">
        <v>970</v>
      </c>
      <c r="S445" s="2" t="s">
        <v>3711</v>
      </c>
      <c r="T445" s="2"/>
      <c r="U445" s="3" t="s">
        <v>756</v>
      </c>
      <c r="V445" s="2"/>
      <c r="W445" s="3">
        <v>970</v>
      </c>
      <c r="X445" s="2">
        <v>1</v>
      </c>
      <c r="Y445" s="2">
        <v>1</v>
      </c>
    </row>
    <row r="446" spans="1:25" ht="42" hidden="1" customHeight="1" x14ac:dyDescent="0.25">
      <c r="A446" s="2">
        <v>1</v>
      </c>
      <c r="B446" s="2" t="s">
        <v>53</v>
      </c>
      <c r="C446" s="2" t="s">
        <v>164</v>
      </c>
      <c r="D446" s="6" t="s">
        <v>3828</v>
      </c>
      <c r="E446" s="7">
        <v>46211</v>
      </c>
      <c r="F446" s="2" t="s">
        <v>3776</v>
      </c>
      <c r="G446" s="2">
        <v>2026</v>
      </c>
      <c r="H446" s="2" t="s">
        <v>3367</v>
      </c>
      <c r="I446" s="2" t="s">
        <v>3822</v>
      </c>
      <c r="J446" s="2" t="s">
        <v>367</v>
      </c>
      <c r="K446" s="36" t="s">
        <v>3980</v>
      </c>
      <c r="L446" s="2">
        <v>2</v>
      </c>
      <c r="M446" s="2" t="s">
        <v>3</v>
      </c>
      <c r="N446" s="43">
        <v>225000</v>
      </c>
      <c r="O446" s="77">
        <f t="shared" si="81"/>
        <v>450000</v>
      </c>
      <c r="P446" s="2" t="s">
        <v>2</v>
      </c>
      <c r="Q446" s="2" t="s">
        <v>57</v>
      </c>
      <c r="R446" s="2">
        <v>12523</v>
      </c>
      <c r="S446" s="2" t="s">
        <v>3851</v>
      </c>
      <c r="T446" s="2"/>
      <c r="U446" s="3" t="s">
        <v>756</v>
      </c>
      <c r="V446" s="2"/>
      <c r="W446" s="3">
        <v>513</v>
      </c>
      <c r="X446" s="2">
        <v>1</v>
      </c>
      <c r="Y446" s="2">
        <v>1</v>
      </c>
    </row>
    <row r="447" spans="1:25" ht="42" hidden="1" customHeight="1" x14ac:dyDescent="0.25">
      <c r="A447" s="2">
        <v>1</v>
      </c>
      <c r="B447" s="2" t="s">
        <v>156</v>
      </c>
      <c r="C447" s="2" t="s">
        <v>164</v>
      </c>
      <c r="D447" s="6" t="s">
        <v>3829</v>
      </c>
      <c r="E447" s="7">
        <v>46211</v>
      </c>
      <c r="F447" s="2" t="s">
        <v>3776</v>
      </c>
      <c r="G447" s="2">
        <v>2026</v>
      </c>
      <c r="H447" s="2" t="s">
        <v>3367</v>
      </c>
      <c r="I447" s="2" t="s">
        <v>3823</v>
      </c>
      <c r="J447" s="2" t="s">
        <v>367</v>
      </c>
      <c r="K447" s="36" t="s">
        <v>4180</v>
      </c>
      <c r="L447" s="2">
        <v>1</v>
      </c>
      <c r="M447" s="2" t="s">
        <v>3</v>
      </c>
      <c r="N447" s="43">
        <v>820000</v>
      </c>
      <c r="O447" s="77">
        <f t="shared" si="81"/>
        <v>820000</v>
      </c>
      <c r="P447" s="2" t="s">
        <v>2</v>
      </c>
      <c r="Q447" s="2" t="s">
        <v>57</v>
      </c>
      <c r="R447" s="2">
        <v>12523</v>
      </c>
      <c r="S447" s="2" t="s">
        <v>3852</v>
      </c>
      <c r="T447" s="2"/>
      <c r="U447" s="3" t="s">
        <v>756</v>
      </c>
      <c r="V447" s="2"/>
      <c r="W447" s="3">
        <v>513</v>
      </c>
      <c r="X447" s="2">
        <v>1</v>
      </c>
      <c r="Y447" s="2">
        <v>1</v>
      </c>
    </row>
    <row r="448" spans="1:25" ht="42" hidden="1" customHeight="1" x14ac:dyDescent="0.25">
      <c r="A448" s="2">
        <v>1</v>
      </c>
      <c r="B448" s="2" t="s">
        <v>55</v>
      </c>
      <c r="C448" s="2" t="s">
        <v>164</v>
      </c>
      <c r="D448" s="6" t="s">
        <v>3830</v>
      </c>
      <c r="E448" s="7">
        <v>46211</v>
      </c>
      <c r="F448" s="2" t="s">
        <v>3776</v>
      </c>
      <c r="G448" s="2">
        <v>2026</v>
      </c>
      <c r="H448" s="2" t="s">
        <v>3367</v>
      </c>
      <c r="I448" s="2" t="s">
        <v>3824</v>
      </c>
      <c r="J448" s="2" t="s">
        <v>367</v>
      </c>
      <c r="K448" s="36" t="s">
        <v>3826</v>
      </c>
      <c r="L448" s="2">
        <v>1</v>
      </c>
      <c r="M448" s="2" t="s">
        <v>3</v>
      </c>
      <c r="N448" s="43">
        <v>732550</v>
      </c>
      <c r="O448" s="77">
        <f t="shared" si="81"/>
        <v>732550</v>
      </c>
      <c r="P448" s="2" t="s">
        <v>2</v>
      </c>
      <c r="Q448" s="2" t="s">
        <v>1188</v>
      </c>
      <c r="R448" s="2">
        <v>49372</v>
      </c>
      <c r="S448" s="2" t="s">
        <v>3853</v>
      </c>
      <c r="T448" s="2" t="s">
        <v>3929</v>
      </c>
      <c r="U448" s="3" t="s">
        <v>113</v>
      </c>
      <c r="V448" s="2">
        <v>3</v>
      </c>
      <c r="W448" s="3" t="s">
        <v>1775</v>
      </c>
      <c r="X448" s="2">
        <v>1</v>
      </c>
      <c r="Y448" s="2">
        <v>1</v>
      </c>
    </row>
    <row r="449" spans="1:25" ht="42" hidden="1" customHeight="1" x14ac:dyDescent="0.25">
      <c r="A449" s="2">
        <v>1</v>
      </c>
      <c r="B449" s="2" t="s">
        <v>53</v>
      </c>
      <c r="C449" s="2" t="s">
        <v>164</v>
      </c>
      <c r="D449" s="6" t="s">
        <v>3831</v>
      </c>
      <c r="E449" s="7">
        <v>46211</v>
      </c>
      <c r="F449" s="2" t="s">
        <v>3776</v>
      </c>
      <c r="G449" s="2">
        <v>2026</v>
      </c>
      <c r="H449" s="2" t="s">
        <v>3367</v>
      </c>
      <c r="I449" s="2" t="s">
        <v>3825</v>
      </c>
      <c r="J449" s="2" t="s">
        <v>367</v>
      </c>
      <c r="K449" s="36" t="s">
        <v>3827</v>
      </c>
      <c r="L449" s="2">
        <v>6</v>
      </c>
      <c r="M449" s="2" t="s">
        <v>3</v>
      </c>
      <c r="N449" s="43">
        <v>285000</v>
      </c>
      <c r="O449" s="77">
        <f t="shared" si="81"/>
        <v>1710000</v>
      </c>
      <c r="P449" s="2" t="s">
        <v>2</v>
      </c>
      <c r="Q449" s="2" t="s">
        <v>57</v>
      </c>
      <c r="R449" s="2">
        <v>12523</v>
      </c>
      <c r="S449" s="2" t="s">
        <v>3854</v>
      </c>
      <c r="T449" s="2"/>
      <c r="U449" s="3" t="s">
        <v>756</v>
      </c>
      <c r="V449" s="2"/>
      <c r="W449" s="3">
        <v>509</v>
      </c>
      <c r="X449" s="2">
        <v>1</v>
      </c>
      <c r="Y449" s="2">
        <v>1</v>
      </c>
    </row>
    <row r="450" spans="1:25" ht="42" hidden="1" customHeight="1" x14ac:dyDescent="0.25">
      <c r="A450" s="2">
        <v>1</v>
      </c>
      <c r="B450" s="2" t="s">
        <v>53</v>
      </c>
      <c r="C450" s="2" t="s">
        <v>164</v>
      </c>
      <c r="D450" s="6" t="s">
        <v>3848</v>
      </c>
      <c r="E450" s="7">
        <v>46211</v>
      </c>
      <c r="F450" s="2" t="s">
        <v>3776</v>
      </c>
      <c r="G450" s="2">
        <v>2026</v>
      </c>
      <c r="H450" s="2" t="s">
        <v>3367</v>
      </c>
      <c r="I450" s="2" t="s">
        <v>3832</v>
      </c>
      <c r="J450" s="2" t="s">
        <v>367</v>
      </c>
      <c r="K450" s="36" t="s">
        <v>3841</v>
      </c>
      <c r="L450" s="2">
        <v>1</v>
      </c>
      <c r="M450" s="2" t="s">
        <v>3</v>
      </c>
      <c r="N450" s="43">
        <v>320000</v>
      </c>
      <c r="O450" s="77">
        <f t="shared" si="81"/>
        <v>320000</v>
      </c>
      <c r="P450" s="2" t="s">
        <v>2</v>
      </c>
      <c r="Q450" s="2" t="s">
        <v>57</v>
      </c>
      <c r="R450" s="2">
        <v>12523</v>
      </c>
      <c r="S450" s="2" t="s">
        <v>3855</v>
      </c>
      <c r="T450" s="2"/>
      <c r="U450" s="3" t="s">
        <v>756</v>
      </c>
      <c r="V450" s="2"/>
      <c r="W450" s="3">
        <v>530</v>
      </c>
      <c r="X450" s="2">
        <v>1</v>
      </c>
      <c r="Y450" s="2">
        <v>1</v>
      </c>
    </row>
    <row r="451" spans="1:25" ht="42" hidden="1" customHeight="1" x14ac:dyDescent="0.25">
      <c r="A451" s="2">
        <v>1</v>
      </c>
      <c r="B451" s="2" t="s">
        <v>53</v>
      </c>
      <c r="C451" s="2" t="s">
        <v>164</v>
      </c>
      <c r="D451" s="6" t="s">
        <v>3849</v>
      </c>
      <c r="E451" s="7">
        <v>46211</v>
      </c>
      <c r="F451" s="2" t="s">
        <v>3776</v>
      </c>
      <c r="G451" s="2">
        <v>2026</v>
      </c>
      <c r="H451" s="2" t="s">
        <v>3367</v>
      </c>
      <c r="I451" s="2" t="s">
        <v>3833</v>
      </c>
      <c r="J451" s="2" t="s">
        <v>367</v>
      </c>
      <c r="K451" s="36" t="s">
        <v>3842</v>
      </c>
      <c r="L451" s="2">
        <v>1</v>
      </c>
      <c r="M451" s="2" t="s">
        <v>3</v>
      </c>
      <c r="N451" s="43">
        <v>305000</v>
      </c>
      <c r="O451" s="77">
        <f t="shared" si="81"/>
        <v>305000</v>
      </c>
      <c r="P451" s="2" t="s">
        <v>2</v>
      </c>
      <c r="Q451" s="2" t="s">
        <v>57</v>
      </c>
      <c r="R451" s="2">
        <v>12523</v>
      </c>
      <c r="S451" s="2" t="s">
        <v>3856</v>
      </c>
      <c r="T451" s="2"/>
      <c r="U451" s="3" t="s">
        <v>756</v>
      </c>
      <c r="V451" s="2"/>
      <c r="W451" s="3">
        <v>522</v>
      </c>
      <c r="X451" s="2">
        <v>1</v>
      </c>
      <c r="Y451" s="2">
        <v>1</v>
      </c>
    </row>
    <row r="452" spans="1:25" ht="42" hidden="1" customHeight="1" x14ac:dyDescent="0.25">
      <c r="A452" s="2">
        <v>1</v>
      </c>
      <c r="B452" s="2" t="s">
        <v>10</v>
      </c>
      <c r="C452" s="2" t="s">
        <v>164</v>
      </c>
      <c r="D452" s="6" t="s">
        <v>3849</v>
      </c>
      <c r="E452" s="7">
        <v>46211</v>
      </c>
      <c r="F452" s="2" t="s">
        <v>3776</v>
      </c>
      <c r="G452" s="2">
        <v>2026</v>
      </c>
      <c r="H452" s="115" t="s">
        <v>112</v>
      </c>
      <c r="I452" s="2" t="s">
        <v>3834</v>
      </c>
      <c r="J452" s="2" t="s">
        <v>367</v>
      </c>
      <c r="K452" s="36" t="s">
        <v>3843</v>
      </c>
      <c r="L452" s="2">
        <v>1</v>
      </c>
      <c r="M452" s="2" t="s">
        <v>3</v>
      </c>
      <c r="N452" s="43"/>
      <c r="O452" s="77">
        <f t="shared" si="81"/>
        <v>0</v>
      </c>
      <c r="P452" s="2" t="s">
        <v>2</v>
      </c>
      <c r="Q452" s="2" t="s">
        <v>3890</v>
      </c>
      <c r="R452" s="2"/>
      <c r="S452" s="2" t="s">
        <v>3857</v>
      </c>
      <c r="T452" s="2"/>
      <c r="U452" s="104" t="s">
        <v>112</v>
      </c>
      <c r="V452" s="2">
        <v>4</v>
      </c>
      <c r="W452" s="3"/>
      <c r="X452" s="2">
        <v>1</v>
      </c>
      <c r="Y452" s="2">
        <v>1</v>
      </c>
    </row>
    <row r="453" spans="1:25" ht="42" hidden="1" customHeight="1" x14ac:dyDescent="0.25">
      <c r="A453" s="2">
        <v>1</v>
      </c>
      <c r="B453" s="2" t="s">
        <v>489</v>
      </c>
      <c r="C453" s="2" t="s">
        <v>164</v>
      </c>
      <c r="D453" s="6" t="s">
        <v>3847</v>
      </c>
      <c r="E453" s="7">
        <v>46211</v>
      </c>
      <c r="F453" s="2" t="s">
        <v>3776</v>
      </c>
      <c r="G453" s="2">
        <v>2026</v>
      </c>
      <c r="H453" s="2" t="s">
        <v>3367</v>
      </c>
      <c r="I453" s="2" t="s">
        <v>3835</v>
      </c>
      <c r="J453" s="2" t="s">
        <v>367</v>
      </c>
      <c r="K453" s="36" t="s">
        <v>3840</v>
      </c>
      <c r="L453" s="2">
        <v>1</v>
      </c>
      <c r="M453" s="2" t="s">
        <v>3</v>
      </c>
      <c r="N453" s="43">
        <v>720000</v>
      </c>
      <c r="O453" s="77">
        <f t="shared" si="81"/>
        <v>720000</v>
      </c>
      <c r="P453" s="2" t="s">
        <v>2</v>
      </c>
      <c r="Q453" s="2" t="s">
        <v>57</v>
      </c>
      <c r="R453" s="2">
        <v>12523</v>
      </c>
      <c r="S453" s="2" t="s">
        <v>3858</v>
      </c>
      <c r="T453" s="2"/>
      <c r="U453" s="3" t="s">
        <v>756</v>
      </c>
      <c r="V453" s="2"/>
      <c r="W453" s="3">
        <v>510</v>
      </c>
      <c r="X453" s="2">
        <v>1</v>
      </c>
      <c r="Y453" s="2">
        <v>1</v>
      </c>
    </row>
    <row r="454" spans="1:25" ht="42" hidden="1" customHeight="1" x14ac:dyDescent="0.25">
      <c r="A454" s="2">
        <v>1</v>
      </c>
      <c r="B454" s="2" t="s">
        <v>44</v>
      </c>
      <c r="C454" s="2" t="s">
        <v>164</v>
      </c>
      <c r="D454" s="6" t="s">
        <v>3860</v>
      </c>
      <c r="E454" s="7">
        <v>46211</v>
      </c>
      <c r="F454" s="2" t="s">
        <v>3776</v>
      </c>
      <c r="G454" s="2">
        <v>2026</v>
      </c>
      <c r="H454" s="2" t="s">
        <v>3367</v>
      </c>
      <c r="I454" s="2" t="s">
        <v>3836</v>
      </c>
      <c r="J454" s="2" t="s">
        <v>367</v>
      </c>
      <c r="K454" s="36" t="s">
        <v>3861</v>
      </c>
      <c r="L454" s="2">
        <v>1</v>
      </c>
      <c r="M454" s="2" t="s">
        <v>3</v>
      </c>
      <c r="N454" s="43">
        <v>160000</v>
      </c>
      <c r="O454" s="77">
        <f t="shared" si="81"/>
        <v>160000</v>
      </c>
      <c r="P454" s="2" t="s">
        <v>2</v>
      </c>
      <c r="Q454" s="2" t="s">
        <v>57</v>
      </c>
      <c r="R454" s="2">
        <v>12523</v>
      </c>
      <c r="S454" s="2" t="s">
        <v>3862</v>
      </c>
      <c r="T454" s="2"/>
      <c r="U454" s="3" t="s">
        <v>756</v>
      </c>
      <c r="V454" s="2"/>
      <c r="W454" s="3">
        <v>510</v>
      </c>
      <c r="X454" s="2">
        <v>1</v>
      </c>
      <c r="Y454" s="2">
        <v>1</v>
      </c>
    </row>
    <row r="455" spans="1:25" ht="42" hidden="1" customHeight="1" x14ac:dyDescent="0.25">
      <c r="A455" s="2">
        <v>1</v>
      </c>
      <c r="B455" s="2" t="s">
        <v>44</v>
      </c>
      <c r="C455" s="2" t="s">
        <v>164</v>
      </c>
      <c r="D455" s="6" t="s">
        <v>3849</v>
      </c>
      <c r="E455" s="7">
        <v>46211</v>
      </c>
      <c r="F455" s="2" t="s">
        <v>3776</v>
      </c>
      <c r="G455" s="2">
        <v>2026</v>
      </c>
      <c r="H455" s="2" t="s">
        <v>3367</v>
      </c>
      <c r="I455" s="2" t="s">
        <v>3837</v>
      </c>
      <c r="J455" s="2" t="s">
        <v>367</v>
      </c>
      <c r="K455" s="36" t="s">
        <v>3845</v>
      </c>
      <c r="L455" s="2">
        <v>1</v>
      </c>
      <c r="M455" s="2" t="s">
        <v>3</v>
      </c>
      <c r="N455" s="43">
        <v>5720000</v>
      </c>
      <c r="O455" s="77">
        <f t="shared" si="81"/>
        <v>5720000</v>
      </c>
      <c r="P455" s="2" t="s">
        <v>2</v>
      </c>
      <c r="Q455" s="2" t="s">
        <v>57</v>
      </c>
      <c r="R455" s="2">
        <v>12523</v>
      </c>
      <c r="S455" s="2" t="s">
        <v>3863</v>
      </c>
      <c r="T455" s="2"/>
      <c r="U455" s="3" t="s">
        <v>756</v>
      </c>
      <c r="V455" s="2"/>
      <c r="W455" s="3">
        <v>514</v>
      </c>
      <c r="X455" s="2">
        <v>1</v>
      </c>
      <c r="Y455" s="2">
        <v>1</v>
      </c>
    </row>
    <row r="456" spans="1:25" ht="42" customHeight="1" x14ac:dyDescent="0.25">
      <c r="A456" s="2">
        <v>1</v>
      </c>
      <c r="B456" s="2" t="s">
        <v>44</v>
      </c>
      <c r="C456" s="2" t="s">
        <v>164</v>
      </c>
      <c r="D456" s="6" t="s">
        <v>3849</v>
      </c>
      <c r="E456" s="7">
        <v>46211</v>
      </c>
      <c r="F456" s="2" t="s">
        <v>3776</v>
      </c>
      <c r="G456" s="2">
        <v>2026</v>
      </c>
      <c r="H456" s="115" t="s">
        <v>241</v>
      </c>
      <c r="I456" s="2" t="s">
        <v>3838</v>
      </c>
      <c r="J456" s="2" t="s">
        <v>367</v>
      </c>
      <c r="K456" s="36" t="s">
        <v>3979</v>
      </c>
      <c r="L456" s="2">
        <v>4</v>
      </c>
      <c r="M456" s="2" t="s">
        <v>3</v>
      </c>
      <c r="N456" s="43">
        <v>355000</v>
      </c>
      <c r="O456" s="77">
        <f t="shared" ref="O456:O487" si="82">N456*L456</f>
        <v>1420000</v>
      </c>
      <c r="P456" s="2" t="s">
        <v>2</v>
      </c>
      <c r="Q456" s="2" t="s">
        <v>57</v>
      </c>
      <c r="R456" s="2">
        <v>12523</v>
      </c>
      <c r="S456" s="2" t="s">
        <v>3864</v>
      </c>
      <c r="T456" s="2" t="s">
        <v>4206</v>
      </c>
      <c r="U456" s="104" t="s">
        <v>3363</v>
      </c>
      <c r="V456" s="2"/>
      <c r="W456" s="3"/>
      <c r="X456" s="2">
        <v>1</v>
      </c>
      <c r="Y456" s="2">
        <v>1</v>
      </c>
    </row>
    <row r="457" spans="1:25" ht="42" hidden="1" customHeight="1" x14ac:dyDescent="0.25">
      <c r="A457" s="2">
        <v>1</v>
      </c>
      <c r="B457" s="2" t="s">
        <v>44</v>
      </c>
      <c r="C457" s="2" t="s">
        <v>164</v>
      </c>
      <c r="D457" s="6" t="s">
        <v>3850</v>
      </c>
      <c r="E457" s="7">
        <v>46211</v>
      </c>
      <c r="F457" s="2" t="s">
        <v>3776</v>
      </c>
      <c r="G457" s="2">
        <v>2026</v>
      </c>
      <c r="H457" s="2" t="s">
        <v>3367</v>
      </c>
      <c r="I457" s="2" t="s">
        <v>3839</v>
      </c>
      <c r="J457" s="2" t="s">
        <v>367</v>
      </c>
      <c r="K457" s="36" t="s">
        <v>3846</v>
      </c>
      <c r="L457" s="2">
        <v>1</v>
      </c>
      <c r="M457" s="2" t="s">
        <v>3</v>
      </c>
      <c r="N457" s="43">
        <v>240000</v>
      </c>
      <c r="O457" s="77">
        <f t="shared" si="82"/>
        <v>240000</v>
      </c>
      <c r="P457" s="2" t="s">
        <v>2</v>
      </c>
      <c r="Q457" s="2" t="s">
        <v>57</v>
      </c>
      <c r="R457" s="2">
        <v>12523</v>
      </c>
      <c r="S457" s="2" t="s">
        <v>3865</v>
      </c>
      <c r="T457" s="2"/>
      <c r="U457" s="3" t="s">
        <v>756</v>
      </c>
      <c r="V457" s="2"/>
      <c r="W457" s="3">
        <v>514</v>
      </c>
      <c r="X457" s="2">
        <v>1</v>
      </c>
      <c r="Y457" s="2">
        <v>1</v>
      </c>
    </row>
    <row r="458" spans="1:25" ht="42" hidden="1" customHeight="1" x14ac:dyDescent="0.25">
      <c r="A458" s="2">
        <v>1</v>
      </c>
      <c r="B458" s="2" t="s">
        <v>44</v>
      </c>
      <c r="C458" s="2" t="s">
        <v>164</v>
      </c>
      <c r="D458" s="6" t="s">
        <v>3849</v>
      </c>
      <c r="E458" s="7">
        <v>46211</v>
      </c>
      <c r="F458" s="2" t="s">
        <v>3776</v>
      </c>
      <c r="G458" s="2">
        <v>2026</v>
      </c>
      <c r="H458" s="2" t="s">
        <v>3367</v>
      </c>
      <c r="I458" s="2" t="s">
        <v>3859</v>
      </c>
      <c r="J458" s="2" t="s">
        <v>367</v>
      </c>
      <c r="K458" s="36" t="s">
        <v>3844</v>
      </c>
      <c r="L458" s="2">
        <v>1</v>
      </c>
      <c r="M458" s="2" t="s">
        <v>3</v>
      </c>
      <c r="N458" s="43">
        <v>480000</v>
      </c>
      <c r="O458" s="77">
        <f t="shared" si="82"/>
        <v>480000</v>
      </c>
      <c r="P458" s="2" t="s">
        <v>2</v>
      </c>
      <c r="Q458" s="2" t="s">
        <v>57</v>
      </c>
      <c r="R458" s="2">
        <v>12523</v>
      </c>
      <c r="S458" s="2" t="s">
        <v>3866</v>
      </c>
      <c r="T458" s="2"/>
      <c r="U458" s="3" t="s">
        <v>756</v>
      </c>
      <c r="V458" s="2"/>
      <c r="W458" s="3">
        <v>514</v>
      </c>
      <c r="X458" s="2">
        <v>1</v>
      </c>
      <c r="Y458" s="2">
        <v>1</v>
      </c>
    </row>
    <row r="459" spans="1:25" ht="42" hidden="1" customHeight="1" x14ac:dyDescent="0.25">
      <c r="A459" s="2">
        <v>1</v>
      </c>
      <c r="B459" s="2" t="s">
        <v>489</v>
      </c>
      <c r="C459" s="2" t="s">
        <v>164</v>
      </c>
      <c r="D459" s="6" t="s">
        <v>2709</v>
      </c>
      <c r="E459" s="7">
        <v>46211</v>
      </c>
      <c r="F459" s="2" t="s">
        <v>3776</v>
      </c>
      <c r="G459" s="2">
        <v>2026</v>
      </c>
      <c r="H459" s="2" t="s">
        <v>3367</v>
      </c>
      <c r="I459" s="2" t="s">
        <v>3870</v>
      </c>
      <c r="J459" s="2" t="s">
        <v>367</v>
      </c>
      <c r="K459" s="36" t="s">
        <v>3867</v>
      </c>
      <c r="L459" s="2">
        <v>2</v>
      </c>
      <c r="M459" s="2" t="s">
        <v>3</v>
      </c>
      <c r="N459" s="43">
        <v>580000</v>
      </c>
      <c r="O459" s="77">
        <f t="shared" si="82"/>
        <v>1160000</v>
      </c>
      <c r="P459" s="2" t="s">
        <v>2</v>
      </c>
      <c r="Q459" s="2" t="s">
        <v>57</v>
      </c>
      <c r="R459" s="2">
        <v>12523</v>
      </c>
      <c r="S459" s="2" t="s">
        <v>3876</v>
      </c>
      <c r="T459" s="2"/>
      <c r="U459" s="3" t="s">
        <v>756</v>
      </c>
      <c r="V459" s="2"/>
      <c r="W459" s="3">
        <v>489</v>
      </c>
      <c r="X459" s="2">
        <v>1</v>
      </c>
      <c r="Y459" s="2">
        <v>1</v>
      </c>
    </row>
    <row r="460" spans="1:25" ht="42" hidden="1" customHeight="1" x14ac:dyDescent="0.25">
      <c r="A460" s="2">
        <v>1</v>
      </c>
      <c r="B460" s="2" t="s">
        <v>489</v>
      </c>
      <c r="C460" s="2" t="s">
        <v>164</v>
      </c>
      <c r="D460" s="6" t="s">
        <v>3874</v>
      </c>
      <c r="E460" s="7">
        <v>46211</v>
      </c>
      <c r="F460" s="2" t="s">
        <v>3776</v>
      </c>
      <c r="G460" s="2">
        <v>2026</v>
      </c>
      <c r="H460" s="2" t="s">
        <v>3367</v>
      </c>
      <c r="I460" s="2" t="s">
        <v>3871</v>
      </c>
      <c r="J460" s="2" t="s">
        <v>367</v>
      </c>
      <c r="K460" s="36" t="s">
        <v>3868</v>
      </c>
      <c r="L460" s="2">
        <v>1</v>
      </c>
      <c r="M460" s="2" t="s">
        <v>3</v>
      </c>
      <c r="N460" s="43">
        <v>340000</v>
      </c>
      <c r="O460" s="77">
        <f t="shared" si="82"/>
        <v>340000</v>
      </c>
      <c r="P460" s="2" t="s">
        <v>2</v>
      </c>
      <c r="Q460" s="2" t="s">
        <v>57</v>
      </c>
      <c r="R460" s="2">
        <v>12523</v>
      </c>
      <c r="S460" s="2" t="s">
        <v>3877</v>
      </c>
      <c r="T460" s="2"/>
      <c r="U460" s="3" t="s">
        <v>756</v>
      </c>
      <c r="V460" s="2"/>
      <c r="W460" s="3">
        <v>489</v>
      </c>
      <c r="X460" s="2">
        <v>1</v>
      </c>
      <c r="Y460" s="2">
        <v>1</v>
      </c>
    </row>
    <row r="461" spans="1:25" ht="42" hidden="1" customHeight="1" x14ac:dyDescent="0.25">
      <c r="A461" s="2">
        <v>1</v>
      </c>
      <c r="B461" s="2" t="s">
        <v>489</v>
      </c>
      <c r="C461" s="2" t="s">
        <v>164</v>
      </c>
      <c r="D461" s="6" t="s">
        <v>3168</v>
      </c>
      <c r="E461" s="7">
        <v>46211</v>
      </c>
      <c r="F461" s="2" t="s">
        <v>3776</v>
      </c>
      <c r="G461" s="2">
        <v>2026</v>
      </c>
      <c r="H461" s="2" t="s">
        <v>3367</v>
      </c>
      <c r="I461" s="2" t="s">
        <v>3872</v>
      </c>
      <c r="J461" s="2" t="s">
        <v>367</v>
      </c>
      <c r="K461" s="36" t="s">
        <v>3869</v>
      </c>
      <c r="L461" s="2">
        <v>1</v>
      </c>
      <c r="M461" s="2" t="s">
        <v>3</v>
      </c>
      <c r="N461" s="43">
        <v>3150000</v>
      </c>
      <c r="O461" s="77">
        <f t="shared" si="82"/>
        <v>3150000</v>
      </c>
      <c r="P461" s="2" t="s">
        <v>2</v>
      </c>
      <c r="Q461" s="2" t="s">
        <v>57</v>
      </c>
      <c r="R461" s="2">
        <v>12523</v>
      </c>
      <c r="S461" s="2" t="s">
        <v>3878</v>
      </c>
      <c r="T461" s="2"/>
      <c r="U461" s="3" t="s">
        <v>756</v>
      </c>
      <c r="V461" s="2"/>
      <c r="W461" s="3">
        <v>511</v>
      </c>
      <c r="X461" s="2">
        <v>1</v>
      </c>
      <c r="Y461" s="2">
        <v>1</v>
      </c>
    </row>
    <row r="462" spans="1:25" ht="42" hidden="1" customHeight="1" x14ac:dyDescent="0.25">
      <c r="A462" s="2">
        <v>1</v>
      </c>
      <c r="B462" s="2" t="s">
        <v>44</v>
      </c>
      <c r="C462" s="2" t="s">
        <v>164</v>
      </c>
      <c r="D462" s="6" t="s">
        <v>3875</v>
      </c>
      <c r="E462" s="7">
        <v>46211</v>
      </c>
      <c r="F462" s="2" t="s">
        <v>3776</v>
      </c>
      <c r="G462" s="2">
        <v>2026</v>
      </c>
      <c r="H462" s="2" t="s">
        <v>3367</v>
      </c>
      <c r="I462" s="2" t="s">
        <v>3873</v>
      </c>
      <c r="J462" s="2" t="s">
        <v>367</v>
      </c>
      <c r="K462" s="36" t="s">
        <v>3891</v>
      </c>
      <c r="L462" s="2">
        <v>1</v>
      </c>
      <c r="M462" s="2" t="s">
        <v>3</v>
      </c>
      <c r="N462" s="43">
        <v>240000</v>
      </c>
      <c r="O462" s="77">
        <f t="shared" si="82"/>
        <v>240000</v>
      </c>
      <c r="P462" s="2" t="s">
        <v>2</v>
      </c>
      <c r="Q462" s="2" t="s">
        <v>57</v>
      </c>
      <c r="R462" s="2">
        <v>12523</v>
      </c>
      <c r="S462" s="2" t="s">
        <v>3892</v>
      </c>
      <c r="T462" s="2"/>
      <c r="U462" s="3" t="s">
        <v>756</v>
      </c>
      <c r="V462" s="2"/>
      <c r="W462" s="3">
        <v>514</v>
      </c>
      <c r="X462" s="2">
        <v>1</v>
      </c>
      <c r="Y462" s="2">
        <v>1</v>
      </c>
    </row>
    <row r="463" spans="1:25" ht="42" hidden="1" customHeight="1" x14ac:dyDescent="0.25">
      <c r="A463" s="2">
        <v>1</v>
      </c>
      <c r="B463" s="2" t="s">
        <v>489</v>
      </c>
      <c r="C463" s="2" t="s">
        <v>164</v>
      </c>
      <c r="D463" s="6" t="s">
        <v>3924</v>
      </c>
      <c r="E463" s="7">
        <v>46213</v>
      </c>
      <c r="F463" s="2" t="s">
        <v>3776</v>
      </c>
      <c r="G463" s="2">
        <v>2026</v>
      </c>
      <c r="H463" s="2" t="s">
        <v>3367</v>
      </c>
      <c r="I463" s="2" t="s">
        <v>3925</v>
      </c>
      <c r="J463" s="2" t="s">
        <v>367</v>
      </c>
      <c r="K463" s="36" t="s">
        <v>3926</v>
      </c>
      <c r="L463" s="2">
        <v>1</v>
      </c>
      <c r="M463" s="2" t="s">
        <v>3</v>
      </c>
      <c r="N463" s="43">
        <v>143600</v>
      </c>
      <c r="O463" s="77">
        <f t="shared" si="82"/>
        <v>143600</v>
      </c>
      <c r="P463" s="2" t="s">
        <v>2</v>
      </c>
      <c r="Q463" s="2" t="s">
        <v>3928</v>
      </c>
      <c r="R463" s="2" t="s">
        <v>3932</v>
      </c>
      <c r="S463" s="2" t="s">
        <v>3927</v>
      </c>
      <c r="T463" s="2">
        <v>55432863</v>
      </c>
      <c r="U463" s="3" t="s">
        <v>113</v>
      </c>
      <c r="V463" s="2">
        <v>3</v>
      </c>
      <c r="W463" s="2">
        <v>55432863</v>
      </c>
      <c r="X463" s="2">
        <v>1</v>
      </c>
      <c r="Y463" s="2">
        <v>1</v>
      </c>
    </row>
    <row r="464" spans="1:25" ht="42" hidden="1" customHeight="1" x14ac:dyDescent="0.25">
      <c r="A464" s="2">
        <v>1</v>
      </c>
      <c r="B464" s="2" t="s">
        <v>489</v>
      </c>
      <c r="C464" s="2" t="s">
        <v>164</v>
      </c>
      <c r="D464" s="6" t="s">
        <v>3958</v>
      </c>
      <c r="E464" s="7">
        <v>46217</v>
      </c>
      <c r="F464" s="2" t="s">
        <v>3776</v>
      </c>
      <c r="G464" s="2">
        <v>2026</v>
      </c>
      <c r="H464" s="2" t="s">
        <v>3367</v>
      </c>
      <c r="I464" s="2" t="s">
        <v>3942</v>
      </c>
      <c r="J464" s="2" t="s">
        <v>367</v>
      </c>
      <c r="K464" s="36" t="s">
        <v>3956</v>
      </c>
      <c r="L464" s="2">
        <v>5</v>
      </c>
      <c r="M464" s="2" t="s">
        <v>3</v>
      </c>
      <c r="N464" s="43">
        <v>90000</v>
      </c>
      <c r="O464" s="77">
        <f t="shared" si="82"/>
        <v>450000</v>
      </c>
      <c r="P464" s="2" t="s">
        <v>2</v>
      </c>
      <c r="Q464" s="2" t="s">
        <v>57</v>
      </c>
      <c r="R464" s="2">
        <v>12523</v>
      </c>
      <c r="S464" s="2" t="s">
        <v>3962</v>
      </c>
      <c r="T464" s="2"/>
      <c r="U464" s="3" t="s">
        <v>756</v>
      </c>
      <c r="V464" s="2"/>
      <c r="W464" s="3">
        <v>517</v>
      </c>
      <c r="X464" s="2">
        <v>1</v>
      </c>
      <c r="Y464" s="2">
        <v>1</v>
      </c>
    </row>
    <row r="465" spans="1:25" ht="42" hidden="1" customHeight="1" x14ac:dyDescent="0.25">
      <c r="A465" s="2">
        <v>1</v>
      </c>
      <c r="B465" s="2" t="s">
        <v>489</v>
      </c>
      <c r="C465" s="2" t="s">
        <v>164</v>
      </c>
      <c r="D465" s="6" t="s">
        <v>3958</v>
      </c>
      <c r="E465" s="7">
        <v>46217</v>
      </c>
      <c r="F465" s="2" t="s">
        <v>3776</v>
      </c>
      <c r="G465" s="2">
        <v>2026</v>
      </c>
      <c r="H465" s="2" t="s">
        <v>3367</v>
      </c>
      <c r="I465" s="2" t="s">
        <v>3943</v>
      </c>
      <c r="J465" s="2" t="s">
        <v>367</v>
      </c>
      <c r="K465" s="36" t="s">
        <v>3957</v>
      </c>
      <c r="L465" s="2">
        <v>5</v>
      </c>
      <c r="M465" s="2" t="s">
        <v>3</v>
      </c>
      <c r="N465" s="43">
        <v>85000</v>
      </c>
      <c r="O465" s="77">
        <f t="shared" si="82"/>
        <v>425000</v>
      </c>
      <c r="P465" s="2" t="s">
        <v>2</v>
      </c>
      <c r="Q465" s="2" t="s">
        <v>57</v>
      </c>
      <c r="R465" s="2">
        <v>12523</v>
      </c>
      <c r="S465" s="2" t="s">
        <v>3963</v>
      </c>
      <c r="T465" s="2"/>
      <c r="U465" s="3" t="s">
        <v>756</v>
      </c>
      <c r="V465" s="2"/>
      <c r="W465" s="3">
        <v>517</v>
      </c>
      <c r="X465" s="2">
        <v>1</v>
      </c>
      <c r="Y465" s="2">
        <v>1</v>
      </c>
    </row>
    <row r="466" spans="1:25" ht="42" hidden="1" customHeight="1" x14ac:dyDescent="0.25">
      <c r="A466" s="2">
        <v>1</v>
      </c>
      <c r="B466" s="2" t="s">
        <v>489</v>
      </c>
      <c r="C466" s="2" t="s">
        <v>164</v>
      </c>
      <c r="D466" s="6" t="s">
        <v>3958</v>
      </c>
      <c r="E466" s="7">
        <v>46217</v>
      </c>
      <c r="F466" s="2" t="s">
        <v>3776</v>
      </c>
      <c r="G466" s="2">
        <v>2026</v>
      </c>
      <c r="H466" s="2" t="s">
        <v>3367</v>
      </c>
      <c r="I466" s="2" t="s">
        <v>3944</v>
      </c>
      <c r="J466" s="2" t="s">
        <v>367</v>
      </c>
      <c r="K466" s="36" t="s">
        <v>3951</v>
      </c>
      <c r="L466" s="2">
        <v>2</v>
      </c>
      <c r="M466" s="2" t="s">
        <v>3</v>
      </c>
      <c r="N466" s="43">
        <v>410000</v>
      </c>
      <c r="O466" s="77">
        <f t="shared" si="82"/>
        <v>820000</v>
      </c>
      <c r="P466" s="2" t="s">
        <v>2</v>
      </c>
      <c r="Q466" s="2" t="s">
        <v>57</v>
      </c>
      <c r="R466" s="2">
        <v>12523</v>
      </c>
      <c r="S466" s="2" t="s">
        <v>3965</v>
      </c>
      <c r="T466" s="2"/>
      <c r="U466" s="3" t="s">
        <v>756</v>
      </c>
      <c r="V466" s="2"/>
      <c r="W466" s="3">
        <v>530</v>
      </c>
      <c r="X466" s="2">
        <v>1</v>
      </c>
      <c r="Y466" s="2">
        <v>1</v>
      </c>
    </row>
    <row r="467" spans="1:25" ht="42" hidden="1" customHeight="1" x14ac:dyDescent="0.25">
      <c r="A467" s="2">
        <v>1</v>
      </c>
      <c r="B467" s="2" t="s">
        <v>489</v>
      </c>
      <c r="C467" s="2" t="s">
        <v>164</v>
      </c>
      <c r="D467" s="6" t="s">
        <v>3958</v>
      </c>
      <c r="E467" s="7">
        <v>46217</v>
      </c>
      <c r="F467" s="2" t="s">
        <v>3776</v>
      </c>
      <c r="G467" s="2">
        <v>2026</v>
      </c>
      <c r="H467" s="2" t="s">
        <v>3367</v>
      </c>
      <c r="I467" s="2" t="s">
        <v>3945</v>
      </c>
      <c r="J467" s="2" t="s">
        <v>367</v>
      </c>
      <c r="K467" s="36" t="s">
        <v>3964</v>
      </c>
      <c r="L467" s="2">
        <v>1</v>
      </c>
      <c r="M467" s="2" t="s">
        <v>3</v>
      </c>
      <c r="N467" s="43">
        <v>800000</v>
      </c>
      <c r="O467" s="77">
        <f t="shared" si="82"/>
        <v>800000</v>
      </c>
      <c r="P467" s="2" t="s">
        <v>2</v>
      </c>
      <c r="Q467" s="2" t="s">
        <v>57</v>
      </c>
      <c r="R467" s="2">
        <v>12523</v>
      </c>
      <c r="S467" s="2" t="s">
        <v>3966</v>
      </c>
      <c r="T467" s="2"/>
      <c r="U467" s="3" t="s">
        <v>756</v>
      </c>
      <c r="V467" s="2"/>
      <c r="W467" s="3">
        <v>514</v>
      </c>
      <c r="X467" s="2">
        <v>1</v>
      </c>
      <c r="Y467" s="2">
        <v>1</v>
      </c>
    </row>
    <row r="468" spans="1:25" ht="42" hidden="1" customHeight="1" x14ac:dyDescent="0.25">
      <c r="A468" s="2">
        <v>1</v>
      </c>
      <c r="B468" s="2" t="s">
        <v>489</v>
      </c>
      <c r="C468" s="2" t="s">
        <v>164</v>
      </c>
      <c r="D468" s="6" t="s">
        <v>3958</v>
      </c>
      <c r="E468" s="7">
        <v>46217</v>
      </c>
      <c r="F468" s="2" t="s">
        <v>3776</v>
      </c>
      <c r="G468" s="2">
        <v>2026</v>
      </c>
      <c r="H468" s="2" t="s">
        <v>3367</v>
      </c>
      <c r="I468" s="2" t="s">
        <v>3946</v>
      </c>
      <c r="J468" s="2" t="s">
        <v>367</v>
      </c>
      <c r="K468" s="36" t="s">
        <v>3967</v>
      </c>
      <c r="L468" s="2">
        <v>15</v>
      </c>
      <c r="M468" s="2" t="s">
        <v>3</v>
      </c>
      <c r="N468" s="43">
        <v>60000</v>
      </c>
      <c r="O468" s="77">
        <f t="shared" si="82"/>
        <v>900000</v>
      </c>
      <c r="P468" s="2" t="s">
        <v>2</v>
      </c>
      <c r="Q468" s="2" t="s">
        <v>57</v>
      </c>
      <c r="R468" s="2">
        <v>12523</v>
      </c>
      <c r="S468" s="2" t="s">
        <v>3968</v>
      </c>
      <c r="T468" s="2"/>
      <c r="U468" s="3" t="s">
        <v>756</v>
      </c>
      <c r="V468" s="2"/>
      <c r="W468" s="3">
        <v>516</v>
      </c>
      <c r="X468" s="2">
        <v>1</v>
      </c>
      <c r="Y468" s="2">
        <v>1</v>
      </c>
    </row>
    <row r="469" spans="1:25" ht="42" hidden="1" customHeight="1" x14ac:dyDescent="0.25">
      <c r="A469" s="2">
        <v>1</v>
      </c>
      <c r="B469" s="2" t="s">
        <v>489</v>
      </c>
      <c r="C469" s="2" t="s">
        <v>164</v>
      </c>
      <c r="D469" s="6" t="s">
        <v>3958</v>
      </c>
      <c r="E469" s="7">
        <v>46217</v>
      </c>
      <c r="F469" s="2" t="s">
        <v>3776</v>
      </c>
      <c r="G469" s="2">
        <v>2026</v>
      </c>
      <c r="H469" s="2" t="s">
        <v>3367</v>
      </c>
      <c r="I469" s="2" t="s">
        <v>3947</v>
      </c>
      <c r="J469" s="2" t="s">
        <v>367</v>
      </c>
      <c r="K469" s="36" t="s">
        <v>3952</v>
      </c>
      <c r="L469" s="2">
        <v>4</v>
      </c>
      <c r="M469" s="2" t="s">
        <v>3</v>
      </c>
      <c r="N469" s="43">
        <v>150000</v>
      </c>
      <c r="O469" s="77">
        <f t="shared" si="82"/>
        <v>600000</v>
      </c>
      <c r="P469" s="2" t="s">
        <v>2</v>
      </c>
      <c r="Q469" s="2" t="s">
        <v>57</v>
      </c>
      <c r="R469" s="2">
        <v>12523</v>
      </c>
      <c r="S469" s="2" t="s">
        <v>3969</v>
      </c>
      <c r="T469" s="2"/>
      <c r="U469" s="3" t="s">
        <v>756</v>
      </c>
      <c r="V469" s="2"/>
      <c r="W469" s="3">
        <v>516</v>
      </c>
      <c r="X469" s="2">
        <v>1</v>
      </c>
      <c r="Y469" s="2">
        <v>1</v>
      </c>
    </row>
    <row r="470" spans="1:25" ht="42" hidden="1" customHeight="1" x14ac:dyDescent="0.25">
      <c r="A470" s="2">
        <v>1</v>
      </c>
      <c r="B470" s="2" t="s">
        <v>44</v>
      </c>
      <c r="C470" s="2" t="s">
        <v>164</v>
      </c>
      <c r="D470" s="6" t="s">
        <v>3959</v>
      </c>
      <c r="E470" s="7">
        <v>46217</v>
      </c>
      <c r="F470" s="2" t="s">
        <v>3776</v>
      </c>
      <c r="G470" s="2">
        <v>2026</v>
      </c>
      <c r="H470" s="2" t="s">
        <v>3367</v>
      </c>
      <c r="I470" s="2" t="s">
        <v>3948</v>
      </c>
      <c r="J470" s="2" t="s">
        <v>367</v>
      </c>
      <c r="K470" s="36" t="s">
        <v>3953</v>
      </c>
      <c r="L470" s="2">
        <v>1</v>
      </c>
      <c r="M470" s="2" t="s">
        <v>3</v>
      </c>
      <c r="N470" s="43">
        <v>320000</v>
      </c>
      <c r="O470" s="77">
        <f t="shared" si="82"/>
        <v>320000</v>
      </c>
      <c r="P470" s="2" t="s">
        <v>2</v>
      </c>
      <c r="Q470" s="2" t="s">
        <v>57</v>
      </c>
      <c r="R470" s="2">
        <v>12523</v>
      </c>
      <c r="S470" s="2" t="s">
        <v>3970</v>
      </c>
      <c r="T470" s="2"/>
      <c r="U470" s="3" t="s">
        <v>756</v>
      </c>
      <c r="V470" s="2"/>
      <c r="W470" s="3">
        <v>517</v>
      </c>
      <c r="X470" s="2">
        <v>1</v>
      </c>
      <c r="Y470" s="2">
        <v>1</v>
      </c>
    </row>
    <row r="471" spans="1:25" ht="42" hidden="1" customHeight="1" x14ac:dyDescent="0.25">
      <c r="A471" s="2">
        <v>1</v>
      </c>
      <c r="B471" s="2" t="s">
        <v>44</v>
      </c>
      <c r="C471" s="2" t="s">
        <v>164</v>
      </c>
      <c r="D471" s="6" t="s">
        <v>3875</v>
      </c>
      <c r="E471" s="7">
        <v>46217</v>
      </c>
      <c r="F471" s="2" t="s">
        <v>3776</v>
      </c>
      <c r="G471" s="2">
        <v>2026</v>
      </c>
      <c r="H471" s="2" t="s">
        <v>3367</v>
      </c>
      <c r="I471" s="2" t="s">
        <v>3949</v>
      </c>
      <c r="J471" s="2" t="s">
        <v>367</v>
      </c>
      <c r="K471" s="36" t="s">
        <v>3954</v>
      </c>
      <c r="L471" s="2">
        <v>10</v>
      </c>
      <c r="M471" s="2" t="s">
        <v>3</v>
      </c>
      <c r="N471" s="43">
        <v>60000</v>
      </c>
      <c r="O471" s="77">
        <f t="shared" si="82"/>
        <v>600000</v>
      </c>
      <c r="P471" s="2" t="s">
        <v>2</v>
      </c>
      <c r="Q471" s="2" t="s">
        <v>57</v>
      </c>
      <c r="R471" s="2">
        <v>12523</v>
      </c>
      <c r="S471" s="2" t="s">
        <v>3971</v>
      </c>
      <c r="T471" s="2" t="s">
        <v>4207</v>
      </c>
      <c r="U471" s="3" t="s">
        <v>113</v>
      </c>
      <c r="V471" s="2">
        <v>3</v>
      </c>
      <c r="W471" s="3">
        <v>517</v>
      </c>
      <c r="X471" s="2">
        <v>1</v>
      </c>
      <c r="Y471" s="2">
        <v>1</v>
      </c>
    </row>
    <row r="472" spans="1:25" ht="42" hidden="1" customHeight="1" x14ac:dyDescent="0.25">
      <c r="A472" s="2">
        <v>1</v>
      </c>
      <c r="B472" s="2" t="s">
        <v>2631</v>
      </c>
      <c r="C472" s="2" t="s">
        <v>164</v>
      </c>
      <c r="D472" s="6" t="s">
        <v>3960</v>
      </c>
      <c r="E472" s="7">
        <v>46217</v>
      </c>
      <c r="F472" s="2" t="s">
        <v>3776</v>
      </c>
      <c r="G472" s="2">
        <v>2026</v>
      </c>
      <c r="H472" s="2" t="s">
        <v>3367</v>
      </c>
      <c r="I472" s="2" t="s">
        <v>3950</v>
      </c>
      <c r="J472" s="2" t="s">
        <v>367</v>
      </c>
      <c r="K472" s="36" t="s">
        <v>3955</v>
      </c>
      <c r="L472" s="2">
        <v>1</v>
      </c>
      <c r="M472" s="2" t="s">
        <v>3</v>
      </c>
      <c r="N472" s="43">
        <v>4450000</v>
      </c>
      <c r="O472" s="77">
        <f t="shared" si="82"/>
        <v>4450000</v>
      </c>
      <c r="P472" s="2" t="s">
        <v>2</v>
      </c>
      <c r="Q472" s="2" t="s">
        <v>3376</v>
      </c>
      <c r="R472" s="2" t="s">
        <v>3961</v>
      </c>
      <c r="S472" s="2" t="s">
        <v>3972</v>
      </c>
      <c r="T472" s="2" t="s">
        <v>4056</v>
      </c>
      <c r="U472" s="3" t="s">
        <v>113</v>
      </c>
      <c r="V472" s="2">
        <v>3</v>
      </c>
      <c r="W472" s="3">
        <v>18250</v>
      </c>
      <c r="X472" s="2">
        <v>1</v>
      </c>
      <c r="Y472" s="2">
        <v>1</v>
      </c>
    </row>
    <row r="473" spans="1:25" ht="89.25" hidden="1" x14ac:dyDescent="0.25">
      <c r="A473" s="2">
        <v>1</v>
      </c>
      <c r="B473" s="2" t="s">
        <v>3975</v>
      </c>
      <c r="C473" s="2" t="s">
        <v>164</v>
      </c>
      <c r="D473" s="6" t="s">
        <v>3976</v>
      </c>
      <c r="E473" s="7">
        <v>46217</v>
      </c>
      <c r="F473" s="2" t="s">
        <v>3776</v>
      </c>
      <c r="G473" s="2">
        <v>2026</v>
      </c>
      <c r="H473" s="2" t="s">
        <v>3367</v>
      </c>
      <c r="I473" s="2" t="s">
        <v>3977</v>
      </c>
      <c r="J473" s="2" t="s">
        <v>1008</v>
      </c>
      <c r="K473" s="36" t="s">
        <v>3973</v>
      </c>
      <c r="L473" s="2">
        <v>1</v>
      </c>
      <c r="M473" s="2" t="s">
        <v>3</v>
      </c>
      <c r="N473" s="43">
        <v>255686.2</v>
      </c>
      <c r="O473" s="77">
        <f t="shared" si="82"/>
        <v>255686.2</v>
      </c>
      <c r="P473" s="2" t="s">
        <v>2</v>
      </c>
      <c r="Q473" s="2" t="s">
        <v>3974</v>
      </c>
      <c r="R473" s="2" t="s">
        <v>219</v>
      </c>
      <c r="S473" s="2" t="s">
        <v>3978</v>
      </c>
      <c r="T473" s="2" t="s">
        <v>4040</v>
      </c>
      <c r="U473" s="3" t="s">
        <v>113</v>
      </c>
      <c r="V473" s="2">
        <v>3</v>
      </c>
      <c r="W473" s="3">
        <v>6466</v>
      </c>
      <c r="X473" s="2">
        <v>1</v>
      </c>
      <c r="Y473" s="2">
        <v>1</v>
      </c>
    </row>
    <row r="474" spans="1:25" ht="42" hidden="1" customHeight="1" x14ac:dyDescent="0.25">
      <c r="A474" s="2">
        <v>1</v>
      </c>
      <c r="B474" s="2" t="s">
        <v>489</v>
      </c>
      <c r="C474" s="2" t="s">
        <v>164</v>
      </c>
      <c r="D474" s="6" t="s">
        <v>3984</v>
      </c>
      <c r="E474" s="7">
        <v>46217</v>
      </c>
      <c r="F474" s="2" t="s">
        <v>3776</v>
      </c>
      <c r="G474" s="2">
        <v>2026</v>
      </c>
      <c r="H474" s="2" t="s">
        <v>3367</v>
      </c>
      <c r="I474" s="2" t="s">
        <v>3982</v>
      </c>
      <c r="J474" s="2" t="s">
        <v>367</v>
      </c>
      <c r="K474" s="36" t="s">
        <v>3981</v>
      </c>
      <c r="L474" s="2">
        <v>1</v>
      </c>
      <c r="M474" s="2" t="s">
        <v>3</v>
      </c>
      <c r="N474" s="43">
        <v>320000</v>
      </c>
      <c r="O474" s="77">
        <f t="shared" si="82"/>
        <v>320000</v>
      </c>
      <c r="P474" s="2" t="s">
        <v>2</v>
      </c>
      <c r="Q474" s="2" t="s">
        <v>57</v>
      </c>
      <c r="R474" s="2">
        <v>12523</v>
      </c>
      <c r="S474" s="2" t="s">
        <v>3986</v>
      </c>
      <c r="T474" s="2"/>
      <c r="U474" s="3" t="s">
        <v>756</v>
      </c>
      <c r="V474" s="2"/>
      <c r="W474" s="3">
        <v>512</v>
      </c>
      <c r="X474" s="2">
        <v>1</v>
      </c>
      <c r="Y474" s="2">
        <v>1</v>
      </c>
    </row>
    <row r="475" spans="1:25" ht="42" hidden="1" customHeight="1" x14ac:dyDescent="0.25">
      <c r="A475" s="2">
        <v>1</v>
      </c>
      <c r="B475" s="2" t="s">
        <v>489</v>
      </c>
      <c r="C475" s="2" t="s">
        <v>164</v>
      </c>
      <c r="D475" s="6" t="s">
        <v>1914</v>
      </c>
      <c r="E475" s="7">
        <v>46217</v>
      </c>
      <c r="F475" s="2" t="s">
        <v>3776</v>
      </c>
      <c r="G475" s="2">
        <v>2026</v>
      </c>
      <c r="H475" s="2" t="s">
        <v>3367</v>
      </c>
      <c r="I475" s="2" t="s">
        <v>3983</v>
      </c>
      <c r="J475" s="2" t="s">
        <v>367</v>
      </c>
      <c r="K475" s="36" t="s">
        <v>3985</v>
      </c>
      <c r="L475" s="2">
        <v>3</v>
      </c>
      <c r="M475" s="2" t="s">
        <v>3</v>
      </c>
      <c r="N475" s="43">
        <v>335000</v>
      </c>
      <c r="O475" s="77">
        <f t="shared" si="82"/>
        <v>1005000</v>
      </c>
      <c r="P475" s="2" t="s">
        <v>2</v>
      </c>
      <c r="Q475" s="2" t="s">
        <v>57</v>
      </c>
      <c r="R475" s="2">
        <v>12523</v>
      </c>
      <c r="S475" s="2" t="s">
        <v>3987</v>
      </c>
      <c r="T475" s="2"/>
      <c r="U475" s="3" t="s">
        <v>756</v>
      </c>
      <c r="V475" s="2"/>
      <c r="W475" s="3">
        <v>513</v>
      </c>
      <c r="X475" s="2">
        <v>1</v>
      </c>
      <c r="Y475" s="2">
        <v>1</v>
      </c>
    </row>
    <row r="476" spans="1:25" ht="42" hidden="1" customHeight="1" x14ac:dyDescent="0.25">
      <c r="A476" s="2"/>
      <c r="B476" s="2" t="s">
        <v>156</v>
      </c>
      <c r="C476" s="2" t="s">
        <v>164</v>
      </c>
      <c r="D476" s="6" t="s">
        <v>3992</v>
      </c>
      <c r="E476" s="7">
        <v>46218</v>
      </c>
      <c r="F476" s="2" t="s">
        <v>3776</v>
      </c>
      <c r="G476" s="2">
        <v>2026</v>
      </c>
      <c r="H476" s="2" t="s">
        <v>3367</v>
      </c>
      <c r="I476" s="2" t="s">
        <v>3993</v>
      </c>
      <c r="J476" s="2" t="s">
        <v>367</v>
      </c>
      <c r="K476" s="36" t="s">
        <v>3994</v>
      </c>
      <c r="L476" s="2">
        <v>6</v>
      </c>
      <c r="M476" s="2" t="s">
        <v>3</v>
      </c>
      <c r="N476" s="43">
        <v>155000</v>
      </c>
      <c r="O476" s="77">
        <f t="shared" si="82"/>
        <v>930000</v>
      </c>
      <c r="P476" s="2" t="s">
        <v>2</v>
      </c>
      <c r="Q476" s="2" t="s">
        <v>57</v>
      </c>
      <c r="R476" s="2">
        <v>12523</v>
      </c>
      <c r="S476" s="2" t="s">
        <v>4000</v>
      </c>
      <c r="T476" s="2"/>
      <c r="U476" s="3" t="s">
        <v>756</v>
      </c>
      <c r="V476" s="2"/>
      <c r="W476" s="3">
        <v>490</v>
      </c>
      <c r="X476" s="2">
        <v>1</v>
      </c>
      <c r="Y476" s="2">
        <v>1</v>
      </c>
    </row>
    <row r="477" spans="1:25" ht="42" hidden="1" customHeight="1" x14ac:dyDescent="0.25">
      <c r="A477" s="2">
        <v>1</v>
      </c>
      <c r="B477" s="2" t="s">
        <v>10</v>
      </c>
      <c r="C477" s="2" t="s">
        <v>164</v>
      </c>
      <c r="D477" s="6" t="s">
        <v>3999</v>
      </c>
      <c r="E477" s="7">
        <v>46218</v>
      </c>
      <c r="F477" s="2" t="s">
        <v>3776</v>
      </c>
      <c r="G477" s="2">
        <v>2026</v>
      </c>
      <c r="H477" s="2" t="s">
        <v>3367</v>
      </c>
      <c r="I477" s="2" t="s">
        <v>3997</v>
      </c>
      <c r="J477" s="2" t="s">
        <v>367</v>
      </c>
      <c r="K477" s="36" t="s">
        <v>3995</v>
      </c>
      <c r="L477" s="2">
        <v>1</v>
      </c>
      <c r="M477" s="2" t="s">
        <v>3</v>
      </c>
      <c r="N477" s="43">
        <f>117+117+32</f>
        <v>266</v>
      </c>
      <c r="O477" s="77">
        <f t="shared" si="82"/>
        <v>266</v>
      </c>
      <c r="P477" s="2" t="s">
        <v>2</v>
      </c>
      <c r="Q477" s="2" t="s">
        <v>630</v>
      </c>
      <c r="R477" s="2">
        <v>2906126</v>
      </c>
      <c r="S477" s="2" t="s">
        <v>4001</v>
      </c>
      <c r="T477" s="2"/>
      <c r="U477" s="3" t="s">
        <v>756</v>
      </c>
      <c r="V477" s="2"/>
      <c r="W477" s="3">
        <v>20</v>
      </c>
      <c r="X477" s="2">
        <v>1</v>
      </c>
      <c r="Y477" s="2">
        <v>1</v>
      </c>
    </row>
    <row r="478" spans="1:25" ht="42" hidden="1" customHeight="1" x14ac:dyDescent="0.25">
      <c r="A478" s="2">
        <v>1</v>
      </c>
      <c r="B478" s="2" t="s">
        <v>10</v>
      </c>
      <c r="C478" s="2" t="s">
        <v>164</v>
      </c>
      <c r="D478" s="6" t="s">
        <v>1828</v>
      </c>
      <c r="E478" s="7">
        <v>46218</v>
      </c>
      <c r="F478" s="2" t="s">
        <v>3776</v>
      </c>
      <c r="G478" s="2">
        <v>2026</v>
      </c>
      <c r="H478" s="2" t="s">
        <v>3367</v>
      </c>
      <c r="I478" s="2" t="s">
        <v>3998</v>
      </c>
      <c r="J478" s="2" t="s">
        <v>367</v>
      </c>
      <c r="K478" s="36" t="s">
        <v>3996</v>
      </c>
      <c r="L478" s="2">
        <v>1</v>
      </c>
      <c r="M478" s="2" t="s">
        <v>3</v>
      </c>
      <c r="N478" s="43">
        <f>661+82+168</f>
        <v>911</v>
      </c>
      <c r="O478" s="77">
        <f t="shared" si="82"/>
        <v>911</v>
      </c>
      <c r="P478" s="2" t="s">
        <v>2</v>
      </c>
      <c r="Q478" s="2" t="s">
        <v>630</v>
      </c>
      <c r="R478" s="2">
        <v>2906126</v>
      </c>
      <c r="S478" s="2" t="s">
        <v>4002</v>
      </c>
      <c r="T478" s="2"/>
      <c r="U478" s="3" t="s">
        <v>756</v>
      </c>
      <c r="V478" s="2"/>
      <c r="W478" s="3">
        <v>20</v>
      </c>
      <c r="X478" s="2">
        <v>1</v>
      </c>
      <c r="Y478" s="2">
        <v>1</v>
      </c>
    </row>
    <row r="479" spans="1:25" ht="42" hidden="1" customHeight="1" x14ac:dyDescent="0.25">
      <c r="A479" s="2">
        <v>1</v>
      </c>
      <c r="B479" s="2" t="s">
        <v>489</v>
      </c>
      <c r="C479" s="2" t="s">
        <v>164</v>
      </c>
      <c r="D479" s="6" t="s">
        <v>4006</v>
      </c>
      <c r="E479" s="7">
        <v>46218</v>
      </c>
      <c r="F479" s="2" t="s">
        <v>3776</v>
      </c>
      <c r="G479" s="2">
        <v>2026</v>
      </c>
      <c r="H479" s="2" t="s">
        <v>3367</v>
      </c>
      <c r="I479" s="2" t="s">
        <v>4004</v>
      </c>
      <c r="J479" s="2" t="s">
        <v>367</v>
      </c>
      <c r="K479" s="36" t="s">
        <v>4008</v>
      </c>
      <c r="L479" s="2">
        <v>2</v>
      </c>
      <c r="M479" s="2" t="s">
        <v>3</v>
      </c>
      <c r="N479" s="43">
        <v>80000</v>
      </c>
      <c r="O479" s="77">
        <f t="shared" si="82"/>
        <v>160000</v>
      </c>
      <c r="P479" s="2" t="s">
        <v>2</v>
      </c>
      <c r="Q479" s="2" t="s">
        <v>57</v>
      </c>
      <c r="R479" s="2">
        <v>12523</v>
      </c>
      <c r="S479" s="2" t="s">
        <v>4009</v>
      </c>
      <c r="T479" s="2"/>
      <c r="U479" s="3" t="s">
        <v>756</v>
      </c>
      <c r="V479" s="2"/>
      <c r="W479" s="3">
        <v>518</v>
      </c>
      <c r="X479" s="2">
        <v>1</v>
      </c>
      <c r="Y479" s="2">
        <v>1</v>
      </c>
    </row>
    <row r="480" spans="1:25" ht="42" hidden="1" customHeight="1" x14ac:dyDescent="0.25">
      <c r="A480" s="2">
        <v>1</v>
      </c>
      <c r="B480" s="2" t="s">
        <v>489</v>
      </c>
      <c r="C480" s="2" t="s">
        <v>164</v>
      </c>
      <c r="D480" s="6" t="s">
        <v>4007</v>
      </c>
      <c r="E480" s="7">
        <v>46218</v>
      </c>
      <c r="F480" s="2" t="s">
        <v>3776</v>
      </c>
      <c r="G480" s="2">
        <v>2026</v>
      </c>
      <c r="H480" s="2" t="s">
        <v>3367</v>
      </c>
      <c r="I480" s="2" t="s">
        <v>4005</v>
      </c>
      <c r="J480" s="2" t="s">
        <v>367</v>
      </c>
      <c r="K480" s="36" t="s">
        <v>4008</v>
      </c>
      <c r="L480" s="2">
        <v>2</v>
      </c>
      <c r="M480" s="2" t="s">
        <v>3</v>
      </c>
      <c r="N480" s="43">
        <v>160000</v>
      </c>
      <c r="O480" s="77">
        <f t="shared" si="82"/>
        <v>320000</v>
      </c>
      <c r="P480" s="2" t="s">
        <v>2</v>
      </c>
      <c r="Q480" s="2" t="s">
        <v>57</v>
      </c>
      <c r="R480" s="2">
        <v>12523</v>
      </c>
      <c r="S480" s="2" t="s">
        <v>4010</v>
      </c>
      <c r="T480" s="2"/>
      <c r="U480" s="3" t="s">
        <v>756</v>
      </c>
      <c r="V480" s="2"/>
      <c r="W480" s="3">
        <v>518</v>
      </c>
      <c r="X480" s="2">
        <v>1</v>
      </c>
      <c r="Y480" s="2">
        <v>1</v>
      </c>
    </row>
    <row r="481" spans="1:25" ht="42" hidden="1" customHeight="1" x14ac:dyDescent="0.25">
      <c r="A481" s="2">
        <v>1</v>
      </c>
      <c r="B481" s="2" t="s">
        <v>489</v>
      </c>
      <c r="C481" s="2" t="s">
        <v>164</v>
      </c>
      <c r="D481" s="6" t="s">
        <v>4080</v>
      </c>
      <c r="E481" s="7">
        <v>46225</v>
      </c>
      <c r="F481" s="2" t="s">
        <v>3776</v>
      </c>
      <c r="G481" s="2">
        <v>2026</v>
      </c>
      <c r="H481" s="2" t="s">
        <v>3367</v>
      </c>
      <c r="I481" s="2" t="s">
        <v>4028</v>
      </c>
      <c r="J481" s="2" t="s">
        <v>367</v>
      </c>
      <c r="K481" s="36" t="s">
        <v>4074</v>
      </c>
      <c r="L481" s="2">
        <v>30</v>
      </c>
      <c r="M481" s="2" t="s">
        <v>3</v>
      </c>
      <c r="N481" s="43">
        <v>7200</v>
      </c>
      <c r="O481" s="77">
        <f t="shared" si="82"/>
        <v>216000</v>
      </c>
      <c r="P481" s="2" t="s">
        <v>2</v>
      </c>
      <c r="Q481" s="2" t="s">
        <v>57</v>
      </c>
      <c r="R481" s="2">
        <v>12523</v>
      </c>
      <c r="S481" s="2" t="s">
        <v>4086</v>
      </c>
      <c r="T481" s="2" t="s">
        <v>4208</v>
      </c>
      <c r="U481" s="3" t="s">
        <v>113</v>
      </c>
      <c r="V481" s="2">
        <v>3</v>
      </c>
      <c r="W481" s="3">
        <v>530</v>
      </c>
      <c r="X481" s="2">
        <v>1</v>
      </c>
      <c r="Y481" s="2">
        <v>1</v>
      </c>
    </row>
    <row r="482" spans="1:25" ht="42" hidden="1" customHeight="1" x14ac:dyDescent="0.25">
      <c r="A482" s="2">
        <v>1</v>
      </c>
      <c r="B482" s="2" t="s">
        <v>489</v>
      </c>
      <c r="C482" s="2" t="s">
        <v>164</v>
      </c>
      <c r="D482" s="6" t="s">
        <v>4081</v>
      </c>
      <c r="E482" s="7">
        <v>46226</v>
      </c>
      <c r="F482" s="2" t="s">
        <v>3776</v>
      </c>
      <c r="G482" s="2">
        <v>2026</v>
      </c>
      <c r="H482" s="2" t="s">
        <v>3367</v>
      </c>
      <c r="I482" s="2" t="s">
        <v>4029</v>
      </c>
      <c r="J482" s="2" t="s">
        <v>367</v>
      </c>
      <c r="K482" s="36" t="s">
        <v>4075</v>
      </c>
      <c r="L482" s="2">
        <v>1</v>
      </c>
      <c r="M482" s="2" t="s">
        <v>3</v>
      </c>
      <c r="N482" s="43">
        <v>245000</v>
      </c>
      <c r="O482" s="77">
        <f t="shared" si="82"/>
        <v>245000</v>
      </c>
      <c r="P482" s="2" t="s">
        <v>2</v>
      </c>
      <c r="Q482" s="2" t="s">
        <v>57</v>
      </c>
      <c r="R482" s="2">
        <v>12523</v>
      </c>
      <c r="S482" s="2" t="s">
        <v>4115</v>
      </c>
      <c r="T482" s="2" t="s">
        <v>4209</v>
      </c>
      <c r="U482" s="3" t="s">
        <v>113</v>
      </c>
      <c r="V482" s="2">
        <v>3</v>
      </c>
      <c r="W482" s="3">
        <v>522</v>
      </c>
      <c r="X482" s="2">
        <v>1</v>
      </c>
      <c r="Y482" s="2">
        <v>1</v>
      </c>
    </row>
    <row r="483" spans="1:25" ht="42" hidden="1" customHeight="1" x14ac:dyDescent="0.25">
      <c r="A483" s="2">
        <v>1</v>
      </c>
      <c r="B483" s="2" t="s">
        <v>55</v>
      </c>
      <c r="C483" s="2" t="s">
        <v>164</v>
      </c>
      <c r="D483" s="6" t="s">
        <v>4136</v>
      </c>
      <c r="E483" s="7">
        <v>46226</v>
      </c>
      <c r="F483" s="2" t="s">
        <v>3776</v>
      </c>
      <c r="G483" s="2">
        <v>2026</v>
      </c>
      <c r="H483" s="2" t="s">
        <v>3367</v>
      </c>
      <c r="I483" s="2" t="s">
        <v>4030</v>
      </c>
      <c r="J483" s="2" t="s">
        <v>367</v>
      </c>
      <c r="K483" s="36" t="s">
        <v>3846</v>
      </c>
      <c r="L483" s="2">
        <v>1</v>
      </c>
      <c r="M483" s="2" t="s">
        <v>3</v>
      </c>
      <c r="N483" s="43">
        <v>240000</v>
      </c>
      <c r="O483" s="77">
        <f t="shared" si="82"/>
        <v>240000</v>
      </c>
      <c r="P483" s="2" t="s">
        <v>2</v>
      </c>
      <c r="Q483" s="2" t="s">
        <v>57</v>
      </c>
      <c r="R483" s="2">
        <v>12523</v>
      </c>
      <c r="S483" s="2" t="s">
        <v>4117</v>
      </c>
      <c r="T483" s="2" t="s">
        <v>4210</v>
      </c>
      <c r="U483" s="3" t="s">
        <v>113</v>
      </c>
      <c r="V483" s="2">
        <v>3</v>
      </c>
      <c r="W483" s="3">
        <v>523</v>
      </c>
      <c r="X483" s="2">
        <v>1</v>
      </c>
      <c r="Y483" s="2">
        <v>1</v>
      </c>
    </row>
    <row r="484" spans="1:25" ht="42" hidden="1" customHeight="1" x14ac:dyDescent="0.25">
      <c r="A484" s="2">
        <v>1</v>
      </c>
      <c r="B484" s="2" t="s">
        <v>55</v>
      </c>
      <c r="C484" s="2" t="s">
        <v>164</v>
      </c>
      <c r="D484" s="6" t="s">
        <v>4082</v>
      </c>
      <c r="E484" s="7">
        <v>46226</v>
      </c>
      <c r="F484" s="2" t="s">
        <v>3776</v>
      </c>
      <c r="G484" s="2">
        <v>2026</v>
      </c>
      <c r="H484" s="2" t="s">
        <v>3367</v>
      </c>
      <c r="I484" s="2" t="s">
        <v>4031</v>
      </c>
      <c r="J484" s="2" t="s">
        <v>367</v>
      </c>
      <c r="K484" s="36" t="s">
        <v>4116</v>
      </c>
      <c r="L484" s="2">
        <v>2</v>
      </c>
      <c r="M484" s="2" t="s">
        <v>3</v>
      </c>
      <c r="N484" s="43">
        <v>640000</v>
      </c>
      <c r="O484" s="77">
        <f t="shared" si="82"/>
        <v>1280000</v>
      </c>
      <c r="P484" s="2" t="s">
        <v>2</v>
      </c>
      <c r="Q484" s="2" t="s">
        <v>57</v>
      </c>
      <c r="R484" s="2">
        <v>12523</v>
      </c>
      <c r="S484" s="2" t="s">
        <v>4131</v>
      </c>
      <c r="T484" s="2"/>
      <c r="U484" s="3" t="s">
        <v>756</v>
      </c>
      <c r="V484" s="2"/>
      <c r="W484" s="3">
        <v>526</v>
      </c>
      <c r="X484" s="2">
        <v>1</v>
      </c>
      <c r="Y484" s="2">
        <v>1</v>
      </c>
    </row>
    <row r="485" spans="1:25" ht="42" hidden="1" customHeight="1" x14ac:dyDescent="0.25">
      <c r="A485" s="2">
        <v>1</v>
      </c>
      <c r="B485" s="2" t="s">
        <v>55</v>
      </c>
      <c r="C485" s="2" t="s">
        <v>164</v>
      </c>
      <c r="D485" s="6" t="s">
        <v>4083</v>
      </c>
      <c r="E485" s="7">
        <v>46226</v>
      </c>
      <c r="F485" s="2" t="s">
        <v>3776</v>
      </c>
      <c r="G485" s="2">
        <v>2026</v>
      </c>
      <c r="H485" s="2" t="s">
        <v>3367</v>
      </c>
      <c r="I485" s="2" t="s">
        <v>4032</v>
      </c>
      <c r="J485" s="2" t="s">
        <v>367</v>
      </c>
      <c r="K485" s="36" t="s">
        <v>4076</v>
      </c>
      <c r="L485" s="2">
        <v>1</v>
      </c>
      <c r="M485" s="2" t="s">
        <v>3</v>
      </c>
      <c r="N485" s="43">
        <v>240000</v>
      </c>
      <c r="O485" s="77">
        <f t="shared" si="82"/>
        <v>240000</v>
      </c>
      <c r="P485" s="2" t="s">
        <v>2</v>
      </c>
      <c r="Q485" s="2" t="s">
        <v>57</v>
      </c>
      <c r="R485" s="2">
        <v>12523</v>
      </c>
      <c r="S485" s="2" t="s">
        <v>4132</v>
      </c>
      <c r="T485" s="2"/>
      <c r="U485" s="3" t="s">
        <v>756</v>
      </c>
      <c r="V485" s="2"/>
      <c r="W485" s="3">
        <v>523</v>
      </c>
      <c r="X485" s="2">
        <v>1</v>
      </c>
      <c r="Y485" s="2">
        <v>1</v>
      </c>
    </row>
    <row r="486" spans="1:25" ht="42" hidden="1" customHeight="1" x14ac:dyDescent="0.25">
      <c r="A486" s="2">
        <v>1</v>
      </c>
      <c r="B486" s="2" t="s">
        <v>489</v>
      </c>
      <c r="C486" s="2" t="s">
        <v>164</v>
      </c>
      <c r="D486" s="6" t="s">
        <v>4035</v>
      </c>
      <c r="E486" s="7">
        <v>46220</v>
      </c>
      <c r="F486" s="2" t="s">
        <v>3776</v>
      </c>
      <c r="G486" s="2">
        <v>2026</v>
      </c>
      <c r="H486" s="2" t="s">
        <v>3367</v>
      </c>
      <c r="I486" s="2" t="s">
        <v>4033</v>
      </c>
      <c r="J486" s="2" t="s">
        <v>1008</v>
      </c>
      <c r="K486" s="36" t="s">
        <v>4036</v>
      </c>
      <c r="L486" s="2">
        <v>1</v>
      </c>
      <c r="M486" s="2" t="s">
        <v>3</v>
      </c>
      <c r="N486" s="43">
        <v>866835</v>
      </c>
      <c r="O486" s="77">
        <f t="shared" si="82"/>
        <v>866835</v>
      </c>
      <c r="P486" s="2" t="s">
        <v>2</v>
      </c>
      <c r="Q486" s="2" t="s">
        <v>4037</v>
      </c>
      <c r="R486" s="2">
        <v>545</v>
      </c>
      <c r="S486" s="2" t="s">
        <v>4038</v>
      </c>
      <c r="T486" s="2" t="s">
        <v>4039</v>
      </c>
      <c r="U486" s="3" t="s">
        <v>113</v>
      </c>
      <c r="V486" s="2">
        <v>3</v>
      </c>
      <c r="W486" s="3">
        <v>10680</v>
      </c>
      <c r="X486" s="2">
        <v>1</v>
      </c>
      <c r="Y486" s="2">
        <v>1</v>
      </c>
    </row>
    <row r="487" spans="1:25" ht="42" hidden="1" customHeight="1" x14ac:dyDescent="0.25">
      <c r="A487" s="2">
        <v>1</v>
      </c>
      <c r="B487" s="2" t="s">
        <v>55</v>
      </c>
      <c r="C487" s="2" t="s">
        <v>164</v>
      </c>
      <c r="D487" s="6" t="s">
        <v>4136</v>
      </c>
      <c r="E487" s="7">
        <v>46226</v>
      </c>
      <c r="F487" s="2" t="s">
        <v>3776</v>
      </c>
      <c r="G487" s="2">
        <v>2026</v>
      </c>
      <c r="H487" s="2" t="s">
        <v>3367</v>
      </c>
      <c r="I487" s="2" t="s">
        <v>4034</v>
      </c>
      <c r="J487" s="2" t="s">
        <v>367</v>
      </c>
      <c r="K487" s="36" t="s">
        <v>4135</v>
      </c>
      <c r="L487" s="2">
        <v>1</v>
      </c>
      <c r="M487" s="2" t="s">
        <v>3</v>
      </c>
      <c r="N487" s="43">
        <v>330000</v>
      </c>
      <c r="O487" s="77">
        <f t="shared" si="82"/>
        <v>330000</v>
      </c>
      <c r="P487" s="2" t="s">
        <v>2</v>
      </c>
      <c r="Q487" s="2" t="s">
        <v>57</v>
      </c>
      <c r="R487" s="2">
        <v>12523</v>
      </c>
      <c r="S487" s="2" t="s">
        <v>4133</v>
      </c>
      <c r="T487" s="2"/>
      <c r="U487" s="3" t="s">
        <v>756</v>
      </c>
      <c r="V487" s="2"/>
      <c r="W487" s="3">
        <v>523</v>
      </c>
      <c r="X487" s="2">
        <v>1</v>
      </c>
      <c r="Y487" s="2">
        <v>1</v>
      </c>
    </row>
    <row r="488" spans="1:25" ht="42" hidden="1" customHeight="1" x14ac:dyDescent="0.25">
      <c r="A488" s="2">
        <v>1</v>
      </c>
      <c r="B488" s="2" t="s">
        <v>55</v>
      </c>
      <c r="C488" s="2" t="s">
        <v>164</v>
      </c>
      <c r="D488" s="6" t="s">
        <v>4084</v>
      </c>
      <c r="E488" s="7">
        <v>46226</v>
      </c>
      <c r="F488" s="2" t="s">
        <v>3776</v>
      </c>
      <c r="G488" s="2">
        <v>2026</v>
      </c>
      <c r="H488" s="2" t="s">
        <v>3367</v>
      </c>
      <c r="I488" s="2" t="s">
        <v>4077</v>
      </c>
      <c r="J488" s="2" t="s">
        <v>367</v>
      </c>
      <c r="K488" s="36" t="s">
        <v>4137</v>
      </c>
      <c r="L488" s="2">
        <v>2</v>
      </c>
      <c r="M488" s="2" t="s">
        <v>3</v>
      </c>
      <c r="N488" s="43">
        <v>340000</v>
      </c>
      <c r="O488" s="77">
        <f t="shared" ref="O488:O505" si="83">N488*L488</f>
        <v>680000</v>
      </c>
      <c r="P488" s="2" t="s">
        <v>2</v>
      </c>
      <c r="Q488" s="2" t="s">
        <v>57</v>
      </c>
      <c r="R488" s="2">
        <v>12523</v>
      </c>
      <c r="S488" s="2" t="s">
        <v>4134</v>
      </c>
      <c r="T488" s="2"/>
      <c r="U488" s="3" t="s">
        <v>756</v>
      </c>
      <c r="V488" s="2"/>
      <c r="W488" s="3">
        <v>523</v>
      </c>
      <c r="X488" s="2">
        <v>1</v>
      </c>
      <c r="Y488" s="2">
        <v>1</v>
      </c>
    </row>
    <row r="489" spans="1:25" ht="42" hidden="1" customHeight="1" x14ac:dyDescent="0.25">
      <c r="A489" s="2">
        <v>1</v>
      </c>
      <c r="B489" s="2" t="s">
        <v>55</v>
      </c>
      <c r="C489" s="2" t="s">
        <v>164</v>
      </c>
      <c r="D489" s="6" t="s">
        <v>1884</v>
      </c>
      <c r="E489" s="7">
        <v>46226</v>
      </c>
      <c r="F489" s="2" t="s">
        <v>3776</v>
      </c>
      <c r="G489" s="2">
        <v>2026</v>
      </c>
      <c r="H489" s="2" t="s">
        <v>3367</v>
      </c>
      <c r="I489" s="2" t="s">
        <v>4078</v>
      </c>
      <c r="J489" s="2" t="s">
        <v>367</v>
      </c>
      <c r="K489" s="36" t="s">
        <v>4170</v>
      </c>
      <c r="L489" s="2">
        <v>1</v>
      </c>
      <c r="M489" s="2" t="s">
        <v>3</v>
      </c>
      <c r="N489" s="43">
        <v>320000</v>
      </c>
      <c r="O489" s="77">
        <f t="shared" si="83"/>
        <v>320000</v>
      </c>
      <c r="P489" s="2" t="s">
        <v>2</v>
      </c>
      <c r="Q489" s="2" t="s">
        <v>57</v>
      </c>
      <c r="R489" s="2">
        <v>12523</v>
      </c>
      <c r="S489" s="2" t="s">
        <v>4171</v>
      </c>
      <c r="T489" s="2"/>
      <c r="U489" s="3" t="s">
        <v>756</v>
      </c>
      <c r="V489" s="2"/>
      <c r="W489" s="3">
        <v>529</v>
      </c>
      <c r="X489" s="2">
        <v>1</v>
      </c>
      <c r="Y489" s="2">
        <v>1</v>
      </c>
    </row>
    <row r="490" spans="1:25" ht="42" hidden="1" customHeight="1" x14ac:dyDescent="0.25">
      <c r="A490" s="2">
        <v>1</v>
      </c>
      <c r="B490" s="2" t="s">
        <v>55</v>
      </c>
      <c r="C490" s="2" t="s">
        <v>164</v>
      </c>
      <c r="D490" s="6" t="s">
        <v>4085</v>
      </c>
      <c r="E490" s="7">
        <v>46226</v>
      </c>
      <c r="F490" s="2" t="s">
        <v>3776</v>
      </c>
      <c r="G490" s="2">
        <v>2026</v>
      </c>
      <c r="H490" s="2" t="s">
        <v>3367</v>
      </c>
      <c r="I490" s="2" t="s">
        <v>4079</v>
      </c>
      <c r="J490" s="2" t="s">
        <v>367</v>
      </c>
      <c r="K490" s="36" t="s">
        <v>4138</v>
      </c>
      <c r="L490" s="2">
        <v>1</v>
      </c>
      <c r="M490" s="2" t="s">
        <v>3</v>
      </c>
      <c r="N490" s="43">
        <v>340000</v>
      </c>
      <c r="O490" s="77">
        <f t="shared" si="83"/>
        <v>340000</v>
      </c>
      <c r="P490" s="2" t="s">
        <v>2</v>
      </c>
      <c r="Q490" s="2" t="s">
        <v>57</v>
      </c>
      <c r="R490" s="2">
        <v>12523</v>
      </c>
      <c r="S490" s="2" t="s">
        <v>4139</v>
      </c>
      <c r="T490" s="2"/>
      <c r="U490" s="3" t="s">
        <v>756</v>
      </c>
      <c r="V490" s="2"/>
      <c r="W490" s="3">
        <v>526</v>
      </c>
      <c r="X490" s="2">
        <v>1</v>
      </c>
      <c r="Y490" s="2">
        <v>1</v>
      </c>
    </row>
    <row r="491" spans="1:25" ht="42" hidden="1" customHeight="1" x14ac:dyDescent="0.25">
      <c r="A491" s="2">
        <v>1</v>
      </c>
      <c r="B491" s="2" t="s">
        <v>489</v>
      </c>
      <c r="C491" s="2" t="s">
        <v>164</v>
      </c>
      <c r="D491" s="6" t="s">
        <v>2575</v>
      </c>
      <c r="E491" s="7">
        <v>46226</v>
      </c>
      <c r="F491" s="2" t="s">
        <v>3776</v>
      </c>
      <c r="G491" s="2">
        <v>2026</v>
      </c>
      <c r="H491" s="2" t="s">
        <v>3367</v>
      </c>
      <c r="I491" s="2" t="s">
        <v>4087</v>
      </c>
      <c r="J491" s="2" t="s">
        <v>4143</v>
      </c>
      <c r="K491" s="36" t="s">
        <v>4142</v>
      </c>
      <c r="L491" s="2">
        <v>1</v>
      </c>
      <c r="M491" s="2" t="s">
        <v>3</v>
      </c>
      <c r="N491" s="43">
        <v>375000</v>
      </c>
      <c r="O491" s="77">
        <f t="shared" si="83"/>
        <v>375000</v>
      </c>
      <c r="P491" s="2" t="s">
        <v>2</v>
      </c>
      <c r="Q491" s="2" t="s">
        <v>57</v>
      </c>
      <c r="R491" s="2">
        <v>12457</v>
      </c>
      <c r="S491" s="2" t="s">
        <v>4140</v>
      </c>
      <c r="T491" s="2"/>
      <c r="U491" s="3" t="s">
        <v>756</v>
      </c>
      <c r="V491" s="2"/>
      <c r="W491" s="3">
        <v>522</v>
      </c>
      <c r="X491" s="2">
        <v>1</v>
      </c>
      <c r="Y491" s="2">
        <v>1</v>
      </c>
    </row>
    <row r="492" spans="1:25" ht="42" hidden="1" customHeight="1" x14ac:dyDescent="0.25">
      <c r="A492" s="2">
        <v>1</v>
      </c>
      <c r="B492" s="2" t="s">
        <v>489</v>
      </c>
      <c r="C492" s="2" t="s">
        <v>164</v>
      </c>
      <c r="D492" s="6" t="s">
        <v>4080</v>
      </c>
      <c r="E492" s="7">
        <v>46226</v>
      </c>
      <c r="F492" s="2" t="s">
        <v>3776</v>
      </c>
      <c r="G492" s="2">
        <v>2026</v>
      </c>
      <c r="H492" s="2" t="s">
        <v>3367</v>
      </c>
      <c r="I492" s="2" t="s">
        <v>4088</v>
      </c>
      <c r="J492" s="2" t="s">
        <v>367</v>
      </c>
      <c r="K492" s="36" t="s">
        <v>4144</v>
      </c>
      <c r="L492" s="2">
        <v>900</v>
      </c>
      <c r="M492" s="2" t="s">
        <v>3</v>
      </c>
      <c r="N492" s="43">
        <v>200</v>
      </c>
      <c r="O492" s="77">
        <f t="shared" si="83"/>
        <v>180000</v>
      </c>
      <c r="P492" s="2" t="s">
        <v>2</v>
      </c>
      <c r="Q492" s="2" t="s">
        <v>57</v>
      </c>
      <c r="R492" s="2">
        <v>12531</v>
      </c>
      <c r="S492" s="2" t="s">
        <v>4141</v>
      </c>
      <c r="T492" s="2" t="s">
        <v>4211</v>
      </c>
      <c r="U492" s="3" t="s">
        <v>113</v>
      </c>
      <c r="V492" s="2">
        <v>3</v>
      </c>
      <c r="W492" s="3">
        <v>522</v>
      </c>
      <c r="X492" s="2">
        <v>1</v>
      </c>
      <c r="Y492" s="2">
        <v>1</v>
      </c>
    </row>
    <row r="493" spans="1:25" ht="42" hidden="1" customHeight="1" x14ac:dyDescent="0.25">
      <c r="A493" s="2">
        <v>1</v>
      </c>
      <c r="B493" s="2" t="s">
        <v>44</v>
      </c>
      <c r="C493" s="2" t="s">
        <v>164</v>
      </c>
      <c r="D493" s="6" t="s">
        <v>3959</v>
      </c>
      <c r="E493" s="7">
        <v>46230</v>
      </c>
      <c r="F493" s="2" t="s">
        <v>3776</v>
      </c>
      <c r="G493" s="2">
        <v>2026</v>
      </c>
      <c r="H493" s="2" t="s">
        <v>3367</v>
      </c>
      <c r="I493" s="2" t="s">
        <v>4149</v>
      </c>
      <c r="J493" s="2" t="s">
        <v>367</v>
      </c>
      <c r="K493" s="36" t="s">
        <v>4181</v>
      </c>
      <c r="L493" s="2">
        <v>1</v>
      </c>
      <c r="M493" s="2" t="s">
        <v>3</v>
      </c>
      <c r="N493" s="43">
        <v>280000</v>
      </c>
      <c r="O493" s="77">
        <f t="shared" si="83"/>
        <v>280000</v>
      </c>
      <c r="P493" s="2" t="s">
        <v>2</v>
      </c>
      <c r="Q493" s="2" t="s">
        <v>57</v>
      </c>
      <c r="R493" s="2">
        <v>12535</v>
      </c>
      <c r="S493" s="2" t="s">
        <v>4183</v>
      </c>
      <c r="T493" s="2"/>
      <c r="U493" s="3" t="s">
        <v>756</v>
      </c>
      <c r="V493" s="2"/>
      <c r="W493" s="3">
        <v>529</v>
      </c>
      <c r="X493" s="2">
        <v>1</v>
      </c>
      <c r="Y493" s="2">
        <v>1</v>
      </c>
    </row>
    <row r="494" spans="1:25" ht="42" hidden="1" customHeight="1" x14ac:dyDescent="0.25">
      <c r="A494" s="2">
        <v>1</v>
      </c>
      <c r="B494" s="2" t="s">
        <v>44</v>
      </c>
      <c r="C494" s="2" t="s">
        <v>164</v>
      </c>
      <c r="D494" s="6" t="s">
        <v>3959</v>
      </c>
      <c r="E494" s="7">
        <v>46230</v>
      </c>
      <c r="F494" s="2" t="s">
        <v>3776</v>
      </c>
      <c r="G494" s="2">
        <v>2026</v>
      </c>
      <c r="H494" s="2" t="s">
        <v>3367</v>
      </c>
      <c r="I494" s="2" t="s">
        <v>4150</v>
      </c>
      <c r="J494" s="2" t="s">
        <v>367</v>
      </c>
      <c r="K494" s="36" t="s">
        <v>4182</v>
      </c>
      <c r="L494" s="2">
        <v>1</v>
      </c>
      <c r="M494" s="2" t="s">
        <v>3</v>
      </c>
      <c r="N494" s="43">
        <v>125000</v>
      </c>
      <c r="O494" s="77">
        <f t="shared" si="83"/>
        <v>125000</v>
      </c>
      <c r="P494" s="2" t="s">
        <v>2</v>
      </c>
      <c r="Q494" s="2" t="s">
        <v>57</v>
      </c>
      <c r="R494" s="2">
        <v>12535</v>
      </c>
      <c r="S494" s="2" t="s">
        <v>4184</v>
      </c>
      <c r="T494" s="2"/>
      <c r="U494" s="3" t="s">
        <v>756</v>
      </c>
      <c r="V494" s="2"/>
      <c r="W494" s="3">
        <v>529</v>
      </c>
      <c r="X494" s="2">
        <v>1</v>
      </c>
      <c r="Y494" s="2">
        <v>1</v>
      </c>
    </row>
    <row r="495" spans="1:25" ht="42" hidden="1" customHeight="1" x14ac:dyDescent="0.25">
      <c r="A495" s="2">
        <v>1</v>
      </c>
      <c r="B495" s="2" t="s">
        <v>55</v>
      </c>
      <c r="C495" s="2" t="s">
        <v>164</v>
      </c>
      <c r="D495" s="6" t="s">
        <v>4156</v>
      </c>
      <c r="E495" s="7">
        <v>46230</v>
      </c>
      <c r="F495" s="2" t="s">
        <v>3776</v>
      </c>
      <c r="G495" s="2">
        <v>2026</v>
      </c>
      <c r="H495" s="2" t="s">
        <v>3367</v>
      </c>
      <c r="I495" s="2" t="s">
        <v>4151</v>
      </c>
      <c r="J495" s="2" t="s">
        <v>367</v>
      </c>
      <c r="K495" s="36" t="s">
        <v>4187</v>
      </c>
      <c r="L495" s="2">
        <v>1</v>
      </c>
      <c r="M495" s="2" t="s">
        <v>3</v>
      </c>
      <c r="N495" s="43">
        <v>1320000</v>
      </c>
      <c r="O495" s="77">
        <f t="shared" si="83"/>
        <v>1320000</v>
      </c>
      <c r="P495" s="2" t="s">
        <v>2</v>
      </c>
      <c r="Q495" s="2" t="s">
        <v>57</v>
      </c>
      <c r="R495" s="2">
        <v>12535</v>
      </c>
      <c r="S495" s="2" t="s">
        <v>4185</v>
      </c>
      <c r="T495" s="2"/>
      <c r="U495" s="3" t="s">
        <v>756</v>
      </c>
      <c r="V495" s="2"/>
      <c r="W495" s="3">
        <v>535</v>
      </c>
      <c r="X495" s="2">
        <v>1</v>
      </c>
      <c r="Y495" s="2">
        <v>1</v>
      </c>
    </row>
    <row r="496" spans="1:25" ht="42" hidden="1" customHeight="1" x14ac:dyDescent="0.25">
      <c r="A496" s="2">
        <v>1</v>
      </c>
      <c r="B496" s="2" t="s">
        <v>489</v>
      </c>
      <c r="C496" s="2" t="s">
        <v>164</v>
      </c>
      <c r="D496" s="6" t="s">
        <v>4157</v>
      </c>
      <c r="E496" s="7">
        <v>46230</v>
      </c>
      <c r="F496" s="2" t="s">
        <v>3776</v>
      </c>
      <c r="G496" s="2">
        <v>2026</v>
      </c>
      <c r="H496" s="115" t="s">
        <v>241</v>
      </c>
      <c r="I496" s="2" t="s">
        <v>4152</v>
      </c>
      <c r="J496" s="2" t="s">
        <v>367</v>
      </c>
      <c r="K496" s="36" t="s">
        <v>4145</v>
      </c>
      <c r="L496" s="2">
        <v>1</v>
      </c>
      <c r="M496" s="2" t="s">
        <v>3</v>
      </c>
      <c r="N496" s="43">
        <v>150000</v>
      </c>
      <c r="O496" s="77">
        <f t="shared" si="83"/>
        <v>150000</v>
      </c>
      <c r="P496" s="2" t="s">
        <v>2</v>
      </c>
      <c r="Q496" s="2" t="s">
        <v>57</v>
      </c>
      <c r="R496" s="2">
        <v>12535</v>
      </c>
      <c r="S496" s="2" t="s">
        <v>4186</v>
      </c>
      <c r="T496" s="2"/>
      <c r="U496" s="3" t="s">
        <v>756</v>
      </c>
      <c r="V496" s="2"/>
      <c r="W496" s="3">
        <v>538</v>
      </c>
      <c r="X496" s="2">
        <v>1</v>
      </c>
      <c r="Y496" s="2">
        <v>1</v>
      </c>
    </row>
    <row r="497" spans="1:25" ht="42" hidden="1" customHeight="1" x14ac:dyDescent="0.25">
      <c r="A497" s="2">
        <v>1</v>
      </c>
      <c r="B497" s="2" t="s">
        <v>489</v>
      </c>
      <c r="C497" s="2" t="s">
        <v>164</v>
      </c>
      <c r="D497" s="6" t="s">
        <v>4158</v>
      </c>
      <c r="E497" s="7">
        <v>46230</v>
      </c>
      <c r="F497" s="2" t="s">
        <v>3776</v>
      </c>
      <c r="G497" s="2">
        <v>2026</v>
      </c>
      <c r="H497" s="2" t="s">
        <v>3367</v>
      </c>
      <c r="I497" s="2" t="s">
        <v>4153</v>
      </c>
      <c r="J497" s="2" t="s">
        <v>367</v>
      </c>
      <c r="K497" s="36" t="s">
        <v>4146</v>
      </c>
      <c r="L497" s="2">
        <v>6</v>
      </c>
      <c r="M497" s="2" t="s">
        <v>3</v>
      </c>
      <c r="N497" s="43">
        <v>160000</v>
      </c>
      <c r="O497" s="77">
        <f t="shared" si="83"/>
        <v>960000</v>
      </c>
      <c r="P497" s="2" t="s">
        <v>2</v>
      </c>
      <c r="Q497" s="2" t="s">
        <v>57</v>
      </c>
      <c r="R497" s="2">
        <v>12535</v>
      </c>
      <c r="S497" s="2" t="s">
        <v>4188</v>
      </c>
      <c r="T497" s="2"/>
      <c r="U497" s="3" t="s">
        <v>756</v>
      </c>
      <c r="V497" s="2"/>
      <c r="W497" s="3">
        <v>534</v>
      </c>
      <c r="X497" s="2">
        <v>1</v>
      </c>
      <c r="Y497" s="2">
        <v>1</v>
      </c>
    </row>
    <row r="498" spans="1:25" ht="42" hidden="1" customHeight="1" x14ac:dyDescent="0.25">
      <c r="A498" s="2">
        <v>1</v>
      </c>
      <c r="B498" s="2" t="s">
        <v>489</v>
      </c>
      <c r="C498" s="2" t="s">
        <v>164</v>
      </c>
      <c r="D498" s="6" t="s">
        <v>4159</v>
      </c>
      <c r="E498" s="7">
        <v>46230</v>
      </c>
      <c r="F498" s="2" t="s">
        <v>3776</v>
      </c>
      <c r="G498" s="2">
        <v>2026</v>
      </c>
      <c r="H498" s="2" t="s">
        <v>3367</v>
      </c>
      <c r="I498" s="2" t="s">
        <v>4154</v>
      </c>
      <c r="J498" s="2" t="s">
        <v>367</v>
      </c>
      <c r="K498" s="36" t="s">
        <v>4147</v>
      </c>
      <c r="L498" s="2">
        <v>1</v>
      </c>
      <c r="M498" s="2" t="s">
        <v>3</v>
      </c>
      <c r="N498" s="43">
        <v>400000</v>
      </c>
      <c r="O498" s="77">
        <f t="shared" si="83"/>
        <v>400000</v>
      </c>
      <c r="P498" s="2" t="s">
        <v>2</v>
      </c>
      <c r="Q498" s="2" t="s">
        <v>57</v>
      </c>
      <c r="R498" s="2">
        <v>12535</v>
      </c>
      <c r="S498" s="2" t="s">
        <v>4189</v>
      </c>
      <c r="T498" s="2"/>
      <c r="U498" s="3" t="s">
        <v>756</v>
      </c>
      <c r="V498" s="2"/>
      <c r="W498" s="3">
        <v>534</v>
      </c>
      <c r="X498" s="2">
        <v>1</v>
      </c>
      <c r="Y498" s="2">
        <v>1</v>
      </c>
    </row>
    <row r="499" spans="1:25" ht="42" hidden="1" customHeight="1" x14ac:dyDescent="0.25">
      <c r="A499" s="2">
        <v>1</v>
      </c>
      <c r="B499" s="2" t="s">
        <v>489</v>
      </c>
      <c r="C499" s="2" t="s">
        <v>164</v>
      </c>
      <c r="D499" s="6" t="s">
        <v>4160</v>
      </c>
      <c r="E499" s="7">
        <v>46230</v>
      </c>
      <c r="F499" s="2" t="s">
        <v>3776</v>
      </c>
      <c r="G499" s="2">
        <v>2026</v>
      </c>
      <c r="H499" s="2" t="s">
        <v>3367</v>
      </c>
      <c r="I499" s="2" t="s">
        <v>4155</v>
      </c>
      <c r="J499" s="2" t="s">
        <v>367</v>
      </c>
      <c r="K499" s="36" t="s">
        <v>4148</v>
      </c>
      <c r="L499" s="2">
        <v>1</v>
      </c>
      <c r="M499" s="2" t="s">
        <v>3</v>
      </c>
      <c r="N499" s="43">
        <v>295000</v>
      </c>
      <c r="O499" s="77">
        <f t="shared" si="83"/>
        <v>295000</v>
      </c>
      <c r="P499" s="2" t="s">
        <v>2</v>
      </c>
      <c r="Q499" s="2" t="s">
        <v>57</v>
      </c>
      <c r="R499" s="2">
        <v>12535</v>
      </c>
      <c r="S499" s="2" t="s">
        <v>4190</v>
      </c>
      <c r="T499" s="2"/>
      <c r="U499" s="3" t="s">
        <v>756</v>
      </c>
      <c r="V499" s="2"/>
      <c r="W499" s="3">
        <v>534</v>
      </c>
      <c r="X499" s="2">
        <v>1</v>
      </c>
      <c r="Y499" s="2">
        <v>1</v>
      </c>
    </row>
    <row r="500" spans="1:25" ht="42" hidden="1" customHeight="1" x14ac:dyDescent="0.25">
      <c r="A500" s="2">
        <v>1</v>
      </c>
      <c r="B500" s="2" t="s">
        <v>3975</v>
      </c>
      <c r="C500" s="2" t="s">
        <v>164</v>
      </c>
      <c r="D500" s="6" t="s">
        <v>4162</v>
      </c>
      <c r="E500" s="7">
        <v>46228</v>
      </c>
      <c r="F500" s="2" t="s">
        <v>3776</v>
      </c>
      <c r="G500" s="2">
        <v>2026</v>
      </c>
      <c r="H500" s="2" t="s">
        <v>3367</v>
      </c>
      <c r="I500" s="2" t="s">
        <v>4163</v>
      </c>
      <c r="J500" s="2" t="s">
        <v>367</v>
      </c>
      <c r="K500" s="36" t="s">
        <v>4161</v>
      </c>
      <c r="L500" s="2">
        <v>1</v>
      </c>
      <c r="M500" s="2" t="s">
        <v>3</v>
      </c>
      <c r="N500" s="43">
        <v>285500</v>
      </c>
      <c r="O500" s="77">
        <f t="shared" si="83"/>
        <v>285500</v>
      </c>
      <c r="P500" s="2" t="s">
        <v>2</v>
      </c>
      <c r="Q500" s="2" t="s">
        <v>3498</v>
      </c>
      <c r="R500" s="2">
        <v>695</v>
      </c>
      <c r="S500" s="2" t="s">
        <v>4164</v>
      </c>
      <c r="T500" s="2" t="s">
        <v>4212</v>
      </c>
      <c r="U500" s="3" t="s">
        <v>113</v>
      </c>
      <c r="V500" s="2">
        <v>3</v>
      </c>
      <c r="W500" s="3">
        <v>695</v>
      </c>
      <c r="X500" s="2">
        <v>1</v>
      </c>
      <c r="Y500" s="2">
        <v>1</v>
      </c>
    </row>
    <row r="501" spans="1:25" ht="42" hidden="1" customHeight="1" x14ac:dyDescent="0.25">
      <c r="A501" s="2">
        <v>1</v>
      </c>
      <c r="B501" s="2" t="s">
        <v>489</v>
      </c>
      <c r="C501" s="2" t="s">
        <v>164</v>
      </c>
      <c r="D501" s="6" t="s">
        <v>4158</v>
      </c>
      <c r="E501" s="7">
        <v>46231</v>
      </c>
      <c r="F501" s="2" t="s">
        <v>3776</v>
      </c>
      <c r="G501" s="2">
        <v>2026</v>
      </c>
      <c r="H501" s="2" t="s">
        <v>3367</v>
      </c>
      <c r="I501" s="2" t="s">
        <v>4192</v>
      </c>
      <c r="J501" s="2" t="s">
        <v>367</v>
      </c>
      <c r="K501" s="36" t="s">
        <v>4191</v>
      </c>
      <c r="L501" s="2">
        <v>1</v>
      </c>
      <c r="M501" s="2" t="s">
        <v>3</v>
      </c>
      <c r="N501" s="43">
        <v>1120000</v>
      </c>
      <c r="O501" s="77">
        <f t="shared" si="83"/>
        <v>1120000</v>
      </c>
      <c r="P501" s="2" t="s">
        <v>2</v>
      </c>
      <c r="Q501" s="2" t="s">
        <v>57</v>
      </c>
      <c r="R501" s="2">
        <v>12565</v>
      </c>
      <c r="S501" s="2" t="s">
        <v>4193</v>
      </c>
      <c r="T501" s="2"/>
      <c r="U501" s="3" t="s">
        <v>756</v>
      </c>
      <c r="V501" s="2"/>
      <c r="W501" s="3">
        <v>535</v>
      </c>
      <c r="X501" s="2">
        <v>1</v>
      </c>
      <c r="Y501" s="2">
        <v>1</v>
      </c>
    </row>
    <row r="502" spans="1:25" ht="42" hidden="1" customHeight="1" x14ac:dyDescent="0.25">
      <c r="A502" s="2">
        <v>1</v>
      </c>
      <c r="B502" s="2" t="s">
        <v>3975</v>
      </c>
      <c r="C502" s="2" t="s">
        <v>164</v>
      </c>
      <c r="D502" s="6" t="s">
        <v>4223</v>
      </c>
      <c r="E502" s="7">
        <v>46232</v>
      </c>
      <c r="F502" s="2" t="s">
        <v>3776</v>
      </c>
      <c r="G502" s="2">
        <v>2026</v>
      </c>
      <c r="H502" s="2" t="s">
        <v>3367</v>
      </c>
      <c r="I502" s="2" t="s">
        <v>4224</v>
      </c>
      <c r="J502" s="2" t="s">
        <v>1008</v>
      </c>
      <c r="K502" s="36" t="s">
        <v>4225</v>
      </c>
      <c r="L502" s="2">
        <v>1</v>
      </c>
      <c r="M502" s="2" t="s">
        <v>3</v>
      </c>
      <c r="N502" s="43">
        <v>227372.1</v>
      </c>
      <c r="O502" s="77">
        <f t="shared" si="83"/>
        <v>227372.1</v>
      </c>
      <c r="P502" s="2" t="s">
        <v>2</v>
      </c>
      <c r="Q502" s="2" t="s">
        <v>47</v>
      </c>
      <c r="R502" s="2" t="s">
        <v>219</v>
      </c>
      <c r="S502" s="2" t="s">
        <v>4226</v>
      </c>
      <c r="T502" s="2" t="s">
        <v>4249</v>
      </c>
      <c r="U502" s="3" t="s">
        <v>113</v>
      </c>
      <c r="V502" s="2">
        <v>3</v>
      </c>
      <c r="W502" s="3">
        <v>212422</v>
      </c>
      <c r="X502" s="2">
        <v>1</v>
      </c>
      <c r="Y502" s="2">
        <v>1</v>
      </c>
    </row>
    <row r="503" spans="1:25" ht="42" customHeight="1" x14ac:dyDescent="0.25">
      <c r="A503" s="2">
        <v>1</v>
      </c>
      <c r="B503" s="2" t="s">
        <v>3975</v>
      </c>
      <c r="C503" s="2" t="s">
        <v>164</v>
      </c>
      <c r="D503" s="6" t="s">
        <v>4234</v>
      </c>
      <c r="E503" s="7">
        <v>46232</v>
      </c>
      <c r="F503" s="2" t="s">
        <v>3776</v>
      </c>
      <c r="G503" s="2">
        <v>2026</v>
      </c>
      <c r="H503" s="115" t="s">
        <v>241</v>
      </c>
      <c r="I503" s="2" t="s">
        <v>4228</v>
      </c>
      <c r="J503" s="2" t="s">
        <v>1008</v>
      </c>
      <c r="K503" s="36" t="s">
        <v>4232</v>
      </c>
      <c r="L503" s="2">
        <v>13</v>
      </c>
      <c r="M503" s="2" t="s">
        <v>3</v>
      </c>
      <c r="N503" s="43"/>
      <c r="O503" s="77">
        <f t="shared" si="83"/>
        <v>0</v>
      </c>
      <c r="P503" s="2" t="s">
        <v>2</v>
      </c>
      <c r="Q503" s="2" t="s">
        <v>3974</v>
      </c>
      <c r="R503" s="2"/>
      <c r="S503" s="2" t="s">
        <v>4235</v>
      </c>
      <c r="T503" s="2"/>
      <c r="U503" s="104" t="s">
        <v>3505</v>
      </c>
      <c r="V503" s="2"/>
      <c r="W503" s="3">
        <v>86102</v>
      </c>
      <c r="X503" s="2">
        <v>1</v>
      </c>
      <c r="Y503" s="2">
        <v>1</v>
      </c>
    </row>
    <row r="504" spans="1:25" ht="42" customHeight="1" x14ac:dyDescent="0.25">
      <c r="A504" s="2">
        <v>1</v>
      </c>
      <c r="B504" s="2" t="s">
        <v>3975</v>
      </c>
      <c r="C504" s="2" t="s">
        <v>164</v>
      </c>
      <c r="D504" s="6" t="s">
        <v>4227</v>
      </c>
      <c r="E504" s="7">
        <v>46232</v>
      </c>
      <c r="F504" s="2" t="s">
        <v>3776</v>
      </c>
      <c r="G504" s="2">
        <v>2026</v>
      </c>
      <c r="H504" s="115" t="s">
        <v>241</v>
      </c>
      <c r="I504" s="2" t="s">
        <v>4229</v>
      </c>
      <c r="J504" s="2" t="s">
        <v>1008</v>
      </c>
      <c r="K504" s="36" t="s">
        <v>4231</v>
      </c>
      <c r="L504" s="2">
        <v>30</v>
      </c>
      <c r="M504" s="2" t="s">
        <v>3</v>
      </c>
      <c r="N504" s="43"/>
      <c r="O504" s="77">
        <f t="shared" si="83"/>
        <v>0</v>
      </c>
      <c r="P504" s="2" t="s">
        <v>2</v>
      </c>
      <c r="Q504" s="2" t="s">
        <v>3974</v>
      </c>
      <c r="R504" s="2"/>
      <c r="S504" s="2" t="s">
        <v>4236</v>
      </c>
      <c r="T504" s="2"/>
      <c r="U504" s="104" t="s">
        <v>3505</v>
      </c>
      <c r="V504" s="2"/>
      <c r="W504" s="3">
        <v>87082</v>
      </c>
      <c r="X504" s="2">
        <v>1</v>
      </c>
      <c r="Y504" s="2">
        <v>1</v>
      </c>
    </row>
    <row r="505" spans="1:25" ht="63.75" x14ac:dyDescent="0.25">
      <c r="A505" s="2">
        <v>1</v>
      </c>
      <c r="B505" s="2" t="s">
        <v>3975</v>
      </c>
      <c r="C505" s="2" t="s">
        <v>164</v>
      </c>
      <c r="D505" s="6" t="s">
        <v>4227</v>
      </c>
      <c r="E505" s="7">
        <v>46232</v>
      </c>
      <c r="F505" s="2" t="s">
        <v>3776</v>
      </c>
      <c r="G505" s="2">
        <v>2026</v>
      </c>
      <c r="H505" s="115" t="s">
        <v>241</v>
      </c>
      <c r="I505" s="2" t="s">
        <v>4230</v>
      </c>
      <c r="J505" s="2" t="s">
        <v>1008</v>
      </c>
      <c r="K505" s="36" t="s">
        <v>4233</v>
      </c>
      <c r="L505" s="2">
        <v>1</v>
      </c>
      <c r="M505" s="2" t="s">
        <v>3</v>
      </c>
      <c r="N505" s="43"/>
      <c r="O505" s="77">
        <f t="shared" si="83"/>
        <v>0</v>
      </c>
      <c r="P505" s="2" t="s">
        <v>2</v>
      </c>
      <c r="Q505" s="2" t="s">
        <v>3974</v>
      </c>
      <c r="R505" s="2"/>
      <c r="S505" s="2" t="s">
        <v>4237</v>
      </c>
      <c r="T505" s="2"/>
      <c r="U505" s="104" t="s">
        <v>3505</v>
      </c>
      <c r="V505" s="2"/>
      <c r="W505" s="3">
        <v>6535</v>
      </c>
      <c r="X505" s="2">
        <v>1</v>
      </c>
      <c r="Y505" s="2">
        <v>1</v>
      </c>
    </row>
    <row r="506" spans="1:25" ht="42" hidden="1" customHeight="1" x14ac:dyDescent="0.25">
      <c r="A506" s="2">
        <v>1</v>
      </c>
      <c r="B506" s="2" t="s">
        <v>2631</v>
      </c>
      <c r="C506" s="2" t="s">
        <v>164</v>
      </c>
      <c r="D506" s="6" t="s">
        <v>4252</v>
      </c>
      <c r="E506" s="7">
        <v>46234</v>
      </c>
      <c r="F506" s="2" t="s">
        <v>3776</v>
      </c>
      <c r="G506" s="2">
        <v>2026</v>
      </c>
      <c r="H506" s="2" t="s">
        <v>3367</v>
      </c>
      <c r="I506" s="2" t="s">
        <v>4251</v>
      </c>
      <c r="J506" s="2" t="s">
        <v>367</v>
      </c>
      <c r="K506" s="36" t="s">
        <v>4250</v>
      </c>
      <c r="L506" s="2">
        <v>1</v>
      </c>
      <c r="M506" s="2" t="s">
        <v>3</v>
      </c>
      <c r="N506" s="43">
        <v>1180000</v>
      </c>
      <c r="O506" s="77">
        <f t="shared" ref="O506" si="84">N506*L506</f>
        <v>1180000</v>
      </c>
      <c r="P506" s="2" t="s">
        <v>2</v>
      </c>
      <c r="Q506" s="2" t="s">
        <v>3365</v>
      </c>
      <c r="R506" s="2">
        <v>263</v>
      </c>
      <c r="S506" s="2" t="s">
        <v>4263</v>
      </c>
      <c r="T506" s="2"/>
      <c r="U506" s="3" t="s">
        <v>756</v>
      </c>
      <c r="V506" s="2"/>
      <c r="W506" s="3" t="s">
        <v>1636</v>
      </c>
      <c r="X506" s="2">
        <v>1</v>
      </c>
      <c r="Y506" s="2">
        <v>1</v>
      </c>
    </row>
    <row r="507" spans="1:25" ht="42" hidden="1" customHeight="1" x14ac:dyDescent="0.25">
      <c r="A507" s="2">
        <v>1</v>
      </c>
      <c r="B507" s="2" t="s">
        <v>44</v>
      </c>
      <c r="C507" s="2" t="s">
        <v>164</v>
      </c>
      <c r="D507" s="6" t="s">
        <v>4315</v>
      </c>
      <c r="E507" s="7">
        <v>46238</v>
      </c>
      <c r="F507" s="2" t="s">
        <v>4270</v>
      </c>
      <c r="G507" s="2">
        <v>2026</v>
      </c>
      <c r="H507" s="2" t="s">
        <v>3367</v>
      </c>
      <c r="I507" s="2" t="s">
        <v>4317</v>
      </c>
      <c r="J507" s="2" t="s">
        <v>367</v>
      </c>
      <c r="K507" s="36" t="s">
        <v>4314</v>
      </c>
      <c r="L507" s="2">
        <v>1</v>
      </c>
      <c r="M507" s="2" t="s">
        <v>3</v>
      </c>
      <c r="N507" s="43">
        <v>480000</v>
      </c>
      <c r="O507" s="77">
        <f t="shared" ref="O507:O509" si="85">N507*L507</f>
        <v>480000</v>
      </c>
      <c r="P507" s="2" t="s">
        <v>2</v>
      </c>
      <c r="Q507" s="2" t="s">
        <v>57</v>
      </c>
      <c r="R507" s="2">
        <v>12565</v>
      </c>
      <c r="S507" s="2" t="s">
        <v>4326</v>
      </c>
      <c r="T507" s="2"/>
      <c r="U507" s="3" t="s">
        <v>756</v>
      </c>
      <c r="V507" s="2"/>
      <c r="W507" s="3">
        <v>536</v>
      </c>
      <c r="X507" s="2">
        <v>1</v>
      </c>
      <c r="Y507" s="2">
        <v>1</v>
      </c>
    </row>
    <row r="508" spans="1:25" ht="42" hidden="1" customHeight="1" x14ac:dyDescent="0.25">
      <c r="A508" s="2">
        <v>1</v>
      </c>
      <c r="B508" s="2" t="s">
        <v>44</v>
      </c>
      <c r="C508" s="2" t="s">
        <v>164</v>
      </c>
      <c r="D508" s="6" t="s">
        <v>4158</v>
      </c>
      <c r="E508" s="7">
        <v>46238</v>
      </c>
      <c r="F508" s="2" t="s">
        <v>4270</v>
      </c>
      <c r="G508" s="2">
        <v>2026</v>
      </c>
      <c r="H508" s="2" t="s">
        <v>3367</v>
      </c>
      <c r="I508" s="2" t="s">
        <v>4318</v>
      </c>
      <c r="J508" s="2" t="s">
        <v>367</v>
      </c>
      <c r="K508" s="36" t="s">
        <v>4320</v>
      </c>
      <c r="L508" s="2">
        <v>1</v>
      </c>
      <c r="M508" s="2" t="s">
        <v>3</v>
      </c>
      <c r="N508" s="43">
        <v>560000</v>
      </c>
      <c r="O508" s="77">
        <f t="shared" si="85"/>
        <v>560000</v>
      </c>
      <c r="P508" s="2" t="s">
        <v>2</v>
      </c>
      <c r="Q508" s="2" t="s">
        <v>57</v>
      </c>
      <c r="R508" s="2">
        <v>12565</v>
      </c>
      <c r="S508" s="2" t="s">
        <v>4330</v>
      </c>
      <c r="T508" s="2"/>
      <c r="U508" s="3" t="s">
        <v>756</v>
      </c>
      <c r="V508" s="2"/>
      <c r="W508" s="3">
        <v>538</v>
      </c>
      <c r="X508" s="2">
        <v>1</v>
      </c>
      <c r="Y508" s="2">
        <v>1</v>
      </c>
    </row>
    <row r="509" spans="1:25" ht="42" hidden="1" customHeight="1" x14ac:dyDescent="0.25">
      <c r="A509" s="2">
        <v>1</v>
      </c>
      <c r="B509" s="2" t="s">
        <v>44</v>
      </c>
      <c r="C509" s="2" t="s">
        <v>164</v>
      </c>
      <c r="D509" s="6" t="s">
        <v>4316</v>
      </c>
      <c r="E509" s="7">
        <v>46238</v>
      </c>
      <c r="F509" s="2" t="s">
        <v>4270</v>
      </c>
      <c r="G509" s="2">
        <v>2026</v>
      </c>
      <c r="H509" s="2" t="s">
        <v>3367</v>
      </c>
      <c r="I509" s="2" t="s">
        <v>4319</v>
      </c>
      <c r="J509" s="2" t="s">
        <v>367</v>
      </c>
      <c r="K509" s="36" t="s">
        <v>4331</v>
      </c>
      <c r="L509" s="2">
        <v>1</v>
      </c>
      <c r="M509" s="2" t="s">
        <v>3</v>
      </c>
      <c r="N509" s="43">
        <v>160000</v>
      </c>
      <c r="O509" s="77">
        <f t="shared" si="85"/>
        <v>160000</v>
      </c>
      <c r="P509" s="2" t="s">
        <v>2</v>
      </c>
      <c r="Q509" s="2" t="s">
        <v>57</v>
      </c>
      <c r="R509" s="2">
        <v>12565</v>
      </c>
      <c r="S509" s="2" t="s">
        <v>4332</v>
      </c>
      <c r="T509" s="2"/>
      <c r="U509" s="3" t="s">
        <v>756</v>
      </c>
      <c r="V509" s="2"/>
      <c r="W509" s="3">
        <v>538</v>
      </c>
      <c r="X509" s="2">
        <v>1</v>
      </c>
      <c r="Y509" s="2">
        <v>1</v>
      </c>
    </row>
    <row r="510" spans="1:25" ht="41.45" customHeight="1" x14ac:dyDescent="0.25">
      <c r="A510" s="2"/>
      <c r="B510" s="2"/>
      <c r="C510" s="2"/>
      <c r="D510" s="6"/>
      <c r="E510" s="7"/>
      <c r="F510" s="2"/>
      <c r="G510" s="2"/>
      <c r="H510" s="2"/>
      <c r="I510" s="2"/>
      <c r="J510" s="2"/>
      <c r="K510" s="36"/>
      <c r="L510" s="2"/>
      <c r="M510" s="2"/>
      <c r="N510" s="43"/>
      <c r="O510" s="77"/>
      <c r="P510" s="2"/>
      <c r="Q510" s="2"/>
      <c r="R510" s="2"/>
      <c r="S510" s="2"/>
      <c r="T510" s="2"/>
      <c r="U510" s="3"/>
      <c r="V510" s="2"/>
      <c r="W510" s="3"/>
      <c r="X510" s="2"/>
      <c r="Y510" s="2"/>
    </row>
    <row r="511" spans="1:25" ht="41.45" customHeight="1" x14ac:dyDescent="0.25">
      <c r="A511" s="2"/>
      <c r="B511" s="2"/>
      <c r="C511" s="2"/>
      <c r="D511" s="6"/>
      <c r="E511" s="7"/>
      <c r="F511" s="2"/>
      <c r="G511" s="2"/>
      <c r="H511" s="2"/>
      <c r="I511" s="2"/>
      <c r="J511" s="2"/>
      <c r="K511" s="36"/>
      <c r="L511" s="2"/>
      <c r="M511" s="2"/>
      <c r="N511" s="43"/>
      <c r="O511" s="77"/>
      <c r="P511" s="2"/>
      <c r="Q511" s="2"/>
      <c r="R511" s="2"/>
      <c r="S511" s="2"/>
      <c r="T511" s="2"/>
      <c r="U511" s="3"/>
      <c r="V511" s="2"/>
      <c r="W511" s="3"/>
      <c r="X511" s="2"/>
      <c r="Y511" s="2"/>
    </row>
    <row r="512" spans="1:25" ht="41.45" customHeight="1" x14ac:dyDescent="0.25">
      <c r="A512" s="2"/>
      <c r="B512" s="2"/>
      <c r="C512" s="2"/>
      <c r="D512" s="6"/>
      <c r="E512" s="7"/>
      <c r="F512" s="2"/>
      <c r="G512" s="2"/>
      <c r="H512" s="2"/>
      <c r="I512" s="2"/>
      <c r="J512" s="2"/>
      <c r="K512" s="36"/>
      <c r="L512" s="2"/>
      <c r="M512" s="2"/>
      <c r="N512" s="43"/>
      <c r="O512" s="77"/>
      <c r="P512" s="2"/>
      <c r="Q512" s="2"/>
      <c r="R512" s="2"/>
      <c r="S512" s="2"/>
      <c r="T512" s="2"/>
      <c r="U512" s="3"/>
      <c r="V512" s="2"/>
      <c r="W512" s="3"/>
      <c r="X512" s="2"/>
      <c r="Y512" s="2"/>
    </row>
    <row r="513" spans="1:25" ht="41.45" customHeight="1" x14ac:dyDescent="0.25">
      <c r="A513" s="2"/>
      <c r="B513" s="2"/>
      <c r="C513" s="2"/>
      <c r="D513" s="6"/>
      <c r="E513" s="7"/>
      <c r="F513" s="2"/>
      <c r="G513" s="2"/>
      <c r="H513" s="2"/>
      <c r="I513" s="2"/>
      <c r="J513" s="2"/>
      <c r="K513" s="36"/>
      <c r="L513" s="2"/>
      <c r="M513" s="2"/>
      <c r="N513" s="43"/>
      <c r="O513" s="77"/>
      <c r="P513" s="2"/>
      <c r="Q513" s="2"/>
      <c r="R513" s="2"/>
      <c r="S513" s="2"/>
      <c r="T513" s="2"/>
      <c r="U513" s="3"/>
      <c r="V513" s="2"/>
      <c r="W513" s="3"/>
      <c r="X513" s="2"/>
      <c r="Y513" s="2"/>
    </row>
    <row r="514" spans="1:25" ht="41.45" customHeight="1" x14ac:dyDescent="0.25">
      <c r="A514" s="2"/>
      <c r="B514" s="2"/>
      <c r="C514" s="2"/>
      <c r="D514" s="6"/>
      <c r="E514" s="7"/>
      <c r="F514" s="2"/>
      <c r="G514" s="2"/>
      <c r="H514" s="2"/>
      <c r="I514" s="2"/>
      <c r="J514" s="2"/>
      <c r="K514" s="36"/>
      <c r="L514" s="2"/>
      <c r="M514" s="2"/>
      <c r="N514" s="43"/>
      <c r="O514" s="77"/>
      <c r="P514" s="2"/>
      <c r="Q514" s="2"/>
      <c r="R514" s="2"/>
      <c r="S514" s="2"/>
      <c r="T514" s="2"/>
      <c r="U514" s="3"/>
      <c r="V514" s="2"/>
      <c r="W514" s="3"/>
      <c r="X514" s="2"/>
      <c r="Y514" s="2"/>
    </row>
    <row r="515" spans="1:25" ht="41.45" customHeight="1" x14ac:dyDescent="0.25">
      <c r="A515" s="2"/>
      <c r="B515" s="2"/>
      <c r="C515" s="2"/>
      <c r="D515" s="6"/>
      <c r="E515" s="7"/>
      <c r="F515" s="2"/>
      <c r="G515" s="2"/>
      <c r="H515" s="2"/>
      <c r="I515" s="2"/>
      <c r="J515" s="2"/>
      <c r="K515" s="36"/>
      <c r="L515" s="2"/>
      <c r="M515" s="2"/>
      <c r="N515" s="43"/>
      <c r="O515" s="77"/>
      <c r="P515" s="2"/>
      <c r="Q515" s="2"/>
      <c r="R515" s="2"/>
      <c r="S515" s="2"/>
      <c r="T515" s="2"/>
      <c r="U515" s="3"/>
      <c r="V515" s="2"/>
      <c r="W515" s="3"/>
      <c r="X515" s="2"/>
      <c r="Y515" s="2"/>
    </row>
    <row r="516" spans="1:25" ht="41.45" customHeight="1" x14ac:dyDescent="0.25">
      <c r="A516" s="2"/>
      <c r="B516" s="2"/>
      <c r="C516" s="2"/>
      <c r="D516" s="6"/>
      <c r="E516" s="7"/>
      <c r="F516" s="2"/>
      <c r="G516" s="2"/>
      <c r="H516" s="2"/>
      <c r="I516" s="2"/>
      <c r="J516" s="2"/>
      <c r="K516" s="36"/>
      <c r="L516" s="2"/>
      <c r="M516" s="2"/>
      <c r="N516" s="43"/>
      <c r="O516" s="77"/>
      <c r="P516" s="2"/>
      <c r="Q516" s="2"/>
      <c r="R516" s="2"/>
      <c r="S516" s="2"/>
      <c r="T516" s="2"/>
      <c r="U516" s="3"/>
      <c r="V516" s="2"/>
      <c r="W516" s="3"/>
      <c r="X516" s="2"/>
      <c r="Y516" s="2"/>
    </row>
    <row r="517" spans="1:25" ht="41.45" customHeight="1" x14ac:dyDescent="0.25">
      <c r="A517" s="2"/>
      <c r="B517" s="2"/>
      <c r="C517" s="2"/>
      <c r="D517" s="6"/>
      <c r="E517" s="7"/>
      <c r="F517" s="2"/>
      <c r="G517" s="2"/>
      <c r="H517" s="2"/>
      <c r="I517" s="2"/>
      <c r="J517" s="2"/>
      <c r="K517" s="36"/>
      <c r="L517" s="2"/>
      <c r="M517" s="2"/>
      <c r="N517" s="43"/>
      <c r="O517" s="77"/>
      <c r="P517" s="2"/>
      <c r="Q517" s="2"/>
      <c r="R517" s="2"/>
      <c r="S517" s="2"/>
      <c r="T517" s="2"/>
      <c r="U517" s="3"/>
      <c r="V517" s="2"/>
      <c r="W517" s="3"/>
      <c r="X517" s="2"/>
      <c r="Y517" s="2"/>
    </row>
    <row r="518" spans="1:25" ht="41.45" customHeight="1" x14ac:dyDescent="0.25">
      <c r="A518" s="2"/>
      <c r="B518" s="2"/>
      <c r="C518" s="2"/>
      <c r="D518" s="6"/>
      <c r="E518" s="7"/>
      <c r="F518" s="2"/>
      <c r="G518" s="2"/>
      <c r="H518" s="2"/>
      <c r="I518" s="2"/>
      <c r="J518" s="2"/>
      <c r="K518" s="36"/>
      <c r="L518" s="2"/>
      <c r="M518" s="2"/>
      <c r="N518" s="43"/>
      <c r="O518" s="77"/>
      <c r="P518" s="2"/>
      <c r="Q518" s="2"/>
      <c r="R518" s="2"/>
      <c r="S518" s="2"/>
      <c r="T518" s="2"/>
      <c r="U518" s="3"/>
      <c r="V518" s="2"/>
      <c r="W518" s="3"/>
      <c r="X518" s="2"/>
      <c r="Y518" s="2"/>
    </row>
    <row r="519" spans="1:25" ht="41.45" customHeight="1" x14ac:dyDescent="0.25">
      <c r="A519" s="2"/>
      <c r="B519" s="2"/>
      <c r="C519" s="2"/>
      <c r="D519" s="6"/>
      <c r="E519" s="7"/>
      <c r="F519" s="2"/>
      <c r="G519" s="2"/>
      <c r="H519" s="2"/>
      <c r="I519" s="2"/>
      <c r="J519" s="2"/>
      <c r="K519" s="36"/>
      <c r="L519" s="2"/>
      <c r="M519" s="2"/>
      <c r="N519" s="43"/>
      <c r="O519" s="77"/>
      <c r="P519" s="2"/>
      <c r="Q519" s="2"/>
      <c r="R519" s="2"/>
      <c r="S519" s="2"/>
      <c r="T519" s="2"/>
      <c r="U519" s="3"/>
      <c r="V519" s="2"/>
      <c r="W519" s="3"/>
      <c r="X519" s="2"/>
      <c r="Y519" s="2"/>
    </row>
    <row r="520" spans="1:25" ht="41.45" customHeight="1" x14ac:dyDescent="0.25">
      <c r="A520" s="2"/>
      <c r="B520" s="2"/>
      <c r="C520" s="2"/>
      <c r="D520" s="6"/>
      <c r="E520" s="7"/>
      <c r="F520" s="2"/>
      <c r="G520" s="2"/>
      <c r="H520" s="2"/>
      <c r="I520" s="2"/>
      <c r="J520" s="2"/>
      <c r="K520" s="36"/>
      <c r="L520" s="2"/>
      <c r="M520" s="2"/>
      <c r="N520" s="43"/>
      <c r="O520" s="77"/>
      <c r="P520" s="2"/>
      <c r="Q520" s="2"/>
      <c r="R520" s="2"/>
      <c r="S520" s="2"/>
      <c r="T520" s="2"/>
      <c r="U520" s="3"/>
      <c r="V520" s="2"/>
      <c r="W520" s="3"/>
      <c r="X520" s="2"/>
      <c r="Y520" s="2"/>
    </row>
    <row r="521" spans="1:25" ht="41.45" customHeight="1" x14ac:dyDescent="0.25">
      <c r="A521" s="2"/>
      <c r="B521" s="2"/>
      <c r="C521" s="2"/>
      <c r="D521" s="6"/>
      <c r="E521" s="7"/>
      <c r="F521" s="2"/>
      <c r="G521" s="2"/>
      <c r="H521" s="2"/>
      <c r="I521" s="2"/>
      <c r="J521" s="2"/>
      <c r="K521" s="36"/>
      <c r="L521" s="2"/>
      <c r="M521" s="2"/>
      <c r="N521" s="43"/>
      <c r="O521" s="77"/>
      <c r="P521" s="2"/>
      <c r="Q521" s="2"/>
      <c r="R521" s="2"/>
      <c r="S521" s="2"/>
      <c r="T521" s="2"/>
      <c r="U521" s="3"/>
      <c r="V521" s="2"/>
      <c r="W521" s="3"/>
      <c r="X521" s="2"/>
      <c r="Y521" s="2"/>
    </row>
    <row r="522" spans="1:25" ht="41.45" customHeight="1" x14ac:dyDescent="0.25">
      <c r="A522" s="2"/>
      <c r="B522" s="2"/>
      <c r="C522" s="2"/>
      <c r="D522" s="6"/>
      <c r="E522" s="7"/>
      <c r="F522" s="2"/>
      <c r="G522" s="2"/>
      <c r="H522" s="2"/>
      <c r="I522" s="2"/>
      <c r="J522" s="2"/>
      <c r="K522" s="36"/>
      <c r="L522" s="2"/>
      <c r="M522" s="2"/>
      <c r="N522" s="43"/>
      <c r="O522" s="77"/>
      <c r="P522" s="2"/>
      <c r="Q522" s="2"/>
      <c r="R522" s="2"/>
      <c r="S522" s="2"/>
      <c r="T522" s="2"/>
      <c r="U522" s="3"/>
      <c r="V522" s="2"/>
      <c r="W522" s="3"/>
      <c r="X522" s="2"/>
      <c r="Y522" s="2"/>
    </row>
    <row r="523" spans="1:25" ht="41.45" customHeight="1" x14ac:dyDescent="0.25">
      <c r="A523" s="2"/>
      <c r="B523" s="2"/>
      <c r="C523" s="2"/>
      <c r="D523" s="6"/>
      <c r="E523" s="7"/>
      <c r="F523" s="2"/>
      <c r="G523" s="2"/>
      <c r="H523" s="2"/>
      <c r="I523" s="2"/>
      <c r="J523" s="2"/>
      <c r="K523" s="36"/>
      <c r="L523" s="2"/>
      <c r="M523" s="2"/>
      <c r="N523" s="43"/>
      <c r="O523" s="77"/>
      <c r="P523" s="2"/>
      <c r="Q523" s="2"/>
      <c r="R523" s="2"/>
      <c r="S523" s="2"/>
      <c r="T523" s="2"/>
      <c r="U523" s="3"/>
      <c r="V523" s="2"/>
      <c r="W523" s="3"/>
      <c r="X523" s="2"/>
      <c r="Y523" s="2"/>
    </row>
    <row r="524" spans="1:25" ht="41.45" customHeight="1" x14ac:dyDescent="0.25">
      <c r="A524" s="2"/>
      <c r="B524" s="2"/>
      <c r="C524" s="2"/>
      <c r="D524" s="6"/>
      <c r="E524" s="7"/>
      <c r="F524" s="2"/>
      <c r="G524" s="2"/>
      <c r="H524" s="2"/>
      <c r="I524" s="2"/>
      <c r="J524" s="2"/>
      <c r="K524" s="36"/>
      <c r="L524" s="2"/>
      <c r="M524" s="2"/>
      <c r="N524" s="43"/>
      <c r="O524" s="77"/>
      <c r="P524" s="2"/>
      <c r="Q524" s="2"/>
      <c r="R524" s="2"/>
      <c r="S524" s="2"/>
      <c r="T524" s="2"/>
      <c r="U524" s="3"/>
      <c r="V524" s="2"/>
      <c r="W524" s="3"/>
      <c r="X524" s="2"/>
      <c r="Y524" s="2"/>
    </row>
    <row r="525" spans="1:25" ht="41.45" customHeight="1" x14ac:dyDescent="0.25">
      <c r="A525" s="2"/>
      <c r="B525" s="2"/>
      <c r="C525" s="2"/>
      <c r="D525" s="6"/>
      <c r="E525" s="7"/>
      <c r="F525" s="2"/>
      <c r="G525" s="2"/>
      <c r="H525" s="2"/>
      <c r="I525" s="2"/>
      <c r="J525" s="2"/>
      <c r="K525" s="36"/>
      <c r="L525" s="2"/>
      <c r="M525" s="2"/>
      <c r="N525" s="43"/>
      <c r="O525" s="77"/>
      <c r="P525" s="2"/>
      <c r="Q525" s="2"/>
      <c r="R525" s="2"/>
      <c r="S525" s="2"/>
      <c r="T525" s="2"/>
      <c r="U525" s="3"/>
      <c r="V525" s="2"/>
      <c r="W525" s="3"/>
      <c r="X525" s="2"/>
      <c r="Y525" s="2"/>
    </row>
    <row r="526" spans="1:25" ht="41.45" customHeight="1" x14ac:dyDescent="0.25">
      <c r="A526" s="2"/>
      <c r="B526" s="2"/>
      <c r="C526" s="2"/>
      <c r="D526" s="6"/>
      <c r="E526" s="7"/>
      <c r="F526" s="2"/>
      <c r="G526" s="2"/>
      <c r="H526" s="2"/>
      <c r="I526" s="2"/>
      <c r="J526" s="2"/>
      <c r="K526" s="36"/>
      <c r="L526" s="2"/>
      <c r="M526" s="2"/>
      <c r="N526" s="43"/>
      <c r="O526" s="77"/>
      <c r="P526" s="2"/>
      <c r="Q526" s="2"/>
      <c r="R526" s="2"/>
      <c r="S526" s="2"/>
      <c r="T526" s="2"/>
      <c r="U526" s="3"/>
      <c r="V526" s="2"/>
      <c r="W526" s="3"/>
      <c r="X526" s="2"/>
      <c r="Y526" s="2"/>
    </row>
    <row r="527" spans="1:25" ht="41.45" customHeight="1" x14ac:dyDescent="0.25">
      <c r="A527" s="2"/>
      <c r="B527" s="2"/>
      <c r="C527" s="2"/>
      <c r="D527" s="6"/>
      <c r="E527" s="7"/>
      <c r="F527" s="2"/>
      <c r="G527" s="2"/>
      <c r="H527" s="2"/>
      <c r="I527" s="2"/>
      <c r="J527" s="2"/>
      <c r="K527" s="36"/>
      <c r="L527" s="2"/>
      <c r="M527" s="2"/>
      <c r="N527" s="43"/>
      <c r="O527" s="77"/>
      <c r="P527" s="2"/>
      <c r="Q527" s="2"/>
      <c r="R527" s="2"/>
      <c r="S527" s="2"/>
      <c r="T527" s="2"/>
      <c r="U527" s="3"/>
      <c r="V527" s="2"/>
      <c r="W527" s="3"/>
      <c r="X527" s="2"/>
      <c r="Y527" s="2"/>
    </row>
    <row r="528" spans="1:25" ht="41.45" customHeight="1" x14ac:dyDescent="0.25">
      <c r="A528" s="2"/>
      <c r="B528" s="2"/>
      <c r="C528" s="2"/>
      <c r="D528" s="6"/>
      <c r="E528" s="7"/>
      <c r="F528" s="2"/>
      <c r="G528" s="2"/>
      <c r="H528" s="2"/>
      <c r="I528" s="2"/>
      <c r="J528" s="2"/>
      <c r="K528" s="36"/>
      <c r="L528" s="2"/>
      <c r="M528" s="2"/>
      <c r="N528" s="43"/>
      <c r="O528" s="77"/>
      <c r="P528" s="2"/>
      <c r="Q528" s="2"/>
      <c r="R528" s="2"/>
      <c r="S528" s="2"/>
      <c r="T528" s="2"/>
      <c r="U528" s="3"/>
      <c r="V528" s="2"/>
      <c r="W528" s="3"/>
      <c r="X528" s="2"/>
      <c r="Y528" s="2"/>
    </row>
    <row r="529" spans="1:25" ht="41.45" customHeight="1" x14ac:dyDescent="0.25">
      <c r="A529" s="2"/>
      <c r="B529" s="2"/>
      <c r="C529" s="2"/>
      <c r="D529" s="6"/>
      <c r="E529" s="7"/>
      <c r="F529" s="2"/>
      <c r="G529" s="2"/>
      <c r="H529" s="2"/>
      <c r="I529" s="2"/>
      <c r="J529" s="2"/>
      <c r="K529" s="36"/>
      <c r="L529" s="2"/>
      <c r="M529" s="2"/>
      <c r="N529" s="43"/>
      <c r="O529" s="77"/>
      <c r="P529" s="2"/>
      <c r="Q529" s="2"/>
      <c r="R529" s="2"/>
      <c r="S529" s="2"/>
      <c r="T529" s="2"/>
      <c r="U529" s="3"/>
      <c r="V529" s="2"/>
      <c r="W529" s="3"/>
      <c r="X529" s="2"/>
      <c r="Y529" s="2"/>
    </row>
    <row r="530" spans="1:25" ht="41.45" customHeight="1" x14ac:dyDescent="0.25">
      <c r="A530" s="2"/>
      <c r="B530" s="2"/>
      <c r="C530" s="2"/>
      <c r="D530" s="6"/>
      <c r="E530" s="7"/>
      <c r="F530" s="2"/>
      <c r="G530" s="2"/>
      <c r="H530" s="2"/>
      <c r="I530" s="2"/>
      <c r="J530" s="2"/>
      <c r="K530" s="36"/>
      <c r="L530" s="2"/>
      <c r="M530" s="2"/>
      <c r="N530" s="43"/>
      <c r="O530" s="77"/>
      <c r="P530" s="2"/>
      <c r="Q530" s="2"/>
      <c r="R530" s="2"/>
      <c r="S530" s="2"/>
      <c r="T530" s="2"/>
      <c r="U530" s="3"/>
      <c r="V530" s="2"/>
      <c r="W530" s="3"/>
      <c r="X530" s="2"/>
      <c r="Y530" s="2"/>
    </row>
    <row r="531" spans="1:25" ht="41.45" customHeight="1" x14ac:dyDescent="0.25">
      <c r="A531" s="2"/>
      <c r="B531" s="2"/>
      <c r="C531" s="2"/>
      <c r="D531" s="6"/>
      <c r="E531" s="7"/>
      <c r="F531" s="2"/>
      <c r="G531" s="2"/>
      <c r="H531" s="2"/>
      <c r="I531" s="2"/>
      <c r="J531" s="2"/>
      <c r="K531" s="36"/>
      <c r="L531" s="2"/>
      <c r="M531" s="2"/>
      <c r="N531" s="43"/>
      <c r="O531" s="77"/>
      <c r="P531" s="2"/>
      <c r="Q531" s="2"/>
      <c r="R531" s="2"/>
      <c r="S531" s="2"/>
      <c r="T531" s="2"/>
      <c r="U531" s="3"/>
      <c r="V531" s="2"/>
      <c r="W531" s="3"/>
      <c r="X531" s="2"/>
      <c r="Y531" s="2"/>
    </row>
    <row r="532" spans="1:25" ht="41.45" customHeight="1" x14ac:dyDescent="0.25">
      <c r="A532" s="2"/>
      <c r="B532" s="2"/>
      <c r="C532" s="2"/>
      <c r="D532" s="6"/>
      <c r="E532" s="7"/>
      <c r="F532" s="2"/>
      <c r="G532" s="2"/>
      <c r="H532" s="2"/>
      <c r="I532" s="2"/>
      <c r="J532" s="2"/>
      <c r="K532" s="36"/>
      <c r="L532" s="2"/>
      <c r="M532" s="2"/>
      <c r="N532" s="43"/>
      <c r="O532" s="77"/>
      <c r="P532" s="2"/>
      <c r="Q532" s="2"/>
      <c r="R532" s="2"/>
      <c r="S532" s="2"/>
      <c r="T532" s="2"/>
      <c r="U532" s="3"/>
      <c r="V532" s="2"/>
      <c r="W532" s="3"/>
      <c r="X532" s="2"/>
      <c r="Y532" s="2"/>
    </row>
    <row r="533" spans="1:25" ht="41.45" customHeight="1" x14ac:dyDescent="0.25">
      <c r="A533" s="2"/>
      <c r="B533" s="2"/>
      <c r="C533" s="2"/>
      <c r="D533" s="6"/>
      <c r="E533" s="7"/>
      <c r="F533" s="2"/>
      <c r="G533" s="2"/>
      <c r="H533" s="2"/>
      <c r="I533" s="2"/>
      <c r="J533" s="2"/>
      <c r="K533" s="36"/>
      <c r="L533" s="2"/>
      <c r="M533" s="2"/>
      <c r="N533" s="43"/>
      <c r="O533" s="77"/>
      <c r="P533" s="2"/>
      <c r="Q533" s="2"/>
      <c r="R533" s="2"/>
      <c r="S533" s="2"/>
      <c r="T533" s="2"/>
      <c r="U533" s="3"/>
      <c r="V533" s="2"/>
      <c r="W533" s="3"/>
      <c r="X533" s="2"/>
      <c r="Y533" s="2"/>
    </row>
    <row r="534" spans="1:25" ht="41.45" customHeight="1" x14ac:dyDescent="0.25">
      <c r="A534" s="2"/>
      <c r="B534" s="2"/>
      <c r="C534" s="2"/>
      <c r="D534" s="6"/>
      <c r="E534" s="7"/>
      <c r="F534" s="2"/>
      <c r="G534" s="2"/>
      <c r="H534" s="2"/>
      <c r="I534" s="2"/>
      <c r="J534" s="2"/>
      <c r="K534" s="36"/>
      <c r="L534" s="2"/>
      <c r="M534" s="2"/>
      <c r="N534" s="43"/>
      <c r="O534" s="77"/>
      <c r="P534" s="2"/>
      <c r="Q534" s="2"/>
      <c r="R534" s="2"/>
      <c r="S534" s="2"/>
      <c r="T534" s="2"/>
      <c r="U534" s="3"/>
      <c r="V534" s="2"/>
      <c r="W534" s="3"/>
      <c r="X534" s="2"/>
      <c r="Y534" s="2"/>
    </row>
    <row r="535" spans="1:25" ht="41.45" customHeight="1" x14ac:dyDescent="0.25">
      <c r="A535" s="2"/>
      <c r="B535" s="2"/>
      <c r="C535" s="2"/>
      <c r="D535" s="6"/>
      <c r="E535" s="7"/>
      <c r="F535" s="2"/>
      <c r="G535" s="2"/>
      <c r="H535" s="2"/>
      <c r="I535" s="2"/>
      <c r="J535" s="2"/>
      <c r="K535" s="36"/>
      <c r="L535" s="2"/>
      <c r="M535" s="2"/>
      <c r="N535" s="43"/>
      <c r="O535" s="77"/>
      <c r="P535" s="2"/>
      <c r="Q535" s="2"/>
      <c r="R535" s="2"/>
      <c r="S535" s="2"/>
      <c r="T535" s="2"/>
      <c r="U535" s="3"/>
      <c r="V535" s="2"/>
      <c r="W535" s="3"/>
      <c r="X535" s="2"/>
      <c r="Y535" s="2"/>
    </row>
    <row r="536" spans="1:25" ht="41.45" customHeight="1" x14ac:dyDescent="0.25">
      <c r="A536" s="2"/>
      <c r="B536" s="2"/>
      <c r="C536" s="2"/>
      <c r="D536" s="6"/>
      <c r="E536" s="7"/>
      <c r="F536" s="2"/>
      <c r="G536" s="2"/>
      <c r="H536" s="2"/>
      <c r="I536" s="2"/>
      <c r="J536" s="2"/>
      <c r="K536" s="36"/>
      <c r="L536" s="2"/>
      <c r="M536" s="2"/>
      <c r="N536" s="43"/>
      <c r="O536" s="77"/>
      <c r="P536" s="2"/>
      <c r="Q536" s="2"/>
      <c r="R536" s="2"/>
      <c r="S536" s="2"/>
      <c r="T536" s="2"/>
      <c r="U536" s="3"/>
      <c r="V536" s="2"/>
      <c r="W536" s="3"/>
      <c r="X536" s="2"/>
      <c r="Y536" s="2"/>
    </row>
    <row r="537" spans="1:25" ht="41.45" customHeight="1" x14ac:dyDescent="0.25">
      <c r="A537" s="2"/>
      <c r="B537" s="2"/>
      <c r="C537" s="2"/>
      <c r="D537" s="6"/>
      <c r="E537" s="7"/>
      <c r="F537" s="2"/>
      <c r="G537" s="2"/>
      <c r="H537" s="2"/>
      <c r="I537" s="2"/>
      <c r="J537" s="2"/>
      <c r="K537" s="36"/>
      <c r="L537" s="2"/>
      <c r="M537" s="2"/>
      <c r="N537" s="43"/>
      <c r="O537" s="77"/>
      <c r="P537" s="2"/>
      <c r="Q537" s="2"/>
      <c r="R537" s="2"/>
      <c r="S537" s="2"/>
      <c r="T537" s="2"/>
      <c r="U537" s="3"/>
      <c r="V537" s="2"/>
      <c r="W537" s="3"/>
      <c r="X537" s="2"/>
      <c r="Y537" s="2"/>
    </row>
    <row r="538" spans="1:25" ht="41.45" customHeight="1" x14ac:dyDescent="0.25">
      <c r="A538" s="2"/>
      <c r="B538" s="2"/>
      <c r="C538" s="2"/>
      <c r="D538" s="6"/>
      <c r="E538" s="7"/>
      <c r="F538" s="2"/>
      <c r="G538" s="2"/>
      <c r="H538" s="2"/>
      <c r="I538" s="2"/>
      <c r="J538" s="2"/>
      <c r="K538" s="36"/>
      <c r="L538" s="2"/>
      <c r="M538" s="2"/>
      <c r="N538" s="43"/>
      <c r="O538" s="77"/>
      <c r="P538" s="2"/>
      <c r="Q538" s="2"/>
      <c r="R538" s="2"/>
      <c r="S538" s="2"/>
      <c r="T538" s="2"/>
      <c r="U538" s="3"/>
      <c r="V538" s="2"/>
      <c r="W538" s="3"/>
      <c r="X538" s="2"/>
      <c r="Y538" s="2"/>
    </row>
    <row r="539" spans="1:25" ht="41.45" customHeight="1" x14ac:dyDescent="0.25">
      <c r="A539" s="2"/>
      <c r="B539" s="2"/>
      <c r="C539" s="2"/>
      <c r="D539" s="6"/>
      <c r="E539" s="7"/>
      <c r="F539" s="2"/>
      <c r="G539" s="2"/>
      <c r="H539" s="2"/>
      <c r="I539" s="2"/>
      <c r="J539" s="2"/>
      <c r="K539" s="36"/>
      <c r="L539" s="2"/>
      <c r="M539" s="2"/>
      <c r="N539" s="43"/>
      <c r="O539" s="77"/>
      <c r="P539" s="2"/>
      <c r="Q539" s="2"/>
      <c r="R539" s="2"/>
      <c r="S539" s="2"/>
      <c r="T539" s="2"/>
      <c r="U539" s="3"/>
      <c r="V539" s="2"/>
      <c r="W539" s="3"/>
      <c r="X539" s="2"/>
      <c r="Y539" s="2"/>
    </row>
    <row r="540" spans="1:25" ht="41.45" customHeight="1" x14ac:dyDescent="0.25">
      <c r="A540" s="2"/>
      <c r="B540" s="2"/>
      <c r="C540" s="2"/>
      <c r="D540" s="6"/>
      <c r="E540" s="7"/>
      <c r="F540" s="2"/>
      <c r="G540" s="2"/>
      <c r="H540" s="2"/>
      <c r="I540" s="2"/>
      <c r="J540" s="2"/>
      <c r="K540" s="36"/>
      <c r="L540" s="2"/>
      <c r="M540" s="2"/>
      <c r="N540" s="43"/>
      <c r="O540" s="77"/>
      <c r="P540" s="2"/>
      <c r="Q540" s="2"/>
      <c r="R540" s="2"/>
      <c r="S540" s="2"/>
      <c r="T540" s="2"/>
      <c r="U540" s="3"/>
      <c r="V540" s="2"/>
      <c r="W540" s="3"/>
      <c r="X540" s="2"/>
      <c r="Y540" s="2"/>
    </row>
    <row r="541" spans="1:25" ht="41.45" customHeight="1" x14ac:dyDescent="0.25">
      <c r="A541" s="2"/>
      <c r="B541" s="2"/>
      <c r="C541" s="2"/>
      <c r="D541" s="6"/>
      <c r="E541" s="7"/>
      <c r="F541" s="2"/>
      <c r="G541" s="2"/>
      <c r="H541" s="2"/>
      <c r="I541" s="2"/>
      <c r="J541" s="2"/>
      <c r="K541" s="36"/>
      <c r="L541" s="2"/>
      <c r="M541" s="2"/>
      <c r="N541" s="43"/>
      <c r="O541" s="77"/>
      <c r="P541" s="2"/>
      <c r="Q541" s="2"/>
      <c r="R541" s="2"/>
      <c r="S541" s="2"/>
      <c r="T541" s="2"/>
      <c r="U541" s="3"/>
      <c r="V541" s="2"/>
      <c r="W541" s="3"/>
      <c r="X541" s="2"/>
      <c r="Y541" s="2"/>
    </row>
    <row r="542" spans="1:25" ht="41.45" customHeight="1" x14ac:dyDescent="0.25">
      <c r="A542" s="2"/>
      <c r="B542" s="2"/>
      <c r="C542" s="2"/>
      <c r="D542" s="6"/>
      <c r="E542" s="7"/>
      <c r="F542" s="2"/>
      <c r="G542" s="2"/>
      <c r="H542" s="2"/>
      <c r="I542" s="2"/>
      <c r="J542" s="2"/>
      <c r="K542" s="36"/>
      <c r="L542" s="2"/>
      <c r="M542" s="2"/>
      <c r="N542" s="43"/>
      <c r="O542" s="77"/>
      <c r="P542" s="2"/>
      <c r="Q542" s="2"/>
      <c r="R542" s="2"/>
      <c r="S542" s="2"/>
      <c r="T542" s="2"/>
      <c r="U542" s="3"/>
      <c r="V542" s="2"/>
      <c r="W542" s="3"/>
      <c r="X542" s="2"/>
      <c r="Y542" s="2"/>
    </row>
    <row r="543" spans="1:25" ht="41.45" customHeight="1" x14ac:dyDescent="0.25">
      <c r="A543" s="2"/>
      <c r="B543" s="2"/>
      <c r="C543" s="2"/>
      <c r="D543" s="6"/>
      <c r="E543" s="7"/>
      <c r="F543" s="2"/>
      <c r="G543" s="2"/>
      <c r="H543" s="2"/>
      <c r="I543" s="2"/>
      <c r="J543" s="2"/>
      <c r="K543" s="36"/>
      <c r="L543" s="2"/>
      <c r="M543" s="2"/>
      <c r="N543" s="43"/>
      <c r="O543" s="77"/>
      <c r="P543" s="2"/>
      <c r="Q543" s="2"/>
      <c r="R543" s="2"/>
      <c r="S543" s="2"/>
      <c r="T543" s="2"/>
      <c r="U543" s="3"/>
      <c r="V543" s="2"/>
      <c r="W543" s="3"/>
      <c r="X543" s="2"/>
      <c r="Y543" s="2"/>
    </row>
    <row r="544" spans="1:25" ht="41.45" customHeight="1" x14ac:dyDescent="0.25">
      <c r="A544" s="2"/>
      <c r="B544" s="2"/>
      <c r="C544" s="2"/>
      <c r="D544" s="6"/>
      <c r="E544" s="7"/>
      <c r="F544" s="2"/>
      <c r="G544" s="2"/>
      <c r="H544" s="2"/>
      <c r="I544" s="2"/>
      <c r="J544" s="2"/>
      <c r="K544" s="36"/>
      <c r="L544" s="2"/>
      <c r="M544" s="2"/>
      <c r="N544" s="43"/>
      <c r="O544" s="77"/>
      <c r="P544" s="2"/>
      <c r="Q544" s="2"/>
      <c r="R544" s="2"/>
      <c r="S544" s="2"/>
      <c r="T544" s="2"/>
      <c r="U544" s="3"/>
      <c r="V544" s="2"/>
      <c r="W544" s="3"/>
      <c r="X544" s="2"/>
      <c r="Y544" s="2"/>
    </row>
    <row r="545" spans="1:25" ht="41.45" customHeight="1" x14ac:dyDescent="0.25">
      <c r="A545" s="2"/>
      <c r="B545" s="2"/>
      <c r="C545" s="2"/>
      <c r="D545" s="6"/>
      <c r="E545" s="7"/>
      <c r="F545" s="2"/>
      <c r="G545" s="2"/>
      <c r="H545" s="2"/>
      <c r="I545" s="2"/>
      <c r="J545" s="2"/>
      <c r="K545" s="36"/>
      <c r="L545" s="2"/>
      <c r="M545" s="2"/>
      <c r="N545" s="43"/>
      <c r="O545" s="77"/>
      <c r="P545" s="2"/>
      <c r="Q545" s="2"/>
      <c r="R545" s="2"/>
      <c r="S545" s="2"/>
      <c r="T545" s="2"/>
      <c r="U545" s="3"/>
      <c r="V545" s="2"/>
      <c r="W545" s="3"/>
      <c r="X545" s="2"/>
      <c r="Y545" s="2"/>
    </row>
    <row r="546" spans="1:25" ht="41.45" customHeight="1" x14ac:dyDescent="0.25">
      <c r="A546" s="2"/>
      <c r="B546" s="2"/>
      <c r="C546" s="2"/>
      <c r="D546" s="6"/>
      <c r="E546" s="7"/>
      <c r="F546" s="2"/>
      <c r="G546" s="2"/>
      <c r="H546" s="2"/>
      <c r="I546" s="2"/>
      <c r="J546" s="2"/>
      <c r="K546" s="36"/>
      <c r="L546" s="2"/>
      <c r="M546" s="2"/>
      <c r="N546" s="43"/>
      <c r="O546" s="77"/>
      <c r="P546" s="2"/>
      <c r="Q546" s="2"/>
      <c r="R546" s="2"/>
      <c r="S546" s="2"/>
      <c r="T546" s="2"/>
      <c r="U546" s="3"/>
      <c r="V546" s="2"/>
      <c r="W546" s="3"/>
      <c r="X546" s="2"/>
      <c r="Y546" s="2"/>
    </row>
    <row r="547" spans="1:25" ht="41.45" customHeight="1" x14ac:dyDescent="0.25">
      <c r="A547" s="2"/>
      <c r="B547" s="2"/>
      <c r="C547" s="2"/>
      <c r="D547" s="6"/>
      <c r="E547" s="7"/>
      <c r="F547" s="2"/>
      <c r="G547" s="2"/>
      <c r="H547" s="2"/>
      <c r="I547" s="2"/>
      <c r="J547" s="2"/>
      <c r="K547" s="36"/>
      <c r="L547" s="2"/>
      <c r="M547" s="2"/>
      <c r="N547" s="43"/>
      <c r="O547" s="77"/>
      <c r="P547" s="2"/>
      <c r="Q547" s="2"/>
      <c r="R547" s="2"/>
      <c r="S547" s="2"/>
      <c r="T547" s="2"/>
      <c r="U547" s="3"/>
      <c r="V547" s="2"/>
      <c r="W547" s="3"/>
      <c r="X547" s="2"/>
      <c r="Y547" s="2"/>
    </row>
    <row r="548" spans="1:25" ht="41.45" customHeight="1" x14ac:dyDescent="0.25">
      <c r="A548" s="2"/>
      <c r="B548" s="2"/>
      <c r="C548" s="2"/>
      <c r="D548" s="6"/>
      <c r="E548" s="7"/>
      <c r="F548" s="2"/>
      <c r="G548" s="2"/>
      <c r="H548" s="2"/>
      <c r="I548" s="2"/>
      <c r="J548" s="2"/>
      <c r="K548" s="36"/>
      <c r="L548" s="2"/>
      <c r="M548" s="2"/>
      <c r="N548" s="43"/>
      <c r="O548" s="77"/>
      <c r="P548" s="2"/>
      <c r="Q548" s="2"/>
      <c r="R548" s="2"/>
      <c r="S548" s="2"/>
      <c r="T548" s="2"/>
      <c r="U548" s="3"/>
      <c r="V548" s="2"/>
      <c r="W548" s="3"/>
      <c r="X548" s="2"/>
      <c r="Y548" s="2"/>
    </row>
    <row r="549" spans="1:25" ht="41.45" customHeight="1" x14ac:dyDescent="0.25">
      <c r="A549" s="2"/>
      <c r="B549" s="2"/>
      <c r="C549" s="2"/>
      <c r="D549" s="6"/>
      <c r="E549" s="7"/>
      <c r="F549" s="2"/>
      <c r="G549" s="2"/>
      <c r="H549" s="2"/>
      <c r="I549" s="2"/>
      <c r="J549" s="2"/>
      <c r="K549" s="36"/>
      <c r="L549" s="2"/>
      <c r="M549" s="2"/>
      <c r="N549" s="43"/>
      <c r="O549" s="77"/>
      <c r="P549" s="2"/>
      <c r="Q549" s="2"/>
      <c r="R549" s="2"/>
      <c r="S549" s="2"/>
      <c r="T549" s="2"/>
      <c r="U549" s="3"/>
      <c r="V549" s="2"/>
      <c r="W549" s="3"/>
      <c r="X549" s="2"/>
      <c r="Y549" s="2"/>
    </row>
    <row r="550" spans="1:25" ht="41.45" customHeight="1" x14ac:dyDescent="0.25">
      <c r="A550" s="2"/>
      <c r="B550" s="2"/>
      <c r="C550" s="2"/>
      <c r="D550" s="6"/>
      <c r="E550" s="7"/>
      <c r="F550" s="2"/>
      <c r="G550" s="2"/>
      <c r="H550" s="2"/>
      <c r="I550" s="2"/>
      <c r="J550" s="2"/>
      <c r="K550" s="36"/>
      <c r="L550" s="2"/>
      <c r="M550" s="2"/>
      <c r="N550" s="43"/>
      <c r="O550" s="77"/>
      <c r="P550" s="2"/>
      <c r="Q550" s="2"/>
      <c r="R550" s="2"/>
      <c r="S550" s="2"/>
      <c r="T550" s="2"/>
      <c r="U550" s="3"/>
      <c r="V550" s="2"/>
      <c r="W550" s="3"/>
      <c r="X550" s="2"/>
      <c r="Y550" s="2"/>
    </row>
  </sheetData>
  <autoFilter ref="A1:Y509">
    <filterColumn colId="20">
      <filters>
        <filter val="Falta presupuesto"/>
        <filter val="Falta remito"/>
      </filters>
    </filterColumn>
    <filterColumn colId="21">
      <filters blank="1"/>
    </filterColumn>
  </autoFilter>
  <phoneticPr fontId="7" type="noConversion"/>
  <conditionalFormatting sqref="M2:M41 O3:O73 E2:Y2 E3:J73">
    <cfRule type="expression" dxfId="13947" priority="70404">
      <formula>#REF!=4</formula>
    </cfRule>
    <cfRule type="expression" dxfId="13946" priority="70405">
      <formula>#REF!=3</formula>
    </cfRule>
    <cfRule type="expression" dxfId="13945" priority="70406">
      <formula>#REF!=2</formula>
    </cfRule>
    <cfRule type="expression" dxfId="13944" priority="70407">
      <formula>#REF!=1</formula>
    </cfRule>
  </conditionalFormatting>
  <conditionalFormatting sqref="J83:J149 F2:K2 F3:J73 F385:G386 I431:K431 K427:K430 I426:I431 J432:J443 I343:K425">
    <cfRule type="expression" dxfId="13943" priority="70412">
      <formula>#REF!=4</formula>
    </cfRule>
    <cfRule type="expression" dxfId="13942" priority="70413">
      <formula>#REF!=3</formula>
    </cfRule>
    <cfRule type="expression" dxfId="13941" priority="70414">
      <formula>#REF!=2</formula>
    </cfRule>
    <cfRule type="expression" dxfId="13940" priority="70415">
      <formula>#REF!=1</formula>
    </cfRule>
    <cfRule type="expression" dxfId="13939" priority="70416">
      <formula>#REF!=4</formula>
    </cfRule>
    <cfRule type="expression" dxfId="13938" priority="70417">
      <formula>#REF!=3</formula>
    </cfRule>
    <cfRule type="expression" dxfId="13937" priority="70418">
      <formula>#REF!=2</formula>
    </cfRule>
    <cfRule type="expression" dxfId="13936" priority="70419">
      <formula>#REF!=1</formula>
    </cfRule>
  </conditionalFormatting>
  <conditionalFormatting sqref="M2:M41 A2:Y2 J3:J73 O3:O73 I83:Y124 K125:M128 Y125:Y132 O125:P145 X47:Y73 P44:Y46 P3:Y36 P58 R58:W58 K66:N67 R64:W66 N43:N73 P66:W68 A45:C46 E45:I46 A43:I44 A42:C42 E42:I42 A19:C19 E19:I19 A15:I18 A13:C14 E13:I14 A67:I67 A66:C66 E66:I66 A71:C71 E71:I71 A69:I70 A68:C68 E68:I68 A47:I65 A37:I41 A36:C36 E36:I36 A20:I35 A3:I12 P71:W73 P69:T69 P61:T61 P70:S70 V63:W63 W61:W62 P63:T63 P62:S62 I82 A81:C81 E81:I81 A72:I80 P47:W57 P42:W43 P63:Q66 R133:W133 R135:W135 R134:T134 V134:W134 Q139:Q145 V69:W70 Q125:T126 W125:X126 Q127:X132 Q133:Q135 R139:W146 A139:E150 K133:N154 Q147:W150 Q151:T154 V151:W154 K155:L157 K159:L159 L158 Q155:W159 R160:W161 I125:J162 Q162:T162 S163 J174:J179 I164:J173 I168:N174 Q164:W173 I175:J184 K160:N185 I178:N186 P174:W181 P183:W186 P182:T182 V182:W182 I187:L194 Q208:S208 R195:T196 R191:W194 Q197:T198 K208:N208 I195:K198 Q200:T201 Q203:T203 J203:L205 Q206:T206 K206:N206 K207 K43:L73 X203:Y203 X206:Y206 E153 D159:E159 A151:C159 D154:E156 D157:H158 A160:A161 D160:F160 D161:D162 D166:E166 A167:A174 D171:E172 D172:D174 E173:E174 D164:D165 D167:D170 A202 A174:H190 A203:E203 A204:D205 A206:H207 B208:H208 A208:A217 A192:H201 A191 C191:H191 F151 O164:P170 C164:C166 G164:H165 A162:B166 V162:W163 P187:T190 V187:W189 W190 M191:M193 P191:P194 Q191:Q192 I199:L202 N191:N205 N207 V200:W206 K211:N213 L210:N210 K214:L218 Q213:W213 Q209:T212 W208:W212 Q219 R221:R222 J219:N222 J223:K225 Q229:R230 B213:E213 D209 B210:E210 B215:B217 A218:B218 D214:D218 A219:E219 D220:E220 Q217 Q214:R216 C215:C218 Q218:R218 W214:W217 U209:V210 V218:W220 R225:R228 U225 T214:T225 U250 D303:E303 R231:R242 Q246 I174:I257 J262:L263 J257:K257 P262:R263 R256:R258 T229:T252 Q261:T262 K261:N262 T265:T273 J263:J287 P263:P304 M262:M303 Y256:Y258 X259:Y266 A262:H263 A221:D263 J226:M256 V223:W252 Q258:R273 Q277:R278 R274:R287 V258:W287 T278:T287 J287:L303 Q287:R288 T291:T303 Q288:Q290 B276:D278 B274:E275 B280:C291 I262:I290 C275:D276 A263:A304 C278:E280 D282:D291 B291:D303 A304:E305 A305:D309 W288:W290 T290:U291 D281:H282 F284:G287 Q290:S303 N226:N303 Q247:R256 U255:U256 K258:L287 P316:W316 D315:H316 A309:E316 B263:D273 J303:N322 J323:L330 N324:N330 V290:W322 P317:T322 V324:W330 T324:T330 J331:K331 J332:L333 A316:I316 K337 I334:K336 Q334:R337 V334:W334 J338:L339 N334:N339 V339:W339 H338 A334:D339 Q338:T339 V254:W256 W253 T254:T257 V338 A340:E340 Q312:W316 A317:G323 I317:I323 J340:N342 O332:P342 I337:I342 A341:G342 I342:Y342 Q340:Y342 S343 Q303:T313 G303:H305 W337 Q324:R330 V336:W336 W335 T334:T336 A324:I333 D384:D385 C381:C392 E385:G386 A383:B386 H384 V41:W41 P37:T41 V37:Y40 P59:W60 N72:W82 Q136:W138 A82:H138 I383:Y388 I390:Y398 I389:Q389 I400:Y400 I399:Q399 S399:Y399 I402:Y409 I401:Q401 I414:Y414 I410:Q413 I419:Y419 I415:Q418 I420:Q420 S410:Y413 S420:Y420 S389:Y389 S401:Y401 S415:Y418 K427:N430 I431:N431 Q427:R431 T427:W428 T431 W431 I426:I431 J432:J443 M432:M443 T430:W430 V429:W429 I421:Y425 O506:P511">
    <cfRule type="expression" dxfId="13935" priority="70400">
      <formula>$V2=4</formula>
    </cfRule>
    <cfRule type="expression" dxfId="13934" priority="70401">
      <formula>$V2=3</formula>
    </cfRule>
    <cfRule type="expression" dxfId="13933" priority="70402">
      <formula>$V2=2</formula>
    </cfRule>
    <cfRule type="expression" dxfId="13932" priority="70403">
      <formula>$V2=1</formula>
    </cfRule>
  </conditionalFormatting>
  <conditionalFormatting sqref="X41:Y43">
    <cfRule type="expression" dxfId="13931" priority="65157">
      <formula>$V41=4</formula>
    </cfRule>
    <cfRule type="expression" dxfId="13930" priority="65158">
      <formula>$V41=3</formula>
    </cfRule>
    <cfRule type="expression" dxfId="13929" priority="65159">
      <formula>$V41=2</formula>
    </cfRule>
    <cfRule type="expression" dxfId="13928" priority="65160">
      <formula>$V41=1</formula>
    </cfRule>
  </conditionalFormatting>
  <conditionalFormatting sqref="K3:N42 P3:W4 P15:W17 P33:W34 P42:W42 P10:P14 P44:Y46 P6:W9 P5 R5:W5 R13:Y14 R12:W12 R10:Y11 P19:W26 P18 R18:W18 P32 R32:W32 P36:W36 P35 R35:W35 P43 R43:W43 P47:P48 R47:W48 P58 R58:W58 P49:W57 P27:Y31 P63:P66 K66:N67 R64:W66 K43:L73 N43:N73 P66:W68 P71:W73 P69:T69 V69:W69 P61:T61 W70 P70:S70 V63:W63 W61:W62 P63:T63 P62:S62 V37:Y40 P37:T41 V41:W41 P59:W60 J343:J425 J431:J443">
    <cfRule type="expression" dxfId="13927" priority="65178">
      <formula>#REF!=4</formula>
    </cfRule>
    <cfRule type="expression" dxfId="13926" priority="65179">
      <formula>#REF!=3</formula>
    </cfRule>
    <cfRule type="expression" dxfId="13925" priority="65180">
      <formula>#REF!=2</formula>
    </cfRule>
    <cfRule type="expression" dxfId="13924" priority="65181">
      <formula>#REF!=1</formula>
    </cfRule>
  </conditionalFormatting>
  <conditionalFormatting sqref="K3:K73">
    <cfRule type="expression" dxfId="13923" priority="65182">
      <formula>#REF!=4</formula>
    </cfRule>
    <cfRule type="expression" dxfId="13922" priority="65183">
      <formula>#REF!=3</formula>
    </cfRule>
    <cfRule type="expression" dxfId="13921" priority="65184">
      <formula>#REF!=2</formula>
    </cfRule>
    <cfRule type="expression" dxfId="13920" priority="65185">
      <formula>#REF!=1</formula>
    </cfRule>
    <cfRule type="expression" dxfId="13919" priority="65186">
      <formula>#REF!=4</formula>
    </cfRule>
    <cfRule type="expression" dxfId="13918" priority="65187">
      <formula>#REF!=3</formula>
    </cfRule>
    <cfRule type="expression" dxfId="13917" priority="65188">
      <formula>#REF!=2</formula>
    </cfRule>
    <cfRule type="expression" dxfId="13916" priority="65189">
      <formula>#REF!=1</formula>
    </cfRule>
  </conditionalFormatting>
  <conditionalFormatting sqref="K3:N42">
    <cfRule type="expression" dxfId="13915" priority="65174">
      <formula>$V3=4</formula>
    </cfRule>
    <cfRule type="expression" dxfId="13914" priority="65175">
      <formula>$V3=3</formula>
    </cfRule>
    <cfRule type="expression" dxfId="13913" priority="65176">
      <formula>$V3=2</formula>
    </cfRule>
    <cfRule type="expression" dxfId="13912" priority="65177">
      <formula>$V3=1</formula>
    </cfRule>
  </conditionalFormatting>
  <conditionalFormatting sqref="X41:Y43 X32:Y36 X15:Y26 X12:Y12 X3:Y9 X47:Y73 X83:Y124 M83:M128 Y125:Y132 O83:O145 J83:J149">
    <cfRule type="expression" dxfId="13911" priority="65161">
      <formula>#REF!=4</formula>
    </cfRule>
    <cfRule type="expression" dxfId="13910" priority="65162">
      <formula>#REF!=3</formula>
    </cfRule>
    <cfRule type="expression" dxfId="13909" priority="65163">
      <formula>#REF!=2</formula>
    </cfRule>
    <cfRule type="expression" dxfId="13908" priority="65164">
      <formula>#REF!=1</formula>
    </cfRule>
  </conditionalFormatting>
  <conditionalFormatting sqref="J72:J82 O72:O82 O343:O425 X343:Y425 O506:O511">
    <cfRule type="expression" dxfId="13907" priority="64892">
      <formula>#REF!=4</formula>
    </cfRule>
    <cfRule type="expression" dxfId="13906" priority="64893">
      <formula>#REF!=3</formula>
    </cfRule>
    <cfRule type="expression" dxfId="13905" priority="64894">
      <formula>#REF!=2</formula>
    </cfRule>
    <cfRule type="expression" dxfId="13904" priority="64895">
      <formula>#REF!=1</formula>
    </cfRule>
  </conditionalFormatting>
  <conditionalFormatting sqref="J72:J82">
    <cfRule type="expression" dxfId="13903" priority="64896">
      <formula>#REF!=4</formula>
    </cfRule>
    <cfRule type="expression" dxfId="13902" priority="64897">
      <formula>#REF!=3</formula>
    </cfRule>
    <cfRule type="expression" dxfId="13901" priority="64898">
      <formula>#REF!=2</formula>
    </cfRule>
    <cfRule type="expression" dxfId="13900" priority="64899">
      <formula>#REF!=1</formula>
    </cfRule>
    <cfRule type="expression" dxfId="13899" priority="64900">
      <formula>#REF!=4</formula>
    </cfRule>
    <cfRule type="expression" dxfId="13898" priority="64901">
      <formula>#REF!=3</formula>
    </cfRule>
    <cfRule type="expression" dxfId="13897" priority="64902">
      <formula>#REF!=2</formula>
    </cfRule>
    <cfRule type="expression" dxfId="13896" priority="64903">
      <formula>#REF!=1</formula>
    </cfRule>
  </conditionalFormatting>
  <conditionalFormatting sqref="J72:J82">
    <cfRule type="expression" dxfId="13895" priority="64888">
      <formula>$V72=4</formula>
    </cfRule>
    <cfRule type="expression" dxfId="13894" priority="64889">
      <formula>$V72=3</formula>
    </cfRule>
    <cfRule type="expression" dxfId="13893" priority="64890">
      <formula>$V72=2</formula>
    </cfRule>
    <cfRule type="expression" dxfId="13892" priority="64891">
      <formula>$V72=1</formula>
    </cfRule>
  </conditionalFormatting>
  <conditionalFormatting sqref="X72:Y82">
    <cfRule type="expression" dxfId="13891" priority="64855">
      <formula>$V72=4</formula>
    </cfRule>
    <cfRule type="expression" dxfId="13890" priority="64856">
      <formula>$V72=3</formula>
    </cfRule>
    <cfRule type="expression" dxfId="13889" priority="64857">
      <formula>$V72=2</formula>
    </cfRule>
    <cfRule type="expression" dxfId="13888" priority="64858">
      <formula>$V72=1</formula>
    </cfRule>
  </conditionalFormatting>
  <conditionalFormatting sqref="K72:K128 F72:H138 I72:I145 F174:I200 F316:I316 I334:I336 H338 F317:G323 I317:I323 F324:I333 F385:G386">
    <cfRule type="expression" dxfId="13887" priority="64880">
      <formula>#REF!=4</formula>
    </cfRule>
    <cfRule type="expression" dxfId="13886" priority="64881">
      <formula>#REF!=3</formula>
    </cfRule>
    <cfRule type="expression" dxfId="13885" priority="64882">
      <formula>#REF!=2</formula>
    </cfRule>
    <cfRule type="expression" dxfId="13884" priority="64883">
      <formula>#REF!=1</formula>
    </cfRule>
    <cfRule type="expression" dxfId="13883" priority="64884">
      <formula>#REF!=4</formula>
    </cfRule>
    <cfRule type="expression" dxfId="13882" priority="64885">
      <formula>#REF!=3</formula>
    </cfRule>
    <cfRule type="expression" dxfId="13881" priority="64886">
      <formula>#REF!=2</formula>
    </cfRule>
    <cfRule type="expression" dxfId="13880" priority="64887">
      <formula>#REF!=1</formula>
    </cfRule>
  </conditionalFormatting>
  <conditionalFormatting sqref="K72:L82">
    <cfRule type="expression" dxfId="13879" priority="64872">
      <formula>$V72=4</formula>
    </cfRule>
    <cfRule type="expression" dxfId="13878" priority="64873">
      <formula>$V72=3</formula>
    </cfRule>
    <cfRule type="expression" dxfId="13877" priority="64874">
      <formula>$V72=2</formula>
    </cfRule>
    <cfRule type="expression" dxfId="13876" priority="64875">
      <formula>$V72=1</formula>
    </cfRule>
  </conditionalFormatting>
  <conditionalFormatting sqref="X72:Y82">
    <cfRule type="expression" dxfId="13875" priority="64859">
      <formula>#REF!=4</formula>
    </cfRule>
    <cfRule type="expression" dxfId="13874" priority="64860">
      <formula>#REF!=3</formula>
    </cfRule>
    <cfRule type="expression" dxfId="13873" priority="64861">
      <formula>#REF!=2</formula>
    </cfRule>
    <cfRule type="expression" dxfId="13872" priority="64862">
      <formula>#REF!=1</formula>
    </cfRule>
  </conditionalFormatting>
  <conditionalFormatting sqref="Q58 Q47:Q48 Q43 Q35 Q32 Q18 Q10:Q14 Q5 Q63:Q66 Q73:Q75">
    <cfRule type="expression" dxfId="13871" priority="64819">
      <formula>#REF!=4</formula>
    </cfRule>
    <cfRule type="expression" dxfId="13870" priority="64820">
      <formula>#REF!=3</formula>
    </cfRule>
    <cfRule type="expression" dxfId="13869" priority="64821">
      <formula>#REF!=2</formula>
    </cfRule>
    <cfRule type="expression" dxfId="13868" priority="64822">
      <formula>#REF!=1</formula>
    </cfRule>
  </conditionalFormatting>
  <conditionalFormatting sqref="Q58">
    <cfRule type="expression" dxfId="13867" priority="64815">
      <formula>$V58=4</formula>
    </cfRule>
    <cfRule type="expression" dxfId="13866" priority="64816">
      <formula>$V58=3</formula>
    </cfRule>
    <cfRule type="expression" dxfId="13865" priority="64817">
      <formula>$V58=2</formula>
    </cfRule>
    <cfRule type="expression" dxfId="13864" priority="64818">
      <formula>$V58=1</formula>
    </cfRule>
  </conditionalFormatting>
  <conditionalFormatting sqref="B74">
    <cfRule type="expression" dxfId="13863" priority="64739">
      <formula>$V74=4</formula>
    </cfRule>
    <cfRule type="expression" dxfId="13862" priority="64740">
      <formula>$V74=3</formula>
    </cfRule>
    <cfRule type="expression" dxfId="13861" priority="64741">
      <formula>$V74=2</formula>
    </cfRule>
    <cfRule type="expression" dxfId="13860" priority="64742">
      <formula>$V74=1</formula>
    </cfRule>
  </conditionalFormatting>
  <conditionalFormatting sqref="B82">
    <cfRule type="expression" dxfId="13859" priority="64735">
      <formula>$V82=4</formula>
    </cfRule>
    <cfRule type="expression" dxfId="13858" priority="64736">
      <formula>$V82=3</formula>
    </cfRule>
    <cfRule type="expression" dxfId="13857" priority="64737">
      <formula>$V82=2</formula>
    </cfRule>
    <cfRule type="expression" dxfId="13856" priority="64738">
      <formula>$V82=1</formula>
    </cfRule>
  </conditionalFormatting>
  <conditionalFormatting sqref="K129:K139 I146:I162 I164:I201">
    <cfRule type="expression" dxfId="13855" priority="64616">
      <formula>#REF!=4</formula>
    </cfRule>
    <cfRule type="expression" dxfId="13854" priority="64617">
      <formula>#REF!=3</formula>
    </cfRule>
    <cfRule type="expression" dxfId="13853" priority="64618">
      <formula>#REF!=2</formula>
    </cfRule>
    <cfRule type="expression" dxfId="13852" priority="64619">
      <formula>#REF!=1</formula>
    </cfRule>
    <cfRule type="expression" dxfId="13851" priority="64620">
      <formula>#REF!=4</formula>
    </cfRule>
    <cfRule type="expression" dxfId="13850" priority="64621">
      <formula>#REF!=3</formula>
    </cfRule>
    <cfRule type="expression" dxfId="13849" priority="64622">
      <formula>#REF!=2</formula>
    </cfRule>
    <cfRule type="expression" dxfId="13848" priority="64623">
      <formula>#REF!=1</formula>
    </cfRule>
  </conditionalFormatting>
  <conditionalFormatting sqref="K129:M132">
    <cfRule type="expression" dxfId="13847" priority="64612">
      <formula>$V129=4</formula>
    </cfRule>
    <cfRule type="expression" dxfId="13846" priority="64613">
      <formula>$V129=3</formula>
    </cfRule>
    <cfRule type="expression" dxfId="13845" priority="64614">
      <formula>$V129=2</formula>
    </cfRule>
    <cfRule type="expression" dxfId="13844" priority="64615">
      <formula>$V129=1</formula>
    </cfRule>
  </conditionalFormatting>
  <conditionalFormatting sqref="M43:M82">
    <cfRule type="expression" dxfId="13843" priority="64370">
      <formula>#REF!=4</formula>
    </cfRule>
    <cfRule type="expression" dxfId="13842" priority="64371">
      <formula>#REF!=3</formula>
    </cfRule>
    <cfRule type="expression" dxfId="13841" priority="64372">
      <formula>#REF!=2</formula>
    </cfRule>
    <cfRule type="expression" dxfId="13840" priority="64373">
      <formula>#REF!=1</formula>
    </cfRule>
  </conditionalFormatting>
  <conditionalFormatting sqref="M43:M82">
    <cfRule type="expression" dxfId="13839" priority="64366">
      <formula>$V43=4</formula>
    </cfRule>
    <cfRule type="expression" dxfId="13838" priority="64367">
      <formula>$V43=3</formula>
    </cfRule>
    <cfRule type="expression" dxfId="13837" priority="64368">
      <formula>$V43=2</formula>
    </cfRule>
    <cfRule type="expression" dxfId="13836" priority="64369">
      <formula>$V43=1</formula>
    </cfRule>
  </conditionalFormatting>
  <conditionalFormatting sqref="B75">
    <cfRule type="expression" dxfId="13835" priority="64298">
      <formula>$V75=4</formula>
    </cfRule>
    <cfRule type="expression" dxfId="13834" priority="64299">
      <formula>$V75=3</formula>
    </cfRule>
    <cfRule type="expression" dxfId="13833" priority="64300">
      <formula>$V75=2</formula>
    </cfRule>
    <cfRule type="expression" dxfId="13832" priority="64301">
      <formula>$V75=1</formula>
    </cfRule>
  </conditionalFormatting>
  <conditionalFormatting sqref="B75">
    <cfRule type="expression" dxfId="13831" priority="64206">
      <formula>$V75=4</formula>
    </cfRule>
    <cfRule type="expression" dxfId="13830" priority="64207">
      <formula>$V75=3</formula>
    </cfRule>
    <cfRule type="expression" dxfId="13829" priority="64208">
      <formula>$V75=2</formula>
    </cfRule>
    <cfRule type="expression" dxfId="13828" priority="64209">
      <formula>$V75=1</formula>
    </cfRule>
  </conditionalFormatting>
  <conditionalFormatting sqref="B76">
    <cfRule type="expression" dxfId="13827" priority="64114">
      <formula>$V76=4</formula>
    </cfRule>
    <cfRule type="expression" dxfId="13826" priority="64115">
      <formula>$V76=3</formula>
    </cfRule>
    <cfRule type="expression" dxfId="13825" priority="64116">
      <formula>$V76=2</formula>
    </cfRule>
    <cfRule type="expression" dxfId="13824" priority="64117">
      <formula>$V76=1</formula>
    </cfRule>
  </conditionalFormatting>
  <conditionalFormatting sqref="D46">
    <cfRule type="expression" dxfId="13823" priority="64082">
      <formula>$V46=4</formula>
    </cfRule>
    <cfRule type="expression" dxfId="13822" priority="64083">
      <formula>$V46=3</formula>
    </cfRule>
    <cfRule type="expression" dxfId="13821" priority="64084">
      <formula>$V46=2</formula>
    </cfRule>
    <cfRule type="expression" dxfId="13820" priority="64085">
      <formula>$V46=1</formula>
    </cfRule>
  </conditionalFormatting>
  <conditionalFormatting sqref="D45">
    <cfRule type="expression" dxfId="13819" priority="64078">
      <formula>$V45=4</formula>
    </cfRule>
    <cfRule type="expression" dxfId="13818" priority="64079">
      <formula>$V45=3</formula>
    </cfRule>
    <cfRule type="expression" dxfId="13817" priority="64080">
      <formula>$V45=2</formula>
    </cfRule>
    <cfRule type="expression" dxfId="13816" priority="64081">
      <formula>$V45=1</formula>
    </cfRule>
  </conditionalFormatting>
  <conditionalFormatting sqref="D42">
    <cfRule type="expression" dxfId="13815" priority="64074">
      <formula>$V42=4</formula>
    </cfRule>
    <cfRule type="expression" dxfId="13814" priority="64075">
      <formula>$V42=3</formula>
    </cfRule>
    <cfRule type="expression" dxfId="13813" priority="64076">
      <formula>$V42=2</formula>
    </cfRule>
    <cfRule type="expression" dxfId="13812" priority="64077">
      <formula>$V42=1</formula>
    </cfRule>
  </conditionalFormatting>
  <conditionalFormatting sqref="D19">
    <cfRule type="expression" dxfId="13811" priority="64070">
      <formula>$V19=4</formula>
    </cfRule>
    <cfRule type="expression" dxfId="13810" priority="64071">
      <formula>$V19=3</formula>
    </cfRule>
    <cfRule type="expression" dxfId="13809" priority="64072">
      <formula>$V19=2</formula>
    </cfRule>
    <cfRule type="expression" dxfId="13808" priority="64073">
      <formula>$V19=1</formula>
    </cfRule>
  </conditionalFormatting>
  <conditionalFormatting sqref="D14">
    <cfRule type="expression" dxfId="13807" priority="64066">
      <formula>$V14=4</formula>
    </cfRule>
    <cfRule type="expression" dxfId="13806" priority="64067">
      <formula>$V14=3</formula>
    </cfRule>
    <cfRule type="expression" dxfId="13805" priority="64068">
      <formula>$V14=2</formula>
    </cfRule>
    <cfRule type="expression" dxfId="13804" priority="64069">
      <formula>$V14=1</formula>
    </cfRule>
  </conditionalFormatting>
  <conditionalFormatting sqref="D13">
    <cfRule type="expression" dxfId="13803" priority="64062">
      <formula>$V13=4</formula>
    </cfRule>
    <cfRule type="expression" dxfId="13802" priority="64063">
      <formula>$V13=3</formula>
    </cfRule>
    <cfRule type="expression" dxfId="13801" priority="64064">
      <formula>$V13=2</formula>
    </cfRule>
    <cfRule type="expression" dxfId="13800" priority="64065">
      <formula>$V13=1</formula>
    </cfRule>
  </conditionalFormatting>
  <conditionalFormatting sqref="D66">
    <cfRule type="expression" dxfId="13799" priority="64058">
      <formula>$V66=4</formula>
    </cfRule>
    <cfRule type="expression" dxfId="13798" priority="64059">
      <formula>$V66=3</formula>
    </cfRule>
    <cfRule type="expression" dxfId="13797" priority="64060">
      <formula>$V66=2</formula>
    </cfRule>
    <cfRule type="expression" dxfId="13796" priority="64061">
      <formula>$V66=1</formula>
    </cfRule>
  </conditionalFormatting>
  <conditionalFormatting sqref="D81">
    <cfRule type="expression" dxfId="13795" priority="64042">
      <formula>$V81=4</formula>
    </cfRule>
    <cfRule type="expression" dxfId="13794" priority="64043">
      <formula>$V81=3</formula>
    </cfRule>
    <cfRule type="expression" dxfId="13793" priority="64044">
      <formula>$V81=2</formula>
    </cfRule>
    <cfRule type="expression" dxfId="13792" priority="64045">
      <formula>$V81=1</formula>
    </cfRule>
  </conditionalFormatting>
  <conditionalFormatting sqref="D71">
    <cfRule type="expression" dxfId="13791" priority="64034">
      <formula>$V71=4</formula>
    </cfRule>
    <cfRule type="expression" dxfId="13790" priority="64035">
      <formula>$V71=3</formula>
    </cfRule>
    <cfRule type="expression" dxfId="13789" priority="64036">
      <formula>$V71=2</formula>
    </cfRule>
    <cfRule type="expression" dxfId="13788" priority="64037">
      <formula>$V71=1</formula>
    </cfRule>
  </conditionalFormatting>
  <conditionalFormatting sqref="D68">
    <cfRule type="expression" dxfId="13787" priority="64030">
      <formula>$V68=4</formula>
    </cfRule>
    <cfRule type="expression" dxfId="13786" priority="64031">
      <formula>$V68=3</formula>
    </cfRule>
    <cfRule type="expression" dxfId="13785" priority="64032">
      <formula>$V68=2</formula>
    </cfRule>
    <cfRule type="expression" dxfId="13784" priority="64033">
      <formula>$V68=1</formula>
    </cfRule>
  </conditionalFormatting>
  <conditionalFormatting sqref="D36">
    <cfRule type="expression" dxfId="13783" priority="64018">
      <formula>$V36=4</formula>
    </cfRule>
    <cfRule type="expression" dxfId="13782" priority="64019">
      <formula>$V36=3</formula>
    </cfRule>
    <cfRule type="expression" dxfId="13781" priority="64020">
      <formula>$V36=2</formula>
    </cfRule>
    <cfRule type="expression" dxfId="13780" priority="64021">
      <formula>$V36=1</formula>
    </cfRule>
  </conditionalFormatting>
  <conditionalFormatting sqref="U69">
    <cfRule type="expression" dxfId="13779" priority="63925">
      <formula>$V69=4</formula>
    </cfRule>
    <cfRule type="expression" dxfId="13778" priority="63926">
      <formula>$V69=3</formula>
    </cfRule>
    <cfRule type="expression" dxfId="13777" priority="63927">
      <formula>$V69=2</formula>
    </cfRule>
    <cfRule type="expression" dxfId="13776" priority="63928">
      <formula>$V69=1</formula>
    </cfRule>
  </conditionalFormatting>
  <conditionalFormatting sqref="U69">
    <cfRule type="expression" dxfId="13775" priority="63921">
      <formula>$V69=4</formula>
    </cfRule>
    <cfRule type="expression" dxfId="13774" priority="63922">
      <formula>$V69=3</formula>
    </cfRule>
    <cfRule type="expression" dxfId="13773" priority="63923">
      <formula>$V69=2</formula>
    </cfRule>
    <cfRule type="expression" dxfId="13772" priority="63924">
      <formula>$V69=1</formula>
    </cfRule>
  </conditionalFormatting>
  <conditionalFormatting sqref="U63">
    <cfRule type="expression" dxfId="13771" priority="63917">
      <formula>$V63=4</formula>
    </cfRule>
    <cfRule type="expression" dxfId="13770" priority="63918">
      <formula>$V63=3</formula>
    </cfRule>
    <cfRule type="expression" dxfId="13769" priority="63919">
      <formula>$V63=2</formula>
    </cfRule>
    <cfRule type="expression" dxfId="13768" priority="63920">
      <formula>$V63=1</formula>
    </cfRule>
  </conditionalFormatting>
  <conditionalFormatting sqref="U63">
    <cfRule type="expression" dxfId="13767" priority="63913">
      <formula>$V63=4</formula>
    </cfRule>
    <cfRule type="expression" dxfId="13766" priority="63914">
      <formula>$V63=3</formula>
    </cfRule>
    <cfRule type="expression" dxfId="13765" priority="63915">
      <formula>$V63=2</formula>
    </cfRule>
    <cfRule type="expression" dxfId="13764" priority="63916">
      <formula>$V63=1</formula>
    </cfRule>
  </conditionalFormatting>
  <conditionalFormatting sqref="T70 V70">
    <cfRule type="expression" dxfId="13763" priority="63909">
      <formula>#REF!=4</formula>
    </cfRule>
    <cfRule type="expression" dxfId="13762" priority="63910">
      <formula>#REF!=3</formula>
    </cfRule>
    <cfRule type="expression" dxfId="13761" priority="63911">
      <formula>#REF!=2</formula>
    </cfRule>
    <cfRule type="expression" dxfId="13760" priority="63912">
      <formula>#REF!=1</formula>
    </cfRule>
  </conditionalFormatting>
  <conditionalFormatting sqref="T70">
    <cfRule type="expression" dxfId="13759" priority="63905">
      <formula>$V70=4</formula>
    </cfRule>
    <cfRule type="expression" dxfId="13758" priority="63906">
      <formula>$V70=3</formula>
    </cfRule>
    <cfRule type="expression" dxfId="13757" priority="63907">
      <formula>$V70=2</formula>
    </cfRule>
    <cfRule type="expression" dxfId="13756" priority="63908">
      <formula>$V70=1</formula>
    </cfRule>
  </conditionalFormatting>
  <conditionalFormatting sqref="U70">
    <cfRule type="expression" dxfId="13755" priority="63901">
      <formula>$V70=4</formula>
    </cfRule>
    <cfRule type="expression" dxfId="13754" priority="63902">
      <formula>$V70=3</formula>
    </cfRule>
    <cfRule type="expression" dxfId="13753" priority="63903">
      <formula>$V70=2</formula>
    </cfRule>
    <cfRule type="expression" dxfId="13752" priority="63904">
      <formula>$V70=1</formula>
    </cfRule>
  </conditionalFormatting>
  <conditionalFormatting sqref="U70">
    <cfRule type="expression" dxfId="13751" priority="63897">
      <formula>$V70=4</formula>
    </cfRule>
    <cfRule type="expression" dxfId="13750" priority="63898">
      <formula>$V70=3</formula>
    </cfRule>
    <cfRule type="expression" dxfId="13749" priority="63899">
      <formula>$V70=2</formula>
    </cfRule>
    <cfRule type="expression" dxfId="13748" priority="63900">
      <formula>$V70=1</formula>
    </cfRule>
  </conditionalFormatting>
  <conditionalFormatting sqref="T62">
    <cfRule type="expression" dxfId="13747" priority="63893">
      <formula>#REF!=4</formula>
    </cfRule>
    <cfRule type="expression" dxfId="13746" priority="63894">
      <formula>#REF!=3</formula>
    </cfRule>
    <cfRule type="expression" dxfId="13745" priority="63895">
      <formula>#REF!=2</formula>
    </cfRule>
    <cfRule type="expression" dxfId="13744" priority="63896">
      <formula>#REF!=1</formula>
    </cfRule>
  </conditionalFormatting>
  <conditionalFormatting sqref="T62">
    <cfRule type="expression" dxfId="13743" priority="63889">
      <formula>$V62=4</formula>
    </cfRule>
    <cfRule type="expression" dxfId="13742" priority="63890">
      <formula>$V62=3</formula>
    </cfRule>
    <cfRule type="expression" dxfId="13741" priority="63891">
      <formula>$V62=2</formula>
    </cfRule>
    <cfRule type="expression" dxfId="13740" priority="63892">
      <formula>$V62=1</formula>
    </cfRule>
  </conditionalFormatting>
  <conditionalFormatting sqref="U61:V62">
    <cfRule type="expression" dxfId="13739" priority="63877">
      <formula>#REF!=4</formula>
    </cfRule>
    <cfRule type="expression" dxfId="13738" priority="63878">
      <formula>#REF!=3</formula>
    </cfRule>
    <cfRule type="expression" dxfId="13737" priority="63879">
      <formula>#REF!=2</formula>
    </cfRule>
    <cfRule type="expression" dxfId="13736" priority="63880">
      <formula>#REF!=1</formula>
    </cfRule>
  </conditionalFormatting>
  <conditionalFormatting sqref="U61:V62">
    <cfRule type="expression" dxfId="13735" priority="63873">
      <formula>$V61=4</formula>
    </cfRule>
    <cfRule type="expression" dxfId="13734" priority="63874">
      <formula>$V61=3</formula>
    </cfRule>
    <cfRule type="expression" dxfId="13733" priority="63875">
      <formula>$V61=2</formula>
    </cfRule>
    <cfRule type="expression" dxfId="13732" priority="63876">
      <formula>$V61=1</formula>
    </cfRule>
  </conditionalFormatting>
  <conditionalFormatting sqref="N125:N132">
    <cfRule type="expression" dxfId="13731" priority="63772">
      <formula>$V125=4</formula>
    </cfRule>
    <cfRule type="expression" dxfId="13730" priority="63773">
      <formula>$V125=3</formula>
    </cfRule>
    <cfRule type="expression" dxfId="13729" priority="63774">
      <formula>$V125=2</formula>
    </cfRule>
    <cfRule type="expression" dxfId="13728" priority="63775">
      <formula>$V125=1</formula>
    </cfRule>
  </conditionalFormatting>
  <conditionalFormatting sqref="X125:X132">
    <cfRule type="expression" dxfId="13727" priority="63768">
      <formula>#REF!=4</formula>
    </cfRule>
    <cfRule type="expression" dxfId="13726" priority="63769">
      <formula>#REF!=3</formula>
    </cfRule>
    <cfRule type="expression" dxfId="13725" priority="63770">
      <formula>#REF!=2</formula>
    </cfRule>
    <cfRule type="expression" dxfId="13724" priority="63771">
      <formula>#REF!=1</formula>
    </cfRule>
  </conditionalFormatting>
  <conditionalFormatting sqref="U125:V125">
    <cfRule type="expression" dxfId="13723" priority="63764">
      <formula>$V125=4</formula>
    </cfRule>
    <cfRule type="expression" dxfId="13722" priority="63765">
      <formula>$V125=3</formula>
    </cfRule>
    <cfRule type="expression" dxfId="13721" priority="63766">
      <formula>$V125=2</formula>
    </cfRule>
    <cfRule type="expression" dxfId="13720" priority="63767">
      <formula>$V125=1</formula>
    </cfRule>
  </conditionalFormatting>
  <conditionalFormatting sqref="U126:V126">
    <cfRule type="expression" dxfId="13719" priority="63760">
      <formula>$V126=4</formula>
    </cfRule>
    <cfRule type="expression" dxfId="13718" priority="63761">
      <formula>$V126=3</formula>
    </cfRule>
    <cfRule type="expression" dxfId="13717" priority="63762">
      <formula>$V126=2</formula>
    </cfRule>
    <cfRule type="expression" dxfId="13716" priority="63763">
      <formula>$V126=1</formula>
    </cfRule>
  </conditionalFormatting>
  <conditionalFormatting sqref="U134">
    <cfRule type="expression" dxfId="13715" priority="63756">
      <formula>$V134=4</formula>
    </cfRule>
    <cfRule type="expression" dxfId="13714" priority="63757">
      <formula>$V134=3</formula>
    </cfRule>
    <cfRule type="expression" dxfId="13713" priority="63758">
      <formula>$V134=2</formula>
    </cfRule>
    <cfRule type="expression" dxfId="13712" priority="63759">
      <formula>$V134=1</formula>
    </cfRule>
  </conditionalFormatting>
  <conditionalFormatting sqref="Y133:Y135">
    <cfRule type="expression" dxfId="13711" priority="63752">
      <formula>$V133=4</formula>
    </cfRule>
    <cfRule type="expression" dxfId="13710" priority="63753">
      <formula>$V133=3</formula>
    </cfRule>
    <cfRule type="expression" dxfId="13709" priority="63754">
      <formula>$V133=2</formula>
    </cfRule>
    <cfRule type="expression" dxfId="13708" priority="63755">
      <formula>$V133=1</formula>
    </cfRule>
  </conditionalFormatting>
  <conditionalFormatting sqref="Y133:Y135">
    <cfRule type="expression" dxfId="13707" priority="63748">
      <formula>#REF!=4</formula>
    </cfRule>
    <cfRule type="expression" dxfId="13706" priority="63749">
      <formula>#REF!=3</formula>
    </cfRule>
    <cfRule type="expression" dxfId="13705" priority="63750">
      <formula>#REF!=2</formula>
    </cfRule>
    <cfRule type="expression" dxfId="13704" priority="63751">
      <formula>#REF!=1</formula>
    </cfRule>
  </conditionalFormatting>
  <conditionalFormatting sqref="X133:X135">
    <cfRule type="expression" dxfId="13703" priority="63744">
      <formula>$V133=4</formula>
    </cfRule>
    <cfRule type="expression" dxfId="13702" priority="63745">
      <formula>$V133=3</formula>
    </cfRule>
    <cfRule type="expression" dxfId="13701" priority="63746">
      <formula>$V133=2</formula>
    </cfRule>
    <cfRule type="expression" dxfId="13700" priority="63747">
      <formula>$V133=1</formula>
    </cfRule>
  </conditionalFormatting>
  <conditionalFormatting sqref="X133:X135">
    <cfRule type="expression" dxfId="13699" priority="63740">
      <formula>#REF!=4</formula>
    </cfRule>
    <cfRule type="expression" dxfId="13698" priority="63741">
      <formula>#REF!=3</formula>
    </cfRule>
    <cfRule type="expression" dxfId="13697" priority="63742">
      <formula>#REF!=2</formula>
    </cfRule>
    <cfRule type="expression" dxfId="13696" priority="63743">
      <formula>#REF!=1</formula>
    </cfRule>
  </conditionalFormatting>
  <conditionalFormatting sqref="Y136">
    <cfRule type="expression" dxfId="13695" priority="63736">
      <formula>$V136=4</formula>
    </cfRule>
    <cfRule type="expression" dxfId="13694" priority="63737">
      <formula>$V136=3</formula>
    </cfRule>
    <cfRule type="expression" dxfId="13693" priority="63738">
      <formula>$V136=2</formula>
    </cfRule>
    <cfRule type="expression" dxfId="13692" priority="63739">
      <formula>$V136=1</formula>
    </cfRule>
  </conditionalFormatting>
  <conditionalFormatting sqref="Y136">
    <cfRule type="expression" dxfId="13691" priority="63732">
      <formula>#REF!=4</formula>
    </cfRule>
    <cfRule type="expression" dxfId="13690" priority="63733">
      <formula>#REF!=3</formula>
    </cfRule>
    <cfRule type="expression" dxfId="13689" priority="63734">
      <formula>#REF!=2</formula>
    </cfRule>
    <cfRule type="expression" dxfId="13688" priority="63735">
      <formula>#REF!=1</formula>
    </cfRule>
  </conditionalFormatting>
  <conditionalFormatting sqref="X136">
    <cfRule type="expression" dxfId="13687" priority="63728">
      <formula>$V136=4</formula>
    </cfRule>
    <cfRule type="expression" dxfId="13686" priority="63729">
      <formula>$V136=3</formula>
    </cfRule>
    <cfRule type="expression" dxfId="13685" priority="63730">
      <formula>$V136=2</formula>
    </cfRule>
    <cfRule type="expression" dxfId="13684" priority="63731">
      <formula>$V136=1</formula>
    </cfRule>
  </conditionalFormatting>
  <conditionalFormatting sqref="X136">
    <cfRule type="expression" dxfId="13683" priority="63724">
      <formula>#REF!=4</formula>
    </cfRule>
    <cfRule type="expression" dxfId="13682" priority="63725">
      <formula>#REF!=3</formula>
    </cfRule>
    <cfRule type="expression" dxfId="13681" priority="63726">
      <formula>#REF!=2</formula>
    </cfRule>
    <cfRule type="expression" dxfId="13680" priority="63727">
      <formula>#REF!=1</formula>
    </cfRule>
  </conditionalFormatting>
  <conditionalFormatting sqref="Y137:Y145">
    <cfRule type="expression" dxfId="13679" priority="63720">
      <formula>$V137=4</formula>
    </cfRule>
    <cfRule type="expression" dxfId="13678" priority="63721">
      <formula>$V137=3</formula>
    </cfRule>
    <cfRule type="expression" dxfId="13677" priority="63722">
      <formula>$V137=2</formula>
    </cfRule>
    <cfRule type="expression" dxfId="13676" priority="63723">
      <formula>$V137=1</formula>
    </cfRule>
  </conditionalFormatting>
  <conditionalFormatting sqref="Y137:Y145">
    <cfRule type="expression" dxfId="13675" priority="63716">
      <formula>#REF!=4</formula>
    </cfRule>
    <cfRule type="expression" dxfId="13674" priority="63717">
      <formula>#REF!=3</formula>
    </cfRule>
    <cfRule type="expression" dxfId="13673" priority="63718">
      <formula>#REF!=2</formula>
    </cfRule>
    <cfRule type="expression" dxfId="13672" priority="63719">
      <formula>#REF!=1</formula>
    </cfRule>
  </conditionalFormatting>
  <conditionalFormatting sqref="X137:X145">
    <cfRule type="expression" dxfId="13671" priority="63712">
      <formula>$V137=4</formula>
    </cfRule>
    <cfRule type="expression" dxfId="13670" priority="63713">
      <formula>$V137=3</formula>
    </cfRule>
    <cfRule type="expression" dxfId="13669" priority="63714">
      <formula>$V137=2</formula>
    </cfRule>
    <cfRule type="expression" dxfId="13668" priority="63715">
      <formula>$V137=1</formula>
    </cfRule>
  </conditionalFormatting>
  <conditionalFormatting sqref="X137:X145">
    <cfRule type="expression" dxfId="13667" priority="63708">
      <formula>#REF!=4</formula>
    </cfRule>
    <cfRule type="expression" dxfId="13666" priority="63709">
      <formula>#REF!=3</formula>
    </cfRule>
    <cfRule type="expression" dxfId="13665" priority="63710">
      <formula>#REF!=2</formula>
    </cfRule>
    <cfRule type="expression" dxfId="13664" priority="63711">
      <formula>#REF!=1</formula>
    </cfRule>
  </conditionalFormatting>
  <conditionalFormatting sqref="J150:J162 O174:O186 J164:J201 J203:J205">
    <cfRule type="expression" dxfId="13663" priority="63651">
      <formula>#REF!=4</formula>
    </cfRule>
    <cfRule type="expression" dxfId="13662" priority="63652">
      <formula>#REF!=3</formula>
    </cfRule>
    <cfRule type="expression" dxfId="13661" priority="63653">
      <formula>#REF!=2</formula>
    </cfRule>
    <cfRule type="expression" dxfId="13660" priority="63654">
      <formula>#REF!=1</formula>
    </cfRule>
  </conditionalFormatting>
  <conditionalFormatting sqref="J150:J162 J164:J201 J203:J205">
    <cfRule type="expression" dxfId="13659" priority="63655">
      <formula>#REF!=4</formula>
    </cfRule>
    <cfRule type="expression" dxfId="13658" priority="63656">
      <formula>#REF!=3</formula>
    </cfRule>
    <cfRule type="expression" dxfId="13657" priority="63657">
      <formula>#REF!=2</formula>
    </cfRule>
    <cfRule type="expression" dxfId="13656" priority="63658">
      <formula>#REF!=1</formula>
    </cfRule>
    <cfRule type="expression" dxfId="13655" priority="63659">
      <formula>#REF!=4</formula>
    </cfRule>
    <cfRule type="expression" dxfId="13654" priority="63660">
      <formula>#REF!=3</formula>
    </cfRule>
    <cfRule type="expression" dxfId="13653" priority="63661">
      <formula>#REF!=2</formula>
    </cfRule>
    <cfRule type="expression" dxfId="13652" priority="63662">
      <formula>#REF!=1</formula>
    </cfRule>
  </conditionalFormatting>
  <conditionalFormatting sqref="O174:O186">
    <cfRule type="expression" dxfId="13651" priority="63647">
      <formula>$V174=4</formula>
    </cfRule>
    <cfRule type="expression" dxfId="13650" priority="63648">
      <formula>$V174=3</formula>
    </cfRule>
    <cfRule type="expression" dxfId="13649" priority="63649">
      <formula>$V174=2</formula>
    </cfRule>
    <cfRule type="expression" dxfId="13648" priority="63650">
      <formula>$V174=1</formula>
    </cfRule>
  </conditionalFormatting>
  <conditionalFormatting sqref="X171:Y186">
    <cfRule type="expression" dxfId="13647" priority="63618">
      <formula>$V171=4</formula>
    </cfRule>
    <cfRule type="expression" dxfId="13646" priority="63619">
      <formula>$V171=3</formula>
    </cfRule>
    <cfRule type="expression" dxfId="13645" priority="63620">
      <formula>$V171=2</formula>
    </cfRule>
    <cfRule type="expression" dxfId="13644" priority="63621">
      <formula>$V171=1</formula>
    </cfRule>
  </conditionalFormatting>
  <conditionalFormatting sqref="K140:K157 F157:H158 F160 K159:K201 K203:K208 F201:I201 F206:H208">
    <cfRule type="expression" dxfId="13643" priority="63639">
      <formula>#REF!=4</formula>
    </cfRule>
    <cfRule type="expression" dxfId="13642" priority="63640">
      <formula>#REF!=3</formula>
    </cfRule>
    <cfRule type="expression" dxfId="13641" priority="63641">
      <formula>#REF!=2</formula>
    </cfRule>
    <cfRule type="expression" dxfId="13640" priority="63642">
      <formula>#REF!=1</formula>
    </cfRule>
    <cfRule type="expression" dxfId="13639" priority="63643">
      <formula>#REF!=4</formula>
    </cfRule>
    <cfRule type="expression" dxfId="13638" priority="63644">
      <formula>#REF!=3</formula>
    </cfRule>
    <cfRule type="expression" dxfId="13637" priority="63645">
      <formula>#REF!=2</formula>
    </cfRule>
    <cfRule type="expression" dxfId="13636" priority="63646">
      <formula>#REF!=1</formula>
    </cfRule>
  </conditionalFormatting>
  <conditionalFormatting sqref="D151:E152">
    <cfRule type="expression" dxfId="13635" priority="63635">
      <formula>$V151=4</formula>
    </cfRule>
    <cfRule type="expression" dxfId="13634" priority="63636">
      <formula>$V151=3</formula>
    </cfRule>
    <cfRule type="expression" dxfId="13633" priority="63637">
      <formula>$V151=2</formula>
    </cfRule>
    <cfRule type="expression" dxfId="13632" priority="63638">
      <formula>$V151=1</formula>
    </cfRule>
  </conditionalFormatting>
  <conditionalFormatting sqref="X171:Y186 X203:Y203 X206:Y206">
    <cfRule type="expression" dxfId="13631" priority="63622">
      <formula>#REF!=4</formula>
    </cfRule>
    <cfRule type="expression" dxfId="13630" priority="63623">
      <formula>#REF!=3</formula>
    </cfRule>
    <cfRule type="expression" dxfId="13629" priority="63624">
      <formula>#REF!=2</formula>
    </cfRule>
    <cfRule type="expression" dxfId="13628" priority="63625">
      <formula>#REF!=1</formula>
    </cfRule>
  </conditionalFormatting>
  <conditionalFormatting sqref="B140">
    <cfRule type="expression" dxfId="13627" priority="63614">
      <formula>$V140=4</formula>
    </cfRule>
    <cfRule type="expression" dxfId="13626" priority="63615">
      <formula>$V140=3</formula>
    </cfRule>
    <cfRule type="expression" dxfId="13625" priority="63616">
      <formula>$V140=2</formula>
    </cfRule>
    <cfRule type="expression" dxfId="13624" priority="63617">
      <formula>$V140=1</formula>
    </cfRule>
  </conditionalFormatting>
  <conditionalFormatting sqref="F139:H145">
    <cfRule type="expression" dxfId="13623" priority="63606">
      <formula>#REF!=4</formula>
    </cfRule>
    <cfRule type="expression" dxfId="13622" priority="63607">
      <formula>#REF!=3</formula>
    </cfRule>
    <cfRule type="expression" dxfId="13621" priority="63608">
      <formula>#REF!=2</formula>
    </cfRule>
    <cfRule type="expression" dxfId="13620" priority="63609">
      <formula>#REF!=1</formula>
    </cfRule>
    <cfRule type="expression" dxfId="13619" priority="63610">
      <formula>#REF!=4</formula>
    </cfRule>
    <cfRule type="expression" dxfId="13618" priority="63611">
      <formula>#REF!=3</formula>
    </cfRule>
    <cfRule type="expression" dxfId="13617" priority="63612">
      <formula>#REF!=2</formula>
    </cfRule>
    <cfRule type="expression" dxfId="13616" priority="63613">
      <formula>#REF!=1</formula>
    </cfRule>
  </conditionalFormatting>
  <conditionalFormatting sqref="F139:H145">
    <cfRule type="expression" dxfId="13615" priority="63602">
      <formula>$V139=4</formula>
    </cfRule>
    <cfRule type="expression" dxfId="13614" priority="63603">
      <formula>$V139=3</formula>
    </cfRule>
    <cfRule type="expression" dxfId="13613" priority="63604">
      <formula>$V139=2</formula>
    </cfRule>
    <cfRule type="expression" dxfId="13612" priority="63605">
      <formula>$V139=1</formula>
    </cfRule>
  </conditionalFormatting>
  <conditionalFormatting sqref="F146:H149">
    <cfRule type="expression" dxfId="13611" priority="63573">
      <formula>#REF!=4</formula>
    </cfRule>
    <cfRule type="expression" dxfId="13610" priority="63574">
      <formula>#REF!=3</formula>
    </cfRule>
    <cfRule type="expression" dxfId="13609" priority="63575">
      <formula>#REF!=2</formula>
    </cfRule>
    <cfRule type="expression" dxfId="13608" priority="63576">
      <formula>#REF!=1</formula>
    </cfRule>
    <cfRule type="expression" dxfId="13607" priority="63577">
      <formula>#REF!=4</formula>
    </cfRule>
    <cfRule type="expression" dxfId="13606" priority="63578">
      <formula>#REF!=3</formula>
    </cfRule>
    <cfRule type="expression" dxfId="13605" priority="63579">
      <formula>#REF!=2</formula>
    </cfRule>
    <cfRule type="expression" dxfId="13604" priority="63580">
      <formula>#REF!=1</formula>
    </cfRule>
  </conditionalFormatting>
  <conditionalFormatting sqref="F146:H149">
    <cfRule type="expression" dxfId="13603" priority="63569">
      <formula>$V146=4</formula>
    </cfRule>
    <cfRule type="expression" dxfId="13602" priority="63570">
      <formula>$V146=3</formula>
    </cfRule>
    <cfRule type="expression" dxfId="13601" priority="63571">
      <formula>$V146=2</formula>
    </cfRule>
    <cfRule type="expression" dxfId="13600" priority="63572">
      <formula>$V146=1</formula>
    </cfRule>
  </conditionalFormatting>
  <conditionalFormatting sqref="Y146:Y149">
    <cfRule type="expression" dxfId="13599" priority="63565">
      <formula>$V146=4</formula>
    </cfRule>
    <cfRule type="expression" dxfId="13598" priority="63566">
      <formula>$V146=3</formula>
    </cfRule>
    <cfRule type="expression" dxfId="13597" priority="63567">
      <formula>$V146=2</formula>
    </cfRule>
    <cfRule type="expression" dxfId="13596" priority="63568">
      <formula>$V146=1</formula>
    </cfRule>
  </conditionalFormatting>
  <conditionalFormatting sqref="Y146:Y149">
    <cfRule type="expression" dxfId="13595" priority="63561">
      <formula>#REF!=4</formula>
    </cfRule>
    <cfRule type="expression" dxfId="13594" priority="63562">
      <formula>#REF!=3</formula>
    </cfRule>
    <cfRule type="expression" dxfId="13593" priority="63563">
      <formula>#REF!=2</formula>
    </cfRule>
    <cfRule type="expression" dxfId="13592" priority="63564">
      <formula>#REF!=1</formula>
    </cfRule>
  </conditionalFormatting>
  <conditionalFormatting sqref="X146:X149">
    <cfRule type="expression" dxfId="13591" priority="63557">
      <formula>$V146=4</formula>
    </cfRule>
    <cfRule type="expression" dxfId="13590" priority="63558">
      <formula>$V146=3</formula>
    </cfRule>
    <cfRule type="expression" dxfId="13589" priority="63559">
      <formula>$V146=2</formula>
    </cfRule>
    <cfRule type="expression" dxfId="13588" priority="63560">
      <formula>$V146=1</formula>
    </cfRule>
  </conditionalFormatting>
  <conditionalFormatting sqref="X146:X149">
    <cfRule type="expression" dxfId="13587" priority="63553">
      <formula>#REF!=4</formula>
    </cfRule>
    <cfRule type="expression" dxfId="13586" priority="63554">
      <formula>#REF!=3</formula>
    </cfRule>
    <cfRule type="expression" dxfId="13585" priority="63555">
      <formula>#REF!=2</formula>
    </cfRule>
    <cfRule type="expression" dxfId="13584" priority="63556">
      <formula>#REF!=1</formula>
    </cfRule>
  </conditionalFormatting>
  <conditionalFormatting sqref="O146:P154">
    <cfRule type="expression" dxfId="13583" priority="63549">
      <formula>$V146=4</formula>
    </cfRule>
    <cfRule type="expression" dxfId="13582" priority="63550">
      <formula>$V146=3</formula>
    </cfRule>
    <cfRule type="expression" dxfId="13581" priority="63551">
      <formula>$V146=2</formula>
    </cfRule>
    <cfRule type="expression" dxfId="13580" priority="63552">
      <formula>$V146=1</formula>
    </cfRule>
  </conditionalFormatting>
  <conditionalFormatting sqref="O146:O154">
    <cfRule type="expression" dxfId="13579" priority="63545">
      <formula>#REF!=4</formula>
    </cfRule>
    <cfRule type="expression" dxfId="13578" priority="63546">
      <formula>#REF!=3</formula>
    </cfRule>
    <cfRule type="expression" dxfId="13577" priority="63547">
      <formula>#REF!=2</formula>
    </cfRule>
    <cfRule type="expression" dxfId="13576" priority="63548">
      <formula>#REF!=1</formula>
    </cfRule>
  </conditionalFormatting>
  <conditionalFormatting sqref="Q146">
    <cfRule type="expression" dxfId="13575" priority="63541">
      <formula>$V146=4</formula>
    </cfRule>
    <cfRule type="expression" dxfId="13574" priority="63542">
      <formula>$V146=3</formula>
    </cfRule>
    <cfRule type="expression" dxfId="13573" priority="63543">
      <formula>$V146=2</formula>
    </cfRule>
    <cfRule type="expression" dxfId="13572" priority="63544">
      <formula>$V146=1</formula>
    </cfRule>
  </conditionalFormatting>
  <conditionalFormatting sqref="Y150:Y154">
    <cfRule type="expression" dxfId="13571" priority="63537">
      <formula>$V150=4</formula>
    </cfRule>
    <cfRule type="expression" dxfId="13570" priority="63538">
      <formula>$V150=3</formula>
    </cfRule>
    <cfRule type="expression" dxfId="13569" priority="63539">
      <formula>$V150=2</formula>
    </cfRule>
    <cfRule type="expression" dxfId="13568" priority="63540">
      <formula>$V150=1</formula>
    </cfRule>
  </conditionalFormatting>
  <conditionalFormatting sqref="Y150:Y154">
    <cfRule type="expression" dxfId="13567" priority="63533">
      <formula>#REF!=4</formula>
    </cfRule>
    <cfRule type="expression" dxfId="13566" priority="63534">
      <formula>#REF!=3</formula>
    </cfRule>
    <cfRule type="expression" dxfId="13565" priority="63535">
      <formula>#REF!=2</formula>
    </cfRule>
    <cfRule type="expression" dxfId="13564" priority="63536">
      <formula>#REF!=1</formula>
    </cfRule>
  </conditionalFormatting>
  <conditionalFormatting sqref="X150:X154">
    <cfRule type="expression" dxfId="13563" priority="63529">
      <formula>$V150=4</formula>
    </cfRule>
    <cfRule type="expression" dxfId="13562" priority="63530">
      <formula>$V150=3</formula>
    </cfRule>
    <cfRule type="expression" dxfId="13561" priority="63531">
      <formula>$V150=2</formula>
    </cfRule>
    <cfRule type="expression" dxfId="13560" priority="63532">
      <formula>$V150=1</formula>
    </cfRule>
  </conditionalFormatting>
  <conditionalFormatting sqref="X150:X154">
    <cfRule type="expression" dxfId="13559" priority="63525">
      <formula>#REF!=4</formula>
    </cfRule>
    <cfRule type="expression" dxfId="13558" priority="63526">
      <formula>#REF!=3</formula>
    </cfRule>
    <cfRule type="expression" dxfId="13557" priority="63527">
      <formula>#REF!=2</formula>
    </cfRule>
    <cfRule type="expression" dxfId="13556" priority="63528">
      <formula>#REF!=1</formula>
    </cfRule>
  </conditionalFormatting>
  <conditionalFormatting sqref="F150:H150 F151">
    <cfRule type="expression" dxfId="13555" priority="63517">
      <formula>#REF!=4</formula>
    </cfRule>
    <cfRule type="expression" dxfId="13554" priority="63518">
      <formula>#REF!=3</formula>
    </cfRule>
    <cfRule type="expression" dxfId="13553" priority="63519">
      <formula>#REF!=2</formula>
    </cfRule>
    <cfRule type="expression" dxfId="13552" priority="63520">
      <formula>#REF!=1</formula>
    </cfRule>
    <cfRule type="expression" dxfId="13551" priority="63521">
      <formula>#REF!=4</formula>
    </cfRule>
    <cfRule type="expression" dxfId="13550" priority="63522">
      <formula>#REF!=3</formula>
    </cfRule>
    <cfRule type="expression" dxfId="13549" priority="63523">
      <formula>#REF!=2</formula>
    </cfRule>
    <cfRule type="expression" dxfId="13548" priority="63524">
      <formula>#REF!=1</formula>
    </cfRule>
  </conditionalFormatting>
  <conditionalFormatting sqref="F150:H150">
    <cfRule type="expression" dxfId="13547" priority="63513">
      <formula>$V150=4</formula>
    </cfRule>
    <cfRule type="expression" dxfId="13546" priority="63514">
      <formula>$V150=3</formula>
    </cfRule>
    <cfRule type="expression" dxfId="13545" priority="63515">
      <formula>$V150=2</formula>
    </cfRule>
    <cfRule type="expression" dxfId="13544" priority="63516">
      <formula>$V150=1</formula>
    </cfRule>
  </conditionalFormatting>
  <conditionalFormatting sqref="G151:H151">
    <cfRule type="expression" dxfId="13543" priority="63484">
      <formula>#REF!=4</formula>
    </cfRule>
    <cfRule type="expression" dxfId="13542" priority="63485">
      <formula>#REF!=3</formula>
    </cfRule>
    <cfRule type="expression" dxfId="13541" priority="63486">
      <formula>#REF!=2</formula>
    </cfRule>
    <cfRule type="expression" dxfId="13540" priority="63487">
      <formula>#REF!=1</formula>
    </cfRule>
    <cfRule type="expression" dxfId="13539" priority="63488">
      <formula>#REF!=4</formula>
    </cfRule>
    <cfRule type="expression" dxfId="13538" priority="63489">
      <formula>#REF!=3</formula>
    </cfRule>
    <cfRule type="expression" dxfId="13537" priority="63490">
      <formula>#REF!=2</formula>
    </cfRule>
    <cfRule type="expression" dxfId="13536" priority="63491">
      <formula>#REF!=1</formula>
    </cfRule>
  </conditionalFormatting>
  <conditionalFormatting sqref="G151:H151">
    <cfRule type="expression" dxfId="13535" priority="63480">
      <formula>$V151=4</formula>
    </cfRule>
    <cfRule type="expression" dxfId="13534" priority="63481">
      <formula>$V151=3</formula>
    </cfRule>
    <cfRule type="expression" dxfId="13533" priority="63482">
      <formula>$V151=2</formula>
    </cfRule>
    <cfRule type="expression" dxfId="13532" priority="63483">
      <formula>$V151=1</formula>
    </cfRule>
  </conditionalFormatting>
  <conditionalFormatting sqref="F152:F154">
    <cfRule type="expression" dxfId="13531" priority="63472">
      <formula>#REF!=4</formula>
    </cfRule>
    <cfRule type="expression" dxfId="13530" priority="63473">
      <formula>#REF!=3</formula>
    </cfRule>
    <cfRule type="expression" dxfId="13529" priority="63474">
      <formula>#REF!=2</formula>
    </cfRule>
    <cfRule type="expression" dxfId="13528" priority="63475">
      <formula>#REF!=1</formula>
    </cfRule>
    <cfRule type="expression" dxfId="13527" priority="63476">
      <formula>#REF!=4</formula>
    </cfRule>
    <cfRule type="expression" dxfId="13526" priority="63477">
      <formula>#REF!=3</formula>
    </cfRule>
    <cfRule type="expression" dxfId="13525" priority="63478">
      <formula>#REF!=2</formula>
    </cfRule>
    <cfRule type="expression" dxfId="13524" priority="63479">
      <formula>#REF!=1</formula>
    </cfRule>
  </conditionalFormatting>
  <conditionalFormatting sqref="F152:F154">
    <cfRule type="expression" dxfId="13523" priority="63468">
      <formula>$V152=4</formula>
    </cfRule>
    <cfRule type="expression" dxfId="13522" priority="63469">
      <formula>$V152=3</formula>
    </cfRule>
    <cfRule type="expression" dxfId="13521" priority="63470">
      <formula>$V152=2</formula>
    </cfRule>
    <cfRule type="expression" dxfId="13520" priority="63471">
      <formula>$V152=1</formula>
    </cfRule>
  </conditionalFormatting>
  <conditionalFormatting sqref="G152:H154">
    <cfRule type="expression" dxfId="13519" priority="63439">
      <formula>#REF!=4</formula>
    </cfRule>
    <cfRule type="expression" dxfId="13518" priority="63440">
      <formula>#REF!=3</formula>
    </cfRule>
    <cfRule type="expression" dxfId="13517" priority="63441">
      <formula>#REF!=2</formula>
    </cfRule>
    <cfRule type="expression" dxfId="13516" priority="63442">
      <formula>#REF!=1</formula>
    </cfRule>
    <cfRule type="expression" dxfId="13515" priority="63443">
      <formula>#REF!=4</formula>
    </cfRule>
    <cfRule type="expression" dxfId="13514" priority="63444">
      <formula>#REF!=3</formula>
    </cfRule>
    <cfRule type="expression" dxfId="13513" priority="63445">
      <formula>#REF!=2</formula>
    </cfRule>
    <cfRule type="expression" dxfId="13512" priority="63446">
      <formula>#REF!=1</formula>
    </cfRule>
  </conditionalFormatting>
  <conditionalFormatting sqref="G152:H154">
    <cfRule type="expression" dxfId="13511" priority="63435">
      <formula>$V152=4</formula>
    </cfRule>
    <cfRule type="expression" dxfId="13510" priority="63436">
      <formula>$V152=3</formula>
    </cfRule>
    <cfRule type="expression" dxfId="13509" priority="63437">
      <formula>$V152=2</formula>
    </cfRule>
    <cfRule type="expression" dxfId="13508" priority="63438">
      <formula>$V152=1</formula>
    </cfRule>
  </conditionalFormatting>
  <conditionalFormatting sqref="U151:U154">
    <cfRule type="expression" dxfId="13507" priority="63415">
      <formula>$V151=4</formula>
    </cfRule>
    <cfRule type="expression" dxfId="13506" priority="63416">
      <formula>$V151=3</formula>
    </cfRule>
    <cfRule type="expression" dxfId="13505" priority="63417">
      <formula>$V151=2</formula>
    </cfRule>
    <cfRule type="expression" dxfId="13504" priority="63418">
      <formula>$V151=1</formula>
    </cfRule>
  </conditionalFormatting>
  <conditionalFormatting sqref="D153">
    <cfRule type="expression" dxfId="13503" priority="63411">
      <formula>$V153=4</formula>
    </cfRule>
    <cfRule type="expression" dxfId="13502" priority="63412">
      <formula>$V153=3</formula>
    </cfRule>
    <cfRule type="expression" dxfId="13501" priority="63413">
      <formula>$V153=2</formula>
    </cfRule>
    <cfRule type="expression" dxfId="13500" priority="63414">
      <formula>$V153=1</formula>
    </cfRule>
  </conditionalFormatting>
  <conditionalFormatting sqref="D153">
    <cfRule type="expression" dxfId="13499" priority="63403">
      <formula>#REF!=4</formula>
    </cfRule>
    <cfRule type="expression" dxfId="13498" priority="63404">
      <formula>#REF!=3</formula>
    </cfRule>
    <cfRule type="expression" dxfId="13497" priority="63405">
      <formula>#REF!=2</formula>
    </cfRule>
    <cfRule type="expression" dxfId="13496" priority="63406">
      <formula>#REF!=1</formula>
    </cfRule>
    <cfRule type="expression" dxfId="13495" priority="63407">
      <formula>#REF!=4</formula>
    </cfRule>
    <cfRule type="expression" dxfId="13494" priority="63408">
      <formula>#REF!=3</formula>
    </cfRule>
    <cfRule type="expression" dxfId="13493" priority="63409">
      <formula>#REF!=2</formula>
    </cfRule>
    <cfRule type="expression" dxfId="13492" priority="63410">
      <formula>#REF!=1</formula>
    </cfRule>
  </conditionalFormatting>
  <conditionalFormatting sqref="F159">
    <cfRule type="expression" dxfId="13491" priority="63395">
      <formula>#REF!=4</formula>
    </cfRule>
    <cfRule type="expression" dxfId="13490" priority="63396">
      <formula>#REF!=3</formula>
    </cfRule>
    <cfRule type="expression" dxfId="13489" priority="63397">
      <formula>#REF!=2</formula>
    </cfRule>
    <cfRule type="expression" dxfId="13488" priority="63398">
      <formula>#REF!=1</formula>
    </cfRule>
    <cfRule type="expression" dxfId="13487" priority="63399">
      <formula>#REF!=4</formula>
    </cfRule>
    <cfRule type="expression" dxfId="13486" priority="63400">
      <formula>#REF!=3</formula>
    </cfRule>
    <cfRule type="expression" dxfId="13485" priority="63401">
      <formula>#REF!=2</formula>
    </cfRule>
    <cfRule type="expression" dxfId="13484" priority="63402">
      <formula>#REF!=1</formula>
    </cfRule>
  </conditionalFormatting>
  <conditionalFormatting sqref="F159">
    <cfRule type="expression" dxfId="13483" priority="63391">
      <formula>$V159=4</formula>
    </cfRule>
    <cfRule type="expression" dxfId="13482" priority="63392">
      <formula>$V159=3</formula>
    </cfRule>
    <cfRule type="expression" dxfId="13481" priority="63393">
      <formula>$V159=2</formula>
    </cfRule>
    <cfRule type="expression" dxfId="13480" priority="63394">
      <formula>$V159=1</formula>
    </cfRule>
  </conditionalFormatting>
  <conditionalFormatting sqref="G159:H160">
    <cfRule type="expression" dxfId="13479" priority="63383">
      <formula>#REF!=4</formula>
    </cfRule>
    <cfRule type="expression" dxfId="13478" priority="63384">
      <formula>#REF!=3</formula>
    </cfRule>
    <cfRule type="expression" dxfId="13477" priority="63385">
      <formula>#REF!=2</formula>
    </cfRule>
    <cfRule type="expression" dxfId="13476" priority="63386">
      <formula>#REF!=1</formula>
    </cfRule>
    <cfRule type="expression" dxfId="13475" priority="63387">
      <formula>#REF!=4</formula>
    </cfRule>
    <cfRule type="expression" dxfId="13474" priority="63388">
      <formula>#REF!=3</formula>
    </cfRule>
    <cfRule type="expression" dxfId="13473" priority="63389">
      <formula>#REF!=2</formula>
    </cfRule>
    <cfRule type="expression" dxfId="13472" priority="63390">
      <formula>#REF!=1</formula>
    </cfRule>
  </conditionalFormatting>
  <conditionalFormatting sqref="G159:H160">
    <cfRule type="expression" dxfId="13471" priority="63379">
      <formula>$V159=4</formula>
    </cfRule>
    <cfRule type="expression" dxfId="13470" priority="63380">
      <formula>$V159=3</formula>
    </cfRule>
    <cfRule type="expression" dxfId="13469" priority="63381">
      <formula>$V159=2</formula>
    </cfRule>
    <cfRule type="expression" dxfId="13468" priority="63382">
      <formula>$V159=1</formula>
    </cfRule>
  </conditionalFormatting>
  <conditionalFormatting sqref="Y155:Y159">
    <cfRule type="expression" dxfId="13467" priority="63375">
      <formula>$V155=4</formula>
    </cfRule>
    <cfRule type="expression" dxfId="13466" priority="63376">
      <formula>$V155=3</formula>
    </cfRule>
    <cfRule type="expression" dxfId="13465" priority="63377">
      <formula>$V155=2</formula>
    </cfRule>
    <cfRule type="expression" dxfId="13464" priority="63378">
      <formula>$V155=1</formula>
    </cfRule>
  </conditionalFormatting>
  <conditionalFormatting sqref="Y155:Y159">
    <cfRule type="expression" dxfId="13463" priority="63371">
      <formula>#REF!=4</formula>
    </cfRule>
    <cfRule type="expression" dxfId="13462" priority="63372">
      <formula>#REF!=3</formula>
    </cfRule>
    <cfRule type="expression" dxfId="13461" priority="63373">
      <formula>#REF!=2</formula>
    </cfRule>
    <cfRule type="expression" dxfId="13460" priority="63374">
      <formula>#REF!=1</formula>
    </cfRule>
  </conditionalFormatting>
  <conditionalFormatting sqref="X155:X159">
    <cfRule type="expression" dxfId="13459" priority="63367">
      <formula>$V155=4</formula>
    </cfRule>
    <cfRule type="expression" dxfId="13458" priority="63368">
      <formula>$V155=3</formula>
    </cfRule>
    <cfRule type="expression" dxfId="13457" priority="63369">
      <formula>$V155=2</formula>
    </cfRule>
    <cfRule type="expression" dxfId="13456" priority="63370">
      <formula>$V155=1</formula>
    </cfRule>
  </conditionalFormatting>
  <conditionalFormatting sqref="X155:X159">
    <cfRule type="expression" dxfId="13455" priority="63363">
      <formula>#REF!=4</formula>
    </cfRule>
    <cfRule type="expression" dxfId="13454" priority="63364">
      <formula>#REF!=3</formula>
    </cfRule>
    <cfRule type="expression" dxfId="13453" priority="63365">
      <formula>#REF!=2</formula>
    </cfRule>
    <cfRule type="expression" dxfId="13452" priority="63366">
      <formula>#REF!=1</formula>
    </cfRule>
  </conditionalFormatting>
  <conditionalFormatting sqref="M155:N155">
    <cfRule type="expression" dxfId="13451" priority="63359">
      <formula>$V155=4</formula>
    </cfRule>
    <cfRule type="expression" dxfId="13450" priority="63360">
      <formula>$V155=3</formula>
    </cfRule>
    <cfRule type="expression" dxfId="13449" priority="63361">
      <formula>$V155=2</formula>
    </cfRule>
    <cfRule type="expression" dxfId="13448" priority="63362">
      <formula>$V155=1</formula>
    </cfRule>
  </conditionalFormatting>
  <conditionalFormatting sqref="O155:P155">
    <cfRule type="expression" dxfId="13447" priority="63355">
      <formula>$V155=4</formula>
    </cfRule>
    <cfRule type="expression" dxfId="13446" priority="63356">
      <formula>$V155=3</formula>
    </cfRule>
    <cfRule type="expression" dxfId="13445" priority="63357">
      <formula>$V155=2</formula>
    </cfRule>
    <cfRule type="expression" dxfId="13444" priority="63358">
      <formula>$V155=1</formula>
    </cfRule>
  </conditionalFormatting>
  <conditionalFormatting sqref="O155">
    <cfRule type="expression" dxfId="13443" priority="63351">
      <formula>#REF!=4</formula>
    </cfRule>
    <cfRule type="expression" dxfId="13442" priority="63352">
      <formula>#REF!=3</formula>
    </cfRule>
    <cfRule type="expression" dxfId="13441" priority="63353">
      <formula>#REF!=2</formula>
    </cfRule>
    <cfRule type="expression" dxfId="13440" priority="63354">
      <formula>#REF!=1</formula>
    </cfRule>
  </conditionalFormatting>
  <conditionalFormatting sqref="M156:N159">
    <cfRule type="expression" dxfId="13439" priority="63347">
      <formula>$V156=4</formula>
    </cfRule>
    <cfRule type="expression" dxfId="13438" priority="63348">
      <formula>$V156=3</formula>
    </cfRule>
    <cfRule type="expression" dxfId="13437" priority="63349">
      <formula>$V156=2</formula>
    </cfRule>
    <cfRule type="expression" dxfId="13436" priority="63350">
      <formula>$V156=1</formula>
    </cfRule>
  </conditionalFormatting>
  <conditionalFormatting sqref="O156:P159">
    <cfRule type="expression" dxfId="13435" priority="63343">
      <formula>$V156=4</formula>
    </cfRule>
    <cfRule type="expression" dxfId="13434" priority="63344">
      <formula>$V156=3</formula>
    </cfRule>
    <cfRule type="expression" dxfId="13433" priority="63345">
      <formula>$V156=2</formula>
    </cfRule>
    <cfRule type="expression" dxfId="13432" priority="63346">
      <formula>$V156=1</formula>
    </cfRule>
  </conditionalFormatting>
  <conditionalFormatting sqref="O156:O159">
    <cfRule type="expression" dxfId="13431" priority="63339">
      <formula>#REF!=4</formula>
    </cfRule>
    <cfRule type="expression" dxfId="13430" priority="63340">
      <formula>#REF!=3</formula>
    </cfRule>
    <cfRule type="expression" dxfId="13429" priority="63341">
      <formula>#REF!=2</formula>
    </cfRule>
    <cfRule type="expression" dxfId="13428" priority="63342">
      <formula>#REF!=1</formula>
    </cfRule>
  </conditionalFormatting>
  <conditionalFormatting sqref="F155">
    <cfRule type="expression" dxfId="13427" priority="63331">
      <formula>#REF!=4</formula>
    </cfRule>
    <cfRule type="expression" dxfId="13426" priority="63332">
      <formula>#REF!=3</formula>
    </cfRule>
    <cfRule type="expression" dxfId="13425" priority="63333">
      <formula>#REF!=2</formula>
    </cfRule>
    <cfRule type="expression" dxfId="13424" priority="63334">
      <formula>#REF!=1</formula>
    </cfRule>
    <cfRule type="expression" dxfId="13423" priority="63335">
      <formula>#REF!=4</formula>
    </cfRule>
    <cfRule type="expression" dxfId="13422" priority="63336">
      <formula>#REF!=3</formula>
    </cfRule>
    <cfRule type="expression" dxfId="13421" priority="63337">
      <formula>#REF!=2</formula>
    </cfRule>
    <cfRule type="expression" dxfId="13420" priority="63338">
      <formula>#REF!=1</formula>
    </cfRule>
  </conditionalFormatting>
  <conditionalFormatting sqref="F155">
    <cfRule type="expression" dxfId="13419" priority="63327">
      <formula>$V155=4</formula>
    </cfRule>
    <cfRule type="expression" dxfId="13418" priority="63328">
      <formula>$V155=3</formula>
    </cfRule>
    <cfRule type="expression" dxfId="13417" priority="63329">
      <formula>$V155=2</formula>
    </cfRule>
    <cfRule type="expression" dxfId="13416" priority="63330">
      <formula>$V155=1</formula>
    </cfRule>
  </conditionalFormatting>
  <conditionalFormatting sqref="G155:H155">
    <cfRule type="expression" dxfId="13415" priority="63319">
      <formula>#REF!=4</formula>
    </cfRule>
    <cfRule type="expression" dxfId="13414" priority="63320">
      <formula>#REF!=3</formula>
    </cfRule>
    <cfRule type="expression" dxfId="13413" priority="63321">
      <formula>#REF!=2</formula>
    </cfRule>
    <cfRule type="expression" dxfId="13412" priority="63322">
      <formula>#REF!=1</formula>
    </cfRule>
    <cfRule type="expression" dxfId="13411" priority="63323">
      <formula>#REF!=4</formula>
    </cfRule>
    <cfRule type="expression" dxfId="13410" priority="63324">
      <formula>#REF!=3</formula>
    </cfRule>
    <cfRule type="expression" dxfId="13409" priority="63325">
      <formula>#REF!=2</formula>
    </cfRule>
    <cfRule type="expression" dxfId="13408" priority="63326">
      <formula>#REF!=1</formula>
    </cfRule>
  </conditionalFormatting>
  <conditionalFormatting sqref="G155:H155">
    <cfRule type="expression" dxfId="13407" priority="63315">
      <formula>$V155=4</formula>
    </cfRule>
    <cfRule type="expression" dxfId="13406" priority="63316">
      <formula>$V155=3</formula>
    </cfRule>
    <cfRule type="expression" dxfId="13405" priority="63317">
      <formula>$V155=2</formula>
    </cfRule>
    <cfRule type="expression" dxfId="13404" priority="63318">
      <formula>$V155=1</formula>
    </cfRule>
  </conditionalFormatting>
  <conditionalFormatting sqref="F156">
    <cfRule type="expression" dxfId="13403" priority="63307">
      <formula>#REF!=4</formula>
    </cfRule>
    <cfRule type="expression" dxfId="13402" priority="63308">
      <formula>#REF!=3</formula>
    </cfRule>
    <cfRule type="expression" dxfId="13401" priority="63309">
      <formula>#REF!=2</formula>
    </cfRule>
    <cfRule type="expression" dxfId="13400" priority="63310">
      <formula>#REF!=1</formula>
    </cfRule>
    <cfRule type="expression" dxfId="13399" priority="63311">
      <formula>#REF!=4</formula>
    </cfRule>
    <cfRule type="expression" dxfId="13398" priority="63312">
      <formula>#REF!=3</formula>
    </cfRule>
    <cfRule type="expression" dxfId="13397" priority="63313">
      <formula>#REF!=2</formula>
    </cfRule>
    <cfRule type="expression" dxfId="13396" priority="63314">
      <formula>#REF!=1</formula>
    </cfRule>
  </conditionalFormatting>
  <conditionalFormatting sqref="F156">
    <cfRule type="expression" dxfId="13395" priority="63303">
      <formula>$V156=4</formula>
    </cfRule>
    <cfRule type="expression" dxfId="13394" priority="63304">
      <formula>$V156=3</formula>
    </cfRule>
    <cfRule type="expression" dxfId="13393" priority="63305">
      <formula>$V156=2</formula>
    </cfRule>
    <cfRule type="expression" dxfId="13392" priority="63306">
      <formula>$V156=1</formula>
    </cfRule>
  </conditionalFormatting>
  <conditionalFormatting sqref="G156:H156">
    <cfRule type="expression" dxfId="13391" priority="63295">
      <formula>#REF!=4</formula>
    </cfRule>
    <cfRule type="expression" dxfId="13390" priority="63296">
      <formula>#REF!=3</formula>
    </cfRule>
    <cfRule type="expression" dxfId="13389" priority="63297">
      <formula>#REF!=2</formula>
    </cfRule>
    <cfRule type="expression" dxfId="13388" priority="63298">
      <formula>#REF!=1</formula>
    </cfRule>
    <cfRule type="expression" dxfId="13387" priority="63299">
      <formula>#REF!=4</formula>
    </cfRule>
    <cfRule type="expression" dxfId="13386" priority="63300">
      <formula>#REF!=3</formula>
    </cfRule>
    <cfRule type="expression" dxfId="13385" priority="63301">
      <formula>#REF!=2</formula>
    </cfRule>
    <cfRule type="expression" dxfId="13384" priority="63302">
      <formula>#REF!=1</formula>
    </cfRule>
  </conditionalFormatting>
  <conditionalFormatting sqref="G156:H156">
    <cfRule type="expression" dxfId="13383" priority="63291">
      <formula>$V156=4</formula>
    </cfRule>
    <cfRule type="expression" dxfId="13382" priority="63292">
      <formula>$V156=3</formula>
    </cfRule>
    <cfRule type="expression" dxfId="13381" priority="63293">
      <formula>$V156=2</formula>
    </cfRule>
    <cfRule type="expression" dxfId="13380" priority="63294">
      <formula>$V156=1</formula>
    </cfRule>
  </conditionalFormatting>
  <conditionalFormatting sqref="K158">
    <cfRule type="expression" dxfId="13379" priority="63287">
      <formula>$V158=4</formula>
    </cfRule>
    <cfRule type="expression" dxfId="13378" priority="63288">
      <formula>$V158=3</formula>
    </cfRule>
    <cfRule type="expression" dxfId="13377" priority="63289">
      <formula>$V158=2</formula>
    </cfRule>
    <cfRule type="expression" dxfId="13376" priority="63290">
      <formula>$V158=1</formula>
    </cfRule>
  </conditionalFormatting>
  <conditionalFormatting sqref="K158">
    <cfRule type="expression" dxfId="13375" priority="63279">
      <formula>#REF!=4</formula>
    </cfRule>
    <cfRule type="expression" dxfId="13374" priority="63280">
      <formula>#REF!=3</formula>
    </cfRule>
    <cfRule type="expression" dxfId="13373" priority="63281">
      <formula>#REF!=2</formula>
    </cfRule>
    <cfRule type="expression" dxfId="13372" priority="63282">
      <formula>#REF!=1</formula>
    </cfRule>
    <cfRule type="expression" dxfId="13371" priority="63283">
      <formula>#REF!=4</formula>
    </cfRule>
    <cfRule type="expression" dxfId="13370" priority="63284">
      <formula>#REF!=3</formula>
    </cfRule>
    <cfRule type="expression" dxfId="13369" priority="63285">
      <formula>#REF!=2</formula>
    </cfRule>
    <cfRule type="expression" dxfId="13368" priority="63286">
      <formula>#REF!=1</formula>
    </cfRule>
  </conditionalFormatting>
  <conditionalFormatting sqref="Y160:Y161">
    <cfRule type="expression" dxfId="13367" priority="63275">
      <formula>$V160=4</formula>
    </cfRule>
    <cfRule type="expression" dxfId="13366" priority="63276">
      <formula>$V160=3</formula>
    </cfRule>
    <cfRule type="expression" dxfId="13365" priority="63277">
      <formula>$V160=2</formula>
    </cfRule>
    <cfRule type="expression" dxfId="13364" priority="63278">
      <formula>$V160=1</formula>
    </cfRule>
  </conditionalFormatting>
  <conditionalFormatting sqref="Y160:Y161">
    <cfRule type="expression" dxfId="13363" priority="63271">
      <formula>#REF!=4</formula>
    </cfRule>
    <cfRule type="expression" dxfId="13362" priority="63272">
      <formula>#REF!=3</formula>
    </cfRule>
    <cfRule type="expression" dxfId="13361" priority="63273">
      <formula>#REF!=2</formula>
    </cfRule>
    <cfRule type="expression" dxfId="13360" priority="63274">
      <formula>#REF!=1</formula>
    </cfRule>
  </conditionalFormatting>
  <conditionalFormatting sqref="X160:X161">
    <cfRule type="expression" dxfId="13359" priority="63267">
      <formula>$V160=4</formula>
    </cfRule>
    <cfRule type="expression" dxfId="13358" priority="63268">
      <formula>$V160=3</formula>
    </cfRule>
    <cfRule type="expression" dxfId="13357" priority="63269">
      <formula>$V160=2</formula>
    </cfRule>
    <cfRule type="expression" dxfId="13356" priority="63270">
      <formula>$V160=1</formula>
    </cfRule>
  </conditionalFormatting>
  <conditionalFormatting sqref="X160:X161">
    <cfRule type="expression" dxfId="13355" priority="63263">
      <formula>#REF!=4</formula>
    </cfRule>
    <cfRule type="expression" dxfId="13354" priority="63264">
      <formula>#REF!=3</formula>
    </cfRule>
    <cfRule type="expression" dxfId="13353" priority="63265">
      <formula>#REF!=2</formula>
    </cfRule>
    <cfRule type="expression" dxfId="13352" priority="63266">
      <formula>#REF!=1</formula>
    </cfRule>
  </conditionalFormatting>
  <conditionalFormatting sqref="Q160:Q161">
    <cfRule type="expression" dxfId="13351" priority="63259">
      <formula>$V160=4</formula>
    </cfRule>
    <cfRule type="expression" dxfId="13350" priority="63260">
      <formula>$V160=3</formula>
    </cfRule>
    <cfRule type="expression" dxfId="13349" priority="63261">
      <formula>$V160=2</formula>
    </cfRule>
    <cfRule type="expression" dxfId="13348" priority="63262">
      <formula>$V160=1</formula>
    </cfRule>
  </conditionalFormatting>
  <conditionalFormatting sqref="O160:P162">
    <cfRule type="expression" dxfId="13347" priority="63255">
      <formula>$V160=4</formula>
    </cfRule>
    <cfRule type="expression" dxfId="13346" priority="63256">
      <formula>$V160=3</formula>
    </cfRule>
    <cfRule type="expression" dxfId="13345" priority="63257">
      <formula>$V160=2</formula>
    </cfRule>
    <cfRule type="expression" dxfId="13344" priority="63258">
      <formula>$V160=1</formula>
    </cfRule>
  </conditionalFormatting>
  <conditionalFormatting sqref="O160:O162 O164:O170">
    <cfRule type="expression" dxfId="13343" priority="63251">
      <formula>#REF!=4</formula>
    </cfRule>
    <cfRule type="expression" dxfId="13342" priority="63252">
      <formula>#REF!=3</formula>
    </cfRule>
    <cfRule type="expression" dxfId="13341" priority="63253">
      <formula>#REF!=2</formula>
    </cfRule>
    <cfRule type="expression" dxfId="13340" priority="63254">
      <formula>#REF!=1</formula>
    </cfRule>
  </conditionalFormatting>
  <conditionalFormatting sqref="C160">
    <cfRule type="expression" dxfId="13339" priority="63247">
      <formula>$V160=4</formula>
    </cfRule>
    <cfRule type="expression" dxfId="13338" priority="63248">
      <formula>$V160=3</formula>
    </cfRule>
    <cfRule type="expression" dxfId="13337" priority="63249">
      <formula>$V160=2</formula>
    </cfRule>
    <cfRule type="expression" dxfId="13336" priority="63250">
      <formula>$V160=1</formula>
    </cfRule>
  </conditionalFormatting>
  <conditionalFormatting sqref="B160">
    <cfRule type="expression" dxfId="13335" priority="63243">
      <formula>$V160=4</formula>
    </cfRule>
    <cfRule type="expression" dxfId="13334" priority="63244">
      <formula>$V160=3</formula>
    </cfRule>
    <cfRule type="expression" dxfId="13333" priority="63245">
      <formula>$V160=2</formula>
    </cfRule>
    <cfRule type="expression" dxfId="13332" priority="63246">
      <formula>$V160=1</formula>
    </cfRule>
  </conditionalFormatting>
  <conditionalFormatting sqref="C161:C162">
    <cfRule type="expression" dxfId="13331" priority="63239">
      <formula>$V161=4</formula>
    </cfRule>
    <cfRule type="expression" dxfId="13330" priority="63240">
      <formula>$V161=3</formula>
    </cfRule>
    <cfRule type="expression" dxfId="13329" priority="63241">
      <formula>$V161=2</formula>
    </cfRule>
    <cfRule type="expression" dxfId="13328" priority="63242">
      <formula>$V161=1</formula>
    </cfRule>
  </conditionalFormatting>
  <conditionalFormatting sqref="B161">
    <cfRule type="expression" dxfId="13327" priority="63235">
      <formula>$V161=4</formula>
    </cfRule>
    <cfRule type="expression" dxfId="13326" priority="63236">
      <formula>$V161=3</formula>
    </cfRule>
    <cfRule type="expression" dxfId="13325" priority="63237">
      <formula>$V161=2</formula>
    </cfRule>
    <cfRule type="expression" dxfId="13324" priority="63238">
      <formula>$V161=1</formula>
    </cfRule>
  </conditionalFormatting>
  <conditionalFormatting sqref="F161">
    <cfRule type="expression" dxfId="13323" priority="63227">
      <formula>#REF!=4</formula>
    </cfRule>
    <cfRule type="expression" dxfId="13322" priority="63228">
      <formula>#REF!=3</formula>
    </cfRule>
    <cfRule type="expression" dxfId="13321" priority="63229">
      <formula>#REF!=2</formula>
    </cfRule>
    <cfRule type="expression" dxfId="13320" priority="63230">
      <formula>#REF!=1</formula>
    </cfRule>
    <cfRule type="expression" dxfId="13319" priority="63231">
      <formula>#REF!=4</formula>
    </cfRule>
    <cfRule type="expression" dxfId="13318" priority="63232">
      <formula>#REF!=3</formula>
    </cfRule>
    <cfRule type="expression" dxfId="13317" priority="63233">
      <formula>#REF!=2</formula>
    </cfRule>
    <cfRule type="expression" dxfId="13316" priority="63234">
      <formula>#REF!=1</formula>
    </cfRule>
  </conditionalFormatting>
  <conditionalFormatting sqref="E161:F161">
    <cfRule type="expression" dxfId="13315" priority="63223">
      <formula>$V161=4</formula>
    </cfRule>
    <cfRule type="expression" dxfId="13314" priority="63224">
      <formula>$V161=3</formula>
    </cfRule>
    <cfRule type="expression" dxfId="13313" priority="63225">
      <formula>$V161=2</formula>
    </cfRule>
    <cfRule type="expression" dxfId="13312" priority="63226">
      <formula>$V161=1</formula>
    </cfRule>
  </conditionalFormatting>
  <conditionalFormatting sqref="G161:H161">
    <cfRule type="expression" dxfId="13311" priority="63206">
      <formula>#REF!=4</formula>
    </cfRule>
    <cfRule type="expression" dxfId="13310" priority="63207">
      <formula>#REF!=3</formula>
    </cfRule>
    <cfRule type="expression" dxfId="13309" priority="63208">
      <formula>#REF!=2</formula>
    </cfRule>
    <cfRule type="expression" dxfId="13308" priority="63209">
      <formula>#REF!=1</formula>
    </cfRule>
    <cfRule type="expression" dxfId="13307" priority="63210">
      <formula>#REF!=4</formula>
    </cfRule>
    <cfRule type="expression" dxfId="13306" priority="63211">
      <formula>#REF!=3</formula>
    </cfRule>
    <cfRule type="expression" dxfId="13305" priority="63212">
      <formula>#REF!=2</formula>
    </cfRule>
    <cfRule type="expression" dxfId="13304" priority="63213">
      <formula>#REF!=1</formula>
    </cfRule>
  </conditionalFormatting>
  <conditionalFormatting sqref="G161:H161">
    <cfRule type="expression" dxfId="13303" priority="63202">
      <formula>$V161=4</formula>
    </cfRule>
    <cfRule type="expression" dxfId="13302" priority="63203">
      <formula>$V161=3</formula>
    </cfRule>
    <cfRule type="expression" dxfId="13301" priority="63204">
      <formula>$V161=2</formula>
    </cfRule>
    <cfRule type="expression" dxfId="13300" priority="63205">
      <formula>$V161=1</formula>
    </cfRule>
  </conditionalFormatting>
  <conditionalFormatting sqref="F166">
    <cfRule type="expression" dxfId="13299" priority="63194">
      <formula>#REF!=4</formula>
    </cfRule>
    <cfRule type="expression" dxfId="13298" priority="63195">
      <formula>#REF!=3</formula>
    </cfRule>
    <cfRule type="expression" dxfId="13297" priority="63196">
      <formula>#REF!=2</formula>
    </cfRule>
    <cfRule type="expression" dxfId="13296" priority="63197">
      <formula>#REF!=1</formula>
    </cfRule>
    <cfRule type="expression" dxfId="13295" priority="63198">
      <formula>#REF!=4</formula>
    </cfRule>
    <cfRule type="expression" dxfId="13294" priority="63199">
      <formula>#REF!=3</formula>
    </cfRule>
    <cfRule type="expression" dxfId="13293" priority="63200">
      <formula>#REF!=2</formula>
    </cfRule>
    <cfRule type="expression" dxfId="13292" priority="63201">
      <formula>#REF!=1</formula>
    </cfRule>
  </conditionalFormatting>
  <conditionalFormatting sqref="F166">
    <cfRule type="expression" dxfId="13291" priority="63190">
      <formula>$V166=4</formula>
    </cfRule>
    <cfRule type="expression" dxfId="13290" priority="63191">
      <formula>$V166=3</formula>
    </cfRule>
    <cfRule type="expression" dxfId="13289" priority="63192">
      <formula>$V166=2</formula>
    </cfRule>
    <cfRule type="expression" dxfId="13288" priority="63193">
      <formula>$V166=1</formula>
    </cfRule>
  </conditionalFormatting>
  <conditionalFormatting sqref="G166:H170">
    <cfRule type="expression" dxfId="13287" priority="63182">
      <formula>#REF!=4</formula>
    </cfRule>
    <cfRule type="expression" dxfId="13286" priority="63183">
      <formula>#REF!=3</formula>
    </cfRule>
    <cfRule type="expression" dxfId="13285" priority="63184">
      <formula>#REF!=2</formula>
    </cfRule>
    <cfRule type="expression" dxfId="13284" priority="63185">
      <formula>#REF!=1</formula>
    </cfRule>
    <cfRule type="expression" dxfId="13283" priority="63186">
      <formula>#REF!=4</formula>
    </cfRule>
    <cfRule type="expression" dxfId="13282" priority="63187">
      <formula>#REF!=3</formula>
    </cfRule>
    <cfRule type="expression" dxfId="13281" priority="63188">
      <formula>#REF!=2</formula>
    </cfRule>
    <cfRule type="expression" dxfId="13280" priority="63189">
      <formula>#REF!=1</formula>
    </cfRule>
  </conditionalFormatting>
  <conditionalFormatting sqref="G166:H170">
    <cfRule type="expression" dxfId="13279" priority="63178">
      <formula>$V166=4</formula>
    </cfRule>
    <cfRule type="expression" dxfId="13278" priority="63179">
      <formula>$V166=3</formula>
    </cfRule>
    <cfRule type="expression" dxfId="13277" priority="63180">
      <formula>$V166=2</formula>
    </cfRule>
    <cfRule type="expression" dxfId="13276" priority="63181">
      <formula>$V166=1</formula>
    </cfRule>
  </conditionalFormatting>
  <conditionalFormatting sqref="Y166">
    <cfRule type="expression" dxfId="13275" priority="63174">
      <formula>$V166=4</formula>
    </cfRule>
    <cfRule type="expression" dxfId="13274" priority="63175">
      <formula>$V166=3</formula>
    </cfRule>
    <cfRule type="expression" dxfId="13273" priority="63176">
      <formula>$V166=2</formula>
    </cfRule>
    <cfRule type="expression" dxfId="13272" priority="63177">
      <formula>$V166=1</formula>
    </cfRule>
  </conditionalFormatting>
  <conditionalFormatting sqref="Y166">
    <cfRule type="expression" dxfId="13271" priority="63170">
      <formula>#REF!=4</formula>
    </cfRule>
    <cfRule type="expression" dxfId="13270" priority="63171">
      <formula>#REF!=3</formula>
    </cfRule>
    <cfRule type="expression" dxfId="13269" priority="63172">
      <formula>#REF!=2</formula>
    </cfRule>
    <cfRule type="expression" dxfId="13268" priority="63173">
      <formula>#REF!=1</formula>
    </cfRule>
  </conditionalFormatting>
  <conditionalFormatting sqref="X166">
    <cfRule type="expression" dxfId="13267" priority="63166">
      <formula>$V166=4</formula>
    </cfRule>
    <cfRule type="expression" dxfId="13266" priority="63167">
      <formula>$V166=3</formula>
    </cfRule>
    <cfRule type="expression" dxfId="13265" priority="63168">
      <formula>$V166=2</formula>
    </cfRule>
    <cfRule type="expression" dxfId="13264" priority="63169">
      <formula>$V166=1</formula>
    </cfRule>
  </conditionalFormatting>
  <conditionalFormatting sqref="X166">
    <cfRule type="expression" dxfId="13263" priority="63162">
      <formula>#REF!=4</formula>
    </cfRule>
    <cfRule type="expression" dxfId="13262" priority="63163">
      <formula>#REF!=3</formula>
    </cfRule>
    <cfRule type="expression" dxfId="13261" priority="63164">
      <formula>#REF!=2</formula>
    </cfRule>
    <cfRule type="expression" dxfId="13260" priority="63165">
      <formula>#REF!=1</formula>
    </cfRule>
  </conditionalFormatting>
  <conditionalFormatting sqref="G162:H162 G164:H165">
    <cfRule type="expression" dxfId="13259" priority="63142">
      <formula>#REF!=4</formula>
    </cfRule>
    <cfRule type="expression" dxfId="13258" priority="63143">
      <formula>#REF!=3</formula>
    </cfRule>
    <cfRule type="expression" dxfId="13257" priority="63144">
      <formula>#REF!=2</formula>
    </cfRule>
    <cfRule type="expression" dxfId="13256" priority="63145">
      <formula>#REF!=1</formula>
    </cfRule>
    <cfRule type="expression" dxfId="13255" priority="63146">
      <formula>#REF!=4</formula>
    </cfRule>
    <cfRule type="expression" dxfId="13254" priority="63147">
      <formula>#REF!=3</formula>
    </cfRule>
    <cfRule type="expression" dxfId="13253" priority="63148">
      <formula>#REF!=2</formula>
    </cfRule>
    <cfRule type="expression" dxfId="13252" priority="63149">
      <formula>#REF!=1</formula>
    </cfRule>
  </conditionalFormatting>
  <conditionalFormatting sqref="G162:H162">
    <cfRule type="expression" dxfId="13251" priority="63138">
      <formula>$V162=4</formula>
    </cfRule>
    <cfRule type="expression" dxfId="13250" priority="63139">
      <formula>$V162=3</formula>
    </cfRule>
    <cfRule type="expression" dxfId="13249" priority="63140">
      <formula>$V162=2</formula>
    </cfRule>
    <cfRule type="expression" dxfId="13248" priority="63141">
      <formula>$V162=1</formula>
    </cfRule>
  </conditionalFormatting>
  <conditionalFormatting sqref="B167">
    <cfRule type="expression" dxfId="13247" priority="63134">
      <formula>$V167=4</formula>
    </cfRule>
    <cfRule type="expression" dxfId="13246" priority="63135">
      <formula>$V167=3</formula>
    </cfRule>
    <cfRule type="expression" dxfId="13245" priority="63136">
      <formula>$V167=2</formula>
    </cfRule>
    <cfRule type="expression" dxfId="13244" priority="63137">
      <formula>$V167=1</formula>
    </cfRule>
  </conditionalFormatting>
  <conditionalFormatting sqref="C167">
    <cfRule type="expression" dxfId="13243" priority="63130">
      <formula>$V167=4</formula>
    </cfRule>
    <cfRule type="expression" dxfId="13242" priority="63131">
      <formula>$V167=3</formula>
    </cfRule>
    <cfRule type="expression" dxfId="13241" priority="63132">
      <formula>$V167=2</formula>
    </cfRule>
    <cfRule type="expression" dxfId="13240" priority="63133">
      <formula>$V167=1</formula>
    </cfRule>
  </conditionalFormatting>
  <conditionalFormatting sqref="C168">
    <cfRule type="expression" dxfId="13239" priority="63126">
      <formula>$V168=4</formula>
    </cfRule>
    <cfRule type="expression" dxfId="13238" priority="63127">
      <formula>$V168=3</formula>
    </cfRule>
    <cfRule type="expression" dxfId="13237" priority="63128">
      <formula>$V168=2</formula>
    </cfRule>
    <cfRule type="expression" dxfId="13236" priority="63129">
      <formula>$V168=1</formula>
    </cfRule>
  </conditionalFormatting>
  <conditionalFormatting sqref="B168">
    <cfRule type="expression" dxfId="13235" priority="63122">
      <formula>$V168=4</formula>
    </cfRule>
    <cfRule type="expression" dxfId="13234" priority="63123">
      <formula>$V168=3</formula>
    </cfRule>
    <cfRule type="expression" dxfId="13233" priority="63124">
      <formula>$V168=2</formula>
    </cfRule>
    <cfRule type="expression" dxfId="13232" priority="63125">
      <formula>$V168=1</formula>
    </cfRule>
  </conditionalFormatting>
  <conditionalFormatting sqref="D169">
    <cfRule type="expression" dxfId="13231" priority="63118">
      <formula>$V169=4</formula>
    </cfRule>
    <cfRule type="expression" dxfId="13230" priority="63119">
      <formula>$V169=3</formula>
    </cfRule>
    <cfRule type="expression" dxfId="13229" priority="63120">
      <formula>$V169=2</formula>
    </cfRule>
    <cfRule type="expression" dxfId="13228" priority="63121">
      <formula>$V169=1</formula>
    </cfRule>
  </conditionalFormatting>
  <conditionalFormatting sqref="C169">
    <cfRule type="expression" dxfId="13227" priority="63114">
      <formula>$V169=4</formula>
    </cfRule>
    <cfRule type="expression" dxfId="13226" priority="63115">
      <formula>$V169=3</formula>
    </cfRule>
    <cfRule type="expression" dxfId="13225" priority="63116">
      <formula>$V169=2</formula>
    </cfRule>
    <cfRule type="expression" dxfId="13224" priority="63117">
      <formula>$V169=1</formula>
    </cfRule>
  </conditionalFormatting>
  <conditionalFormatting sqref="B169">
    <cfRule type="expression" dxfId="13223" priority="63110">
      <formula>$V169=4</formula>
    </cfRule>
    <cfRule type="expression" dxfId="13222" priority="63111">
      <formula>$V169=3</formula>
    </cfRule>
    <cfRule type="expression" dxfId="13221" priority="63112">
      <formula>$V169=2</formula>
    </cfRule>
    <cfRule type="expression" dxfId="13220" priority="63113">
      <formula>$V169=1</formula>
    </cfRule>
  </conditionalFormatting>
  <conditionalFormatting sqref="E169">
    <cfRule type="expression" dxfId="13219" priority="63106">
      <formula>$V169=4</formula>
    </cfRule>
    <cfRule type="expression" dxfId="13218" priority="63107">
      <formula>$V169=3</formula>
    </cfRule>
    <cfRule type="expression" dxfId="13217" priority="63108">
      <formula>$V169=2</formula>
    </cfRule>
    <cfRule type="expression" dxfId="13216" priority="63109">
      <formula>$V169=1</formula>
    </cfRule>
  </conditionalFormatting>
  <conditionalFormatting sqref="E169">
    <cfRule type="expression" dxfId="13215" priority="63090">
      <formula>$V169=4</formula>
    </cfRule>
    <cfRule type="expression" dxfId="13214" priority="63091">
      <formula>$V169=3</formula>
    </cfRule>
    <cfRule type="expression" dxfId="13213" priority="63092">
      <formula>$V169=2</formula>
    </cfRule>
    <cfRule type="expression" dxfId="13212" priority="63093">
      <formula>$V169=1</formula>
    </cfRule>
  </conditionalFormatting>
  <conditionalFormatting sqref="Y169">
    <cfRule type="expression" dxfId="13211" priority="63065">
      <formula>$V169=4</formula>
    </cfRule>
    <cfRule type="expression" dxfId="13210" priority="63066">
      <formula>$V169=3</formula>
    </cfRule>
    <cfRule type="expression" dxfId="13209" priority="63067">
      <formula>$V169=2</formula>
    </cfRule>
    <cfRule type="expression" dxfId="13208" priority="63068">
      <formula>$V169=1</formula>
    </cfRule>
  </conditionalFormatting>
  <conditionalFormatting sqref="Y169">
    <cfRule type="expression" dxfId="13207" priority="63061">
      <formula>#REF!=4</formula>
    </cfRule>
    <cfRule type="expression" dxfId="13206" priority="63062">
      <formula>#REF!=3</formula>
    </cfRule>
    <cfRule type="expression" dxfId="13205" priority="63063">
      <formula>#REF!=2</formula>
    </cfRule>
    <cfRule type="expression" dxfId="13204" priority="63064">
      <formula>#REF!=1</formula>
    </cfRule>
  </conditionalFormatting>
  <conditionalFormatting sqref="X169">
    <cfRule type="expression" dxfId="13203" priority="63057">
      <formula>$V169=4</formula>
    </cfRule>
    <cfRule type="expression" dxfId="13202" priority="63058">
      <formula>$V169=3</formula>
    </cfRule>
    <cfRule type="expression" dxfId="13201" priority="63059">
      <formula>$V169=2</formula>
    </cfRule>
    <cfRule type="expression" dxfId="13200" priority="63060">
      <formula>$V169=1</formula>
    </cfRule>
  </conditionalFormatting>
  <conditionalFormatting sqref="X169">
    <cfRule type="expression" dxfId="13199" priority="63053">
      <formula>#REF!=4</formula>
    </cfRule>
    <cfRule type="expression" dxfId="13198" priority="63054">
      <formula>#REF!=3</formula>
    </cfRule>
    <cfRule type="expression" dxfId="13197" priority="63055">
      <formula>#REF!=2</formula>
    </cfRule>
    <cfRule type="expression" dxfId="13196" priority="63056">
      <formula>#REF!=1</formula>
    </cfRule>
  </conditionalFormatting>
  <conditionalFormatting sqref="Y162:Y163">
    <cfRule type="expression" dxfId="13195" priority="63033">
      <formula>$V162=4</formula>
    </cfRule>
    <cfRule type="expression" dxfId="13194" priority="63034">
      <formula>$V162=3</formula>
    </cfRule>
    <cfRule type="expression" dxfId="13193" priority="63035">
      <formula>$V162=2</formula>
    </cfRule>
    <cfRule type="expression" dxfId="13192" priority="63036">
      <formula>$V162=1</formula>
    </cfRule>
  </conditionalFormatting>
  <conditionalFormatting sqref="Y162:Y163">
    <cfRule type="expression" dxfId="13191" priority="63029">
      <formula>#REF!=4</formula>
    </cfRule>
    <cfRule type="expression" dxfId="13190" priority="63030">
      <formula>#REF!=3</formula>
    </cfRule>
    <cfRule type="expression" dxfId="13189" priority="63031">
      <formula>#REF!=2</formula>
    </cfRule>
    <cfRule type="expression" dxfId="13188" priority="63032">
      <formula>#REF!=1</formula>
    </cfRule>
  </conditionalFormatting>
  <conditionalFormatting sqref="X162:X163">
    <cfRule type="expression" dxfId="13187" priority="63025">
      <formula>$V162=4</formula>
    </cfRule>
    <cfRule type="expression" dxfId="13186" priority="63026">
      <formula>$V162=3</formula>
    </cfRule>
    <cfRule type="expression" dxfId="13185" priority="63027">
      <formula>$V162=2</formula>
    </cfRule>
    <cfRule type="expression" dxfId="13184" priority="63028">
      <formula>$V162=1</formula>
    </cfRule>
  </conditionalFormatting>
  <conditionalFormatting sqref="X162:X163">
    <cfRule type="expression" dxfId="13183" priority="63021">
      <formula>#REF!=4</formula>
    </cfRule>
    <cfRule type="expression" dxfId="13182" priority="63022">
      <formula>#REF!=3</formula>
    </cfRule>
    <cfRule type="expression" dxfId="13181" priority="63023">
      <formula>#REF!=2</formula>
    </cfRule>
    <cfRule type="expression" dxfId="13180" priority="63024">
      <formula>#REF!=1</formula>
    </cfRule>
  </conditionalFormatting>
  <conditionalFormatting sqref="I163:J163">
    <cfRule type="expression" dxfId="13179" priority="63017">
      <formula>$V163=4</formula>
    </cfRule>
    <cfRule type="expression" dxfId="13178" priority="63018">
      <formula>$V163=3</formula>
    </cfRule>
    <cfRule type="expression" dxfId="13177" priority="63019">
      <formula>$V163=2</formula>
    </cfRule>
    <cfRule type="expression" dxfId="13176" priority="63020">
      <formula>$V163=1</formula>
    </cfRule>
  </conditionalFormatting>
  <conditionalFormatting sqref="I163">
    <cfRule type="expression" dxfId="13175" priority="63009">
      <formula>#REF!=4</formula>
    </cfRule>
    <cfRule type="expression" dxfId="13174" priority="63010">
      <formula>#REF!=3</formula>
    </cfRule>
    <cfRule type="expression" dxfId="13173" priority="63011">
      <formula>#REF!=2</formula>
    </cfRule>
    <cfRule type="expression" dxfId="13172" priority="63012">
      <formula>#REF!=1</formula>
    </cfRule>
    <cfRule type="expression" dxfId="13171" priority="63013">
      <formula>#REF!=4</formula>
    </cfRule>
    <cfRule type="expression" dxfId="13170" priority="63014">
      <formula>#REF!=3</formula>
    </cfRule>
    <cfRule type="expression" dxfId="13169" priority="63015">
      <formula>#REF!=2</formula>
    </cfRule>
    <cfRule type="expression" dxfId="13168" priority="63016">
      <formula>#REF!=1</formula>
    </cfRule>
  </conditionalFormatting>
  <conditionalFormatting sqref="J163">
    <cfRule type="expression" dxfId="13167" priority="62997">
      <formula>#REF!=4</formula>
    </cfRule>
    <cfRule type="expression" dxfId="13166" priority="62998">
      <formula>#REF!=3</formula>
    </cfRule>
    <cfRule type="expression" dxfId="13165" priority="62999">
      <formula>#REF!=2</formula>
    </cfRule>
    <cfRule type="expression" dxfId="13164" priority="63000">
      <formula>#REF!=1</formula>
    </cfRule>
  </conditionalFormatting>
  <conditionalFormatting sqref="J163">
    <cfRule type="expression" dxfId="13163" priority="63001">
      <formula>#REF!=4</formula>
    </cfRule>
    <cfRule type="expression" dxfId="13162" priority="63002">
      <formula>#REF!=3</formula>
    </cfRule>
    <cfRule type="expression" dxfId="13161" priority="63003">
      <formula>#REF!=2</formula>
    </cfRule>
    <cfRule type="expression" dxfId="13160" priority="63004">
      <formula>#REF!=1</formula>
    </cfRule>
    <cfRule type="expression" dxfId="13159" priority="63005">
      <formula>#REF!=4</formula>
    </cfRule>
    <cfRule type="expression" dxfId="13158" priority="63006">
      <formula>#REF!=3</formula>
    </cfRule>
    <cfRule type="expression" dxfId="13157" priority="63007">
      <formula>#REF!=2</formula>
    </cfRule>
    <cfRule type="expression" dxfId="13156" priority="63008">
      <formula>#REF!=1</formula>
    </cfRule>
  </conditionalFormatting>
  <conditionalFormatting sqref="D163">
    <cfRule type="expression" dxfId="13155" priority="62993">
      <formula>$V163=4</formula>
    </cfRule>
    <cfRule type="expression" dxfId="13154" priority="62994">
      <formula>$V163=3</formula>
    </cfRule>
    <cfRule type="expression" dxfId="13153" priority="62995">
      <formula>$V163=2</formula>
    </cfRule>
    <cfRule type="expression" dxfId="13152" priority="62996">
      <formula>$V163=1</formula>
    </cfRule>
  </conditionalFormatting>
  <conditionalFormatting sqref="C163">
    <cfRule type="expression" dxfId="13151" priority="62989">
      <formula>$V163=4</formula>
    </cfRule>
    <cfRule type="expression" dxfId="13150" priority="62990">
      <formula>$V163=3</formula>
    </cfRule>
    <cfRule type="expression" dxfId="13149" priority="62991">
      <formula>$V163=2</formula>
    </cfRule>
    <cfRule type="expression" dxfId="13148" priority="62992">
      <formula>$V163=1</formula>
    </cfRule>
  </conditionalFormatting>
  <conditionalFormatting sqref="G163:H163">
    <cfRule type="expression" dxfId="13147" priority="62948">
      <formula>#REF!=4</formula>
    </cfRule>
    <cfRule type="expression" dxfId="13146" priority="62949">
      <formula>#REF!=3</formula>
    </cfRule>
    <cfRule type="expression" dxfId="13145" priority="62950">
      <formula>#REF!=2</formula>
    </cfRule>
    <cfRule type="expression" dxfId="13144" priority="62951">
      <formula>#REF!=1</formula>
    </cfRule>
    <cfRule type="expression" dxfId="13143" priority="62952">
      <formula>#REF!=4</formula>
    </cfRule>
    <cfRule type="expression" dxfId="13142" priority="62953">
      <formula>#REF!=3</formula>
    </cfRule>
    <cfRule type="expression" dxfId="13141" priority="62954">
      <formula>#REF!=2</formula>
    </cfRule>
    <cfRule type="expression" dxfId="13140" priority="62955">
      <formula>#REF!=1</formula>
    </cfRule>
  </conditionalFormatting>
  <conditionalFormatting sqref="G163:H163">
    <cfRule type="expression" dxfId="13139" priority="62944">
      <formula>$V163=4</formula>
    </cfRule>
    <cfRule type="expression" dxfId="13138" priority="62945">
      <formula>$V163=3</formula>
    </cfRule>
    <cfRule type="expression" dxfId="13137" priority="62946">
      <formula>$V163=2</formula>
    </cfRule>
    <cfRule type="expression" dxfId="13136" priority="62947">
      <formula>$V163=1</formula>
    </cfRule>
  </conditionalFormatting>
  <conditionalFormatting sqref="Q163:R163">
    <cfRule type="expression" dxfId="13135" priority="62940">
      <formula>$V163=4</formula>
    </cfRule>
    <cfRule type="expression" dxfId="13134" priority="62941">
      <formula>$V163=3</formula>
    </cfRule>
    <cfRule type="expression" dxfId="13133" priority="62942">
      <formula>$V163=2</formula>
    </cfRule>
    <cfRule type="expression" dxfId="13132" priority="62943">
      <formula>$V163=1</formula>
    </cfRule>
  </conditionalFormatting>
  <conditionalFormatting sqref="O163:P163">
    <cfRule type="expression" dxfId="13131" priority="62936">
      <formula>$V163=4</formula>
    </cfRule>
    <cfRule type="expression" dxfId="13130" priority="62937">
      <formula>$V163=3</formula>
    </cfRule>
    <cfRule type="expression" dxfId="13129" priority="62938">
      <formula>$V163=2</formula>
    </cfRule>
    <cfRule type="expression" dxfId="13128" priority="62939">
      <formula>$V163=1</formula>
    </cfRule>
  </conditionalFormatting>
  <conditionalFormatting sqref="O163">
    <cfRule type="expression" dxfId="13127" priority="62932">
      <formula>#REF!=4</formula>
    </cfRule>
    <cfRule type="expression" dxfId="13126" priority="62933">
      <formula>#REF!=3</formula>
    </cfRule>
    <cfRule type="expression" dxfId="13125" priority="62934">
      <formula>#REF!=2</formula>
    </cfRule>
    <cfRule type="expression" dxfId="13124" priority="62935">
      <formula>#REF!=1</formula>
    </cfRule>
  </conditionalFormatting>
  <conditionalFormatting sqref="Y164">
    <cfRule type="expression" dxfId="13123" priority="62928">
      <formula>$V164=4</formula>
    </cfRule>
    <cfRule type="expression" dxfId="13122" priority="62929">
      <formula>$V164=3</formula>
    </cfRule>
    <cfRule type="expression" dxfId="13121" priority="62930">
      <formula>$V164=2</formula>
    </cfRule>
    <cfRule type="expression" dxfId="13120" priority="62931">
      <formula>$V164=1</formula>
    </cfRule>
  </conditionalFormatting>
  <conditionalFormatting sqref="Y164">
    <cfRule type="expression" dxfId="13119" priority="62924">
      <formula>#REF!=4</formula>
    </cfRule>
    <cfRule type="expression" dxfId="13118" priority="62925">
      <formula>#REF!=3</formula>
    </cfRule>
    <cfRule type="expression" dxfId="13117" priority="62926">
      <formula>#REF!=2</formula>
    </cfRule>
    <cfRule type="expression" dxfId="13116" priority="62927">
      <formula>#REF!=1</formula>
    </cfRule>
  </conditionalFormatting>
  <conditionalFormatting sqref="X164">
    <cfRule type="expression" dxfId="13115" priority="62920">
      <formula>$V164=4</formula>
    </cfRule>
    <cfRule type="expression" dxfId="13114" priority="62921">
      <formula>$V164=3</formula>
    </cfRule>
    <cfRule type="expression" dxfId="13113" priority="62922">
      <formula>$V164=2</formula>
    </cfRule>
    <cfRule type="expression" dxfId="13112" priority="62923">
      <formula>$V164=1</formula>
    </cfRule>
  </conditionalFormatting>
  <conditionalFormatting sqref="X164">
    <cfRule type="expression" dxfId="13111" priority="62916">
      <formula>#REF!=4</formula>
    </cfRule>
    <cfRule type="expression" dxfId="13110" priority="62917">
      <formula>#REF!=3</formula>
    </cfRule>
    <cfRule type="expression" dxfId="13109" priority="62918">
      <formula>#REF!=2</formula>
    </cfRule>
    <cfRule type="expression" dxfId="13108" priority="62919">
      <formula>#REF!=1</formula>
    </cfRule>
  </conditionalFormatting>
  <conditionalFormatting sqref="U162">
    <cfRule type="expression" dxfId="13107" priority="62912">
      <formula>$V162=4</formula>
    </cfRule>
    <cfRule type="expression" dxfId="13106" priority="62913">
      <formula>$V162=3</formula>
    </cfRule>
    <cfRule type="expression" dxfId="13105" priority="62914">
      <formula>$V162=2</formula>
    </cfRule>
    <cfRule type="expression" dxfId="13104" priority="62915">
      <formula>$V162=1</formula>
    </cfRule>
  </conditionalFormatting>
  <conditionalFormatting sqref="Y165">
    <cfRule type="expression" dxfId="13103" priority="62908">
      <formula>$V165=4</formula>
    </cfRule>
    <cfRule type="expression" dxfId="13102" priority="62909">
      <formula>$V165=3</formula>
    </cfRule>
    <cfRule type="expression" dxfId="13101" priority="62910">
      <formula>$V165=2</formula>
    </cfRule>
    <cfRule type="expression" dxfId="13100" priority="62911">
      <formula>$V165=1</formula>
    </cfRule>
  </conditionalFormatting>
  <conditionalFormatting sqref="Y165">
    <cfRule type="expression" dxfId="13099" priority="62904">
      <formula>#REF!=4</formula>
    </cfRule>
    <cfRule type="expression" dxfId="13098" priority="62905">
      <formula>#REF!=3</formula>
    </cfRule>
    <cfRule type="expression" dxfId="13097" priority="62906">
      <formula>#REF!=2</formula>
    </cfRule>
    <cfRule type="expression" dxfId="13096" priority="62907">
      <formula>#REF!=1</formula>
    </cfRule>
  </conditionalFormatting>
  <conditionalFormatting sqref="X165">
    <cfRule type="expression" dxfId="13095" priority="62900">
      <formula>$V165=4</formula>
    </cfRule>
    <cfRule type="expression" dxfId="13094" priority="62901">
      <formula>$V165=3</formula>
    </cfRule>
    <cfRule type="expression" dxfId="13093" priority="62902">
      <formula>$V165=2</formula>
    </cfRule>
    <cfRule type="expression" dxfId="13092" priority="62903">
      <formula>$V165=1</formula>
    </cfRule>
  </conditionalFormatting>
  <conditionalFormatting sqref="X165">
    <cfRule type="expression" dxfId="13091" priority="62896">
      <formula>#REF!=4</formula>
    </cfRule>
    <cfRule type="expression" dxfId="13090" priority="62897">
      <formula>#REF!=3</formula>
    </cfRule>
    <cfRule type="expression" dxfId="13089" priority="62898">
      <formula>#REF!=2</formula>
    </cfRule>
    <cfRule type="expression" dxfId="13088" priority="62899">
      <formula>#REF!=1</formula>
    </cfRule>
  </conditionalFormatting>
  <conditionalFormatting sqref="C170">
    <cfRule type="expression" dxfId="13087" priority="62892">
      <formula>$V170=4</formula>
    </cfRule>
    <cfRule type="expression" dxfId="13086" priority="62893">
      <formula>$V170=3</formula>
    </cfRule>
    <cfRule type="expression" dxfId="13085" priority="62894">
      <formula>$V170=2</formula>
    </cfRule>
    <cfRule type="expression" dxfId="13084" priority="62895">
      <formula>$V170=1</formula>
    </cfRule>
  </conditionalFormatting>
  <conditionalFormatting sqref="B170">
    <cfRule type="expression" dxfId="13083" priority="62888">
      <formula>$V170=4</formula>
    </cfRule>
    <cfRule type="expression" dxfId="13082" priority="62889">
      <formula>$V170=3</formula>
    </cfRule>
    <cfRule type="expression" dxfId="13081" priority="62890">
      <formula>$V170=2</formula>
    </cfRule>
    <cfRule type="expression" dxfId="13080" priority="62891">
      <formula>$V170=1</formula>
    </cfRule>
  </conditionalFormatting>
  <conditionalFormatting sqref="G170:H170">
    <cfRule type="expression" dxfId="13079" priority="62880">
      <formula>#REF!=4</formula>
    </cfRule>
    <cfRule type="expression" dxfId="13078" priority="62881">
      <formula>#REF!=3</formula>
    </cfRule>
    <cfRule type="expression" dxfId="13077" priority="62882">
      <formula>#REF!=2</formula>
    </cfRule>
    <cfRule type="expression" dxfId="13076" priority="62883">
      <formula>#REF!=1</formula>
    </cfRule>
    <cfRule type="expression" dxfId="13075" priority="62884">
      <formula>#REF!=4</formula>
    </cfRule>
    <cfRule type="expression" dxfId="13074" priority="62885">
      <formula>#REF!=3</formula>
    </cfRule>
    <cfRule type="expression" dxfId="13073" priority="62886">
      <formula>#REF!=2</formula>
    </cfRule>
    <cfRule type="expression" dxfId="13072" priority="62887">
      <formula>#REF!=1</formula>
    </cfRule>
  </conditionalFormatting>
  <conditionalFormatting sqref="G170:H170">
    <cfRule type="expression" dxfId="13071" priority="62876">
      <formula>$V170=4</formula>
    </cfRule>
    <cfRule type="expression" dxfId="13070" priority="62877">
      <formula>$V170=3</formula>
    </cfRule>
    <cfRule type="expression" dxfId="13069" priority="62878">
      <formula>$V170=2</formula>
    </cfRule>
    <cfRule type="expression" dxfId="13068" priority="62879">
      <formula>$V170=1</formula>
    </cfRule>
  </conditionalFormatting>
  <conditionalFormatting sqref="F171:F172">
    <cfRule type="expression" dxfId="13067" priority="62868">
      <formula>#REF!=4</formula>
    </cfRule>
    <cfRule type="expression" dxfId="13066" priority="62869">
      <formula>#REF!=3</formula>
    </cfRule>
    <cfRule type="expression" dxfId="13065" priority="62870">
      <formula>#REF!=2</formula>
    </cfRule>
    <cfRule type="expression" dxfId="13064" priority="62871">
      <formula>#REF!=1</formula>
    </cfRule>
    <cfRule type="expression" dxfId="13063" priority="62872">
      <formula>#REF!=4</formula>
    </cfRule>
    <cfRule type="expression" dxfId="13062" priority="62873">
      <formula>#REF!=3</formula>
    </cfRule>
    <cfRule type="expression" dxfId="13061" priority="62874">
      <formula>#REF!=2</formula>
    </cfRule>
    <cfRule type="expression" dxfId="13060" priority="62875">
      <formula>#REF!=1</formula>
    </cfRule>
  </conditionalFormatting>
  <conditionalFormatting sqref="F171:F172">
    <cfRule type="expression" dxfId="13059" priority="62864">
      <formula>$V171=4</formula>
    </cfRule>
    <cfRule type="expression" dxfId="13058" priority="62865">
      <formula>$V171=3</formula>
    </cfRule>
    <cfRule type="expression" dxfId="13057" priority="62866">
      <formula>$V171=2</formula>
    </cfRule>
    <cfRule type="expression" dxfId="13056" priority="62867">
      <formula>$V171=1</formula>
    </cfRule>
  </conditionalFormatting>
  <conditionalFormatting sqref="Y170">
    <cfRule type="expression" dxfId="13055" priority="62839">
      <formula>$V170=4</formula>
    </cfRule>
    <cfRule type="expression" dxfId="13054" priority="62840">
      <formula>$V170=3</formula>
    </cfRule>
    <cfRule type="expression" dxfId="13053" priority="62841">
      <formula>$V170=2</formula>
    </cfRule>
    <cfRule type="expression" dxfId="13052" priority="62842">
      <formula>$V170=1</formula>
    </cfRule>
  </conditionalFormatting>
  <conditionalFormatting sqref="Y170">
    <cfRule type="expression" dxfId="13051" priority="62835">
      <formula>#REF!=4</formula>
    </cfRule>
    <cfRule type="expression" dxfId="13050" priority="62836">
      <formula>#REF!=3</formula>
    </cfRule>
    <cfRule type="expression" dxfId="13049" priority="62837">
      <formula>#REF!=2</formula>
    </cfRule>
    <cfRule type="expression" dxfId="13048" priority="62838">
      <formula>#REF!=1</formula>
    </cfRule>
  </conditionalFormatting>
  <conditionalFormatting sqref="X170">
    <cfRule type="expression" dxfId="13047" priority="62831">
      <formula>$V170=4</formula>
    </cfRule>
    <cfRule type="expression" dxfId="13046" priority="62832">
      <formula>$V170=3</formula>
    </cfRule>
    <cfRule type="expression" dxfId="13045" priority="62833">
      <formula>$V170=2</formula>
    </cfRule>
    <cfRule type="expression" dxfId="13044" priority="62834">
      <formula>$V170=1</formula>
    </cfRule>
  </conditionalFormatting>
  <conditionalFormatting sqref="X170">
    <cfRule type="expression" dxfId="13043" priority="62827">
      <formula>#REF!=4</formula>
    </cfRule>
    <cfRule type="expression" dxfId="13042" priority="62828">
      <formula>#REF!=3</formula>
    </cfRule>
    <cfRule type="expression" dxfId="13041" priority="62829">
      <formula>#REF!=2</formula>
    </cfRule>
    <cfRule type="expression" dxfId="13040" priority="62830">
      <formula>#REF!=1</formula>
    </cfRule>
  </conditionalFormatting>
  <conditionalFormatting sqref="O170:P186">
    <cfRule type="expression" dxfId="13039" priority="62823">
      <formula>$V170=4</formula>
    </cfRule>
    <cfRule type="expression" dxfId="13038" priority="62824">
      <formula>$V170=3</formula>
    </cfRule>
    <cfRule type="expression" dxfId="13037" priority="62825">
      <formula>$V170=2</formula>
    </cfRule>
    <cfRule type="expression" dxfId="13036" priority="62826">
      <formula>$V170=1</formula>
    </cfRule>
  </conditionalFormatting>
  <conditionalFormatting sqref="O170:O186">
    <cfRule type="expression" dxfId="13035" priority="62819">
      <formula>#REF!=4</formula>
    </cfRule>
    <cfRule type="expression" dxfId="13034" priority="62820">
      <formula>#REF!=3</formula>
    </cfRule>
    <cfRule type="expression" dxfId="13033" priority="62821">
      <formula>#REF!=2</formula>
    </cfRule>
    <cfRule type="expression" dxfId="13032" priority="62822">
      <formula>#REF!=1</formula>
    </cfRule>
  </conditionalFormatting>
  <conditionalFormatting sqref="B171:B174">
    <cfRule type="expression" dxfId="13031" priority="62815">
      <formula>$V171=4</formula>
    </cfRule>
    <cfRule type="expression" dxfId="13030" priority="62816">
      <formula>$V171=3</formula>
    </cfRule>
    <cfRule type="expression" dxfId="13029" priority="62817">
      <formula>$V171=2</formula>
    </cfRule>
    <cfRule type="expression" dxfId="13028" priority="62818">
      <formula>$V171=1</formula>
    </cfRule>
  </conditionalFormatting>
  <conditionalFormatting sqref="C171:C174">
    <cfRule type="expression" dxfId="13027" priority="62811">
      <formula>$V171=4</formula>
    </cfRule>
    <cfRule type="expression" dxfId="13026" priority="62812">
      <formula>$V171=3</formula>
    </cfRule>
    <cfRule type="expression" dxfId="13025" priority="62813">
      <formula>$V171=2</formula>
    </cfRule>
    <cfRule type="expression" dxfId="13024" priority="62814">
      <formula>$V171=1</formula>
    </cfRule>
  </conditionalFormatting>
  <conditionalFormatting sqref="E172:E174">
    <cfRule type="expression" dxfId="13023" priority="62807">
      <formula>$V172=4</formula>
    </cfRule>
    <cfRule type="expression" dxfId="13022" priority="62808">
      <formula>$V172=3</formula>
    </cfRule>
    <cfRule type="expression" dxfId="13021" priority="62809">
      <formula>$V172=2</formula>
    </cfRule>
    <cfRule type="expression" dxfId="13020" priority="62810">
      <formula>$V172=1</formula>
    </cfRule>
  </conditionalFormatting>
  <conditionalFormatting sqref="F172:F174">
    <cfRule type="expression" dxfId="13019" priority="62799">
      <formula>#REF!=4</formula>
    </cfRule>
    <cfRule type="expression" dxfId="13018" priority="62800">
      <formula>#REF!=3</formula>
    </cfRule>
    <cfRule type="expression" dxfId="13017" priority="62801">
      <formula>#REF!=2</formula>
    </cfRule>
    <cfRule type="expression" dxfId="13016" priority="62802">
      <formula>#REF!=1</formula>
    </cfRule>
    <cfRule type="expression" dxfId="13015" priority="62803">
      <formula>#REF!=4</formula>
    </cfRule>
    <cfRule type="expression" dxfId="13014" priority="62804">
      <formula>#REF!=3</formula>
    </cfRule>
    <cfRule type="expression" dxfId="13013" priority="62805">
      <formula>#REF!=2</formula>
    </cfRule>
    <cfRule type="expression" dxfId="13012" priority="62806">
      <formula>#REF!=1</formula>
    </cfRule>
  </conditionalFormatting>
  <conditionalFormatting sqref="F172:F174">
    <cfRule type="expression" dxfId="13011" priority="62795">
      <formula>$V172=4</formula>
    </cfRule>
    <cfRule type="expression" dxfId="13010" priority="62796">
      <formula>$V172=3</formula>
    </cfRule>
    <cfRule type="expression" dxfId="13009" priority="62797">
      <formula>$V172=2</formula>
    </cfRule>
    <cfRule type="expression" dxfId="13008" priority="62798">
      <formula>$V172=1</formula>
    </cfRule>
  </conditionalFormatting>
  <conditionalFormatting sqref="G171:H174">
    <cfRule type="expression" dxfId="13007" priority="62787">
      <formula>#REF!=4</formula>
    </cfRule>
    <cfRule type="expression" dxfId="13006" priority="62788">
      <formula>#REF!=3</formula>
    </cfRule>
    <cfRule type="expression" dxfId="13005" priority="62789">
      <formula>#REF!=2</formula>
    </cfRule>
    <cfRule type="expression" dxfId="13004" priority="62790">
      <formula>#REF!=1</formula>
    </cfRule>
    <cfRule type="expression" dxfId="13003" priority="62791">
      <formula>#REF!=4</formula>
    </cfRule>
    <cfRule type="expression" dxfId="13002" priority="62792">
      <formula>#REF!=3</formula>
    </cfRule>
    <cfRule type="expression" dxfId="13001" priority="62793">
      <formula>#REF!=2</formula>
    </cfRule>
    <cfRule type="expression" dxfId="13000" priority="62794">
      <formula>#REF!=1</formula>
    </cfRule>
  </conditionalFormatting>
  <conditionalFormatting sqref="G171:H174">
    <cfRule type="expression" dxfId="12999" priority="62783">
      <formula>$V171=4</formula>
    </cfRule>
    <cfRule type="expression" dxfId="12998" priority="62784">
      <formula>$V171=3</formula>
    </cfRule>
    <cfRule type="expression" dxfId="12997" priority="62785">
      <formula>$V171=2</formula>
    </cfRule>
    <cfRule type="expression" dxfId="12996" priority="62786">
      <formula>$V171=1</formula>
    </cfRule>
  </conditionalFormatting>
  <conditionalFormatting sqref="B168">
    <cfRule type="expression" dxfId="12995" priority="62758">
      <formula>$V168=4</formula>
    </cfRule>
    <cfRule type="expression" dxfId="12994" priority="62759">
      <formula>$V168=3</formula>
    </cfRule>
    <cfRule type="expression" dxfId="12993" priority="62760">
      <formula>$V168=2</formula>
    </cfRule>
    <cfRule type="expression" dxfId="12992" priority="62761">
      <formula>$V168=1</formula>
    </cfRule>
  </conditionalFormatting>
  <conditionalFormatting sqref="C168">
    <cfRule type="expression" dxfId="12991" priority="62754">
      <formula>$V168=4</formula>
    </cfRule>
    <cfRule type="expression" dxfId="12990" priority="62755">
      <formula>$V168=3</formula>
    </cfRule>
    <cfRule type="expression" dxfId="12989" priority="62756">
      <formula>$V168=2</formula>
    </cfRule>
    <cfRule type="expression" dxfId="12988" priority="62757">
      <formula>$V168=1</formula>
    </cfRule>
  </conditionalFormatting>
  <conditionalFormatting sqref="C169">
    <cfRule type="expression" dxfId="12987" priority="62750">
      <formula>$V169=4</formula>
    </cfRule>
    <cfRule type="expression" dxfId="12986" priority="62751">
      <formula>$V169=3</formula>
    </cfRule>
    <cfRule type="expression" dxfId="12985" priority="62752">
      <formula>$V169=2</formula>
    </cfRule>
    <cfRule type="expression" dxfId="12984" priority="62753">
      <formula>$V169=1</formula>
    </cfRule>
  </conditionalFormatting>
  <conditionalFormatting sqref="B169">
    <cfRule type="expression" dxfId="12983" priority="62746">
      <formula>$V169=4</formula>
    </cfRule>
    <cfRule type="expression" dxfId="12982" priority="62747">
      <formula>$V169=3</formula>
    </cfRule>
    <cfRule type="expression" dxfId="12981" priority="62748">
      <formula>$V169=2</formula>
    </cfRule>
    <cfRule type="expression" dxfId="12980" priority="62749">
      <formula>$V169=1</formula>
    </cfRule>
  </conditionalFormatting>
  <conditionalFormatting sqref="D170">
    <cfRule type="expression" dxfId="12979" priority="62742">
      <formula>$V170=4</formula>
    </cfRule>
    <cfRule type="expression" dxfId="12978" priority="62743">
      <formula>$V170=3</formula>
    </cfRule>
    <cfRule type="expression" dxfId="12977" priority="62744">
      <formula>$V170=2</formula>
    </cfRule>
    <cfRule type="expression" dxfId="12976" priority="62745">
      <formula>$V170=1</formula>
    </cfRule>
  </conditionalFormatting>
  <conditionalFormatting sqref="C170">
    <cfRule type="expression" dxfId="12975" priority="62738">
      <formula>$V170=4</formula>
    </cfRule>
    <cfRule type="expression" dxfId="12974" priority="62739">
      <formula>$V170=3</formula>
    </cfRule>
    <cfRule type="expression" dxfId="12973" priority="62740">
      <formula>$V170=2</formula>
    </cfRule>
    <cfRule type="expression" dxfId="12972" priority="62741">
      <formula>$V170=1</formula>
    </cfRule>
  </conditionalFormatting>
  <conditionalFormatting sqref="B170">
    <cfRule type="expression" dxfId="12971" priority="62734">
      <formula>$V170=4</formula>
    </cfRule>
    <cfRule type="expression" dxfId="12970" priority="62735">
      <formula>$V170=3</formula>
    </cfRule>
    <cfRule type="expression" dxfId="12969" priority="62736">
      <formula>$V170=2</formula>
    </cfRule>
    <cfRule type="expression" dxfId="12968" priority="62737">
      <formula>$V170=1</formula>
    </cfRule>
  </conditionalFormatting>
  <conditionalFormatting sqref="Y170">
    <cfRule type="expression" dxfId="12967" priority="62726">
      <formula>$V170=4</formula>
    </cfRule>
    <cfRule type="expression" dxfId="12966" priority="62727">
      <formula>$V170=3</formula>
    </cfRule>
    <cfRule type="expression" dxfId="12965" priority="62728">
      <formula>$V170=2</formula>
    </cfRule>
    <cfRule type="expression" dxfId="12964" priority="62729">
      <formula>$V170=1</formula>
    </cfRule>
  </conditionalFormatting>
  <conditionalFormatting sqref="Y170">
    <cfRule type="expression" dxfId="12963" priority="62722">
      <formula>#REF!=4</formula>
    </cfRule>
    <cfRule type="expression" dxfId="12962" priority="62723">
      <formula>#REF!=3</formula>
    </cfRule>
    <cfRule type="expression" dxfId="12961" priority="62724">
      <formula>#REF!=2</formula>
    </cfRule>
    <cfRule type="expression" dxfId="12960" priority="62725">
      <formula>#REF!=1</formula>
    </cfRule>
  </conditionalFormatting>
  <conditionalFormatting sqref="X170">
    <cfRule type="expression" dxfId="12959" priority="62718">
      <formula>$V170=4</formula>
    </cfRule>
    <cfRule type="expression" dxfId="12958" priority="62719">
      <formula>$V170=3</formula>
    </cfRule>
    <cfRule type="expression" dxfId="12957" priority="62720">
      <formula>$V170=2</formula>
    </cfRule>
    <cfRule type="expression" dxfId="12956" priority="62721">
      <formula>$V170=1</formula>
    </cfRule>
  </conditionalFormatting>
  <conditionalFormatting sqref="X170">
    <cfRule type="expression" dxfId="12955" priority="62714">
      <formula>#REF!=4</formula>
    </cfRule>
    <cfRule type="expression" dxfId="12954" priority="62715">
      <formula>#REF!=3</formula>
    </cfRule>
    <cfRule type="expression" dxfId="12953" priority="62716">
      <formula>#REF!=2</formula>
    </cfRule>
    <cfRule type="expression" dxfId="12952" priority="62717">
      <formula>#REF!=1</formula>
    </cfRule>
  </conditionalFormatting>
  <conditionalFormatting sqref="Y169">
    <cfRule type="expression" dxfId="12951" priority="62710">
      <formula>$V169=4</formula>
    </cfRule>
    <cfRule type="expression" dxfId="12950" priority="62711">
      <formula>$V169=3</formula>
    </cfRule>
    <cfRule type="expression" dxfId="12949" priority="62712">
      <formula>$V169=2</formula>
    </cfRule>
    <cfRule type="expression" dxfId="12948" priority="62713">
      <formula>$V169=1</formula>
    </cfRule>
  </conditionalFormatting>
  <conditionalFormatting sqref="Y169">
    <cfRule type="expression" dxfId="12947" priority="62706">
      <formula>#REF!=4</formula>
    </cfRule>
    <cfRule type="expression" dxfId="12946" priority="62707">
      <formula>#REF!=3</formula>
    </cfRule>
    <cfRule type="expression" dxfId="12945" priority="62708">
      <formula>#REF!=2</formula>
    </cfRule>
    <cfRule type="expression" dxfId="12944" priority="62709">
      <formula>#REF!=1</formula>
    </cfRule>
  </conditionalFormatting>
  <conditionalFormatting sqref="X169">
    <cfRule type="expression" dxfId="12943" priority="62702">
      <formula>$V169=4</formula>
    </cfRule>
    <cfRule type="expression" dxfId="12942" priority="62703">
      <formula>$V169=3</formula>
    </cfRule>
    <cfRule type="expression" dxfId="12941" priority="62704">
      <formula>$V169=2</formula>
    </cfRule>
    <cfRule type="expression" dxfId="12940" priority="62705">
      <formula>$V169=1</formula>
    </cfRule>
  </conditionalFormatting>
  <conditionalFormatting sqref="X169">
    <cfRule type="expression" dxfId="12939" priority="62698">
      <formula>#REF!=4</formula>
    </cfRule>
    <cfRule type="expression" dxfId="12938" priority="62699">
      <formula>#REF!=3</formula>
    </cfRule>
    <cfRule type="expression" dxfId="12937" priority="62700">
      <formula>#REF!=2</formula>
    </cfRule>
    <cfRule type="expression" dxfId="12936" priority="62701">
      <formula>#REF!=1</formula>
    </cfRule>
  </conditionalFormatting>
  <conditionalFormatting sqref="C171">
    <cfRule type="expression" dxfId="12935" priority="62694">
      <formula>$V171=4</formula>
    </cfRule>
    <cfRule type="expression" dxfId="12934" priority="62695">
      <formula>$V171=3</formula>
    </cfRule>
    <cfRule type="expression" dxfId="12933" priority="62696">
      <formula>$V171=2</formula>
    </cfRule>
    <cfRule type="expression" dxfId="12932" priority="62697">
      <formula>$V171=1</formula>
    </cfRule>
  </conditionalFormatting>
  <conditionalFormatting sqref="B171">
    <cfRule type="expression" dxfId="12931" priority="62690">
      <formula>$V171=4</formula>
    </cfRule>
    <cfRule type="expression" dxfId="12930" priority="62691">
      <formula>$V171=3</formula>
    </cfRule>
    <cfRule type="expression" dxfId="12929" priority="62692">
      <formula>$V171=2</formula>
    </cfRule>
    <cfRule type="expression" dxfId="12928" priority="62693">
      <formula>$V171=1</formula>
    </cfRule>
  </conditionalFormatting>
  <conditionalFormatting sqref="G171:H171">
    <cfRule type="expression" dxfId="12927" priority="62682">
      <formula>#REF!=4</formula>
    </cfRule>
    <cfRule type="expression" dxfId="12926" priority="62683">
      <formula>#REF!=3</formula>
    </cfRule>
    <cfRule type="expression" dxfId="12925" priority="62684">
      <formula>#REF!=2</formula>
    </cfRule>
    <cfRule type="expression" dxfId="12924" priority="62685">
      <formula>#REF!=1</formula>
    </cfRule>
    <cfRule type="expression" dxfId="12923" priority="62686">
      <formula>#REF!=4</formula>
    </cfRule>
    <cfRule type="expression" dxfId="12922" priority="62687">
      <formula>#REF!=3</formula>
    </cfRule>
    <cfRule type="expression" dxfId="12921" priority="62688">
      <formula>#REF!=2</formula>
    </cfRule>
    <cfRule type="expression" dxfId="12920" priority="62689">
      <formula>#REF!=1</formula>
    </cfRule>
  </conditionalFormatting>
  <conditionalFormatting sqref="G171:H171">
    <cfRule type="expression" dxfId="12919" priority="62678">
      <formula>$V171=4</formula>
    </cfRule>
    <cfRule type="expression" dxfId="12918" priority="62679">
      <formula>$V171=3</formula>
    </cfRule>
    <cfRule type="expression" dxfId="12917" priority="62680">
      <formula>$V171=2</formula>
    </cfRule>
    <cfRule type="expression" dxfId="12916" priority="62681">
      <formula>$V171=1</formula>
    </cfRule>
  </conditionalFormatting>
  <conditionalFormatting sqref="Y171">
    <cfRule type="expression" dxfId="12915" priority="62653">
      <formula>$V171=4</formula>
    </cfRule>
    <cfRule type="expression" dxfId="12914" priority="62654">
      <formula>$V171=3</formula>
    </cfRule>
    <cfRule type="expression" dxfId="12913" priority="62655">
      <formula>$V171=2</formula>
    </cfRule>
    <cfRule type="expression" dxfId="12912" priority="62656">
      <formula>$V171=1</formula>
    </cfRule>
  </conditionalFormatting>
  <conditionalFormatting sqref="Y171">
    <cfRule type="expression" dxfId="12911" priority="62649">
      <formula>#REF!=4</formula>
    </cfRule>
    <cfRule type="expression" dxfId="12910" priority="62650">
      <formula>#REF!=3</formula>
    </cfRule>
    <cfRule type="expression" dxfId="12909" priority="62651">
      <formula>#REF!=2</formula>
    </cfRule>
    <cfRule type="expression" dxfId="12908" priority="62652">
      <formula>#REF!=1</formula>
    </cfRule>
  </conditionalFormatting>
  <conditionalFormatting sqref="X171">
    <cfRule type="expression" dxfId="12907" priority="62645">
      <formula>$V171=4</formula>
    </cfRule>
    <cfRule type="expression" dxfId="12906" priority="62646">
      <formula>$V171=3</formula>
    </cfRule>
    <cfRule type="expression" dxfId="12905" priority="62647">
      <formula>$V171=2</formula>
    </cfRule>
    <cfRule type="expression" dxfId="12904" priority="62648">
      <formula>$V171=1</formula>
    </cfRule>
  </conditionalFormatting>
  <conditionalFormatting sqref="X171">
    <cfRule type="expression" dxfId="12903" priority="62641">
      <formula>#REF!=4</formula>
    </cfRule>
    <cfRule type="expression" dxfId="12902" priority="62642">
      <formula>#REF!=3</formula>
    </cfRule>
    <cfRule type="expression" dxfId="12901" priority="62643">
      <formula>#REF!=2</formula>
    </cfRule>
    <cfRule type="expression" dxfId="12900" priority="62644">
      <formula>#REF!=1</formula>
    </cfRule>
  </conditionalFormatting>
  <conditionalFormatting sqref="Y167">
    <cfRule type="expression" dxfId="12899" priority="62637">
      <formula>$V167=4</formula>
    </cfRule>
    <cfRule type="expression" dxfId="12898" priority="62638">
      <formula>$V167=3</formula>
    </cfRule>
    <cfRule type="expression" dxfId="12897" priority="62639">
      <formula>$V167=2</formula>
    </cfRule>
    <cfRule type="expression" dxfId="12896" priority="62640">
      <formula>$V167=1</formula>
    </cfRule>
  </conditionalFormatting>
  <conditionalFormatting sqref="Y167">
    <cfRule type="expression" dxfId="12895" priority="62633">
      <formula>#REF!=4</formula>
    </cfRule>
    <cfRule type="expression" dxfId="12894" priority="62634">
      <formula>#REF!=3</formula>
    </cfRule>
    <cfRule type="expression" dxfId="12893" priority="62635">
      <formula>#REF!=2</formula>
    </cfRule>
    <cfRule type="expression" dxfId="12892" priority="62636">
      <formula>#REF!=1</formula>
    </cfRule>
  </conditionalFormatting>
  <conditionalFormatting sqref="X167">
    <cfRule type="expression" dxfId="12891" priority="62629">
      <formula>$V167=4</formula>
    </cfRule>
    <cfRule type="expression" dxfId="12890" priority="62630">
      <formula>$V167=3</formula>
    </cfRule>
    <cfRule type="expression" dxfId="12889" priority="62631">
      <formula>$V167=2</formula>
    </cfRule>
    <cfRule type="expression" dxfId="12888" priority="62632">
      <formula>$V167=1</formula>
    </cfRule>
  </conditionalFormatting>
  <conditionalFormatting sqref="X167">
    <cfRule type="expression" dxfId="12887" priority="62625">
      <formula>#REF!=4</formula>
    </cfRule>
    <cfRule type="expression" dxfId="12886" priority="62626">
      <formula>#REF!=3</formula>
    </cfRule>
    <cfRule type="expression" dxfId="12885" priority="62627">
      <formula>#REF!=2</formula>
    </cfRule>
    <cfRule type="expression" dxfId="12884" priority="62628">
      <formula>#REF!=1</formula>
    </cfRule>
  </conditionalFormatting>
  <conditionalFormatting sqref="Y168">
    <cfRule type="expression" dxfId="12883" priority="62621">
      <formula>$V168=4</formula>
    </cfRule>
    <cfRule type="expression" dxfId="12882" priority="62622">
      <formula>$V168=3</formula>
    </cfRule>
    <cfRule type="expression" dxfId="12881" priority="62623">
      <formula>$V168=2</formula>
    </cfRule>
    <cfRule type="expression" dxfId="12880" priority="62624">
      <formula>$V168=1</formula>
    </cfRule>
  </conditionalFormatting>
  <conditionalFormatting sqref="Y168">
    <cfRule type="expression" dxfId="12879" priority="62617">
      <formula>#REF!=4</formula>
    </cfRule>
    <cfRule type="expression" dxfId="12878" priority="62618">
      <formula>#REF!=3</formula>
    </cfRule>
    <cfRule type="expression" dxfId="12877" priority="62619">
      <formula>#REF!=2</formula>
    </cfRule>
    <cfRule type="expression" dxfId="12876" priority="62620">
      <formula>#REF!=1</formula>
    </cfRule>
  </conditionalFormatting>
  <conditionalFormatting sqref="X168">
    <cfRule type="expression" dxfId="12875" priority="62613">
      <formula>$V168=4</formula>
    </cfRule>
    <cfRule type="expression" dxfId="12874" priority="62614">
      <formula>$V168=3</formula>
    </cfRule>
    <cfRule type="expression" dxfId="12873" priority="62615">
      <formula>$V168=2</formula>
    </cfRule>
    <cfRule type="expression" dxfId="12872" priority="62616">
      <formula>$V168=1</formula>
    </cfRule>
  </conditionalFormatting>
  <conditionalFormatting sqref="X168">
    <cfRule type="expression" dxfId="12871" priority="62609">
      <formula>#REF!=4</formula>
    </cfRule>
    <cfRule type="expression" dxfId="12870" priority="62610">
      <formula>#REF!=3</formula>
    </cfRule>
    <cfRule type="expression" dxfId="12869" priority="62611">
      <formula>#REF!=2</formula>
    </cfRule>
    <cfRule type="expression" dxfId="12868" priority="62612">
      <formula>#REF!=1</formula>
    </cfRule>
  </conditionalFormatting>
  <conditionalFormatting sqref="Y168">
    <cfRule type="expression" dxfId="12867" priority="62605">
      <formula>$V168=4</formula>
    </cfRule>
    <cfRule type="expression" dxfId="12866" priority="62606">
      <formula>$V168=3</formula>
    </cfRule>
    <cfRule type="expression" dxfId="12865" priority="62607">
      <formula>$V168=2</formula>
    </cfRule>
    <cfRule type="expression" dxfId="12864" priority="62608">
      <formula>$V168=1</formula>
    </cfRule>
  </conditionalFormatting>
  <conditionalFormatting sqref="Y168">
    <cfRule type="expression" dxfId="12863" priority="62601">
      <formula>#REF!=4</formula>
    </cfRule>
    <cfRule type="expression" dxfId="12862" priority="62602">
      <formula>#REF!=3</formula>
    </cfRule>
    <cfRule type="expression" dxfId="12861" priority="62603">
      <formula>#REF!=2</formula>
    </cfRule>
    <cfRule type="expression" dxfId="12860" priority="62604">
      <formula>#REF!=1</formula>
    </cfRule>
  </conditionalFormatting>
  <conditionalFormatting sqref="X168">
    <cfRule type="expression" dxfId="12859" priority="62597">
      <formula>$V168=4</formula>
    </cfRule>
    <cfRule type="expression" dxfId="12858" priority="62598">
      <formula>$V168=3</formula>
    </cfRule>
    <cfRule type="expression" dxfId="12857" priority="62599">
      <formula>$V168=2</formula>
    </cfRule>
    <cfRule type="expression" dxfId="12856" priority="62600">
      <formula>$V168=1</formula>
    </cfRule>
  </conditionalFormatting>
  <conditionalFormatting sqref="X168">
    <cfRule type="expression" dxfId="12855" priority="62593">
      <formula>#REF!=4</formula>
    </cfRule>
    <cfRule type="expression" dxfId="12854" priority="62594">
      <formula>#REF!=3</formula>
    </cfRule>
    <cfRule type="expression" dxfId="12853" priority="62595">
      <formula>#REF!=2</formula>
    </cfRule>
    <cfRule type="expression" dxfId="12852" priority="62596">
      <formula>#REF!=1</formula>
    </cfRule>
  </conditionalFormatting>
  <conditionalFormatting sqref="Y167">
    <cfRule type="expression" dxfId="12851" priority="62589">
      <formula>$V167=4</formula>
    </cfRule>
    <cfRule type="expression" dxfId="12850" priority="62590">
      <formula>$V167=3</formula>
    </cfRule>
    <cfRule type="expression" dxfId="12849" priority="62591">
      <formula>$V167=2</formula>
    </cfRule>
    <cfRule type="expression" dxfId="12848" priority="62592">
      <formula>$V167=1</formula>
    </cfRule>
  </conditionalFormatting>
  <conditionalFormatting sqref="Y167">
    <cfRule type="expression" dxfId="12847" priority="62585">
      <formula>#REF!=4</formula>
    </cfRule>
    <cfRule type="expression" dxfId="12846" priority="62586">
      <formula>#REF!=3</formula>
    </cfRule>
    <cfRule type="expression" dxfId="12845" priority="62587">
      <formula>#REF!=2</formula>
    </cfRule>
    <cfRule type="expression" dxfId="12844" priority="62588">
      <formula>#REF!=1</formula>
    </cfRule>
  </conditionalFormatting>
  <conditionalFormatting sqref="X167">
    <cfRule type="expression" dxfId="12843" priority="62581">
      <formula>$V167=4</formula>
    </cfRule>
    <cfRule type="expression" dxfId="12842" priority="62582">
      <formula>$V167=3</formula>
    </cfRule>
    <cfRule type="expression" dxfId="12841" priority="62583">
      <formula>$V167=2</formula>
    </cfRule>
    <cfRule type="expression" dxfId="12840" priority="62584">
      <formula>$V167=1</formula>
    </cfRule>
  </conditionalFormatting>
  <conditionalFormatting sqref="X167">
    <cfRule type="expression" dxfId="12839" priority="62577">
      <formula>#REF!=4</formula>
    </cfRule>
    <cfRule type="expression" dxfId="12838" priority="62578">
      <formula>#REF!=3</formula>
    </cfRule>
    <cfRule type="expression" dxfId="12837" priority="62579">
      <formula>#REF!=2</formula>
    </cfRule>
    <cfRule type="expression" dxfId="12836" priority="62580">
      <formula>#REF!=1</formula>
    </cfRule>
  </conditionalFormatting>
  <conditionalFormatting sqref="E168">
    <cfRule type="expression" dxfId="12835" priority="62573">
      <formula>$V168=4</formula>
    </cfRule>
    <cfRule type="expression" dxfId="12834" priority="62574">
      <formula>$V168=3</formula>
    </cfRule>
    <cfRule type="expression" dxfId="12833" priority="62575">
      <formula>$V168=2</formula>
    </cfRule>
    <cfRule type="expression" dxfId="12832" priority="62576">
      <formula>$V168=1</formula>
    </cfRule>
  </conditionalFormatting>
  <conditionalFormatting sqref="F168">
    <cfRule type="expression" dxfId="12831" priority="62565">
      <formula>#REF!=4</formula>
    </cfRule>
    <cfRule type="expression" dxfId="12830" priority="62566">
      <formula>#REF!=3</formula>
    </cfRule>
    <cfRule type="expression" dxfId="12829" priority="62567">
      <formula>#REF!=2</formula>
    </cfRule>
    <cfRule type="expression" dxfId="12828" priority="62568">
      <formula>#REF!=1</formula>
    </cfRule>
    <cfRule type="expression" dxfId="12827" priority="62569">
      <formula>#REF!=4</formula>
    </cfRule>
    <cfRule type="expression" dxfId="12826" priority="62570">
      <formula>#REF!=3</formula>
    </cfRule>
    <cfRule type="expression" dxfId="12825" priority="62571">
      <formula>#REF!=2</formula>
    </cfRule>
    <cfRule type="expression" dxfId="12824" priority="62572">
      <formula>#REF!=1</formula>
    </cfRule>
  </conditionalFormatting>
  <conditionalFormatting sqref="F168">
    <cfRule type="expression" dxfId="12823" priority="62561">
      <formula>$V168=4</formula>
    </cfRule>
    <cfRule type="expression" dxfId="12822" priority="62562">
      <formula>$V168=3</formula>
    </cfRule>
    <cfRule type="expression" dxfId="12821" priority="62563">
      <formula>$V168=2</formula>
    </cfRule>
    <cfRule type="expression" dxfId="12820" priority="62564">
      <formula>$V168=1</formula>
    </cfRule>
  </conditionalFormatting>
  <conditionalFormatting sqref="E168">
    <cfRule type="expression" dxfId="12819" priority="62557">
      <formula>$V168=4</formula>
    </cfRule>
    <cfRule type="expression" dxfId="12818" priority="62558">
      <formula>$V168=3</formula>
    </cfRule>
    <cfRule type="expression" dxfId="12817" priority="62559">
      <formula>$V168=2</formula>
    </cfRule>
    <cfRule type="expression" dxfId="12816" priority="62560">
      <formula>$V168=1</formula>
    </cfRule>
  </conditionalFormatting>
  <conditionalFormatting sqref="F168">
    <cfRule type="expression" dxfId="12815" priority="62549">
      <formula>#REF!=4</formula>
    </cfRule>
    <cfRule type="expression" dxfId="12814" priority="62550">
      <formula>#REF!=3</formula>
    </cfRule>
    <cfRule type="expression" dxfId="12813" priority="62551">
      <formula>#REF!=2</formula>
    </cfRule>
    <cfRule type="expression" dxfId="12812" priority="62552">
      <formula>#REF!=1</formula>
    </cfRule>
    <cfRule type="expression" dxfId="12811" priority="62553">
      <formula>#REF!=4</formula>
    </cfRule>
    <cfRule type="expression" dxfId="12810" priority="62554">
      <formula>#REF!=3</formula>
    </cfRule>
    <cfRule type="expression" dxfId="12809" priority="62555">
      <formula>#REF!=2</formula>
    </cfRule>
    <cfRule type="expression" dxfId="12808" priority="62556">
      <formula>#REF!=1</formula>
    </cfRule>
  </conditionalFormatting>
  <conditionalFormatting sqref="F168">
    <cfRule type="expression" dxfId="12807" priority="62545">
      <formula>$V168=4</formula>
    </cfRule>
    <cfRule type="expression" dxfId="12806" priority="62546">
      <formula>$V168=3</formula>
    </cfRule>
    <cfRule type="expression" dxfId="12805" priority="62547">
      <formula>$V168=2</formula>
    </cfRule>
    <cfRule type="expression" dxfId="12804" priority="62548">
      <formula>$V168=1</formula>
    </cfRule>
  </conditionalFormatting>
  <conditionalFormatting sqref="E167">
    <cfRule type="expression" dxfId="12803" priority="62541">
      <formula>$V167=4</formula>
    </cfRule>
    <cfRule type="expression" dxfId="12802" priority="62542">
      <formula>$V167=3</formula>
    </cfRule>
    <cfRule type="expression" dxfId="12801" priority="62543">
      <formula>$V167=2</formula>
    </cfRule>
    <cfRule type="expression" dxfId="12800" priority="62544">
      <formula>$V167=1</formula>
    </cfRule>
  </conditionalFormatting>
  <conditionalFormatting sqref="F167">
    <cfRule type="expression" dxfId="12799" priority="62533">
      <formula>#REF!=4</formula>
    </cfRule>
    <cfRule type="expression" dxfId="12798" priority="62534">
      <formula>#REF!=3</formula>
    </cfRule>
    <cfRule type="expression" dxfId="12797" priority="62535">
      <formula>#REF!=2</formula>
    </cfRule>
    <cfRule type="expression" dxfId="12796" priority="62536">
      <formula>#REF!=1</formula>
    </cfRule>
    <cfRule type="expression" dxfId="12795" priority="62537">
      <formula>#REF!=4</formula>
    </cfRule>
    <cfRule type="expression" dxfId="12794" priority="62538">
      <formula>#REF!=3</formula>
    </cfRule>
    <cfRule type="expression" dxfId="12793" priority="62539">
      <formula>#REF!=2</formula>
    </cfRule>
    <cfRule type="expression" dxfId="12792" priority="62540">
      <formula>#REF!=1</formula>
    </cfRule>
  </conditionalFormatting>
  <conditionalFormatting sqref="F167">
    <cfRule type="expression" dxfId="12791" priority="62529">
      <formula>$V167=4</formula>
    </cfRule>
    <cfRule type="expression" dxfId="12790" priority="62530">
      <formula>$V167=3</formula>
    </cfRule>
    <cfRule type="expression" dxfId="12789" priority="62531">
      <formula>$V167=2</formula>
    </cfRule>
    <cfRule type="expression" dxfId="12788" priority="62532">
      <formula>$V167=1</formula>
    </cfRule>
  </conditionalFormatting>
  <conditionalFormatting sqref="E167">
    <cfRule type="expression" dxfId="12787" priority="62525">
      <formula>$V167=4</formula>
    </cfRule>
    <cfRule type="expression" dxfId="12786" priority="62526">
      <formula>$V167=3</formula>
    </cfRule>
    <cfRule type="expression" dxfId="12785" priority="62527">
      <formula>$V167=2</formula>
    </cfRule>
    <cfRule type="expression" dxfId="12784" priority="62528">
      <formula>$V167=1</formula>
    </cfRule>
  </conditionalFormatting>
  <conditionalFormatting sqref="F167">
    <cfRule type="expression" dxfId="12783" priority="62517">
      <formula>#REF!=4</formula>
    </cfRule>
    <cfRule type="expression" dxfId="12782" priority="62518">
      <formula>#REF!=3</formula>
    </cfRule>
    <cfRule type="expression" dxfId="12781" priority="62519">
      <formula>#REF!=2</formula>
    </cfRule>
    <cfRule type="expression" dxfId="12780" priority="62520">
      <formula>#REF!=1</formula>
    </cfRule>
    <cfRule type="expression" dxfId="12779" priority="62521">
      <formula>#REF!=4</formula>
    </cfRule>
    <cfRule type="expression" dxfId="12778" priority="62522">
      <formula>#REF!=3</formula>
    </cfRule>
    <cfRule type="expression" dxfId="12777" priority="62523">
      <formula>#REF!=2</formula>
    </cfRule>
    <cfRule type="expression" dxfId="12776" priority="62524">
      <formula>#REF!=1</formula>
    </cfRule>
  </conditionalFormatting>
  <conditionalFormatting sqref="F167">
    <cfRule type="expression" dxfId="12775" priority="62513">
      <formula>$V167=4</formula>
    </cfRule>
    <cfRule type="expression" dxfId="12774" priority="62514">
      <formula>$V167=3</formula>
    </cfRule>
    <cfRule type="expression" dxfId="12773" priority="62515">
      <formula>$V167=2</formula>
    </cfRule>
    <cfRule type="expression" dxfId="12772" priority="62516">
      <formula>$V167=1</formula>
    </cfRule>
  </conditionalFormatting>
  <conditionalFormatting sqref="Y172">
    <cfRule type="expression" dxfId="12771" priority="62509">
      <formula>$V172=4</formula>
    </cfRule>
    <cfRule type="expression" dxfId="12770" priority="62510">
      <formula>$V172=3</formula>
    </cfRule>
    <cfRule type="expression" dxfId="12769" priority="62511">
      <formula>$V172=2</formula>
    </cfRule>
    <cfRule type="expression" dxfId="12768" priority="62512">
      <formula>$V172=1</formula>
    </cfRule>
  </conditionalFormatting>
  <conditionalFormatting sqref="Y172">
    <cfRule type="expression" dxfId="12767" priority="62505">
      <formula>#REF!=4</formula>
    </cfRule>
    <cfRule type="expression" dxfId="12766" priority="62506">
      <formula>#REF!=3</formula>
    </cfRule>
    <cfRule type="expression" dxfId="12765" priority="62507">
      <formula>#REF!=2</formula>
    </cfRule>
    <cfRule type="expression" dxfId="12764" priority="62508">
      <formula>#REF!=1</formula>
    </cfRule>
  </conditionalFormatting>
  <conditionalFormatting sqref="X172">
    <cfRule type="expression" dxfId="12763" priority="62501">
      <formula>$V172=4</formula>
    </cfRule>
    <cfRule type="expression" dxfId="12762" priority="62502">
      <formula>$V172=3</formula>
    </cfRule>
    <cfRule type="expression" dxfId="12761" priority="62503">
      <formula>$V172=2</formula>
    </cfRule>
    <cfRule type="expression" dxfId="12760" priority="62504">
      <formula>$V172=1</formula>
    </cfRule>
  </conditionalFormatting>
  <conditionalFormatting sqref="X172">
    <cfRule type="expression" dxfId="12759" priority="62497">
      <formula>#REF!=4</formula>
    </cfRule>
    <cfRule type="expression" dxfId="12758" priority="62498">
      <formula>#REF!=3</formula>
    </cfRule>
    <cfRule type="expression" dxfId="12757" priority="62499">
      <formula>#REF!=2</formula>
    </cfRule>
    <cfRule type="expression" dxfId="12756" priority="62500">
      <formula>#REF!=1</formula>
    </cfRule>
  </conditionalFormatting>
  <conditionalFormatting sqref="Y173:Y176">
    <cfRule type="expression" dxfId="12755" priority="62493">
      <formula>$V173=4</formula>
    </cfRule>
    <cfRule type="expression" dxfId="12754" priority="62494">
      <formula>$V173=3</formula>
    </cfRule>
    <cfRule type="expression" dxfId="12753" priority="62495">
      <formula>$V173=2</formula>
    </cfRule>
    <cfRule type="expression" dxfId="12752" priority="62496">
      <formula>$V173=1</formula>
    </cfRule>
  </conditionalFormatting>
  <conditionalFormatting sqref="Y173:Y176">
    <cfRule type="expression" dxfId="12751" priority="62489">
      <formula>#REF!=4</formula>
    </cfRule>
    <cfRule type="expression" dxfId="12750" priority="62490">
      <formula>#REF!=3</formula>
    </cfRule>
    <cfRule type="expression" dxfId="12749" priority="62491">
      <formula>#REF!=2</formula>
    </cfRule>
    <cfRule type="expression" dxfId="12748" priority="62492">
      <formula>#REF!=1</formula>
    </cfRule>
  </conditionalFormatting>
  <conditionalFormatting sqref="X173:X176">
    <cfRule type="expression" dxfId="12747" priority="62485">
      <formula>$V173=4</formula>
    </cfRule>
    <cfRule type="expression" dxfId="12746" priority="62486">
      <formula>$V173=3</formula>
    </cfRule>
    <cfRule type="expression" dxfId="12745" priority="62487">
      <formula>$V173=2</formula>
    </cfRule>
    <cfRule type="expression" dxfId="12744" priority="62488">
      <formula>$V173=1</formula>
    </cfRule>
  </conditionalFormatting>
  <conditionalFormatting sqref="X173:X176">
    <cfRule type="expression" dxfId="12743" priority="62481">
      <formula>#REF!=4</formula>
    </cfRule>
    <cfRule type="expression" dxfId="12742" priority="62482">
      <formula>#REF!=3</formula>
    </cfRule>
    <cfRule type="expression" dxfId="12741" priority="62483">
      <formula>#REF!=2</formula>
    </cfRule>
    <cfRule type="expression" dxfId="12740" priority="62484">
      <formula>#REF!=1</formula>
    </cfRule>
  </conditionalFormatting>
  <conditionalFormatting sqref="E162:E165">
    <cfRule type="expression" dxfId="12739" priority="62477">
      <formula>$V162=4</formula>
    </cfRule>
    <cfRule type="expression" dxfId="12738" priority="62478">
      <formula>$V162=3</formula>
    </cfRule>
    <cfRule type="expression" dxfId="12737" priority="62479">
      <formula>$V162=2</formula>
    </cfRule>
    <cfRule type="expression" dxfId="12736" priority="62480">
      <formula>$V162=1</formula>
    </cfRule>
  </conditionalFormatting>
  <conditionalFormatting sqref="F162:F165">
    <cfRule type="expression" dxfId="12735" priority="62469">
      <formula>#REF!=4</formula>
    </cfRule>
    <cfRule type="expression" dxfId="12734" priority="62470">
      <formula>#REF!=3</formula>
    </cfRule>
    <cfRule type="expression" dxfId="12733" priority="62471">
      <formula>#REF!=2</formula>
    </cfRule>
    <cfRule type="expression" dxfId="12732" priority="62472">
      <formula>#REF!=1</formula>
    </cfRule>
    <cfRule type="expression" dxfId="12731" priority="62473">
      <formula>#REF!=4</formula>
    </cfRule>
    <cfRule type="expression" dxfId="12730" priority="62474">
      <formula>#REF!=3</formula>
    </cfRule>
    <cfRule type="expression" dxfId="12729" priority="62475">
      <formula>#REF!=2</formula>
    </cfRule>
    <cfRule type="expression" dxfId="12728" priority="62476">
      <formula>#REF!=1</formula>
    </cfRule>
  </conditionalFormatting>
  <conditionalFormatting sqref="F162:F165">
    <cfRule type="expression" dxfId="12727" priority="62465">
      <formula>$V162=4</formula>
    </cfRule>
    <cfRule type="expression" dxfId="12726" priority="62466">
      <formula>$V162=3</formula>
    </cfRule>
    <cfRule type="expression" dxfId="12725" priority="62467">
      <formula>$V162=2</formula>
    </cfRule>
    <cfRule type="expression" dxfId="12724" priority="62468">
      <formula>$V162=1</formula>
    </cfRule>
  </conditionalFormatting>
  <conditionalFormatting sqref="F169">
    <cfRule type="expression" dxfId="12723" priority="62457">
      <formula>#REF!=4</formula>
    </cfRule>
    <cfRule type="expression" dxfId="12722" priority="62458">
      <formula>#REF!=3</formula>
    </cfRule>
    <cfRule type="expression" dxfId="12721" priority="62459">
      <formula>#REF!=2</formula>
    </cfRule>
    <cfRule type="expression" dxfId="12720" priority="62460">
      <formula>#REF!=1</formula>
    </cfRule>
    <cfRule type="expression" dxfId="12719" priority="62461">
      <formula>#REF!=4</formula>
    </cfRule>
    <cfRule type="expression" dxfId="12718" priority="62462">
      <formula>#REF!=3</formula>
    </cfRule>
    <cfRule type="expression" dxfId="12717" priority="62463">
      <formula>#REF!=2</formula>
    </cfRule>
    <cfRule type="expression" dxfId="12716" priority="62464">
      <formula>#REF!=1</formula>
    </cfRule>
  </conditionalFormatting>
  <conditionalFormatting sqref="F169">
    <cfRule type="expression" dxfId="12715" priority="62453">
      <formula>$V169=4</formula>
    </cfRule>
    <cfRule type="expression" dxfId="12714" priority="62454">
      <formula>$V169=3</formula>
    </cfRule>
    <cfRule type="expression" dxfId="12713" priority="62455">
      <formula>$V169=2</formula>
    </cfRule>
    <cfRule type="expression" dxfId="12712" priority="62456">
      <formula>$V169=1</formula>
    </cfRule>
  </conditionalFormatting>
  <conditionalFormatting sqref="F169">
    <cfRule type="expression" dxfId="12711" priority="62445">
      <formula>#REF!=4</formula>
    </cfRule>
    <cfRule type="expression" dxfId="12710" priority="62446">
      <formula>#REF!=3</formula>
    </cfRule>
    <cfRule type="expression" dxfId="12709" priority="62447">
      <formula>#REF!=2</formula>
    </cfRule>
    <cfRule type="expression" dxfId="12708" priority="62448">
      <formula>#REF!=1</formula>
    </cfRule>
    <cfRule type="expression" dxfId="12707" priority="62449">
      <formula>#REF!=4</formula>
    </cfRule>
    <cfRule type="expression" dxfId="12706" priority="62450">
      <formula>#REF!=3</formula>
    </cfRule>
    <cfRule type="expression" dxfId="12705" priority="62451">
      <formula>#REF!=2</formula>
    </cfRule>
    <cfRule type="expression" dxfId="12704" priority="62452">
      <formula>#REF!=1</formula>
    </cfRule>
  </conditionalFormatting>
  <conditionalFormatting sqref="F169">
    <cfRule type="expression" dxfId="12703" priority="62441">
      <formula>$V169=4</formula>
    </cfRule>
    <cfRule type="expression" dxfId="12702" priority="62442">
      <formula>$V169=3</formula>
    </cfRule>
    <cfRule type="expression" dxfId="12701" priority="62443">
      <formula>$V169=2</formula>
    </cfRule>
    <cfRule type="expression" dxfId="12700" priority="62444">
      <formula>$V169=1</formula>
    </cfRule>
  </conditionalFormatting>
  <conditionalFormatting sqref="E170">
    <cfRule type="expression" dxfId="12699" priority="62437">
      <formula>$V170=4</formula>
    </cfRule>
    <cfRule type="expression" dxfId="12698" priority="62438">
      <formula>$V170=3</formula>
    </cfRule>
    <cfRule type="expression" dxfId="12697" priority="62439">
      <formula>$V170=2</formula>
    </cfRule>
    <cfRule type="expression" dxfId="12696" priority="62440">
      <formula>$V170=1</formula>
    </cfRule>
  </conditionalFormatting>
  <conditionalFormatting sqref="E170">
    <cfRule type="expression" dxfId="12695" priority="62433">
      <formula>$V170=4</formula>
    </cfRule>
    <cfRule type="expression" dxfId="12694" priority="62434">
      <formula>$V170=3</formula>
    </cfRule>
    <cfRule type="expression" dxfId="12693" priority="62435">
      <formula>$V170=2</formula>
    </cfRule>
    <cfRule type="expression" dxfId="12692" priority="62436">
      <formula>$V170=1</formula>
    </cfRule>
  </conditionalFormatting>
  <conditionalFormatting sqref="F170">
    <cfRule type="expression" dxfId="12691" priority="62425">
      <formula>#REF!=4</formula>
    </cfRule>
    <cfRule type="expression" dxfId="12690" priority="62426">
      <formula>#REF!=3</formula>
    </cfRule>
    <cfRule type="expression" dxfId="12689" priority="62427">
      <formula>#REF!=2</formula>
    </cfRule>
    <cfRule type="expression" dxfId="12688" priority="62428">
      <formula>#REF!=1</formula>
    </cfRule>
    <cfRule type="expression" dxfId="12687" priority="62429">
      <formula>#REF!=4</formula>
    </cfRule>
    <cfRule type="expression" dxfId="12686" priority="62430">
      <formula>#REF!=3</formula>
    </cfRule>
    <cfRule type="expression" dxfId="12685" priority="62431">
      <formula>#REF!=2</formula>
    </cfRule>
    <cfRule type="expression" dxfId="12684" priority="62432">
      <formula>#REF!=1</formula>
    </cfRule>
  </conditionalFormatting>
  <conditionalFormatting sqref="F170">
    <cfRule type="expression" dxfId="12683" priority="62421">
      <formula>$V170=4</formula>
    </cfRule>
    <cfRule type="expression" dxfId="12682" priority="62422">
      <formula>$V170=3</formula>
    </cfRule>
    <cfRule type="expression" dxfId="12681" priority="62423">
      <formula>$V170=2</formula>
    </cfRule>
    <cfRule type="expression" dxfId="12680" priority="62424">
      <formula>$V170=1</formula>
    </cfRule>
  </conditionalFormatting>
  <conditionalFormatting sqref="F170">
    <cfRule type="expression" dxfId="12679" priority="62413">
      <formula>#REF!=4</formula>
    </cfRule>
    <cfRule type="expression" dxfId="12678" priority="62414">
      <formula>#REF!=3</formula>
    </cfRule>
    <cfRule type="expression" dxfId="12677" priority="62415">
      <formula>#REF!=2</formula>
    </cfRule>
    <cfRule type="expression" dxfId="12676" priority="62416">
      <formula>#REF!=1</formula>
    </cfRule>
    <cfRule type="expression" dxfId="12675" priority="62417">
      <formula>#REF!=4</formula>
    </cfRule>
    <cfRule type="expression" dxfId="12674" priority="62418">
      <formula>#REF!=3</formula>
    </cfRule>
    <cfRule type="expression" dxfId="12673" priority="62419">
      <formula>#REF!=2</formula>
    </cfRule>
    <cfRule type="expression" dxfId="12672" priority="62420">
      <formula>#REF!=1</formula>
    </cfRule>
  </conditionalFormatting>
  <conditionalFormatting sqref="F170">
    <cfRule type="expression" dxfId="12671" priority="62409">
      <formula>$V170=4</formula>
    </cfRule>
    <cfRule type="expression" dxfId="12670" priority="62410">
      <formula>$V170=3</formula>
    </cfRule>
    <cfRule type="expression" dxfId="12669" priority="62411">
      <formula>$V170=2</formula>
    </cfRule>
    <cfRule type="expression" dxfId="12668" priority="62412">
      <formula>$V170=1</formula>
    </cfRule>
  </conditionalFormatting>
  <conditionalFormatting sqref="F175">
    <cfRule type="expression" dxfId="12667" priority="62401">
      <formula>#REF!=4</formula>
    </cfRule>
    <cfRule type="expression" dxfId="12666" priority="62402">
      <formula>#REF!=3</formula>
    </cfRule>
    <cfRule type="expression" dxfId="12665" priority="62403">
      <formula>#REF!=2</formula>
    </cfRule>
    <cfRule type="expression" dxfId="12664" priority="62404">
      <formula>#REF!=1</formula>
    </cfRule>
    <cfRule type="expression" dxfId="12663" priority="62405">
      <formula>#REF!=4</formula>
    </cfRule>
    <cfRule type="expression" dxfId="12662" priority="62406">
      <formula>#REF!=3</formula>
    </cfRule>
    <cfRule type="expression" dxfId="12661" priority="62407">
      <formula>#REF!=2</formula>
    </cfRule>
    <cfRule type="expression" dxfId="12660" priority="62408">
      <formula>#REF!=1</formula>
    </cfRule>
  </conditionalFormatting>
  <conditionalFormatting sqref="F175">
    <cfRule type="expression" dxfId="12659" priority="62397">
      <formula>$V175=4</formula>
    </cfRule>
    <cfRule type="expression" dxfId="12658" priority="62398">
      <formula>$V175=3</formula>
    </cfRule>
    <cfRule type="expression" dxfId="12657" priority="62399">
      <formula>$V175=2</formula>
    </cfRule>
    <cfRule type="expression" dxfId="12656" priority="62400">
      <formula>$V175=1</formula>
    </cfRule>
  </conditionalFormatting>
  <conditionalFormatting sqref="G175:H175">
    <cfRule type="expression" dxfId="12655" priority="62389">
      <formula>#REF!=4</formula>
    </cfRule>
    <cfRule type="expression" dxfId="12654" priority="62390">
      <formula>#REF!=3</formula>
    </cfRule>
    <cfRule type="expression" dxfId="12653" priority="62391">
      <formula>#REF!=2</formula>
    </cfRule>
    <cfRule type="expression" dxfId="12652" priority="62392">
      <formula>#REF!=1</formula>
    </cfRule>
    <cfRule type="expression" dxfId="12651" priority="62393">
      <formula>#REF!=4</formula>
    </cfRule>
    <cfRule type="expression" dxfId="12650" priority="62394">
      <formula>#REF!=3</formula>
    </cfRule>
    <cfRule type="expression" dxfId="12649" priority="62395">
      <formula>#REF!=2</formula>
    </cfRule>
    <cfRule type="expression" dxfId="12648" priority="62396">
      <formula>#REF!=1</formula>
    </cfRule>
  </conditionalFormatting>
  <conditionalFormatting sqref="G175:H175">
    <cfRule type="expression" dxfId="12647" priority="62385">
      <formula>$V175=4</formula>
    </cfRule>
    <cfRule type="expression" dxfId="12646" priority="62386">
      <formula>$V175=3</formula>
    </cfRule>
    <cfRule type="expression" dxfId="12645" priority="62387">
      <formula>$V175=2</formula>
    </cfRule>
    <cfRule type="expression" dxfId="12644" priority="62388">
      <formula>$V175=1</formula>
    </cfRule>
  </conditionalFormatting>
  <conditionalFormatting sqref="F176">
    <cfRule type="expression" dxfId="12643" priority="62356">
      <formula>#REF!=4</formula>
    </cfRule>
    <cfRule type="expression" dxfId="12642" priority="62357">
      <formula>#REF!=3</formula>
    </cfRule>
    <cfRule type="expression" dxfId="12641" priority="62358">
      <formula>#REF!=2</formula>
    </cfRule>
    <cfRule type="expression" dxfId="12640" priority="62359">
      <formula>#REF!=1</formula>
    </cfRule>
    <cfRule type="expression" dxfId="12639" priority="62360">
      <formula>#REF!=4</formula>
    </cfRule>
    <cfRule type="expression" dxfId="12638" priority="62361">
      <formula>#REF!=3</formula>
    </cfRule>
    <cfRule type="expression" dxfId="12637" priority="62362">
      <formula>#REF!=2</formula>
    </cfRule>
    <cfRule type="expression" dxfId="12636" priority="62363">
      <formula>#REF!=1</formula>
    </cfRule>
  </conditionalFormatting>
  <conditionalFormatting sqref="F176">
    <cfRule type="expression" dxfId="12635" priority="62352">
      <formula>$V176=4</formula>
    </cfRule>
    <cfRule type="expression" dxfId="12634" priority="62353">
      <formula>$V176=3</formula>
    </cfRule>
    <cfRule type="expression" dxfId="12633" priority="62354">
      <formula>$V176=2</formula>
    </cfRule>
    <cfRule type="expression" dxfId="12632" priority="62355">
      <formula>$V176=1</formula>
    </cfRule>
  </conditionalFormatting>
  <conditionalFormatting sqref="G176:H176">
    <cfRule type="expression" dxfId="12631" priority="62344">
      <formula>#REF!=4</formula>
    </cfRule>
    <cfRule type="expression" dxfId="12630" priority="62345">
      <formula>#REF!=3</formula>
    </cfRule>
    <cfRule type="expression" dxfId="12629" priority="62346">
      <formula>#REF!=2</formula>
    </cfRule>
    <cfRule type="expression" dxfId="12628" priority="62347">
      <formula>#REF!=1</formula>
    </cfRule>
    <cfRule type="expression" dxfId="12627" priority="62348">
      <formula>#REF!=4</formula>
    </cfRule>
    <cfRule type="expression" dxfId="12626" priority="62349">
      <formula>#REF!=3</formula>
    </cfRule>
    <cfRule type="expression" dxfId="12625" priority="62350">
      <formula>#REF!=2</formula>
    </cfRule>
    <cfRule type="expression" dxfId="12624" priority="62351">
      <formula>#REF!=1</formula>
    </cfRule>
  </conditionalFormatting>
  <conditionalFormatting sqref="G176:H176">
    <cfRule type="expression" dxfId="12623" priority="62340">
      <formula>$V176=4</formula>
    </cfRule>
    <cfRule type="expression" dxfId="12622" priority="62341">
      <formula>$V176=3</formula>
    </cfRule>
    <cfRule type="expression" dxfId="12621" priority="62342">
      <formula>$V176=2</formula>
    </cfRule>
    <cfRule type="expression" dxfId="12620" priority="62343">
      <formula>$V176=1</formula>
    </cfRule>
  </conditionalFormatting>
  <conditionalFormatting sqref="F178">
    <cfRule type="expression" dxfId="12619" priority="62311">
      <formula>#REF!=4</formula>
    </cfRule>
    <cfRule type="expression" dxfId="12618" priority="62312">
      <formula>#REF!=3</formula>
    </cfRule>
    <cfRule type="expression" dxfId="12617" priority="62313">
      <formula>#REF!=2</formula>
    </cfRule>
    <cfRule type="expression" dxfId="12616" priority="62314">
      <formula>#REF!=1</formula>
    </cfRule>
    <cfRule type="expression" dxfId="12615" priority="62315">
      <formula>#REF!=4</formula>
    </cfRule>
    <cfRule type="expression" dxfId="12614" priority="62316">
      <formula>#REF!=3</formula>
    </cfRule>
    <cfRule type="expression" dxfId="12613" priority="62317">
      <formula>#REF!=2</formula>
    </cfRule>
    <cfRule type="expression" dxfId="12612" priority="62318">
      <formula>#REF!=1</formula>
    </cfRule>
  </conditionalFormatting>
  <conditionalFormatting sqref="F178">
    <cfRule type="expression" dxfId="12611" priority="62307">
      <formula>$V178=4</formula>
    </cfRule>
    <cfRule type="expression" dxfId="12610" priority="62308">
      <formula>$V178=3</formula>
    </cfRule>
    <cfRule type="expression" dxfId="12609" priority="62309">
      <formula>$V178=2</formula>
    </cfRule>
    <cfRule type="expression" dxfId="12608" priority="62310">
      <formula>$V178=1</formula>
    </cfRule>
  </conditionalFormatting>
  <conditionalFormatting sqref="G178:H178">
    <cfRule type="expression" dxfId="12607" priority="62299">
      <formula>#REF!=4</formula>
    </cfRule>
    <cfRule type="expression" dxfId="12606" priority="62300">
      <formula>#REF!=3</formula>
    </cfRule>
    <cfRule type="expression" dxfId="12605" priority="62301">
      <formula>#REF!=2</formula>
    </cfRule>
    <cfRule type="expression" dxfId="12604" priority="62302">
      <formula>#REF!=1</formula>
    </cfRule>
    <cfRule type="expression" dxfId="12603" priority="62303">
      <formula>#REF!=4</formula>
    </cfRule>
    <cfRule type="expression" dxfId="12602" priority="62304">
      <formula>#REF!=3</formula>
    </cfRule>
    <cfRule type="expression" dxfId="12601" priority="62305">
      <formula>#REF!=2</formula>
    </cfRule>
    <cfRule type="expression" dxfId="12600" priority="62306">
      <formula>#REF!=1</formula>
    </cfRule>
  </conditionalFormatting>
  <conditionalFormatting sqref="G178:H178">
    <cfRule type="expression" dxfId="12599" priority="62295">
      <formula>$V178=4</formula>
    </cfRule>
    <cfRule type="expression" dxfId="12598" priority="62296">
      <formula>$V178=3</formula>
    </cfRule>
    <cfRule type="expression" dxfId="12597" priority="62297">
      <formula>$V178=2</formula>
    </cfRule>
    <cfRule type="expression" dxfId="12596" priority="62298">
      <formula>$V178=1</formula>
    </cfRule>
  </conditionalFormatting>
  <conditionalFormatting sqref="Y178">
    <cfRule type="expression" dxfId="12595" priority="62270">
      <formula>$V178=4</formula>
    </cfRule>
    <cfRule type="expression" dxfId="12594" priority="62271">
      <formula>$V178=3</formula>
    </cfRule>
    <cfRule type="expression" dxfId="12593" priority="62272">
      <formula>$V178=2</formula>
    </cfRule>
    <cfRule type="expression" dxfId="12592" priority="62273">
      <formula>$V178=1</formula>
    </cfRule>
  </conditionalFormatting>
  <conditionalFormatting sqref="Y178">
    <cfRule type="expression" dxfId="12591" priority="62266">
      <formula>#REF!=4</formula>
    </cfRule>
    <cfRule type="expression" dxfId="12590" priority="62267">
      <formula>#REF!=3</formula>
    </cfRule>
    <cfRule type="expression" dxfId="12589" priority="62268">
      <formula>#REF!=2</formula>
    </cfRule>
    <cfRule type="expression" dxfId="12588" priority="62269">
      <formula>#REF!=1</formula>
    </cfRule>
  </conditionalFormatting>
  <conditionalFormatting sqref="X178">
    <cfRule type="expression" dxfId="12587" priority="62262">
      <formula>$V178=4</formula>
    </cfRule>
    <cfRule type="expression" dxfId="12586" priority="62263">
      <formula>$V178=3</formula>
    </cfRule>
    <cfRule type="expression" dxfId="12585" priority="62264">
      <formula>$V178=2</formula>
    </cfRule>
    <cfRule type="expression" dxfId="12584" priority="62265">
      <formula>$V178=1</formula>
    </cfRule>
  </conditionalFormatting>
  <conditionalFormatting sqref="X178">
    <cfRule type="expression" dxfId="12583" priority="62258">
      <formula>#REF!=4</formula>
    </cfRule>
    <cfRule type="expression" dxfId="12582" priority="62259">
      <formula>#REF!=3</formula>
    </cfRule>
    <cfRule type="expression" dxfId="12581" priority="62260">
      <formula>#REF!=2</formula>
    </cfRule>
    <cfRule type="expression" dxfId="12580" priority="62261">
      <formula>#REF!=1</formula>
    </cfRule>
  </conditionalFormatting>
  <conditionalFormatting sqref="F177">
    <cfRule type="expression" dxfId="12579" priority="62250">
      <formula>#REF!=4</formula>
    </cfRule>
    <cfRule type="expression" dxfId="12578" priority="62251">
      <formula>#REF!=3</formula>
    </cfRule>
    <cfRule type="expression" dxfId="12577" priority="62252">
      <formula>#REF!=2</formula>
    </cfRule>
    <cfRule type="expression" dxfId="12576" priority="62253">
      <formula>#REF!=1</formula>
    </cfRule>
    <cfRule type="expression" dxfId="12575" priority="62254">
      <formula>#REF!=4</formula>
    </cfRule>
    <cfRule type="expression" dxfId="12574" priority="62255">
      <formula>#REF!=3</formula>
    </cfRule>
    <cfRule type="expression" dxfId="12573" priority="62256">
      <formula>#REF!=2</formula>
    </cfRule>
    <cfRule type="expression" dxfId="12572" priority="62257">
      <formula>#REF!=1</formula>
    </cfRule>
  </conditionalFormatting>
  <conditionalFormatting sqref="F177">
    <cfRule type="expression" dxfId="12571" priority="62246">
      <formula>$V177=4</formula>
    </cfRule>
    <cfRule type="expression" dxfId="12570" priority="62247">
      <formula>$V177=3</formula>
    </cfRule>
    <cfRule type="expression" dxfId="12569" priority="62248">
      <formula>$V177=2</formula>
    </cfRule>
    <cfRule type="expression" dxfId="12568" priority="62249">
      <formula>$V177=1</formula>
    </cfRule>
  </conditionalFormatting>
  <conditionalFormatting sqref="G177:H177">
    <cfRule type="expression" dxfId="12567" priority="62238">
      <formula>#REF!=4</formula>
    </cfRule>
    <cfRule type="expression" dxfId="12566" priority="62239">
      <formula>#REF!=3</formula>
    </cfRule>
    <cfRule type="expression" dxfId="12565" priority="62240">
      <formula>#REF!=2</formula>
    </cfRule>
    <cfRule type="expression" dxfId="12564" priority="62241">
      <formula>#REF!=1</formula>
    </cfRule>
    <cfRule type="expression" dxfId="12563" priority="62242">
      <formula>#REF!=4</formula>
    </cfRule>
    <cfRule type="expression" dxfId="12562" priority="62243">
      <formula>#REF!=3</formula>
    </cfRule>
    <cfRule type="expression" dxfId="12561" priority="62244">
      <formula>#REF!=2</formula>
    </cfRule>
    <cfRule type="expression" dxfId="12560" priority="62245">
      <formula>#REF!=1</formula>
    </cfRule>
  </conditionalFormatting>
  <conditionalFormatting sqref="G177:H177">
    <cfRule type="expression" dxfId="12559" priority="62234">
      <formula>$V177=4</formula>
    </cfRule>
    <cfRule type="expression" dxfId="12558" priority="62235">
      <formula>$V177=3</formula>
    </cfRule>
    <cfRule type="expression" dxfId="12557" priority="62236">
      <formula>$V177=2</formula>
    </cfRule>
    <cfRule type="expression" dxfId="12556" priority="62237">
      <formula>$V177=1</formula>
    </cfRule>
  </conditionalFormatting>
  <conditionalFormatting sqref="F179">
    <cfRule type="expression" dxfId="12555" priority="62184">
      <formula>#REF!=4</formula>
    </cfRule>
    <cfRule type="expression" dxfId="12554" priority="62185">
      <formula>#REF!=3</formula>
    </cfRule>
    <cfRule type="expression" dxfId="12553" priority="62186">
      <formula>#REF!=2</formula>
    </cfRule>
    <cfRule type="expression" dxfId="12552" priority="62187">
      <formula>#REF!=1</formula>
    </cfRule>
    <cfRule type="expression" dxfId="12551" priority="62188">
      <formula>#REF!=4</formula>
    </cfRule>
    <cfRule type="expression" dxfId="12550" priority="62189">
      <formula>#REF!=3</formula>
    </cfRule>
    <cfRule type="expression" dxfId="12549" priority="62190">
      <formula>#REF!=2</formula>
    </cfRule>
    <cfRule type="expression" dxfId="12548" priority="62191">
      <formula>#REF!=1</formula>
    </cfRule>
  </conditionalFormatting>
  <conditionalFormatting sqref="F179">
    <cfRule type="expression" dxfId="12547" priority="62180">
      <formula>$V179=4</formula>
    </cfRule>
    <cfRule type="expression" dxfId="12546" priority="62181">
      <formula>$V179=3</formula>
    </cfRule>
    <cfRule type="expression" dxfId="12545" priority="62182">
      <formula>$V179=2</formula>
    </cfRule>
    <cfRule type="expression" dxfId="12544" priority="62183">
      <formula>$V179=1</formula>
    </cfRule>
  </conditionalFormatting>
  <conditionalFormatting sqref="G179:H179">
    <cfRule type="expression" dxfId="12543" priority="62172">
      <formula>#REF!=4</formula>
    </cfRule>
    <cfRule type="expression" dxfId="12542" priority="62173">
      <formula>#REF!=3</formula>
    </cfRule>
    <cfRule type="expression" dxfId="12541" priority="62174">
      <formula>#REF!=2</formula>
    </cfRule>
    <cfRule type="expression" dxfId="12540" priority="62175">
      <formula>#REF!=1</formula>
    </cfRule>
    <cfRule type="expression" dxfId="12539" priority="62176">
      <formula>#REF!=4</formula>
    </cfRule>
    <cfRule type="expression" dxfId="12538" priority="62177">
      <formula>#REF!=3</formula>
    </cfRule>
    <cfRule type="expression" dxfId="12537" priority="62178">
      <formula>#REF!=2</formula>
    </cfRule>
    <cfRule type="expression" dxfId="12536" priority="62179">
      <formula>#REF!=1</formula>
    </cfRule>
  </conditionalFormatting>
  <conditionalFormatting sqref="G179:H179">
    <cfRule type="expression" dxfId="12535" priority="62168">
      <formula>$V179=4</formula>
    </cfRule>
    <cfRule type="expression" dxfId="12534" priority="62169">
      <formula>$V179=3</formula>
    </cfRule>
    <cfRule type="expression" dxfId="12533" priority="62170">
      <formula>$V179=2</formula>
    </cfRule>
    <cfRule type="expression" dxfId="12532" priority="62171">
      <formula>$V179=1</formula>
    </cfRule>
  </conditionalFormatting>
  <conditionalFormatting sqref="T163">
    <cfRule type="expression" dxfId="12531" priority="62164">
      <formula>$V163=4</formula>
    </cfRule>
    <cfRule type="expression" dxfId="12530" priority="62165">
      <formula>$V163=3</formula>
    </cfRule>
    <cfRule type="expression" dxfId="12529" priority="62166">
      <formula>$V163=2</formula>
    </cfRule>
    <cfRule type="expression" dxfId="12528" priority="62167">
      <formula>$V163=1</formula>
    </cfRule>
  </conditionalFormatting>
  <conditionalFormatting sqref="U163">
    <cfRule type="expression" dxfId="12527" priority="62160">
      <formula>$V163=4</formula>
    </cfRule>
    <cfRule type="expression" dxfId="12526" priority="62161">
      <formula>$V163=3</formula>
    </cfRule>
    <cfRule type="expression" dxfId="12525" priority="62162">
      <formula>$V163=2</formula>
    </cfRule>
    <cfRule type="expression" dxfId="12524" priority="62163">
      <formula>$V163=1</formula>
    </cfRule>
  </conditionalFormatting>
  <conditionalFormatting sqref="F180:F182">
    <cfRule type="expression" dxfId="12523" priority="62152">
      <formula>#REF!=4</formula>
    </cfRule>
    <cfRule type="expression" dxfId="12522" priority="62153">
      <formula>#REF!=3</formula>
    </cfRule>
    <cfRule type="expression" dxfId="12521" priority="62154">
      <formula>#REF!=2</formula>
    </cfRule>
    <cfRule type="expression" dxfId="12520" priority="62155">
      <formula>#REF!=1</formula>
    </cfRule>
    <cfRule type="expression" dxfId="12519" priority="62156">
      <formula>#REF!=4</formula>
    </cfRule>
    <cfRule type="expression" dxfId="12518" priority="62157">
      <formula>#REF!=3</formula>
    </cfRule>
    <cfRule type="expression" dxfId="12517" priority="62158">
      <formula>#REF!=2</formula>
    </cfRule>
    <cfRule type="expression" dxfId="12516" priority="62159">
      <formula>#REF!=1</formula>
    </cfRule>
  </conditionalFormatting>
  <conditionalFormatting sqref="F180:F182">
    <cfRule type="expression" dxfId="12515" priority="62148">
      <formula>$V180=4</formula>
    </cfRule>
    <cfRule type="expression" dxfId="12514" priority="62149">
      <formula>$V180=3</formula>
    </cfRule>
    <cfRule type="expression" dxfId="12513" priority="62150">
      <formula>$V180=2</formula>
    </cfRule>
    <cfRule type="expression" dxfId="12512" priority="62151">
      <formula>$V180=1</formula>
    </cfRule>
  </conditionalFormatting>
  <conditionalFormatting sqref="G180:H182">
    <cfRule type="expression" dxfId="12511" priority="62140">
      <formula>#REF!=4</formula>
    </cfRule>
    <cfRule type="expression" dxfId="12510" priority="62141">
      <formula>#REF!=3</formula>
    </cfRule>
    <cfRule type="expression" dxfId="12509" priority="62142">
      <formula>#REF!=2</formula>
    </cfRule>
    <cfRule type="expression" dxfId="12508" priority="62143">
      <formula>#REF!=1</formula>
    </cfRule>
    <cfRule type="expression" dxfId="12507" priority="62144">
      <formula>#REF!=4</formula>
    </cfRule>
    <cfRule type="expression" dxfId="12506" priority="62145">
      <formula>#REF!=3</formula>
    </cfRule>
    <cfRule type="expression" dxfId="12505" priority="62146">
      <formula>#REF!=2</formula>
    </cfRule>
    <cfRule type="expression" dxfId="12504" priority="62147">
      <formula>#REF!=1</formula>
    </cfRule>
  </conditionalFormatting>
  <conditionalFormatting sqref="G180:H182">
    <cfRule type="expression" dxfId="12503" priority="62136">
      <formula>$V180=4</formula>
    </cfRule>
    <cfRule type="expression" dxfId="12502" priority="62137">
      <formula>$V180=3</formula>
    </cfRule>
    <cfRule type="expression" dxfId="12501" priority="62138">
      <formula>$V180=2</formula>
    </cfRule>
    <cfRule type="expression" dxfId="12500" priority="62139">
      <formula>$V180=1</formula>
    </cfRule>
  </conditionalFormatting>
  <conditionalFormatting sqref="Y179">
    <cfRule type="expression" dxfId="12499" priority="62111">
      <formula>$V179=4</formula>
    </cfRule>
    <cfRule type="expression" dxfId="12498" priority="62112">
      <formula>$V179=3</formula>
    </cfRule>
    <cfRule type="expression" dxfId="12497" priority="62113">
      <formula>$V179=2</formula>
    </cfRule>
    <cfRule type="expression" dxfId="12496" priority="62114">
      <formula>$V179=1</formula>
    </cfRule>
  </conditionalFormatting>
  <conditionalFormatting sqref="Y179">
    <cfRule type="expression" dxfId="12495" priority="62107">
      <formula>#REF!=4</formula>
    </cfRule>
    <cfRule type="expression" dxfId="12494" priority="62108">
      <formula>#REF!=3</formula>
    </cfRule>
    <cfRule type="expression" dxfId="12493" priority="62109">
      <formula>#REF!=2</formula>
    </cfRule>
    <cfRule type="expression" dxfId="12492" priority="62110">
      <formula>#REF!=1</formula>
    </cfRule>
  </conditionalFormatting>
  <conditionalFormatting sqref="X179">
    <cfRule type="expression" dxfId="12491" priority="62103">
      <formula>$V179=4</formula>
    </cfRule>
    <cfRule type="expression" dxfId="12490" priority="62104">
      <formula>$V179=3</formula>
    </cfRule>
    <cfRule type="expression" dxfId="12489" priority="62105">
      <formula>$V179=2</formula>
    </cfRule>
    <cfRule type="expression" dxfId="12488" priority="62106">
      <formula>$V179=1</formula>
    </cfRule>
  </conditionalFormatting>
  <conditionalFormatting sqref="X179">
    <cfRule type="expression" dxfId="12487" priority="62099">
      <formula>#REF!=4</formula>
    </cfRule>
    <cfRule type="expression" dxfId="12486" priority="62100">
      <formula>#REF!=3</formula>
    </cfRule>
    <cfRule type="expression" dxfId="12485" priority="62101">
      <formula>#REF!=2</formula>
    </cfRule>
    <cfRule type="expression" dxfId="12484" priority="62102">
      <formula>#REF!=1</formula>
    </cfRule>
  </conditionalFormatting>
  <conditionalFormatting sqref="Y177">
    <cfRule type="expression" dxfId="12483" priority="62095">
      <formula>$V177=4</formula>
    </cfRule>
    <cfRule type="expression" dxfId="12482" priority="62096">
      <formula>$V177=3</formula>
    </cfRule>
    <cfRule type="expression" dxfId="12481" priority="62097">
      <formula>$V177=2</formula>
    </cfRule>
    <cfRule type="expression" dxfId="12480" priority="62098">
      <formula>$V177=1</formula>
    </cfRule>
  </conditionalFormatting>
  <conditionalFormatting sqref="Y177">
    <cfRule type="expression" dxfId="12479" priority="62091">
      <formula>#REF!=4</formula>
    </cfRule>
    <cfRule type="expression" dxfId="12478" priority="62092">
      <formula>#REF!=3</formula>
    </cfRule>
    <cfRule type="expression" dxfId="12477" priority="62093">
      <formula>#REF!=2</formula>
    </cfRule>
    <cfRule type="expression" dxfId="12476" priority="62094">
      <formula>#REF!=1</formula>
    </cfRule>
  </conditionalFormatting>
  <conditionalFormatting sqref="X177">
    <cfRule type="expression" dxfId="12475" priority="62087">
      <formula>$V177=4</formula>
    </cfRule>
    <cfRule type="expression" dxfId="12474" priority="62088">
      <formula>$V177=3</formula>
    </cfRule>
    <cfRule type="expression" dxfId="12473" priority="62089">
      <formula>$V177=2</formula>
    </cfRule>
    <cfRule type="expression" dxfId="12472" priority="62090">
      <formula>$V177=1</formula>
    </cfRule>
  </conditionalFormatting>
  <conditionalFormatting sqref="X177">
    <cfRule type="expression" dxfId="12471" priority="62083">
      <formula>#REF!=4</formula>
    </cfRule>
    <cfRule type="expression" dxfId="12470" priority="62084">
      <formula>#REF!=3</formula>
    </cfRule>
    <cfRule type="expression" dxfId="12469" priority="62085">
      <formula>#REF!=2</formula>
    </cfRule>
    <cfRule type="expression" dxfId="12468" priority="62086">
      <formula>#REF!=1</formula>
    </cfRule>
  </conditionalFormatting>
  <conditionalFormatting sqref="F181:F185">
    <cfRule type="expression" dxfId="12467" priority="62075">
      <formula>#REF!=4</formula>
    </cfRule>
    <cfRule type="expression" dxfId="12466" priority="62076">
      <formula>#REF!=3</formula>
    </cfRule>
    <cfRule type="expression" dxfId="12465" priority="62077">
      <formula>#REF!=2</formula>
    </cfRule>
    <cfRule type="expression" dxfId="12464" priority="62078">
      <formula>#REF!=1</formula>
    </cfRule>
    <cfRule type="expression" dxfId="12463" priority="62079">
      <formula>#REF!=4</formula>
    </cfRule>
    <cfRule type="expression" dxfId="12462" priority="62080">
      <formula>#REF!=3</formula>
    </cfRule>
    <cfRule type="expression" dxfId="12461" priority="62081">
      <formula>#REF!=2</formula>
    </cfRule>
    <cfRule type="expression" dxfId="12460" priority="62082">
      <formula>#REF!=1</formula>
    </cfRule>
  </conditionalFormatting>
  <conditionalFormatting sqref="F181:F185">
    <cfRule type="expression" dxfId="12459" priority="62071">
      <formula>$V181=4</formula>
    </cfRule>
    <cfRule type="expression" dxfId="12458" priority="62072">
      <formula>$V181=3</formula>
    </cfRule>
    <cfRule type="expression" dxfId="12457" priority="62073">
      <formula>$V181=2</formula>
    </cfRule>
    <cfRule type="expression" dxfId="12456" priority="62074">
      <formula>$V181=1</formula>
    </cfRule>
  </conditionalFormatting>
  <conditionalFormatting sqref="G181:H185">
    <cfRule type="expression" dxfId="12455" priority="62063">
      <formula>#REF!=4</formula>
    </cfRule>
    <cfRule type="expression" dxfId="12454" priority="62064">
      <formula>#REF!=3</formula>
    </cfRule>
    <cfRule type="expression" dxfId="12453" priority="62065">
      <formula>#REF!=2</formula>
    </cfRule>
    <cfRule type="expression" dxfId="12452" priority="62066">
      <formula>#REF!=1</formula>
    </cfRule>
    <cfRule type="expression" dxfId="12451" priority="62067">
      <formula>#REF!=4</formula>
    </cfRule>
    <cfRule type="expression" dxfId="12450" priority="62068">
      <formula>#REF!=3</formula>
    </cfRule>
    <cfRule type="expression" dxfId="12449" priority="62069">
      <formula>#REF!=2</formula>
    </cfRule>
    <cfRule type="expression" dxfId="12448" priority="62070">
      <formula>#REF!=1</formula>
    </cfRule>
  </conditionalFormatting>
  <conditionalFormatting sqref="G181:H185">
    <cfRule type="expression" dxfId="12447" priority="62059">
      <formula>$V181=4</formula>
    </cfRule>
    <cfRule type="expression" dxfId="12446" priority="62060">
      <formula>$V181=3</formula>
    </cfRule>
    <cfRule type="expression" dxfId="12445" priority="62061">
      <formula>$V181=2</formula>
    </cfRule>
    <cfRule type="expression" dxfId="12444" priority="62062">
      <formula>$V181=1</formula>
    </cfRule>
  </conditionalFormatting>
  <conditionalFormatting sqref="Y180:Y185">
    <cfRule type="expression" dxfId="12443" priority="62034">
      <formula>$V180=4</formula>
    </cfRule>
    <cfRule type="expression" dxfId="12442" priority="62035">
      <formula>$V180=3</formula>
    </cfRule>
    <cfRule type="expression" dxfId="12441" priority="62036">
      <formula>$V180=2</formula>
    </cfRule>
    <cfRule type="expression" dxfId="12440" priority="62037">
      <formula>$V180=1</formula>
    </cfRule>
  </conditionalFormatting>
  <conditionalFormatting sqref="Y180:Y185">
    <cfRule type="expression" dxfId="12439" priority="62030">
      <formula>#REF!=4</formula>
    </cfRule>
    <cfRule type="expression" dxfId="12438" priority="62031">
      <formula>#REF!=3</formula>
    </cfRule>
    <cfRule type="expression" dxfId="12437" priority="62032">
      <formula>#REF!=2</formula>
    </cfRule>
    <cfRule type="expression" dxfId="12436" priority="62033">
      <formula>#REF!=1</formula>
    </cfRule>
  </conditionalFormatting>
  <conditionalFormatting sqref="X180:X185">
    <cfRule type="expression" dxfId="12435" priority="62026">
      <formula>$V180=4</formula>
    </cfRule>
    <cfRule type="expression" dxfId="12434" priority="62027">
      <formula>$V180=3</formula>
    </cfRule>
    <cfRule type="expression" dxfId="12433" priority="62028">
      <formula>$V180=2</formula>
    </cfRule>
    <cfRule type="expression" dxfId="12432" priority="62029">
      <formula>$V180=1</formula>
    </cfRule>
  </conditionalFormatting>
  <conditionalFormatting sqref="X180:X185">
    <cfRule type="expression" dxfId="12431" priority="62022">
      <formula>#REF!=4</formula>
    </cfRule>
    <cfRule type="expression" dxfId="12430" priority="62023">
      <formula>#REF!=3</formula>
    </cfRule>
    <cfRule type="expression" dxfId="12429" priority="62024">
      <formula>#REF!=2</formula>
    </cfRule>
    <cfRule type="expression" dxfId="12428" priority="62025">
      <formula>#REF!=1</formula>
    </cfRule>
  </conditionalFormatting>
  <conditionalFormatting sqref="F179">
    <cfRule type="expression" dxfId="12427" priority="61993">
      <formula>#REF!=4</formula>
    </cfRule>
    <cfRule type="expression" dxfId="12426" priority="61994">
      <formula>#REF!=3</formula>
    </cfRule>
    <cfRule type="expression" dxfId="12425" priority="61995">
      <formula>#REF!=2</formula>
    </cfRule>
    <cfRule type="expression" dxfId="12424" priority="61996">
      <formula>#REF!=1</formula>
    </cfRule>
    <cfRule type="expression" dxfId="12423" priority="61997">
      <formula>#REF!=4</formula>
    </cfRule>
    <cfRule type="expression" dxfId="12422" priority="61998">
      <formula>#REF!=3</formula>
    </cfRule>
    <cfRule type="expression" dxfId="12421" priority="61999">
      <formula>#REF!=2</formula>
    </cfRule>
    <cfRule type="expression" dxfId="12420" priority="62000">
      <formula>#REF!=1</formula>
    </cfRule>
  </conditionalFormatting>
  <conditionalFormatting sqref="F179">
    <cfRule type="expression" dxfId="12419" priority="61989">
      <formula>$V179=4</formula>
    </cfRule>
    <cfRule type="expression" dxfId="12418" priority="61990">
      <formula>$V179=3</formula>
    </cfRule>
    <cfRule type="expression" dxfId="12417" priority="61991">
      <formula>$V179=2</formula>
    </cfRule>
    <cfRule type="expression" dxfId="12416" priority="61992">
      <formula>$V179=1</formula>
    </cfRule>
  </conditionalFormatting>
  <conditionalFormatting sqref="G179:H179">
    <cfRule type="expression" dxfId="12415" priority="61981">
      <formula>#REF!=4</formula>
    </cfRule>
    <cfRule type="expression" dxfId="12414" priority="61982">
      <formula>#REF!=3</formula>
    </cfRule>
    <cfRule type="expression" dxfId="12413" priority="61983">
      <formula>#REF!=2</formula>
    </cfRule>
    <cfRule type="expression" dxfId="12412" priority="61984">
      <formula>#REF!=1</formula>
    </cfRule>
    <cfRule type="expression" dxfId="12411" priority="61985">
      <formula>#REF!=4</formula>
    </cfRule>
    <cfRule type="expression" dxfId="12410" priority="61986">
      <formula>#REF!=3</formula>
    </cfRule>
    <cfRule type="expression" dxfId="12409" priority="61987">
      <formula>#REF!=2</formula>
    </cfRule>
    <cfRule type="expression" dxfId="12408" priority="61988">
      <formula>#REF!=1</formula>
    </cfRule>
  </conditionalFormatting>
  <conditionalFormatting sqref="G179:H179">
    <cfRule type="expression" dxfId="12407" priority="61977">
      <formula>$V179=4</formula>
    </cfRule>
    <cfRule type="expression" dxfId="12406" priority="61978">
      <formula>$V179=3</formula>
    </cfRule>
    <cfRule type="expression" dxfId="12405" priority="61979">
      <formula>$V179=2</formula>
    </cfRule>
    <cfRule type="expression" dxfId="12404" priority="61980">
      <formula>$V179=1</formula>
    </cfRule>
  </conditionalFormatting>
  <conditionalFormatting sqref="Y179">
    <cfRule type="expression" dxfId="12403" priority="61952">
      <formula>$V179=4</formula>
    </cfRule>
    <cfRule type="expression" dxfId="12402" priority="61953">
      <formula>$V179=3</formula>
    </cfRule>
    <cfRule type="expression" dxfId="12401" priority="61954">
      <formula>$V179=2</formula>
    </cfRule>
    <cfRule type="expression" dxfId="12400" priority="61955">
      <formula>$V179=1</formula>
    </cfRule>
  </conditionalFormatting>
  <conditionalFormatting sqref="Y179">
    <cfRule type="expression" dxfId="12399" priority="61948">
      <formula>#REF!=4</formula>
    </cfRule>
    <cfRule type="expression" dxfId="12398" priority="61949">
      <formula>#REF!=3</formula>
    </cfRule>
    <cfRule type="expression" dxfId="12397" priority="61950">
      <formula>#REF!=2</formula>
    </cfRule>
    <cfRule type="expression" dxfId="12396" priority="61951">
      <formula>#REF!=1</formula>
    </cfRule>
  </conditionalFormatting>
  <conditionalFormatting sqref="X179">
    <cfRule type="expression" dxfId="12395" priority="61944">
      <formula>$V179=4</formula>
    </cfRule>
    <cfRule type="expression" dxfId="12394" priority="61945">
      <formula>$V179=3</formula>
    </cfRule>
    <cfRule type="expression" dxfId="12393" priority="61946">
      <formula>$V179=2</formula>
    </cfRule>
    <cfRule type="expression" dxfId="12392" priority="61947">
      <formula>$V179=1</formula>
    </cfRule>
  </conditionalFormatting>
  <conditionalFormatting sqref="X179">
    <cfRule type="expression" dxfId="12391" priority="61940">
      <formula>#REF!=4</formula>
    </cfRule>
    <cfRule type="expression" dxfId="12390" priority="61941">
      <formula>#REF!=3</formula>
    </cfRule>
    <cfRule type="expression" dxfId="12389" priority="61942">
      <formula>#REF!=2</formula>
    </cfRule>
    <cfRule type="expression" dxfId="12388" priority="61943">
      <formula>#REF!=1</formula>
    </cfRule>
  </conditionalFormatting>
  <conditionalFormatting sqref="F178">
    <cfRule type="expression" dxfId="12387" priority="61932">
      <formula>#REF!=4</formula>
    </cfRule>
    <cfRule type="expression" dxfId="12386" priority="61933">
      <formula>#REF!=3</formula>
    </cfRule>
    <cfRule type="expression" dxfId="12385" priority="61934">
      <formula>#REF!=2</formula>
    </cfRule>
    <cfRule type="expression" dxfId="12384" priority="61935">
      <formula>#REF!=1</formula>
    </cfRule>
    <cfRule type="expression" dxfId="12383" priority="61936">
      <formula>#REF!=4</formula>
    </cfRule>
    <cfRule type="expression" dxfId="12382" priority="61937">
      <formula>#REF!=3</formula>
    </cfRule>
    <cfRule type="expression" dxfId="12381" priority="61938">
      <formula>#REF!=2</formula>
    </cfRule>
    <cfRule type="expression" dxfId="12380" priority="61939">
      <formula>#REF!=1</formula>
    </cfRule>
  </conditionalFormatting>
  <conditionalFormatting sqref="F178">
    <cfRule type="expression" dxfId="12379" priority="61928">
      <formula>$V178=4</formula>
    </cfRule>
    <cfRule type="expression" dxfId="12378" priority="61929">
      <formula>$V178=3</formula>
    </cfRule>
    <cfRule type="expression" dxfId="12377" priority="61930">
      <formula>$V178=2</formula>
    </cfRule>
    <cfRule type="expression" dxfId="12376" priority="61931">
      <formula>$V178=1</formula>
    </cfRule>
  </conditionalFormatting>
  <conditionalFormatting sqref="G178:H178">
    <cfRule type="expression" dxfId="12375" priority="61920">
      <formula>#REF!=4</formula>
    </cfRule>
    <cfRule type="expression" dxfId="12374" priority="61921">
      <formula>#REF!=3</formula>
    </cfRule>
    <cfRule type="expression" dxfId="12373" priority="61922">
      <formula>#REF!=2</formula>
    </cfRule>
    <cfRule type="expression" dxfId="12372" priority="61923">
      <formula>#REF!=1</formula>
    </cfRule>
    <cfRule type="expression" dxfId="12371" priority="61924">
      <formula>#REF!=4</formula>
    </cfRule>
    <cfRule type="expression" dxfId="12370" priority="61925">
      <formula>#REF!=3</formula>
    </cfRule>
    <cfRule type="expression" dxfId="12369" priority="61926">
      <formula>#REF!=2</formula>
    </cfRule>
    <cfRule type="expression" dxfId="12368" priority="61927">
      <formula>#REF!=1</formula>
    </cfRule>
  </conditionalFormatting>
  <conditionalFormatting sqref="G178:H178">
    <cfRule type="expression" dxfId="12367" priority="61916">
      <formula>$V178=4</formula>
    </cfRule>
    <cfRule type="expression" dxfId="12366" priority="61917">
      <formula>$V178=3</formula>
    </cfRule>
    <cfRule type="expression" dxfId="12365" priority="61918">
      <formula>$V178=2</formula>
    </cfRule>
    <cfRule type="expression" dxfId="12364" priority="61919">
      <formula>$V178=1</formula>
    </cfRule>
  </conditionalFormatting>
  <conditionalFormatting sqref="F180">
    <cfRule type="expression" dxfId="12363" priority="61866">
      <formula>#REF!=4</formula>
    </cfRule>
    <cfRule type="expression" dxfId="12362" priority="61867">
      <formula>#REF!=3</formula>
    </cfRule>
    <cfRule type="expression" dxfId="12361" priority="61868">
      <formula>#REF!=2</formula>
    </cfRule>
    <cfRule type="expression" dxfId="12360" priority="61869">
      <formula>#REF!=1</formula>
    </cfRule>
    <cfRule type="expression" dxfId="12359" priority="61870">
      <formula>#REF!=4</formula>
    </cfRule>
    <cfRule type="expression" dxfId="12358" priority="61871">
      <formula>#REF!=3</formula>
    </cfRule>
    <cfRule type="expression" dxfId="12357" priority="61872">
      <formula>#REF!=2</formula>
    </cfRule>
    <cfRule type="expression" dxfId="12356" priority="61873">
      <formula>#REF!=1</formula>
    </cfRule>
  </conditionalFormatting>
  <conditionalFormatting sqref="F180">
    <cfRule type="expression" dxfId="12355" priority="61862">
      <formula>$V180=4</formula>
    </cfRule>
    <cfRule type="expression" dxfId="12354" priority="61863">
      <formula>$V180=3</formula>
    </cfRule>
    <cfRule type="expression" dxfId="12353" priority="61864">
      <formula>$V180=2</formula>
    </cfRule>
    <cfRule type="expression" dxfId="12352" priority="61865">
      <formula>$V180=1</formula>
    </cfRule>
  </conditionalFormatting>
  <conditionalFormatting sqref="G180:H180">
    <cfRule type="expression" dxfId="12351" priority="61854">
      <formula>#REF!=4</formula>
    </cfRule>
    <cfRule type="expression" dxfId="12350" priority="61855">
      <formula>#REF!=3</formula>
    </cfRule>
    <cfRule type="expression" dxfId="12349" priority="61856">
      <formula>#REF!=2</formula>
    </cfRule>
    <cfRule type="expression" dxfId="12348" priority="61857">
      <formula>#REF!=1</formula>
    </cfRule>
    <cfRule type="expression" dxfId="12347" priority="61858">
      <formula>#REF!=4</formula>
    </cfRule>
    <cfRule type="expression" dxfId="12346" priority="61859">
      <formula>#REF!=3</formula>
    </cfRule>
    <cfRule type="expression" dxfId="12345" priority="61860">
      <formula>#REF!=2</formula>
    </cfRule>
    <cfRule type="expression" dxfId="12344" priority="61861">
      <formula>#REF!=1</formula>
    </cfRule>
  </conditionalFormatting>
  <conditionalFormatting sqref="G180:H180">
    <cfRule type="expression" dxfId="12343" priority="61850">
      <formula>$V180=4</formula>
    </cfRule>
    <cfRule type="expression" dxfId="12342" priority="61851">
      <formula>$V180=3</formula>
    </cfRule>
    <cfRule type="expression" dxfId="12341" priority="61852">
      <formula>$V180=2</formula>
    </cfRule>
    <cfRule type="expression" dxfId="12340" priority="61853">
      <formula>$V180=1</formula>
    </cfRule>
  </conditionalFormatting>
  <conditionalFormatting sqref="Y180">
    <cfRule type="expression" dxfId="12339" priority="61846">
      <formula>$V180=4</formula>
    </cfRule>
    <cfRule type="expression" dxfId="12338" priority="61847">
      <formula>$V180=3</formula>
    </cfRule>
    <cfRule type="expression" dxfId="12337" priority="61848">
      <formula>$V180=2</formula>
    </cfRule>
    <cfRule type="expression" dxfId="12336" priority="61849">
      <formula>$V180=1</formula>
    </cfRule>
  </conditionalFormatting>
  <conditionalFormatting sqref="Y180">
    <cfRule type="expression" dxfId="12335" priority="61842">
      <formula>#REF!=4</formula>
    </cfRule>
    <cfRule type="expression" dxfId="12334" priority="61843">
      <formula>#REF!=3</formula>
    </cfRule>
    <cfRule type="expression" dxfId="12333" priority="61844">
      <formula>#REF!=2</formula>
    </cfRule>
    <cfRule type="expression" dxfId="12332" priority="61845">
      <formula>#REF!=1</formula>
    </cfRule>
  </conditionalFormatting>
  <conditionalFormatting sqref="X180">
    <cfRule type="expression" dxfId="12331" priority="61838">
      <formula>$V180=4</formula>
    </cfRule>
    <cfRule type="expression" dxfId="12330" priority="61839">
      <formula>$V180=3</formula>
    </cfRule>
    <cfRule type="expression" dxfId="12329" priority="61840">
      <formula>$V180=2</formula>
    </cfRule>
    <cfRule type="expression" dxfId="12328" priority="61841">
      <formula>$V180=1</formula>
    </cfRule>
  </conditionalFormatting>
  <conditionalFormatting sqref="X180">
    <cfRule type="expression" dxfId="12327" priority="61834">
      <formula>#REF!=4</formula>
    </cfRule>
    <cfRule type="expression" dxfId="12326" priority="61835">
      <formula>#REF!=3</formula>
    </cfRule>
    <cfRule type="expression" dxfId="12325" priority="61836">
      <formula>#REF!=2</formula>
    </cfRule>
    <cfRule type="expression" dxfId="12324" priority="61837">
      <formula>#REF!=1</formula>
    </cfRule>
  </conditionalFormatting>
  <conditionalFormatting sqref="Y178">
    <cfRule type="expression" dxfId="12323" priority="61830">
      <formula>$V178=4</formula>
    </cfRule>
    <cfRule type="expression" dxfId="12322" priority="61831">
      <formula>$V178=3</formula>
    </cfRule>
    <cfRule type="expression" dxfId="12321" priority="61832">
      <formula>$V178=2</formula>
    </cfRule>
    <cfRule type="expression" dxfId="12320" priority="61833">
      <formula>$V178=1</formula>
    </cfRule>
  </conditionalFormatting>
  <conditionalFormatting sqref="Y178">
    <cfRule type="expression" dxfId="12319" priority="61826">
      <formula>#REF!=4</formula>
    </cfRule>
    <cfRule type="expression" dxfId="12318" priority="61827">
      <formula>#REF!=3</formula>
    </cfRule>
    <cfRule type="expression" dxfId="12317" priority="61828">
      <formula>#REF!=2</formula>
    </cfRule>
    <cfRule type="expression" dxfId="12316" priority="61829">
      <formula>#REF!=1</formula>
    </cfRule>
  </conditionalFormatting>
  <conditionalFormatting sqref="X178">
    <cfRule type="expression" dxfId="12315" priority="61822">
      <formula>$V178=4</formula>
    </cfRule>
    <cfRule type="expression" dxfId="12314" priority="61823">
      <formula>$V178=3</formula>
    </cfRule>
    <cfRule type="expression" dxfId="12313" priority="61824">
      <formula>$V178=2</formula>
    </cfRule>
    <cfRule type="expression" dxfId="12312" priority="61825">
      <formula>$V178=1</formula>
    </cfRule>
  </conditionalFormatting>
  <conditionalFormatting sqref="X178">
    <cfRule type="expression" dxfId="12311" priority="61818">
      <formula>#REF!=4</formula>
    </cfRule>
    <cfRule type="expression" dxfId="12310" priority="61819">
      <formula>#REF!=3</formula>
    </cfRule>
    <cfRule type="expression" dxfId="12309" priority="61820">
      <formula>#REF!=2</formula>
    </cfRule>
    <cfRule type="expression" dxfId="12308" priority="61821">
      <formula>#REF!=1</formula>
    </cfRule>
  </conditionalFormatting>
  <conditionalFormatting sqref="Y186">
    <cfRule type="expression" dxfId="12307" priority="61667">
      <formula>$V186=4</formula>
    </cfRule>
    <cfRule type="expression" dxfId="12306" priority="61668">
      <formula>$V186=3</formula>
    </cfRule>
    <cfRule type="expression" dxfId="12305" priority="61669">
      <formula>$V186=2</formula>
    </cfRule>
    <cfRule type="expression" dxfId="12304" priority="61670">
      <formula>$V186=1</formula>
    </cfRule>
  </conditionalFormatting>
  <conditionalFormatting sqref="Y186">
    <cfRule type="expression" dxfId="12303" priority="61663">
      <formula>#REF!=4</formula>
    </cfRule>
    <cfRule type="expression" dxfId="12302" priority="61664">
      <formula>#REF!=3</formula>
    </cfRule>
    <cfRule type="expression" dxfId="12301" priority="61665">
      <formula>#REF!=2</formula>
    </cfRule>
    <cfRule type="expression" dxfId="12300" priority="61666">
      <formula>#REF!=1</formula>
    </cfRule>
  </conditionalFormatting>
  <conditionalFormatting sqref="X186">
    <cfRule type="expression" dxfId="12299" priority="61659">
      <formula>$V186=4</formula>
    </cfRule>
    <cfRule type="expression" dxfId="12298" priority="61660">
      <formula>$V186=3</formula>
    </cfRule>
    <cfRule type="expression" dxfId="12297" priority="61661">
      <formula>$V186=2</formula>
    </cfRule>
    <cfRule type="expression" dxfId="12296" priority="61662">
      <formula>$V186=1</formula>
    </cfRule>
  </conditionalFormatting>
  <conditionalFormatting sqref="X186">
    <cfRule type="expression" dxfId="12295" priority="61655">
      <formula>#REF!=4</formula>
    </cfRule>
    <cfRule type="expression" dxfId="12294" priority="61656">
      <formula>#REF!=3</formula>
    </cfRule>
    <cfRule type="expression" dxfId="12293" priority="61657">
      <formula>#REF!=2</formula>
    </cfRule>
    <cfRule type="expression" dxfId="12292" priority="61658">
      <formula>#REF!=1</formula>
    </cfRule>
  </conditionalFormatting>
  <conditionalFormatting sqref="F186">
    <cfRule type="expression" dxfId="12291" priority="61647">
      <formula>#REF!=4</formula>
    </cfRule>
    <cfRule type="expression" dxfId="12290" priority="61648">
      <formula>#REF!=3</formula>
    </cfRule>
    <cfRule type="expression" dxfId="12289" priority="61649">
      <formula>#REF!=2</formula>
    </cfRule>
    <cfRule type="expression" dxfId="12288" priority="61650">
      <formula>#REF!=1</formula>
    </cfRule>
    <cfRule type="expression" dxfId="12287" priority="61651">
      <formula>#REF!=4</formula>
    </cfRule>
    <cfRule type="expression" dxfId="12286" priority="61652">
      <formula>#REF!=3</formula>
    </cfRule>
    <cfRule type="expression" dxfId="12285" priority="61653">
      <formula>#REF!=2</formula>
    </cfRule>
    <cfRule type="expression" dxfId="12284" priority="61654">
      <formula>#REF!=1</formula>
    </cfRule>
  </conditionalFormatting>
  <conditionalFormatting sqref="F186">
    <cfRule type="expression" dxfId="12283" priority="61643">
      <formula>$V186=4</formula>
    </cfRule>
    <cfRule type="expression" dxfId="12282" priority="61644">
      <formula>$V186=3</formula>
    </cfRule>
    <cfRule type="expression" dxfId="12281" priority="61645">
      <formula>$V186=2</formula>
    </cfRule>
    <cfRule type="expression" dxfId="12280" priority="61646">
      <formula>$V186=1</formula>
    </cfRule>
  </conditionalFormatting>
  <conditionalFormatting sqref="G186:H186">
    <cfRule type="expression" dxfId="12279" priority="61635">
      <formula>#REF!=4</formula>
    </cfRule>
    <cfRule type="expression" dxfId="12278" priority="61636">
      <formula>#REF!=3</formula>
    </cfRule>
    <cfRule type="expression" dxfId="12277" priority="61637">
      <formula>#REF!=2</formula>
    </cfRule>
    <cfRule type="expression" dxfId="12276" priority="61638">
      <formula>#REF!=1</formula>
    </cfRule>
    <cfRule type="expression" dxfId="12275" priority="61639">
      <formula>#REF!=4</formula>
    </cfRule>
    <cfRule type="expression" dxfId="12274" priority="61640">
      <formula>#REF!=3</formula>
    </cfRule>
    <cfRule type="expression" dxfId="12273" priority="61641">
      <formula>#REF!=2</formula>
    </cfRule>
    <cfRule type="expression" dxfId="12272" priority="61642">
      <formula>#REF!=1</formula>
    </cfRule>
  </conditionalFormatting>
  <conditionalFormatting sqref="G186:H186">
    <cfRule type="expression" dxfId="12271" priority="61631">
      <formula>$V186=4</formula>
    </cfRule>
    <cfRule type="expression" dxfId="12270" priority="61632">
      <formula>$V186=3</formula>
    </cfRule>
    <cfRule type="expression" dxfId="12269" priority="61633">
      <formula>$V186=2</formula>
    </cfRule>
    <cfRule type="expression" dxfId="12268" priority="61634">
      <formula>$V186=1</formula>
    </cfRule>
  </conditionalFormatting>
  <conditionalFormatting sqref="F187">
    <cfRule type="expression" dxfId="12267" priority="61329">
      <formula>#REF!=4</formula>
    </cfRule>
    <cfRule type="expression" dxfId="12266" priority="61330">
      <formula>#REF!=3</formula>
    </cfRule>
    <cfRule type="expression" dxfId="12265" priority="61331">
      <formula>#REF!=2</formula>
    </cfRule>
    <cfRule type="expression" dxfId="12264" priority="61332">
      <formula>#REF!=1</formula>
    </cfRule>
    <cfRule type="expression" dxfId="12263" priority="61333">
      <formula>#REF!=4</formula>
    </cfRule>
    <cfRule type="expression" dxfId="12262" priority="61334">
      <formula>#REF!=3</formula>
    </cfRule>
    <cfRule type="expression" dxfId="12261" priority="61335">
      <formula>#REF!=2</formula>
    </cfRule>
    <cfRule type="expression" dxfId="12260" priority="61336">
      <formula>#REF!=1</formula>
    </cfRule>
  </conditionalFormatting>
  <conditionalFormatting sqref="F187">
    <cfRule type="expression" dxfId="12259" priority="61325">
      <formula>$V187=4</formula>
    </cfRule>
    <cfRule type="expression" dxfId="12258" priority="61326">
      <formula>$V187=3</formula>
    </cfRule>
    <cfRule type="expression" dxfId="12257" priority="61327">
      <formula>$V187=2</formula>
    </cfRule>
    <cfRule type="expression" dxfId="12256" priority="61328">
      <formula>$V187=1</formula>
    </cfRule>
  </conditionalFormatting>
  <conditionalFormatting sqref="G187:H187">
    <cfRule type="expression" dxfId="12255" priority="61317">
      <formula>#REF!=4</formula>
    </cfRule>
    <cfRule type="expression" dxfId="12254" priority="61318">
      <formula>#REF!=3</formula>
    </cfRule>
    <cfRule type="expression" dxfId="12253" priority="61319">
      <formula>#REF!=2</formula>
    </cfRule>
    <cfRule type="expression" dxfId="12252" priority="61320">
      <formula>#REF!=1</formula>
    </cfRule>
    <cfRule type="expression" dxfId="12251" priority="61321">
      <formula>#REF!=4</formula>
    </cfRule>
    <cfRule type="expression" dxfId="12250" priority="61322">
      <formula>#REF!=3</formula>
    </cfRule>
    <cfRule type="expression" dxfId="12249" priority="61323">
      <formula>#REF!=2</formula>
    </cfRule>
    <cfRule type="expression" dxfId="12248" priority="61324">
      <formula>#REF!=1</formula>
    </cfRule>
  </conditionalFormatting>
  <conditionalFormatting sqref="G187:H187">
    <cfRule type="expression" dxfId="12247" priority="61313">
      <formula>$V187=4</formula>
    </cfRule>
    <cfRule type="expression" dxfId="12246" priority="61314">
      <formula>$V187=3</formula>
    </cfRule>
    <cfRule type="expression" dxfId="12245" priority="61315">
      <formula>$V187=2</formula>
    </cfRule>
    <cfRule type="expression" dxfId="12244" priority="61316">
      <formula>$V187=1</formula>
    </cfRule>
  </conditionalFormatting>
  <conditionalFormatting sqref="F188:F189">
    <cfRule type="expression" dxfId="12243" priority="61305">
      <formula>#REF!=4</formula>
    </cfRule>
    <cfRule type="expression" dxfId="12242" priority="61306">
      <formula>#REF!=3</formula>
    </cfRule>
    <cfRule type="expression" dxfId="12241" priority="61307">
      <formula>#REF!=2</formula>
    </cfRule>
    <cfRule type="expression" dxfId="12240" priority="61308">
      <formula>#REF!=1</formula>
    </cfRule>
    <cfRule type="expression" dxfId="12239" priority="61309">
      <formula>#REF!=4</formula>
    </cfRule>
    <cfRule type="expression" dxfId="12238" priority="61310">
      <formula>#REF!=3</formula>
    </cfRule>
    <cfRule type="expression" dxfId="12237" priority="61311">
      <formula>#REF!=2</formula>
    </cfRule>
    <cfRule type="expression" dxfId="12236" priority="61312">
      <formula>#REF!=1</formula>
    </cfRule>
  </conditionalFormatting>
  <conditionalFormatting sqref="F188:F189">
    <cfRule type="expression" dxfId="12235" priority="61301">
      <formula>$V188=4</formula>
    </cfRule>
    <cfRule type="expression" dxfId="12234" priority="61302">
      <formula>$V188=3</formula>
    </cfRule>
    <cfRule type="expression" dxfId="12233" priority="61303">
      <formula>$V188=2</formula>
    </cfRule>
    <cfRule type="expression" dxfId="12232" priority="61304">
      <formula>$V188=1</formula>
    </cfRule>
  </conditionalFormatting>
  <conditionalFormatting sqref="G188:H189">
    <cfRule type="expression" dxfId="12231" priority="61293">
      <formula>#REF!=4</formula>
    </cfRule>
    <cfRule type="expression" dxfId="12230" priority="61294">
      <formula>#REF!=3</formula>
    </cfRule>
    <cfRule type="expression" dxfId="12229" priority="61295">
      <formula>#REF!=2</formula>
    </cfRule>
    <cfRule type="expression" dxfId="12228" priority="61296">
      <formula>#REF!=1</formula>
    </cfRule>
    <cfRule type="expression" dxfId="12227" priority="61297">
      <formula>#REF!=4</formula>
    </cfRule>
    <cfRule type="expression" dxfId="12226" priority="61298">
      <formula>#REF!=3</formula>
    </cfRule>
    <cfRule type="expression" dxfId="12225" priority="61299">
      <formula>#REF!=2</formula>
    </cfRule>
    <cfRule type="expression" dxfId="12224" priority="61300">
      <formula>#REF!=1</formula>
    </cfRule>
  </conditionalFormatting>
  <conditionalFormatting sqref="G188:H189">
    <cfRule type="expression" dxfId="12223" priority="61289">
      <formula>$V188=4</formula>
    </cfRule>
    <cfRule type="expression" dxfId="12222" priority="61290">
      <formula>$V188=3</formula>
    </cfRule>
    <cfRule type="expression" dxfId="12221" priority="61291">
      <formula>$V188=2</formula>
    </cfRule>
    <cfRule type="expression" dxfId="12220" priority="61292">
      <formula>$V188=1</formula>
    </cfRule>
  </conditionalFormatting>
  <conditionalFormatting sqref="F190:F191">
    <cfRule type="expression" dxfId="12219" priority="61281">
      <formula>#REF!=4</formula>
    </cfRule>
    <cfRule type="expression" dxfId="12218" priority="61282">
      <formula>#REF!=3</formula>
    </cfRule>
    <cfRule type="expression" dxfId="12217" priority="61283">
      <formula>#REF!=2</formula>
    </cfRule>
    <cfRule type="expression" dxfId="12216" priority="61284">
      <formula>#REF!=1</formula>
    </cfRule>
    <cfRule type="expression" dxfId="12215" priority="61285">
      <formula>#REF!=4</formula>
    </cfRule>
    <cfRule type="expression" dxfId="12214" priority="61286">
      <formula>#REF!=3</formula>
    </cfRule>
    <cfRule type="expression" dxfId="12213" priority="61287">
      <formula>#REF!=2</formula>
    </cfRule>
    <cfRule type="expression" dxfId="12212" priority="61288">
      <formula>#REF!=1</formula>
    </cfRule>
  </conditionalFormatting>
  <conditionalFormatting sqref="F190:F191">
    <cfRule type="expression" dxfId="12211" priority="61277">
      <formula>$V190=4</formula>
    </cfRule>
    <cfRule type="expression" dxfId="12210" priority="61278">
      <formula>$V190=3</formula>
    </cfRule>
    <cfRule type="expression" dxfId="12209" priority="61279">
      <formula>$V190=2</formula>
    </cfRule>
    <cfRule type="expression" dxfId="12208" priority="61280">
      <formula>$V190=1</formula>
    </cfRule>
  </conditionalFormatting>
  <conditionalFormatting sqref="G190:H190">
    <cfRule type="expression" dxfId="12207" priority="61269">
      <formula>#REF!=4</formula>
    </cfRule>
    <cfRule type="expression" dxfId="12206" priority="61270">
      <formula>#REF!=3</formula>
    </cfRule>
    <cfRule type="expression" dxfId="12205" priority="61271">
      <formula>#REF!=2</formula>
    </cfRule>
    <cfRule type="expression" dxfId="12204" priority="61272">
      <formula>#REF!=1</formula>
    </cfRule>
    <cfRule type="expression" dxfId="12203" priority="61273">
      <formula>#REF!=4</formula>
    </cfRule>
    <cfRule type="expression" dxfId="12202" priority="61274">
      <formula>#REF!=3</formula>
    </cfRule>
    <cfRule type="expression" dxfId="12201" priority="61275">
      <formula>#REF!=2</formula>
    </cfRule>
    <cfRule type="expression" dxfId="12200" priority="61276">
      <formula>#REF!=1</formula>
    </cfRule>
  </conditionalFormatting>
  <conditionalFormatting sqref="G190:H190">
    <cfRule type="expression" dxfId="12199" priority="61265">
      <formula>$V190=4</formula>
    </cfRule>
    <cfRule type="expression" dxfId="12198" priority="61266">
      <formula>$V190=3</formula>
    </cfRule>
    <cfRule type="expression" dxfId="12197" priority="61267">
      <formula>$V190=2</formula>
    </cfRule>
    <cfRule type="expression" dxfId="12196" priority="61268">
      <formula>$V190=1</formula>
    </cfRule>
  </conditionalFormatting>
  <conditionalFormatting sqref="M187:N190">
    <cfRule type="expression" dxfId="12195" priority="61219">
      <formula>$V187=4</formula>
    </cfRule>
    <cfRule type="expression" dxfId="12194" priority="61220">
      <formula>$V187=3</formula>
    </cfRule>
    <cfRule type="expression" dxfId="12193" priority="61221">
      <formula>$V187=2</formula>
    </cfRule>
    <cfRule type="expression" dxfId="12192" priority="61222">
      <formula>$V187=1</formula>
    </cfRule>
  </conditionalFormatting>
  <conditionalFormatting sqref="O187:O194">
    <cfRule type="expression" dxfId="12191" priority="61215">
      <formula>#REF!=4</formula>
    </cfRule>
    <cfRule type="expression" dxfId="12190" priority="61216">
      <formula>#REF!=3</formula>
    </cfRule>
    <cfRule type="expression" dxfId="12189" priority="61217">
      <formula>#REF!=2</formula>
    </cfRule>
    <cfRule type="expression" dxfId="12188" priority="61218">
      <formula>#REF!=1</formula>
    </cfRule>
  </conditionalFormatting>
  <conditionalFormatting sqref="O187:O194">
    <cfRule type="expression" dxfId="12187" priority="61211">
      <formula>$V187=4</formula>
    </cfRule>
    <cfRule type="expression" dxfId="12186" priority="61212">
      <formula>$V187=3</formula>
    </cfRule>
    <cfRule type="expression" dxfId="12185" priority="61213">
      <formula>$V187=2</formula>
    </cfRule>
    <cfRule type="expression" dxfId="12184" priority="61214">
      <formula>$V187=1</formula>
    </cfRule>
  </conditionalFormatting>
  <conditionalFormatting sqref="X187:Y190">
    <cfRule type="expression" dxfId="12183" priority="61203">
      <formula>$V187=4</formula>
    </cfRule>
    <cfRule type="expression" dxfId="12182" priority="61204">
      <formula>$V187=3</formula>
    </cfRule>
    <cfRule type="expression" dxfId="12181" priority="61205">
      <formula>$V187=2</formula>
    </cfRule>
    <cfRule type="expression" dxfId="12180" priority="61206">
      <formula>$V187=1</formula>
    </cfRule>
  </conditionalFormatting>
  <conditionalFormatting sqref="X187:Y190">
    <cfRule type="expression" dxfId="12179" priority="61207">
      <formula>#REF!=4</formula>
    </cfRule>
    <cfRule type="expression" dxfId="12178" priority="61208">
      <formula>#REF!=3</formula>
    </cfRule>
    <cfRule type="expression" dxfId="12177" priority="61209">
      <formula>#REF!=2</formula>
    </cfRule>
    <cfRule type="expression" dxfId="12176" priority="61210">
      <formula>#REF!=1</formula>
    </cfRule>
  </conditionalFormatting>
  <conditionalFormatting sqref="O187:P194">
    <cfRule type="expression" dxfId="12175" priority="61199">
      <formula>$V187=4</formula>
    </cfRule>
    <cfRule type="expression" dxfId="12174" priority="61200">
      <formula>$V187=3</formula>
    </cfRule>
    <cfRule type="expression" dxfId="12173" priority="61201">
      <formula>$V187=2</formula>
    </cfRule>
    <cfRule type="expression" dxfId="12172" priority="61202">
      <formula>$V187=1</formula>
    </cfRule>
  </conditionalFormatting>
  <conditionalFormatting sqref="O187:O194">
    <cfRule type="expression" dxfId="12171" priority="61195">
      <formula>#REF!=4</formula>
    </cfRule>
    <cfRule type="expression" dxfId="12170" priority="61196">
      <formula>#REF!=3</formula>
    </cfRule>
    <cfRule type="expression" dxfId="12169" priority="61197">
      <formula>#REF!=2</formula>
    </cfRule>
    <cfRule type="expression" dxfId="12168" priority="61198">
      <formula>#REF!=1</formula>
    </cfRule>
  </conditionalFormatting>
  <conditionalFormatting sqref="Y187:Y190">
    <cfRule type="expression" dxfId="12167" priority="61191">
      <formula>$V187=4</formula>
    </cfRule>
    <cfRule type="expression" dxfId="12166" priority="61192">
      <formula>$V187=3</formula>
    </cfRule>
    <cfRule type="expression" dxfId="12165" priority="61193">
      <formula>$V187=2</formula>
    </cfRule>
    <cfRule type="expression" dxfId="12164" priority="61194">
      <formula>$V187=1</formula>
    </cfRule>
  </conditionalFormatting>
  <conditionalFormatting sqref="Y187:Y190">
    <cfRule type="expression" dxfId="12163" priority="61187">
      <formula>#REF!=4</formula>
    </cfRule>
    <cfRule type="expression" dxfId="12162" priority="61188">
      <formula>#REF!=3</formula>
    </cfRule>
    <cfRule type="expression" dxfId="12161" priority="61189">
      <formula>#REF!=2</formula>
    </cfRule>
    <cfRule type="expression" dxfId="12160" priority="61190">
      <formula>#REF!=1</formula>
    </cfRule>
  </conditionalFormatting>
  <conditionalFormatting sqref="X187:X190">
    <cfRule type="expression" dxfId="12159" priority="61183">
      <formula>$V187=4</formula>
    </cfRule>
    <cfRule type="expression" dxfId="12158" priority="61184">
      <formula>$V187=3</formula>
    </cfRule>
    <cfRule type="expression" dxfId="12157" priority="61185">
      <formula>$V187=2</formula>
    </cfRule>
    <cfRule type="expression" dxfId="12156" priority="61186">
      <formula>$V187=1</formula>
    </cfRule>
  </conditionalFormatting>
  <conditionalFormatting sqref="X187:X190">
    <cfRule type="expression" dxfId="12155" priority="61179">
      <formula>#REF!=4</formula>
    </cfRule>
    <cfRule type="expression" dxfId="12154" priority="61180">
      <formula>#REF!=3</formula>
    </cfRule>
    <cfRule type="expression" dxfId="12153" priority="61181">
      <formula>#REF!=2</formula>
    </cfRule>
    <cfRule type="expression" dxfId="12152" priority="61182">
      <formula>#REF!=1</formula>
    </cfRule>
  </conditionalFormatting>
  <conditionalFormatting sqref="U187">
    <cfRule type="expression" dxfId="12151" priority="61175">
      <formula>$V187=4</formula>
    </cfRule>
    <cfRule type="expression" dxfId="12150" priority="61176">
      <formula>$V187=3</formula>
    </cfRule>
    <cfRule type="expression" dxfId="12149" priority="61177">
      <formula>$V187=2</formula>
    </cfRule>
    <cfRule type="expression" dxfId="12148" priority="61178">
      <formula>$V187=1</formula>
    </cfRule>
  </conditionalFormatting>
  <conditionalFormatting sqref="U189">
    <cfRule type="expression" dxfId="12147" priority="61171">
      <formula>$V189=4</formula>
    </cfRule>
    <cfRule type="expression" dxfId="12146" priority="61172">
      <formula>$V189=3</formula>
    </cfRule>
    <cfRule type="expression" dxfId="12145" priority="61173">
      <formula>$V189=2</formula>
    </cfRule>
    <cfRule type="expression" dxfId="12144" priority="61174">
      <formula>$V189=1</formula>
    </cfRule>
  </conditionalFormatting>
  <conditionalFormatting sqref="U182">
    <cfRule type="expression" dxfId="12143" priority="60722">
      <formula>$V182=4</formula>
    </cfRule>
    <cfRule type="expression" dxfId="12142" priority="60723">
      <formula>$V182=3</formula>
    </cfRule>
    <cfRule type="expression" dxfId="12141" priority="60724">
      <formula>$V182=2</formula>
    </cfRule>
    <cfRule type="expression" dxfId="12140" priority="60725">
      <formula>$V182=1</formula>
    </cfRule>
  </conditionalFormatting>
  <conditionalFormatting sqref="U188">
    <cfRule type="expression" dxfId="12139" priority="60718">
      <formula>$V188=4</formula>
    </cfRule>
    <cfRule type="expression" dxfId="12138" priority="60719">
      <formula>$V188=3</formula>
    </cfRule>
    <cfRule type="expression" dxfId="12137" priority="60720">
      <formula>$V188=2</formula>
    </cfRule>
    <cfRule type="expression" dxfId="12136" priority="60721">
      <formula>$V188=1</formula>
    </cfRule>
  </conditionalFormatting>
  <conditionalFormatting sqref="V190">
    <cfRule type="expression" dxfId="12135" priority="60588">
      <formula>$V190=4</formula>
    </cfRule>
    <cfRule type="expression" dxfId="12134" priority="60589">
      <formula>$V190=3</formula>
    </cfRule>
    <cfRule type="expression" dxfId="12133" priority="60590">
      <formula>$V190=2</formula>
    </cfRule>
    <cfRule type="expression" dxfId="12132" priority="60591">
      <formula>$V190=1</formula>
    </cfRule>
  </conditionalFormatting>
  <conditionalFormatting sqref="U190">
    <cfRule type="expression" dxfId="12131" priority="60584">
      <formula>$V190=4</formula>
    </cfRule>
    <cfRule type="expression" dxfId="12130" priority="60585">
      <formula>$V190=3</formula>
    </cfRule>
    <cfRule type="expression" dxfId="12129" priority="60586">
      <formula>$V190=2</formula>
    </cfRule>
    <cfRule type="expression" dxfId="12128" priority="60587">
      <formula>$V190=1</formula>
    </cfRule>
  </conditionalFormatting>
  <conditionalFormatting sqref="X191:Y193">
    <cfRule type="expression" dxfId="12127" priority="60576">
      <formula>$V191=4</formula>
    </cfRule>
    <cfRule type="expression" dxfId="12126" priority="60577">
      <formula>$V191=3</formula>
    </cfRule>
    <cfRule type="expression" dxfId="12125" priority="60578">
      <formula>$V191=2</formula>
    </cfRule>
    <cfRule type="expression" dxfId="12124" priority="60579">
      <formula>$V191=1</formula>
    </cfRule>
  </conditionalFormatting>
  <conditionalFormatting sqref="X191:Y193">
    <cfRule type="expression" dxfId="12123" priority="60580">
      <formula>#REF!=4</formula>
    </cfRule>
    <cfRule type="expression" dxfId="12122" priority="60581">
      <formula>#REF!=3</formula>
    </cfRule>
    <cfRule type="expression" dxfId="12121" priority="60582">
      <formula>#REF!=2</formula>
    </cfRule>
    <cfRule type="expression" dxfId="12120" priority="60583">
      <formula>#REF!=1</formula>
    </cfRule>
  </conditionalFormatting>
  <conditionalFormatting sqref="Y191:Y193">
    <cfRule type="expression" dxfId="12119" priority="60572">
      <formula>$V191=4</formula>
    </cfRule>
    <cfRule type="expression" dxfId="12118" priority="60573">
      <formula>$V191=3</formula>
    </cfRule>
    <cfRule type="expression" dxfId="12117" priority="60574">
      <formula>$V191=2</formula>
    </cfRule>
    <cfRule type="expression" dxfId="12116" priority="60575">
      <formula>$V191=1</formula>
    </cfRule>
  </conditionalFormatting>
  <conditionalFormatting sqref="Y191:Y193">
    <cfRule type="expression" dxfId="12115" priority="60568">
      <formula>#REF!=4</formula>
    </cfRule>
    <cfRule type="expression" dxfId="12114" priority="60569">
      <formula>#REF!=3</formula>
    </cfRule>
    <cfRule type="expression" dxfId="12113" priority="60570">
      <formula>#REF!=2</formula>
    </cfRule>
    <cfRule type="expression" dxfId="12112" priority="60571">
      <formula>#REF!=1</formula>
    </cfRule>
  </conditionalFormatting>
  <conditionalFormatting sqref="X191:X193">
    <cfRule type="expression" dxfId="12111" priority="60564">
      <formula>$V191=4</formula>
    </cfRule>
    <cfRule type="expression" dxfId="12110" priority="60565">
      <formula>$V191=3</formula>
    </cfRule>
    <cfRule type="expression" dxfId="12109" priority="60566">
      <formula>$V191=2</formula>
    </cfRule>
    <cfRule type="expression" dxfId="12108" priority="60567">
      <formula>$V191=1</formula>
    </cfRule>
  </conditionalFormatting>
  <conditionalFormatting sqref="X191:X193">
    <cfRule type="expression" dxfId="12107" priority="60560">
      <formula>#REF!=4</formula>
    </cfRule>
    <cfRule type="expression" dxfId="12106" priority="60561">
      <formula>#REF!=3</formula>
    </cfRule>
    <cfRule type="expression" dxfId="12105" priority="60562">
      <formula>#REF!=2</formula>
    </cfRule>
    <cfRule type="expression" dxfId="12104" priority="60563">
      <formula>#REF!=1</formula>
    </cfRule>
  </conditionalFormatting>
  <conditionalFormatting sqref="G191:H191">
    <cfRule type="expression" dxfId="12103" priority="60552">
      <formula>#REF!=4</formula>
    </cfRule>
    <cfRule type="expression" dxfId="12102" priority="60553">
      <formula>#REF!=3</formula>
    </cfRule>
    <cfRule type="expression" dxfId="12101" priority="60554">
      <formula>#REF!=2</formula>
    </cfRule>
    <cfRule type="expression" dxfId="12100" priority="60555">
      <formula>#REF!=1</formula>
    </cfRule>
    <cfRule type="expression" dxfId="12099" priority="60556">
      <formula>#REF!=4</formula>
    </cfRule>
    <cfRule type="expression" dxfId="12098" priority="60557">
      <formula>#REF!=3</formula>
    </cfRule>
    <cfRule type="expression" dxfId="12097" priority="60558">
      <formula>#REF!=2</formula>
    </cfRule>
    <cfRule type="expression" dxfId="12096" priority="60559">
      <formula>#REF!=1</formula>
    </cfRule>
  </conditionalFormatting>
  <conditionalFormatting sqref="G191:H191">
    <cfRule type="expression" dxfId="12095" priority="60548">
      <formula>$V191=4</formula>
    </cfRule>
    <cfRule type="expression" dxfId="12094" priority="60549">
      <formula>$V191=3</formula>
    </cfRule>
    <cfRule type="expression" dxfId="12093" priority="60550">
      <formula>$V191=2</formula>
    </cfRule>
    <cfRule type="expression" dxfId="12092" priority="60551">
      <formula>$V191=1</formula>
    </cfRule>
  </conditionalFormatting>
  <conditionalFormatting sqref="F192:F193">
    <cfRule type="expression" dxfId="12091" priority="60540">
      <formula>#REF!=4</formula>
    </cfRule>
    <cfRule type="expression" dxfId="12090" priority="60541">
      <formula>#REF!=3</formula>
    </cfRule>
    <cfRule type="expression" dxfId="12089" priority="60542">
      <formula>#REF!=2</formula>
    </cfRule>
    <cfRule type="expression" dxfId="12088" priority="60543">
      <formula>#REF!=1</formula>
    </cfRule>
    <cfRule type="expression" dxfId="12087" priority="60544">
      <formula>#REF!=4</formula>
    </cfRule>
    <cfRule type="expression" dxfId="12086" priority="60545">
      <formula>#REF!=3</formula>
    </cfRule>
    <cfRule type="expression" dxfId="12085" priority="60546">
      <formula>#REF!=2</formula>
    </cfRule>
    <cfRule type="expression" dxfId="12084" priority="60547">
      <formula>#REF!=1</formula>
    </cfRule>
  </conditionalFormatting>
  <conditionalFormatting sqref="F192:F193">
    <cfRule type="expression" dxfId="12083" priority="60536">
      <formula>$V192=4</formula>
    </cfRule>
    <cfRule type="expression" dxfId="12082" priority="60537">
      <formula>$V192=3</formula>
    </cfRule>
    <cfRule type="expression" dxfId="12081" priority="60538">
      <formula>$V192=2</formula>
    </cfRule>
    <cfRule type="expression" dxfId="12080" priority="60539">
      <formula>$V192=1</formula>
    </cfRule>
  </conditionalFormatting>
  <conditionalFormatting sqref="G192:H193">
    <cfRule type="expression" dxfId="12079" priority="60528">
      <formula>#REF!=4</formula>
    </cfRule>
    <cfRule type="expression" dxfId="12078" priority="60529">
      <formula>#REF!=3</formula>
    </cfRule>
    <cfRule type="expression" dxfId="12077" priority="60530">
      <formula>#REF!=2</formula>
    </cfRule>
    <cfRule type="expression" dxfId="12076" priority="60531">
      <formula>#REF!=1</formula>
    </cfRule>
    <cfRule type="expression" dxfId="12075" priority="60532">
      <formula>#REF!=4</formula>
    </cfRule>
    <cfRule type="expression" dxfId="12074" priority="60533">
      <formula>#REF!=3</formula>
    </cfRule>
    <cfRule type="expression" dxfId="12073" priority="60534">
      <formula>#REF!=2</formula>
    </cfRule>
    <cfRule type="expression" dxfId="12072" priority="60535">
      <formula>#REF!=1</formula>
    </cfRule>
  </conditionalFormatting>
  <conditionalFormatting sqref="G192:H193">
    <cfRule type="expression" dxfId="12071" priority="60524">
      <formula>$V192=4</formula>
    </cfRule>
    <cfRule type="expression" dxfId="12070" priority="60525">
      <formula>$V192=3</formula>
    </cfRule>
    <cfRule type="expression" dxfId="12069" priority="60526">
      <formula>$V192=2</formula>
    </cfRule>
    <cfRule type="expression" dxfId="12068" priority="60527">
      <formula>$V192=1</formula>
    </cfRule>
  </conditionalFormatting>
  <conditionalFormatting sqref="Q193">
    <cfRule type="expression" dxfId="12067" priority="60520">
      <formula>$V193=4</formula>
    </cfRule>
    <cfRule type="expression" dxfId="12066" priority="60521">
      <formula>$V193=3</formula>
    </cfRule>
    <cfRule type="expression" dxfId="12065" priority="60522">
      <formula>$V193=2</formula>
    </cfRule>
    <cfRule type="expression" dxfId="12064" priority="60523">
      <formula>$V193=1</formula>
    </cfRule>
  </conditionalFormatting>
  <conditionalFormatting sqref="X194:Y194">
    <cfRule type="expression" dxfId="12063" priority="60512">
      <formula>$V194=4</formula>
    </cfRule>
    <cfRule type="expression" dxfId="12062" priority="60513">
      <formula>$V194=3</formula>
    </cfRule>
    <cfRule type="expression" dxfId="12061" priority="60514">
      <formula>$V194=2</formula>
    </cfRule>
    <cfRule type="expression" dxfId="12060" priority="60515">
      <formula>$V194=1</formula>
    </cfRule>
  </conditionalFormatting>
  <conditionalFormatting sqref="X194:Y194">
    <cfRule type="expression" dxfId="12059" priority="60516">
      <formula>#REF!=4</formula>
    </cfRule>
    <cfRule type="expression" dxfId="12058" priority="60517">
      <formula>#REF!=3</formula>
    </cfRule>
    <cfRule type="expression" dxfId="12057" priority="60518">
      <formula>#REF!=2</formula>
    </cfRule>
    <cfRule type="expression" dxfId="12056" priority="60519">
      <formula>#REF!=1</formula>
    </cfRule>
  </conditionalFormatting>
  <conditionalFormatting sqref="Y194">
    <cfRule type="expression" dxfId="12055" priority="60508">
      <formula>$V194=4</formula>
    </cfRule>
    <cfRule type="expression" dxfId="12054" priority="60509">
      <formula>$V194=3</formula>
    </cfRule>
    <cfRule type="expression" dxfId="12053" priority="60510">
      <formula>$V194=2</formula>
    </cfRule>
    <cfRule type="expression" dxfId="12052" priority="60511">
      <formula>$V194=1</formula>
    </cfRule>
  </conditionalFormatting>
  <conditionalFormatting sqref="Y194">
    <cfRule type="expression" dxfId="12051" priority="60504">
      <formula>#REF!=4</formula>
    </cfRule>
    <cfRule type="expression" dxfId="12050" priority="60505">
      <formula>#REF!=3</formula>
    </cfRule>
    <cfRule type="expression" dxfId="12049" priority="60506">
      <formula>#REF!=2</formula>
    </cfRule>
    <cfRule type="expression" dxfId="12048" priority="60507">
      <formula>#REF!=1</formula>
    </cfRule>
  </conditionalFormatting>
  <conditionalFormatting sqref="X194">
    <cfRule type="expression" dxfId="12047" priority="60500">
      <formula>$V194=4</formula>
    </cfRule>
    <cfRule type="expression" dxfId="12046" priority="60501">
      <formula>$V194=3</formula>
    </cfRule>
    <cfRule type="expression" dxfId="12045" priority="60502">
      <formula>$V194=2</formula>
    </cfRule>
    <cfRule type="expression" dxfId="12044" priority="60503">
      <formula>$V194=1</formula>
    </cfRule>
  </conditionalFormatting>
  <conditionalFormatting sqref="X194">
    <cfRule type="expression" dxfId="12043" priority="60496">
      <formula>#REF!=4</formula>
    </cfRule>
    <cfRule type="expression" dxfId="12042" priority="60497">
      <formula>#REF!=3</formula>
    </cfRule>
    <cfRule type="expression" dxfId="12041" priority="60498">
      <formula>#REF!=2</formula>
    </cfRule>
    <cfRule type="expression" dxfId="12040" priority="60499">
      <formula>#REF!=1</formula>
    </cfRule>
  </conditionalFormatting>
  <conditionalFormatting sqref="M194">
    <cfRule type="expression" dxfId="12039" priority="60492">
      <formula>$V194=4</formula>
    </cfRule>
    <cfRule type="expression" dxfId="12038" priority="60493">
      <formula>$V194=3</formula>
    </cfRule>
    <cfRule type="expression" dxfId="12037" priority="60494">
      <formula>$V194=2</formula>
    </cfRule>
    <cfRule type="expression" dxfId="12036" priority="60495">
      <formula>$V194=1</formula>
    </cfRule>
  </conditionalFormatting>
  <conditionalFormatting sqref="F194">
    <cfRule type="expression" dxfId="12035" priority="60316">
      <formula>#REF!=4</formula>
    </cfRule>
    <cfRule type="expression" dxfId="12034" priority="60317">
      <formula>#REF!=3</formula>
    </cfRule>
    <cfRule type="expression" dxfId="12033" priority="60318">
      <formula>#REF!=2</formula>
    </cfRule>
    <cfRule type="expression" dxfId="12032" priority="60319">
      <formula>#REF!=1</formula>
    </cfRule>
    <cfRule type="expression" dxfId="12031" priority="60320">
      <formula>#REF!=4</formula>
    </cfRule>
    <cfRule type="expression" dxfId="12030" priority="60321">
      <formula>#REF!=3</formula>
    </cfRule>
    <cfRule type="expression" dxfId="12029" priority="60322">
      <formula>#REF!=2</formula>
    </cfRule>
    <cfRule type="expression" dxfId="12028" priority="60323">
      <formula>#REF!=1</formula>
    </cfRule>
  </conditionalFormatting>
  <conditionalFormatting sqref="F194">
    <cfRule type="expression" dxfId="12027" priority="60312">
      <formula>$V194=4</formula>
    </cfRule>
    <cfRule type="expression" dxfId="12026" priority="60313">
      <formula>$V194=3</formula>
    </cfRule>
    <cfRule type="expression" dxfId="12025" priority="60314">
      <formula>$V194=2</formula>
    </cfRule>
    <cfRule type="expression" dxfId="12024" priority="60315">
      <formula>$V194=1</formula>
    </cfRule>
  </conditionalFormatting>
  <conditionalFormatting sqref="G194:H194">
    <cfRule type="expression" dxfId="12023" priority="60304">
      <formula>#REF!=4</formula>
    </cfRule>
    <cfRule type="expression" dxfId="12022" priority="60305">
      <formula>#REF!=3</formula>
    </cfRule>
    <cfRule type="expression" dxfId="12021" priority="60306">
      <formula>#REF!=2</formula>
    </cfRule>
    <cfRule type="expression" dxfId="12020" priority="60307">
      <formula>#REF!=1</formula>
    </cfRule>
    <cfRule type="expression" dxfId="12019" priority="60308">
      <formula>#REF!=4</formula>
    </cfRule>
    <cfRule type="expression" dxfId="12018" priority="60309">
      <formula>#REF!=3</formula>
    </cfRule>
    <cfRule type="expression" dxfId="12017" priority="60310">
      <formula>#REF!=2</formula>
    </cfRule>
    <cfRule type="expression" dxfId="12016" priority="60311">
      <formula>#REF!=1</formula>
    </cfRule>
  </conditionalFormatting>
  <conditionalFormatting sqref="G194:H194">
    <cfRule type="expression" dxfId="12015" priority="60300">
      <formula>$V194=4</formula>
    </cfRule>
    <cfRule type="expression" dxfId="12014" priority="60301">
      <formula>$V194=3</formula>
    </cfRule>
    <cfRule type="expression" dxfId="12013" priority="60302">
      <formula>$V194=2</formula>
    </cfRule>
    <cfRule type="expression" dxfId="12012" priority="60303">
      <formula>$V194=1</formula>
    </cfRule>
  </conditionalFormatting>
  <conditionalFormatting sqref="Q194">
    <cfRule type="expression" dxfId="12011" priority="60296">
      <formula>$V194=4</formula>
    </cfRule>
    <cfRule type="expression" dxfId="12010" priority="60297">
      <formula>$V194=3</formula>
    </cfRule>
    <cfRule type="expression" dxfId="12009" priority="60298">
      <formula>$V194=2</formula>
    </cfRule>
    <cfRule type="expression" dxfId="12008" priority="60299">
      <formula>$V194=1</formula>
    </cfRule>
  </conditionalFormatting>
  <conditionalFormatting sqref="V195:W196">
    <cfRule type="expression" dxfId="12007" priority="60124">
      <formula>$V195=4</formula>
    </cfRule>
    <cfRule type="expression" dxfId="12006" priority="60125">
      <formula>$V195=3</formula>
    </cfRule>
    <cfRule type="expression" dxfId="12005" priority="60126">
      <formula>$V195=2</formula>
    </cfRule>
    <cfRule type="expression" dxfId="12004" priority="60127">
      <formula>$V195=1</formula>
    </cfRule>
  </conditionalFormatting>
  <conditionalFormatting sqref="X195:Y196">
    <cfRule type="expression" dxfId="12003" priority="60116">
      <formula>$V195=4</formula>
    </cfRule>
    <cfRule type="expression" dxfId="12002" priority="60117">
      <formula>$V195=3</formula>
    </cfRule>
    <cfRule type="expression" dxfId="12001" priority="60118">
      <formula>$V195=2</formula>
    </cfRule>
    <cfRule type="expression" dxfId="12000" priority="60119">
      <formula>$V195=1</formula>
    </cfRule>
  </conditionalFormatting>
  <conditionalFormatting sqref="X195:Y196">
    <cfRule type="expression" dxfId="11999" priority="60120">
      <formula>#REF!=4</formula>
    </cfRule>
    <cfRule type="expression" dxfId="11998" priority="60121">
      <formula>#REF!=3</formula>
    </cfRule>
    <cfRule type="expression" dxfId="11997" priority="60122">
      <formula>#REF!=2</formula>
    </cfRule>
    <cfRule type="expression" dxfId="11996" priority="60123">
      <formula>#REF!=1</formula>
    </cfRule>
  </conditionalFormatting>
  <conditionalFormatting sqref="Y195:Y196">
    <cfRule type="expression" dxfId="11995" priority="60112">
      <formula>$V195=4</formula>
    </cfRule>
    <cfRule type="expression" dxfId="11994" priority="60113">
      <formula>$V195=3</formula>
    </cfRule>
    <cfRule type="expression" dxfId="11993" priority="60114">
      <formula>$V195=2</formula>
    </cfRule>
    <cfRule type="expression" dxfId="11992" priority="60115">
      <formula>$V195=1</formula>
    </cfRule>
  </conditionalFormatting>
  <conditionalFormatting sqref="Y195:Y196">
    <cfRule type="expression" dxfId="11991" priority="60108">
      <formula>#REF!=4</formula>
    </cfRule>
    <cfRule type="expression" dxfId="11990" priority="60109">
      <formula>#REF!=3</formula>
    </cfRule>
    <cfRule type="expression" dxfId="11989" priority="60110">
      <formula>#REF!=2</formula>
    </cfRule>
    <cfRule type="expression" dxfId="11988" priority="60111">
      <formula>#REF!=1</formula>
    </cfRule>
  </conditionalFormatting>
  <conditionalFormatting sqref="X195:X196">
    <cfRule type="expression" dxfId="11987" priority="60104">
      <formula>$V195=4</formula>
    </cfRule>
    <cfRule type="expression" dxfId="11986" priority="60105">
      <formula>$V195=3</formula>
    </cfRule>
    <cfRule type="expression" dxfId="11985" priority="60106">
      <formula>$V195=2</formula>
    </cfRule>
    <cfRule type="expression" dxfId="11984" priority="60107">
      <formula>$V195=1</formula>
    </cfRule>
  </conditionalFormatting>
  <conditionalFormatting sqref="X195:X196">
    <cfRule type="expression" dxfId="11983" priority="60100">
      <formula>#REF!=4</formula>
    </cfRule>
    <cfRule type="expression" dxfId="11982" priority="60101">
      <formula>#REF!=3</formula>
    </cfRule>
    <cfRule type="expression" dxfId="11981" priority="60102">
      <formula>#REF!=2</formula>
    </cfRule>
    <cfRule type="expression" dxfId="11980" priority="60103">
      <formula>#REF!=1</formula>
    </cfRule>
  </conditionalFormatting>
  <conditionalFormatting sqref="Q195:Q196">
    <cfRule type="expression" dxfId="11979" priority="60096">
      <formula>$V195=4</formula>
    </cfRule>
    <cfRule type="expression" dxfId="11978" priority="60097">
      <formula>$V195=3</formula>
    </cfRule>
    <cfRule type="expression" dxfId="11977" priority="60098">
      <formula>$V195=2</formula>
    </cfRule>
    <cfRule type="expression" dxfId="11976" priority="60099">
      <formula>$V195=1</formula>
    </cfRule>
  </conditionalFormatting>
  <conditionalFormatting sqref="P195:P198">
    <cfRule type="expression" dxfId="11975" priority="60092">
      <formula>$V195=4</formula>
    </cfRule>
    <cfRule type="expression" dxfId="11974" priority="60093">
      <formula>$V195=3</formula>
    </cfRule>
    <cfRule type="expression" dxfId="11973" priority="60094">
      <formula>$V195=2</formula>
    </cfRule>
    <cfRule type="expression" dxfId="11972" priority="60095">
      <formula>$V195=1</formula>
    </cfRule>
  </conditionalFormatting>
  <conditionalFormatting sqref="O195:O198">
    <cfRule type="expression" dxfId="11971" priority="60088">
      <formula>#REF!=4</formula>
    </cfRule>
    <cfRule type="expression" dxfId="11970" priority="60089">
      <formula>#REF!=3</formula>
    </cfRule>
    <cfRule type="expression" dxfId="11969" priority="60090">
      <formula>#REF!=2</formula>
    </cfRule>
    <cfRule type="expression" dxfId="11968" priority="60091">
      <formula>#REF!=1</formula>
    </cfRule>
  </conditionalFormatting>
  <conditionalFormatting sqref="O195:O198">
    <cfRule type="expression" dxfId="11967" priority="60084">
      <formula>$V195=4</formula>
    </cfRule>
    <cfRule type="expression" dxfId="11966" priority="60085">
      <formula>$V195=3</formula>
    </cfRule>
    <cfRule type="expression" dxfId="11965" priority="60086">
      <formula>$V195=2</formula>
    </cfRule>
    <cfRule type="expression" dxfId="11964" priority="60087">
      <formula>$V195=1</formula>
    </cfRule>
  </conditionalFormatting>
  <conditionalFormatting sqref="O195:P198">
    <cfRule type="expression" dxfId="11963" priority="60080">
      <formula>$V195=4</formula>
    </cfRule>
    <cfRule type="expression" dxfId="11962" priority="60081">
      <formula>$V195=3</formula>
    </cfRule>
    <cfRule type="expression" dxfId="11961" priority="60082">
      <formula>$V195=2</formula>
    </cfRule>
    <cfRule type="expression" dxfId="11960" priority="60083">
      <formula>$V195=1</formula>
    </cfRule>
  </conditionalFormatting>
  <conditionalFormatting sqref="O195:O198">
    <cfRule type="expression" dxfId="11959" priority="60076">
      <formula>#REF!=4</formula>
    </cfRule>
    <cfRule type="expression" dxfId="11958" priority="60077">
      <formula>#REF!=3</formula>
    </cfRule>
    <cfRule type="expression" dxfId="11957" priority="60078">
      <formula>#REF!=2</formula>
    </cfRule>
    <cfRule type="expression" dxfId="11956" priority="60079">
      <formula>#REF!=1</formula>
    </cfRule>
  </conditionalFormatting>
  <conditionalFormatting sqref="L195:L196">
    <cfRule type="expression" dxfId="11955" priority="60072">
      <formula>$V195=4</formula>
    </cfRule>
    <cfRule type="expression" dxfId="11954" priority="60073">
      <formula>$V195=3</formula>
    </cfRule>
    <cfRule type="expression" dxfId="11953" priority="60074">
      <formula>$V195=2</formula>
    </cfRule>
    <cfRule type="expression" dxfId="11952" priority="60075">
      <formula>$V195=1</formula>
    </cfRule>
  </conditionalFormatting>
  <conditionalFormatting sqref="M195:M196">
    <cfRule type="expression" dxfId="11951" priority="60068">
      <formula>$V195=4</formula>
    </cfRule>
    <cfRule type="expression" dxfId="11950" priority="60069">
      <formula>$V195=3</formula>
    </cfRule>
    <cfRule type="expression" dxfId="11949" priority="60070">
      <formula>$V195=2</formula>
    </cfRule>
    <cfRule type="expression" dxfId="11948" priority="60071">
      <formula>$V195=1</formula>
    </cfRule>
  </conditionalFormatting>
  <conditionalFormatting sqref="F195">
    <cfRule type="expression" dxfId="11947" priority="60060">
      <formula>#REF!=4</formula>
    </cfRule>
    <cfRule type="expression" dxfId="11946" priority="60061">
      <formula>#REF!=3</formula>
    </cfRule>
    <cfRule type="expression" dxfId="11945" priority="60062">
      <formula>#REF!=2</formula>
    </cfRule>
    <cfRule type="expression" dxfId="11944" priority="60063">
      <formula>#REF!=1</formula>
    </cfRule>
    <cfRule type="expression" dxfId="11943" priority="60064">
      <formula>#REF!=4</formula>
    </cfRule>
    <cfRule type="expression" dxfId="11942" priority="60065">
      <formula>#REF!=3</formula>
    </cfRule>
    <cfRule type="expression" dxfId="11941" priority="60066">
      <formula>#REF!=2</formula>
    </cfRule>
    <cfRule type="expression" dxfId="11940" priority="60067">
      <formula>#REF!=1</formula>
    </cfRule>
  </conditionalFormatting>
  <conditionalFormatting sqref="F195">
    <cfRule type="expression" dxfId="11939" priority="60056">
      <formula>$V195=4</formula>
    </cfRule>
    <cfRule type="expression" dxfId="11938" priority="60057">
      <formula>$V195=3</formula>
    </cfRule>
    <cfRule type="expression" dxfId="11937" priority="60058">
      <formula>$V195=2</formula>
    </cfRule>
    <cfRule type="expression" dxfId="11936" priority="60059">
      <formula>$V195=1</formula>
    </cfRule>
  </conditionalFormatting>
  <conditionalFormatting sqref="G195:H195">
    <cfRule type="expression" dxfId="11935" priority="60048">
      <formula>#REF!=4</formula>
    </cfRule>
    <cfRule type="expression" dxfId="11934" priority="60049">
      <formula>#REF!=3</formula>
    </cfRule>
    <cfRule type="expression" dxfId="11933" priority="60050">
      <formula>#REF!=2</formula>
    </cfRule>
    <cfRule type="expression" dxfId="11932" priority="60051">
      <formula>#REF!=1</formula>
    </cfRule>
    <cfRule type="expression" dxfId="11931" priority="60052">
      <formula>#REF!=4</formula>
    </cfRule>
    <cfRule type="expression" dxfId="11930" priority="60053">
      <formula>#REF!=3</formula>
    </cfRule>
    <cfRule type="expression" dxfId="11929" priority="60054">
      <formula>#REF!=2</formula>
    </cfRule>
    <cfRule type="expression" dxfId="11928" priority="60055">
      <formula>#REF!=1</formula>
    </cfRule>
  </conditionalFormatting>
  <conditionalFormatting sqref="G195:H195">
    <cfRule type="expression" dxfId="11927" priority="60044">
      <formula>$V195=4</formula>
    </cfRule>
    <cfRule type="expression" dxfId="11926" priority="60045">
      <formula>$V195=3</formula>
    </cfRule>
    <cfRule type="expression" dxfId="11925" priority="60046">
      <formula>$V195=2</formula>
    </cfRule>
    <cfRule type="expression" dxfId="11924" priority="60047">
      <formula>$V195=1</formula>
    </cfRule>
  </conditionalFormatting>
  <conditionalFormatting sqref="F196">
    <cfRule type="expression" dxfId="11923" priority="59700">
      <formula>#REF!=4</formula>
    </cfRule>
    <cfRule type="expression" dxfId="11922" priority="59701">
      <formula>#REF!=3</formula>
    </cfRule>
    <cfRule type="expression" dxfId="11921" priority="59702">
      <formula>#REF!=2</formula>
    </cfRule>
    <cfRule type="expression" dxfId="11920" priority="59703">
      <formula>#REF!=1</formula>
    </cfRule>
    <cfRule type="expression" dxfId="11919" priority="59704">
      <formula>#REF!=4</formula>
    </cfRule>
    <cfRule type="expression" dxfId="11918" priority="59705">
      <formula>#REF!=3</formula>
    </cfRule>
    <cfRule type="expression" dxfId="11917" priority="59706">
      <formula>#REF!=2</formula>
    </cfRule>
    <cfRule type="expression" dxfId="11916" priority="59707">
      <formula>#REF!=1</formula>
    </cfRule>
  </conditionalFormatting>
  <conditionalFormatting sqref="F196">
    <cfRule type="expression" dxfId="11915" priority="59696">
      <formula>$V196=4</formula>
    </cfRule>
    <cfRule type="expression" dxfId="11914" priority="59697">
      <formula>$V196=3</formula>
    </cfRule>
    <cfRule type="expression" dxfId="11913" priority="59698">
      <formula>$V196=2</formula>
    </cfRule>
    <cfRule type="expression" dxfId="11912" priority="59699">
      <formula>$V196=1</formula>
    </cfRule>
  </conditionalFormatting>
  <conditionalFormatting sqref="G196:H196">
    <cfRule type="expression" dxfId="11911" priority="59688">
      <formula>#REF!=4</formula>
    </cfRule>
    <cfRule type="expression" dxfId="11910" priority="59689">
      <formula>#REF!=3</formula>
    </cfRule>
    <cfRule type="expression" dxfId="11909" priority="59690">
      <formula>#REF!=2</formula>
    </cfRule>
    <cfRule type="expression" dxfId="11908" priority="59691">
      <formula>#REF!=1</formula>
    </cfRule>
    <cfRule type="expression" dxfId="11907" priority="59692">
      <formula>#REF!=4</formula>
    </cfRule>
    <cfRule type="expression" dxfId="11906" priority="59693">
      <formula>#REF!=3</formula>
    </cfRule>
    <cfRule type="expression" dxfId="11905" priority="59694">
      <formula>#REF!=2</formula>
    </cfRule>
    <cfRule type="expression" dxfId="11904" priority="59695">
      <formula>#REF!=1</formula>
    </cfRule>
  </conditionalFormatting>
  <conditionalFormatting sqref="G196:H196">
    <cfRule type="expression" dxfId="11903" priority="59684">
      <formula>$V196=4</formula>
    </cfRule>
    <cfRule type="expression" dxfId="11902" priority="59685">
      <formula>$V196=3</formula>
    </cfRule>
    <cfRule type="expression" dxfId="11901" priority="59686">
      <formula>$V196=2</formula>
    </cfRule>
    <cfRule type="expression" dxfId="11900" priority="59687">
      <formula>$V196=1</formula>
    </cfRule>
  </conditionalFormatting>
  <conditionalFormatting sqref="V197:W198">
    <cfRule type="expression" dxfId="11899" priority="59176">
      <formula>$V197=4</formula>
    </cfRule>
    <cfRule type="expression" dxfId="11898" priority="59177">
      <formula>$V197=3</formula>
    </cfRule>
    <cfRule type="expression" dxfId="11897" priority="59178">
      <formula>$V197=2</formula>
    </cfRule>
    <cfRule type="expression" dxfId="11896" priority="59179">
      <formula>$V197=1</formula>
    </cfRule>
  </conditionalFormatting>
  <conditionalFormatting sqref="X197:Y198">
    <cfRule type="expression" dxfId="11895" priority="59168">
      <formula>$V197=4</formula>
    </cfRule>
    <cfRule type="expression" dxfId="11894" priority="59169">
      <formula>$V197=3</formula>
    </cfRule>
    <cfRule type="expression" dxfId="11893" priority="59170">
      <formula>$V197=2</formula>
    </cfRule>
    <cfRule type="expression" dxfId="11892" priority="59171">
      <formula>$V197=1</formula>
    </cfRule>
  </conditionalFormatting>
  <conditionalFormatting sqref="X197:Y198">
    <cfRule type="expression" dxfId="11891" priority="59172">
      <formula>#REF!=4</formula>
    </cfRule>
    <cfRule type="expression" dxfId="11890" priority="59173">
      <formula>#REF!=3</formula>
    </cfRule>
    <cfRule type="expression" dxfId="11889" priority="59174">
      <formula>#REF!=2</formula>
    </cfRule>
    <cfRule type="expression" dxfId="11888" priority="59175">
      <formula>#REF!=1</formula>
    </cfRule>
  </conditionalFormatting>
  <conditionalFormatting sqref="Y197:Y198">
    <cfRule type="expression" dxfId="11887" priority="59164">
      <formula>$V197=4</formula>
    </cfRule>
    <cfRule type="expression" dxfId="11886" priority="59165">
      <formula>$V197=3</formula>
    </cfRule>
    <cfRule type="expression" dxfId="11885" priority="59166">
      <formula>$V197=2</formula>
    </cfRule>
    <cfRule type="expression" dxfId="11884" priority="59167">
      <formula>$V197=1</formula>
    </cfRule>
  </conditionalFormatting>
  <conditionalFormatting sqref="Y197:Y198">
    <cfRule type="expression" dxfId="11883" priority="59160">
      <formula>#REF!=4</formula>
    </cfRule>
    <cfRule type="expression" dxfId="11882" priority="59161">
      <formula>#REF!=3</formula>
    </cfRule>
    <cfRule type="expression" dxfId="11881" priority="59162">
      <formula>#REF!=2</formula>
    </cfRule>
    <cfRule type="expression" dxfId="11880" priority="59163">
      <formula>#REF!=1</formula>
    </cfRule>
  </conditionalFormatting>
  <conditionalFormatting sqref="X197:X198">
    <cfRule type="expression" dxfId="11879" priority="59156">
      <formula>$V197=4</formula>
    </cfRule>
    <cfRule type="expression" dxfId="11878" priority="59157">
      <formula>$V197=3</formula>
    </cfRule>
    <cfRule type="expression" dxfId="11877" priority="59158">
      <formula>$V197=2</formula>
    </cfRule>
    <cfRule type="expression" dxfId="11876" priority="59159">
      <formula>$V197=1</formula>
    </cfRule>
  </conditionalFormatting>
  <conditionalFormatting sqref="X197:X198">
    <cfRule type="expression" dxfId="11875" priority="59152">
      <formula>#REF!=4</formula>
    </cfRule>
    <cfRule type="expression" dxfId="11874" priority="59153">
      <formula>#REF!=3</formula>
    </cfRule>
    <cfRule type="expression" dxfId="11873" priority="59154">
      <formula>#REF!=2</formula>
    </cfRule>
    <cfRule type="expression" dxfId="11872" priority="59155">
      <formula>#REF!=1</formula>
    </cfRule>
  </conditionalFormatting>
  <conditionalFormatting sqref="I197:I201">
    <cfRule type="expression" dxfId="11871" priority="59148">
      <formula>$V197=4</formula>
    </cfRule>
    <cfRule type="expression" dxfId="11870" priority="59149">
      <formula>$V197=3</formula>
    </cfRule>
    <cfRule type="expression" dxfId="11869" priority="59150">
      <formula>$V197=2</formula>
    </cfRule>
    <cfRule type="expression" dxfId="11868" priority="59151">
      <formula>$V197=1</formula>
    </cfRule>
  </conditionalFormatting>
  <conditionalFormatting sqref="I197:I201">
    <cfRule type="expression" dxfId="11867" priority="59140">
      <formula>#REF!=4</formula>
    </cfRule>
    <cfRule type="expression" dxfId="11866" priority="59141">
      <formula>#REF!=3</formula>
    </cfRule>
    <cfRule type="expression" dxfId="11865" priority="59142">
      <formula>#REF!=2</formula>
    </cfRule>
    <cfRule type="expression" dxfId="11864" priority="59143">
      <formula>#REF!=1</formula>
    </cfRule>
    <cfRule type="expression" dxfId="11863" priority="59144">
      <formula>#REF!=4</formula>
    </cfRule>
    <cfRule type="expression" dxfId="11862" priority="59145">
      <formula>#REF!=3</formula>
    </cfRule>
    <cfRule type="expression" dxfId="11861" priority="59146">
      <formula>#REF!=2</formula>
    </cfRule>
    <cfRule type="expression" dxfId="11860" priority="59147">
      <formula>#REF!=1</formula>
    </cfRule>
  </conditionalFormatting>
  <conditionalFormatting sqref="F197:F198">
    <cfRule type="expression" dxfId="11859" priority="58796">
      <formula>#REF!=4</formula>
    </cfRule>
    <cfRule type="expression" dxfId="11858" priority="58797">
      <formula>#REF!=3</formula>
    </cfRule>
    <cfRule type="expression" dxfId="11857" priority="58798">
      <formula>#REF!=2</formula>
    </cfRule>
    <cfRule type="expression" dxfId="11856" priority="58799">
      <formula>#REF!=1</formula>
    </cfRule>
    <cfRule type="expression" dxfId="11855" priority="58800">
      <formula>#REF!=4</formula>
    </cfRule>
    <cfRule type="expression" dxfId="11854" priority="58801">
      <formula>#REF!=3</formula>
    </cfRule>
    <cfRule type="expression" dxfId="11853" priority="58802">
      <formula>#REF!=2</formula>
    </cfRule>
    <cfRule type="expression" dxfId="11852" priority="58803">
      <formula>#REF!=1</formula>
    </cfRule>
  </conditionalFormatting>
  <conditionalFormatting sqref="F197:F198">
    <cfRule type="expression" dxfId="11851" priority="58792">
      <formula>$V197=4</formula>
    </cfRule>
    <cfRule type="expression" dxfId="11850" priority="58793">
      <formula>$V197=3</formula>
    </cfRule>
    <cfRule type="expression" dxfId="11849" priority="58794">
      <formula>$V197=2</formula>
    </cfRule>
    <cfRule type="expression" dxfId="11848" priority="58795">
      <formula>$V197=1</formula>
    </cfRule>
  </conditionalFormatting>
  <conditionalFormatting sqref="G197:H198">
    <cfRule type="expression" dxfId="11847" priority="58784">
      <formula>#REF!=4</formula>
    </cfRule>
    <cfRule type="expression" dxfId="11846" priority="58785">
      <formula>#REF!=3</formula>
    </cfRule>
    <cfRule type="expression" dxfId="11845" priority="58786">
      <formula>#REF!=2</formula>
    </cfRule>
    <cfRule type="expression" dxfId="11844" priority="58787">
      <formula>#REF!=1</formula>
    </cfRule>
    <cfRule type="expression" dxfId="11843" priority="58788">
      <formula>#REF!=4</formula>
    </cfRule>
    <cfRule type="expression" dxfId="11842" priority="58789">
      <formula>#REF!=3</formula>
    </cfRule>
    <cfRule type="expression" dxfId="11841" priority="58790">
      <formula>#REF!=2</formula>
    </cfRule>
    <cfRule type="expression" dxfId="11840" priority="58791">
      <formula>#REF!=1</formula>
    </cfRule>
  </conditionalFormatting>
  <conditionalFormatting sqref="G197:H198">
    <cfRule type="expression" dxfId="11839" priority="58780">
      <formula>$V197=4</formula>
    </cfRule>
    <cfRule type="expression" dxfId="11838" priority="58781">
      <formula>$V197=3</formula>
    </cfRule>
    <cfRule type="expression" dxfId="11837" priority="58782">
      <formula>$V197=2</formula>
    </cfRule>
    <cfRule type="expression" dxfId="11836" priority="58783">
      <formula>$V197=1</formula>
    </cfRule>
  </conditionalFormatting>
  <conditionalFormatting sqref="L198">
    <cfRule type="expression" dxfId="11835" priority="58776">
      <formula>$V198=4</formula>
    </cfRule>
    <cfRule type="expression" dxfId="11834" priority="58777">
      <formula>$V198=3</formula>
    </cfRule>
    <cfRule type="expression" dxfId="11833" priority="58778">
      <formula>$V198=2</formula>
    </cfRule>
    <cfRule type="expression" dxfId="11832" priority="58779">
      <formula>$V198=1</formula>
    </cfRule>
  </conditionalFormatting>
  <conditionalFormatting sqref="M198">
    <cfRule type="expression" dxfId="11831" priority="58772">
      <formula>$V198=4</formula>
    </cfRule>
    <cfRule type="expression" dxfId="11830" priority="58773">
      <formula>$V198=3</formula>
    </cfRule>
    <cfRule type="expression" dxfId="11829" priority="58774">
      <formula>$V198=2</formula>
    </cfRule>
    <cfRule type="expression" dxfId="11828" priority="58775">
      <formula>$V198=1</formula>
    </cfRule>
  </conditionalFormatting>
  <conditionalFormatting sqref="L197">
    <cfRule type="expression" dxfId="11827" priority="58768">
      <formula>$V197=4</formula>
    </cfRule>
    <cfRule type="expression" dxfId="11826" priority="58769">
      <formula>$V197=3</formula>
    </cfRule>
    <cfRule type="expression" dxfId="11825" priority="58770">
      <formula>$V197=2</formula>
    </cfRule>
    <cfRule type="expression" dxfId="11824" priority="58771">
      <formula>$V197=1</formula>
    </cfRule>
  </conditionalFormatting>
  <conditionalFormatting sqref="M197">
    <cfRule type="expression" dxfId="11823" priority="58764">
      <formula>$V197=4</formula>
    </cfRule>
    <cfRule type="expression" dxfId="11822" priority="58765">
      <formula>$V197=3</formula>
    </cfRule>
    <cfRule type="expression" dxfId="11821" priority="58766">
      <formula>$V197=2</formula>
    </cfRule>
    <cfRule type="expression" dxfId="11820" priority="58767">
      <formula>$V197=1</formula>
    </cfRule>
  </conditionalFormatting>
  <conditionalFormatting sqref="F199">
    <cfRule type="expression" dxfId="11819" priority="58420">
      <formula>#REF!=4</formula>
    </cfRule>
    <cfRule type="expression" dxfId="11818" priority="58421">
      <formula>#REF!=3</formula>
    </cfRule>
    <cfRule type="expression" dxfId="11817" priority="58422">
      <formula>#REF!=2</formula>
    </cfRule>
    <cfRule type="expression" dxfId="11816" priority="58423">
      <formula>#REF!=1</formula>
    </cfRule>
    <cfRule type="expression" dxfId="11815" priority="58424">
      <formula>#REF!=4</formula>
    </cfRule>
    <cfRule type="expression" dxfId="11814" priority="58425">
      <formula>#REF!=3</formula>
    </cfRule>
    <cfRule type="expression" dxfId="11813" priority="58426">
      <formula>#REF!=2</formula>
    </cfRule>
    <cfRule type="expression" dxfId="11812" priority="58427">
      <formula>#REF!=1</formula>
    </cfRule>
  </conditionalFormatting>
  <conditionalFormatting sqref="F199">
    <cfRule type="expression" dxfId="11811" priority="58416">
      <formula>$V199=4</formula>
    </cfRule>
    <cfRule type="expression" dxfId="11810" priority="58417">
      <formula>$V199=3</formula>
    </cfRule>
    <cfRule type="expression" dxfId="11809" priority="58418">
      <formula>$V199=2</formula>
    </cfRule>
    <cfRule type="expression" dxfId="11808" priority="58419">
      <formula>$V199=1</formula>
    </cfRule>
  </conditionalFormatting>
  <conditionalFormatting sqref="G199:H199">
    <cfRule type="expression" dxfId="11807" priority="58408">
      <formula>#REF!=4</formula>
    </cfRule>
    <cfRule type="expression" dxfId="11806" priority="58409">
      <formula>#REF!=3</formula>
    </cfRule>
    <cfRule type="expression" dxfId="11805" priority="58410">
      <formula>#REF!=2</formula>
    </cfRule>
    <cfRule type="expression" dxfId="11804" priority="58411">
      <formula>#REF!=1</formula>
    </cfRule>
    <cfRule type="expression" dxfId="11803" priority="58412">
      <formula>#REF!=4</formula>
    </cfRule>
    <cfRule type="expression" dxfId="11802" priority="58413">
      <formula>#REF!=3</formula>
    </cfRule>
    <cfRule type="expression" dxfId="11801" priority="58414">
      <formula>#REF!=2</formula>
    </cfRule>
    <cfRule type="expression" dxfId="11800" priority="58415">
      <formula>#REF!=1</formula>
    </cfRule>
  </conditionalFormatting>
  <conditionalFormatting sqref="G199:H199">
    <cfRule type="expression" dxfId="11799" priority="58404">
      <formula>$V199=4</formula>
    </cfRule>
    <cfRule type="expression" dxfId="11798" priority="58405">
      <formula>$V199=3</formula>
    </cfRule>
    <cfRule type="expression" dxfId="11797" priority="58406">
      <formula>$V199=2</formula>
    </cfRule>
    <cfRule type="expression" dxfId="11796" priority="58407">
      <formula>$V199=1</formula>
    </cfRule>
  </conditionalFormatting>
  <conditionalFormatting sqref="Q199:T199">
    <cfRule type="expression" dxfId="11795" priority="58400">
      <formula>$V199=4</formula>
    </cfRule>
    <cfRule type="expression" dxfId="11794" priority="58401">
      <formula>$V199=3</formula>
    </cfRule>
    <cfRule type="expression" dxfId="11793" priority="58402">
      <formula>$V199=2</formula>
    </cfRule>
    <cfRule type="expression" dxfId="11792" priority="58403">
      <formula>$V199=1</formula>
    </cfRule>
  </conditionalFormatting>
  <conditionalFormatting sqref="P199:P201">
    <cfRule type="expression" dxfId="11791" priority="58396">
      <formula>$V199=4</formula>
    </cfRule>
    <cfRule type="expression" dxfId="11790" priority="58397">
      <formula>$V199=3</formula>
    </cfRule>
    <cfRule type="expression" dxfId="11789" priority="58398">
      <formula>$V199=2</formula>
    </cfRule>
    <cfRule type="expression" dxfId="11788" priority="58399">
      <formula>$V199=1</formula>
    </cfRule>
  </conditionalFormatting>
  <conditionalFormatting sqref="O199:O201">
    <cfRule type="expression" dxfId="11787" priority="58392">
      <formula>#REF!=4</formula>
    </cfRule>
    <cfRule type="expression" dxfId="11786" priority="58393">
      <formula>#REF!=3</formula>
    </cfRule>
    <cfRule type="expression" dxfId="11785" priority="58394">
      <formula>#REF!=2</formula>
    </cfRule>
    <cfRule type="expression" dxfId="11784" priority="58395">
      <formula>#REF!=1</formula>
    </cfRule>
  </conditionalFormatting>
  <conditionalFormatting sqref="O199:O201">
    <cfRule type="expression" dxfId="11783" priority="58388">
      <formula>$V199=4</formula>
    </cfRule>
    <cfRule type="expression" dxfId="11782" priority="58389">
      <formula>$V199=3</formula>
    </cfRule>
    <cfRule type="expression" dxfId="11781" priority="58390">
      <formula>$V199=2</formula>
    </cfRule>
    <cfRule type="expression" dxfId="11780" priority="58391">
      <formula>$V199=1</formula>
    </cfRule>
  </conditionalFormatting>
  <conditionalFormatting sqref="O199:P201">
    <cfRule type="expression" dxfId="11779" priority="58384">
      <formula>$V199=4</formula>
    </cfRule>
    <cfRule type="expression" dxfId="11778" priority="58385">
      <formula>$V199=3</formula>
    </cfRule>
    <cfRule type="expression" dxfId="11777" priority="58386">
      <formula>$V199=2</formula>
    </cfRule>
    <cfRule type="expression" dxfId="11776" priority="58387">
      <formula>$V199=1</formula>
    </cfRule>
  </conditionalFormatting>
  <conditionalFormatting sqref="O199:O201">
    <cfRule type="expression" dxfId="11775" priority="58380">
      <formula>#REF!=4</formula>
    </cfRule>
    <cfRule type="expression" dxfId="11774" priority="58381">
      <formula>#REF!=3</formula>
    </cfRule>
    <cfRule type="expression" dxfId="11773" priority="58382">
      <formula>#REF!=2</formula>
    </cfRule>
    <cfRule type="expression" dxfId="11772" priority="58383">
      <formula>#REF!=1</formula>
    </cfRule>
  </conditionalFormatting>
  <conditionalFormatting sqref="V199:W199">
    <cfRule type="expression" dxfId="11771" priority="58376">
      <formula>$V199=4</formula>
    </cfRule>
    <cfRule type="expression" dxfId="11770" priority="58377">
      <formula>$V199=3</formula>
    </cfRule>
    <cfRule type="expression" dxfId="11769" priority="58378">
      <formula>$V199=2</formula>
    </cfRule>
    <cfRule type="expression" dxfId="11768" priority="58379">
      <formula>$V199=1</formula>
    </cfRule>
  </conditionalFormatting>
  <conditionalFormatting sqref="X199:Y199">
    <cfRule type="expression" dxfId="11767" priority="58368">
      <formula>$V199=4</formula>
    </cfRule>
    <cfRule type="expression" dxfId="11766" priority="58369">
      <formula>$V199=3</formula>
    </cfRule>
    <cfRule type="expression" dxfId="11765" priority="58370">
      <formula>$V199=2</formula>
    </cfRule>
    <cfRule type="expression" dxfId="11764" priority="58371">
      <formula>$V199=1</formula>
    </cfRule>
  </conditionalFormatting>
  <conditionalFormatting sqref="X199:Y199">
    <cfRule type="expression" dxfId="11763" priority="58372">
      <formula>#REF!=4</formula>
    </cfRule>
    <cfRule type="expression" dxfId="11762" priority="58373">
      <formula>#REF!=3</formula>
    </cfRule>
    <cfRule type="expression" dxfId="11761" priority="58374">
      <formula>#REF!=2</formula>
    </cfRule>
    <cfRule type="expression" dxfId="11760" priority="58375">
      <formula>#REF!=1</formula>
    </cfRule>
  </conditionalFormatting>
  <conditionalFormatting sqref="Y199">
    <cfRule type="expression" dxfId="11759" priority="58364">
      <formula>$V199=4</formula>
    </cfRule>
    <cfRule type="expression" dxfId="11758" priority="58365">
      <formula>$V199=3</formula>
    </cfRule>
    <cfRule type="expression" dxfId="11757" priority="58366">
      <formula>$V199=2</formula>
    </cfRule>
    <cfRule type="expression" dxfId="11756" priority="58367">
      <formula>$V199=1</formula>
    </cfRule>
  </conditionalFormatting>
  <conditionalFormatting sqref="Y199">
    <cfRule type="expression" dxfId="11755" priority="58360">
      <formula>#REF!=4</formula>
    </cfRule>
    <cfRule type="expression" dxfId="11754" priority="58361">
      <formula>#REF!=3</formula>
    </cfRule>
    <cfRule type="expression" dxfId="11753" priority="58362">
      <formula>#REF!=2</formula>
    </cfRule>
    <cfRule type="expression" dxfId="11752" priority="58363">
      <formula>#REF!=1</formula>
    </cfRule>
  </conditionalFormatting>
  <conditionalFormatting sqref="X199">
    <cfRule type="expression" dxfId="11751" priority="58356">
      <formula>$V199=4</formula>
    </cfRule>
    <cfRule type="expression" dxfId="11750" priority="58357">
      <formula>$V199=3</formula>
    </cfRule>
    <cfRule type="expression" dxfId="11749" priority="58358">
      <formula>$V199=2</formula>
    </cfRule>
    <cfRule type="expression" dxfId="11748" priority="58359">
      <formula>$V199=1</formula>
    </cfRule>
  </conditionalFormatting>
  <conditionalFormatting sqref="X199">
    <cfRule type="expression" dxfId="11747" priority="58352">
      <formula>#REF!=4</formula>
    </cfRule>
    <cfRule type="expression" dxfId="11746" priority="58353">
      <formula>#REF!=3</formula>
    </cfRule>
    <cfRule type="expression" dxfId="11745" priority="58354">
      <formula>#REF!=2</formula>
    </cfRule>
    <cfRule type="expression" dxfId="11744" priority="58355">
      <formula>#REF!=1</formula>
    </cfRule>
  </conditionalFormatting>
  <conditionalFormatting sqref="M199">
    <cfRule type="expression" dxfId="11743" priority="58348">
      <formula>$V199=4</formula>
    </cfRule>
    <cfRule type="expression" dxfId="11742" priority="58349">
      <formula>$V199=3</formula>
    </cfRule>
    <cfRule type="expression" dxfId="11741" priority="58350">
      <formula>$V199=2</formula>
    </cfRule>
    <cfRule type="expression" dxfId="11740" priority="58351">
      <formula>$V199=1</formula>
    </cfRule>
  </conditionalFormatting>
  <conditionalFormatting sqref="U197">
    <cfRule type="expression" dxfId="11739" priority="57840">
      <formula>$V197=4</formula>
    </cfRule>
    <cfRule type="expression" dxfId="11738" priority="57841">
      <formula>$V197=3</formula>
    </cfRule>
    <cfRule type="expression" dxfId="11737" priority="57842">
      <formula>$V197=2</formula>
    </cfRule>
    <cfRule type="expression" dxfId="11736" priority="57843">
      <formula>$V197=1</formula>
    </cfRule>
  </conditionalFormatting>
  <conditionalFormatting sqref="U198">
    <cfRule type="expression" dxfId="11735" priority="57332">
      <formula>$V198=4</formula>
    </cfRule>
    <cfRule type="expression" dxfId="11734" priority="57333">
      <formula>$V198=3</formula>
    </cfRule>
    <cfRule type="expression" dxfId="11733" priority="57334">
      <formula>$V198=2</formula>
    </cfRule>
    <cfRule type="expression" dxfId="11732" priority="57335">
      <formula>$V198=1</formula>
    </cfRule>
  </conditionalFormatting>
  <conditionalFormatting sqref="U195">
    <cfRule type="expression" dxfId="11731" priority="57328">
      <formula>$V195=4</formula>
    </cfRule>
    <cfRule type="expression" dxfId="11730" priority="57329">
      <formula>$V195=3</formula>
    </cfRule>
    <cfRule type="expression" dxfId="11729" priority="57330">
      <formula>$V195=2</formula>
    </cfRule>
    <cfRule type="expression" dxfId="11728" priority="57331">
      <formula>$V195=1</formula>
    </cfRule>
  </conditionalFormatting>
  <conditionalFormatting sqref="U196">
    <cfRule type="expression" dxfId="11727" priority="57324">
      <formula>$V196=4</formula>
    </cfRule>
    <cfRule type="expression" dxfId="11726" priority="57325">
      <formula>$V196=3</formula>
    </cfRule>
    <cfRule type="expression" dxfId="11725" priority="57326">
      <formula>$V196=2</formula>
    </cfRule>
    <cfRule type="expression" dxfId="11724" priority="57327">
      <formula>$V196=1</formula>
    </cfRule>
  </conditionalFormatting>
  <conditionalFormatting sqref="U199">
    <cfRule type="expression" dxfId="11723" priority="56812">
      <formula>$V199=4</formula>
    </cfRule>
    <cfRule type="expression" dxfId="11722" priority="56813">
      <formula>$V199=3</formula>
    </cfRule>
    <cfRule type="expression" dxfId="11721" priority="56814">
      <formula>$V199=2</formula>
    </cfRule>
    <cfRule type="expression" dxfId="11720" priority="56815">
      <formula>$V199=1</formula>
    </cfRule>
  </conditionalFormatting>
  <conditionalFormatting sqref="F200">
    <cfRule type="expression" dxfId="11719" priority="56804">
      <formula>#REF!=4</formula>
    </cfRule>
    <cfRule type="expression" dxfId="11718" priority="56805">
      <formula>#REF!=3</formula>
    </cfRule>
    <cfRule type="expression" dxfId="11717" priority="56806">
      <formula>#REF!=2</formula>
    </cfRule>
    <cfRule type="expression" dxfId="11716" priority="56807">
      <formula>#REF!=1</formula>
    </cfRule>
    <cfRule type="expression" dxfId="11715" priority="56808">
      <formula>#REF!=4</formula>
    </cfRule>
    <cfRule type="expression" dxfId="11714" priority="56809">
      <formula>#REF!=3</formula>
    </cfRule>
    <cfRule type="expression" dxfId="11713" priority="56810">
      <formula>#REF!=2</formula>
    </cfRule>
    <cfRule type="expression" dxfId="11712" priority="56811">
      <formula>#REF!=1</formula>
    </cfRule>
  </conditionalFormatting>
  <conditionalFormatting sqref="F200">
    <cfRule type="expression" dxfId="11711" priority="56800">
      <formula>$V200=4</formula>
    </cfRule>
    <cfRule type="expression" dxfId="11710" priority="56801">
      <formula>$V200=3</formula>
    </cfRule>
    <cfRule type="expression" dxfId="11709" priority="56802">
      <formula>$V200=2</formula>
    </cfRule>
    <cfRule type="expression" dxfId="11708" priority="56803">
      <formula>$V200=1</formula>
    </cfRule>
  </conditionalFormatting>
  <conditionalFormatting sqref="G200:H200">
    <cfRule type="expression" dxfId="11707" priority="56792">
      <formula>#REF!=4</formula>
    </cfRule>
    <cfRule type="expression" dxfId="11706" priority="56793">
      <formula>#REF!=3</formula>
    </cfRule>
    <cfRule type="expression" dxfId="11705" priority="56794">
      <formula>#REF!=2</formula>
    </cfRule>
    <cfRule type="expression" dxfId="11704" priority="56795">
      <formula>#REF!=1</formula>
    </cfRule>
    <cfRule type="expression" dxfId="11703" priority="56796">
      <formula>#REF!=4</formula>
    </cfRule>
    <cfRule type="expression" dxfId="11702" priority="56797">
      <formula>#REF!=3</formula>
    </cfRule>
    <cfRule type="expression" dxfId="11701" priority="56798">
      <formula>#REF!=2</formula>
    </cfRule>
    <cfRule type="expression" dxfId="11700" priority="56799">
      <formula>#REF!=1</formula>
    </cfRule>
  </conditionalFormatting>
  <conditionalFormatting sqref="G200:H200">
    <cfRule type="expression" dxfId="11699" priority="56788">
      <formula>$V200=4</formula>
    </cfRule>
    <cfRule type="expression" dxfId="11698" priority="56789">
      <formula>$V200=3</formula>
    </cfRule>
    <cfRule type="expression" dxfId="11697" priority="56790">
      <formula>$V200=2</formula>
    </cfRule>
    <cfRule type="expression" dxfId="11696" priority="56791">
      <formula>$V200=1</formula>
    </cfRule>
  </conditionalFormatting>
  <conditionalFormatting sqref="X200:Y201">
    <cfRule type="expression" dxfId="11695" priority="56780">
      <formula>$V200=4</formula>
    </cfRule>
    <cfRule type="expression" dxfId="11694" priority="56781">
      <formula>$V200=3</formula>
    </cfRule>
    <cfRule type="expression" dxfId="11693" priority="56782">
      <formula>$V200=2</formula>
    </cfRule>
    <cfRule type="expression" dxfId="11692" priority="56783">
      <formula>$V200=1</formula>
    </cfRule>
  </conditionalFormatting>
  <conditionalFormatting sqref="X200:Y201">
    <cfRule type="expression" dxfId="11691" priority="56784">
      <formula>#REF!=4</formula>
    </cfRule>
    <cfRule type="expression" dxfId="11690" priority="56785">
      <formula>#REF!=3</formula>
    </cfRule>
    <cfRule type="expression" dxfId="11689" priority="56786">
      <formula>#REF!=2</formula>
    </cfRule>
    <cfRule type="expression" dxfId="11688" priority="56787">
      <formula>#REF!=1</formula>
    </cfRule>
  </conditionalFormatting>
  <conditionalFormatting sqref="Y200:Y201">
    <cfRule type="expression" dxfId="11687" priority="56776">
      <formula>$V200=4</formula>
    </cfRule>
    <cfRule type="expression" dxfId="11686" priority="56777">
      <formula>$V200=3</formula>
    </cfRule>
    <cfRule type="expression" dxfId="11685" priority="56778">
      <formula>$V200=2</formula>
    </cfRule>
    <cfRule type="expression" dxfId="11684" priority="56779">
      <formula>$V200=1</formula>
    </cfRule>
  </conditionalFormatting>
  <conditionalFormatting sqref="Y200:Y201">
    <cfRule type="expression" dxfId="11683" priority="56772">
      <formula>#REF!=4</formula>
    </cfRule>
    <cfRule type="expression" dxfId="11682" priority="56773">
      <formula>#REF!=3</formula>
    </cfRule>
    <cfRule type="expression" dxfId="11681" priority="56774">
      <formula>#REF!=2</formula>
    </cfRule>
    <cfRule type="expression" dxfId="11680" priority="56775">
      <formula>#REF!=1</formula>
    </cfRule>
  </conditionalFormatting>
  <conditionalFormatting sqref="X200:X201">
    <cfRule type="expression" dxfId="11679" priority="56768">
      <formula>$V200=4</formula>
    </cfRule>
    <cfRule type="expression" dxfId="11678" priority="56769">
      <formula>$V200=3</formula>
    </cfRule>
    <cfRule type="expression" dxfId="11677" priority="56770">
      <formula>$V200=2</formula>
    </cfRule>
    <cfRule type="expression" dxfId="11676" priority="56771">
      <formula>$V200=1</formula>
    </cfRule>
  </conditionalFormatting>
  <conditionalFormatting sqref="X200:X201">
    <cfRule type="expression" dxfId="11675" priority="56764">
      <formula>#REF!=4</formula>
    </cfRule>
    <cfRule type="expression" dxfId="11674" priority="56765">
      <formula>#REF!=3</formula>
    </cfRule>
    <cfRule type="expression" dxfId="11673" priority="56766">
      <formula>#REF!=2</formula>
    </cfRule>
    <cfRule type="expression" dxfId="11672" priority="56767">
      <formula>#REF!=1</formula>
    </cfRule>
  </conditionalFormatting>
  <conditionalFormatting sqref="F201">
    <cfRule type="expression" dxfId="11671" priority="56756">
      <formula>#REF!=4</formula>
    </cfRule>
    <cfRule type="expression" dxfId="11670" priority="56757">
      <formula>#REF!=3</formula>
    </cfRule>
    <cfRule type="expression" dxfId="11669" priority="56758">
      <formula>#REF!=2</formula>
    </cfRule>
    <cfRule type="expression" dxfId="11668" priority="56759">
      <formula>#REF!=1</formula>
    </cfRule>
    <cfRule type="expression" dxfId="11667" priority="56760">
      <formula>#REF!=4</formula>
    </cfRule>
    <cfRule type="expression" dxfId="11666" priority="56761">
      <formula>#REF!=3</formula>
    </cfRule>
    <cfRule type="expression" dxfId="11665" priority="56762">
      <formula>#REF!=2</formula>
    </cfRule>
    <cfRule type="expression" dxfId="11664" priority="56763">
      <formula>#REF!=1</formula>
    </cfRule>
  </conditionalFormatting>
  <conditionalFormatting sqref="F201">
    <cfRule type="expression" dxfId="11663" priority="56752">
      <formula>$V201=4</formula>
    </cfRule>
    <cfRule type="expression" dxfId="11662" priority="56753">
      <formula>$V201=3</formula>
    </cfRule>
    <cfRule type="expression" dxfId="11661" priority="56754">
      <formula>$V201=2</formula>
    </cfRule>
    <cfRule type="expression" dxfId="11660" priority="56755">
      <formula>$V201=1</formula>
    </cfRule>
  </conditionalFormatting>
  <conditionalFormatting sqref="G201:H201">
    <cfRule type="expression" dxfId="11659" priority="56744">
      <formula>#REF!=4</formula>
    </cfRule>
    <cfRule type="expression" dxfId="11658" priority="56745">
      <formula>#REF!=3</formula>
    </cfRule>
    <cfRule type="expression" dxfId="11657" priority="56746">
      <formula>#REF!=2</formula>
    </cfRule>
    <cfRule type="expression" dxfId="11656" priority="56747">
      <formula>#REF!=1</formula>
    </cfRule>
    <cfRule type="expression" dxfId="11655" priority="56748">
      <formula>#REF!=4</formula>
    </cfRule>
    <cfRule type="expression" dxfId="11654" priority="56749">
      <formula>#REF!=3</formula>
    </cfRule>
    <cfRule type="expression" dxfId="11653" priority="56750">
      <formula>#REF!=2</formula>
    </cfRule>
    <cfRule type="expression" dxfId="11652" priority="56751">
      <formula>#REF!=1</formula>
    </cfRule>
  </conditionalFormatting>
  <conditionalFormatting sqref="G201:H201">
    <cfRule type="expression" dxfId="11651" priority="56740">
      <formula>$V201=4</formula>
    </cfRule>
    <cfRule type="expression" dxfId="11650" priority="56741">
      <formula>$V201=3</formula>
    </cfRule>
    <cfRule type="expression" dxfId="11649" priority="56742">
      <formula>$V201=2</formula>
    </cfRule>
    <cfRule type="expression" dxfId="11648" priority="56743">
      <formula>$V201=1</formula>
    </cfRule>
  </conditionalFormatting>
  <conditionalFormatting sqref="Q202:S202">
    <cfRule type="expression" dxfId="11647" priority="56736">
      <formula>$V202=4</formula>
    </cfRule>
    <cfRule type="expression" dxfId="11646" priority="56737">
      <formula>$V202=3</formula>
    </cfRule>
    <cfRule type="expression" dxfId="11645" priority="56738">
      <formula>$V202=2</formula>
    </cfRule>
    <cfRule type="expression" dxfId="11644" priority="56739">
      <formula>$V202=1</formula>
    </cfRule>
  </conditionalFormatting>
  <conditionalFormatting sqref="I202:I257">
    <cfRule type="expression" dxfId="11643" priority="56728">
      <formula>#REF!=4</formula>
    </cfRule>
    <cfRule type="expression" dxfId="11642" priority="56729">
      <formula>#REF!=3</formula>
    </cfRule>
    <cfRule type="expression" dxfId="11641" priority="56730">
      <formula>#REF!=2</formula>
    </cfRule>
    <cfRule type="expression" dxfId="11640" priority="56731">
      <formula>#REF!=1</formula>
    </cfRule>
    <cfRule type="expression" dxfId="11639" priority="56732">
      <formula>#REF!=4</formula>
    </cfRule>
    <cfRule type="expression" dxfId="11638" priority="56733">
      <formula>#REF!=3</formula>
    </cfRule>
    <cfRule type="expression" dxfId="11637" priority="56734">
      <formula>#REF!=2</formula>
    </cfRule>
    <cfRule type="expression" dxfId="11636" priority="56735">
      <formula>#REF!=1</formula>
    </cfRule>
  </conditionalFormatting>
  <conditionalFormatting sqref="J202">
    <cfRule type="expression" dxfId="11635" priority="56716">
      <formula>#REF!=4</formula>
    </cfRule>
    <cfRule type="expression" dxfId="11634" priority="56717">
      <formula>#REF!=3</formula>
    </cfRule>
    <cfRule type="expression" dxfId="11633" priority="56718">
      <formula>#REF!=2</formula>
    </cfRule>
    <cfRule type="expression" dxfId="11632" priority="56719">
      <formula>#REF!=1</formula>
    </cfRule>
  </conditionalFormatting>
  <conditionalFormatting sqref="J202">
    <cfRule type="expression" dxfId="11631" priority="56720">
      <formula>#REF!=4</formula>
    </cfRule>
    <cfRule type="expression" dxfId="11630" priority="56721">
      <formula>#REF!=3</formula>
    </cfRule>
    <cfRule type="expression" dxfId="11629" priority="56722">
      <formula>#REF!=2</formula>
    </cfRule>
    <cfRule type="expression" dxfId="11628" priority="56723">
      <formula>#REF!=1</formula>
    </cfRule>
    <cfRule type="expression" dxfId="11627" priority="56724">
      <formula>#REF!=4</formula>
    </cfRule>
    <cfRule type="expression" dxfId="11626" priority="56725">
      <formula>#REF!=3</formula>
    </cfRule>
    <cfRule type="expression" dxfId="11625" priority="56726">
      <formula>#REF!=2</formula>
    </cfRule>
    <cfRule type="expression" dxfId="11624" priority="56727">
      <formula>#REF!=1</formula>
    </cfRule>
  </conditionalFormatting>
  <conditionalFormatting sqref="K202 F202:H202 I202:I257">
    <cfRule type="expression" dxfId="11623" priority="56708">
      <formula>#REF!=4</formula>
    </cfRule>
    <cfRule type="expression" dxfId="11622" priority="56709">
      <formula>#REF!=3</formula>
    </cfRule>
    <cfRule type="expression" dxfId="11621" priority="56710">
      <formula>#REF!=2</formula>
    </cfRule>
    <cfRule type="expression" dxfId="11620" priority="56711">
      <formula>#REF!=1</formula>
    </cfRule>
    <cfRule type="expression" dxfId="11619" priority="56712">
      <formula>#REF!=4</formula>
    </cfRule>
    <cfRule type="expression" dxfId="11618" priority="56713">
      <formula>#REF!=3</formula>
    </cfRule>
    <cfRule type="expression" dxfId="11617" priority="56714">
      <formula>#REF!=2</formula>
    </cfRule>
    <cfRule type="expression" dxfId="11616" priority="56715">
      <formula>#REF!=1</formula>
    </cfRule>
  </conditionalFormatting>
  <conditionalFormatting sqref="B202:H202">
    <cfRule type="expression" dxfId="11615" priority="56704">
      <formula>$V202=4</formula>
    </cfRule>
    <cfRule type="expression" dxfId="11614" priority="56705">
      <formula>$V202=3</formula>
    </cfRule>
    <cfRule type="expression" dxfId="11613" priority="56706">
      <formula>$V202=2</formula>
    </cfRule>
    <cfRule type="expression" dxfId="11612" priority="56707">
      <formula>$V202=1</formula>
    </cfRule>
  </conditionalFormatting>
  <conditionalFormatting sqref="I202:I257">
    <cfRule type="expression" dxfId="11611" priority="56691">
      <formula>$V202=4</formula>
    </cfRule>
    <cfRule type="expression" dxfId="11610" priority="56692">
      <formula>$V202=3</formula>
    </cfRule>
    <cfRule type="expression" dxfId="11609" priority="56693">
      <formula>$V202=2</formula>
    </cfRule>
    <cfRule type="expression" dxfId="11608" priority="56694">
      <formula>$V202=1</formula>
    </cfRule>
  </conditionalFormatting>
  <conditionalFormatting sqref="I202:I257">
    <cfRule type="expression" dxfId="11607" priority="56683">
      <formula>#REF!=4</formula>
    </cfRule>
    <cfRule type="expression" dxfId="11606" priority="56684">
      <formula>#REF!=3</formula>
    </cfRule>
    <cfRule type="expression" dxfId="11605" priority="56685">
      <formula>#REF!=2</formula>
    </cfRule>
    <cfRule type="expression" dxfId="11604" priority="56686">
      <formula>#REF!=1</formula>
    </cfRule>
    <cfRule type="expression" dxfId="11603" priority="56687">
      <formula>#REF!=4</formula>
    </cfRule>
    <cfRule type="expression" dxfId="11602" priority="56688">
      <formula>#REF!=3</formula>
    </cfRule>
    <cfRule type="expression" dxfId="11601" priority="56689">
      <formula>#REF!=2</formula>
    </cfRule>
    <cfRule type="expression" dxfId="11600" priority="56690">
      <formula>#REF!=1</formula>
    </cfRule>
  </conditionalFormatting>
  <conditionalFormatting sqref="P202:P203">
    <cfRule type="expression" dxfId="11599" priority="56679">
      <formula>$V202=4</formula>
    </cfRule>
    <cfRule type="expression" dxfId="11598" priority="56680">
      <formula>$V202=3</formula>
    </cfRule>
    <cfRule type="expression" dxfId="11597" priority="56681">
      <formula>$V202=2</formula>
    </cfRule>
    <cfRule type="expression" dxfId="11596" priority="56682">
      <formula>$V202=1</formula>
    </cfRule>
  </conditionalFormatting>
  <conditionalFormatting sqref="O202:O203">
    <cfRule type="expression" dxfId="11595" priority="56675">
      <formula>#REF!=4</formula>
    </cfRule>
    <cfRule type="expression" dxfId="11594" priority="56676">
      <formula>#REF!=3</formula>
    </cfRule>
    <cfRule type="expression" dxfId="11593" priority="56677">
      <formula>#REF!=2</formula>
    </cfRule>
    <cfRule type="expression" dxfId="11592" priority="56678">
      <formula>#REF!=1</formula>
    </cfRule>
  </conditionalFormatting>
  <conditionalFormatting sqref="O202:O203">
    <cfRule type="expression" dxfId="11591" priority="56671">
      <formula>$V202=4</formula>
    </cfRule>
    <cfRule type="expression" dxfId="11590" priority="56672">
      <formula>$V202=3</formula>
    </cfRule>
    <cfRule type="expression" dxfId="11589" priority="56673">
      <formula>$V202=2</formula>
    </cfRule>
    <cfRule type="expression" dxfId="11588" priority="56674">
      <formula>$V202=1</formula>
    </cfRule>
  </conditionalFormatting>
  <conditionalFormatting sqref="O202:P203">
    <cfRule type="expression" dxfId="11587" priority="56667">
      <formula>$V202=4</formula>
    </cfRule>
    <cfRule type="expression" dxfId="11586" priority="56668">
      <formula>$V202=3</formula>
    </cfRule>
    <cfRule type="expression" dxfId="11585" priority="56669">
      <formula>$V202=2</formula>
    </cfRule>
    <cfRule type="expression" dxfId="11584" priority="56670">
      <formula>$V202=1</formula>
    </cfRule>
  </conditionalFormatting>
  <conditionalFormatting sqref="O202:O203">
    <cfRule type="expression" dxfId="11583" priority="56663">
      <formula>#REF!=4</formula>
    </cfRule>
    <cfRule type="expression" dxfId="11582" priority="56664">
      <formula>#REF!=3</formula>
    </cfRule>
    <cfRule type="expression" dxfId="11581" priority="56665">
      <formula>#REF!=2</formula>
    </cfRule>
    <cfRule type="expression" dxfId="11580" priority="56666">
      <formula>#REF!=1</formula>
    </cfRule>
  </conditionalFormatting>
  <conditionalFormatting sqref="X202:Y202">
    <cfRule type="expression" dxfId="11579" priority="56651">
      <formula>$V202=4</formula>
    </cfRule>
    <cfRule type="expression" dxfId="11578" priority="56652">
      <formula>$V202=3</formula>
    </cfRule>
    <cfRule type="expression" dxfId="11577" priority="56653">
      <formula>$V202=2</formula>
    </cfRule>
    <cfRule type="expression" dxfId="11576" priority="56654">
      <formula>$V202=1</formula>
    </cfRule>
  </conditionalFormatting>
  <conditionalFormatting sqref="X202:Y202">
    <cfRule type="expression" dxfId="11575" priority="56655">
      <formula>#REF!=4</formula>
    </cfRule>
    <cfRule type="expression" dxfId="11574" priority="56656">
      <formula>#REF!=3</formula>
    </cfRule>
    <cfRule type="expression" dxfId="11573" priority="56657">
      <formula>#REF!=2</formula>
    </cfRule>
    <cfRule type="expression" dxfId="11572" priority="56658">
      <formula>#REF!=1</formula>
    </cfRule>
  </conditionalFormatting>
  <conditionalFormatting sqref="Y202">
    <cfRule type="expression" dxfId="11571" priority="56647">
      <formula>$V202=4</formula>
    </cfRule>
    <cfRule type="expression" dxfId="11570" priority="56648">
      <formula>$V202=3</formula>
    </cfRule>
    <cfRule type="expression" dxfId="11569" priority="56649">
      <formula>$V202=2</formula>
    </cfRule>
    <cfRule type="expression" dxfId="11568" priority="56650">
      <formula>$V202=1</formula>
    </cfRule>
  </conditionalFormatting>
  <conditionalFormatting sqref="Y202">
    <cfRule type="expression" dxfId="11567" priority="56643">
      <formula>#REF!=4</formula>
    </cfRule>
    <cfRule type="expression" dxfId="11566" priority="56644">
      <formula>#REF!=3</formula>
    </cfRule>
    <cfRule type="expression" dxfId="11565" priority="56645">
      <formula>#REF!=2</formula>
    </cfRule>
    <cfRule type="expression" dxfId="11564" priority="56646">
      <formula>#REF!=1</formula>
    </cfRule>
  </conditionalFormatting>
  <conditionalFormatting sqref="X202">
    <cfRule type="expression" dxfId="11563" priority="56639">
      <formula>$V202=4</formula>
    </cfRule>
    <cfRule type="expression" dxfId="11562" priority="56640">
      <formula>$V202=3</formula>
    </cfRule>
    <cfRule type="expression" dxfId="11561" priority="56641">
      <formula>$V202=2</formula>
    </cfRule>
    <cfRule type="expression" dxfId="11560" priority="56642">
      <formula>$V202=1</formula>
    </cfRule>
  </conditionalFormatting>
  <conditionalFormatting sqref="X202">
    <cfRule type="expression" dxfId="11559" priority="56635">
      <formula>#REF!=4</formula>
    </cfRule>
    <cfRule type="expression" dxfId="11558" priority="56636">
      <formula>#REF!=3</formula>
    </cfRule>
    <cfRule type="expression" dxfId="11557" priority="56637">
      <formula>#REF!=2</formula>
    </cfRule>
    <cfRule type="expression" dxfId="11556" priority="56638">
      <formula>#REF!=1</formula>
    </cfRule>
  </conditionalFormatting>
  <conditionalFormatting sqref="F202">
    <cfRule type="expression" dxfId="11555" priority="56627">
      <formula>#REF!=4</formula>
    </cfRule>
    <cfRule type="expression" dxfId="11554" priority="56628">
      <formula>#REF!=3</formula>
    </cfRule>
    <cfRule type="expression" dxfId="11553" priority="56629">
      <formula>#REF!=2</formula>
    </cfRule>
    <cfRule type="expression" dxfId="11552" priority="56630">
      <formula>#REF!=1</formula>
    </cfRule>
    <cfRule type="expression" dxfId="11551" priority="56631">
      <formula>#REF!=4</formula>
    </cfRule>
    <cfRule type="expression" dxfId="11550" priority="56632">
      <formula>#REF!=3</formula>
    </cfRule>
    <cfRule type="expression" dxfId="11549" priority="56633">
      <formula>#REF!=2</formula>
    </cfRule>
    <cfRule type="expression" dxfId="11548" priority="56634">
      <formula>#REF!=1</formula>
    </cfRule>
  </conditionalFormatting>
  <conditionalFormatting sqref="F202">
    <cfRule type="expression" dxfId="11547" priority="56623">
      <formula>$V202=4</formula>
    </cfRule>
    <cfRule type="expression" dxfId="11546" priority="56624">
      <formula>$V202=3</formula>
    </cfRule>
    <cfRule type="expression" dxfId="11545" priority="56625">
      <formula>$V202=2</formula>
    </cfRule>
    <cfRule type="expression" dxfId="11544" priority="56626">
      <formula>$V202=1</formula>
    </cfRule>
  </conditionalFormatting>
  <conditionalFormatting sqref="G202:H202">
    <cfRule type="expression" dxfId="11543" priority="56615">
      <formula>#REF!=4</formula>
    </cfRule>
    <cfRule type="expression" dxfId="11542" priority="56616">
      <formula>#REF!=3</formula>
    </cfRule>
    <cfRule type="expression" dxfId="11541" priority="56617">
      <formula>#REF!=2</formula>
    </cfRule>
    <cfRule type="expression" dxfId="11540" priority="56618">
      <formula>#REF!=1</formula>
    </cfRule>
    <cfRule type="expression" dxfId="11539" priority="56619">
      <formula>#REF!=4</formula>
    </cfRule>
    <cfRule type="expression" dxfId="11538" priority="56620">
      <formula>#REF!=3</formula>
    </cfRule>
    <cfRule type="expression" dxfId="11537" priority="56621">
      <formula>#REF!=2</formula>
    </cfRule>
    <cfRule type="expression" dxfId="11536" priority="56622">
      <formula>#REF!=1</formula>
    </cfRule>
  </conditionalFormatting>
  <conditionalFormatting sqref="G202:H202">
    <cfRule type="expression" dxfId="11535" priority="56611">
      <formula>$V202=4</formula>
    </cfRule>
    <cfRule type="expression" dxfId="11534" priority="56612">
      <formula>$V202=3</formula>
    </cfRule>
    <cfRule type="expression" dxfId="11533" priority="56613">
      <formula>$V202=2</formula>
    </cfRule>
    <cfRule type="expression" dxfId="11532" priority="56614">
      <formula>$V202=1</formula>
    </cfRule>
  </conditionalFormatting>
  <conditionalFormatting sqref="M200:M203">
    <cfRule type="expression" dxfId="11531" priority="56607">
      <formula>$V200=4</formula>
    </cfRule>
    <cfRule type="expression" dxfId="11530" priority="56608">
      <formula>$V200=3</formula>
    </cfRule>
    <cfRule type="expression" dxfId="11529" priority="56609">
      <formula>$V200=2</formula>
    </cfRule>
    <cfRule type="expression" dxfId="11528" priority="56610">
      <formula>$V200=1</formula>
    </cfRule>
  </conditionalFormatting>
  <conditionalFormatting sqref="U201">
    <cfRule type="expression" dxfId="11527" priority="56603">
      <formula>$V201=4</formula>
    </cfRule>
    <cfRule type="expression" dxfId="11526" priority="56604">
      <formula>$V201=3</formula>
    </cfRule>
    <cfRule type="expression" dxfId="11525" priority="56605">
      <formula>$V201=2</formula>
    </cfRule>
    <cfRule type="expression" dxfId="11524" priority="56606">
      <formula>$V201=1</formula>
    </cfRule>
  </conditionalFormatting>
  <conditionalFormatting sqref="U200">
    <cfRule type="expression" dxfId="11523" priority="54898">
      <formula>$V200=4</formula>
    </cfRule>
    <cfRule type="expression" dxfId="11522" priority="54899">
      <formula>$V200=3</formula>
    </cfRule>
    <cfRule type="expression" dxfId="11521" priority="54900">
      <formula>$V200=2</formula>
    </cfRule>
    <cfRule type="expression" dxfId="11520" priority="54901">
      <formula>$V200=1</formula>
    </cfRule>
  </conditionalFormatting>
  <conditionalFormatting sqref="F203:H203">
    <cfRule type="expression" dxfId="11519" priority="54890">
      <formula>#REF!=4</formula>
    </cfRule>
    <cfRule type="expression" dxfId="11518" priority="54891">
      <formula>#REF!=3</formula>
    </cfRule>
    <cfRule type="expression" dxfId="11517" priority="54892">
      <formula>#REF!=2</formula>
    </cfRule>
    <cfRule type="expression" dxfId="11516" priority="54893">
      <formula>#REF!=1</formula>
    </cfRule>
    <cfRule type="expression" dxfId="11515" priority="54894">
      <formula>#REF!=4</formula>
    </cfRule>
    <cfRule type="expression" dxfId="11514" priority="54895">
      <formula>#REF!=3</formula>
    </cfRule>
    <cfRule type="expression" dxfId="11513" priority="54896">
      <formula>#REF!=2</formula>
    </cfRule>
    <cfRule type="expression" dxfId="11512" priority="54897">
      <formula>#REF!=1</formula>
    </cfRule>
  </conditionalFormatting>
  <conditionalFormatting sqref="F203:H203">
    <cfRule type="expression" dxfId="11511" priority="54886">
      <formula>$V203=4</formula>
    </cfRule>
    <cfRule type="expression" dxfId="11510" priority="54887">
      <formula>$V203=3</formula>
    </cfRule>
    <cfRule type="expression" dxfId="11509" priority="54888">
      <formula>$V203=2</formula>
    </cfRule>
    <cfRule type="expression" dxfId="11508" priority="54889">
      <formula>$V203=1</formula>
    </cfRule>
  </conditionalFormatting>
  <conditionalFormatting sqref="F203">
    <cfRule type="expression" dxfId="11507" priority="54878">
      <formula>#REF!=4</formula>
    </cfRule>
    <cfRule type="expression" dxfId="11506" priority="54879">
      <formula>#REF!=3</formula>
    </cfRule>
    <cfRule type="expression" dxfId="11505" priority="54880">
      <formula>#REF!=2</formula>
    </cfRule>
    <cfRule type="expression" dxfId="11504" priority="54881">
      <formula>#REF!=1</formula>
    </cfRule>
    <cfRule type="expression" dxfId="11503" priority="54882">
      <formula>#REF!=4</formula>
    </cfRule>
    <cfRule type="expression" dxfId="11502" priority="54883">
      <formula>#REF!=3</formula>
    </cfRule>
    <cfRule type="expression" dxfId="11501" priority="54884">
      <formula>#REF!=2</formula>
    </cfRule>
    <cfRule type="expression" dxfId="11500" priority="54885">
      <formula>#REF!=1</formula>
    </cfRule>
  </conditionalFormatting>
  <conditionalFormatting sqref="F203">
    <cfRule type="expression" dxfId="11499" priority="54874">
      <formula>$V203=4</formula>
    </cfRule>
    <cfRule type="expression" dxfId="11498" priority="54875">
      <formula>$V203=3</formula>
    </cfRule>
    <cfRule type="expression" dxfId="11497" priority="54876">
      <formula>$V203=2</formula>
    </cfRule>
    <cfRule type="expression" dxfId="11496" priority="54877">
      <formula>$V203=1</formula>
    </cfRule>
  </conditionalFormatting>
  <conditionalFormatting sqref="G203:H203">
    <cfRule type="expression" dxfId="11495" priority="54866">
      <formula>#REF!=4</formula>
    </cfRule>
    <cfRule type="expression" dxfId="11494" priority="54867">
      <formula>#REF!=3</formula>
    </cfRule>
    <cfRule type="expression" dxfId="11493" priority="54868">
      <formula>#REF!=2</formula>
    </cfRule>
    <cfRule type="expression" dxfId="11492" priority="54869">
      <formula>#REF!=1</formula>
    </cfRule>
    <cfRule type="expression" dxfId="11491" priority="54870">
      <formula>#REF!=4</formula>
    </cfRule>
    <cfRule type="expression" dxfId="11490" priority="54871">
      <formula>#REF!=3</formula>
    </cfRule>
    <cfRule type="expression" dxfId="11489" priority="54872">
      <formula>#REF!=2</formula>
    </cfRule>
    <cfRule type="expression" dxfId="11488" priority="54873">
      <formula>#REF!=1</formula>
    </cfRule>
  </conditionalFormatting>
  <conditionalFormatting sqref="G203:H203">
    <cfRule type="expression" dxfId="11487" priority="54862">
      <formula>$V203=4</formula>
    </cfRule>
    <cfRule type="expression" dxfId="11486" priority="54863">
      <formula>$V203=3</formula>
    </cfRule>
    <cfRule type="expression" dxfId="11485" priority="54864">
      <formula>$V203=2</formula>
    </cfRule>
    <cfRule type="expression" dxfId="11484" priority="54865">
      <formula>$V203=1</formula>
    </cfRule>
  </conditionalFormatting>
  <conditionalFormatting sqref="E204:E205">
    <cfRule type="expression" dxfId="11483" priority="53997">
      <formula>$V204=4</formula>
    </cfRule>
    <cfRule type="expression" dxfId="11482" priority="53998">
      <formula>$V204=3</formula>
    </cfRule>
    <cfRule type="expression" dxfId="11481" priority="53999">
      <formula>$V204=2</formula>
    </cfRule>
    <cfRule type="expression" dxfId="11480" priority="54000">
      <formula>$V204=1</formula>
    </cfRule>
  </conditionalFormatting>
  <conditionalFormatting sqref="F204:H205">
    <cfRule type="expression" dxfId="11479" priority="53989">
      <formula>#REF!=4</formula>
    </cfRule>
    <cfRule type="expression" dxfId="11478" priority="53990">
      <formula>#REF!=3</formula>
    </cfRule>
    <cfRule type="expression" dxfId="11477" priority="53991">
      <formula>#REF!=2</formula>
    </cfRule>
    <cfRule type="expression" dxfId="11476" priority="53992">
      <formula>#REF!=1</formula>
    </cfRule>
    <cfRule type="expression" dxfId="11475" priority="53993">
      <formula>#REF!=4</formula>
    </cfRule>
    <cfRule type="expression" dxfId="11474" priority="53994">
      <formula>#REF!=3</formula>
    </cfRule>
    <cfRule type="expression" dxfId="11473" priority="53995">
      <formula>#REF!=2</formula>
    </cfRule>
    <cfRule type="expression" dxfId="11472" priority="53996">
      <formula>#REF!=1</formula>
    </cfRule>
  </conditionalFormatting>
  <conditionalFormatting sqref="F204:H205">
    <cfRule type="expression" dxfId="11471" priority="53985">
      <formula>$V204=4</formula>
    </cfRule>
    <cfRule type="expression" dxfId="11470" priority="53986">
      <formula>$V204=3</formula>
    </cfRule>
    <cfRule type="expression" dxfId="11469" priority="53987">
      <formula>$V204=2</formula>
    </cfRule>
    <cfRule type="expression" dxfId="11468" priority="53988">
      <formula>$V204=1</formula>
    </cfRule>
  </conditionalFormatting>
  <conditionalFormatting sqref="F204:F205">
    <cfRule type="expression" dxfId="11467" priority="53977">
      <formula>#REF!=4</formula>
    </cfRule>
    <cfRule type="expression" dxfId="11466" priority="53978">
      <formula>#REF!=3</formula>
    </cfRule>
    <cfRule type="expression" dxfId="11465" priority="53979">
      <formula>#REF!=2</formula>
    </cfRule>
    <cfRule type="expression" dxfId="11464" priority="53980">
      <formula>#REF!=1</formula>
    </cfRule>
    <cfRule type="expression" dxfId="11463" priority="53981">
      <formula>#REF!=4</formula>
    </cfRule>
    <cfRule type="expression" dxfId="11462" priority="53982">
      <formula>#REF!=3</formula>
    </cfRule>
    <cfRule type="expression" dxfId="11461" priority="53983">
      <formula>#REF!=2</formula>
    </cfRule>
    <cfRule type="expression" dxfId="11460" priority="53984">
      <formula>#REF!=1</formula>
    </cfRule>
  </conditionalFormatting>
  <conditionalFormatting sqref="F204:F205">
    <cfRule type="expression" dxfId="11459" priority="53973">
      <formula>$V204=4</formula>
    </cfRule>
    <cfRule type="expression" dxfId="11458" priority="53974">
      <formula>$V204=3</formula>
    </cfRule>
    <cfRule type="expression" dxfId="11457" priority="53975">
      <formula>$V204=2</formula>
    </cfRule>
    <cfRule type="expression" dxfId="11456" priority="53976">
      <formula>$V204=1</formula>
    </cfRule>
  </conditionalFormatting>
  <conditionalFormatting sqref="G204:H205">
    <cfRule type="expression" dxfId="11455" priority="53965">
      <formula>#REF!=4</formula>
    </cfRule>
    <cfRule type="expression" dxfId="11454" priority="53966">
      <formula>#REF!=3</formula>
    </cfRule>
    <cfRule type="expression" dxfId="11453" priority="53967">
      <formula>#REF!=2</formula>
    </cfRule>
    <cfRule type="expression" dxfId="11452" priority="53968">
      <formula>#REF!=1</formula>
    </cfRule>
    <cfRule type="expression" dxfId="11451" priority="53969">
      <formula>#REF!=4</formula>
    </cfRule>
    <cfRule type="expression" dxfId="11450" priority="53970">
      <formula>#REF!=3</formula>
    </cfRule>
    <cfRule type="expression" dxfId="11449" priority="53971">
      <formula>#REF!=2</formula>
    </cfRule>
    <cfRule type="expression" dxfId="11448" priority="53972">
      <formula>#REF!=1</formula>
    </cfRule>
  </conditionalFormatting>
  <conditionalFormatting sqref="G204:H205">
    <cfRule type="expression" dxfId="11447" priority="53961">
      <formula>$V204=4</formula>
    </cfRule>
    <cfRule type="expression" dxfId="11446" priority="53962">
      <formula>$V204=3</formula>
    </cfRule>
    <cfRule type="expression" dxfId="11445" priority="53963">
      <formula>$V204=2</formula>
    </cfRule>
    <cfRule type="expression" dxfId="11444" priority="53964">
      <formula>$V204=1</formula>
    </cfRule>
  </conditionalFormatting>
  <conditionalFormatting sqref="Q204:T205">
    <cfRule type="expression" dxfId="11443" priority="53096">
      <formula>$V204=4</formula>
    </cfRule>
    <cfRule type="expression" dxfId="11442" priority="53097">
      <formula>$V204=3</formula>
    </cfRule>
    <cfRule type="expression" dxfId="11441" priority="53098">
      <formula>$V204=2</formula>
    </cfRule>
    <cfRule type="expression" dxfId="11440" priority="53099">
      <formula>$V204=1</formula>
    </cfRule>
  </conditionalFormatting>
  <conditionalFormatting sqref="X204:Y205">
    <cfRule type="expression" dxfId="11439" priority="53088">
      <formula>$V204=4</formula>
    </cfRule>
    <cfRule type="expression" dxfId="11438" priority="53089">
      <formula>$V204=3</formula>
    </cfRule>
    <cfRule type="expression" dxfId="11437" priority="53090">
      <formula>$V204=2</formula>
    </cfRule>
    <cfRule type="expression" dxfId="11436" priority="53091">
      <formula>$V204=1</formula>
    </cfRule>
  </conditionalFormatting>
  <conditionalFormatting sqref="X204:Y205">
    <cfRule type="expression" dxfId="11435" priority="53092">
      <formula>#REF!=4</formula>
    </cfRule>
    <cfRule type="expression" dxfId="11434" priority="53093">
      <formula>#REF!=3</formula>
    </cfRule>
    <cfRule type="expression" dxfId="11433" priority="53094">
      <formula>#REF!=2</formula>
    </cfRule>
    <cfRule type="expression" dxfId="11432" priority="53095">
      <formula>#REF!=1</formula>
    </cfRule>
  </conditionalFormatting>
  <conditionalFormatting sqref="P204:P206">
    <cfRule type="expression" dxfId="11431" priority="53084">
      <formula>$V204=4</formula>
    </cfRule>
    <cfRule type="expression" dxfId="11430" priority="53085">
      <formula>$V204=3</formula>
    </cfRule>
    <cfRule type="expression" dxfId="11429" priority="53086">
      <formula>$V204=2</formula>
    </cfRule>
    <cfRule type="expression" dxfId="11428" priority="53087">
      <formula>$V204=1</formula>
    </cfRule>
  </conditionalFormatting>
  <conditionalFormatting sqref="O204:O206">
    <cfRule type="expression" dxfId="11427" priority="53080">
      <formula>#REF!=4</formula>
    </cfRule>
    <cfRule type="expression" dxfId="11426" priority="53081">
      <formula>#REF!=3</formula>
    </cfRule>
    <cfRule type="expression" dxfId="11425" priority="53082">
      <formula>#REF!=2</formula>
    </cfRule>
    <cfRule type="expression" dxfId="11424" priority="53083">
      <formula>#REF!=1</formula>
    </cfRule>
  </conditionalFormatting>
  <conditionalFormatting sqref="O204:O206">
    <cfRule type="expression" dxfId="11423" priority="53076">
      <formula>$V204=4</formula>
    </cfRule>
    <cfRule type="expression" dxfId="11422" priority="53077">
      <formula>$V204=3</formula>
    </cfRule>
    <cfRule type="expression" dxfId="11421" priority="53078">
      <formula>$V204=2</formula>
    </cfRule>
    <cfRule type="expression" dxfId="11420" priority="53079">
      <formula>$V204=1</formula>
    </cfRule>
  </conditionalFormatting>
  <conditionalFormatting sqref="O204:P206">
    <cfRule type="expression" dxfId="11419" priority="53072">
      <formula>$V204=4</formula>
    </cfRule>
    <cfRule type="expression" dxfId="11418" priority="53073">
      <formula>$V204=3</formula>
    </cfRule>
    <cfRule type="expression" dxfId="11417" priority="53074">
      <formula>$V204=2</formula>
    </cfRule>
    <cfRule type="expression" dxfId="11416" priority="53075">
      <formula>$V204=1</formula>
    </cfRule>
  </conditionalFormatting>
  <conditionalFormatting sqref="O204:O206">
    <cfRule type="expression" dxfId="11415" priority="53068">
      <formula>#REF!=4</formula>
    </cfRule>
    <cfRule type="expression" dxfId="11414" priority="53069">
      <formula>#REF!=3</formula>
    </cfRule>
    <cfRule type="expression" dxfId="11413" priority="53070">
      <formula>#REF!=2</formula>
    </cfRule>
    <cfRule type="expression" dxfId="11412" priority="53071">
      <formula>#REF!=1</formula>
    </cfRule>
  </conditionalFormatting>
  <conditionalFormatting sqref="M204:M205">
    <cfRule type="expression" dxfId="11411" priority="53064">
      <formula>$V204=4</formula>
    </cfRule>
    <cfRule type="expression" dxfId="11410" priority="53065">
      <formula>$V204=3</formula>
    </cfRule>
    <cfRule type="expression" dxfId="11409" priority="53066">
      <formula>$V204=2</formula>
    </cfRule>
    <cfRule type="expression" dxfId="11408" priority="53067">
      <formula>$V204=1</formula>
    </cfRule>
  </conditionalFormatting>
  <conditionalFormatting sqref="U203">
    <cfRule type="expression" dxfId="11407" priority="52199">
      <formula>$V203=4</formula>
    </cfRule>
    <cfRule type="expression" dxfId="11406" priority="52200">
      <formula>$V203=3</formula>
    </cfRule>
    <cfRule type="expression" dxfId="11405" priority="52201">
      <formula>$V203=2</formula>
    </cfRule>
    <cfRule type="expression" dxfId="11404" priority="52202">
      <formula>$V203=1</formula>
    </cfRule>
  </conditionalFormatting>
  <conditionalFormatting sqref="J206:J218">
    <cfRule type="expression" dxfId="11403" priority="52195">
      <formula>$V206=4</formula>
    </cfRule>
    <cfRule type="expression" dxfId="11402" priority="52196">
      <formula>$V206=3</formula>
    </cfRule>
    <cfRule type="expression" dxfId="11401" priority="52197">
      <formula>$V206=2</formula>
    </cfRule>
    <cfRule type="expression" dxfId="11400" priority="52198">
      <formula>$V206=1</formula>
    </cfRule>
  </conditionalFormatting>
  <conditionalFormatting sqref="J206:J218">
    <cfRule type="expression" dxfId="11399" priority="52183">
      <formula>#REF!=4</formula>
    </cfRule>
    <cfRule type="expression" dxfId="11398" priority="52184">
      <formula>#REF!=3</formula>
    </cfRule>
    <cfRule type="expression" dxfId="11397" priority="52185">
      <formula>#REF!=2</formula>
    </cfRule>
    <cfRule type="expression" dxfId="11396" priority="52186">
      <formula>#REF!=1</formula>
    </cfRule>
  </conditionalFormatting>
  <conditionalFormatting sqref="J206:J218">
    <cfRule type="expression" dxfId="11395" priority="52187">
      <formula>#REF!=4</formula>
    </cfRule>
    <cfRule type="expression" dxfId="11394" priority="52188">
      <formula>#REF!=3</formula>
    </cfRule>
    <cfRule type="expression" dxfId="11393" priority="52189">
      <formula>#REF!=2</formula>
    </cfRule>
    <cfRule type="expression" dxfId="11392" priority="52190">
      <formula>#REF!=1</formula>
    </cfRule>
    <cfRule type="expression" dxfId="11391" priority="52191">
      <formula>#REF!=4</formula>
    </cfRule>
    <cfRule type="expression" dxfId="11390" priority="52192">
      <formula>#REF!=3</formula>
    </cfRule>
    <cfRule type="expression" dxfId="11389" priority="52193">
      <formula>#REF!=2</formula>
    </cfRule>
    <cfRule type="expression" dxfId="11388" priority="52194">
      <formula>#REF!=1</formula>
    </cfRule>
  </conditionalFormatting>
  <conditionalFormatting sqref="U206">
    <cfRule type="expression" dxfId="11387" priority="51282">
      <formula>$V206=4</formula>
    </cfRule>
    <cfRule type="expression" dxfId="11386" priority="51283">
      <formula>$V206=3</formula>
    </cfRule>
    <cfRule type="expression" dxfId="11385" priority="51284">
      <formula>$V206=2</formula>
    </cfRule>
    <cfRule type="expression" dxfId="11384" priority="51285">
      <formula>$V206=1</formula>
    </cfRule>
  </conditionalFormatting>
  <conditionalFormatting sqref="L207">
    <cfRule type="expression" dxfId="11383" priority="50417">
      <formula>$V207=4</formula>
    </cfRule>
    <cfRule type="expression" dxfId="11382" priority="50418">
      <formula>$V207=3</formula>
    </cfRule>
    <cfRule type="expression" dxfId="11381" priority="50419">
      <formula>$V207=2</formula>
    </cfRule>
    <cfRule type="expression" dxfId="11380" priority="50420">
      <formula>$V207=1</formula>
    </cfRule>
  </conditionalFormatting>
  <conditionalFormatting sqref="Q207:T207 V207:W207">
    <cfRule type="expression" dxfId="11379" priority="50413">
      <formula>$V207=4</formula>
    </cfRule>
    <cfRule type="expression" dxfId="11378" priority="50414">
      <formula>$V207=3</formula>
    </cfRule>
    <cfRule type="expression" dxfId="11377" priority="50415">
      <formula>$V207=2</formula>
    </cfRule>
    <cfRule type="expression" dxfId="11376" priority="50416">
      <formula>$V207=1</formula>
    </cfRule>
  </conditionalFormatting>
  <conditionalFormatting sqref="X207:Y212">
    <cfRule type="expression" dxfId="11375" priority="50405">
      <formula>$V207=4</formula>
    </cfRule>
    <cfRule type="expression" dxfId="11374" priority="50406">
      <formula>$V207=3</formula>
    </cfRule>
    <cfRule type="expression" dxfId="11373" priority="50407">
      <formula>$V207=2</formula>
    </cfRule>
    <cfRule type="expression" dxfId="11372" priority="50408">
      <formula>$V207=1</formula>
    </cfRule>
  </conditionalFormatting>
  <conditionalFormatting sqref="X207:Y212">
    <cfRule type="expression" dxfId="11371" priority="50409">
      <formula>#REF!=4</formula>
    </cfRule>
    <cfRule type="expression" dxfId="11370" priority="50410">
      <formula>#REF!=3</formula>
    </cfRule>
    <cfRule type="expression" dxfId="11369" priority="50411">
      <formula>#REF!=2</formula>
    </cfRule>
    <cfRule type="expression" dxfId="11368" priority="50412">
      <formula>#REF!=1</formula>
    </cfRule>
  </conditionalFormatting>
  <conditionalFormatting sqref="P207:P213">
    <cfRule type="expression" dxfId="11367" priority="50401">
      <formula>$V207=4</formula>
    </cfRule>
    <cfRule type="expression" dxfId="11366" priority="50402">
      <formula>$V207=3</formula>
    </cfRule>
    <cfRule type="expression" dxfId="11365" priority="50403">
      <formula>$V207=2</formula>
    </cfRule>
    <cfRule type="expression" dxfId="11364" priority="50404">
      <formula>$V207=1</formula>
    </cfRule>
  </conditionalFormatting>
  <conditionalFormatting sqref="O207:O213">
    <cfRule type="expression" dxfId="11363" priority="50397">
      <formula>#REF!=4</formula>
    </cfRule>
    <cfRule type="expression" dxfId="11362" priority="50398">
      <formula>#REF!=3</formula>
    </cfRule>
    <cfRule type="expression" dxfId="11361" priority="50399">
      <formula>#REF!=2</formula>
    </cfRule>
    <cfRule type="expression" dxfId="11360" priority="50400">
      <formula>#REF!=1</formula>
    </cfRule>
  </conditionalFormatting>
  <conditionalFormatting sqref="O207:O213">
    <cfRule type="expression" dxfId="11359" priority="50393">
      <formula>$V207=4</formula>
    </cfRule>
    <cfRule type="expression" dxfId="11358" priority="50394">
      <formula>$V207=3</formula>
    </cfRule>
    <cfRule type="expression" dxfId="11357" priority="50395">
      <formula>$V207=2</formula>
    </cfRule>
    <cfRule type="expression" dxfId="11356" priority="50396">
      <formula>$V207=1</formula>
    </cfRule>
  </conditionalFormatting>
  <conditionalFormatting sqref="O207:P213">
    <cfRule type="expression" dxfId="11355" priority="50389">
      <formula>$V207=4</formula>
    </cfRule>
    <cfRule type="expression" dxfId="11354" priority="50390">
      <formula>$V207=3</formula>
    </cfRule>
    <cfRule type="expression" dxfId="11353" priority="50391">
      <formula>$V207=2</formula>
    </cfRule>
    <cfRule type="expression" dxfId="11352" priority="50392">
      <formula>$V207=1</formula>
    </cfRule>
  </conditionalFormatting>
  <conditionalFormatting sqref="O207:O213">
    <cfRule type="expression" dxfId="11351" priority="50385">
      <formula>#REF!=4</formula>
    </cfRule>
    <cfRule type="expression" dxfId="11350" priority="50386">
      <formula>#REF!=3</formula>
    </cfRule>
    <cfRule type="expression" dxfId="11349" priority="50387">
      <formula>#REF!=2</formula>
    </cfRule>
    <cfRule type="expression" dxfId="11348" priority="50388">
      <formula>#REF!=1</formula>
    </cfRule>
  </conditionalFormatting>
  <conditionalFormatting sqref="M207">
    <cfRule type="expression" dxfId="11347" priority="50381">
      <formula>$V207=4</formula>
    </cfRule>
    <cfRule type="expression" dxfId="11346" priority="50382">
      <formula>$V207=3</formula>
    </cfRule>
    <cfRule type="expression" dxfId="11345" priority="50383">
      <formula>$V207=2</formula>
    </cfRule>
    <cfRule type="expression" dxfId="11344" priority="50384">
      <formula>$V207=1</formula>
    </cfRule>
  </conditionalFormatting>
  <conditionalFormatting sqref="T202">
    <cfRule type="expression" dxfId="11343" priority="50377">
      <formula>$V202=4</formula>
    </cfRule>
    <cfRule type="expression" dxfId="11342" priority="50378">
      <formula>$V202=3</formula>
    </cfRule>
    <cfRule type="expression" dxfId="11341" priority="50379">
      <formula>$V202=2</formula>
    </cfRule>
    <cfRule type="expression" dxfId="11340" priority="50380">
      <formula>$V202=1</formula>
    </cfRule>
  </conditionalFormatting>
  <conditionalFormatting sqref="U202">
    <cfRule type="expression" dxfId="11339" priority="50373">
      <formula>$V202=4</formula>
    </cfRule>
    <cfRule type="expression" dxfId="11338" priority="50374">
      <formula>$V202=3</formula>
    </cfRule>
    <cfRule type="expression" dxfId="11337" priority="50375">
      <formula>$V202=2</formula>
    </cfRule>
    <cfRule type="expression" dxfId="11336" priority="50376">
      <formula>$V202=1</formula>
    </cfRule>
  </conditionalFormatting>
  <conditionalFormatting sqref="K209:N209">
    <cfRule type="expression" dxfId="11335" priority="50369">
      <formula>$V209=4</formula>
    </cfRule>
    <cfRule type="expression" dxfId="11334" priority="50370">
      <formula>$V209=3</formula>
    </cfRule>
    <cfRule type="expression" dxfId="11333" priority="50371">
      <formula>$V209=2</formula>
    </cfRule>
    <cfRule type="expression" dxfId="11332" priority="50372">
      <formula>$V209=1</formula>
    </cfRule>
  </conditionalFormatting>
  <conditionalFormatting sqref="J219:J257 J262:J287 O262:O304">
    <cfRule type="expression" dxfId="11331" priority="50357">
      <formula>#REF!=4</formula>
    </cfRule>
    <cfRule type="expression" dxfId="11330" priority="50358">
      <formula>#REF!=3</formula>
    </cfRule>
    <cfRule type="expression" dxfId="11329" priority="50359">
      <formula>#REF!=2</formula>
    </cfRule>
    <cfRule type="expression" dxfId="11328" priority="50360">
      <formula>#REF!=1</formula>
    </cfRule>
  </conditionalFormatting>
  <conditionalFormatting sqref="J219:J257 J262:J287">
    <cfRule type="expression" dxfId="11327" priority="50361">
      <formula>#REF!=4</formula>
    </cfRule>
    <cfRule type="expression" dxfId="11326" priority="50362">
      <formula>#REF!=3</formula>
    </cfRule>
    <cfRule type="expression" dxfId="11325" priority="50363">
      <formula>#REF!=2</formula>
    </cfRule>
    <cfRule type="expression" dxfId="11324" priority="50364">
      <formula>#REF!=1</formula>
    </cfRule>
    <cfRule type="expression" dxfId="11323" priority="50365">
      <formula>#REF!=4</formula>
    </cfRule>
    <cfRule type="expression" dxfId="11322" priority="50366">
      <formula>#REF!=3</formula>
    </cfRule>
    <cfRule type="expression" dxfId="11321" priority="50367">
      <formula>#REF!=2</formula>
    </cfRule>
    <cfRule type="expression" dxfId="11320" priority="50368">
      <formula>#REF!=1</formula>
    </cfRule>
  </conditionalFormatting>
  <conditionalFormatting sqref="O262:O304">
    <cfRule type="expression" dxfId="11319" priority="50353">
      <formula>$V262=4</formula>
    </cfRule>
    <cfRule type="expression" dxfId="11318" priority="50354">
      <formula>$V262=3</formula>
    </cfRule>
    <cfRule type="expression" dxfId="11317" priority="50355">
      <formula>$V262=2</formula>
    </cfRule>
    <cfRule type="expression" dxfId="11316" priority="50356">
      <formula>$V262=1</formula>
    </cfRule>
  </conditionalFormatting>
  <conditionalFormatting sqref="X213:Y213">
    <cfRule type="expression" dxfId="11315" priority="50324">
      <formula>$V213=4</formula>
    </cfRule>
    <cfRule type="expression" dxfId="11314" priority="50325">
      <formula>$V213=3</formula>
    </cfRule>
    <cfRule type="expression" dxfId="11313" priority="50326">
      <formula>$V213=2</formula>
    </cfRule>
    <cfRule type="expression" dxfId="11312" priority="50327">
      <formula>$V213=1</formula>
    </cfRule>
  </conditionalFormatting>
  <conditionalFormatting sqref="K209 F262:H263 K211:K267 I262:I290">
    <cfRule type="expression" dxfId="11311" priority="50345">
      <formula>#REF!=4</formula>
    </cfRule>
    <cfRule type="expression" dxfId="11310" priority="50346">
      <formula>#REF!=3</formula>
    </cfRule>
    <cfRule type="expression" dxfId="11309" priority="50347">
      <formula>#REF!=2</formula>
    </cfRule>
    <cfRule type="expression" dxfId="11308" priority="50348">
      <formula>#REF!=1</formula>
    </cfRule>
    <cfRule type="expression" dxfId="11307" priority="50349">
      <formula>#REF!=4</formula>
    </cfRule>
    <cfRule type="expression" dxfId="11306" priority="50350">
      <formula>#REF!=3</formula>
    </cfRule>
    <cfRule type="expression" dxfId="11305" priority="50351">
      <formula>#REF!=2</formula>
    </cfRule>
    <cfRule type="expression" dxfId="11304" priority="50352">
      <formula>#REF!=1</formula>
    </cfRule>
  </conditionalFormatting>
  <conditionalFormatting sqref="B211:D212">
    <cfRule type="expression" dxfId="11303" priority="50341">
      <formula>$V211=4</formula>
    </cfRule>
    <cfRule type="expression" dxfId="11302" priority="50342">
      <formula>$V211=3</formula>
    </cfRule>
    <cfRule type="expression" dxfId="11301" priority="50343">
      <formula>$V211=2</formula>
    </cfRule>
    <cfRule type="expression" dxfId="11300" priority="50344">
      <formula>$V211=1</formula>
    </cfRule>
  </conditionalFormatting>
  <conditionalFormatting sqref="X213:Y213 Y256:Y258 X259:Y266">
    <cfRule type="expression" dxfId="11299" priority="50328">
      <formula>#REF!=4</formula>
    </cfRule>
    <cfRule type="expression" dxfId="11298" priority="50329">
      <formula>#REF!=3</formula>
    </cfRule>
    <cfRule type="expression" dxfId="11297" priority="50330">
      <formula>#REF!=2</formula>
    </cfRule>
    <cfRule type="expression" dxfId="11296" priority="50331">
      <formula>#REF!=1</formula>
    </cfRule>
  </conditionalFormatting>
  <conditionalFormatting sqref="F213:H213">
    <cfRule type="expression" dxfId="11295" priority="50316">
      <formula>#REF!=4</formula>
    </cfRule>
    <cfRule type="expression" dxfId="11294" priority="50317">
      <formula>#REF!=3</formula>
    </cfRule>
    <cfRule type="expression" dxfId="11293" priority="50318">
      <formula>#REF!=2</formula>
    </cfRule>
    <cfRule type="expression" dxfId="11292" priority="50319">
      <formula>#REF!=1</formula>
    </cfRule>
    <cfRule type="expression" dxfId="11291" priority="50320">
      <formula>#REF!=4</formula>
    </cfRule>
    <cfRule type="expression" dxfId="11290" priority="50321">
      <formula>#REF!=3</formula>
    </cfRule>
    <cfRule type="expression" dxfId="11289" priority="50322">
      <formula>#REF!=2</formula>
    </cfRule>
    <cfRule type="expression" dxfId="11288" priority="50323">
      <formula>#REF!=1</formula>
    </cfRule>
  </conditionalFormatting>
  <conditionalFormatting sqref="F213:H213">
    <cfRule type="expression" dxfId="11287" priority="50312">
      <formula>$V213=4</formula>
    </cfRule>
    <cfRule type="expression" dxfId="11286" priority="50313">
      <formula>$V213=3</formula>
    </cfRule>
    <cfRule type="expression" dxfId="11285" priority="50314">
      <formula>$V213=2</formula>
    </cfRule>
    <cfRule type="expression" dxfId="11284" priority="50315">
      <formula>$V213=1</formula>
    </cfRule>
  </conditionalFormatting>
  <conditionalFormatting sqref="B209:C209">
    <cfRule type="expression" dxfId="11283" priority="49443">
      <formula>$V209=4</formula>
    </cfRule>
    <cfRule type="expression" dxfId="11282" priority="49444">
      <formula>$V209=3</formula>
    </cfRule>
    <cfRule type="expression" dxfId="11281" priority="49445">
      <formula>$V209=2</formula>
    </cfRule>
    <cfRule type="expression" dxfId="11280" priority="49446">
      <formula>$V209=1</formula>
    </cfRule>
  </conditionalFormatting>
  <conditionalFormatting sqref="F209:H209">
    <cfRule type="expression" dxfId="11279" priority="49435">
      <formula>#REF!=4</formula>
    </cfRule>
    <cfRule type="expression" dxfId="11278" priority="49436">
      <formula>#REF!=3</formula>
    </cfRule>
    <cfRule type="expression" dxfId="11277" priority="49437">
      <formula>#REF!=2</formula>
    </cfRule>
    <cfRule type="expression" dxfId="11276" priority="49438">
      <formula>#REF!=1</formula>
    </cfRule>
    <cfRule type="expression" dxfId="11275" priority="49439">
      <formula>#REF!=4</formula>
    </cfRule>
    <cfRule type="expression" dxfId="11274" priority="49440">
      <formula>#REF!=3</formula>
    </cfRule>
    <cfRule type="expression" dxfId="11273" priority="49441">
      <formula>#REF!=2</formula>
    </cfRule>
    <cfRule type="expression" dxfId="11272" priority="49442">
      <formula>#REF!=1</formula>
    </cfRule>
  </conditionalFormatting>
  <conditionalFormatting sqref="E209:H209">
    <cfRule type="expression" dxfId="11271" priority="49431">
      <formula>$V209=4</formula>
    </cfRule>
    <cfRule type="expression" dxfId="11270" priority="49432">
      <formula>$V209=3</formula>
    </cfRule>
    <cfRule type="expression" dxfId="11269" priority="49433">
      <formula>$V209=2</formula>
    </cfRule>
    <cfRule type="expression" dxfId="11268" priority="49434">
      <formula>$V209=1</formula>
    </cfRule>
  </conditionalFormatting>
  <conditionalFormatting sqref="F210:H210">
    <cfRule type="expression" dxfId="11267" priority="49414">
      <formula>#REF!=4</formula>
    </cfRule>
    <cfRule type="expression" dxfId="11266" priority="49415">
      <formula>#REF!=3</formula>
    </cfRule>
    <cfRule type="expression" dxfId="11265" priority="49416">
      <formula>#REF!=2</formula>
    </cfRule>
    <cfRule type="expression" dxfId="11264" priority="49417">
      <formula>#REF!=1</formula>
    </cfRule>
    <cfRule type="expression" dxfId="11263" priority="49418">
      <formula>#REF!=4</formula>
    </cfRule>
    <cfRule type="expression" dxfId="11262" priority="49419">
      <formula>#REF!=3</formula>
    </cfRule>
    <cfRule type="expression" dxfId="11261" priority="49420">
      <formula>#REF!=2</formula>
    </cfRule>
    <cfRule type="expression" dxfId="11260" priority="49421">
      <formula>#REF!=1</formula>
    </cfRule>
  </conditionalFormatting>
  <conditionalFormatting sqref="F210:H210">
    <cfRule type="expression" dxfId="11259" priority="49410">
      <formula>$V210=4</formula>
    </cfRule>
    <cfRule type="expression" dxfId="11258" priority="49411">
      <formula>$V210=3</formula>
    </cfRule>
    <cfRule type="expression" dxfId="11257" priority="49412">
      <formula>$V210=2</formula>
    </cfRule>
    <cfRule type="expression" dxfId="11256" priority="49413">
      <formula>$V210=1</formula>
    </cfRule>
  </conditionalFormatting>
  <conditionalFormatting sqref="E211:E212">
    <cfRule type="expression" dxfId="11255" priority="49397">
      <formula>$V211=4</formula>
    </cfRule>
    <cfRule type="expression" dxfId="11254" priority="49398">
      <formula>$V211=3</formula>
    </cfRule>
    <cfRule type="expression" dxfId="11253" priority="49399">
      <formula>$V211=2</formula>
    </cfRule>
    <cfRule type="expression" dxfId="11252" priority="49400">
      <formula>$V211=1</formula>
    </cfRule>
  </conditionalFormatting>
  <conditionalFormatting sqref="F211:H212">
    <cfRule type="expression" dxfId="11251" priority="49389">
      <formula>#REF!=4</formula>
    </cfRule>
    <cfRule type="expression" dxfId="11250" priority="49390">
      <formula>#REF!=3</formula>
    </cfRule>
    <cfRule type="expression" dxfId="11249" priority="49391">
      <formula>#REF!=2</formula>
    </cfRule>
    <cfRule type="expression" dxfId="11248" priority="49392">
      <formula>#REF!=1</formula>
    </cfRule>
    <cfRule type="expression" dxfId="11247" priority="49393">
      <formula>#REF!=4</formula>
    </cfRule>
    <cfRule type="expression" dxfId="11246" priority="49394">
      <formula>#REF!=3</formula>
    </cfRule>
    <cfRule type="expression" dxfId="11245" priority="49395">
      <formula>#REF!=2</formula>
    </cfRule>
    <cfRule type="expression" dxfId="11244" priority="49396">
      <formula>#REF!=1</formula>
    </cfRule>
  </conditionalFormatting>
  <conditionalFormatting sqref="F211:H212">
    <cfRule type="expression" dxfId="11243" priority="49385">
      <formula>$V211=4</formula>
    </cfRule>
    <cfRule type="expression" dxfId="11242" priority="49386">
      <formula>$V211=3</formula>
    </cfRule>
    <cfRule type="expression" dxfId="11241" priority="49387">
      <formula>$V211=2</formula>
    </cfRule>
    <cfRule type="expression" dxfId="11240" priority="49388">
      <formula>$V211=1</formula>
    </cfRule>
  </conditionalFormatting>
  <conditionalFormatting sqref="K210">
    <cfRule type="expression" dxfId="11239" priority="49372">
      <formula>$V210=4</formula>
    </cfRule>
    <cfRule type="expression" dxfId="11238" priority="49373">
      <formula>$V210=3</formula>
    </cfRule>
    <cfRule type="expression" dxfId="11237" priority="49374">
      <formula>$V210=2</formula>
    </cfRule>
    <cfRule type="expression" dxfId="11236" priority="49375">
      <formula>$V210=1</formula>
    </cfRule>
  </conditionalFormatting>
  <conditionalFormatting sqref="K210">
    <cfRule type="expression" dxfId="11235" priority="49364">
      <formula>#REF!=4</formula>
    </cfRule>
    <cfRule type="expression" dxfId="11234" priority="49365">
      <formula>#REF!=3</formula>
    </cfRule>
    <cfRule type="expression" dxfId="11233" priority="49366">
      <formula>#REF!=2</formula>
    </cfRule>
    <cfRule type="expression" dxfId="11232" priority="49367">
      <formula>#REF!=1</formula>
    </cfRule>
    <cfRule type="expression" dxfId="11231" priority="49368">
      <formula>#REF!=4</formula>
    </cfRule>
    <cfRule type="expression" dxfId="11230" priority="49369">
      <formula>#REF!=3</formula>
    </cfRule>
    <cfRule type="expression" dxfId="11229" priority="49370">
      <formula>#REF!=2</formula>
    </cfRule>
    <cfRule type="expression" dxfId="11228" priority="49371">
      <formula>#REF!=1</formula>
    </cfRule>
  </conditionalFormatting>
  <conditionalFormatting sqref="K47">
    <cfRule type="expression" dxfId="11227" priority="49356">
      <formula>#REF!=4</formula>
    </cfRule>
    <cfRule type="expression" dxfId="11226" priority="49357">
      <formula>#REF!=3</formula>
    </cfRule>
    <cfRule type="expression" dxfId="11225" priority="49358">
      <formula>#REF!=2</formula>
    </cfRule>
    <cfRule type="expression" dxfId="11224" priority="49359">
      <formula>#REF!=1</formula>
    </cfRule>
    <cfRule type="expression" dxfId="11223" priority="49360">
      <formula>#REF!=4</formula>
    </cfRule>
    <cfRule type="expression" dxfId="11222" priority="49361">
      <formula>#REF!=3</formula>
    </cfRule>
    <cfRule type="expression" dxfId="11221" priority="49362">
      <formula>#REF!=2</formula>
    </cfRule>
    <cfRule type="expression" dxfId="11220" priority="49363">
      <formula>#REF!=1</formula>
    </cfRule>
  </conditionalFormatting>
  <conditionalFormatting sqref="X214:Y214">
    <cfRule type="expression" dxfId="11219" priority="49348">
      <formula>$V214=4</formula>
    </cfRule>
    <cfRule type="expression" dxfId="11218" priority="49349">
      <formula>$V214=3</formula>
    </cfRule>
    <cfRule type="expression" dxfId="11217" priority="49350">
      <formula>$V214=2</formula>
    </cfRule>
    <cfRule type="expression" dxfId="11216" priority="49351">
      <formula>$V214=1</formula>
    </cfRule>
  </conditionalFormatting>
  <conditionalFormatting sqref="X214:Y214">
    <cfRule type="expression" dxfId="11215" priority="49352">
      <formula>#REF!=4</formula>
    </cfRule>
    <cfRule type="expression" dxfId="11214" priority="49353">
      <formula>#REF!=3</formula>
    </cfRule>
    <cfRule type="expression" dxfId="11213" priority="49354">
      <formula>#REF!=2</formula>
    </cfRule>
    <cfRule type="expression" dxfId="11212" priority="49355">
      <formula>#REF!=1</formula>
    </cfRule>
  </conditionalFormatting>
  <conditionalFormatting sqref="P214">
    <cfRule type="expression" dxfId="11211" priority="49344">
      <formula>$V214=4</formula>
    </cfRule>
    <cfRule type="expression" dxfId="11210" priority="49345">
      <formula>$V214=3</formula>
    </cfRule>
    <cfRule type="expression" dxfId="11209" priority="49346">
      <formula>$V214=2</formula>
    </cfRule>
    <cfRule type="expression" dxfId="11208" priority="49347">
      <formula>$V214=1</formula>
    </cfRule>
  </conditionalFormatting>
  <conditionalFormatting sqref="O214">
    <cfRule type="expression" dxfId="11207" priority="49340">
      <formula>#REF!=4</formula>
    </cfRule>
    <cfRule type="expression" dxfId="11206" priority="49341">
      <formula>#REF!=3</formula>
    </cfRule>
    <cfRule type="expression" dxfId="11205" priority="49342">
      <formula>#REF!=2</formula>
    </cfRule>
    <cfRule type="expression" dxfId="11204" priority="49343">
      <formula>#REF!=1</formula>
    </cfRule>
  </conditionalFormatting>
  <conditionalFormatting sqref="O214">
    <cfRule type="expression" dxfId="11203" priority="49336">
      <formula>$V214=4</formula>
    </cfRule>
    <cfRule type="expression" dxfId="11202" priority="49337">
      <formula>$V214=3</formula>
    </cfRule>
    <cfRule type="expression" dxfId="11201" priority="49338">
      <formula>$V214=2</formula>
    </cfRule>
    <cfRule type="expression" dxfId="11200" priority="49339">
      <formula>$V214=1</formula>
    </cfRule>
  </conditionalFormatting>
  <conditionalFormatting sqref="O214:P214">
    <cfRule type="expression" dxfId="11199" priority="49332">
      <formula>$V214=4</formula>
    </cfRule>
    <cfRule type="expression" dxfId="11198" priority="49333">
      <formula>$V214=3</formula>
    </cfRule>
    <cfRule type="expression" dxfId="11197" priority="49334">
      <formula>$V214=2</formula>
    </cfRule>
    <cfRule type="expression" dxfId="11196" priority="49335">
      <formula>$V214=1</formula>
    </cfRule>
  </conditionalFormatting>
  <conditionalFormatting sqref="O214">
    <cfRule type="expression" dxfId="11195" priority="49328">
      <formula>#REF!=4</formula>
    </cfRule>
    <cfRule type="expression" dxfId="11194" priority="49329">
      <formula>#REF!=3</formula>
    </cfRule>
    <cfRule type="expression" dxfId="11193" priority="49330">
      <formula>#REF!=2</formula>
    </cfRule>
    <cfRule type="expression" dxfId="11192" priority="49331">
      <formula>#REF!=1</formula>
    </cfRule>
  </conditionalFormatting>
  <conditionalFormatting sqref="M214:N214">
    <cfRule type="expression" dxfId="11191" priority="49324">
      <formula>$V214=4</formula>
    </cfRule>
    <cfRule type="expression" dxfId="11190" priority="49325">
      <formula>$V214=3</formula>
    </cfRule>
    <cfRule type="expression" dxfId="11189" priority="49326">
      <formula>$V214=2</formula>
    </cfRule>
    <cfRule type="expression" dxfId="11188" priority="49327">
      <formula>$V214=1</formula>
    </cfRule>
  </conditionalFormatting>
  <conditionalFormatting sqref="X215:Y217">
    <cfRule type="expression" dxfId="11187" priority="49316">
      <formula>$V215=4</formula>
    </cfRule>
    <cfRule type="expression" dxfId="11186" priority="49317">
      <formula>$V215=3</formula>
    </cfRule>
    <cfRule type="expression" dxfId="11185" priority="49318">
      <formula>$V215=2</formula>
    </cfRule>
    <cfRule type="expression" dxfId="11184" priority="49319">
      <formula>$V215=1</formula>
    </cfRule>
  </conditionalFormatting>
  <conditionalFormatting sqref="X215:Y217">
    <cfRule type="expression" dxfId="11183" priority="49320">
      <formula>#REF!=4</formula>
    </cfRule>
    <cfRule type="expression" dxfId="11182" priority="49321">
      <formula>#REF!=3</formula>
    </cfRule>
    <cfRule type="expression" dxfId="11181" priority="49322">
      <formula>#REF!=2</formula>
    </cfRule>
    <cfRule type="expression" dxfId="11180" priority="49323">
      <formula>#REF!=1</formula>
    </cfRule>
  </conditionalFormatting>
  <conditionalFormatting sqref="P215:P217">
    <cfRule type="expression" dxfId="11179" priority="49312">
      <formula>$V215=4</formula>
    </cfRule>
    <cfRule type="expression" dxfId="11178" priority="49313">
      <formula>$V215=3</formula>
    </cfRule>
    <cfRule type="expression" dxfId="11177" priority="49314">
      <formula>$V215=2</formula>
    </cfRule>
    <cfRule type="expression" dxfId="11176" priority="49315">
      <formula>$V215=1</formula>
    </cfRule>
  </conditionalFormatting>
  <conditionalFormatting sqref="O215:O217">
    <cfRule type="expression" dxfId="11175" priority="49308">
      <formula>#REF!=4</formula>
    </cfRule>
    <cfRule type="expression" dxfId="11174" priority="49309">
      <formula>#REF!=3</formula>
    </cfRule>
    <cfRule type="expression" dxfId="11173" priority="49310">
      <formula>#REF!=2</formula>
    </cfRule>
    <cfRule type="expression" dxfId="11172" priority="49311">
      <formula>#REF!=1</formula>
    </cfRule>
  </conditionalFormatting>
  <conditionalFormatting sqref="O215:O217">
    <cfRule type="expression" dxfId="11171" priority="49304">
      <formula>$V215=4</formula>
    </cfRule>
    <cfRule type="expression" dxfId="11170" priority="49305">
      <formula>$V215=3</formula>
    </cfRule>
    <cfRule type="expression" dxfId="11169" priority="49306">
      <formula>$V215=2</formula>
    </cfRule>
    <cfRule type="expression" dxfId="11168" priority="49307">
      <formula>$V215=1</formula>
    </cfRule>
  </conditionalFormatting>
  <conditionalFormatting sqref="O215:P217">
    <cfRule type="expression" dxfId="11167" priority="49300">
      <formula>$V215=4</formula>
    </cfRule>
    <cfRule type="expression" dxfId="11166" priority="49301">
      <formula>$V215=3</formula>
    </cfRule>
    <cfRule type="expression" dxfId="11165" priority="49302">
      <formula>$V215=2</formula>
    </cfRule>
    <cfRule type="expression" dxfId="11164" priority="49303">
      <formula>$V215=1</formula>
    </cfRule>
  </conditionalFormatting>
  <conditionalFormatting sqref="O215:O217">
    <cfRule type="expression" dxfId="11163" priority="49296">
      <formula>#REF!=4</formula>
    </cfRule>
    <cfRule type="expression" dxfId="11162" priority="49297">
      <formula>#REF!=3</formula>
    </cfRule>
    <cfRule type="expression" dxfId="11161" priority="49298">
      <formula>#REF!=2</formula>
    </cfRule>
    <cfRule type="expression" dxfId="11160" priority="49299">
      <formula>#REF!=1</formula>
    </cfRule>
  </conditionalFormatting>
  <conditionalFormatting sqref="M215:N217">
    <cfRule type="expression" dxfId="11159" priority="49292">
      <formula>$V215=4</formula>
    </cfRule>
    <cfRule type="expression" dxfId="11158" priority="49293">
      <formula>$V215=3</formula>
    </cfRule>
    <cfRule type="expression" dxfId="11157" priority="49294">
      <formula>$V215=2</formula>
    </cfRule>
    <cfRule type="expression" dxfId="11156" priority="49295">
      <formula>$V215=1</formula>
    </cfRule>
  </conditionalFormatting>
  <conditionalFormatting sqref="B214:C214">
    <cfRule type="expression" dxfId="11155" priority="49288">
      <formula>$V214=4</formula>
    </cfRule>
    <cfRule type="expression" dxfId="11154" priority="49289">
      <formula>$V214=3</formula>
    </cfRule>
    <cfRule type="expression" dxfId="11153" priority="49290">
      <formula>$V214=2</formula>
    </cfRule>
    <cfRule type="expression" dxfId="11152" priority="49291">
      <formula>$V214=1</formula>
    </cfRule>
  </conditionalFormatting>
  <conditionalFormatting sqref="F214:H214">
    <cfRule type="expression" dxfId="11151" priority="49280">
      <formula>#REF!=4</formula>
    </cfRule>
    <cfRule type="expression" dxfId="11150" priority="49281">
      <formula>#REF!=3</formula>
    </cfRule>
    <cfRule type="expression" dxfId="11149" priority="49282">
      <formula>#REF!=2</formula>
    </cfRule>
    <cfRule type="expression" dxfId="11148" priority="49283">
      <formula>#REF!=1</formula>
    </cfRule>
    <cfRule type="expression" dxfId="11147" priority="49284">
      <formula>#REF!=4</formula>
    </cfRule>
    <cfRule type="expression" dxfId="11146" priority="49285">
      <formula>#REF!=3</formula>
    </cfRule>
    <cfRule type="expression" dxfId="11145" priority="49286">
      <formula>#REF!=2</formula>
    </cfRule>
    <cfRule type="expression" dxfId="11144" priority="49287">
      <formula>#REF!=1</formula>
    </cfRule>
  </conditionalFormatting>
  <conditionalFormatting sqref="F214:H214">
    <cfRule type="expression" dxfId="11143" priority="49276">
      <formula>$V214=4</formula>
    </cfRule>
    <cfRule type="expression" dxfId="11142" priority="49277">
      <formula>$V214=3</formula>
    </cfRule>
    <cfRule type="expression" dxfId="11141" priority="49278">
      <formula>$V214=2</formula>
    </cfRule>
    <cfRule type="expression" dxfId="11140" priority="49279">
      <formula>$V214=1</formula>
    </cfRule>
  </conditionalFormatting>
  <conditionalFormatting sqref="E218">
    <cfRule type="expression" dxfId="11139" priority="49272">
      <formula>$V218=4</formula>
    </cfRule>
    <cfRule type="expression" dxfId="11138" priority="49273">
      <formula>$V218=3</formula>
    </cfRule>
    <cfRule type="expression" dxfId="11137" priority="49274">
      <formula>$V218=2</formula>
    </cfRule>
    <cfRule type="expression" dxfId="11136" priority="49275">
      <formula>$V218=1</formula>
    </cfRule>
  </conditionalFormatting>
  <conditionalFormatting sqref="F215:H218">
    <cfRule type="expression" dxfId="11135" priority="49264">
      <formula>#REF!=4</formula>
    </cfRule>
    <cfRule type="expression" dxfId="11134" priority="49265">
      <formula>#REF!=3</formula>
    </cfRule>
    <cfRule type="expression" dxfId="11133" priority="49266">
      <formula>#REF!=2</formula>
    </cfRule>
    <cfRule type="expression" dxfId="11132" priority="49267">
      <formula>#REF!=1</formula>
    </cfRule>
    <cfRule type="expression" dxfId="11131" priority="49268">
      <formula>#REF!=4</formula>
    </cfRule>
    <cfRule type="expression" dxfId="11130" priority="49269">
      <formula>#REF!=3</formula>
    </cfRule>
    <cfRule type="expression" dxfId="11129" priority="49270">
      <formula>#REF!=2</formula>
    </cfRule>
    <cfRule type="expression" dxfId="11128" priority="49271">
      <formula>#REF!=1</formula>
    </cfRule>
  </conditionalFormatting>
  <conditionalFormatting sqref="F215:H218">
    <cfRule type="expression" dxfId="11127" priority="49260">
      <formula>$V215=4</formula>
    </cfRule>
    <cfRule type="expression" dxfId="11126" priority="49261">
      <formula>$V215=3</formula>
    </cfRule>
    <cfRule type="expression" dxfId="11125" priority="49262">
      <formula>$V215=2</formula>
    </cfRule>
    <cfRule type="expression" dxfId="11124" priority="49263">
      <formula>$V215=1</formula>
    </cfRule>
  </conditionalFormatting>
  <conditionalFormatting sqref="E214:E217">
    <cfRule type="expression" dxfId="11123" priority="49256">
      <formula>$V214=4</formula>
    </cfRule>
    <cfRule type="expression" dxfId="11122" priority="49257">
      <formula>$V214=3</formula>
    </cfRule>
    <cfRule type="expression" dxfId="11121" priority="49258">
      <formula>$V214=2</formula>
    </cfRule>
    <cfRule type="expression" dxfId="11120" priority="49259">
      <formula>$V214=1</formula>
    </cfRule>
  </conditionalFormatting>
  <conditionalFormatting sqref="X218:Y218">
    <cfRule type="expression" dxfId="11119" priority="49248">
      <formula>$V218=4</formula>
    </cfRule>
    <cfRule type="expression" dxfId="11118" priority="49249">
      <formula>$V218=3</formula>
    </cfRule>
    <cfRule type="expression" dxfId="11117" priority="49250">
      <formula>$V218=2</formula>
    </cfRule>
    <cfRule type="expression" dxfId="11116" priority="49251">
      <formula>$V218=1</formula>
    </cfRule>
  </conditionalFormatting>
  <conditionalFormatting sqref="X218:Y218">
    <cfRule type="expression" dxfId="11115" priority="49252">
      <formula>#REF!=4</formula>
    </cfRule>
    <cfRule type="expression" dxfId="11114" priority="49253">
      <formula>#REF!=3</formula>
    </cfRule>
    <cfRule type="expression" dxfId="11113" priority="49254">
      <formula>#REF!=2</formula>
    </cfRule>
    <cfRule type="expression" dxfId="11112" priority="49255">
      <formula>#REF!=1</formula>
    </cfRule>
  </conditionalFormatting>
  <conditionalFormatting sqref="P218">
    <cfRule type="expression" dxfId="11111" priority="49244">
      <formula>$V218=4</formula>
    </cfRule>
    <cfRule type="expression" dxfId="11110" priority="49245">
      <formula>$V218=3</formula>
    </cfRule>
    <cfRule type="expression" dxfId="11109" priority="49246">
      <formula>$V218=2</formula>
    </cfRule>
    <cfRule type="expression" dxfId="11108" priority="49247">
      <formula>$V218=1</formula>
    </cfRule>
  </conditionalFormatting>
  <conditionalFormatting sqref="O218">
    <cfRule type="expression" dxfId="11107" priority="49240">
      <formula>#REF!=4</formula>
    </cfRule>
    <cfRule type="expression" dxfId="11106" priority="49241">
      <formula>#REF!=3</formula>
    </cfRule>
    <cfRule type="expression" dxfId="11105" priority="49242">
      <formula>#REF!=2</formula>
    </cfRule>
    <cfRule type="expression" dxfId="11104" priority="49243">
      <formula>#REF!=1</formula>
    </cfRule>
  </conditionalFormatting>
  <conditionalFormatting sqref="O218">
    <cfRule type="expression" dxfId="11103" priority="49236">
      <formula>$V218=4</formula>
    </cfRule>
    <cfRule type="expression" dxfId="11102" priority="49237">
      <formula>$V218=3</formula>
    </cfRule>
    <cfRule type="expression" dxfId="11101" priority="49238">
      <formula>$V218=2</formula>
    </cfRule>
    <cfRule type="expression" dxfId="11100" priority="49239">
      <formula>$V218=1</formula>
    </cfRule>
  </conditionalFormatting>
  <conditionalFormatting sqref="O218:P218">
    <cfRule type="expression" dxfId="11099" priority="49232">
      <formula>$V218=4</formula>
    </cfRule>
    <cfRule type="expression" dxfId="11098" priority="49233">
      <formula>$V218=3</formula>
    </cfRule>
    <cfRule type="expression" dxfId="11097" priority="49234">
      <formula>$V218=2</formula>
    </cfRule>
    <cfRule type="expression" dxfId="11096" priority="49235">
      <formula>$V218=1</formula>
    </cfRule>
  </conditionalFormatting>
  <conditionalFormatting sqref="O218">
    <cfRule type="expression" dxfId="11095" priority="49228">
      <formula>#REF!=4</formula>
    </cfRule>
    <cfRule type="expression" dxfId="11094" priority="49229">
      <formula>#REF!=3</formula>
    </cfRule>
    <cfRule type="expression" dxfId="11093" priority="49230">
      <formula>#REF!=2</formula>
    </cfRule>
    <cfRule type="expression" dxfId="11092" priority="49231">
      <formula>#REF!=1</formula>
    </cfRule>
  </conditionalFormatting>
  <conditionalFormatting sqref="M218:N218">
    <cfRule type="expression" dxfId="11091" priority="49224">
      <formula>$V218=4</formula>
    </cfRule>
    <cfRule type="expression" dxfId="11090" priority="49225">
      <formula>$V218=3</formula>
    </cfRule>
    <cfRule type="expression" dxfId="11089" priority="49226">
      <formula>$V218=2</formula>
    </cfRule>
    <cfRule type="expression" dxfId="11088" priority="49227">
      <formula>$V218=1</formula>
    </cfRule>
  </conditionalFormatting>
  <conditionalFormatting sqref="S214:S225">
    <cfRule type="expression" dxfId="11087" priority="47490">
      <formula>$V214=4</formula>
    </cfRule>
    <cfRule type="expression" dxfId="11086" priority="47491">
      <formula>$V214=3</formula>
    </cfRule>
    <cfRule type="expression" dxfId="11085" priority="47492">
      <formula>$V214=2</formula>
    </cfRule>
    <cfRule type="expression" dxfId="11084" priority="47493">
      <formula>$V214=1</formula>
    </cfRule>
  </conditionalFormatting>
  <conditionalFormatting sqref="R217">
    <cfRule type="expression" dxfId="11083" priority="46621">
      <formula>$V217=4</formula>
    </cfRule>
    <cfRule type="expression" dxfId="11082" priority="46622">
      <formula>$V217=3</formula>
    </cfRule>
    <cfRule type="expression" dxfId="11081" priority="46623">
      <formula>$V217=2</formula>
    </cfRule>
    <cfRule type="expression" dxfId="11080" priority="46624">
      <formula>$V217=1</formula>
    </cfRule>
  </conditionalFormatting>
  <conditionalFormatting sqref="V222:W222">
    <cfRule type="expression" dxfId="11079" priority="39486">
      <formula>$V222=4</formula>
    </cfRule>
    <cfRule type="expression" dxfId="11078" priority="39487">
      <formula>$V222=3</formula>
    </cfRule>
    <cfRule type="expression" dxfId="11077" priority="39488">
      <formula>$V222=2</formula>
    </cfRule>
    <cfRule type="expression" dxfId="11076" priority="39489">
      <formula>$V222=1</formula>
    </cfRule>
  </conditionalFormatting>
  <conditionalFormatting sqref="U214:V217">
    <cfRule type="expression" dxfId="11075" priority="44866">
      <formula>$V214=4</formula>
    </cfRule>
    <cfRule type="expression" dxfId="11074" priority="44867">
      <formula>$V214=3</formula>
    </cfRule>
    <cfRule type="expression" dxfId="11073" priority="44868">
      <formula>$V214=2</formula>
    </cfRule>
    <cfRule type="expression" dxfId="11072" priority="44869">
      <formula>$V214=1</formula>
    </cfRule>
  </conditionalFormatting>
  <conditionalFormatting sqref="T208:V208">
    <cfRule type="expression" dxfId="11071" priority="44862">
      <formula>$V208=4</formula>
    </cfRule>
    <cfRule type="expression" dxfId="11070" priority="44863">
      <formula>$V208=3</formula>
    </cfRule>
    <cfRule type="expression" dxfId="11069" priority="44864">
      <formula>$V208=2</formula>
    </cfRule>
    <cfRule type="expression" dxfId="11068" priority="44865">
      <formula>$V208=1</formula>
    </cfRule>
  </conditionalFormatting>
  <conditionalFormatting sqref="U204:U205">
    <cfRule type="expression" dxfId="11067" priority="44858">
      <formula>$V204=4</formula>
    </cfRule>
    <cfRule type="expression" dxfId="11066" priority="44859">
      <formula>$V204=3</formula>
    </cfRule>
    <cfRule type="expression" dxfId="11065" priority="44860">
      <formula>$V204=2</formula>
    </cfRule>
    <cfRule type="expression" dxfId="11064" priority="44861">
      <formula>$V204=1</formula>
    </cfRule>
  </conditionalFormatting>
  <conditionalFormatting sqref="U211:V212">
    <cfRule type="expression" dxfId="11063" priority="44812">
      <formula>$V211=4</formula>
    </cfRule>
    <cfRule type="expression" dxfId="11062" priority="44813">
      <formula>$V211=3</formula>
    </cfRule>
    <cfRule type="expression" dxfId="11061" priority="44814">
      <formula>$V211=2</formula>
    </cfRule>
    <cfRule type="expression" dxfId="11060" priority="44815">
      <formula>$V211=1</formula>
    </cfRule>
  </conditionalFormatting>
  <conditionalFormatting sqref="U218">
    <cfRule type="expression" dxfId="11059" priority="44808">
      <formula>$V218=4</formula>
    </cfRule>
    <cfRule type="expression" dxfId="11058" priority="44809">
      <formula>$V218=3</formula>
    </cfRule>
    <cfRule type="expression" dxfId="11057" priority="44810">
      <formula>$V218=2</formula>
    </cfRule>
    <cfRule type="expression" dxfId="11056" priority="44811">
      <formula>$V218=1</formula>
    </cfRule>
  </conditionalFormatting>
  <conditionalFormatting sqref="P219">
    <cfRule type="expression" dxfId="11055" priority="43943">
      <formula>$V219=4</formula>
    </cfRule>
    <cfRule type="expression" dxfId="11054" priority="43944">
      <formula>$V219=3</formula>
    </cfRule>
    <cfRule type="expression" dxfId="11053" priority="43945">
      <formula>$V219=2</formula>
    </cfRule>
    <cfRule type="expression" dxfId="11052" priority="43946">
      <formula>$V219=1</formula>
    </cfRule>
  </conditionalFormatting>
  <conditionalFormatting sqref="O219">
    <cfRule type="expression" dxfId="11051" priority="43939">
      <formula>#REF!=4</formula>
    </cfRule>
    <cfRule type="expression" dxfId="11050" priority="43940">
      <formula>#REF!=3</formula>
    </cfRule>
    <cfRule type="expression" dxfId="11049" priority="43941">
      <formula>#REF!=2</formula>
    </cfRule>
    <cfRule type="expression" dxfId="11048" priority="43942">
      <formula>#REF!=1</formula>
    </cfRule>
  </conditionalFormatting>
  <conditionalFormatting sqref="O219">
    <cfRule type="expression" dxfId="11047" priority="43935">
      <formula>$V219=4</formula>
    </cfRule>
    <cfRule type="expression" dxfId="11046" priority="43936">
      <formula>$V219=3</formula>
    </cfRule>
    <cfRule type="expression" dxfId="11045" priority="43937">
      <formula>$V219=2</formula>
    </cfRule>
    <cfRule type="expression" dxfId="11044" priority="43938">
      <formula>$V219=1</formula>
    </cfRule>
  </conditionalFormatting>
  <conditionalFormatting sqref="O219:P219">
    <cfRule type="expression" dxfId="11043" priority="43931">
      <formula>$V219=4</formula>
    </cfRule>
    <cfRule type="expression" dxfId="11042" priority="43932">
      <formula>$V219=3</formula>
    </cfRule>
    <cfRule type="expression" dxfId="11041" priority="43933">
      <formula>$V219=2</formula>
    </cfRule>
    <cfRule type="expression" dxfId="11040" priority="43934">
      <formula>$V219=1</formula>
    </cfRule>
  </conditionalFormatting>
  <conditionalFormatting sqref="O219">
    <cfRule type="expression" dxfId="11039" priority="43927">
      <formula>#REF!=4</formula>
    </cfRule>
    <cfRule type="expression" dxfId="11038" priority="43928">
      <formula>#REF!=3</formula>
    </cfRule>
    <cfRule type="expression" dxfId="11037" priority="43929">
      <formula>#REF!=2</formula>
    </cfRule>
    <cfRule type="expression" dxfId="11036" priority="43930">
      <formula>#REF!=1</formula>
    </cfRule>
  </conditionalFormatting>
  <conditionalFormatting sqref="X219:Y220">
    <cfRule type="expression" dxfId="11035" priority="43919">
      <formula>$V219=4</formula>
    </cfRule>
    <cfRule type="expression" dxfId="11034" priority="43920">
      <formula>$V219=3</formula>
    </cfRule>
    <cfRule type="expression" dxfId="11033" priority="43921">
      <formula>$V219=2</formula>
    </cfRule>
    <cfRule type="expression" dxfId="11032" priority="43922">
      <formula>$V219=1</formula>
    </cfRule>
  </conditionalFormatting>
  <conditionalFormatting sqref="X219:Y220">
    <cfRule type="expression" dxfId="11031" priority="43923">
      <formula>#REF!=4</formula>
    </cfRule>
    <cfRule type="expression" dxfId="11030" priority="43924">
      <formula>#REF!=3</formula>
    </cfRule>
    <cfRule type="expression" dxfId="11029" priority="43925">
      <formula>#REF!=2</formula>
    </cfRule>
    <cfRule type="expression" dxfId="11028" priority="43926">
      <formula>#REF!=1</formula>
    </cfRule>
  </conditionalFormatting>
  <conditionalFormatting sqref="R219:R220">
    <cfRule type="expression" dxfId="11027" priority="43915">
      <formula>$V219=4</formula>
    </cfRule>
    <cfRule type="expression" dxfId="11026" priority="43916">
      <formula>$V219=3</formula>
    </cfRule>
    <cfRule type="expression" dxfId="11025" priority="43917">
      <formula>$V219=2</formula>
    </cfRule>
    <cfRule type="expression" dxfId="11024" priority="43918">
      <formula>$V219=1</formula>
    </cfRule>
  </conditionalFormatting>
  <conditionalFormatting sqref="U220">
    <cfRule type="expression" dxfId="11023" priority="43907">
      <formula>$V220=4</formula>
    </cfRule>
    <cfRule type="expression" dxfId="11022" priority="43908">
      <formula>$V220=3</formula>
    </cfRule>
    <cfRule type="expression" dxfId="11021" priority="43909">
      <formula>$V220=2</formula>
    </cfRule>
    <cfRule type="expression" dxfId="11020" priority="43910">
      <formula>$V220=1</formula>
    </cfRule>
  </conditionalFormatting>
  <conditionalFormatting sqref="Q220:Q222">
    <cfRule type="expression" dxfId="11019" priority="43903">
      <formula>$V220=4</formula>
    </cfRule>
    <cfRule type="expression" dxfId="11018" priority="43904">
      <formula>$V220=3</formula>
    </cfRule>
    <cfRule type="expression" dxfId="11017" priority="43905">
      <formula>$V220=2</formula>
    </cfRule>
    <cfRule type="expression" dxfId="11016" priority="43906">
      <formula>$V220=1</formula>
    </cfRule>
  </conditionalFormatting>
  <conditionalFormatting sqref="P220:P222">
    <cfRule type="expression" dxfId="11015" priority="43899">
      <formula>$V220=4</formula>
    </cfRule>
    <cfRule type="expression" dxfId="11014" priority="43900">
      <formula>$V220=3</formula>
    </cfRule>
    <cfRule type="expression" dxfId="11013" priority="43901">
      <formula>$V220=2</formula>
    </cfRule>
    <cfRule type="expression" dxfId="11012" priority="43902">
      <formula>$V220=1</formula>
    </cfRule>
  </conditionalFormatting>
  <conditionalFormatting sqref="O220:O222">
    <cfRule type="expression" dxfId="11011" priority="43895">
      <formula>#REF!=4</formula>
    </cfRule>
    <cfRule type="expression" dxfId="11010" priority="43896">
      <formula>#REF!=3</formula>
    </cfRule>
    <cfRule type="expression" dxfId="11009" priority="43897">
      <formula>#REF!=2</formula>
    </cfRule>
    <cfRule type="expression" dxfId="11008" priority="43898">
      <formula>#REF!=1</formula>
    </cfRule>
  </conditionalFormatting>
  <conditionalFormatting sqref="O220:O222">
    <cfRule type="expression" dxfId="11007" priority="43891">
      <formula>$V220=4</formula>
    </cfRule>
    <cfRule type="expression" dxfId="11006" priority="43892">
      <formula>$V220=3</formula>
    </cfRule>
    <cfRule type="expression" dxfId="11005" priority="43893">
      <formula>$V220=2</formula>
    </cfRule>
    <cfRule type="expression" dxfId="11004" priority="43894">
      <formula>$V220=1</formula>
    </cfRule>
  </conditionalFormatting>
  <conditionalFormatting sqref="O220:P222">
    <cfRule type="expression" dxfId="11003" priority="43887">
      <formula>$V220=4</formula>
    </cfRule>
    <cfRule type="expression" dxfId="11002" priority="43888">
      <formula>$V220=3</formula>
    </cfRule>
    <cfRule type="expression" dxfId="11001" priority="43889">
      <formula>$V220=2</formula>
    </cfRule>
    <cfRule type="expression" dxfId="11000" priority="43890">
      <formula>$V220=1</formula>
    </cfRule>
  </conditionalFormatting>
  <conditionalFormatting sqref="O220:O222">
    <cfRule type="expression" dxfId="10999" priority="43883">
      <formula>#REF!=4</formula>
    </cfRule>
    <cfRule type="expression" dxfId="10998" priority="43884">
      <formula>#REF!=3</formula>
    </cfRule>
    <cfRule type="expression" dxfId="10997" priority="43885">
      <formula>#REF!=2</formula>
    </cfRule>
    <cfRule type="expression" dxfId="10996" priority="43886">
      <formula>#REF!=1</formula>
    </cfRule>
  </conditionalFormatting>
  <conditionalFormatting sqref="F219:H219">
    <cfRule type="expression" dxfId="10995" priority="43875">
      <formula>#REF!=4</formula>
    </cfRule>
    <cfRule type="expression" dxfId="10994" priority="43876">
      <formula>#REF!=3</formula>
    </cfRule>
    <cfRule type="expression" dxfId="10993" priority="43877">
      <formula>#REF!=2</formula>
    </cfRule>
    <cfRule type="expression" dxfId="10992" priority="43878">
      <formula>#REF!=1</formula>
    </cfRule>
    <cfRule type="expression" dxfId="10991" priority="43879">
      <formula>#REF!=4</formula>
    </cfRule>
    <cfRule type="expression" dxfId="10990" priority="43880">
      <formula>#REF!=3</formula>
    </cfRule>
    <cfRule type="expression" dxfId="10989" priority="43881">
      <formula>#REF!=2</formula>
    </cfRule>
    <cfRule type="expression" dxfId="10988" priority="43882">
      <formula>#REF!=1</formula>
    </cfRule>
  </conditionalFormatting>
  <conditionalFormatting sqref="F219:H219">
    <cfRule type="expression" dxfId="10987" priority="43871">
      <formula>$V219=4</formula>
    </cfRule>
    <cfRule type="expression" dxfId="10986" priority="43872">
      <formula>$V219=3</formula>
    </cfRule>
    <cfRule type="expression" dxfId="10985" priority="43873">
      <formula>$V219=2</formula>
    </cfRule>
    <cfRule type="expression" dxfId="10984" priority="43874">
      <formula>$V219=1</formula>
    </cfRule>
  </conditionalFormatting>
  <conditionalFormatting sqref="F220:H220">
    <cfRule type="expression" dxfId="10983" priority="43002">
      <formula>#REF!=4</formula>
    </cfRule>
    <cfRule type="expression" dxfId="10982" priority="43003">
      <formula>#REF!=3</formula>
    </cfRule>
    <cfRule type="expression" dxfId="10981" priority="43004">
      <formula>#REF!=2</formula>
    </cfRule>
    <cfRule type="expression" dxfId="10980" priority="43005">
      <formula>#REF!=1</formula>
    </cfRule>
    <cfRule type="expression" dxfId="10979" priority="43006">
      <formula>#REF!=4</formula>
    </cfRule>
    <cfRule type="expression" dxfId="10978" priority="43007">
      <formula>#REF!=3</formula>
    </cfRule>
    <cfRule type="expression" dxfId="10977" priority="43008">
      <formula>#REF!=2</formula>
    </cfRule>
    <cfRule type="expression" dxfId="10976" priority="43009">
      <formula>#REF!=1</formula>
    </cfRule>
  </conditionalFormatting>
  <conditionalFormatting sqref="F220:H220">
    <cfRule type="expression" dxfId="10975" priority="42998">
      <formula>$V220=4</formula>
    </cfRule>
    <cfRule type="expression" dxfId="10974" priority="42999">
      <formula>$V220=3</formula>
    </cfRule>
    <cfRule type="expression" dxfId="10973" priority="43000">
      <formula>$V220=2</formula>
    </cfRule>
    <cfRule type="expression" dxfId="10972" priority="43001">
      <formula>$V220=1</formula>
    </cfRule>
  </conditionalFormatting>
  <conditionalFormatting sqref="A220:B220">
    <cfRule type="expression" dxfId="10971" priority="42133">
      <formula>$V220=4</formula>
    </cfRule>
    <cfRule type="expression" dxfId="10970" priority="42134">
      <formula>$V220=3</formula>
    </cfRule>
    <cfRule type="expression" dxfId="10969" priority="42135">
      <formula>$V220=2</formula>
    </cfRule>
    <cfRule type="expression" dxfId="10968" priority="42136">
      <formula>$V220=1</formula>
    </cfRule>
  </conditionalFormatting>
  <conditionalFormatting sqref="C220">
    <cfRule type="expression" dxfId="10967" priority="42129">
      <formula>$V220=4</formula>
    </cfRule>
    <cfRule type="expression" dxfId="10966" priority="42130">
      <formula>$V220=3</formula>
    </cfRule>
    <cfRule type="expression" dxfId="10965" priority="42131">
      <formula>$V220=2</formula>
    </cfRule>
    <cfRule type="expression" dxfId="10964" priority="42132">
      <formula>$V220=1</formula>
    </cfRule>
  </conditionalFormatting>
  <conditionalFormatting sqref="E221">
    <cfRule type="expression" dxfId="10963" priority="42125">
      <formula>$V221=4</formula>
    </cfRule>
    <cfRule type="expression" dxfId="10962" priority="42126">
      <formula>$V221=3</formula>
    </cfRule>
    <cfRule type="expression" dxfId="10961" priority="42127">
      <formula>$V221=2</formula>
    </cfRule>
    <cfRule type="expression" dxfId="10960" priority="42128">
      <formula>$V221=1</formula>
    </cfRule>
  </conditionalFormatting>
  <conditionalFormatting sqref="F221:H221">
    <cfRule type="expression" dxfId="10959" priority="42117">
      <formula>#REF!=4</formula>
    </cfRule>
    <cfRule type="expression" dxfId="10958" priority="42118">
      <formula>#REF!=3</formula>
    </cfRule>
    <cfRule type="expression" dxfId="10957" priority="42119">
      <formula>#REF!=2</formula>
    </cfRule>
    <cfRule type="expression" dxfId="10956" priority="42120">
      <formula>#REF!=1</formula>
    </cfRule>
    <cfRule type="expression" dxfId="10955" priority="42121">
      <formula>#REF!=4</formula>
    </cfRule>
    <cfRule type="expression" dxfId="10954" priority="42122">
      <formula>#REF!=3</formula>
    </cfRule>
    <cfRule type="expression" dxfId="10953" priority="42123">
      <formula>#REF!=2</formula>
    </cfRule>
    <cfRule type="expression" dxfId="10952" priority="42124">
      <formula>#REF!=1</formula>
    </cfRule>
  </conditionalFormatting>
  <conditionalFormatting sqref="F221:H221">
    <cfRule type="expression" dxfId="10951" priority="42113">
      <formula>$V221=4</formula>
    </cfRule>
    <cfRule type="expression" dxfId="10950" priority="42114">
      <formula>$V221=3</formula>
    </cfRule>
    <cfRule type="expression" dxfId="10949" priority="42115">
      <formula>$V221=2</formula>
    </cfRule>
    <cfRule type="expression" dxfId="10948" priority="42116">
      <formula>$V221=1</formula>
    </cfRule>
  </conditionalFormatting>
  <conditionalFormatting sqref="E223">
    <cfRule type="expression" dxfId="10947" priority="40387">
      <formula>$V223=4</formula>
    </cfRule>
    <cfRule type="expression" dxfId="10946" priority="40388">
      <formula>$V223=3</formula>
    </cfRule>
    <cfRule type="expression" dxfId="10945" priority="40389">
      <formula>$V223=2</formula>
    </cfRule>
    <cfRule type="expression" dxfId="10944" priority="40390">
      <formula>$V223=1</formula>
    </cfRule>
  </conditionalFormatting>
  <conditionalFormatting sqref="F223:H223">
    <cfRule type="expression" dxfId="10943" priority="40379">
      <formula>#REF!=4</formula>
    </cfRule>
    <cfRule type="expression" dxfId="10942" priority="40380">
      <formula>#REF!=3</formula>
    </cfRule>
    <cfRule type="expression" dxfId="10941" priority="40381">
      <formula>#REF!=2</formula>
    </cfRule>
    <cfRule type="expression" dxfId="10940" priority="40382">
      <formula>#REF!=1</formula>
    </cfRule>
    <cfRule type="expression" dxfId="10939" priority="40383">
      <formula>#REF!=4</formula>
    </cfRule>
    <cfRule type="expression" dxfId="10938" priority="40384">
      <formula>#REF!=3</formula>
    </cfRule>
    <cfRule type="expression" dxfId="10937" priority="40385">
      <formula>#REF!=2</formula>
    </cfRule>
    <cfRule type="expression" dxfId="10936" priority="40386">
      <formula>#REF!=1</formula>
    </cfRule>
  </conditionalFormatting>
  <conditionalFormatting sqref="F223:H223">
    <cfRule type="expression" dxfId="10935" priority="40375">
      <formula>$V223=4</formula>
    </cfRule>
    <cfRule type="expression" dxfId="10934" priority="40376">
      <formula>$V223=3</formula>
    </cfRule>
    <cfRule type="expression" dxfId="10933" priority="40377">
      <formula>$V223=2</formula>
    </cfRule>
    <cfRule type="expression" dxfId="10932" priority="40378">
      <formula>$V223=1</formula>
    </cfRule>
  </conditionalFormatting>
  <conditionalFormatting sqref="V221:W221">
    <cfRule type="expression" dxfId="10931" priority="39502">
      <formula>$V221=4</formula>
    </cfRule>
    <cfRule type="expression" dxfId="10930" priority="39503">
      <formula>$V221=3</formula>
    </cfRule>
    <cfRule type="expression" dxfId="10929" priority="39504">
      <formula>$V221=2</formula>
    </cfRule>
    <cfRule type="expression" dxfId="10928" priority="39505">
      <formula>$V221=1</formula>
    </cfRule>
  </conditionalFormatting>
  <conditionalFormatting sqref="X221:Y221">
    <cfRule type="expression" dxfId="10927" priority="39506">
      <formula>$V221=4</formula>
    </cfRule>
    <cfRule type="expression" dxfId="10926" priority="39507">
      <formula>$V221=3</formula>
    </cfRule>
    <cfRule type="expression" dxfId="10925" priority="39508">
      <formula>$V221=2</formula>
    </cfRule>
    <cfRule type="expression" dxfId="10924" priority="39509">
      <formula>$V221=1</formula>
    </cfRule>
  </conditionalFormatting>
  <conditionalFormatting sqref="X221:Y221">
    <cfRule type="expression" dxfId="10923" priority="39510">
      <formula>#REF!=4</formula>
    </cfRule>
    <cfRule type="expression" dxfId="10922" priority="39511">
      <formula>#REF!=3</formula>
    </cfRule>
    <cfRule type="expression" dxfId="10921" priority="39512">
      <formula>#REF!=2</formula>
    </cfRule>
    <cfRule type="expression" dxfId="10920" priority="39513">
      <formula>#REF!=1</formula>
    </cfRule>
  </conditionalFormatting>
  <conditionalFormatting sqref="X222:Y222">
    <cfRule type="expression" dxfId="10919" priority="39490">
      <formula>$V222=4</formula>
    </cfRule>
    <cfRule type="expression" dxfId="10918" priority="39491">
      <formula>$V222=3</formula>
    </cfRule>
    <cfRule type="expression" dxfId="10917" priority="39492">
      <formula>$V222=2</formula>
    </cfRule>
    <cfRule type="expression" dxfId="10916" priority="39493">
      <formula>$V222=1</formula>
    </cfRule>
  </conditionalFormatting>
  <conditionalFormatting sqref="X222:Y222">
    <cfRule type="expression" dxfId="10915" priority="39494">
      <formula>#REF!=4</formula>
    </cfRule>
    <cfRule type="expression" dxfId="10914" priority="39495">
      <formula>#REF!=3</formula>
    </cfRule>
    <cfRule type="expression" dxfId="10913" priority="39496">
      <formula>#REF!=2</formula>
    </cfRule>
    <cfRule type="expression" dxfId="10912" priority="39497">
      <formula>#REF!=1</formula>
    </cfRule>
  </conditionalFormatting>
  <conditionalFormatting sqref="U222">
    <cfRule type="expression" dxfId="10911" priority="39478">
      <formula>$V222=4</formula>
    </cfRule>
    <cfRule type="expression" dxfId="10910" priority="39479">
      <formula>$V222=3</formula>
    </cfRule>
    <cfRule type="expression" dxfId="10909" priority="39480">
      <formula>$V222=2</formula>
    </cfRule>
    <cfRule type="expression" dxfId="10908" priority="39481">
      <formula>$V222=1</formula>
    </cfRule>
  </conditionalFormatting>
  <conditionalFormatting sqref="E224:E225">
    <cfRule type="expression" dxfId="10907" priority="38597">
      <formula>$V224=4</formula>
    </cfRule>
    <cfRule type="expression" dxfId="10906" priority="38598">
      <formula>$V224=3</formula>
    </cfRule>
    <cfRule type="expression" dxfId="10905" priority="38599">
      <formula>$V224=2</formula>
    </cfRule>
    <cfRule type="expression" dxfId="10904" priority="38600">
      <formula>$V224=1</formula>
    </cfRule>
  </conditionalFormatting>
  <conditionalFormatting sqref="F224:H225">
    <cfRule type="expression" dxfId="10903" priority="38589">
      <formula>#REF!=4</formula>
    </cfRule>
    <cfRule type="expression" dxfId="10902" priority="38590">
      <formula>#REF!=3</formula>
    </cfRule>
    <cfRule type="expression" dxfId="10901" priority="38591">
      <formula>#REF!=2</formula>
    </cfRule>
    <cfRule type="expression" dxfId="10900" priority="38592">
      <formula>#REF!=1</formula>
    </cfRule>
    <cfRule type="expression" dxfId="10899" priority="38593">
      <formula>#REF!=4</formula>
    </cfRule>
    <cfRule type="expression" dxfId="10898" priority="38594">
      <formula>#REF!=3</formula>
    </cfRule>
    <cfRule type="expression" dxfId="10897" priority="38595">
      <formula>#REF!=2</formula>
    </cfRule>
    <cfRule type="expression" dxfId="10896" priority="38596">
      <formula>#REF!=1</formula>
    </cfRule>
  </conditionalFormatting>
  <conditionalFormatting sqref="F224:H225">
    <cfRule type="expression" dxfId="10895" priority="38585">
      <formula>$V224=4</formula>
    </cfRule>
    <cfRule type="expression" dxfId="10894" priority="38586">
      <formula>$V224=3</formula>
    </cfRule>
    <cfRule type="expression" dxfId="10893" priority="38587">
      <formula>$V224=2</formula>
    </cfRule>
    <cfRule type="expression" dxfId="10892" priority="38588">
      <formula>$V224=1</formula>
    </cfRule>
  </conditionalFormatting>
  <conditionalFormatting sqref="L223:N225">
    <cfRule type="expression" dxfId="10891" priority="37720">
      <formula>$V223=4</formula>
    </cfRule>
    <cfRule type="expression" dxfId="10890" priority="37721">
      <formula>$V223=3</formula>
    </cfRule>
    <cfRule type="expression" dxfId="10889" priority="37722">
      <formula>$V223=2</formula>
    </cfRule>
    <cfRule type="expression" dxfId="10888" priority="37723">
      <formula>$V223=1</formula>
    </cfRule>
  </conditionalFormatting>
  <conditionalFormatting sqref="X223:Y256">
    <cfRule type="expression" dxfId="10887" priority="37708">
      <formula>$V223=4</formula>
    </cfRule>
    <cfRule type="expression" dxfId="10886" priority="37709">
      <formula>$V223=3</formula>
    </cfRule>
    <cfRule type="expression" dxfId="10885" priority="37710">
      <formula>$V223=2</formula>
    </cfRule>
    <cfRule type="expression" dxfId="10884" priority="37711">
      <formula>$V223=1</formula>
    </cfRule>
  </conditionalFormatting>
  <conditionalFormatting sqref="X223:Y256">
    <cfRule type="expression" dxfId="10883" priority="37712">
      <formula>#REF!=4</formula>
    </cfRule>
    <cfRule type="expression" dxfId="10882" priority="37713">
      <formula>#REF!=3</formula>
    </cfRule>
    <cfRule type="expression" dxfId="10881" priority="37714">
      <formula>#REF!=2</formula>
    </cfRule>
    <cfRule type="expression" dxfId="10880" priority="37715">
      <formula>#REF!=1</formula>
    </cfRule>
  </conditionalFormatting>
  <conditionalFormatting sqref="R223">
    <cfRule type="expression" dxfId="10879" priority="37704">
      <formula>$V223=4</formula>
    </cfRule>
    <cfRule type="expression" dxfId="10878" priority="37705">
      <formula>$V223=3</formula>
    </cfRule>
    <cfRule type="expression" dxfId="10877" priority="37706">
      <formula>$V223=2</formula>
    </cfRule>
    <cfRule type="expression" dxfId="10876" priority="37707">
      <formula>$V223=1</formula>
    </cfRule>
  </conditionalFormatting>
  <conditionalFormatting sqref="U223">
    <cfRule type="expression" dxfId="10875" priority="37700">
      <formula>$V223=4</formula>
    </cfRule>
    <cfRule type="expression" dxfId="10874" priority="37701">
      <formula>$V223=3</formula>
    </cfRule>
    <cfRule type="expression" dxfId="10873" priority="37702">
      <formula>$V223=2</formula>
    </cfRule>
    <cfRule type="expression" dxfId="10872" priority="37703">
      <formula>$V223=1</formula>
    </cfRule>
  </conditionalFormatting>
  <conditionalFormatting sqref="Q223:Q228">
    <cfRule type="expression" dxfId="10871" priority="37696">
      <formula>$V223=4</formula>
    </cfRule>
    <cfRule type="expression" dxfId="10870" priority="37697">
      <formula>$V223=3</formula>
    </cfRule>
    <cfRule type="expression" dxfId="10869" priority="37698">
      <formula>$V223=2</formula>
    </cfRule>
    <cfRule type="expression" dxfId="10868" priority="37699">
      <formula>$V223=1</formula>
    </cfRule>
  </conditionalFormatting>
  <conditionalFormatting sqref="P223:P256">
    <cfRule type="expression" dxfId="10867" priority="37692">
      <formula>$V223=4</formula>
    </cfRule>
    <cfRule type="expression" dxfId="10866" priority="37693">
      <formula>$V223=3</formula>
    </cfRule>
    <cfRule type="expression" dxfId="10865" priority="37694">
      <formula>$V223=2</formula>
    </cfRule>
    <cfRule type="expression" dxfId="10864" priority="37695">
      <formula>$V223=1</formula>
    </cfRule>
  </conditionalFormatting>
  <conditionalFormatting sqref="O223:O256">
    <cfRule type="expression" dxfId="10863" priority="37688">
      <formula>#REF!=4</formula>
    </cfRule>
    <cfRule type="expression" dxfId="10862" priority="37689">
      <formula>#REF!=3</formula>
    </cfRule>
    <cfRule type="expression" dxfId="10861" priority="37690">
      <formula>#REF!=2</formula>
    </cfRule>
    <cfRule type="expression" dxfId="10860" priority="37691">
      <formula>#REF!=1</formula>
    </cfRule>
  </conditionalFormatting>
  <conditionalFormatting sqref="O223:O256">
    <cfRule type="expression" dxfId="10859" priority="37684">
      <formula>$V223=4</formula>
    </cfRule>
    <cfRule type="expression" dxfId="10858" priority="37685">
      <formula>$V223=3</formula>
    </cfRule>
    <cfRule type="expression" dxfId="10857" priority="37686">
      <formula>$V223=2</formula>
    </cfRule>
    <cfRule type="expression" dxfId="10856" priority="37687">
      <formula>$V223=1</formula>
    </cfRule>
  </conditionalFormatting>
  <conditionalFormatting sqref="O223:P256">
    <cfRule type="expression" dxfId="10855" priority="37680">
      <formula>$V223=4</formula>
    </cfRule>
    <cfRule type="expression" dxfId="10854" priority="37681">
      <formula>$V223=3</formula>
    </cfRule>
    <cfRule type="expression" dxfId="10853" priority="37682">
      <formula>$V223=2</formula>
    </cfRule>
    <cfRule type="expression" dxfId="10852" priority="37683">
      <formula>$V223=1</formula>
    </cfRule>
  </conditionalFormatting>
  <conditionalFormatting sqref="O223:O256">
    <cfRule type="expression" dxfId="10851" priority="37676">
      <formula>#REF!=4</formula>
    </cfRule>
    <cfRule type="expression" dxfId="10850" priority="37677">
      <formula>#REF!=3</formula>
    </cfRule>
    <cfRule type="expression" dxfId="10849" priority="37678">
      <formula>#REF!=2</formula>
    </cfRule>
    <cfRule type="expression" dxfId="10848" priority="37679">
      <formula>#REF!=1</formula>
    </cfRule>
  </conditionalFormatting>
  <conditionalFormatting sqref="R224">
    <cfRule type="expression" dxfId="10847" priority="37668">
      <formula>$V224=4</formula>
    </cfRule>
    <cfRule type="expression" dxfId="10846" priority="37669">
      <formula>$V224=3</formula>
    </cfRule>
    <cfRule type="expression" dxfId="10845" priority="37670">
      <formula>$V224=2</formula>
    </cfRule>
    <cfRule type="expression" dxfId="10844" priority="37671">
      <formula>$V224=1</formula>
    </cfRule>
  </conditionalFormatting>
  <conditionalFormatting sqref="U224">
    <cfRule type="expression" dxfId="10843" priority="37664">
      <formula>$V224=4</formula>
    </cfRule>
    <cfRule type="expression" dxfId="10842" priority="37665">
      <formula>$V224=3</formula>
    </cfRule>
    <cfRule type="expression" dxfId="10841" priority="37666">
      <formula>$V224=2</formula>
    </cfRule>
    <cfRule type="expression" dxfId="10840" priority="37667">
      <formula>$V224=1</formula>
    </cfRule>
  </conditionalFormatting>
  <conditionalFormatting sqref="F226:H226">
    <cfRule type="expression" dxfId="10839" priority="37652">
      <formula>#REF!=4</formula>
    </cfRule>
    <cfRule type="expression" dxfId="10838" priority="37653">
      <formula>#REF!=3</formula>
    </cfRule>
    <cfRule type="expression" dxfId="10837" priority="37654">
      <formula>#REF!=2</formula>
    </cfRule>
    <cfRule type="expression" dxfId="10836" priority="37655">
      <formula>#REF!=1</formula>
    </cfRule>
    <cfRule type="expression" dxfId="10835" priority="37656">
      <formula>#REF!=4</formula>
    </cfRule>
    <cfRule type="expression" dxfId="10834" priority="37657">
      <formula>#REF!=3</formula>
    </cfRule>
    <cfRule type="expression" dxfId="10833" priority="37658">
      <formula>#REF!=2</formula>
    </cfRule>
    <cfRule type="expression" dxfId="10832" priority="37659">
      <formula>#REF!=1</formula>
    </cfRule>
  </conditionalFormatting>
  <conditionalFormatting sqref="F226:H226">
    <cfRule type="expression" dxfId="10831" priority="37648">
      <formula>$V226=4</formula>
    </cfRule>
    <cfRule type="expression" dxfId="10830" priority="37649">
      <formula>$V226=3</formula>
    </cfRule>
    <cfRule type="expression" dxfId="10829" priority="37650">
      <formula>$V226=2</formula>
    </cfRule>
    <cfRule type="expression" dxfId="10828" priority="37651">
      <formula>$V226=1</formula>
    </cfRule>
  </conditionalFormatting>
  <conditionalFormatting sqref="F227:H232">
    <cfRule type="expression" dxfId="10827" priority="37636">
      <formula>#REF!=4</formula>
    </cfRule>
    <cfRule type="expression" dxfId="10826" priority="37637">
      <formula>#REF!=3</formula>
    </cfRule>
    <cfRule type="expression" dxfId="10825" priority="37638">
      <formula>#REF!=2</formula>
    </cfRule>
    <cfRule type="expression" dxfId="10824" priority="37639">
      <formula>#REF!=1</formula>
    </cfRule>
    <cfRule type="expression" dxfId="10823" priority="37640">
      <formula>#REF!=4</formula>
    </cfRule>
    <cfRule type="expression" dxfId="10822" priority="37641">
      <formula>#REF!=3</formula>
    </cfRule>
    <cfRule type="expression" dxfId="10821" priority="37642">
      <formula>#REF!=2</formula>
    </cfRule>
    <cfRule type="expression" dxfId="10820" priority="37643">
      <formula>#REF!=1</formula>
    </cfRule>
  </conditionalFormatting>
  <conditionalFormatting sqref="F227:H232">
    <cfRule type="expression" dxfId="10819" priority="37632">
      <formula>$V227=4</formula>
    </cfRule>
    <cfRule type="expression" dxfId="10818" priority="37633">
      <formula>$V227=3</formula>
    </cfRule>
    <cfRule type="expression" dxfId="10817" priority="37634">
      <formula>$V227=2</formula>
    </cfRule>
    <cfRule type="expression" dxfId="10816" priority="37635">
      <formula>$V227=1</formula>
    </cfRule>
  </conditionalFormatting>
  <conditionalFormatting sqref="E226">
    <cfRule type="expression" dxfId="10815" priority="37628">
      <formula>$V226=4</formula>
    </cfRule>
    <cfRule type="expression" dxfId="10814" priority="37629">
      <formula>$V226=3</formula>
    </cfRule>
    <cfRule type="expression" dxfId="10813" priority="37630">
      <formula>$V226=2</formula>
    </cfRule>
    <cfRule type="expression" dxfId="10812" priority="37631">
      <formula>$V226=1</formula>
    </cfRule>
  </conditionalFormatting>
  <conditionalFormatting sqref="Q231:Q245">
    <cfRule type="expression" dxfId="10811" priority="37624">
      <formula>$V231=4</formula>
    </cfRule>
    <cfRule type="expression" dxfId="10810" priority="37625">
      <formula>$V231=3</formula>
    </cfRule>
    <cfRule type="expression" dxfId="10809" priority="37626">
      <formula>$V231=2</formula>
    </cfRule>
    <cfRule type="expression" dxfId="10808" priority="37627">
      <formula>$V231=1</formula>
    </cfRule>
  </conditionalFormatting>
  <conditionalFormatting sqref="U221">
    <cfRule type="expression" dxfId="10807" priority="37620">
      <formula>$V221=4</formula>
    </cfRule>
    <cfRule type="expression" dxfId="10806" priority="37621">
      <formula>$V221=3</formula>
    </cfRule>
    <cfRule type="expression" dxfId="10805" priority="37622">
      <formula>$V221=2</formula>
    </cfRule>
    <cfRule type="expression" dxfId="10804" priority="37623">
      <formula>$V221=1</formula>
    </cfRule>
  </conditionalFormatting>
  <conditionalFormatting sqref="U219">
    <cfRule type="expression" dxfId="10803" priority="36755">
      <formula>$V219=4</formula>
    </cfRule>
    <cfRule type="expression" dxfId="10802" priority="36756">
      <formula>$V219=3</formula>
    </cfRule>
    <cfRule type="expression" dxfId="10801" priority="36757">
      <formula>$V219=2</formula>
    </cfRule>
    <cfRule type="expression" dxfId="10800" priority="36758">
      <formula>$V219=1</formula>
    </cfRule>
  </conditionalFormatting>
  <conditionalFormatting sqref="E227:E232">
    <cfRule type="expression" dxfId="10799" priority="35029">
      <formula>$V227=4</formula>
    </cfRule>
    <cfRule type="expression" dxfId="10798" priority="35030">
      <formula>$V227=3</formula>
    </cfRule>
    <cfRule type="expression" dxfId="10797" priority="35031">
      <formula>$V227=2</formula>
    </cfRule>
    <cfRule type="expression" dxfId="10796" priority="35032">
      <formula>$V227=1</formula>
    </cfRule>
  </conditionalFormatting>
  <conditionalFormatting sqref="T226:T228">
    <cfRule type="expression" dxfId="10795" priority="35025">
      <formula>$V226=4</formula>
    </cfRule>
    <cfRule type="expression" dxfId="10794" priority="35026">
      <formula>$V226=3</formula>
    </cfRule>
    <cfRule type="expression" dxfId="10793" priority="35027">
      <formula>$V226=2</formula>
    </cfRule>
    <cfRule type="expression" dxfId="10792" priority="35028">
      <formula>$V226=1</formula>
    </cfRule>
  </conditionalFormatting>
  <conditionalFormatting sqref="S226:S257">
    <cfRule type="expression" dxfId="10791" priority="35021">
      <formula>$V226=4</formula>
    </cfRule>
    <cfRule type="expression" dxfId="10790" priority="35022">
      <formula>$V226=3</formula>
    </cfRule>
    <cfRule type="expression" dxfId="10789" priority="35023">
      <formula>$V226=2</formula>
    </cfRule>
    <cfRule type="expression" dxfId="10788" priority="35024">
      <formula>$V226=1</formula>
    </cfRule>
  </conditionalFormatting>
  <conditionalFormatting sqref="U226:U228">
    <cfRule type="expression" dxfId="10787" priority="35017">
      <formula>$V226=4</formula>
    </cfRule>
    <cfRule type="expression" dxfId="10786" priority="35018">
      <formula>$V226=3</formula>
    </cfRule>
    <cfRule type="expression" dxfId="10785" priority="35019">
      <formula>$V226=2</formula>
    </cfRule>
    <cfRule type="expression" dxfId="10784" priority="35020">
      <formula>$V226=1</formula>
    </cfRule>
  </conditionalFormatting>
  <conditionalFormatting sqref="U229:U230">
    <cfRule type="expression" dxfId="10783" priority="33291">
      <formula>$V229=4</formula>
    </cfRule>
    <cfRule type="expression" dxfId="10782" priority="33292">
      <formula>$V229=3</formula>
    </cfRule>
    <cfRule type="expression" dxfId="10781" priority="33293">
      <formula>$V229=2</formula>
    </cfRule>
    <cfRule type="expression" dxfId="10780" priority="33294">
      <formula>$V229=1</formula>
    </cfRule>
  </conditionalFormatting>
  <conditionalFormatting sqref="I257:I290">
    <cfRule type="expression" dxfId="10779" priority="30696">
      <formula>$V257=4</formula>
    </cfRule>
    <cfRule type="expression" dxfId="10778" priority="30697">
      <formula>$V257=3</formula>
    </cfRule>
    <cfRule type="expression" dxfId="10777" priority="30698">
      <formula>$V257=2</formula>
    </cfRule>
    <cfRule type="expression" dxfId="10776" priority="30699">
      <formula>$V257=1</formula>
    </cfRule>
  </conditionalFormatting>
  <conditionalFormatting sqref="I257:I290">
    <cfRule type="expression" dxfId="10775" priority="30688">
      <formula>#REF!=4</formula>
    </cfRule>
    <cfRule type="expression" dxfId="10774" priority="30689">
      <formula>#REF!=3</formula>
    </cfRule>
    <cfRule type="expression" dxfId="10773" priority="30690">
      <formula>#REF!=2</formula>
    </cfRule>
    <cfRule type="expression" dxfId="10772" priority="30691">
      <formula>#REF!=1</formula>
    </cfRule>
    <cfRule type="expression" dxfId="10771" priority="30692">
      <formula>#REF!=4</formula>
    </cfRule>
    <cfRule type="expression" dxfId="10770" priority="30693">
      <formula>#REF!=3</formula>
    </cfRule>
    <cfRule type="expression" dxfId="10769" priority="30694">
      <formula>#REF!=2</formula>
    </cfRule>
    <cfRule type="expression" dxfId="10768" priority="30695">
      <formula>#REF!=1</formula>
    </cfRule>
  </conditionalFormatting>
  <conditionalFormatting sqref="I257:I290">
    <cfRule type="expression" dxfId="10767" priority="30680">
      <formula>#REF!=4</formula>
    </cfRule>
    <cfRule type="expression" dxfId="10766" priority="30681">
      <formula>#REF!=3</formula>
    </cfRule>
    <cfRule type="expression" dxfId="10765" priority="30682">
      <formula>#REF!=2</formula>
    </cfRule>
    <cfRule type="expression" dxfId="10764" priority="30683">
      <formula>#REF!=1</formula>
    </cfRule>
    <cfRule type="expression" dxfId="10763" priority="30684">
      <formula>#REF!=4</formula>
    </cfRule>
    <cfRule type="expression" dxfId="10762" priority="30685">
      <formula>#REF!=3</formula>
    </cfRule>
    <cfRule type="expression" dxfId="10761" priority="30686">
      <formula>#REF!=2</formula>
    </cfRule>
    <cfRule type="expression" dxfId="10760" priority="30687">
      <formula>#REF!=1</formula>
    </cfRule>
  </conditionalFormatting>
  <conditionalFormatting sqref="I257:I290">
    <cfRule type="expression" dxfId="10759" priority="30676">
      <formula>$V257=4</formula>
    </cfRule>
    <cfRule type="expression" dxfId="10758" priority="30677">
      <formula>$V257=3</formula>
    </cfRule>
    <cfRule type="expression" dxfId="10757" priority="30678">
      <formula>$V257=2</formula>
    </cfRule>
    <cfRule type="expression" dxfId="10756" priority="30679">
      <formula>$V257=1</formula>
    </cfRule>
  </conditionalFormatting>
  <conditionalFormatting sqref="I257:I290">
    <cfRule type="expression" dxfId="10755" priority="30672">
      <formula>$V257=4</formula>
    </cfRule>
    <cfRule type="expression" dxfId="10754" priority="30673">
      <formula>$V257=3</formula>
    </cfRule>
    <cfRule type="expression" dxfId="10753" priority="30674">
      <formula>$V257=2</formula>
    </cfRule>
    <cfRule type="expression" dxfId="10752" priority="30675">
      <formula>$V257=1</formula>
    </cfRule>
  </conditionalFormatting>
  <conditionalFormatting sqref="I257:I290">
    <cfRule type="expression" dxfId="10751" priority="30664">
      <formula>#REF!=4</formula>
    </cfRule>
    <cfRule type="expression" dxfId="10750" priority="30665">
      <formula>#REF!=3</formula>
    </cfRule>
    <cfRule type="expression" dxfId="10749" priority="30666">
      <formula>#REF!=2</formula>
    </cfRule>
    <cfRule type="expression" dxfId="10748" priority="30667">
      <formula>#REF!=1</formula>
    </cfRule>
    <cfRule type="expression" dxfId="10747" priority="30668">
      <formula>#REF!=4</formula>
    </cfRule>
    <cfRule type="expression" dxfId="10746" priority="30669">
      <formula>#REF!=3</formula>
    </cfRule>
    <cfRule type="expression" dxfId="10745" priority="30670">
      <formula>#REF!=2</formula>
    </cfRule>
    <cfRule type="expression" dxfId="10744" priority="30671">
      <formula>#REF!=1</formula>
    </cfRule>
  </conditionalFormatting>
  <conditionalFormatting sqref="J257:J287">
    <cfRule type="expression" dxfId="10743" priority="30660">
      <formula>$V257=4</formula>
    </cfRule>
    <cfRule type="expression" dxfId="10742" priority="30661">
      <formula>$V257=3</formula>
    </cfRule>
    <cfRule type="expression" dxfId="10741" priority="30662">
      <formula>$V257=2</formula>
    </cfRule>
    <cfRule type="expression" dxfId="10740" priority="30663">
      <formula>$V257=1</formula>
    </cfRule>
  </conditionalFormatting>
  <conditionalFormatting sqref="J257:J287">
    <cfRule type="expression" dxfId="10739" priority="30648">
      <formula>#REF!=4</formula>
    </cfRule>
    <cfRule type="expression" dxfId="10738" priority="30649">
      <formula>#REF!=3</formula>
    </cfRule>
    <cfRule type="expression" dxfId="10737" priority="30650">
      <formula>#REF!=2</formula>
    </cfRule>
    <cfRule type="expression" dxfId="10736" priority="30651">
      <formula>#REF!=1</formula>
    </cfRule>
  </conditionalFormatting>
  <conditionalFormatting sqref="J257:J287">
    <cfRule type="expression" dxfId="10735" priority="30652">
      <formula>#REF!=4</formula>
    </cfRule>
    <cfRule type="expression" dxfId="10734" priority="30653">
      <formula>#REF!=3</formula>
    </cfRule>
    <cfRule type="expression" dxfId="10733" priority="30654">
      <formula>#REF!=2</formula>
    </cfRule>
    <cfRule type="expression" dxfId="10732" priority="30655">
      <formula>#REF!=1</formula>
    </cfRule>
    <cfRule type="expression" dxfId="10731" priority="30656">
      <formula>#REF!=4</formula>
    </cfRule>
    <cfRule type="expression" dxfId="10730" priority="30657">
      <formula>#REF!=3</formula>
    </cfRule>
    <cfRule type="expression" dxfId="10729" priority="30658">
      <formula>#REF!=2</formula>
    </cfRule>
    <cfRule type="expression" dxfId="10728" priority="30659">
      <formula>#REF!=1</formula>
    </cfRule>
  </conditionalFormatting>
  <conditionalFormatting sqref="L256:L258">
    <cfRule type="expression" dxfId="10727" priority="30644">
      <formula>$V256=4</formula>
    </cfRule>
    <cfRule type="expression" dxfId="10726" priority="30645">
      <formula>$V256=3</formula>
    </cfRule>
    <cfRule type="expression" dxfId="10725" priority="30646">
      <formula>$V256=2</formula>
    </cfRule>
    <cfRule type="expression" dxfId="10724" priority="30647">
      <formula>$V256=1</formula>
    </cfRule>
  </conditionalFormatting>
  <conditionalFormatting sqref="M256:M260">
    <cfRule type="expression" dxfId="10723" priority="30640">
      <formula>$V256=4</formula>
    </cfRule>
    <cfRule type="expression" dxfId="10722" priority="30641">
      <formula>$V256=3</formula>
    </cfRule>
    <cfRule type="expression" dxfId="10721" priority="30642">
      <formula>$V256=2</formula>
    </cfRule>
    <cfRule type="expression" dxfId="10720" priority="30643">
      <formula>$V256=1</formula>
    </cfRule>
  </conditionalFormatting>
  <conditionalFormatting sqref="P256:P304">
    <cfRule type="expression" dxfId="10719" priority="30636">
      <formula>$V256=4</formula>
    </cfRule>
    <cfRule type="expression" dxfId="10718" priority="30637">
      <formula>$V256=3</formula>
    </cfRule>
    <cfRule type="expression" dxfId="10717" priority="30638">
      <formula>$V256=2</formula>
    </cfRule>
    <cfRule type="expression" dxfId="10716" priority="30639">
      <formula>$V256=1</formula>
    </cfRule>
  </conditionalFormatting>
  <conditionalFormatting sqref="O256:O304">
    <cfRule type="expression" dxfId="10715" priority="30632">
      <formula>#REF!=4</formula>
    </cfRule>
    <cfRule type="expression" dxfId="10714" priority="30633">
      <formula>#REF!=3</formula>
    </cfRule>
    <cfRule type="expression" dxfId="10713" priority="30634">
      <formula>#REF!=2</formula>
    </cfRule>
    <cfRule type="expression" dxfId="10712" priority="30635">
      <formula>#REF!=1</formula>
    </cfRule>
  </conditionalFormatting>
  <conditionalFormatting sqref="O256:O304">
    <cfRule type="expression" dxfId="10711" priority="30628">
      <formula>$V256=4</formula>
    </cfRule>
    <cfRule type="expression" dxfId="10710" priority="30629">
      <formula>$V256=3</formula>
    </cfRule>
    <cfRule type="expression" dxfId="10709" priority="30630">
      <formula>$V256=2</formula>
    </cfRule>
    <cfRule type="expression" dxfId="10708" priority="30631">
      <formula>$V256=1</formula>
    </cfRule>
  </conditionalFormatting>
  <conditionalFormatting sqref="O256:P304">
    <cfRule type="expression" dxfId="10707" priority="30624">
      <formula>$V256=4</formula>
    </cfRule>
    <cfRule type="expression" dxfId="10706" priority="30625">
      <formula>$V256=3</formula>
    </cfRule>
    <cfRule type="expression" dxfId="10705" priority="30626">
      <formula>$V256=2</formula>
    </cfRule>
    <cfRule type="expression" dxfId="10704" priority="30627">
      <formula>$V256=1</formula>
    </cfRule>
  </conditionalFormatting>
  <conditionalFormatting sqref="O256:O304">
    <cfRule type="expression" dxfId="10703" priority="30620">
      <formula>#REF!=4</formula>
    </cfRule>
    <cfRule type="expression" dxfId="10702" priority="30621">
      <formula>#REF!=3</formula>
    </cfRule>
    <cfRule type="expression" dxfId="10701" priority="30622">
      <formula>#REF!=2</formula>
    </cfRule>
    <cfRule type="expression" dxfId="10700" priority="30623">
      <formula>#REF!=1</formula>
    </cfRule>
  </conditionalFormatting>
  <conditionalFormatting sqref="Q256:Q258">
    <cfRule type="expression" dxfId="10699" priority="30616">
      <formula>$V256=4</formula>
    </cfRule>
    <cfRule type="expression" dxfId="10698" priority="30617">
      <formula>$V256=3</formula>
    </cfRule>
    <cfRule type="expression" dxfId="10697" priority="30618">
      <formula>$V256=2</formula>
    </cfRule>
    <cfRule type="expression" dxfId="10696" priority="30619">
      <formula>$V256=1</formula>
    </cfRule>
  </conditionalFormatting>
  <conditionalFormatting sqref="W256">
    <cfRule type="expression" dxfId="10695" priority="30612">
      <formula>$V256=4</formula>
    </cfRule>
    <cfRule type="expression" dxfId="10694" priority="30613">
      <formula>$V256=3</formula>
    </cfRule>
    <cfRule type="expression" dxfId="10693" priority="30614">
      <formula>$V256=2</formula>
    </cfRule>
    <cfRule type="expression" dxfId="10692" priority="30615">
      <formula>$V256=1</formula>
    </cfRule>
  </conditionalFormatting>
  <conditionalFormatting sqref="X256:X258">
    <cfRule type="expression" dxfId="10691" priority="30604">
      <formula>$V256=4</formula>
    </cfRule>
    <cfRule type="expression" dxfId="10690" priority="30605">
      <formula>$V256=3</formula>
    </cfRule>
    <cfRule type="expression" dxfId="10689" priority="30606">
      <formula>$V256=2</formula>
    </cfRule>
    <cfRule type="expression" dxfId="10688" priority="30607">
      <formula>$V256=1</formula>
    </cfRule>
  </conditionalFormatting>
  <conditionalFormatting sqref="X256:X258">
    <cfRule type="expression" dxfId="10687" priority="30608">
      <formula>#REF!=4</formula>
    </cfRule>
    <cfRule type="expression" dxfId="10686" priority="30609">
      <formula>#REF!=3</formula>
    </cfRule>
    <cfRule type="expression" dxfId="10685" priority="30610">
      <formula>#REF!=2</formula>
    </cfRule>
    <cfRule type="expression" dxfId="10684" priority="30611">
      <formula>#REF!=1</formula>
    </cfRule>
  </conditionalFormatting>
  <conditionalFormatting sqref="F257:H257">
    <cfRule type="expression" dxfId="10683" priority="30592">
      <formula>#REF!=4</formula>
    </cfRule>
    <cfRule type="expression" dxfId="10682" priority="30593">
      <formula>#REF!=3</formula>
    </cfRule>
    <cfRule type="expression" dxfId="10681" priority="30594">
      <formula>#REF!=2</formula>
    </cfRule>
    <cfRule type="expression" dxfId="10680" priority="30595">
      <formula>#REF!=1</formula>
    </cfRule>
    <cfRule type="expression" dxfId="10679" priority="30596">
      <formula>#REF!=4</formula>
    </cfRule>
    <cfRule type="expression" dxfId="10678" priority="30597">
      <formula>#REF!=3</formula>
    </cfRule>
    <cfRule type="expression" dxfId="10677" priority="30598">
      <formula>#REF!=2</formula>
    </cfRule>
    <cfRule type="expression" dxfId="10676" priority="30599">
      <formula>#REF!=1</formula>
    </cfRule>
  </conditionalFormatting>
  <conditionalFormatting sqref="F257:H257">
    <cfRule type="expression" dxfId="10675" priority="30588">
      <formula>$V257=4</formula>
    </cfRule>
    <cfRule type="expression" dxfId="10674" priority="30589">
      <formula>$V257=3</formula>
    </cfRule>
    <cfRule type="expression" dxfId="10673" priority="30590">
      <formula>$V257=2</formula>
    </cfRule>
    <cfRule type="expression" dxfId="10672" priority="30591">
      <formula>$V257=1</formula>
    </cfRule>
  </conditionalFormatting>
  <conditionalFormatting sqref="E257">
    <cfRule type="expression" dxfId="10671" priority="30584">
      <formula>$V257=4</formula>
    </cfRule>
    <cfRule type="expression" dxfId="10670" priority="30585">
      <formula>$V257=3</formula>
    </cfRule>
    <cfRule type="expression" dxfId="10669" priority="30586">
      <formula>$V257=2</formula>
    </cfRule>
    <cfRule type="expression" dxfId="10668" priority="30587">
      <formula>$V257=1</formula>
    </cfRule>
  </conditionalFormatting>
  <conditionalFormatting sqref="F258:H263">
    <cfRule type="expression" dxfId="10667" priority="29715">
      <formula>#REF!=4</formula>
    </cfRule>
    <cfRule type="expression" dxfId="10666" priority="29716">
      <formula>#REF!=3</formula>
    </cfRule>
    <cfRule type="expression" dxfId="10665" priority="29717">
      <formula>#REF!=2</formula>
    </cfRule>
    <cfRule type="expression" dxfId="10664" priority="29718">
      <formula>#REF!=1</formula>
    </cfRule>
    <cfRule type="expression" dxfId="10663" priority="29719">
      <formula>#REF!=4</formula>
    </cfRule>
    <cfRule type="expression" dxfId="10662" priority="29720">
      <formula>#REF!=3</formula>
    </cfRule>
    <cfRule type="expression" dxfId="10661" priority="29721">
      <formula>#REF!=2</formula>
    </cfRule>
    <cfRule type="expression" dxfId="10660" priority="29722">
      <formula>#REF!=1</formula>
    </cfRule>
  </conditionalFormatting>
  <conditionalFormatting sqref="F258:H263">
    <cfRule type="expression" dxfId="10659" priority="29711">
      <formula>$V258=4</formula>
    </cfRule>
    <cfRule type="expression" dxfId="10658" priority="29712">
      <formula>$V258=3</formula>
    </cfRule>
    <cfRule type="expression" dxfId="10657" priority="29713">
      <formula>$V258=2</formula>
    </cfRule>
    <cfRule type="expression" dxfId="10656" priority="29714">
      <formula>$V258=1</formula>
    </cfRule>
  </conditionalFormatting>
  <conditionalFormatting sqref="E258:E263">
    <cfRule type="expression" dxfId="10655" priority="29707">
      <formula>$V258=4</formula>
    </cfRule>
    <cfRule type="expression" dxfId="10654" priority="29708">
      <formula>$V258=3</formula>
    </cfRule>
    <cfRule type="expression" dxfId="10653" priority="29709">
      <formula>$V258=2</formula>
    </cfRule>
    <cfRule type="expression" dxfId="10652" priority="29710">
      <formula>$V258=1</formula>
    </cfRule>
  </conditionalFormatting>
  <conditionalFormatting sqref="F256:H256">
    <cfRule type="expression" dxfId="10651" priority="29699">
      <formula>#REF!=4</formula>
    </cfRule>
    <cfRule type="expression" dxfId="10650" priority="29700">
      <formula>#REF!=3</formula>
    </cfRule>
    <cfRule type="expression" dxfId="10649" priority="29701">
      <formula>#REF!=2</formula>
    </cfRule>
    <cfRule type="expression" dxfId="10648" priority="29702">
      <formula>#REF!=1</formula>
    </cfRule>
    <cfRule type="expression" dxfId="10647" priority="29703">
      <formula>#REF!=4</formula>
    </cfRule>
    <cfRule type="expression" dxfId="10646" priority="29704">
      <formula>#REF!=3</formula>
    </cfRule>
    <cfRule type="expression" dxfId="10645" priority="29705">
      <formula>#REF!=2</formula>
    </cfRule>
    <cfRule type="expression" dxfId="10644" priority="29706">
      <formula>#REF!=1</formula>
    </cfRule>
  </conditionalFormatting>
  <conditionalFormatting sqref="F256:H256">
    <cfRule type="expression" dxfId="10643" priority="29695">
      <formula>$V256=4</formula>
    </cfRule>
    <cfRule type="expression" dxfId="10642" priority="29696">
      <formula>$V256=3</formula>
    </cfRule>
    <cfRule type="expression" dxfId="10641" priority="29697">
      <formula>$V256=2</formula>
    </cfRule>
    <cfRule type="expression" dxfId="10640" priority="29698">
      <formula>$V256=1</formula>
    </cfRule>
  </conditionalFormatting>
  <conditionalFormatting sqref="E256">
    <cfRule type="expression" dxfId="10639" priority="29691">
      <formula>$V256=4</formula>
    </cfRule>
    <cfRule type="expression" dxfId="10638" priority="29692">
      <formula>$V256=3</formula>
    </cfRule>
    <cfRule type="expression" dxfId="10637" priority="29693">
      <formula>$V256=2</formula>
    </cfRule>
    <cfRule type="expression" dxfId="10636" priority="29694">
      <formula>$V256=1</formula>
    </cfRule>
  </conditionalFormatting>
  <conditionalFormatting sqref="F233:H245">
    <cfRule type="expression" dxfId="10635" priority="29683">
      <formula>#REF!=4</formula>
    </cfRule>
    <cfRule type="expression" dxfId="10634" priority="29684">
      <formula>#REF!=3</formula>
    </cfRule>
    <cfRule type="expression" dxfId="10633" priority="29685">
      <formula>#REF!=2</formula>
    </cfRule>
    <cfRule type="expression" dxfId="10632" priority="29686">
      <formula>#REF!=1</formula>
    </cfRule>
    <cfRule type="expression" dxfId="10631" priority="29687">
      <formula>#REF!=4</formula>
    </cfRule>
    <cfRule type="expression" dxfId="10630" priority="29688">
      <formula>#REF!=3</formula>
    </cfRule>
    <cfRule type="expression" dxfId="10629" priority="29689">
      <formula>#REF!=2</formula>
    </cfRule>
    <cfRule type="expression" dxfId="10628" priority="29690">
      <formula>#REF!=1</formula>
    </cfRule>
  </conditionalFormatting>
  <conditionalFormatting sqref="F233:H245">
    <cfRule type="expression" dxfId="10627" priority="29679">
      <formula>$V233=4</formula>
    </cfRule>
    <cfRule type="expression" dxfId="10626" priority="29680">
      <formula>$V233=3</formula>
    </cfRule>
    <cfRule type="expression" dxfId="10625" priority="29681">
      <formula>$V233=2</formula>
    </cfRule>
    <cfRule type="expression" dxfId="10624" priority="29682">
      <formula>$V233=1</formula>
    </cfRule>
  </conditionalFormatting>
  <conditionalFormatting sqref="E233:E245">
    <cfRule type="expression" dxfId="10623" priority="29675">
      <formula>$V233=4</formula>
    </cfRule>
    <cfRule type="expression" dxfId="10622" priority="29676">
      <formula>$V233=3</formula>
    </cfRule>
    <cfRule type="expression" dxfId="10621" priority="29677">
      <formula>$V233=2</formula>
    </cfRule>
    <cfRule type="expression" dxfId="10620" priority="29678">
      <formula>$V233=1</formula>
    </cfRule>
  </conditionalFormatting>
  <conditionalFormatting sqref="Y259:Y262">
    <cfRule type="expression" dxfId="10619" priority="29667">
      <formula>$V259=4</formula>
    </cfRule>
    <cfRule type="expression" dxfId="10618" priority="29668">
      <formula>$V259=3</formula>
    </cfRule>
    <cfRule type="expression" dxfId="10617" priority="29669">
      <formula>$V259=2</formula>
    </cfRule>
    <cfRule type="expression" dxfId="10616" priority="29670">
      <formula>$V259=1</formula>
    </cfRule>
  </conditionalFormatting>
  <conditionalFormatting sqref="Y259:Y262">
    <cfRule type="expression" dxfId="10615" priority="29671">
      <formula>#REF!=4</formula>
    </cfRule>
    <cfRule type="expression" dxfId="10614" priority="29672">
      <formula>#REF!=3</formula>
    </cfRule>
    <cfRule type="expression" dxfId="10613" priority="29673">
      <formula>#REF!=2</formula>
    </cfRule>
    <cfRule type="expression" dxfId="10612" priority="29674">
      <formula>#REF!=1</formula>
    </cfRule>
  </conditionalFormatting>
  <conditionalFormatting sqref="X259:X262">
    <cfRule type="expression" dxfId="10611" priority="29659">
      <formula>$V259=4</formula>
    </cfRule>
    <cfRule type="expression" dxfId="10610" priority="29660">
      <formula>$V259=3</formula>
    </cfRule>
    <cfRule type="expression" dxfId="10609" priority="29661">
      <formula>$V259=2</formula>
    </cfRule>
    <cfRule type="expression" dxfId="10608" priority="29662">
      <formula>$V259=1</formula>
    </cfRule>
  </conditionalFormatting>
  <conditionalFormatting sqref="X259:X262">
    <cfRule type="expression" dxfId="10607" priority="29663">
      <formula>#REF!=4</formula>
    </cfRule>
    <cfRule type="expression" dxfId="10606" priority="29664">
      <formula>#REF!=3</formula>
    </cfRule>
    <cfRule type="expression" dxfId="10605" priority="29665">
      <formula>#REF!=2</formula>
    </cfRule>
    <cfRule type="expression" dxfId="10604" priority="29666">
      <formula>#REF!=1</formula>
    </cfRule>
  </conditionalFormatting>
  <conditionalFormatting sqref="U261">
    <cfRule type="expression" dxfId="10603" priority="29655">
      <formula>$V261=4</formula>
    </cfRule>
    <cfRule type="expression" dxfId="10602" priority="29656">
      <formula>$V261=3</formula>
    </cfRule>
    <cfRule type="expression" dxfId="10601" priority="29657">
      <formula>$V261=2</formula>
    </cfRule>
    <cfRule type="expression" dxfId="10600" priority="29658">
      <formula>$V261=1</formula>
    </cfRule>
  </conditionalFormatting>
  <conditionalFormatting sqref="M260:M303">
    <cfRule type="expression" dxfId="10599" priority="29651">
      <formula>$V260=4</formula>
    </cfRule>
    <cfRule type="expression" dxfId="10598" priority="29652">
      <formula>$V260=3</formula>
    </cfRule>
    <cfRule type="expression" dxfId="10597" priority="29653">
      <formula>$V260=2</formula>
    </cfRule>
    <cfRule type="expression" dxfId="10596" priority="29654">
      <formula>$V260=1</formula>
    </cfRule>
  </conditionalFormatting>
  <conditionalFormatting sqref="F246:H256">
    <cfRule type="expression" dxfId="10595" priority="28778">
      <formula>#REF!=4</formula>
    </cfRule>
    <cfRule type="expression" dxfId="10594" priority="28779">
      <formula>#REF!=3</formula>
    </cfRule>
    <cfRule type="expression" dxfId="10593" priority="28780">
      <formula>#REF!=2</formula>
    </cfRule>
    <cfRule type="expression" dxfId="10592" priority="28781">
      <formula>#REF!=1</formula>
    </cfRule>
    <cfRule type="expression" dxfId="10591" priority="28782">
      <formula>#REF!=4</formula>
    </cfRule>
    <cfRule type="expression" dxfId="10590" priority="28783">
      <formula>#REF!=3</formula>
    </cfRule>
    <cfRule type="expression" dxfId="10589" priority="28784">
      <formula>#REF!=2</formula>
    </cfRule>
    <cfRule type="expression" dxfId="10588" priority="28785">
      <formula>#REF!=1</formula>
    </cfRule>
  </conditionalFormatting>
  <conditionalFormatting sqref="F246:H256">
    <cfRule type="expression" dxfId="10587" priority="28774">
      <formula>$V246=4</formula>
    </cfRule>
    <cfRule type="expression" dxfId="10586" priority="28775">
      <formula>$V246=3</formula>
    </cfRule>
    <cfRule type="expression" dxfId="10585" priority="28776">
      <formula>$V246=2</formula>
    </cfRule>
    <cfRule type="expression" dxfId="10584" priority="28777">
      <formula>$V246=1</formula>
    </cfRule>
  </conditionalFormatting>
  <conditionalFormatting sqref="E246:E256">
    <cfRule type="expression" dxfId="10583" priority="28770">
      <formula>$V246=4</formula>
    </cfRule>
    <cfRule type="expression" dxfId="10582" priority="28771">
      <formula>$V246=3</formula>
    </cfRule>
    <cfRule type="expression" dxfId="10581" priority="28772">
      <formula>$V246=2</formula>
    </cfRule>
    <cfRule type="expression" dxfId="10580" priority="28773">
      <formula>$V246=1</formula>
    </cfRule>
  </conditionalFormatting>
  <conditionalFormatting sqref="S257">
    <cfRule type="expression" dxfId="10579" priority="28762">
      <formula>$V257=4</formula>
    </cfRule>
    <cfRule type="expression" dxfId="10578" priority="28763">
      <formula>$V257=3</formula>
    </cfRule>
    <cfRule type="expression" dxfId="10577" priority="28764">
      <formula>$V257=2</formula>
    </cfRule>
    <cfRule type="expression" dxfId="10576" priority="28765">
      <formula>$V257=1</formula>
    </cfRule>
  </conditionalFormatting>
  <conditionalFormatting sqref="T258:T262">
    <cfRule type="expression" dxfId="10575" priority="28754">
      <formula>$V258=4</formula>
    </cfRule>
    <cfRule type="expression" dxfId="10574" priority="28755">
      <formula>$V258=3</formula>
    </cfRule>
    <cfRule type="expression" dxfId="10573" priority="28756">
      <formula>$V258=2</formula>
    </cfRule>
    <cfRule type="expression" dxfId="10572" priority="28757">
      <formula>$V258=1</formula>
    </cfRule>
  </conditionalFormatting>
  <conditionalFormatting sqref="S258:S262">
    <cfRule type="expression" dxfId="10571" priority="28750">
      <formula>$V258=4</formula>
    </cfRule>
    <cfRule type="expression" dxfId="10570" priority="28751">
      <formula>$V258=3</formula>
    </cfRule>
    <cfRule type="expression" dxfId="10569" priority="28752">
      <formula>$V258=2</formula>
    </cfRule>
    <cfRule type="expression" dxfId="10568" priority="28753">
      <formula>$V258=1</formula>
    </cfRule>
  </conditionalFormatting>
  <conditionalFormatting sqref="U258">
    <cfRule type="expression" dxfId="10567" priority="28746">
      <formula>$V258=4</formula>
    </cfRule>
    <cfRule type="expression" dxfId="10566" priority="28747">
      <formula>$V258=3</formula>
    </cfRule>
    <cfRule type="expression" dxfId="10565" priority="28748">
      <formula>$V258=2</formula>
    </cfRule>
    <cfRule type="expression" dxfId="10564" priority="28749">
      <formula>$V258=1</formula>
    </cfRule>
  </conditionalFormatting>
  <conditionalFormatting sqref="U261:U262">
    <cfRule type="expression" dxfId="10563" priority="28742">
      <formula>$V261=4</formula>
    </cfRule>
    <cfRule type="expression" dxfId="10562" priority="28743">
      <formula>$V261=3</formula>
    </cfRule>
    <cfRule type="expression" dxfId="10561" priority="28744">
      <formula>$V261=2</formula>
    </cfRule>
    <cfRule type="expression" dxfId="10560" priority="28745">
      <formula>$V261=1</formula>
    </cfRule>
  </conditionalFormatting>
  <conditionalFormatting sqref="Q273:R273">
    <cfRule type="expression" dxfId="10559" priority="28738">
      <formula>$V273=4</formula>
    </cfRule>
    <cfRule type="expression" dxfId="10558" priority="28739">
      <formula>$V273=3</formula>
    </cfRule>
    <cfRule type="expression" dxfId="10557" priority="28740">
      <formula>$V273=2</formula>
    </cfRule>
    <cfRule type="expression" dxfId="10556" priority="28741">
      <formula>$V273=1</formula>
    </cfRule>
  </conditionalFormatting>
  <conditionalFormatting sqref="O316:O322 J287:J336 J338:J342">
    <cfRule type="expression" dxfId="10555" priority="28726">
      <formula>#REF!=4</formula>
    </cfRule>
    <cfRule type="expression" dxfId="10554" priority="28727">
      <formula>#REF!=3</formula>
    </cfRule>
    <cfRule type="expression" dxfId="10553" priority="28728">
      <formula>#REF!=2</formula>
    </cfRule>
    <cfRule type="expression" dxfId="10552" priority="28729">
      <formula>#REF!=1</formula>
    </cfRule>
  </conditionalFormatting>
  <conditionalFormatting sqref="J287:J336 J338:J342">
    <cfRule type="expression" dxfId="10551" priority="28730">
      <formula>#REF!=4</formula>
    </cfRule>
    <cfRule type="expression" dxfId="10550" priority="28731">
      <formula>#REF!=3</formula>
    </cfRule>
    <cfRule type="expression" dxfId="10549" priority="28732">
      <formula>#REF!=2</formula>
    </cfRule>
    <cfRule type="expression" dxfId="10548" priority="28733">
      <formula>#REF!=1</formula>
    </cfRule>
    <cfRule type="expression" dxfId="10547" priority="28734">
      <formula>#REF!=4</formula>
    </cfRule>
    <cfRule type="expression" dxfId="10546" priority="28735">
      <formula>#REF!=3</formula>
    </cfRule>
    <cfRule type="expression" dxfId="10545" priority="28736">
      <formula>#REF!=2</formula>
    </cfRule>
    <cfRule type="expression" dxfId="10544" priority="28737">
      <formula>#REF!=1</formula>
    </cfRule>
  </conditionalFormatting>
  <conditionalFormatting sqref="O316:O322">
    <cfRule type="expression" dxfId="10543" priority="28722">
      <formula>$V316=4</formula>
    </cfRule>
    <cfRule type="expression" dxfId="10542" priority="28723">
      <formula>$V316=3</formula>
    </cfRule>
    <cfRule type="expression" dxfId="10541" priority="28724">
      <formula>$V316=2</formula>
    </cfRule>
    <cfRule type="expression" dxfId="10540" priority="28725">
      <formula>$V316=1</formula>
    </cfRule>
  </conditionalFormatting>
  <conditionalFormatting sqref="X316:Y322">
    <cfRule type="expression" dxfId="10539" priority="28693">
      <formula>$V316=4</formula>
    </cfRule>
    <cfRule type="expression" dxfId="10538" priority="28694">
      <formula>$V316=3</formula>
    </cfRule>
    <cfRule type="expression" dxfId="10537" priority="28695">
      <formula>$V316=2</formula>
    </cfRule>
    <cfRule type="expression" dxfId="10536" priority="28696">
      <formula>$V316=1</formula>
    </cfRule>
  </conditionalFormatting>
  <conditionalFormatting sqref="I289:I290 F315:H316 F318 G318:G323 F317:G317 K267:K342 G303:H305">
    <cfRule type="expression" dxfId="10535" priority="28714">
      <formula>#REF!=4</formula>
    </cfRule>
    <cfRule type="expression" dxfId="10534" priority="28715">
      <formula>#REF!=3</formula>
    </cfRule>
    <cfRule type="expression" dxfId="10533" priority="28716">
      <formula>#REF!=2</formula>
    </cfRule>
    <cfRule type="expression" dxfId="10532" priority="28717">
      <formula>#REF!=1</formula>
    </cfRule>
    <cfRule type="expression" dxfId="10531" priority="28718">
      <formula>#REF!=4</formula>
    </cfRule>
    <cfRule type="expression" dxfId="10530" priority="28719">
      <formula>#REF!=3</formula>
    </cfRule>
    <cfRule type="expression" dxfId="10529" priority="28720">
      <formula>#REF!=2</formula>
    </cfRule>
    <cfRule type="expression" dxfId="10528" priority="28721">
      <formula>#REF!=1</formula>
    </cfRule>
  </conditionalFormatting>
  <conditionalFormatting sqref="B273:D273">
    <cfRule type="expression" dxfId="10527" priority="28710">
      <formula>$V273=4</formula>
    </cfRule>
    <cfRule type="expression" dxfId="10526" priority="28711">
      <formula>$V273=3</formula>
    </cfRule>
    <cfRule type="expression" dxfId="10525" priority="28712">
      <formula>$V273=2</formula>
    </cfRule>
    <cfRule type="expression" dxfId="10524" priority="28713">
      <formula>$V273=1</formula>
    </cfRule>
  </conditionalFormatting>
  <conditionalFormatting sqref="X316:Y322">
    <cfRule type="expression" dxfId="10523" priority="28697">
      <formula>#REF!=4</formula>
    </cfRule>
    <cfRule type="expression" dxfId="10522" priority="28698">
      <formula>#REF!=3</formula>
    </cfRule>
    <cfRule type="expression" dxfId="10521" priority="28699">
      <formula>#REF!=2</formula>
    </cfRule>
    <cfRule type="expression" dxfId="10520" priority="28700">
      <formula>#REF!=1</formula>
    </cfRule>
  </conditionalFormatting>
  <conditionalFormatting sqref="Y258">
    <cfRule type="expression" dxfId="10519" priority="28677">
      <formula>$V258=4</formula>
    </cfRule>
    <cfRule type="expression" dxfId="10518" priority="28678">
      <formula>$V258=3</formula>
    </cfRule>
    <cfRule type="expression" dxfId="10517" priority="28679">
      <formula>$V258=2</formula>
    </cfRule>
    <cfRule type="expression" dxfId="10516" priority="28680">
      <formula>$V258=1</formula>
    </cfRule>
  </conditionalFormatting>
  <conditionalFormatting sqref="Y258">
    <cfRule type="expression" dxfId="10515" priority="28681">
      <formula>#REF!=4</formula>
    </cfRule>
    <cfRule type="expression" dxfId="10514" priority="28682">
      <formula>#REF!=3</formula>
    </cfRule>
    <cfRule type="expression" dxfId="10513" priority="28683">
      <formula>#REF!=2</formula>
    </cfRule>
    <cfRule type="expression" dxfId="10512" priority="28684">
      <formula>#REF!=1</formula>
    </cfRule>
  </conditionalFormatting>
  <conditionalFormatting sqref="X258">
    <cfRule type="expression" dxfId="10511" priority="28669">
      <formula>$V258=4</formula>
    </cfRule>
    <cfRule type="expression" dxfId="10510" priority="28670">
      <formula>$V258=3</formula>
    </cfRule>
    <cfRule type="expression" dxfId="10509" priority="28671">
      <formula>$V258=2</formula>
    </cfRule>
    <cfRule type="expression" dxfId="10508" priority="28672">
      <formula>$V258=1</formula>
    </cfRule>
  </conditionalFormatting>
  <conditionalFormatting sqref="X258">
    <cfRule type="expression" dxfId="10507" priority="28673">
      <formula>#REF!=4</formula>
    </cfRule>
    <cfRule type="expression" dxfId="10506" priority="28674">
      <formula>#REF!=3</formula>
    </cfRule>
    <cfRule type="expression" dxfId="10505" priority="28675">
      <formula>#REF!=2</formula>
    </cfRule>
    <cfRule type="expression" dxfId="10504" priority="28676">
      <formula>#REF!=1</formula>
    </cfRule>
  </conditionalFormatting>
  <conditionalFormatting sqref="F263:H272 F274:H274 F273:G273">
    <cfRule type="expression" dxfId="10503" priority="28661">
      <formula>#REF!=4</formula>
    </cfRule>
    <cfRule type="expression" dxfId="10502" priority="28662">
      <formula>#REF!=3</formula>
    </cfRule>
    <cfRule type="expression" dxfId="10501" priority="28663">
      <formula>#REF!=2</formula>
    </cfRule>
    <cfRule type="expression" dxfId="10500" priority="28664">
      <formula>#REF!=1</formula>
    </cfRule>
    <cfRule type="expression" dxfId="10499" priority="28665">
      <formula>#REF!=4</formula>
    </cfRule>
    <cfRule type="expression" dxfId="10498" priority="28666">
      <formula>#REF!=3</formula>
    </cfRule>
    <cfRule type="expression" dxfId="10497" priority="28667">
      <formula>#REF!=2</formula>
    </cfRule>
    <cfRule type="expression" dxfId="10496" priority="28668">
      <formula>#REF!=1</formula>
    </cfRule>
  </conditionalFormatting>
  <conditionalFormatting sqref="E263:H272 E274:H274 E273:G273">
    <cfRule type="expression" dxfId="10495" priority="28657">
      <formula>$V263=4</formula>
    </cfRule>
    <cfRule type="expression" dxfId="10494" priority="28658">
      <formula>$V263=3</formula>
    </cfRule>
    <cfRule type="expression" dxfId="10493" priority="28659">
      <formula>$V263=2</formula>
    </cfRule>
    <cfRule type="expression" dxfId="10492" priority="28660">
      <formula>$V263=1</formula>
    </cfRule>
  </conditionalFormatting>
  <conditionalFormatting sqref="F263:H272 F274:H274 F273:G273">
    <cfRule type="expression" dxfId="10491" priority="28649">
      <formula>#REF!=4</formula>
    </cfRule>
    <cfRule type="expression" dxfId="10490" priority="28650">
      <formula>#REF!=3</formula>
    </cfRule>
    <cfRule type="expression" dxfId="10489" priority="28651">
      <formula>#REF!=2</formula>
    </cfRule>
    <cfRule type="expression" dxfId="10488" priority="28652">
      <formula>#REF!=1</formula>
    </cfRule>
    <cfRule type="expression" dxfId="10487" priority="28653">
      <formula>#REF!=4</formula>
    </cfRule>
    <cfRule type="expression" dxfId="10486" priority="28654">
      <formula>#REF!=3</formula>
    </cfRule>
    <cfRule type="expression" dxfId="10485" priority="28655">
      <formula>#REF!=2</formula>
    </cfRule>
    <cfRule type="expression" dxfId="10484" priority="28656">
      <formula>#REF!=1</formula>
    </cfRule>
  </conditionalFormatting>
  <conditionalFormatting sqref="F263:H272 F274:H274 F273:G273">
    <cfRule type="expression" dxfId="10483" priority="28645">
      <formula>$V263=4</formula>
    </cfRule>
    <cfRule type="expression" dxfId="10482" priority="28646">
      <formula>$V263=3</formula>
    </cfRule>
    <cfRule type="expression" dxfId="10481" priority="28647">
      <formula>$V263=2</formula>
    </cfRule>
    <cfRule type="expression" dxfId="10480" priority="28648">
      <formula>$V263=1</formula>
    </cfRule>
  </conditionalFormatting>
  <conditionalFormatting sqref="E263:E274">
    <cfRule type="expression" dxfId="10479" priority="28641">
      <formula>$V263=4</formula>
    </cfRule>
    <cfRule type="expression" dxfId="10478" priority="28642">
      <formula>$V263=3</formula>
    </cfRule>
    <cfRule type="expression" dxfId="10477" priority="28643">
      <formula>$V263=2</formula>
    </cfRule>
    <cfRule type="expression" dxfId="10476" priority="28644">
      <formula>$V263=1</formula>
    </cfRule>
  </conditionalFormatting>
  <conditionalFormatting sqref="T273">
    <cfRule type="expression" dxfId="10475" priority="27776">
      <formula>$V273=4</formula>
    </cfRule>
    <cfRule type="expression" dxfId="10474" priority="27777">
      <formula>$V273=3</formula>
    </cfRule>
    <cfRule type="expression" dxfId="10473" priority="27778">
      <formula>$V273=2</formula>
    </cfRule>
    <cfRule type="expression" dxfId="10472" priority="27779">
      <formula>$V273=1</formula>
    </cfRule>
  </conditionalFormatting>
  <conditionalFormatting sqref="S273">
    <cfRule type="expression" dxfId="10471" priority="27772">
      <formula>$V273=4</formula>
    </cfRule>
    <cfRule type="expression" dxfId="10470" priority="27773">
      <formula>$V273=3</formula>
    </cfRule>
    <cfRule type="expression" dxfId="10469" priority="27774">
      <formula>$V273=2</formula>
    </cfRule>
    <cfRule type="expression" dxfId="10468" priority="27775">
      <formula>$V273=1</formula>
    </cfRule>
  </conditionalFormatting>
  <conditionalFormatting sqref="Y273:Y287">
    <cfRule type="expression" dxfId="10467" priority="27756">
      <formula>$V273=4</formula>
    </cfRule>
    <cfRule type="expression" dxfId="10466" priority="27757">
      <formula>$V273=3</formula>
    </cfRule>
    <cfRule type="expression" dxfId="10465" priority="27758">
      <formula>$V273=2</formula>
    </cfRule>
    <cfRule type="expression" dxfId="10464" priority="27759">
      <formula>$V273=1</formula>
    </cfRule>
  </conditionalFormatting>
  <conditionalFormatting sqref="Y273:Y287">
    <cfRule type="expression" dxfId="10463" priority="27760">
      <formula>#REF!=4</formula>
    </cfRule>
    <cfRule type="expression" dxfId="10462" priority="27761">
      <formula>#REF!=3</formula>
    </cfRule>
    <cfRule type="expression" dxfId="10461" priority="27762">
      <formula>#REF!=2</formula>
    </cfRule>
    <cfRule type="expression" dxfId="10460" priority="27763">
      <formula>#REF!=1</formula>
    </cfRule>
  </conditionalFormatting>
  <conditionalFormatting sqref="X273:X287">
    <cfRule type="expression" dxfId="10459" priority="27748">
      <formula>$V273=4</formula>
    </cfRule>
    <cfRule type="expression" dxfId="10458" priority="27749">
      <formula>$V273=3</formula>
    </cfRule>
    <cfRule type="expression" dxfId="10457" priority="27750">
      <formula>$V273=2</formula>
    </cfRule>
    <cfRule type="expression" dxfId="10456" priority="27751">
      <formula>$V273=1</formula>
    </cfRule>
  </conditionalFormatting>
  <conditionalFormatting sqref="X273:X287">
    <cfRule type="expression" dxfId="10455" priority="27752">
      <formula>#REF!=4</formula>
    </cfRule>
    <cfRule type="expression" dxfId="10454" priority="27753">
      <formula>#REF!=3</formula>
    </cfRule>
    <cfRule type="expression" dxfId="10453" priority="27754">
      <formula>#REF!=2</formula>
    </cfRule>
    <cfRule type="expression" dxfId="10452" priority="27755">
      <formula>#REF!=1</formula>
    </cfRule>
  </conditionalFormatting>
  <conditionalFormatting sqref="T262">
    <cfRule type="expression" dxfId="10451" priority="26883">
      <formula>$V262=4</formula>
    </cfRule>
    <cfRule type="expression" dxfId="10450" priority="26884">
      <formula>$V262=3</formula>
    </cfRule>
    <cfRule type="expression" dxfId="10449" priority="26885">
      <formula>$V262=2</formula>
    </cfRule>
    <cfRule type="expression" dxfId="10448" priority="26886">
      <formula>$V262=1</formula>
    </cfRule>
  </conditionalFormatting>
  <conditionalFormatting sqref="S262:S273">
    <cfRule type="expression" dxfId="10447" priority="26879">
      <formula>$V262=4</formula>
    </cfRule>
    <cfRule type="expression" dxfId="10446" priority="26880">
      <formula>$V262=3</formula>
    </cfRule>
    <cfRule type="expression" dxfId="10445" priority="26881">
      <formula>$V262=2</formula>
    </cfRule>
    <cfRule type="expression" dxfId="10444" priority="26882">
      <formula>$V262=1</formula>
    </cfRule>
  </conditionalFormatting>
  <conditionalFormatting sqref="Y262">
    <cfRule type="expression" dxfId="10443" priority="26863">
      <formula>$V262=4</formula>
    </cfRule>
    <cfRule type="expression" dxfId="10442" priority="26864">
      <formula>$V262=3</formula>
    </cfRule>
    <cfRule type="expression" dxfId="10441" priority="26865">
      <formula>$V262=2</formula>
    </cfRule>
    <cfRule type="expression" dxfId="10440" priority="26866">
      <formula>$V262=1</formula>
    </cfRule>
  </conditionalFormatting>
  <conditionalFormatting sqref="Y262">
    <cfRule type="expression" dxfId="10439" priority="26867">
      <formula>#REF!=4</formula>
    </cfRule>
    <cfRule type="expression" dxfId="10438" priority="26868">
      <formula>#REF!=3</formula>
    </cfRule>
    <cfRule type="expression" dxfId="10437" priority="26869">
      <formula>#REF!=2</formula>
    </cfRule>
    <cfRule type="expression" dxfId="10436" priority="26870">
      <formula>#REF!=1</formula>
    </cfRule>
  </conditionalFormatting>
  <conditionalFormatting sqref="X262">
    <cfRule type="expression" dxfId="10435" priority="26855">
      <formula>$V262=4</formula>
    </cfRule>
    <cfRule type="expression" dxfId="10434" priority="26856">
      <formula>$V262=3</formula>
    </cfRule>
    <cfRule type="expression" dxfId="10433" priority="26857">
      <formula>$V262=2</formula>
    </cfRule>
    <cfRule type="expression" dxfId="10432" priority="26858">
      <formula>$V262=1</formula>
    </cfRule>
  </conditionalFormatting>
  <conditionalFormatting sqref="X262">
    <cfRule type="expression" dxfId="10431" priority="26859">
      <formula>#REF!=4</formula>
    </cfRule>
    <cfRule type="expression" dxfId="10430" priority="26860">
      <formula>#REF!=3</formula>
    </cfRule>
    <cfRule type="expression" dxfId="10429" priority="26861">
      <formula>#REF!=2</formula>
    </cfRule>
    <cfRule type="expression" dxfId="10428" priority="26862">
      <formula>#REF!=1</formula>
    </cfRule>
  </conditionalFormatting>
  <conditionalFormatting sqref="Y263:Y265">
    <cfRule type="expression" dxfId="10427" priority="26847">
      <formula>$V263=4</formula>
    </cfRule>
    <cfRule type="expression" dxfId="10426" priority="26848">
      <formula>$V263=3</formula>
    </cfRule>
    <cfRule type="expression" dxfId="10425" priority="26849">
      <formula>$V263=2</formula>
    </cfRule>
    <cfRule type="expression" dxfId="10424" priority="26850">
      <formula>$V263=1</formula>
    </cfRule>
  </conditionalFormatting>
  <conditionalFormatting sqref="Y263:Y265">
    <cfRule type="expression" dxfId="10423" priority="26851">
      <formula>#REF!=4</formula>
    </cfRule>
    <cfRule type="expression" dxfId="10422" priority="26852">
      <formula>#REF!=3</formula>
    </cfRule>
    <cfRule type="expression" dxfId="10421" priority="26853">
      <formula>#REF!=2</formula>
    </cfRule>
    <cfRule type="expression" dxfId="10420" priority="26854">
      <formula>#REF!=1</formula>
    </cfRule>
  </conditionalFormatting>
  <conditionalFormatting sqref="X263:X265">
    <cfRule type="expression" dxfId="10419" priority="26839">
      <formula>$V263=4</formula>
    </cfRule>
    <cfRule type="expression" dxfId="10418" priority="26840">
      <formula>$V263=3</formula>
    </cfRule>
    <cfRule type="expression" dxfId="10417" priority="26841">
      <formula>$V263=2</formula>
    </cfRule>
    <cfRule type="expression" dxfId="10416" priority="26842">
      <formula>$V263=1</formula>
    </cfRule>
  </conditionalFormatting>
  <conditionalFormatting sqref="X263:X265">
    <cfRule type="expression" dxfId="10415" priority="26843">
      <formula>#REF!=4</formula>
    </cfRule>
    <cfRule type="expression" dxfId="10414" priority="26844">
      <formula>#REF!=3</formula>
    </cfRule>
    <cfRule type="expression" dxfId="10413" priority="26845">
      <formula>#REF!=2</formula>
    </cfRule>
    <cfRule type="expression" dxfId="10412" priority="26846">
      <formula>#REF!=1</formula>
    </cfRule>
  </conditionalFormatting>
  <conditionalFormatting sqref="T263:T265">
    <cfRule type="expression" dxfId="10411" priority="26835">
      <formula>$V263=4</formula>
    </cfRule>
    <cfRule type="expression" dxfId="10410" priority="26836">
      <formula>$V263=3</formula>
    </cfRule>
    <cfRule type="expression" dxfId="10409" priority="26837">
      <formula>$V263=2</formula>
    </cfRule>
    <cfRule type="expression" dxfId="10408" priority="26838">
      <formula>$V263=1</formula>
    </cfRule>
  </conditionalFormatting>
  <conditionalFormatting sqref="U264">
    <cfRule type="expression" dxfId="10407" priority="26827">
      <formula>$V264=4</formula>
    </cfRule>
    <cfRule type="expression" dxfId="10406" priority="26828">
      <formula>$V264=3</formula>
    </cfRule>
    <cfRule type="expression" dxfId="10405" priority="26829">
      <formula>$V264=2</formula>
    </cfRule>
    <cfRule type="expression" dxfId="10404" priority="26830">
      <formula>$V264=1</formula>
    </cfRule>
  </conditionalFormatting>
  <conditionalFormatting sqref="U264">
    <cfRule type="expression" dxfId="10403" priority="26823">
      <formula>$V264=4</formula>
    </cfRule>
    <cfRule type="expression" dxfId="10402" priority="26824">
      <formula>$V264=3</formula>
    </cfRule>
    <cfRule type="expression" dxfId="10401" priority="26825">
      <formula>$V264=2</formula>
    </cfRule>
    <cfRule type="expression" dxfId="10400" priority="26826">
      <formula>$V264=1</formula>
    </cfRule>
  </conditionalFormatting>
  <conditionalFormatting sqref="U263">
    <cfRule type="expression" dxfId="10399" priority="26790">
      <formula>$V263=4</formula>
    </cfRule>
    <cfRule type="expression" dxfId="10398" priority="26791">
      <formula>$V263=3</formula>
    </cfRule>
    <cfRule type="expression" dxfId="10397" priority="26792">
      <formula>$V263=2</formula>
    </cfRule>
    <cfRule type="expression" dxfId="10396" priority="26793">
      <formula>$V263=1</formula>
    </cfRule>
  </conditionalFormatting>
  <conditionalFormatting sqref="U263">
    <cfRule type="expression" dxfId="10395" priority="26786">
      <formula>$V263=4</formula>
    </cfRule>
    <cfRule type="expression" dxfId="10394" priority="26787">
      <formula>$V263=3</formula>
    </cfRule>
    <cfRule type="expression" dxfId="10393" priority="26788">
      <formula>$V263=2</formula>
    </cfRule>
    <cfRule type="expression" dxfId="10392" priority="26789">
      <formula>$V263=1</formula>
    </cfRule>
  </conditionalFormatting>
  <conditionalFormatting sqref="X266:Y273">
    <cfRule type="expression" dxfId="10391" priority="25048">
      <formula>$V266=4</formula>
    </cfRule>
    <cfRule type="expression" dxfId="10390" priority="25049">
      <formula>$V266=3</formula>
    </cfRule>
    <cfRule type="expression" dxfId="10389" priority="25050">
      <formula>$V266=2</formula>
    </cfRule>
    <cfRule type="expression" dxfId="10388" priority="25051">
      <formula>$V266=1</formula>
    </cfRule>
  </conditionalFormatting>
  <conditionalFormatting sqref="X266:Y273">
    <cfRule type="expression" dxfId="10387" priority="25052">
      <formula>#REF!=4</formula>
    </cfRule>
    <cfRule type="expression" dxfId="10386" priority="25053">
      <formula>#REF!=3</formula>
    </cfRule>
    <cfRule type="expression" dxfId="10385" priority="25054">
      <formula>#REF!=2</formula>
    </cfRule>
    <cfRule type="expression" dxfId="10384" priority="25055">
      <formula>#REF!=1</formula>
    </cfRule>
  </conditionalFormatting>
  <conditionalFormatting sqref="Y266:Y273">
    <cfRule type="expression" dxfId="10383" priority="25040">
      <formula>$V266=4</formula>
    </cfRule>
    <cfRule type="expression" dxfId="10382" priority="25041">
      <formula>$V266=3</formula>
    </cfRule>
    <cfRule type="expression" dxfId="10381" priority="25042">
      <formula>$V266=2</formula>
    </cfRule>
    <cfRule type="expression" dxfId="10380" priority="25043">
      <formula>$V266=1</formula>
    </cfRule>
  </conditionalFormatting>
  <conditionalFormatting sqref="Y266:Y273">
    <cfRule type="expression" dxfId="10379" priority="25044">
      <formula>#REF!=4</formula>
    </cfRule>
    <cfRule type="expression" dxfId="10378" priority="25045">
      <formula>#REF!=3</formula>
    </cfRule>
    <cfRule type="expression" dxfId="10377" priority="25046">
      <formula>#REF!=2</formula>
    </cfRule>
    <cfRule type="expression" dxfId="10376" priority="25047">
      <formula>#REF!=1</formula>
    </cfRule>
  </conditionalFormatting>
  <conditionalFormatting sqref="X266:X273">
    <cfRule type="expression" dxfId="10375" priority="25032">
      <formula>$V266=4</formula>
    </cfRule>
    <cfRule type="expression" dxfId="10374" priority="25033">
      <formula>$V266=3</formula>
    </cfRule>
    <cfRule type="expression" dxfId="10373" priority="25034">
      <formula>$V266=2</formula>
    </cfRule>
    <cfRule type="expression" dxfId="10372" priority="25035">
      <formula>$V266=1</formula>
    </cfRule>
  </conditionalFormatting>
  <conditionalFormatting sqref="X266:X273">
    <cfRule type="expression" dxfId="10371" priority="25036">
      <formula>#REF!=4</formula>
    </cfRule>
    <cfRule type="expression" dxfId="10370" priority="25037">
      <formula>#REF!=3</formula>
    </cfRule>
    <cfRule type="expression" dxfId="10369" priority="25038">
      <formula>#REF!=2</formula>
    </cfRule>
    <cfRule type="expression" dxfId="10368" priority="25039">
      <formula>#REF!=1</formula>
    </cfRule>
  </conditionalFormatting>
  <conditionalFormatting sqref="Y265">
    <cfRule type="expression" dxfId="10367" priority="25024">
      <formula>$V265=4</formula>
    </cfRule>
    <cfRule type="expression" dxfId="10366" priority="25025">
      <formula>$V265=3</formula>
    </cfRule>
    <cfRule type="expression" dxfId="10365" priority="25026">
      <formula>$V265=2</formula>
    </cfRule>
    <cfRule type="expression" dxfId="10364" priority="25027">
      <formula>$V265=1</formula>
    </cfRule>
  </conditionalFormatting>
  <conditionalFormatting sqref="Y265">
    <cfRule type="expression" dxfId="10363" priority="25028">
      <formula>#REF!=4</formula>
    </cfRule>
    <cfRule type="expression" dxfId="10362" priority="25029">
      <formula>#REF!=3</formula>
    </cfRule>
    <cfRule type="expression" dxfId="10361" priority="25030">
      <formula>#REF!=2</formula>
    </cfRule>
    <cfRule type="expression" dxfId="10360" priority="25031">
      <formula>#REF!=1</formula>
    </cfRule>
  </conditionalFormatting>
  <conditionalFormatting sqref="X265">
    <cfRule type="expression" dxfId="10359" priority="25016">
      <formula>$V265=4</formula>
    </cfRule>
    <cfRule type="expression" dxfId="10358" priority="25017">
      <formula>$V265=3</formula>
    </cfRule>
    <cfRule type="expression" dxfId="10357" priority="25018">
      <formula>$V265=2</formula>
    </cfRule>
    <cfRule type="expression" dxfId="10356" priority="25019">
      <formula>$V265=1</formula>
    </cfRule>
  </conditionalFormatting>
  <conditionalFormatting sqref="X265">
    <cfRule type="expression" dxfId="10355" priority="25020">
      <formula>#REF!=4</formula>
    </cfRule>
    <cfRule type="expression" dxfId="10354" priority="25021">
      <formula>#REF!=3</formula>
    </cfRule>
    <cfRule type="expression" dxfId="10353" priority="25022">
      <formula>#REF!=2</formula>
    </cfRule>
    <cfRule type="expression" dxfId="10352" priority="25023">
      <formula>#REF!=1</formula>
    </cfRule>
  </conditionalFormatting>
  <conditionalFormatting sqref="Q274:Q276">
    <cfRule type="expression" dxfId="10351" priority="22421">
      <formula>$V274=4</formula>
    </cfRule>
    <cfRule type="expression" dxfId="10350" priority="22422">
      <formula>$V274=3</formula>
    </cfRule>
    <cfRule type="expression" dxfId="10349" priority="22423">
      <formula>$V274=2</formula>
    </cfRule>
    <cfRule type="expression" dxfId="10348" priority="22424">
      <formula>$V274=1</formula>
    </cfRule>
  </conditionalFormatting>
  <conditionalFormatting sqref="Q276">
    <cfRule type="expression" dxfId="10347" priority="22417">
      <formula>$V276=4</formula>
    </cfRule>
    <cfRule type="expression" dxfId="10346" priority="22418">
      <formula>$V276=3</formula>
    </cfRule>
    <cfRule type="expression" dxfId="10345" priority="22419">
      <formula>$V276=2</formula>
    </cfRule>
    <cfRule type="expression" dxfId="10344" priority="22420">
      <formula>$V276=1</formula>
    </cfRule>
  </conditionalFormatting>
  <conditionalFormatting sqref="F274:H274">
    <cfRule type="expression" dxfId="10343" priority="22409">
      <formula>#REF!=4</formula>
    </cfRule>
    <cfRule type="expression" dxfId="10342" priority="22410">
      <formula>#REF!=3</formula>
    </cfRule>
    <cfRule type="expression" dxfId="10341" priority="22411">
      <formula>#REF!=2</formula>
    </cfRule>
    <cfRule type="expression" dxfId="10340" priority="22412">
      <formula>#REF!=1</formula>
    </cfRule>
    <cfRule type="expression" dxfId="10339" priority="22413">
      <formula>#REF!=4</formula>
    </cfRule>
    <cfRule type="expression" dxfId="10338" priority="22414">
      <formula>#REF!=3</formula>
    </cfRule>
    <cfRule type="expression" dxfId="10337" priority="22415">
      <formula>#REF!=2</formula>
    </cfRule>
    <cfRule type="expression" dxfId="10336" priority="22416">
      <formula>#REF!=1</formula>
    </cfRule>
  </conditionalFormatting>
  <conditionalFormatting sqref="F274:H274">
    <cfRule type="expression" dxfId="10335" priority="22405">
      <formula>$V274=4</formula>
    </cfRule>
    <cfRule type="expression" dxfId="10334" priority="22406">
      <formula>$V274=3</formula>
    </cfRule>
    <cfRule type="expression" dxfId="10333" priority="22407">
      <formula>$V274=2</formula>
    </cfRule>
    <cfRule type="expression" dxfId="10332" priority="22408">
      <formula>$V274=1</formula>
    </cfRule>
  </conditionalFormatting>
  <conditionalFormatting sqref="F274:H274">
    <cfRule type="expression" dxfId="10331" priority="22397">
      <formula>#REF!=4</formula>
    </cfRule>
    <cfRule type="expression" dxfId="10330" priority="22398">
      <formula>#REF!=3</formula>
    </cfRule>
    <cfRule type="expression" dxfId="10329" priority="22399">
      <formula>#REF!=2</formula>
    </cfRule>
    <cfRule type="expression" dxfId="10328" priority="22400">
      <formula>#REF!=1</formula>
    </cfRule>
    <cfRule type="expression" dxfId="10327" priority="22401">
      <formula>#REF!=4</formula>
    </cfRule>
    <cfRule type="expression" dxfId="10326" priority="22402">
      <formula>#REF!=3</formula>
    </cfRule>
    <cfRule type="expression" dxfId="10325" priority="22403">
      <formula>#REF!=2</formula>
    </cfRule>
    <cfRule type="expression" dxfId="10324" priority="22404">
      <formula>#REF!=1</formula>
    </cfRule>
  </conditionalFormatting>
  <conditionalFormatting sqref="F274:H274">
    <cfRule type="expression" dxfId="10323" priority="22393">
      <formula>$V274=4</formula>
    </cfRule>
    <cfRule type="expression" dxfId="10322" priority="22394">
      <formula>$V274=3</formula>
    </cfRule>
    <cfRule type="expression" dxfId="10321" priority="22395">
      <formula>$V274=2</formula>
    </cfRule>
    <cfRule type="expression" dxfId="10320" priority="22396">
      <formula>$V274=1</formula>
    </cfRule>
  </conditionalFormatting>
  <conditionalFormatting sqref="E275:E278">
    <cfRule type="expression" dxfId="10319" priority="21528">
      <formula>$V275=4</formula>
    </cfRule>
    <cfRule type="expression" dxfId="10318" priority="21529">
      <formula>$V275=3</formula>
    </cfRule>
    <cfRule type="expression" dxfId="10317" priority="21530">
      <formula>$V275=2</formula>
    </cfRule>
    <cfRule type="expression" dxfId="10316" priority="21531">
      <formula>$V275=1</formula>
    </cfRule>
  </conditionalFormatting>
  <conditionalFormatting sqref="F275:H278">
    <cfRule type="expression" dxfId="10315" priority="21520">
      <formula>#REF!=4</formula>
    </cfRule>
    <cfRule type="expression" dxfId="10314" priority="21521">
      <formula>#REF!=3</formula>
    </cfRule>
    <cfRule type="expression" dxfId="10313" priority="21522">
      <formula>#REF!=2</formula>
    </cfRule>
    <cfRule type="expression" dxfId="10312" priority="21523">
      <formula>#REF!=1</formula>
    </cfRule>
    <cfRule type="expression" dxfId="10311" priority="21524">
      <formula>#REF!=4</formula>
    </cfRule>
    <cfRule type="expression" dxfId="10310" priority="21525">
      <formula>#REF!=3</formula>
    </cfRule>
    <cfRule type="expression" dxfId="10309" priority="21526">
      <formula>#REF!=2</formula>
    </cfRule>
    <cfRule type="expression" dxfId="10308" priority="21527">
      <formula>#REF!=1</formula>
    </cfRule>
  </conditionalFormatting>
  <conditionalFormatting sqref="F275:H278">
    <cfRule type="expression" dxfId="10307" priority="21516">
      <formula>$V275=4</formula>
    </cfRule>
    <cfRule type="expression" dxfId="10306" priority="21517">
      <formula>$V275=3</formula>
    </cfRule>
    <cfRule type="expression" dxfId="10305" priority="21518">
      <formula>$V275=2</formula>
    </cfRule>
    <cfRule type="expression" dxfId="10304" priority="21519">
      <formula>$V275=1</formula>
    </cfRule>
  </conditionalFormatting>
  <conditionalFormatting sqref="F275:H278">
    <cfRule type="expression" dxfId="10303" priority="21508">
      <formula>#REF!=4</formula>
    </cfRule>
    <cfRule type="expression" dxfId="10302" priority="21509">
      <formula>#REF!=3</formula>
    </cfRule>
    <cfRule type="expression" dxfId="10301" priority="21510">
      <formula>#REF!=2</formula>
    </cfRule>
    <cfRule type="expression" dxfId="10300" priority="21511">
      <formula>#REF!=1</formula>
    </cfRule>
    <cfRule type="expression" dxfId="10299" priority="21512">
      <formula>#REF!=4</formula>
    </cfRule>
    <cfRule type="expression" dxfId="10298" priority="21513">
      <formula>#REF!=3</formula>
    </cfRule>
    <cfRule type="expression" dxfId="10297" priority="21514">
      <formula>#REF!=2</formula>
    </cfRule>
    <cfRule type="expression" dxfId="10296" priority="21515">
      <formula>#REF!=1</formula>
    </cfRule>
  </conditionalFormatting>
  <conditionalFormatting sqref="F275:H278">
    <cfRule type="expression" dxfId="10295" priority="21504">
      <formula>$V275=4</formula>
    </cfRule>
    <cfRule type="expression" dxfId="10294" priority="21505">
      <formula>$V275=3</formula>
    </cfRule>
    <cfRule type="expression" dxfId="10293" priority="21506">
      <formula>$V275=2</formula>
    </cfRule>
    <cfRule type="expression" dxfId="10292" priority="21507">
      <formula>$V275=1</formula>
    </cfRule>
  </conditionalFormatting>
  <conditionalFormatting sqref="T274:T278">
    <cfRule type="expression" dxfId="10291" priority="20639">
      <formula>$V274=4</formula>
    </cfRule>
    <cfRule type="expression" dxfId="10290" priority="20640">
      <formula>$V274=3</formula>
    </cfRule>
    <cfRule type="expression" dxfId="10289" priority="20641">
      <formula>$V274=2</formula>
    </cfRule>
    <cfRule type="expression" dxfId="10288" priority="20642">
      <formula>$V274=1</formula>
    </cfRule>
  </conditionalFormatting>
  <conditionalFormatting sqref="S274:S287">
    <cfRule type="expression" dxfId="10287" priority="20635">
      <formula>$V274=4</formula>
    </cfRule>
    <cfRule type="expression" dxfId="10286" priority="20636">
      <formula>$V274=3</formula>
    </cfRule>
    <cfRule type="expression" dxfId="10285" priority="20637">
      <formula>$V274=2</formula>
    </cfRule>
    <cfRule type="expression" dxfId="10284" priority="20638">
      <formula>$V274=1</formula>
    </cfRule>
  </conditionalFormatting>
  <conditionalFormatting sqref="U274">
    <cfRule type="expression" dxfId="10283" priority="20631">
      <formula>$V274=4</formula>
    </cfRule>
    <cfRule type="expression" dxfId="10282" priority="20632">
      <formula>$V274=3</formula>
    </cfRule>
    <cfRule type="expression" dxfId="10281" priority="20633">
      <formula>$V274=2</formula>
    </cfRule>
    <cfRule type="expression" dxfId="10280" priority="20634">
      <formula>$V274=1</formula>
    </cfRule>
  </conditionalFormatting>
  <conditionalFormatting sqref="U274">
    <cfRule type="expression" dxfId="10279" priority="20627">
      <formula>$V274=4</formula>
    </cfRule>
    <cfRule type="expression" dxfId="10278" priority="20628">
      <formula>$V274=3</formula>
    </cfRule>
    <cfRule type="expression" dxfId="10277" priority="20629">
      <formula>$V274=2</formula>
    </cfRule>
    <cfRule type="expression" dxfId="10276" priority="20630">
      <formula>$V274=1</formula>
    </cfRule>
  </conditionalFormatting>
  <conditionalFormatting sqref="U251:U252 U254">
    <cfRule type="expression" dxfId="10275" priority="20619">
      <formula>$V251=4</formula>
    </cfRule>
    <cfRule type="expression" dxfId="10274" priority="20620">
      <formula>$V251=3</formula>
    </cfRule>
    <cfRule type="expression" dxfId="10273" priority="20621">
      <formula>$V251=2</formula>
    </cfRule>
    <cfRule type="expression" dxfId="10272" priority="20622">
      <formula>$V251=1</formula>
    </cfRule>
  </conditionalFormatting>
  <conditionalFormatting sqref="I290:I336">
    <cfRule type="expression" dxfId="10271" priority="20548">
      <formula>#REF!=4</formula>
    </cfRule>
    <cfRule type="expression" dxfId="10270" priority="20549">
      <formula>#REF!=3</formula>
    </cfRule>
    <cfRule type="expression" dxfId="10269" priority="20550">
      <formula>#REF!=2</formula>
    </cfRule>
    <cfRule type="expression" dxfId="10268" priority="20551">
      <formula>#REF!=1</formula>
    </cfRule>
    <cfRule type="expression" dxfId="10267" priority="20552">
      <formula>#REF!=4</formula>
    </cfRule>
    <cfRule type="expression" dxfId="10266" priority="20553">
      <formula>#REF!=3</formula>
    </cfRule>
    <cfRule type="expression" dxfId="10265" priority="20554">
      <formula>#REF!=2</formula>
    </cfRule>
    <cfRule type="expression" dxfId="10264" priority="20555">
      <formula>#REF!=1</formula>
    </cfRule>
  </conditionalFormatting>
  <conditionalFormatting sqref="I290:I336">
    <cfRule type="expression" dxfId="10263" priority="20544">
      <formula>$V290=4</formula>
    </cfRule>
    <cfRule type="expression" dxfId="10262" priority="20545">
      <formula>$V290=3</formula>
    </cfRule>
    <cfRule type="expression" dxfId="10261" priority="20546">
      <formula>$V290=2</formula>
    </cfRule>
    <cfRule type="expression" dxfId="10260" priority="20547">
      <formula>$V290=1</formula>
    </cfRule>
  </conditionalFormatting>
  <conditionalFormatting sqref="I290:I336">
    <cfRule type="expression" dxfId="10259" priority="20540">
      <formula>$V290=4</formula>
    </cfRule>
    <cfRule type="expression" dxfId="10258" priority="20541">
      <formula>$V290=3</formula>
    </cfRule>
    <cfRule type="expression" dxfId="10257" priority="20542">
      <formula>$V290=2</formula>
    </cfRule>
    <cfRule type="expression" dxfId="10256" priority="20543">
      <formula>$V290=1</formula>
    </cfRule>
  </conditionalFormatting>
  <conditionalFormatting sqref="I290:I336">
    <cfRule type="expression" dxfId="10255" priority="20532">
      <formula>#REF!=4</formula>
    </cfRule>
    <cfRule type="expression" dxfId="10254" priority="20533">
      <formula>#REF!=3</formula>
    </cfRule>
    <cfRule type="expression" dxfId="10253" priority="20534">
      <formula>#REF!=2</formula>
    </cfRule>
    <cfRule type="expression" dxfId="10252" priority="20535">
      <formula>#REF!=1</formula>
    </cfRule>
    <cfRule type="expression" dxfId="10251" priority="20536">
      <formula>#REF!=4</formula>
    </cfRule>
    <cfRule type="expression" dxfId="10250" priority="20537">
      <formula>#REF!=3</formula>
    </cfRule>
    <cfRule type="expression" dxfId="10249" priority="20538">
      <formula>#REF!=2</formula>
    </cfRule>
    <cfRule type="expression" dxfId="10248" priority="20539">
      <formula>#REF!=1</formula>
    </cfRule>
  </conditionalFormatting>
  <conditionalFormatting sqref="I290:I336">
    <cfRule type="expression" dxfId="10247" priority="20524">
      <formula>#REF!=4</formula>
    </cfRule>
    <cfRule type="expression" dxfId="10246" priority="20525">
      <formula>#REF!=3</formula>
    </cfRule>
    <cfRule type="expression" dxfId="10245" priority="20526">
      <formula>#REF!=2</formula>
    </cfRule>
    <cfRule type="expression" dxfId="10244" priority="20527">
      <formula>#REF!=1</formula>
    </cfRule>
    <cfRule type="expression" dxfId="10243" priority="20528">
      <formula>#REF!=4</formula>
    </cfRule>
    <cfRule type="expression" dxfId="10242" priority="20529">
      <formula>#REF!=3</formula>
    </cfRule>
    <cfRule type="expression" dxfId="10241" priority="20530">
      <formula>#REF!=2</formula>
    </cfRule>
    <cfRule type="expression" dxfId="10240" priority="20531">
      <formula>#REF!=1</formula>
    </cfRule>
  </conditionalFormatting>
  <conditionalFormatting sqref="I290:I336">
    <cfRule type="expression" dxfId="10239" priority="20520">
      <formula>$V290=4</formula>
    </cfRule>
    <cfRule type="expression" dxfId="10238" priority="20521">
      <formula>$V290=3</formula>
    </cfRule>
    <cfRule type="expression" dxfId="10237" priority="20522">
      <formula>$V290=2</formula>
    </cfRule>
    <cfRule type="expression" dxfId="10236" priority="20523">
      <formula>$V290=1</formula>
    </cfRule>
  </conditionalFormatting>
  <conditionalFormatting sqref="I290:I336">
    <cfRule type="expression" dxfId="10235" priority="20516">
      <formula>$V290=4</formula>
    </cfRule>
    <cfRule type="expression" dxfId="10234" priority="20517">
      <formula>$V290=3</formula>
    </cfRule>
    <cfRule type="expression" dxfId="10233" priority="20518">
      <formula>$V290=2</formula>
    </cfRule>
    <cfRule type="expression" dxfId="10232" priority="20519">
      <formula>$V290=1</formula>
    </cfRule>
  </conditionalFormatting>
  <conditionalFormatting sqref="I290:I336">
    <cfRule type="expression" dxfId="10231" priority="20508">
      <formula>#REF!=4</formula>
    </cfRule>
    <cfRule type="expression" dxfId="10230" priority="20509">
      <formula>#REF!=3</formula>
    </cfRule>
    <cfRule type="expression" dxfId="10229" priority="20510">
      <formula>#REF!=2</formula>
    </cfRule>
    <cfRule type="expression" dxfId="10228" priority="20511">
      <formula>#REF!=1</formula>
    </cfRule>
    <cfRule type="expression" dxfId="10227" priority="20512">
      <formula>#REF!=4</formula>
    </cfRule>
    <cfRule type="expression" dxfId="10226" priority="20513">
      <formula>#REF!=3</formula>
    </cfRule>
    <cfRule type="expression" dxfId="10225" priority="20514">
      <formula>#REF!=2</formula>
    </cfRule>
    <cfRule type="expression" dxfId="10224" priority="20515">
      <formula>#REF!=1</formula>
    </cfRule>
  </conditionalFormatting>
  <conditionalFormatting sqref="J290:L290">
    <cfRule type="expression" dxfId="10223" priority="20504">
      <formula>$V290=4</formula>
    </cfRule>
    <cfRule type="expression" dxfId="10222" priority="20505">
      <formula>$V290=3</formula>
    </cfRule>
    <cfRule type="expression" dxfId="10221" priority="20506">
      <formula>$V290=2</formula>
    </cfRule>
    <cfRule type="expression" dxfId="10220" priority="20507">
      <formula>$V290=1</formula>
    </cfRule>
  </conditionalFormatting>
  <conditionalFormatting sqref="J290">
    <cfRule type="expression" dxfId="10219" priority="20492">
      <formula>#REF!=4</formula>
    </cfRule>
    <cfRule type="expression" dxfId="10218" priority="20493">
      <formula>#REF!=3</formula>
    </cfRule>
    <cfRule type="expression" dxfId="10217" priority="20494">
      <formula>#REF!=2</formula>
    </cfRule>
    <cfRule type="expression" dxfId="10216" priority="20495">
      <formula>#REF!=1</formula>
    </cfRule>
  </conditionalFormatting>
  <conditionalFormatting sqref="J290">
    <cfRule type="expression" dxfId="10215" priority="20496">
      <formula>#REF!=4</formula>
    </cfRule>
    <cfRule type="expression" dxfId="10214" priority="20497">
      <formula>#REF!=3</formula>
    </cfRule>
    <cfRule type="expression" dxfId="10213" priority="20498">
      <formula>#REF!=2</formula>
    </cfRule>
    <cfRule type="expression" dxfId="10212" priority="20499">
      <formula>#REF!=1</formula>
    </cfRule>
    <cfRule type="expression" dxfId="10211" priority="20500">
      <formula>#REF!=4</formula>
    </cfRule>
    <cfRule type="expression" dxfId="10210" priority="20501">
      <formula>#REF!=3</formula>
    </cfRule>
    <cfRule type="expression" dxfId="10209" priority="20502">
      <formula>#REF!=2</formula>
    </cfRule>
    <cfRule type="expression" dxfId="10208" priority="20503">
      <formula>#REF!=1</formula>
    </cfRule>
  </conditionalFormatting>
  <conditionalFormatting sqref="K290:K291 I290:I336">
    <cfRule type="expression" dxfId="10207" priority="20484">
      <formula>#REF!=4</formula>
    </cfRule>
    <cfRule type="expression" dxfId="10206" priority="20485">
      <formula>#REF!=3</formula>
    </cfRule>
    <cfRule type="expression" dxfId="10205" priority="20486">
      <formula>#REF!=2</formula>
    </cfRule>
    <cfRule type="expression" dxfId="10204" priority="20487">
      <formula>#REF!=1</formula>
    </cfRule>
    <cfRule type="expression" dxfId="10203" priority="20488">
      <formula>#REF!=4</formula>
    </cfRule>
    <cfRule type="expression" dxfId="10202" priority="20489">
      <formula>#REF!=3</formula>
    </cfRule>
    <cfRule type="expression" dxfId="10201" priority="20490">
      <formula>#REF!=2</formula>
    </cfRule>
    <cfRule type="expression" dxfId="10200" priority="20491">
      <formula>#REF!=1</formula>
    </cfRule>
  </conditionalFormatting>
  <conditionalFormatting sqref="I290:I336">
    <cfRule type="expression" dxfId="10199" priority="20480">
      <formula>$V290=4</formula>
    </cfRule>
    <cfRule type="expression" dxfId="10198" priority="20481">
      <formula>$V290=3</formula>
    </cfRule>
    <cfRule type="expression" dxfId="10197" priority="20482">
      <formula>$V290=2</formula>
    </cfRule>
    <cfRule type="expression" dxfId="10196" priority="20483">
      <formula>$V290=1</formula>
    </cfRule>
  </conditionalFormatting>
  <conditionalFormatting sqref="E287:E291">
    <cfRule type="expression" dxfId="10195" priority="20452">
      <formula>$V287=4</formula>
    </cfRule>
    <cfRule type="expression" dxfId="10194" priority="20453">
      <formula>$V287=3</formula>
    </cfRule>
    <cfRule type="expression" dxfId="10193" priority="20454">
      <formula>$V287=2</formula>
    </cfRule>
    <cfRule type="expression" dxfId="10192" priority="20455">
      <formula>$V287=1</formula>
    </cfRule>
  </conditionalFormatting>
  <conditionalFormatting sqref="F288:H291 F287:G287">
    <cfRule type="expression" dxfId="10191" priority="20444">
      <formula>#REF!=4</formula>
    </cfRule>
    <cfRule type="expression" dxfId="10190" priority="20445">
      <formula>#REF!=3</formula>
    </cfRule>
    <cfRule type="expression" dxfId="10189" priority="20446">
      <formula>#REF!=2</formula>
    </cfRule>
    <cfRule type="expression" dxfId="10188" priority="20447">
      <formula>#REF!=1</formula>
    </cfRule>
    <cfRule type="expression" dxfId="10187" priority="20448">
      <formula>#REF!=4</formula>
    </cfRule>
    <cfRule type="expression" dxfId="10186" priority="20449">
      <formula>#REF!=3</formula>
    </cfRule>
    <cfRule type="expression" dxfId="10185" priority="20450">
      <formula>#REF!=2</formula>
    </cfRule>
    <cfRule type="expression" dxfId="10184" priority="20451">
      <formula>#REF!=1</formula>
    </cfRule>
  </conditionalFormatting>
  <conditionalFormatting sqref="F288:H291 F287:G287">
    <cfRule type="expression" dxfId="10183" priority="20440">
      <formula>$V287=4</formula>
    </cfRule>
    <cfRule type="expression" dxfId="10182" priority="20441">
      <formula>$V287=3</formula>
    </cfRule>
    <cfRule type="expression" dxfId="10181" priority="20442">
      <formula>$V287=2</formula>
    </cfRule>
    <cfRule type="expression" dxfId="10180" priority="20443">
      <formula>$V287=1</formula>
    </cfRule>
  </conditionalFormatting>
  <conditionalFormatting sqref="F288:H291 F287:G287">
    <cfRule type="expression" dxfId="10179" priority="20432">
      <formula>#REF!=4</formula>
    </cfRule>
    <cfRule type="expression" dxfId="10178" priority="20433">
      <formula>#REF!=3</formula>
    </cfRule>
    <cfRule type="expression" dxfId="10177" priority="20434">
      <formula>#REF!=2</formula>
    </cfRule>
    <cfRule type="expression" dxfId="10176" priority="20435">
      <formula>#REF!=1</formula>
    </cfRule>
    <cfRule type="expression" dxfId="10175" priority="20436">
      <formula>#REF!=4</formula>
    </cfRule>
    <cfRule type="expression" dxfId="10174" priority="20437">
      <formula>#REF!=3</formula>
    </cfRule>
    <cfRule type="expression" dxfId="10173" priority="20438">
      <formula>#REF!=2</formula>
    </cfRule>
    <cfRule type="expression" dxfId="10172" priority="20439">
      <formula>#REF!=1</formula>
    </cfRule>
  </conditionalFormatting>
  <conditionalFormatting sqref="F288:H291 F287:G287">
    <cfRule type="expression" dxfId="10171" priority="20428">
      <formula>$V287=4</formula>
    </cfRule>
    <cfRule type="expression" dxfId="10170" priority="20429">
      <formula>$V287=3</formula>
    </cfRule>
    <cfRule type="expression" dxfId="10169" priority="20430">
      <formula>$V287=2</formula>
    </cfRule>
    <cfRule type="expression" dxfId="10168" priority="20431">
      <formula>$V287=1</formula>
    </cfRule>
  </conditionalFormatting>
  <conditionalFormatting sqref="V287:W287">
    <cfRule type="expression" dxfId="10167" priority="19563">
      <formula>$V287=4</formula>
    </cfRule>
    <cfRule type="expression" dxfId="10166" priority="19564">
      <formula>$V287=3</formula>
    </cfRule>
    <cfRule type="expression" dxfId="10165" priority="19565">
      <formula>$V287=2</formula>
    </cfRule>
    <cfRule type="expression" dxfId="10164" priority="19566">
      <formula>$V287=1</formula>
    </cfRule>
  </conditionalFormatting>
  <conditionalFormatting sqref="Y287:Y303">
    <cfRule type="expression" dxfId="10163" priority="19555">
      <formula>$V287=4</formula>
    </cfRule>
    <cfRule type="expression" dxfId="10162" priority="19556">
      <formula>$V287=3</formula>
    </cfRule>
    <cfRule type="expression" dxfId="10161" priority="19557">
      <formula>$V287=2</formula>
    </cfRule>
    <cfRule type="expression" dxfId="10160" priority="19558">
      <formula>$V287=1</formula>
    </cfRule>
  </conditionalFormatting>
  <conditionalFormatting sqref="Y287:Y303">
    <cfRule type="expression" dxfId="10159" priority="19559">
      <formula>#REF!=4</formula>
    </cfRule>
    <cfRule type="expression" dxfId="10158" priority="19560">
      <formula>#REF!=3</formula>
    </cfRule>
    <cfRule type="expression" dxfId="10157" priority="19561">
      <formula>#REF!=2</formula>
    </cfRule>
    <cfRule type="expression" dxfId="10156" priority="19562">
      <formula>#REF!=1</formula>
    </cfRule>
  </conditionalFormatting>
  <conditionalFormatting sqref="X287:X303">
    <cfRule type="expression" dxfId="10155" priority="19547">
      <formula>$V287=4</formula>
    </cfRule>
    <cfRule type="expression" dxfId="10154" priority="19548">
      <formula>$V287=3</formula>
    </cfRule>
    <cfRule type="expression" dxfId="10153" priority="19549">
      <formula>$V287=2</formula>
    </cfRule>
    <cfRule type="expression" dxfId="10152" priority="19550">
      <formula>$V287=1</formula>
    </cfRule>
  </conditionalFormatting>
  <conditionalFormatting sqref="X287:X303">
    <cfRule type="expression" dxfId="10151" priority="19551">
      <formula>#REF!=4</formula>
    </cfRule>
    <cfRule type="expression" dxfId="10150" priority="19552">
      <formula>#REF!=3</formula>
    </cfRule>
    <cfRule type="expression" dxfId="10149" priority="19553">
      <formula>#REF!=2</formula>
    </cfRule>
    <cfRule type="expression" dxfId="10148" priority="19554">
      <formula>#REF!=1</formula>
    </cfRule>
  </conditionalFormatting>
  <conditionalFormatting sqref="T287">
    <cfRule type="expression" dxfId="10147" priority="19543">
      <formula>$V287=4</formula>
    </cfRule>
    <cfRule type="expression" dxfId="10146" priority="19544">
      <formula>$V287=3</formula>
    </cfRule>
    <cfRule type="expression" dxfId="10145" priority="19545">
      <formula>$V287=2</formula>
    </cfRule>
    <cfRule type="expression" dxfId="10144" priority="19546">
      <formula>$V287=1</formula>
    </cfRule>
  </conditionalFormatting>
  <conditionalFormatting sqref="S287">
    <cfRule type="expression" dxfId="10143" priority="19539">
      <formula>$V287=4</formula>
    </cfRule>
    <cfRule type="expression" dxfId="10142" priority="19540">
      <formula>$V287=3</formula>
    </cfRule>
    <cfRule type="expression" dxfId="10141" priority="19541">
      <formula>$V287=2</formula>
    </cfRule>
    <cfRule type="expression" dxfId="10140" priority="19542">
      <formula>$V287=1</formula>
    </cfRule>
  </conditionalFormatting>
  <conditionalFormatting sqref="V256">
    <cfRule type="expression" dxfId="10139" priority="19527">
      <formula>$V256=4</formula>
    </cfRule>
    <cfRule type="expression" dxfId="10138" priority="19528">
      <formula>$V256=3</formula>
    </cfRule>
    <cfRule type="expression" dxfId="10137" priority="19529">
      <formula>$V256=2</formula>
    </cfRule>
    <cfRule type="expression" dxfId="10136" priority="19530">
      <formula>$V256=1</formula>
    </cfRule>
  </conditionalFormatting>
  <conditionalFormatting sqref="U256">
    <cfRule type="expression" dxfId="10135" priority="19523">
      <formula>$V256=4</formula>
    </cfRule>
    <cfRule type="expression" dxfId="10134" priority="19524">
      <formula>$V256=3</formula>
    </cfRule>
    <cfRule type="expression" dxfId="10133" priority="19525">
      <formula>$V256=2</formula>
    </cfRule>
    <cfRule type="expression" dxfId="10132" priority="19526">
      <formula>$V256=1</formula>
    </cfRule>
  </conditionalFormatting>
  <conditionalFormatting sqref="U256">
    <cfRule type="expression" dxfId="10131" priority="19519">
      <formula>$V256=4</formula>
    </cfRule>
    <cfRule type="expression" dxfId="10130" priority="19520">
      <formula>$V256=3</formula>
    </cfRule>
    <cfRule type="expression" dxfId="10129" priority="19521">
      <formula>$V256=2</formula>
    </cfRule>
    <cfRule type="expression" dxfId="10128" priority="19522">
      <formula>$V256=1</formula>
    </cfRule>
  </conditionalFormatting>
  <conditionalFormatting sqref="F278:H282 F284:G287">
    <cfRule type="expression" dxfId="10127" priority="19507">
      <formula>#REF!=4</formula>
    </cfRule>
    <cfRule type="expression" dxfId="10126" priority="19508">
      <formula>#REF!=3</formula>
    </cfRule>
    <cfRule type="expression" dxfId="10125" priority="19509">
      <formula>#REF!=2</formula>
    </cfRule>
    <cfRule type="expression" dxfId="10124" priority="19510">
      <formula>#REF!=1</formula>
    </cfRule>
    <cfRule type="expression" dxfId="10123" priority="19511">
      <formula>#REF!=4</formula>
    </cfRule>
    <cfRule type="expression" dxfId="10122" priority="19512">
      <formula>#REF!=3</formula>
    </cfRule>
    <cfRule type="expression" dxfId="10121" priority="19513">
      <formula>#REF!=2</formula>
    </cfRule>
    <cfRule type="expression" dxfId="10120" priority="19514">
      <formula>#REF!=1</formula>
    </cfRule>
  </conditionalFormatting>
  <conditionalFormatting sqref="F278:H280">
    <cfRule type="expression" dxfId="10119" priority="19503">
      <formula>$V278=4</formula>
    </cfRule>
    <cfRule type="expression" dxfId="10118" priority="19504">
      <formula>$V278=3</formula>
    </cfRule>
    <cfRule type="expression" dxfId="10117" priority="19505">
      <formula>$V278=2</formula>
    </cfRule>
    <cfRule type="expression" dxfId="10116" priority="19506">
      <formula>$V278=1</formula>
    </cfRule>
  </conditionalFormatting>
  <conditionalFormatting sqref="F278:H282 F284:G287">
    <cfRule type="expression" dxfId="10115" priority="19495">
      <formula>#REF!=4</formula>
    </cfRule>
    <cfRule type="expression" dxfId="10114" priority="19496">
      <formula>#REF!=3</formula>
    </cfRule>
    <cfRule type="expression" dxfId="10113" priority="19497">
      <formula>#REF!=2</formula>
    </cfRule>
    <cfRule type="expression" dxfId="10112" priority="19498">
      <formula>#REF!=1</formula>
    </cfRule>
    <cfRule type="expression" dxfId="10111" priority="19499">
      <formula>#REF!=4</formula>
    </cfRule>
    <cfRule type="expression" dxfId="10110" priority="19500">
      <formula>#REF!=3</formula>
    </cfRule>
    <cfRule type="expression" dxfId="10109" priority="19501">
      <formula>#REF!=2</formula>
    </cfRule>
    <cfRule type="expression" dxfId="10108" priority="19502">
      <formula>#REF!=1</formula>
    </cfRule>
  </conditionalFormatting>
  <conditionalFormatting sqref="F278:H280">
    <cfRule type="expression" dxfId="10107" priority="19491">
      <formula>$V278=4</formula>
    </cfRule>
    <cfRule type="expression" dxfId="10106" priority="19492">
      <formula>$V278=3</formula>
    </cfRule>
    <cfRule type="expression" dxfId="10105" priority="19493">
      <formula>$V278=2</formula>
    </cfRule>
    <cfRule type="expression" dxfId="10104" priority="19494">
      <formula>$V278=1</formula>
    </cfRule>
  </conditionalFormatting>
  <conditionalFormatting sqref="B275">
    <cfRule type="expression" dxfId="10103" priority="19487">
      <formula>$V275=4</formula>
    </cfRule>
    <cfRule type="expression" dxfId="10102" priority="19488">
      <formula>$V275=3</formula>
    </cfRule>
    <cfRule type="expression" dxfId="10101" priority="19489">
      <formula>$V275=2</formula>
    </cfRule>
    <cfRule type="expression" dxfId="10100" priority="19490">
      <formula>$V275=1</formula>
    </cfRule>
  </conditionalFormatting>
  <conditionalFormatting sqref="B278">
    <cfRule type="expression" dxfId="10099" priority="19483">
      <formula>$V278=4</formula>
    </cfRule>
    <cfRule type="expression" dxfId="10098" priority="19484">
      <formula>$V278=3</formula>
    </cfRule>
    <cfRule type="expression" dxfId="10097" priority="19485">
      <formula>$V278=2</formula>
    </cfRule>
    <cfRule type="expression" dxfId="10096" priority="19486">
      <formula>$V278=1</formula>
    </cfRule>
  </conditionalFormatting>
  <conditionalFormatting sqref="B279">
    <cfRule type="expression" dxfId="10095" priority="19479">
      <formula>$V279=4</formula>
    </cfRule>
    <cfRule type="expression" dxfId="10094" priority="19480">
      <formula>$V279=3</formula>
    </cfRule>
    <cfRule type="expression" dxfId="10093" priority="19481">
      <formula>$V279=2</formula>
    </cfRule>
    <cfRule type="expression" dxfId="10092" priority="19482">
      <formula>$V279=1</formula>
    </cfRule>
  </conditionalFormatting>
  <conditionalFormatting sqref="B191">
    <cfRule type="expression" dxfId="10091" priority="19475">
      <formula>$V191=4</formula>
    </cfRule>
    <cfRule type="expression" dxfId="10090" priority="19476">
      <formula>$V191=3</formula>
    </cfRule>
    <cfRule type="expression" dxfId="10089" priority="19477">
      <formula>$V191=2</formula>
    </cfRule>
    <cfRule type="expression" dxfId="10088" priority="19478">
      <formula>$V191=1</formula>
    </cfRule>
  </conditionalFormatting>
  <conditionalFormatting sqref="Q278:Q287">
    <cfRule type="expression" dxfId="10087" priority="18610">
      <formula>$V278=4</formula>
    </cfRule>
    <cfRule type="expression" dxfId="10086" priority="18611">
      <formula>$V278=3</formula>
    </cfRule>
    <cfRule type="expression" dxfId="10085" priority="18612">
      <formula>$V278=2</formula>
    </cfRule>
    <cfRule type="expression" dxfId="10084" priority="18613">
      <formula>$V278=1</formula>
    </cfRule>
  </conditionalFormatting>
  <conditionalFormatting sqref="B303:C303">
    <cfRule type="expression" dxfId="10083" priority="18606">
      <formula>$V303=4</formula>
    </cfRule>
    <cfRule type="expression" dxfId="10082" priority="18607">
      <formula>$V303=3</formula>
    </cfRule>
    <cfRule type="expression" dxfId="10081" priority="18608">
      <formula>$V303=2</formula>
    </cfRule>
    <cfRule type="expression" dxfId="10080" priority="18609">
      <formula>$V303=1</formula>
    </cfRule>
  </conditionalFormatting>
  <conditionalFormatting sqref="Y303">
    <cfRule type="expression" dxfId="10079" priority="18598">
      <formula>$V303=4</formula>
    </cfRule>
    <cfRule type="expression" dxfId="10078" priority="18599">
      <formula>$V303=3</formula>
    </cfRule>
    <cfRule type="expression" dxfId="10077" priority="18600">
      <formula>$V303=2</formula>
    </cfRule>
    <cfRule type="expression" dxfId="10076" priority="18601">
      <formula>$V303=1</formula>
    </cfRule>
  </conditionalFormatting>
  <conditionalFormatting sqref="Y303">
    <cfRule type="expression" dxfId="10075" priority="18602">
      <formula>#REF!=4</formula>
    </cfRule>
    <cfRule type="expression" dxfId="10074" priority="18603">
      <formula>#REF!=3</formula>
    </cfRule>
    <cfRule type="expression" dxfId="10073" priority="18604">
      <formula>#REF!=2</formula>
    </cfRule>
    <cfRule type="expression" dxfId="10072" priority="18605">
      <formula>#REF!=1</formula>
    </cfRule>
  </conditionalFormatting>
  <conditionalFormatting sqref="X303">
    <cfRule type="expression" dxfId="10071" priority="18590">
      <formula>$V303=4</formula>
    </cfRule>
    <cfRule type="expression" dxfId="10070" priority="18591">
      <formula>$V303=3</formula>
    </cfRule>
    <cfRule type="expression" dxfId="10069" priority="18592">
      <formula>$V303=2</formula>
    </cfRule>
    <cfRule type="expression" dxfId="10068" priority="18593">
      <formula>$V303=1</formula>
    </cfRule>
  </conditionalFormatting>
  <conditionalFormatting sqref="X303">
    <cfRule type="expression" dxfId="10067" priority="18594">
      <formula>#REF!=4</formula>
    </cfRule>
    <cfRule type="expression" dxfId="10066" priority="18595">
      <formula>#REF!=3</formula>
    </cfRule>
    <cfRule type="expression" dxfId="10065" priority="18596">
      <formula>#REF!=2</formula>
    </cfRule>
    <cfRule type="expression" dxfId="10064" priority="18597">
      <formula>#REF!=1</formula>
    </cfRule>
  </conditionalFormatting>
  <conditionalFormatting sqref="P304:P316">
    <cfRule type="expression" dxfId="10063" priority="18578">
      <formula>$V304=4</formula>
    </cfRule>
    <cfRule type="expression" dxfId="10062" priority="18579">
      <formula>$V304=3</formula>
    </cfRule>
    <cfRule type="expression" dxfId="10061" priority="18580">
      <formula>$V304=2</formula>
    </cfRule>
    <cfRule type="expression" dxfId="10060" priority="18581">
      <formula>$V304=1</formula>
    </cfRule>
  </conditionalFormatting>
  <conditionalFormatting sqref="O304:O316">
    <cfRule type="expression" dxfId="10059" priority="18574">
      <formula>#REF!=4</formula>
    </cfRule>
    <cfRule type="expression" dxfId="10058" priority="18575">
      <formula>#REF!=3</formula>
    </cfRule>
    <cfRule type="expression" dxfId="10057" priority="18576">
      <formula>#REF!=2</formula>
    </cfRule>
    <cfRule type="expression" dxfId="10056" priority="18577">
      <formula>#REF!=1</formula>
    </cfRule>
  </conditionalFormatting>
  <conditionalFormatting sqref="O304:O316">
    <cfRule type="expression" dxfId="10055" priority="18570">
      <formula>$V304=4</formula>
    </cfRule>
    <cfRule type="expression" dxfId="10054" priority="18571">
      <formula>$V304=3</formula>
    </cfRule>
    <cfRule type="expression" dxfId="10053" priority="18572">
      <formula>$V304=2</formula>
    </cfRule>
    <cfRule type="expression" dxfId="10052" priority="18573">
      <formula>$V304=1</formula>
    </cfRule>
  </conditionalFormatting>
  <conditionalFormatting sqref="P304:P316">
    <cfRule type="expression" dxfId="10051" priority="18566">
      <formula>$V304=4</formula>
    </cfRule>
    <cfRule type="expression" dxfId="10050" priority="18567">
      <formula>$V304=3</formula>
    </cfRule>
    <cfRule type="expression" dxfId="10049" priority="18568">
      <formula>$V304=2</formula>
    </cfRule>
    <cfRule type="expression" dxfId="10048" priority="18569">
      <formula>$V304=1</formula>
    </cfRule>
  </conditionalFormatting>
  <conditionalFormatting sqref="O304:O316">
    <cfRule type="expression" dxfId="10047" priority="18562">
      <formula>#REF!=4</formula>
    </cfRule>
    <cfRule type="expression" dxfId="10046" priority="18563">
      <formula>#REF!=3</formula>
    </cfRule>
    <cfRule type="expression" dxfId="10045" priority="18564">
      <formula>#REF!=2</formula>
    </cfRule>
    <cfRule type="expression" dxfId="10044" priority="18565">
      <formula>#REF!=1</formula>
    </cfRule>
  </conditionalFormatting>
  <conditionalFormatting sqref="O304:O316">
    <cfRule type="expression" dxfId="10043" priority="18558">
      <formula>$V304=4</formula>
    </cfRule>
    <cfRule type="expression" dxfId="10042" priority="18559">
      <formula>$V304=3</formula>
    </cfRule>
    <cfRule type="expression" dxfId="10041" priority="18560">
      <formula>$V304=2</formula>
    </cfRule>
    <cfRule type="expression" dxfId="10040" priority="18561">
      <formula>$V304=1</formula>
    </cfRule>
  </conditionalFormatting>
  <conditionalFormatting sqref="O304:P316">
    <cfRule type="expression" dxfId="10039" priority="18554">
      <formula>$V304=4</formula>
    </cfRule>
    <cfRule type="expression" dxfId="10038" priority="18555">
      <formula>$V304=3</formula>
    </cfRule>
    <cfRule type="expression" dxfId="10037" priority="18556">
      <formula>$V304=2</formula>
    </cfRule>
    <cfRule type="expression" dxfId="10036" priority="18557">
      <formula>$V304=1</formula>
    </cfRule>
  </conditionalFormatting>
  <conditionalFormatting sqref="O304:O316">
    <cfRule type="expression" dxfId="10035" priority="18550">
      <formula>#REF!=4</formula>
    </cfRule>
    <cfRule type="expression" dxfId="10034" priority="18551">
      <formula>#REF!=3</formula>
    </cfRule>
    <cfRule type="expression" dxfId="10033" priority="18552">
      <formula>#REF!=2</formula>
    </cfRule>
    <cfRule type="expression" dxfId="10032" priority="18553">
      <formula>#REF!=1</formula>
    </cfRule>
  </conditionalFormatting>
  <conditionalFormatting sqref="Q304:T304">
    <cfRule type="expression" dxfId="10031" priority="18546">
      <formula>$V304=4</formula>
    </cfRule>
    <cfRule type="expression" dxfId="10030" priority="18547">
      <formula>$V304=3</formula>
    </cfRule>
    <cfRule type="expression" dxfId="10029" priority="18548">
      <formula>$V304=2</formula>
    </cfRule>
    <cfRule type="expression" dxfId="10028" priority="18549">
      <formula>$V304=1</formula>
    </cfRule>
  </conditionalFormatting>
  <conditionalFormatting sqref="Y304:Y316">
    <cfRule type="expression" dxfId="10027" priority="18538">
      <formula>$V304=4</formula>
    </cfRule>
    <cfRule type="expression" dxfId="10026" priority="18539">
      <formula>$V304=3</formula>
    </cfRule>
    <cfRule type="expression" dxfId="10025" priority="18540">
      <formula>$V304=2</formula>
    </cfRule>
    <cfRule type="expression" dxfId="10024" priority="18541">
      <formula>$V304=1</formula>
    </cfRule>
  </conditionalFormatting>
  <conditionalFormatting sqref="Y304:Y316">
    <cfRule type="expression" dxfId="10023" priority="18542">
      <formula>#REF!=4</formula>
    </cfRule>
    <cfRule type="expression" dxfId="10022" priority="18543">
      <formula>#REF!=3</formula>
    </cfRule>
    <cfRule type="expression" dxfId="10021" priority="18544">
      <formula>#REF!=2</formula>
    </cfRule>
    <cfRule type="expression" dxfId="10020" priority="18545">
      <formula>#REF!=1</formula>
    </cfRule>
  </conditionalFormatting>
  <conditionalFormatting sqref="X304:X316">
    <cfRule type="expression" dxfId="10019" priority="18530">
      <formula>$V304=4</formula>
    </cfRule>
    <cfRule type="expression" dxfId="10018" priority="18531">
      <formula>$V304=3</formula>
    </cfRule>
    <cfRule type="expression" dxfId="10017" priority="18532">
      <formula>$V304=2</formula>
    </cfRule>
    <cfRule type="expression" dxfId="10016" priority="18533">
      <formula>$V304=1</formula>
    </cfRule>
  </conditionalFormatting>
  <conditionalFormatting sqref="X304:X316">
    <cfRule type="expression" dxfId="10015" priority="18534">
      <formula>#REF!=4</formula>
    </cfRule>
    <cfRule type="expression" dxfId="10014" priority="18535">
      <formula>#REF!=3</formula>
    </cfRule>
    <cfRule type="expression" dxfId="10013" priority="18536">
      <formula>#REF!=2</formula>
    </cfRule>
    <cfRule type="expression" dxfId="10012" priority="18537">
      <formula>#REF!=1</formula>
    </cfRule>
  </conditionalFormatting>
  <conditionalFormatting sqref="U310:U313 U304:U305">
    <cfRule type="expression" dxfId="10011" priority="18526">
      <formula>$V304=4</formula>
    </cfRule>
    <cfRule type="expression" dxfId="10010" priority="18527">
      <formula>$V304=3</formula>
    </cfRule>
    <cfRule type="expression" dxfId="10009" priority="18528">
      <formula>$V304=2</formula>
    </cfRule>
    <cfRule type="expression" dxfId="10008" priority="18529">
      <formula>$V304=1</formula>
    </cfRule>
  </conditionalFormatting>
  <conditionalFormatting sqref="U310:U313 U304:U305">
    <cfRule type="expression" dxfId="10007" priority="18522">
      <formula>$V304=4</formula>
    </cfRule>
    <cfRule type="expression" dxfId="10006" priority="18523">
      <formula>$V304=3</formula>
    </cfRule>
    <cfRule type="expression" dxfId="10005" priority="18524">
      <formula>$V304=2</formula>
    </cfRule>
    <cfRule type="expression" dxfId="10004" priority="18525">
      <formula>$V304=1</formula>
    </cfRule>
  </conditionalFormatting>
  <conditionalFormatting sqref="U262">
    <cfRule type="expression" dxfId="10003" priority="17636">
      <formula>$V262=4</formula>
    </cfRule>
    <cfRule type="expression" dxfId="10002" priority="17637">
      <formula>$V262=3</formula>
    </cfRule>
    <cfRule type="expression" dxfId="10001" priority="17638">
      <formula>$V262=2</formula>
    </cfRule>
    <cfRule type="expression" dxfId="10000" priority="17639">
      <formula>$V262=1</formula>
    </cfRule>
  </conditionalFormatting>
  <conditionalFormatting sqref="U247">
    <cfRule type="expression" dxfId="9999" priority="17632">
      <formula>$V247=4</formula>
    </cfRule>
    <cfRule type="expression" dxfId="9998" priority="17633">
      <formula>$V247=3</formula>
    </cfRule>
    <cfRule type="expression" dxfId="9997" priority="17634">
      <formula>$V247=2</formula>
    </cfRule>
    <cfRule type="expression" dxfId="9996" priority="17635">
      <formula>$V247=1</formula>
    </cfRule>
  </conditionalFormatting>
  <conditionalFormatting sqref="E280">
    <cfRule type="expression" dxfId="9995" priority="17607">
      <formula>$V280=4</formula>
    </cfRule>
    <cfRule type="expression" dxfId="9994" priority="17608">
      <formula>$V280=3</formula>
    </cfRule>
    <cfRule type="expression" dxfId="9993" priority="17609">
      <formula>$V280=2</formula>
    </cfRule>
    <cfRule type="expression" dxfId="9992" priority="17610">
      <formula>$V280=1</formula>
    </cfRule>
  </conditionalFormatting>
  <conditionalFormatting sqref="F280:H280">
    <cfRule type="expression" dxfId="9991" priority="17599">
      <formula>#REF!=4</formula>
    </cfRule>
    <cfRule type="expression" dxfId="9990" priority="17600">
      <formula>#REF!=3</formula>
    </cfRule>
    <cfRule type="expression" dxfId="9989" priority="17601">
      <formula>#REF!=2</formula>
    </cfRule>
    <cfRule type="expression" dxfId="9988" priority="17602">
      <formula>#REF!=1</formula>
    </cfRule>
    <cfRule type="expression" dxfId="9987" priority="17603">
      <formula>#REF!=4</formula>
    </cfRule>
    <cfRule type="expression" dxfId="9986" priority="17604">
      <formula>#REF!=3</formula>
    </cfRule>
    <cfRule type="expression" dxfId="9985" priority="17605">
      <formula>#REF!=2</formula>
    </cfRule>
    <cfRule type="expression" dxfId="9984" priority="17606">
      <formula>#REF!=1</formula>
    </cfRule>
  </conditionalFormatting>
  <conditionalFormatting sqref="F280:H280">
    <cfRule type="expression" dxfId="9983" priority="17595">
      <formula>$V280=4</formula>
    </cfRule>
    <cfRule type="expression" dxfId="9982" priority="17596">
      <formula>$V280=3</formula>
    </cfRule>
    <cfRule type="expression" dxfId="9981" priority="17597">
      <formula>$V280=2</formula>
    </cfRule>
    <cfRule type="expression" dxfId="9980" priority="17598">
      <formula>$V280=1</formula>
    </cfRule>
  </conditionalFormatting>
  <conditionalFormatting sqref="F280:H280">
    <cfRule type="expression" dxfId="9979" priority="17587">
      <formula>#REF!=4</formula>
    </cfRule>
    <cfRule type="expression" dxfId="9978" priority="17588">
      <formula>#REF!=3</formula>
    </cfRule>
    <cfRule type="expression" dxfId="9977" priority="17589">
      <formula>#REF!=2</formula>
    </cfRule>
    <cfRule type="expression" dxfId="9976" priority="17590">
      <formula>#REF!=1</formula>
    </cfRule>
    <cfRule type="expression" dxfId="9975" priority="17591">
      <formula>#REF!=4</formula>
    </cfRule>
    <cfRule type="expression" dxfId="9974" priority="17592">
      <formula>#REF!=3</formula>
    </cfRule>
    <cfRule type="expression" dxfId="9973" priority="17593">
      <formula>#REF!=2</formula>
    </cfRule>
    <cfRule type="expression" dxfId="9972" priority="17594">
      <formula>#REF!=1</formula>
    </cfRule>
  </conditionalFormatting>
  <conditionalFormatting sqref="F280:H280">
    <cfRule type="expression" dxfId="9971" priority="17583">
      <formula>$V280=4</formula>
    </cfRule>
    <cfRule type="expression" dxfId="9970" priority="17584">
      <formula>$V280=3</formula>
    </cfRule>
    <cfRule type="expression" dxfId="9969" priority="17585">
      <formula>$V280=2</formula>
    </cfRule>
    <cfRule type="expression" dxfId="9968" priority="17586">
      <formula>$V280=1</formula>
    </cfRule>
  </conditionalFormatting>
  <conditionalFormatting sqref="U278 U284:U286">
    <cfRule type="expression" dxfId="9967" priority="16718">
      <formula>$V278=4</formula>
    </cfRule>
    <cfRule type="expression" dxfId="9966" priority="16719">
      <formula>$V278=3</formula>
    </cfRule>
    <cfRule type="expression" dxfId="9965" priority="16720">
      <formula>$V278=2</formula>
    </cfRule>
    <cfRule type="expression" dxfId="9964" priority="16721">
      <formula>$V278=1</formula>
    </cfRule>
  </conditionalFormatting>
  <conditionalFormatting sqref="U278 U284:U286">
    <cfRule type="expression" dxfId="9963" priority="16714">
      <formula>$V278=4</formula>
    </cfRule>
    <cfRule type="expression" dxfId="9962" priority="16715">
      <formula>$V278=3</formula>
    </cfRule>
    <cfRule type="expression" dxfId="9961" priority="16716">
      <formula>$V278=2</formula>
    </cfRule>
    <cfRule type="expression" dxfId="9960" priority="16717">
      <formula>$V278=1</formula>
    </cfRule>
  </conditionalFormatting>
  <conditionalFormatting sqref="E282">
    <cfRule type="expression" dxfId="9959" priority="16710">
      <formula>$V282=4</formula>
    </cfRule>
    <cfRule type="expression" dxfId="9958" priority="16711">
      <formula>$V282=3</formula>
    </cfRule>
    <cfRule type="expression" dxfId="9957" priority="16712">
      <formula>$V282=2</formula>
    </cfRule>
    <cfRule type="expression" dxfId="9956" priority="16713">
      <formula>$V282=1</formula>
    </cfRule>
  </conditionalFormatting>
  <conditionalFormatting sqref="F282:H282">
    <cfRule type="expression" dxfId="9955" priority="16702">
      <formula>#REF!=4</formula>
    </cfRule>
    <cfRule type="expression" dxfId="9954" priority="16703">
      <formula>#REF!=3</formula>
    </cfRule>
    <cfRule type="expression" dxfId="9953" priority="16704">
      <formula>#REF!=2</formula>
    </cfRule>
    <cfRule type="expression" dxfId="9952" priority="16705">
      <formula>#REF!=1</formula>
    </cfRule>
    <cfRule type="expression" dxfId="9951" priority="16706">
      <formula>#REF!=4</formula>
    </cfRule>
    <cfRule type="expression" dxfId="9950" priority="16707">
      <formula>#REF!=3</formula>
    </cfRule>
    <cfRule type="expression" dxfId="9949" priority="16708">
      <formula>#REF!=2</formula>
    </cfRule>
    <cfRule type="expression" dxfId="9948" priority="16709">
      <formula>#REF!=1</formula>
    </cfRule>
  </conditionalFormatting>
  <conditionalFormatting sqref="F282:H282">
    <cfRule type="expression" dxfId="9947" priority="16698">
      <formula>$V282=4</formula>
    </cfRule>
    <cfRule type="expression" dxfId="9946" priority="16699">
      <formula>$V282=3</formula>
    </cfRule>
    <cfRule type="expression" dxfId="9945" priority="16700">
      <formula>$V282=2</formula>
    </cfRule>
    <cfRule type="expression" dxfId="9944" priority="16701">
      <formula>$V282=1</formula>
    </cfRule>
  </conditionalFormatting>
  <conditionalFormatting sqref="F282:H282">
    <cfRule type="expression" dxfId="9943" priority="16690">
      <formula>#REF!=4</formula>
    </cfRule>
    <cfRule type="expression" dxfId="9942" priority="16691">
      <formula>#REF!=3</formula>
    </cfRule>
    <cfRule type="expression" dxfId="9941" priority="16692">
      <formula>#REF!=2</formula>
    </cfRule>
    <cfRule type="expression" dxfId="9940" priority="16693">
      <formula>#REF!=1</formula>
    </cfRule>
    <cfRule type="expression" dxfId="9939" priority="16694">
      <formula>#REF!=4</formula>
    </cfRule>
    <cfRule type="expression" dxfId="9938" priority="16695">
      <formula>#REF!=3</formula>
    </cfRule>
    <cfRule type="expression" dxfId="9937" priority="16696">
      <formula>#REF!=2</formula>
    </cfRule>
    <cfRule type="expression" dxfId="9936" priority="16697">
      <formula>#REF!=1</formula>
    </cfRule>
  </conditionalFormatting>
  <conditionalFormatting sqref="F282:H282">
    <cfRule type="expression" dxfId="9935" priority="16686">
      <formula>$V282=4</formula>
    </cfRule>
    <cfRule type="expression" dxfId="9934" priority="16687">
      <formula>$V282=3</formula>
    </cfRule>
    <cfRule type="expression" dxfId="9933" priority="16688">
      <formula>$V282=2</formula>
    </cfRule>
    <cfRule type="expression" dxfId="9932" priority="16689">
      <formula>$V282=1</formula>
    </cfRule>
  </conditionalFormatting>
  <conditionalFormatting sqref="E283">
    <cfRule type="expression" dxfId="9931" priority="15821">
      <formula>$V283=4</formula>
    </cfRule>
    <cfRule type="expression" dxfId="9930" priority="15822">
      <formula>$V283=3</formula>
    </cfRule>
    <cfRule type="expression" dxfId="9929" priority="15823">
      <formula>$V283=2</formula>
    </cfRule>
    <cfRule type="expression" dxfId="9928" priority="15824">
      <formula>$V283=1</formula>
    </cfRule>
  </conditionalFormatting>
  <conditionalFormatting sqref="F283:H283 H284:H287">
    <cfRule type="expression" dxfId="9927" priority="15813">
      <formula>#REF!=4</formula>
    </cfRule>
    <cfRule type="expression" dxfId="9926" priority="15814">
      <formula>#REF!=3</formula>
    </cfRule>
    <cfRule type="expression" dxfId="9925" priority="15815">
      <formula>#REF!=2</formula>
    </cfRule>
    <cfRule type="expression" dxfId="9924" priority="15816">
      <formula>#REF!=1</formula>
    </cfRule>
    <cfRule type="expression" dxfId="9923" priority="15817">
      <formula>#REF!=4</formula>
    </cfRule>
    <cfRule type="expression" dxfId="9922" priority="15818">
      <formula>#REF!=3</formula>
    </cfRule>
    <cfRule type="expression" dxfId="9921" priority="15819">
      <formula>#REF!=2</formula>
    </cfRule>
    <cfRule type="expression" dxfId="9920" priority="15820">
      <formula>#REF!=1</formula>
    </cfRule>
  </conditionalFormatting>
  <conditionalFormatting sqref="F283:H283 H284:H287">
    <cfRule type="expression" dxfId="9919" priority="15809">
      <formula>$V283=4</formula>
    </cfRule>
    <cfRule type="expression" dxfId="9918" priority="15810">
      <formula>$V283=3</formula>
    </cfRule>
    <cfRule type="expression" dxfId="9917" priority="15811">
      <formula>$V283=2</formula>
    </cfRule>
    <cfRule type="expression" dxfId="9916" priority="15812">
      <formula>$V283=1</formula>
    </cfRule>
  </conditionalFormatting>
  <conditionalFormatting sqref="F283:H283 H284:H287">
    <cfRule type="expression" dxfId="9915" priority="15801">
      <formula>#REF!=4</formula>
    </cfRule>
    <cfRule type="expression" dxfId="9914" priority="15802">
      <formula>#REF!=3</formula>
    </cfRule>
    <cfRule type="expression" dxfId="9913" priority="15803">
      <formula>#REF!=2</formula>
    </cfRule>
    <cfRule type="expression" dxfId="9912" priority="15804">
      <formula>#REF!=1</formula>
    </cfRule>
    <cfRule type="expression" dxfId="9911" priority="15805">
      <formula>#REF!=4</formula>
    </cfRule>
    <cfRule type="expression" dxfId="9910" priority="15806">
      <formula>#REF!=3</formula>
    </cfRule>
    <cfRule type="expression" dxfId="9909" priority="15807">
      <formula>#REF!=2</formula>
    </cfRule>
    <cfRule type="expression" dxfId="9908" priority="15808">
      <formula>#REF!=1</formula>
    </cfRule>
  </conditionalFormatting>
  <conditionalFormatting sqref="F283:H283 H284:H287">
    <cfRule type="expression" dxfId="9907" priority="15797">
      <formula>$V283=4</formula>
    </cfRule>
    <cfRule type="expression" dxfId="9906" priority="15798">
      <formula>$V283=3</formula>
    </cfRule>
    <cfRule type="expression" dxfId="9905" priority="15799">
      <formula>$V283=2</formula>
    </cfRule>
    <cfRule type="expression" dxfId="9904" priority="15800">
      <formula>$V283=1</formula>
    </cfRule>
  </conditionalFormatting>
  <conditionalFormatting sqref="E284">
    <cfRule type="expression" dxfId="9903" priority="14932">
      <formula>$V284=4</formula>
    </cfRule>
    <cfRule type="expression" dxfId="9902" priority="14933">
      <formula>$V284=3</formula>
    </cfRule>
    <cfRule type="expression" dxfId="9901" priority="14934">
      <formula>$V284=2</formula>
    </cfRule>
    <cfRule type="expression" dxfId="9900" priority="14935">
      <formula>$V284=1</formula>
    </cfRule>
  </conditionalFormatting>
  <conditionalFormatting sqref="E285">
    <cfRule type="expression" dxfId="9899" priority="14928">
      <formula>$V285=4</formula>
    </cfRule>
    <cfRule type="expression" dxfId="9898" priority="14929">
      <formula>$V285=3</formula>
    </cfRule>
    <cfRule type="expression" dxfId="9897" priority="14930">
      <formula>$V285=2</formula>
    </cfRule>
    <cfRule type="expression" dxfId="9896" priority="14931">
      <formula>$V285=1</formula>
    </cfRule>
  </conditionalFormatting>
  <conditionalFormatting sqref="E286">
    <cfRule type="expression" dxfId="9895" priority="14924">
      <formula>$V286=4</formula>
    </cfRule>
    <cfRule type="expression" dxfId="9894" priority="14925">
      <formula>$V286=3</formula>
    </cfRule>
    <cfRule type="expression" dxfId="9893" priority="14926">
      <formula>$V286=2</formula>
    </cfRule>
    <cfRule type="expression" dxfId="9892" priority="14927">
      <formula>$V286=1</formula>
    </cfRule>
  </conditionalFormatting>
  <conditionalFormatting sqref="E291">
    <cfRule type="expression" dxfId="9891" priority="14920">
      <formula>$V291=4</formula>
    </cfRule>
    <cfRule type="expression" dxfId="9890" priority="14921">
      <formula>$V291=3</formula>
    </cfRule>
    <cfRule type="expression" dxfId="9889" priority="14922">
      <formula>$V291=2</formula>
    </cfRule>
    <cfRule type="expression" dxfId="9888" priority="14923">
      <formula>$V291=1</formula>
    </cfRule>
  </conditionalFormatting>
  <conditionalFormatting sqref="F291:H291">
    <cfRule type="expression" dxfId="9887" priority="14912">
      <formula>#REF!=4</formula>
    </cfRule>
    <cfRule type="expression" dxfId="9886" priority="14913">
      <formula>#REF!=3</formula>
    </cfRule>
    <cfRule type="expression" dxfId="9885" priority="14914">
      <formula>#REF!=2</formula>
    </cfRule>
    <cfRule type="expression" dxfId="9884" priority="14915">
      <formula>#REF!=1</formula>
    </cfRule>
    <cfRule type="expression" dxfId="9883" priority="14916">
      <formula>#REF!=4</formula>
    </cfRule>
    <cfRule type="expression" dxfId="9882" priority="14917">
      <formula>#REF!=3</formula>
    </cfRule>
    <cfRule type="expression" dxfId="9881" priority="14918">
      <formula>#REF!=2</formula>
    </cfRule>
    <cfRule type="expression" dxfId="9880" priority="14919">
      <formula>#REF!=1</formula>
    </cfRule>
  </conditionalFormatting>
  <conditionalFormatting sqref="F291:H291">
    <cfRule type="expression" dxfId="9879" priority="14908">
      <formula>$V291=4</formula>
    </cfRule>
    <cfRule type="expression" dxfId="9878" priority="14909">
      <formula>$V291=3</formula>
    </cfRule>
    <cfRule type="expression" dxfId="9877" priority="14910">
      <formula>$V291=2</formula>
    </cfRule>
    <cfRule type="expression" dxfId="9876" priority="14911">
      <formula>$V291=1</formula>
    </cfRule>
  </conditionalFormatting>
  <conditionalFormatting sqref="F291:H291">
    <cfRule type="expression" dxfId="9875" priority="14900">
      <formula>#REF!=4</formula>
    </cfRule>
    <cfRule type="expression" dxfId="9874" priority="14901">
      <formula>#REF!=3</formula>
    </cfRule>
    <cfRule type="expression" dxfId="9873" priority="14902">
      <formula>#REF!=2</formula>
    </cfRule>
    <cfRule type="expression" dxfId="9872" priority="14903">
      <formula>#REF!=1</formula>
    </cfRule>
    <cfRule type="expression" dxfId="9871" priority="14904">
      <formula>#REF!=4</formula>
    </cfRule>
    <cfRule type="expression" dxfId="9870" priority="14905">
      <formula>#REF!=3</formula>
    </cfRule>
    <cfRule type="expression" dxfId="9869" priority="14906">
      <formula>#REF!=2</formula>
    </cfRule>
    <cfRule type="expression" dxfId="9868" priority="14907">
      <formula>#REF!=1</formula>
    </cfRule>
  </conditionalFormatting>
  <conditionalFormatting sqref="F291:H291">
    <cfRule type="expression" dxfId="9867" priority="14896">
      <formula>$V291=4</formula>
    </cfRule>
    <cfRule type="expression" dxfId="9866" priority="14897">
      <formula>$V291=3</formula>
    </cfRule>
    <cfRule type="expression" dxfId="9865" priority="14898">
      <formula>$V291=2</formula>
    </cfRule>
    <cfRule type="expression" dxfId="9864" priority="14899">
      <formula>$V291=1</formula>
    </cfRule>
  </conditionalFormatting>
  <conditionalFormatting sqref="U291 U297">
    <cfRule type="expression" dxfId="9863" priority="14892">
      <formula>$V291=4</formula>
    </cfRule>
    <cfRule type="expression" dxfId="9862" priority="14893">
      <formula>$V291=3</formula>
    </cfRule>
    <cfRule type="expression" dxfId="9861" priority="14894">
      <formula>$V291=2</formula>
    </cfRule>
    <cfRule type="expression" dxfId="9860" priority="14895">
      <formula>$V291=1</formula>
    </cfRule>
  </conditionalFormatting>
  <conditionalFormatting sqref="U291 U297">
    <cfRule type="expression" dxfId="9859" priority="14888">
      <formula>$V291=4</formula>
    </cfRule>
    <cfRule type="expression" dxfId="9858" priority="14889">
      <formula>$V291=3</formula>
    </cfRule>
    <cfRule type="expression" dxfId="9857" priority="14890">
      <formula>$V291=2</formula>
    </cfRule>
    <cfRule type="expression" dxfId="9856" priority="14891">
      <formula>$V291=1</formula>
    </cfRule>
  </conditionalFormatting>
  <conditionalFormatting sqref="E292">
    <cfRule type="expression" dxfId="9855" priority="14023">
      <formula>$V292=4</formula>
    </cfRule>
    <cfRule type="expression" dxfId="9854" priority="14024">
      <formula>$V292=3</formula>
    </cfRule>
    <cfRule type="expression" dxfId="9853" priority="14025">
      <formula>$V292=2</formula>
    </cfRule>
    <cfRule type="expression" dxfId="9852" priority="14026">
      <formula>$V292=1</formula>
    </cfRule>
  </conditionalFormatting>
  <conditionalFormatting sqref="F292:H292">
    <cfRule type="expression" dxfId="9851" priority="14015">
      <formula>#REF!=4</formula>
    </cfRule>
    <cfRule type="expression" dxfId="9850" priority="14016">
      <formula>#REF!=3</formula>
    </cfRule>
    <cfRule type="expression" dxfId="9849" priority="14017">
      <formula>#REF!=2</formula>
    </cfRule>
    <cfRule type="expression" dxfId="9848" priority="14018">
      <formula>#REF!=1</formula>
    </cfRule>
    <cfRule type="expression" dxfId="9847" priority="14019">
      <formula>#REF!=4</formula>
    </cfRule>
    <cfRule type="expression" dxfId="9846" priority="14020">
      <formula>#REF!=3</formula>
    </cfRule>
    <cfRule type="expression" dxfId="9845" priority="14021">
      <formula>#REF!=2</formula>
    </cfRule>
    <cfRule type="expression" dxfId="9844" priority="14022">
      <formula>#REF!=1</formula>
    </cfRule>
  </conditionalFormatting>
  <conditionalFormatting sqref="F292:H292">
    <cfRule type="expression" dxfId="9843" priority="14011">
      <formula>$V292=4</formula>
    </cfRule>
    <cfRule type="expression" dxfId="9842" priority="14012">
      <formula>$V292=3</formula>
    </cfRule>
    <cfRule type="expression" dxfId="9841" priority="14013">
      <formula>$V292=2</formula>
    </cfRule>
    <cfRule type="expression" dxfId="9840" priority="14014">
      <formula>$V292=1</formula>
    </cfRule>
  </conditionalFormatting>
  <conditionalFormatting sqref="F292:H292">
    <cfRule type="expression" dxfId="9839" priority="14003">
      <formula>#REF!=4</formula>
    </cfRule>
    <cfRule type="expression" dxfId="9838" priority="14004">
      <formula>#REF!=3</formula>
    </cfRule>
    <cfRule type="expression" dxfId="9837" priority="14005">
      <formula>#REF!=2</formula>
    </cfRule>
    <cfRule type="expression" dxfId="9836" priority="14006">
      <formula>#REF!=1</formula>
    </cfRule>
    <cfRule type="expression" dxfId="9835" priority="14007">
      <formula>#REF!=4</formula>
    </cfRule>
    <cfRule type="expression" dxfId="9834" priority="14008">
      <formula>#REF!=3</formula>
    </cfRule>
    <cfRule type="expression" dxfId="9833" priority="14009">
      <formula>#REF!=2</formula>
    </cfRule>
    <cfRule type="expression" dxfId="9832" priority="14010">
      <formula>#REF!=1</formula>
    </cfRule>
  </conditionalFormatting>
  <conditionalFormatting sqref="F292:H292">
    <cfRule type="expression" dxfId="9831" priority="13999">
      <formula>$V292=4</formula>
    </cfRule>
    <cfRule type="expression" dxfId="9830" priority="14000">
      <formula>$V292=3</formula>
    </cfRule>
    <cfRule type="expression" dxfId="9829" priority="14001">
      <formula>$V292=2</formula>
    </cfRule>
    <cfRule type="expression" dxfId="9828" priority="14002">
      <formula>$V292=1</formula>
    </cfRule>
  </conditionalFormatting>
  <conditionalFormatting sqref="E293">
    <cfRule type="expression" dxfId="9827" priority="13134">
      <formula>$V293=4</formula>
    </cfRule>
    <cfRule type="expression" dxfId="9826" priority="13135">
      <formula>$V293=3</formula>
    </cfRule>
    <cfRule type="expression" dxfId="9825" priority="13136">
      <formula>$V293=2</formula>
    </cfRule>
    <cfRule type="expression" dxfId="9824" priority="13137">
      <formula>$V293=1</formula>
    </cfRule>
  </conditionalFormatting>
  <conditionalFormatting sqref="F293:H293 H294:H298">
    <cfRule type="expression" dxfId="9823" priority="13126">
      <formula>#REF!=4</formula>
    </cfRule>
    <cfRule type="expression" dxfId="9822" priority="13127">
      <formula>#REF!=3</formula>
    </cfRule>
    <cfRule type="expression" dxfId="9821" priority="13128">
      <formula>#REF!=2</formula>
    </cfRule>
    <cfRule type="expression" dxfId="9820" priority="13129">
      <formula>#REF!=1</formula>
    </cfRule>
    <cfRule type="expression" dxfId="9819" priority="13130">
      <formula>#REF!=4</formula>
    </cfRule>
    <cfRule type="expression" dxfId="9818" priority="13131">
      <formula>#REF!=3</formula>
    </cfRule>
    <cfRule type="expression" dxfId="9817" priority="13132">
      <formula>#REF!=2</formula>
    </cfRule>
    <cfRule type="expression" dxfId="9816" priority="13133">
      <formula>#REF!=1</formula>
    </cfRule>
  </conditionalFormatting>
  <conditionalFormatting sqref="F293:H293 H294:H298">
    <cfRule type="expression" dxfId="9815" priority="13122">
      <formula>$V293=4</formula>
    </cfRule>
    <cfRule type="expression" dxfId="9814" priority="13123">
      <formula>$V293=3</formula>
    </cfRule>
    <cfRule type="expression" dxfId="9813" priority="13124">
      <formula>$V293=2</formula>
    </cfRule>
    <cfRule type="expression" dxfId="9812" priority="13125">
      <formula>$V293=1</formula>
    </cfRule>
  </conditionalFormatting>
  <conditionalFormatting sqref="F293:H293 H294:H298">
    <cfRule type="expression" dxfId="9811" priority="13114">
      <formula>#REF!=4</formula>
    </cfRule>
    <cfRule type="expression" dxfId="9810" priority="13115">
      <formula>#REF!=3</formula>
    </cfRule>
    <cfRule type="expression" dxfId="9809" priority="13116">
      <formula>#REF!=2</formula>
    </cfRule>
    <cfRule type="expression" dxfId="9808" priority="13117">
      <formula>#REF!=1</formula>
    </cfRule>
    <cfRule type="expression" dxfId="9807" priority="13118">
      <formula>#REF!=4</formula>
    </cfRule>
    <cfRule type="expression" dxfId="9806" priority="13119">
      <formula>#REF!=3</formula>
    </cfRule>
    <cfRule type="expression" dxfId="9805" priority="13120">
      <formula>#REF!=2</formula>
    </cfRule>
    <cfRule type="expression" dxfId="9804" priority="13121">
      <formula>#REF!=1</formula>
    </cfRule>
  </conditionalFormatting>
  <conditionalFormatting sqref="F293:H293 H294:H298">
    <cfRule type="expression" dxfId="9803" priority="13110">
      <formula>$V293=4</formula>
    </cfRule>
    <cfRule type="expression" dxfId="9802" priority="13111">
      <formula>$V293=3</formula>
    </cfRule>
    <cfRule type="expression" dxfId="9801" priority="13112">
      <formula>$V293=2</formula>
    </cfRule>
    <cfRule type="expression" dxfId="9800" priority="13113">
      <formula>$V293=1</formula>
    </cfRule>
  </conditionalFormatting>
  <conditionalFormatting sqref="E294">
    <cfRule type="expression" dxfId="9799" priority="13106">
      <formula>$V294=4</formula>
    </cfRule>
    <cfRule type="expression" dxfId="9798" priority="13107">
      <formula>$V294=3</formula>
    </cfRule>
    <cfRule type="expression" dxfId="9797" priority="13108">
      <formula>$V294=2</formula>
    </cfRule>
    <cfRule type="expression" dxfId="9796" priority="13109">
      <formula>$V294=1</formula>
    </cfRule>
  </conditionalFormatting>
  <conditionalFormatting sqref="F294:G294">
    <cfRule type="expression" dxfId="9795" priority="13098">
      <formula>#REF!=4</formula>
    </cfRule>
    <cfRule type="expression" dxfId="9794" priority="13099">
      <formula>#REF!=3</formula>
    </cfRule>
    <cfRule type="expression" dxfId="9793" priority="13100">
      <formula>#REF!=2</formula>
    </cfRule>
    <cfRule type="expression" dxfId="9792" priority="13101">
      <formula>#REF!=1</formula>
    </cfRule>
    <cfRule type="expression" dxfId="9791" priority="13102">
      <formula>#REF!=4</formula>
    </cfRule>
    <cfRule type="expression" dxfId="9790" priority="13103">
      <formula>#REF!=3</formula>
    </cfRule>
    <cfRule type="expression" dxfId="9789" priority="13104">
      <formula>#REF!=2</formula>
    </cfRule>
    <cfRule type="expression" dxfId="9788" priority="13105">
      <formula>#REF!=1</formula>
    </cfRule>
  </conditionalFormatting>
  <conditionalFormatting sqref="F294:G294">
    <cfRule type="expression" dxfId="9787" priority="13094">
      <formula>$V294=4</formula>
    </cfRule>
    <cfRule type="expression" dxfId="9786" priority="13095">
      <formula>$V294=3</formula>
    </cfRule>
    <cfRule type="expression" dxfId="9785" priority="13096">
      <formula>$V294=2</formula>
    </cfRule>
    <cfRule type="expression" dxfId="9784" priority="13097">
      <formula>$V294=1</formula>
    </cfRule>
  </conditionalFormatting>
  <conditionalFormatting sqref="F294:G294">
    <cfRule type="expression" dxfId="9783" priority="13086">
      <formula>#REF!=4</formula>
    </cfRule>
    <cfRule type="expression" dxfId="9782" priority="13087">
      <formula>#REF!=3</formula>
    </cfRule>
    <cfRule type="expression" dxfId="9781" priority="13088">
      <formula>#REF!=2</formula>
    </cfRule>
    <cfRule type="expression" dxfId="9780" priority="13089">
      <formula>#REF!=1</formula>
    </cfRule>
    <cfRule type="expression" dxfId="9779" priority="13090">
      <formula>#REF!=4</formula>
    </cfRule>
    <cfRule type="expression" dxfId="9778" priority="13091">
      <formula>#REF!=3</formula>
    </cfRule>
    <cfRule type="expression" dxfId="9777" priority="13092">
      <formula>#REF!=2</formula>
    </cfRule>
    <cfRule type="expression" dxfId="9776" priority="13093">
      <formula>#REF!=1</formula>
    </cfRule>
  </conditionalFormatting>
  <conditionalFormatting sqref="F294:G294">
    <cfRule type="expression" dxfId="9775" priority="13082">
      <formula>$V294=4</formula>
    </cfRule>
    <cfRule type="expression" dxfId="9774" priority="13083">
      <formula>$V294=3</formula>
    </cfRule>
    <cfRule type="expression" dxfId="9773" priority="13084">
      <formula>$V294=2</formula>
    </cfRule>
    <cfRule type="expression" dxfId="9772" priority="13085">
      <formula>$V294=1</formula>
    </cfRule>
  </conditionalFormatting>
  <conditionalFormatting sqref="E295">
    <cfRule type="expression" dxfId="9771" priority="13078">
      <formula>$V295=4</formula>
    </cfRule>
    <cfRule type="expression" dxfId="9770" priority="13079">
      <formula>$V295=3</formula>
    </cfRule>
    <cfRule type="expression" dxfId="9769" priority="13080">
      <formula>$V295=2</formula>
    </cfRule>
    <cfRule type="expression" dxfId="9768" priority="13081">
      <formula>$V295=1</formula>
    </cfRule>
  </conditionalFormatting>
  <conditionalFormatting sqref="F295:G295">
    <cfRule type="expression" dxfId="9767" priority="13070">
      <formula>#REF!=4</formula>
    </cfRule>
    <cfRule type="expression" dxfId="9766" priority="13071">
      <formula>#REF!=3</formula>
    </cfRule>
    <cfRule type="expression" dxfId="9765" priority="13072">
      <formula>#REF!=2</formula>
    </cfRule>
    <cfRule type="expression" dxfId="9764" priority="13073">
      <formula>#REF!=1</formula>
    </cfRule>
    <cfRule type="expression" dxfId="9763" priority="13074">
      <formula>#REF!=4</formula>
    </cfRule>
    <cfRule type="expression" dxfId="9762" priority="13075">
      <formula>#REF!=3</formula>
    </cfRule>
    <cfRule type="expression" dxfId="9761" priority="13076">
      <formula>#REF!=2</formula>
    </cfRule>
    <cfRule type="expression" dxfId="9760" priority="13077">
      <formula>#REF!=1</formula>
    </cfRule>
  </conditionalFormatting>
  <conditionalFormatting sqref="F295:G295">
    <cfRule type="expression" dxfId="9759" priority="13066">
      <formula>$V295=4</formula>
    </cfRule>
    <cfRule type="expression" dxfId="9758" priority="13067">
      <formula>$V295=3</formula>
    </cfRule>
    <cfRule type="expression" dxfId="9757" priority="13068">
      <formula>$V295=2</formula>
    </cfRule>
    <cfRule type="expression" dxfId="9756" priority="13069">
      <formula>$V295=1</formula>
    </cfRule>
  </conditionalFormatting>
  <conditionalFormatting sqref="F295:G295">
    <cfRule type="expression" dxfId="9755" priority="13058">
      <formula>#REF!=4</formula>
    </cfRule>
    <cfRule type="expression" dxfId="9754" priority="13059">
      <formula>#REF!=3</formula>
    </cfRule>
    <cfRule type="expression" dxfId="9753" priority="13060">
      <formula>#REF!=2</formula>
    </cfRule>
    <cfRule type="expression" dxfId="9752" priority="13061">
      <formula>#REF!=1</formula>
    </cfRule>
    <cfRule type="expression" dxfId="9751" priority="13062">
      <formula>#REF!=4</formula>
    </cfRule>
    <cfRule type="expression" dxfId="9750" priority="13063">
      <formula>#REF!=3</formula>
    </cfRule>
    <cfRule type="expression" dxfId="9749" priority="13064">
      <formula>#REF!=2</formula>
    </cfRule>
    <cfRule type="expression" dxfId="9748" priority="13065">
      <formula>#REF!=1</formula>
    </cfRule>
  </conditionalFormatting>
  <conditionalFormatting sqref="F295:G295">
    <cfRule type="expression" dxfId="9747" priority="13054">
      <formula>$V295=4</formula>
    </cfRule>
    <cfRule type="expression" dxfId="9746" priority="13055">
      <formula>$V295=3</formula>
    </cfRule>
    <cfRule type="expression" dxfId="9745" priority="13056">
      <formula>$V295=2</formula>
    </cfRule>
    <cfRule type="expression" dxfId="9744" priority="13057">
      <formula>$V295=1</formula>
    </cfRule>
  </conditionalFormatting>
  <conditionalFormatting sqref="E296:E298">
    <cfRule type="expression" dxfId="9743" priority="13050">
      <formula>$V296=4</formula>
    </cfRule>
    <cfRule type="expression" dxfId="9742" priority="13051">
      <formula>$V296=3</formula>
    </cfRule>
    <cfRule type="expression" dxfId="9741" priority="13052">
      <formula>$V296=2</formula>
    </cfRule>
    <cfRule type="expression" dxfId="9740" priority="13053">
      <formula>$V296=1</formula>
    </cfRule>
  </conditionalFormatting>
  <conditionalFormatting sqref="F296:G298">
    <cfRule type="expression" dxfId="9739" priority="13042">
      <formula>#REF!=4</formula>
    </cfRule>
    <cfRule type="expression" dxfId="9738" priority="13043">
      <formula>#REF!=3</formula>
    </cfRule>
    <cfRule type="expression" dxfId="9737" priority="13044">
      <formula>#REF!=2</formula>
    </cfRule>
    <cfRule type="expression" dxfId="9736" priority="13045">
      <formula>#REF!=1</formula>
    </cfRule>
    <cfRule type="expression" dxfId="9735" priority="13046">
      <formula>#REF!=4</formula>
    </cfRule>
    <cfRule type="expression" dxfId="9734" priority="13047">
      <formula>#REF!=3</formula>
    </cfRule>
    <cfRule type="expression" dxfId="9733" priority="13048">
      <formula>#REF!=2</formula>
    </cfRule>
    <cfRule type="expression" dxfId="9732" priority="13049">
      <formula>#REF!=1</formula>
    </cfRule>
  </conditionalFormatting>
  <conditionalFormatting sqref="F296:G298">
    <cfRule type="expression" dxfId="9731" priority="13038">
      <formula>$V296=4</formula>
    </cfRule>
    <cfRule type="expression" dxfId="9730" priority="13039">
      <formula>$V296=3</formula>
    </cfRule>
    <cfRule type="expression" dxfId="9729" priority="13040">
      <formula>$V296=2</formula>
    </cfRule>
    <cfRule type="expression" dxfId="9728" priority="13041">
      <formula>$V296=1</formula>
    </cfRule>
  </conditionalFormatting>
  <conditionalFormatting sqref="F296:G298">
    <cfRule type="expression" dxfId="9727" priority="13030">
      <formula>#REF!=4</formula>
    </cfRule>
    <cfRule type="expression" dxfId="9726" priority="13031">
      <formula>#REF!=3</formula>
    </cfRule>
    <cfRule type="expression" dxfId="9725" priority="13032">
      <formula>#REF!=2</formula>
    </cfRule>
    <cfRule type="expression" dxfId="9724" priority="13033">
      <formula>#REF!=1</formula>
    </cfRule>
    <cfRule type="expression" dxfId="9723" priority="13034">
      <formula>#REF!=4</formula>
    </cfRule>
    <cfRule type="expression" dxfId="9722" priority="13035">
      <formula>#REF!=3</formula>
    </cfRule>
    <cfRule type="expression" dxfId="9721" priority="13036">
      <formula>#REF!=2</formula>
    </cfRule>
    <cfRule type="expression" dxfId="9720" priority="13037">
      <formula>#REF!=1</formula>
    </cfRule>
  </conditionalFormatting>
  <conditionalFormatting sqref="F296:G298">
    <cfRule type="expression" dxfId="9719" priority="13026">
      <formula>$V296=4</formula>
    </cfRule>
    <cfRule type="expression" dxfId="9718" priority="13027">
      <formula>$V296=3</formula>
    </cfRule>
    <cfRule type="expression" dxfId="9717" priority="13028">
      <formula>$V296=2</formula>
    </cfRule>
    <cfRule type="expression" dxfId="9716" priority="13029">
      <formula>$V296=1</formula>
    </cfRule>
  </conditionalFormatting>
  <conditionalFormatting sqref="E298:E301">
    <cfRule type="expression" dxfId="9715" priority="13022">
      <formula>$V298=4</formula>
    </cfRule>
    <cfRule type="expression" dxfId="9714" priority="13023">
      <formula>$V298=3</formula>
    </cfRule>
    <cfRule type="expression" dxfId="9713" priority="13024">
      <formula>$V298=2</formula>
    </cfRule>
    <cfRule type="expression" dxfId="9712" priority="13025">
      <formula>$V298=1</formula>
    </cfRule>
  </conditionalFormatting>
  <conditionalFormatting sqref="F299:H300 F298:G298">
    <cfRule type="expression" dxfId="9711" priority="13014">
      <formula>#REF!=4</formula>
    </cfRule>
    <cfRule type="expression" dxfId="9710" priority="13015">
      <formula>#REF!=3</formula>
    </cfRule>
    <cfRule type="expression" dxfId="9709" priority="13016">
      <formula>#REF!=2</formula>
    </cfRule>
    <cfRule type="expression" dxfId="9708" priority="13017">
      <formula>#REF!=1</formula>
    </cfRule>
    <cfRule type="expression" dxfId="9707" priority="13018">
      <formula>#REF!=4</formula>
    </cfRule>
    <cfRule type="expression" dxfId="9706" priority="13019">
      <formula>#REF!=3</formula>
    </cfRule>
    <cfRule type="expression" dxfId="9705" priority="13020">
      <formula>#REF!=2</formula>
    </cfRule>
    <cfRule type="expression" dxfId="9704" priority="13021">
      <formula>#REF!=1</formula>
    </cfRule>
  </conditionalFormatting>
  <conditionalFormatting sqref="F299:H300 F298:G298">
    <cfRule type="expression" dxfId="9703" priority="13010">
      <formula>$V298=4</formula>
    </cfRule>
    <cfRule type="expression" dxfId="9702" priority="13011">
      <formula>$V298=3</formula>
    </cfRule>
    <cfRule type="expression" dxfId="9701" priority="13012">
      <formula>$V298=2</formula>
    </cfRule>
    <cfRule type="expression" dxfId="9700" priority="13013">
      <formula>$V298=1</formula>
    </cfRule>
  </conditionalFormatting>
  <conditionalFormatting sqref="F299:H300 F298:G298">
    <cfRule type="expression" dxfId="9699" priority="13002">
      <formula>#REF!=4</formula>
    </cfRule>
    <cfRule type="expression" dxfId="9698" priority="13003">
      <formula>#REF!=3</formula>
    </cfRule>
    <cfRule type="expression" dxfId="9697" priority="13004">
      <formula>#REF!=2</formula>
    </cfRule>
    <cfRule type="expression" dxfId="9696" priority="13005">
      <formula>#REF!=1</formula>
    </cfRule>
    <cfRule type="expression" dxfId="9695" priority="13006">
      <formula>#REF!=4</formula>
    </cfRule>
    <cfRule type="expression" dxfId="9694" priority="13007">
      <formula>#REF!=3</formula>
    </cfRule>
    <cfRule type="expression" dxfId="9693" priority="13008">
      <formula>#REF!=2</formula>
    </cfRule>
    <cfRule type="expression" dxfId="9692" priority="13009">
      <formula>#REF!=1</formula>
    </cfRule>
  </conditionalFormatting>
  <conditionalFormatting sqref="F299:H300 F298:G298">
    <cfRule type="expression" dxfId="9691" priority="12998">
      <formula>$V298=4</formula>
    </cfRule>
    <cfRule type="expression" dxfId="9690" priority="12999">
      <formula>$V298=3</formula>
    </cfRule>
    <cfRule type="expression" dxfId="9689" priority="13000">
      <formula>$V298=2</formula>
    </cfRule>
    <cfRule type="expression" dxfId="9688" priority="13001">
      <formula>$V298=1</formula>
    </cfRule>
  </conditionalFormatting>
  <conditionalFormatting sqref="F300:H300">
    <cfRule type="expression" dxfId="9687" priority="12990">
      <formula>#REF!=4</formula>
    </cfRule>
    <cfRule type="expression" dxfId="9686" priority="12991">
      <formula>#REF!=3</formula>
    </cfRule>
    <cfRule type="expression" dxfId="9685" priority="12992">
      <formula>#REF!=2</formula>
    </cfRule>
    <cfRule type="expression" dxfId="9684" priority="12993">
      <formula>#REF!=1</formula>
    </cfRule>
    <cfRule type="expression" dxfId="9683" priority="12994">
      <formula>#REF!=4</formula>
    </cfRule>
    <cfRule type="expression" dxfId="9682" priority="12995">
      <formula>#REF!=3</formula>
    </cfRule>
    <cfRule type="expression" dxfId="9681" priority="12996">
      <formula>#REF!=2</formula>
    </cfRule>
    <cfRule type="expression" dxfId="9680" priority="12997">
      <formula>#REF!=1</formula>
    </cfRule>
  </conditionalFormatting>
  <conditionalFormatting sqref="F300:H300">
    <cfRule type="expression" dxfId="9679" priority="12986">
      <formula>$V300=4</formula>
    </cfRule>
    <cfRule type="expression" dxfId="9678" priority="12987">
      <formula>$V300=3</formula>
    </cfRule>
    <cfRule type="expression" dxfId="9677" priority="12988">
      <formula>$V300=2</formula>
    </cfRule>
    <cfRule type="expression" dxfId="9676" priority="12989">
      <formula>$V300=1</formula>
    </cfRule>
  </conditionalFormatting>
  <conditionalFormatting sqref="F300:H300">
    <cfRule type="expression" dxfId="9675" priority="12978">
      <formula>#REF!=4</formula>
    </cfRule>
    <cfRule type="expression" dxfId="9674" priority="12979">
      <formula>#REF!=3</formula>
    </cfRule>
    <cfRule type="expression" dxfId="9673" priority="12980">
      <formula>#REF!=2</formula>
    </cfRule>
    <cfRule type="expression" dxfId="9672" priority="12981">
      <formula>#REF!=1</formula>
    </cfRule>
    <cfRule type="expression" dxfId="9671" priority="12982">
      <formula>#REF!=4</formula>
    </cfRule>
    <cfRule type="expression" dxfId="9670" priority="12983">
      <formula>#REF!=3</formula>
    </cfRule>
    <cfRule type="expression" dxfId="9669" priority="12984">
      <formula>#REF!=2</formula>
    </cfRule>
    <cfRule type="expression" dxfId="9668" priority="12985">
      <formula>#REF!=1</formula>
    </cfRule>
  </conditionalFormatting>
  <conditionalFormatting sqref="F300:H300">
    <cfRule type="expression" dxfId="9667" priority="12974">
      <formula>$V300=4</formula>
    </cfRule>
    <cfRule type="expression" dxfId="9666" priority="12975">
      <formula>$V300=3</formula>
    </cfRule>
    <cfRule type="expression" dxfId="9665" priority="12976">
      <formula>$V300=2</formula>
    </cfRule>
    <cfRule type="expression" dxfId="9664" priority="12977">
      <formula>$V300=1</formula>
    </cfRule>
  </conditionalFormatting>
  <conditionalFormatting sqref="E301:E303">
    <cfRule type="expression" dxfId="9663" priority="12970">
      <formula>$V301=4</formula>
    </cfRule>
    <cfRule type="expression" dxfId="9662" priority="12971">
      <formula>$V301=3</formula>
    </cfRule>
    <cfRule type="expression" dxfId="9661" priority="12972">
      <formula>$V301=2</formula>
    </cfRule>
    <cfRule type="expression" dxfId="9660" priority="12973">
      <formula>$V301=1</formula>
    </cfRule>
  </conditionalFormatting>
  <conditionalFormatting sqref="F301:H303">
    <cfRule type="expression" dxfId="9659" priority="12962">
      <formula>#REF!=4</formula>
    </cfRule>
    <cfRule type="expression" dxfId="9658" priority="12963">
      <formula>#REF!=3</formula>
    </cfRule>
    <cfRule type="expression" dxfId="9657" priority="12964">
      <formula>#REF!=2</formula>
    </cfRule>
    <cfRule type="expression" dxfId="9656" priority="12965">
      <formula>#REF!=1</formula>
    </cfRule>
    <cfRule type="expression" dxfId="9655" priority="12966">
      <formula>#REF!=4</formula>
    </cfRule>
    <cfRule type="expression" dxfId="9654" priority="12967">
      <formula>#REF!=3</formula>
    </cfRule>
    <cfRule type="expression" dxfId="9653" priority="12968">
      <formula>#REF!=2</formula>
    </cfRule>
    <cfRule type="expression" dxfId="9652" priority="12969">
      <formula>#REF!=1</formula>
    </cfRule>
  </conditionalFormatting>
  <conditionalFormatting sqref="F301:H303">
    <cfRule type="expression" dxfId="9651" priority="12958">
      <formula>$V301=4</formula>
    </cfRule>
    <cfRule type="expression" dxfId="9650" priority="12959">
      <formula>$V301=3</formula>
    </cfRule>
    <cfRule type="expression" dxfId="9649" priority="12960">
      <formula>$V301=2</formula>
    </cfRule>
    <cfRule type="expression" dxfId="9648" priority="12961">
      <formula>$V301=1</formula>
    </cfRule>
  </conditionalFormatting>
  <conditionalFormatting sqref="F301:H303">
    <cfRule type="expression" dxfId="9647" priority="12950">
      <formula>#REF!=4</formula>
    </cfRule>
    <cfRule type="expression" dxfId="9646" priority="12951">
      <formula>#REF!=3</formula>
    </cfRule>
    <cfRule type="expression" dxfId="9645" priority="12952">
      <formula>#REF!=2</formula>
    </cfRule>
    <cfRule type="expression" dxfId="9644" priority="12953">
      <formula>#REF!=1</formula>
    </cfRule>
    <cfRule type="expression" dxfId="9643" priority="12954">
      <formula>#REF!=4</formula>
    </cfRule>
    <cfRule type="expression" dxfId="9642" priority="12955">
      <formula>#REF!=3</formula>
    </cfRule>
    <cfRule type="expression" dxfId="9641" priority="12956">
      <formula>#REF!=2</formula>
    </cfRule>
    <cfRule type="expression" dxfId="9640" priority="12957">
      <formula>#REF!=1</formula>
    </cfRule>
  </conditionalFormatting>
  <conditionalFormatting sqref="F301:H303">
    <cfRule type="expression" dxfId="9639" priority="12946">
      <formula>$V301=4</formula>
    </cfRule>
    <cfRule type="expression" dxfId="9638" priority="12947">
      <formula>$V301=3</formula>
    </cfRule>
    <cfRule type="expression" dxfId="9637" priority="12948">
      <formula>$V301=2</formula>
    </cfRule>
    <cfRule type="expression" dxfId="9636" priority="12949">
      <formula>$V301=1</formula>
    </cfRule>
  </conditionalFormatting>
  <conditionalFormatting sqref="E305">
    <cfRule type="expression" dxfId="9635" priority="12942">
      <formula>$V305=4</formula>
    </cfRule>
    <cfRule type="expression" dxfId="9634" priority="12943">
      <formula>$V305=3</formula>
    </cfRule>
    <cfRule type="expression" dxfId="9633" priority="12944">
      <formula>$V305=2</formula>
    </cfRule>
    <cfRule type="expression" dxfId="9632" priority="12945">
      <formula>$V305=1</formula>
    </cfRule>
  </conditionalFormatting>
  <conditionalFormatting sqref="G305:H305">
    <cfRule type="expression" dxfId="9631" priority="12934">
      <formula>#REF!=4</formula>
    </cfRule>
    <cfRule type="expression" dxfId="9630" priority="12935">
      <formula>#REF!=3</formula>
    </cfRule>
    <cfRule type="expression" dxfId="9629" priority="12936">
      <formula>#REF!=2</formula>
    </cfRule>
    <cfRule type="expression" dxfId="9628" priority="12937">
      <formula>#REF!=1</formula>
    </cfRule>
    <cfRule type="expression" dxfId="9627" priority="12938">
      <formula>#REF!=4</formula>
    </cfRule>
    <cfRule type="expression" dxfId="9626" priority="12939">
      <formula>#REF!=3</formula>
    </cfRule>
    <cfRule type="expression" dxfId="9625" priority="12940">
      <formula>#REF!=2</formula>
    </cfRule>
    <cfRule type="expression" dxfId="9624" priority="12941">
      <formula>#REF!=1</formula>
    </cfRule>
  </conditionalFormatting>
  <conditionalFormatting sqref="G305:H305">
    <cfRule type="expression" dxfId="9623" priority="12930">
      <formula>$V305=4</formula>
    </cfRule>
    <cfRule type="expression" dxfId="9622" priority="12931">
      <formula>$V305=3</formula>
    </cfRule>
    <cfRule type="expression" dxfId="9621" priority="12932">
      <formula>$V305=2</formula>
    </cfRule>
    <cfRule type="expression" dxfId="9620" priority="12933">
      <formula>$V305=1</formula>
    </cfRule>
  </conditionalFormatting>
  <conditionalFormatting sqref="G305:H305">
    <cfRule type="expression" dxfId="9619" priority="12922">
      <formula>#REF!=4</formula>
    </cfRule>
    <cfRule type="expression" dxfId="9618" priority="12923">
      <formula>#REF!=3</formula>
    </cfRule>
    <cfRule type="expression" dxfId="9617" priority="12924">
      <formula>#REF!=2</formula>
    </cfRule>
    <cfRule type="expression" dxfId="9616" priority="12925">
      <formula>#REF!=1</formula>
    </cfRule>
    <cfRule type="expression" dxfId="9615" priority="12926">
      <formula>#REF!=4</formula>
    </cfRule>
    <cfRule type="expression" dxfId="9614" priority="12927">
      <formula>#REF!=3</formula>
    </cfRule>
    <cfRule type="expression" dxfId="9613" priority="12928">
      <formula>#REF!=2</formula>
    </cfRule>
    <cfRule type="expression" dxfId="9612" priority="12929">
      <formula>#REF!=1</formula>
    </cfRule>
  </conditionalFormatting>
  <conditionalFormatting sqref="G305:H305">
    <cfRule type="expression" dxfId="9611" priority="12918">
      <formula>$V305=4</formula>
    </cfRule>
    <cfRule type="expression" dxfId="9610" priority="12919">
      <formula>$V305=3</formula>
    </cfRule>
    <cfRule type="expression" dxfId="9609" priority="12920">
      <formula>$V305=2</formula>
    </cfRule>
    <cfRule type="expression" dxfId="9608" priority="12921">
      <formula>$V305=1</formula>
    </cfRule>
  </conditionalFormatting>
  <conditionalFormatting sqref="E306:E309">
    <cfRule type="expression" dxfId="9607" priority="12914">
      <formula>$V306=4</formula>
    </cfRule>
    <cfRule type="expression" dxfId="9606" priority="12915">
      <formula>$V306=3</formula>
    </cfRule>
    <cfRule type="expression" dxfId="9605" priority="12916">
      <formula>$V306=2</formula>
    </cfRule>
    <cfRule type="expression" dxfId="9604" priority="12917">
      <formula>$V306=1</formula>
    </cfRule>
  </conditionalFormatting>
  <conditionalFormatting sqref="F306:H309">
    <cfRule type="expression" dxfId="9603" priority="12906">
      <formula>#REF!=4</formula>
    </cfRule>
    <cfRule type="expression" dxfId="9602" priority="12907">
      <formula>#REF!=3</formula>
    </cfRule>
    <cfRule type="expression" dxfId="9601" priority="12908">
      <formula>#REF!=2</formula>
    </cfRule>
    <cfRule type="expression" dxfId="9600" priority="12909">
      <formula>#REF!=1</formula>
    </cfRule>
    <cfRule type="expression" dxfId="9599" priority="12910">
      <formula>#REF!=4</formula>
    </cfRule>
    <cfRule type="expression" dxfId="9598" priority="12911">
      <formula>#REF!=3</formula>
    </cfRule>
    <cfRule type="expression" dxfId="9597" priority="12912">
      <formula>#REF!=2</formula>
    </cfRule>
    <cfRule type="expression" dxfId="9596" priority="12913">
      <formula>#REF!=1</formula>
    </cfRule>
  </conditionalFormatting>
  <conditionalFormatting sqref="F306:H309">
    <cfRule type="expression" dxfId="9595" priority="12902">
      <formula>$V306=4</formula>
    </cfRule>
    <cfRule type="expression" dxfId="9594" priority="12903">
      <formula>$V306=3</formula>
    </cfRule>
    <cfRule type="expression" dxfId="9593" priority="12904">
      <formula>$V306=2</formula>
    </cfRule>
    <cfRule type="expression" dxfId="9592" priority="12905">
      <formula>$V306=1</formula>
    </cfRule>
  </conditionalFormatting>
  <conditionalFormatting sqref="F306:H309">
    <cfRule type="expression" dxfId="9591" priority="12894">
      <formula>#REF!=4</formula>
    </cfRule>
    <cfRule type="expression" dxfId="9590" priority="12895">
      <formula>#REF!=3</formula>
    </cfRule>
    <cfRule type="expression" dxfId="9589" priority="12896">
      <formula>#REF!=2</formula>
    </cfRule>
    <cfRule type="expression" dxfId="9588" priority="12897">
      <formula>#REF!=1</formula>
    </cfRule>
    <cfRule type="expression" dxfId="9587" priority="12898">
      <formula>#REF!=4</formula>
    </cfRule>
    <cfRule type="expression" dxfId="9586" priority="12899">
      <formula>#REF!=3</formula>
    </cfRule>
    <cfRule type="expression" dxfId="9585" priority="12900">
      <formula>#REF!=2</formula>
    </cfRule>
    <cfRule type="expression" dxfId="9584" priority="12901">
      <formula>#REF!=1</formula>
    </cfRule>
  </conditionalFormatting>
  <conditionalFormatting sqref="F306:H309">
    <cfRule type="expression" dxfId="9583" priority="12890">
      <formula>$V306=4</formula>
    </cfRule>
    <cfRule type="expression" dxfId="9582" priority="12891">
      <formula>$V306=3</formula>
    </cfRule>
    <cfRule type="expression" dxfId="9581" priority="12892">
      <formula>$V306=2</formula>
    </cfRule>
    <cfRule type="expression" dxfId="9580" priority="12893">
      <formula>$V306=1</formula>
    </cfRule>
  </conditionalFormatting>
  <conditionalFormatting sqref="R288:R290">
    <cfRule type="expression" dxfId="9579" priority="12886">
      <formula>$V288=4</formula>
    </cfRule>
    <cfRule type="expression" dxfId="9578" priority="12887">
      <formula>$V288=3</formula>
    </cfRule>
    <cfRule type="expression" dxfId="9577" priority="12888">
      <formula>$V288=2</formula>
    </cfRule>
    <cfRule type="expression" dxfId="9576" priority="12889">
      <formula>$V288=1</formula>
    </cfRule>
  </conditionalFormatting>
  <conditionalFormatting sqref="V288:V290">
    <cfRule type="expression" dxfId="9575" priority="12882">
      <formula>$V288=4</formula>
    </cfRule>
    <cfRule type="expression" dxfId="9574" priority="12883">
      <formula>$V288=3</formula>
    </cfRule>
    <cfRule type="expression" dxfId="9573" priority="12884">
      <formula>$V288=2</formula>
    </cfRule>
    <cfRule type="expression" dxfId="9572" priority="12885">
      <formula>$V288=1</formula>
    </cfRule>
  </conditionalFormatting>
  <conditionalFormatting sqref="T288:T290">
    <cfRule type="expression" dxfId="9571" priority="12878">
      <formula>$V288=4</formula>
    </cfRule>
    <cfRule type="expression" dxfId="9570" priority="12879">
      <formula>$V288=3</formula>
    </cfRule>
    <cfRule type="expression" dxfId="9569" priority="12880">
      <formula>$V288=2</formula>
    </cfRule>
    <cfRule type="expression" dxfId="9568" priority="12881">
      <formula>$V288=1</formula>
    </cfRule>
  </conditionalFormatting>
  <conditionalFormatting sqref="S288:S290">
    <cfRule type="expression" dxfId="9567" priority="12874">
      <formula>$V288=4</formula>
    </cfRule>
    <cfRule type="expression" dxfId="9566" priority="12875">
      <formula>$V288=3</formula>
    </cfRule>
    <cfRule type="expression" dxfId="9565" priority="12876">
      <formula>$V288=2</formula>
    </cfRule>
    <cfRule type="expression" dxfId="9564" priority="12877">
      <formula>$V288=1</formula>
    </cfRule>
  </conditionalFormatting>
  <conditionalFormatting sqref="U288:U290">
    <cfRule type="expression" dxfId="9563" priority="12870">
      <formula>$V288=4</formula>
    </cfRule>
    <cfRule type="expression" dxfId="9562" priority="12871">
      <formula>$V288=3</formula>
    </cfRule>
    <cfRule type="expression" dxfId="9561" priority="12872">
      <formula>$V288=2</formula>
    </cfRule>
    <cfRule type="expression" dxfId="9560" priority="12873">
      <formula>$V288=1</formula>
    </cfRule>
  </conditionalFormatting>
  <conditionalFormatting sqref="U288:U290">
    <cfRule type="expression" dxfId="9559" priority="12866">
      <formula>$V288=4</formula>
    </cfRule>
    <cfRule type="expression" dxfId="9558" priority="12867">
      <formula>$V288=3</formula>
    </cfRule>
    <cfRule type="expression" dxfId="9557" priority="12868">
      <formula>$V288=2</formula>
    </cfRule>
    <cfRule type="expression" dxfId="9556" priority="12869">
      <formula>$V288=1</formula>
    </cfRule>
  </conditionalFormatting>
  <conditionalFormatting sqref="T257">
    <cfRule type="expression" dxfId="9555" priority="12862">
      <formula>$V257=4</formula>
    </cfRule>
    <cfRule type="expression" dxfId="9554" priority="12863">
      <formula>$V257=3</formula>
    </cfRule>
    <cfRule type="expression" dxfId="9553" priority="12864">
      <formula>$V257=2</formula>
    </cfRule>
    <cfRule type="expression" dxfId="9552" priority="12865">
      <formula>$V257=1</formula>
    </cfRule>
  </conditionalFormatting>
  <conditionalFormatting sqref="W257">
    <cfRule type="expression" dxfId="9551" priority="12858">
      <formula>$V257=4</formula>
    </cfRule>
    <cfRule type="expression" dxfId="9550" priority="12859">
      <formula>$V257=3</formula>
    </cfRule>
    <cfRule type="expression" dxfId="9549" priority="12860">
      <formula>$V257=2</formula>
    </cfRule>
    <cfRule type="expression" dxfId="9548" priority="12861">
      <formula>$V257=1</formula>
    </cfRule>
  </conditionalFormatting>
  <conditionalFormatting sqref="V257">
    <cfRule type="expression" dxfId="9547" priority="12854">
      <formula>$V257=4</formula>
    </cfRule>
    <cfRule type="expression" dxfId="9546" priority="12855">
      <formula>$V257=3</formula>
    </cfRule>
    <cfRule type="expression" dxfId="9545" priority="12856">
      <formula>$V257=2</formula>
    </cfRule>
    <cfRule type="expression" dxfId="9544" priority="12857">
      <formula>$V257=1</formula>
    </cfRule>
  </conditionalFormatting>
  <conditionalFormatting sqref="U257">
    <cfRule type="expression" dxfId="9543" priority="12850">
      <formula>$V257=4</formula>
    </cfRule>
    <cfRule type="expression" dxfId="9542" priority="12851">
      <formula>$V257=3</formula>
    </cfRule>
    <cfRule type="expression" dxfId="9541" priority="12852">
      <formula>$V257=2</formula>
    </cfRule>
    <cfRule type="expression" dxfId="9540" priority="12853">
      <formula>$V257=1</formula>
    </cfRule>
  </conditionalFormatting>
  <conditionalFormatting sqref="U257">
    <cfRule type="expression" dxfId="9539" priority="12846">
      <formula>$V257=4</formula>
    </cfRule>
    <cfRule type="expression" dxfId="9538" priority="12847">
      <formula>$V257=3</formula>
    </cfRule>
    <cfRule type="expression" dxfId="9537" priority="12848">
      <formula>$V257=2</formula>
    </cfRule>
    <cfRule type="expression" dxfId="9536" priority="12849">
      <formula>$V257=1</formula>
    </cfRule>
  </conditionalFormatting>
  <conditionalFormatting sqref="F309:H316">
    <cfRule type="expression" dxfId="9535" priority="12838">
      <formula>#REF!=4</formula>
    </cfRule>
    <cfRule type="expression" dxfId="9534" priority="12839">
      <formula>#REF!=3</formula>
    </cfRule>
    <cfRule type="expression" dxfId="9533" priority="12840">
      <formula>#REF!=2</formula>
    </cfRule>
    <cfRule type="expression" dxfId="9532" priority="12841">
      <formula>#REF!=1</formula>
    </cfRule>
    <cfRule type="expression" dxfId="9531" priority="12842">
      <formula>#REF!=4</formula>
    </cfRule>
    <cfRule type="expression" dxfId="9530" priority="12843">
      <formula>#REF!=3</formula>
    </cfRule>
    <cfRule type="expression" dxfId="9529" priority="12844">
      <formula>#REF!=2</formula>
    </cfRule>
    <cfRule type="expression" dxfId="9528" priority="12845">
      <formula>#REF!=1</formula>
    </cfRule>
  </conditionalFormatting>
  <conditionalFormatting sqref="F309:H316">
    <cfRule type="expression" dxfId="9527" priority="12834">
      <formula>$V309=4</formula>
    </cfRule>
    <cfRule type="expression" dxfId="9526" priority="12835">
      <formula>$V309=3</formula>
    </cfRule>
    <cfRule type="expression" dxfId="9525" priority="12836">
      <formula>$V309=2</formula>
    </cfRule>
    <cfRule type="expression" dxfId="9524" priority="12837">
      <formula>$V309=1</formula>
    </cfRule>
  </conditionalFormatting>
  <conditionalFormatting sqref="F309:H316">
    <cfRule type="expression" dxfId="9523" priority="12826">
      <formula>#REF!=4</formula>
    </cfRule>
    <cfRule type="expression" dxfId="9522" priority="12827">
      <formula>#REF!=3</formula>
    </cfRule>
    <cfRule type="expression" dxfId="9521" priority="12828">
      <formula>#REF!=2</formula>
    </cfRule>
    <cfRule type="expression" dxfId="9520" priority="12829">
      <formula>#REF!=1</formula>
    </cfRule>
    <cfRule type="expression" dxfId="9519" priority="12830">
      <formula>#REF!=4</formula>
    </cfRule>
    <cfRule type="expression" dxfId="9518" priority="12831">
      <formula>#REF!=3</formula>
    </cfRule>
    <cfRule type="expression" dxfId="9517" priority="12832">
      <formula>#REF!=2</formula>
    </cfRule>
    <cfRule type="expression" dxfId="9516" priority="12833">
      <formula>#REF!=1</formula>
    </cfRule>
  </conditionalFormatting>
  <conditionalFormatting sqref="F309:H316">
    <cfRule type="expression" dxfId="9515" priority="12822">
      <formula>$V309=4</formula>
    </cfRule>
    <cfRule type="expression" dxfId="9514" priority="12823">
      <formula>$V309=3</formula>
    </cfRule>
    <cfRule type="expression" dxfId="9513" priority="12824">
      <formula>$V309=2</formula>
    </cfRule>
    <cfRule type="expression" dxfId="9512" priority="12825">
      <formula>$V309=1</formula>
    </cfRule>
  </conditionalFormatting>
  <conditionalFormatting sqref="E222">
    <cfRule type="expression" dxfId="9511" priority="12818">
      <formula>$V222=4</formula>
    </cfRule>
    <cfRule type="expression" dxfId="9510" priority="12819">
      <formula>$V222=3</formula>
    </cfRule>
    <cfRule type="expression" dxfId="9509" priority="12820">
      <formula>$V222=2</formula>
    </cfRule>
    <cfRule type="expression" dxfId="9508" priority="12821">
      <formula>$V222=1</formula>
    </cfRule>
  </conditionalFormatting>
  <conditionalFormatting sqref="F222:H222">
    <cfRule type="expression" dxfId="9507" priority="12810">
      <formula>#REF!=4</formula>
    </cfRule>
    <cfRule type="expression" dxfId="9506" priority="12811">
      <formula>#REF!=3</formula>
    </cfRule>
    <cfRule type="expression" dxfId="9505" priority="12812">
      <formula>#REF!=2</formula>
    </cfRule>
    <cfRule type="expression" dxfId="9504" priority="12813">
      <formula>#REF!=1</formula>
    </cfRule>
    <cfRule type="expression" dxfId="9503" priority="12814">
      <formula>#REF!=4</formula>
    </cfRule>
    <cfRule type="expression" dxfId="9502" priority="12815">
      <formula>#REF!=3</formula>
    </cfRule>
    <cfRule type="expression" dxfId="9501" priority="12816">
      <formula>#REF!=2</formula>
    </cfRule>
    <cfRule type="expression" dxfId="9500" priority="12817">
      <formula>#REF!=1</formula>
    </cfRule>
  </conditionalFormatting>
  <conditionalFormatting sqref="F222:H222">
    <cfRule type="expression" dxfId="9499" priority="12806">
      <formula>$V222=4</formula>
    </cfRule>
    <cfRule type="expression" dxfId="9498" priority="12807">
      <formula>$V222=3</formula>
    </cfRule>
    <cfRule type="expression" dxfId="9497" priority="12808">
      <formula>$V222=2</formula>
    </cfRule>
    <cfRule type="expression" dxfId="9496" priority="12809">
      <formula>$V222=1</formula>
    </cfRule>
  </conditionalFormatting>
  <conditionalFormatting sqref="F303:F306">
    <cfRule type="expression" dxfId="9495" priority="12798">
      <formula>#REF!=4</formula>
    </cfRule>
    <cfRule type="expression" dxfId="9494" priority="12799">
      <formula>#REF!=3</formula>
    </cfRule>
    <cfRule type="expression" dxfId="9493" priority="12800">
      <formula>#REF!=2</formula>
    </cfRule>
    <cfRule type="expression" dxfId="9492" priority="12801">
      <formula>#REF!=1</formula>
    </cfRule>
    <cfRule type="expression" dxfId="9491" priority="12802">
      <formula>#REF!=4</formula>
    </cfRule>
    <cfRule type="expression" dxfId="9490" priority="12803">
      <formula>#REF!=3</formula>
    </cfRule>
    <cfRule type="expression" dxfId="9489" priority="12804">
      <formula>#REF!=2</formula>
    </cfRule>
    <cfRule type="expression" dxfId="9488" priority="12805">
      <formula>#REF!=1</formula>
    </cfRule>
  </conditionalFormatting>
  <conditionalFormatting sqref="F303:F306">
    <cfRule type="expression" dxfId="9487" priority="12794">
      <formula>$V303=4</formula>
    </cfRule>
    <cfRule type="expression" dxfId="9486" priority="12795">
      <formula>$V303=3</formula>
    </cfRule>
    <cfRule type="expression" dxfId="9485" priority="12796">
      <formula>$V303=2</formula>
    </cfRule>
    <cfRule type="expression" dxfId="9484" priority="12797">
      <formula>$V303=1</formula>
    </cfRule>
  </conditionalFormatting>
  <conditionalFormatting sqref="F303:F306">
    <cfRule type="expression" dxfId="9483" priority="12786">
      <formula>#REF!=4</formula>
    </cfRule>
    <cfRule type="expression" dxfId="9482" priority="12787">
      <formula>#REF!=3</formula>
    </cfRule>
    <cfRule type="expression" dxfId="9481" priority="12788">
      <formula>#REF!=2</formula>
    </cfRule>
    <cfRule type="expression" dxfId="9480" priority="12789">
      <formula>#REF!=1</formula>
    </cfRule>
    <cfRule type="expression" dxfId="9479" priority="12790">
      <formula>#REF!=4</formula>
    </cfRule>
    <cfRule type="expression" dxfId="9478" priority="12791">
      <formula>#REF!=3</formula>
    </cfRule>
    <cfRule type="expression" dxfId="9477" priority="12792">
      <formula>#REF!=2</formula>
    </cfRule>
    <cfRule type="expression" dxfId="9476" priority="12793">
      <formula>#REF!=1</formula>
    </cfRule>
  </conditionalFormatting>
  <conditionalFormatting sqref="F303:F306">
    <cfRule type="expression" dxfId="9475" priority="12782">
      <formula>$V303=4</formula>
    </cfRule>
    <cfRule type="expression" dxfId="9474" priority="12783">
      <formula>$V303=3</formula>
    </cfRule>
    <cfRule type="expression" dxfId="9473" priority="12784">
      <formula>$V303=2</formula>
    </cfRule>
    <cfRule type="expression" dxfId="9472" priority="12785">
      <formula>$V303=1</formula>
    </cfRule>
  </conditionalFormatting>
  <conditionalFormatting sqref="A315">
    <cfRule type="expression" dxfId="9471" priority="12778">
      <formula>$V315=4</formula>
    </cfRule>
    <cfRule type="expression" dxfId="9470" priority="12779">
      <formula>$V315=3</formula>
    </cfRule>
    <cfRule type="expression" dxfId="9469" priority="12780">
      <formula>$V315=2</formula>
    </cfRule>
    <cfRule type="expression" dxfId="9468" priority="12781">
      <formula>$V315=1</formula>
    </cfRule>
  </conditionalFormatting>
  <conditionalFormatting sqref="B315:C315">
    <cfRule type="expression" dxfId="9467" priority="12774">
      <formula>$V315=4</formula>
    </cfRule>
    <cfRule type="expression" dxfId="9466" priority="12775">
      <formula>$V315=3</formula>
    </cfRule>
    <cfRule type="expression" dxfId="9465" priority="12776">
      <formula>$V315=2</formula>
    </cfRule>
    <cfRule type="expression" dxfId="9464" priority="12777">
      <formula>$V315=1</formula>
    </cfRule>
  </conditionalFormatting>
  <conditionalFormatting sqref="Q315:T315">
    <cfRule type="expression" dxfId="9463" priority="12770">
      <formula>$V315=4</formula>
    </cfRule>
    <cfRule type="expression" dxfId="9462" priority="12771">
      <formula>$V315=3</formula>
    </cfRule>
    <cfRule type="expression" dxfId="9461" priority="12772">
      <formula>$V315=2</formula>
    </cfRule>
    <cfRule type="expression" dxfId="9460" priority="12773">
      <formula>$V315=1</formula>
    </cfRule>
  </conditionalFormatting>
  <conditionalFormatting sqref="P315">
    <cfRule type="expression" dxfId="9459" priority="12766">
      <formula>$V315=4</formula>
    </cfRule>
    <cfRule type="expression" dxfId="9458" priority="12767">
      <formula>$V315=3</formula>
    </cfRule>
    <cfRule type="expression" dxfId="9457" priority="12768">
      <formula>$V315=2</formula>
    </cfRule>
    <cfRule type="expression" dxfId="9456" priority="12769">
      <formula>$V315=1</formula>
    </cfRule>
  </conditionalFormatting>
  <conditionalFormatting sqref="O315">
    <cfRule type="expression" dxfId="9455" priority="12762">
      <formula>#REF!=4</formula>
    </cfRule>
    <cfRule type="expression" dxfId="9454" priority="12763">
      <formula>#REF!=3</formula>
    </cfRule>
    <cfRule type="expression" dxfId="9453" priority="12764">
      <formula>#REF!=2</formula>
    </cfRule>
    <cfRule type="expression" dxfId="9452" priority="12765">
      <formula>#REF!=1</formula>
    </cfRule>
  </conditionalFormatting>
  <conditionalFormatting sqref="O315">
    <cfRule type="expression" dxfId="9451" priority="12758">
      <formula>$V315=4</formula>
    </cfRule>
    <cfRule type="expression" dxfId="9450" priority="12759">
      <formula>$V315=3</formula>
    </cfRule>
    <cfRule type="expression" dxfId="9449" priority="12760">
      <formula>$V315=2</formula>
    </cfRule>
    <cfRule type="expression" dxfId="9448" priority="12761">
      <formula>$V315=1</formula>
    </cfRule>
  </conditionalFormatting>
  <conditionalFormatting sqref="P315">
    <cfRule type="expression" dxfId="9447" priority="12754">
      <formula>$V315=4</formula>
    </cfRule>
    <cfRule type="expression" dxfId="9446" priority="12755">
      <formula>$V315=3</formula>
    </cfRule>
    <cfRule type="expression" dxfId="9445" priority="12756">
      <formula>$V315=2</formula>
    </cfRule>
    <cfRule type="expression" dxfId="9444" priority="12757">
      <formula>$V315=1</formula>
    </cfRule>
  </conditionalFormatting>
  <conditionalFormatting sqref="O315">
    <cfRule type="expression" dxfId="9443" priority="12750">
      <formula>#REF!=4</formula>
    </cfRule>
    <cfRule type="expression" dxfId="9442" priority="12751">
      <formula>#REF!=3</formula>
    </cfRule>
    <cfRule type="expression" dxfId="9441" priority="12752">
      <formula>#REF!=2</formula>
    </cfRule>
    <cfRule type="expression" dxfId="9440" priority="12753">
      <formula>#REF!=1</formula>
    </cfRule>
  </conditionalFormatting>
  <conditionalFormatting sqref="O315">
    <cfRule type="expression" dxfId="9439" priority="12746">
      <formula>$V315=4</formula>
    </cfRule>
    <cfRule type="expression" dxfId="9438" priority="12747">
      <formula>$V315=3</formula>
    </cfRule>
    <cfRule type="expression" dxfId="9437" priority="12748">
      <formula>$V315=2</formula>
    </cfRule>
    <cfRule type="expression" dxfId="9436" priority="12749">
      <formula>$V315=1</formula>
    </cfRule>
  </conditionalFormatting>
  <conditionalFormatting sqref="O315:P315">
    <cfRule type="expression" dxfId="9435" priority="12742">
      <formula>$V315=4</formula>
    </cfRule>
    <cfRule type="expression" dxfId="9434" priority="12743">
      <formula>$V315=3</formula>
    </cfRule>
    <cfRule type="expression" dxfId="9433" priority="12744">
      <formula>$V315=2</formula>
    </cfRule>
    <cfRule type="expression" dxfId="9432" priority="12745">
      <formula>$V315=1</formula>
    </cfRule>
  </conditionalFormatting>
  <conditionalFormatting sqref="O315">
    <cfRule type="expression" dxfId="9431" priority="12738">
      <formula>#REF!=4</formula>
    </cfRule>
    <cfRule type="expression" dxfId="9430" priority="12739">
      <formula>#REF!=3</formula>
    </cfRule>
    <cfRule type="expression" dxfId="9429" priority="12740">
      <formula>#REF!=2</formula>
    </cfRule>
    <cfRule type="expression" dxfId="9428" priority="12741">
      <formula>#REF!=1</formula>
    </cfRule>
  </conditionalFormatting>
  <conditionalFormatting sqref="Y315">
    <cfRule type="expression" dxfId="9427" priority="12730">
      <formula>$V315=4</formula>
    </cfRule>
    <cfRule type="expression" dxfId="9426" priority="12731">
      <formula>$V315=3</formula>
    </cfRule>
    <cfRule type="expression" dxfId="9425" priority="12732">
      <formula>$V315=2</formula>
    </cfRule>
    <cfRule type="expression" dxfId="9424" priority="12733">
      <formula>$V315=1</formula>
    </cfRule>
  </conditionalFormatting>
  <conditionalFormatting sqref="Y315">
    <cfRule type="expression" dxfId="9423" priority="12734">
      <formula>#REF!=4</formula>
    </cfRule>
    <cfRule type="expression" dxfId="9422" priority="12735">
      <formula>#REF!=3</formula>
    </cfRule>
    <cfRule type="expression" dxfId="9421" priority="12736">
      <formula>#REF!=2</formula>
    </cfRule>
    <cfRule type="expression" dxfId="9420" priority="12737">
      <formula>#REF!=1</formula>
    </cfRule>
  </conditionalFormatting>
  <conditionalFormatting sqref="X315">
    <cfRule type="expression" dxfId="9419" priority="12722">
      <formula>$V315=4</formula>
    </cfRule>
    <cfRule type="expression" dxfId="9418" priority="12723">
      <formula>$V315=3</formula>
    </cfRule>
    <cfRule type="expression" dxfId="9417" priority="12724">
      <formula>$V315=2</formula>
    </cfRule>
    <cfRule type="expression" dxfId="9416" priority="12725">
      <formula>$V315=1</formula>
    </cfRule>
  </conditionalFormatting>
  <conditionalFormatting sqref="X315">
    <cfRule type="expression" dxfId="9415" priority="12726">
      <formula>#REF!=4</formula>
    </cfRule>
    <cfRule type="expression" dxfId="9414" priority="12727">
      <formula>#REF!=3</formula>
    </cfRule>
    <cfRule type="expression" dxfId="9413" priority="12728">
      <formula>#REF!=2</formula>
    </cfRule>
    <cfRule type="expression" dxfId="9412" priority="12729">
      <formula>#REF!=1</formula>
    </cfRule>
  </conditionalFormatting>
  <conditionalFormatting sqref="U315">
    <cfRule type="expression" dxfId="9411" priority="12718">
      <formula>$V315=4</formula>
    </cfRule>
    <cfRule type="expression" dxfId="9410" priority="12719">
      <formula>$V315=3</formula>
    </cfRule>
    <cfRule type="expression" dxfId="9409" priority="12720">
      <formula>$V315=2</formula>
    </cfRule>
    <cfRule type="expression" dxfId="9408" priority="12721">
      <formula>$V315=1</formula>
    </cfRule>
  </conditionalFormatting>
  <conditionalFormatting sqref="U315">
    <cfRule type="expression" dxfId="9407" priority="12714">
      <formula>$V315=4</formula>
    </cfRule>
    <cfRule type="expression" dxfId="9406" priority="12715">
      <formula>$V315=3</formula>
    </cfRule>
    <cfRule type="expression" dxfId="9405" priority="12716">
      <formula>$V315=2</formula>
    </cfRule>
    <cfRule type="expression" dxfId="9404" priority="12717">
      <formula>$V315=1</formula>
    </cfRule>
  </conditionalFormatting>
  <conditionalFormatting sqref="B313">
    <cfRule type="expression" dxfId="9403" priority="12710">
      <formula>$V313=4</formula>
    </cfRule>
    <cfRule type="expression" dxfId="9402" priority="12711">
      <formula>$V313=3</formula>
    </cfRule>
    <cfRule type="expression" dxfId="9401" priority="12712">
      <formula>$V313=2</formula>
    </cfRule>
    <cfRule type="expression" dxfId="9400" priority="12713">
      <formula>$V313=1</formula>
    </cfRule>
  </conditionalFormatting>
  <conditionalFormatting sqref="S313:T313">
    <cfRule type="expression" dxfId="9399" priority="12706">
      <formula>$V313=4</formula>
    </cfRule>
    <cfRule type="expression" dxfId="9398" priority="12707">
      <formula>$V313=3</formula>
    </cfRule>
    <cfRule type="expression" dxfId="9397" priority="12708">
      <formula>$V313=2</formula>
    </cfRule>
    <cfRule type="expression" dxfId="9396" priority="12709">
      <formula>$V313=1</formula>
    </cfRule>
  </conditionalFormatting>
  <conditionalFormatting sqref="U313">
    <cfRule type="expression" dxfId="9395" priority="12702">
      <formula>$V313=4</formula>
    </cfRule>
    <cfRule type="expression" dxfId="9394" priority="12703">
      <formula>$V313=3</formula>
    </cfRule>
    <cfRule type="expression" dxfId="9393" priority="12704">
      <formula>$V313=2</formula>
    </cfRule>
    <cfRule type="expression" dxfId="9392" priority="12705">
      <formula>$V313=1</formula>
    </cfRule>
  </conditionalFormatting>
  <conditionalFormatting sqref="U313">
    <cfRule type="expression" dxfId="9391" priority="12698">
      <formula>$V313=4</formula>
    </cfRule>
    <cfRule type="expression" dxfId="9390" priority="12699">
      <formula>$V313=3</formula>
    </cfRule>
    <cfRule type="expression" dxfId="9389" priority="12700">
      <formula>$V313=2</formula>
    </cfRule>
    <cfRule type="expression" dxfId="9388" priority="12701">
      <formula>$V313=1</formula>
    </cfRule>
  </conditionalFormatting>
  <conditionalFormatting sqref="U231:U237">
    <cfRule type="expression" dxfId="9387" priority="11833">
      <formula>$V231=4</formula>
    </cfRule>
    <cfRule type="expression" dxfId="9386" priority="11834">
      <formula>$V231=3</formula>
    </cfRule>
    <cfRule type="expression" dxfId="9385" priority="11835">
      <formula>$V231=2</formula>
    </cfRule>
    <cfRule type="expression" dxfId="9384" priority="11836">
      <formula>$V231=1</formula>
    </cfRule>
  </conditionalFormatting>
  <conditionalFormatting sqref="R243:R246">
    <cfRule type="expression" dxfId="9383" priority="11829">
      <formula>$V243=4</formula>
    </cfRule>
    <cfRule type="expression" dxfId="9382" priority="11830">
      <formula>$V243=3</formula>
    </cfRule>
    <cfRule type="expression" dxfId="9381" priority="11831">
      <formula>$V243=2</formula>
    </cfRule>
    <cfRule type="expression" dxfId="9380" priority="11832">
      <formula>$V243=1</formula>
    </cfRule>
  </conditionalFormatting>
  <conditionalFormatting sqref="U238">
    <cfRule type="expression" dxfId="9379" priority="11825">
      <formula>$V238=4</formula>
    </cfRule>
    <cfRule type="expression" dxfId="9378" priority="11826">
      <formula>$V238=3</formula>
    </cfRule>
    <cfRule type="expression" dxfId="9377" priority="11827">
      <formula>$V238=2</formula>
    </cfRule>
    <cfRule type="expression" dxfId="9376" priority="11828">
      <formula>$V238=1</formula>
    </cfRule>
  </conditionalFormatting>
  <conditionalFormatting sqref="U239:U242">
    <cfRule type="expression" dxfId="9375" priority="11821">
      <formula>$V239=4</formula>
    </cfRule>
    <cfRule type="expression" dxfId="9374" priority="11822">
      <formula>$V239=3</formula>
    </cfRule>
    <cfRule type="expression" dxfId="9373" priority="11823">
      <formula>$V239=2</formula>
    </cfRule>
    <cfRule type="expression" dxfId="9372" priority="11824">
      <formula>$V239=1</formula>
    </cfRule>
  </conditionalFormatting>
  <conditionalFormatting sqref="X324:X330">
    <cfRule type="expression" dxfId="9371" priority="10661">
      <formula>$V324=4</formula>
    </cfRule>
    <cfRule type="expression" dxfId="9370" priority="10662">
      <formula>$V324=3</formula>
    </cfRule>
    <cfRule type="expression" dxfId="9369" priority="10663">
      <formula>$V324=2</formula>
    </cfRule>
    <cfRule type="expression" dxfId="9368" priority="10664">
      <formula>$V324=1</formula>
    </cfRule>
  </conditionalFormatting>
  <conditionalFormatting sqref="U243:U246">
    <cfRule type="expression" dxfId="9367" priority="11817">
      <formula>$V243=4</formula>
    </cfRule>
    <cfRule type="expression" dxfId="9366" priority="11818">
      <formula>$V243=3</formula>
    </cfRule>
    <cfRule type="expression" dxfId="9365" priority="11819">
      <formula>$V243=2</formula>
    </cfRule>
    <cfRule type="expression" dxfId="9364" priority="11820">
      <formula>$V243=1</formula>
    </cfRule>
  </conditionalFormatting>
  <conditionalFormatting sqref="U248:U249">
    <cfRule type="expression" dxfId="9363" priority="11813">
      <formula>$V248=4</formula>
    </cfRule>
    <cfRule type="expression" dxfId="9362" priority="11814">
      <formula>$V248=3</formula>
    </cfRule>
    <cfRule type="expression" dxfId="9361" priority="11815">
      <formula>$V248=2</formula>
    </cfRule>
    <cfRule type="expression" dxfId="9360" priority="11816">
      <formula>$V248=1</formula>
    </cfRule>
  </conditionalFormatting>
  <conditionalFormatting sqref="W257">
    <cfRule type="expression" dxfId="9359" priority="11809">
      <formula>$V257=4</formula>
    </cfRule>
    <cfRule type="expression" dxfId="9358" priority="11810">
      <formula>$V257=3</formula>
    </cfRule>
    <cfRule type="expression" dxfId="9357" priority="11811">
      <formula>$V257=2</formula>
    </cfRule>
    <cfRule type="expression" dxfId="9356" priority="11812">
      <formula>$V257=1</formula>
    </cfRule>
  </conditionalFormatting>
  <conditionalFormatting sqref="F258:H258">
    <cfRule type="expression" dxfId="9355" priority="11801">
      <formula>#REF!=4</formula>
    </cfRule>
    <cfRule type="expression" dxfId="9354" priority="11802">
      <formula>#REF!=3</formula>
    </cfRule>
    <cfRule type="expression" dxfId="9353" priority="11803">
      <formula>#REF!=2</formula>
    </cfRule>
    <cfRule type="expression" dxfId="9352" priority="11804">
      <formula>#REF!=1</formula>
    </cfRule>
    <cfRule type="expression" dxfId="9351" priority="11805">
      <formula>#REF!=4</formula>
    </cfRule>
    <cfRule type="expression" dxfId="9350" priority="11806">
      <formula>#REF!=3</formula>
    </cfRule>
    <cfRule type="expression" dxfId="9349" priority="11807">
      <formula>#REF!=2</formula>
    </cfRule>
    <cfRule type="expression" dxfId="9348" priority="11808">
      <formula>#REF!=1</formula>
    </cfRule>
  </conditionalFormatting>
  <conditionalFormatting sqref="F258:H258">
    <cfRule type="expression" dxfId="9347" priority="11797">
      <formula>$V258=4</formula>
    </cfRule>
    <cfRule type="expression" dxfId="9346" priority="11798">
      <formula>$V258=3</formula>
    </cfRule>
    <cfRule type="expression" dxfId="9345" priority="11799">
      <formula>$V258=2</formula>
    </cfRule>
    <cfRule type="expression" dxfId="9344" priority="11800">
      <formula>$V258=1</formula>
    </cfRule>
  </conditionalFormatting>
  <conditionalFormatting sqref="E258">
    <cfRule type="expression" dxfId="9343" priority="11793">
      <formula>$V258=4</formula>
    </cfRule>
    <cfRule type="expression" dxfId="9342" priority="11794">
      <formula>$V258=3</formula>
    </cfRule>
    <cfRule type="expression" dxfId="9341" priority="11795">
      <formula>$V258=2</formula>
    </cfRule>
    <cfRule type="expression" dxfId="9340" priority="11796">
      <formula>$V258=1</formula>
    </cfRule>
  </conditionalFormatting>
  <conditionalFormatting sqref="F257:H257">
    <cfRule type="expression" dxfId="9339" priority="11785">
      <formula>#REF!=4</formula>
    </cfRule>
    <cfRule type="expression" dxfId="9338" priority="11786">
      <formula>#REF!=3</formula>
    </cfRule>
    <cfRule type="expression" dxfId="9337" priority="11787">
      <formula>#REF!=2</formula>
    </cfRule>
    <cfRule type="expression" dxfId="9336" priority="11788">
      <formula>#REF!=1</formula>
    </cfRule>
    <cfRule type="expression" dxfId="9335" priority="11789">
      <formula>#REF!=4</formula>
    </cfRule>
    <cfRule type="expression" dxfId="9334" priority="11790">
      <formula>#REF!=3</formula>
    </cfRule>
    <cfRule type="expression" dxfId="9333" priority="11791">
      <formula>#REF!=2</formula>
    </cfRule>
    <cfRule type="expression" dxfId="9332" priority="11792">
      <formula>#REF!=1</formula>
    </cfRule>
  </conditionalFormatting>
  <conditionalFormatting sqref="F257:H257">
    <cfRule type="expression" dxfId="9331" priority="11781">
      <formula>$V257=4</formula>
    </cfRule>
    <cfRule type="expression" dxfId="9330" priority="11782">
      <formula>$V257=3</formula>
    </cfRule>
    <cfRule type="expression" dxfId="9329" priority="11783">
      <formula>$V257=2</formula>
    </cfRule>
    <cfRule type="expression" dxfId="9328" priority="11784">
      <formula>$V257=1</formula>
    </cfRule>
  </conditionalFormatting>
  <conditionalFormatting sqref="E257">
    <cfRule type="expression" dxfId="9327" priority="11777">
      <formula>$V257=4</formula>
    </cfRule>
    <cfRule type="expression" dxfId="9326" priority="11778">
      <formula>$V257=3</formula>
    </cfRule>
    <cfRule type="expression" dxfId="9325" priority="11779">
      <formula>$V257=2</formula>
    </cfRule>
    <cfRule type="expression" dxfId="9324" priority="11780">
      <formula>$V257=1</formula>
    </cfRule>
  </conditionalFormatting>
  <conditionalFormatting sqref="U262">
    <cfRule type="expression" dxfId="9323" priority="11773">
      <formula>$V262=4</formula>
    </cfRule>
    <cfRule type="expression" dxfId="9322" priority="11774">
      <formula>$V262=3</formula>
    </cfRule>
    <cfRule type="expression" dxfId="9321" priority="11775">
      <formula>$V262=2</formula>
    </cfRule>
    <cfRule type="expression" dxfId="9320" priority="11776">
      <formula>$V262=1</formula>
    </cfRule>
  </conditionalFormatting>
  <conditionalFormatting sqref="S258">
    <cfRule type="expression" dxfId="9319" priority="11769">
      <formula>$V258=4</formula>
    </cfRule>
    <cfRule type="expression" dxfId="9318" priority="11770">
      <formula>$V258=3</formula>
    </cfRule>
    <cfRule type="expression" dxfId="9317" priority="11771">
      <formula>$V258=2</formula>
    </cfRule>
    <cfRule type="expression" dxfId="9316" priority="11772">
      <formula>$V258=1</formula>
    </cfRule>
  </conditionalFormatting>
  <conditionalFormatting sqref="F292:H292">
    <cfRule type="expression" dxfId="9315" priority="11405">
      <formula>$V292=4</formula>
    </cfRule>
    <cfRule type="expression" dxfId="9314" priority="11406">
      <formula>$V292=3</formula>
    </cfRule>
    <cfRule type="expression" dxfId="9313" priority="11407">
      <formula>$V292=2</formula>
    </cfRule>
    <cfRule type="expression" dxfId="9312" priority="11408">
      <formula>$V292=1</formula>
    </cfRule>
  </conditionalFormatting>
  <conditionalFormatting sqref="Q274:R274">
    <cfRule type="expression" dxfId="9311" priority="11761">
      <formula>$V274=4</formula>
    </cfRule>
    <cfRule type="expression" dxfId="9310" priority="11762">
      <formula>$V274=3</formula>
    </cfRule>
    <cfRule type="expression" dxfId="9309" priority="11763">
      <formula>$V274=2</formula>
    </cfRule>
    <cfRule type="expression" dxfId="9308" priority="11764">
      <formula>$V274=1</formula>
    </cfRule>
  </conditionalFormatting>
  <conditionalFormatting sqref="B274:D274">
    <cfRule type="expression" dxfId="9307" priority="11757">
      <formula>$V274=4</formula>
    </cfRule>
    <cfRule type="expression" dxfId="9306" priority="11758">
      <formula>$V274=3</formula>
    </cfRule>
    <cfRule type="expression" dxfId="9305" priority="11759">
      <formula>$V274=2</formula>
    </cfRule>
    <cfRule type="expression" dxfId="9304" priority="11760">
      <formula>$V274=1</formula>
    </cfRule>
  </conditionalFormatting>
  <conditionalFormatting sqref="Y259">
    <cfRule type="expression" dxfId="9303" priority="11745">
      <formula>$V259=4</formula>
    </cfRule>
    <cfRule type="expression" dxfId="9302" priority="11746">
      <formula>$V259=3</formula>
    </cfRule>
    <cfRule type="expression" dxfId="9301" priority="11747">
      <formula>$V259=2</formula>
    </cfRule>
    <cfRule type="expression" dxfId="9300" priority="11748">
      <formula>$V259=1</formula>
    </cfRule>
  </conditionalFormatting>
  <conditionalFormatting sqref="Y259">
    <cfRule type="expression" dxfId="9299" priority="11749">
      <formula>#REF!=4</formula>
    </cfRule>
    <cfRule type="expression" dxfId="9298" priority="11750">
      <formula>#REF!=3</formula>
    </cfRule>
    <cfRule type="expression" dxfId="9297" priority="11751">
      <formula>#REF!=2</formula>
    </cfRule>
    <cfRule type="expression" dxfId="9296" priority="11752">
      <formula>#REF!=1</formula>
    </cfRule>
  </conditionalFormatting>
  <conditionalFormatting sqref="X259">
    <cfRule type="expression" dxfId="9295" priority="11737">
      <formula>$V259=4</formula>
    </cfRule>
    <cfRule type="expression" dxfId="9294" priority="11738">
      <formula>$V259=3</formula>
    </cfRule>
    <cfRule type="expression" dxfId="9293" priority="11739">
      <formula>$V259=2</formula>
    </cfRule>
    <cfRule type="expression" dxfId="9292" priority="11740">
      <formula>$V259=1</formula>
    </cfRule>
  </conditionalFormatting>
  <conditionalFormatting sqref="X259">
    <cfRule type="expression" dxfId="9291" priority="11741">
      <formula>#REF!=4</formula>
    </cfRule>
    <cfRule type="expression" dxfId="9290" priority="11742">
      <formula>#REF!=3</formula>
    </cfRule>
    <cfRule type="expression" dxfId="9289" priority="11743">
      <formula>#REF!=2</formula>
    </cfRule>
    <cfRule type="expression" dxfId="9288" priority="11744">
      <formula>#REF!=1</formula>
    </cfRule>
  </conditionalFormatting>
  <conditionalFormatting sqref="T274">
    <cfRule type="expression" dxfId="9287" priority="11733">
      <formula>$V274=4</formula>
    </cfRule>
    <cfRule type="expression" dxfId="9286" priority="11734">
      <formula>$V274=3</formula>
    </cfRule>
    <cfRule type="expression" dxfId="9285" priority="11735">
      <formula>$V274=2</formula>
    </cfRule>
    <cfRule type="expression" dxfId="9284" priority="11736">
      <formula>$V274=1</formula>
    </cfRule>
  </conditionalFormatting>
  <conditionalFormatting sqref="S274">
    <cfRule type="expression" dxfId="9283" priority="11729">
      <formula>$V274=4</formula>
    </cfRule>
    <cfRule type="expression" dxfId="9282" priority="11730">
      <formula>$V274=3</formula>
    </cfRule>
    <cfRule type="expression" dxfId="9281" priority="11731">
      <formula>$V274=2</formula>
    </cfRule>
    <cfRule type="expression" dxfId="9280" priority="11732">
      <formula>$V274=1</formula>
    </cfRule>
  </conditionalFormatting>
  <conditionalFormatting sqref="T263">
    <cfRule type="expression" dxfId="9279" priority="11725">
      <formula>$V263=4</formula>
    </cfRule>
    <cfRule type="expression" dxfId="9278" priority="11726">
      <formula>$V263=3</formula>
    </cfRule>
    <cfRule type="expression" dxfId="9277" priority="11727">
      <formula>$V263=2</formula>
    </cfRule>
    <cfRule type="expression" dxfId="9276" priority="11728">
      <formula>$V263=1</formula>
    </cfRule>
  </conditionalFormatting>
  <conditionalFormatting sqref="Y263">
    <cfRule type="expression" dxfId="9275" priority="11717">
      <formula>$V263=4</formula>
    </cfRule>
    <cfRule type="expression" dxfId="9274" priority="11718">
      <formula>$V263=3</formula>
    </cfRule>
    <cfRule type="expression" dxfId="9273" priority="11719">
      <formula>$V263=2</formula>
    </cfRule>
    <cfRule type="expression" dxfId="9272" priority="11720">
      <formula>$V263=1</formula>
    </cfRule>
  </conditionalFormatting>
  <conditionalFormatting sqref="Y263">
    <cfRule type="expression" dxfId="9271" priority="11721">
      <formula>#REF!=4</formula>
    </cfRule>
    <cfRule type="expression" dxfId="9270" priority="11722">
      <formula>#REF!=3</formula>
    </cfRule>
    <cfRule type="expression" dxfId="9269" priority="11723">
      <formula>#REF!=2</formula>
    </cfRule>
    <cfRule type="expression" dxfId="9268" priority="11724">
      <formula>#REF!=1</formula>
    </cfRule>
  </conditionalFormatting>
  <conditionalFormatting sqref="X263">
    <cfRule type="expression" dxfId="9267" priority="11709">
      <formula>$V263=4</formula>
    </cfRule>
    <cfRule type="expression" dxfId="9266" priority="11710">
      <formula>$V263=3</formula>
    </cfRule>
    <cfRule type="expression" dxfId="9265" priority="11711">
      <formula>$V263=2</formula>
    </cfRule>
    <cfRule type="expression" dxfId="9264" priority="11712">
      <formula>$V263=1</formula>
    </cfRule>
  </conditionalFormatting>
  <conditionalFormatting sqref="X263">
    <cfRule type="expression" dxfId="9263" priority="11713">
      <formula>#REF!=4</formula>
    </cfRule>
    <cfRule type="expression" dxfId="9262" priority="11714">
      <formula>#REF!=3</formula>
    </cfRule>
    <cfRule type="expression" dxfId="9261" priority="11715">
      <formula>#REF!=2</formula>
    </cfRule>
    <cfRule type="expression" dxfId="9260" priority="11716">
      <formula>#REF!=1</formula>
    </cfRule>
  </conditionalFormatting>
  <conditionalFormatting sqref="F294:G294">
    <cfRule type="expression" dxfId="9259" priority="11361">
      <formula>$V294=4</formula>
    </cfRule>
    <cfRule type="expression" dxfId="9258" priority="11362">
      <formula>$V294=3</formula>
    </cfRule>
    <cfRule type="expression" dxfId="9257" priority="11363">
      <formula>$V294=2</formula>
    </cfRule>
    <cfRule type="expression" dxfId="9256" priority="11364">
      <formula>$V294=1</formula>
    </cfRule>
  </conditionalFormatting>
  <conditionalFormatting sqref="U274">
    <cfRule type="expression" dxfId="9255" priority="11697">
      <formula>$V274=4</formula>
    </cfRule>
    <cfRule type="expression" dxfId="9254" priority="11698">
      <formula>$V274=3</formula>
    </cfRule>
    <cfRule type="expression" dxfId="9253" priority="11699">
      <formula>$V274=2</formula>
    </cfRule>
    <cfRule type="expression" dxfId="9252" priority="11700">
      <formula>$V274=1</formula>
    </cfRule>
  </conditionalFormatting>
  <conditionalFormatting sqref="U274">
    <cfRule type="expression" dxfId="9251" priority="11693">
      <formula>$V274=4</formula>
    </cfRule>
    <cfRule type="expression" dxfId="9250" priority="11694">
      <formula>$V274=3</formula>
    </cfRule>
    <cfRule type="expression" dxfId="9249" priority="11695">
      <formula>$V274=2</formula>
    </cfRule>
    <cfRule type="expression" dxfId="9248" priority="11696">
      <formula>$V274=1</formula>
    </cfRule>
  </conditionalFormatting>
  <conditionalFormatting sqref="U264">
    <cfRule type="expression" dxfId="9247" priority="11689">
      <formula>$V264=4</formula>
    </cfRule>
    <cfRule type="expression" dxfId="9246" priority="11690">
      <formula>$V264=3</formula>
    </cfRule>
    <cfRule type="expression" dxfId="9245" priority="11691">
      <formula>$V264=2</formula>
    </cfRule>
    <cfRule type="expression" dxfId="9244" priority="11692">
      <formula>$V264=1</formula>
    </cfRule>
  </conditionalFormatting>
  <conditionalFormatting sqref="U264">
    <cfRule type="expression" dxfId="9243" priority="11685">
      <formula>$V264=4</formula>
    </cfRule>
    <cfRule type="expression" dxfId="9242" priority="11686">
      <formula>$V264=3</formula>
    </cfRule>
    <cfRule type="expression" dxfId="9241" priority="11687">
      <formula>$V264=2</formula>
    </cfRule>
    <cfRule type="expression" dxfId="9240" priority="11688">
      <formula>$V264=1</formula>
    </cfRule>
  </conditionalFormatting>
  <conditionalFormatting sqref="Y266">
    <cfRule type="expression" dxfId="9239" priority="11669">
      <formula>$V266=4</formula>
    </cfRule>
    <cfRule type="expression" dxfId="9238" priority="11670">
      <formula>$V266=3</formula>
    </cfRule>
    <cfRule type="expression" dxfId="9237" priority="11671">
      <formula>$V266=2</formula>
    </cfRule>
    <cfRule type="expression" dxfId="9236" priority="11672">
      <formula>$V266=1</formula>
    </cfRule>
  </conditionalFormatting>
  <conditionalFormatting sqref="Y266">
    <cfRule type="expression" dxfId="9235" priority="11673">
      <formula>#REF!=4</formula>
    </cfRule>
    <cfRule type="expression" dxfId="9234" priority="11674">
      <formula>#REF!=3</formula>
    </cfRule>
    <cfRule type="expression" dxfId="9233" priority="11675">
      <formula>#REF!=2</formula>
    </cfRule>
    <cfRule type="expression" dxfId="9232" priority="11676">
      <formula>#REF!=1</formula>
    </cfRule>
  </conditionalFormatting>
  <conditionalFormatting sqref="X266">
    <cfRule type="expression" dxfId="9231" priority="11661">
      <formula>$V266=4</formula>
    </cfRule>
    <cfRule type="expression" dxfId="9230" priority="11662">
      <formula>$V266=3</formula>
    </cfRule>
    <cfRule type="expression" dxfId="9229" priority="11663">
      <formula>$V266=2</formula>
    </cfRule>
    <cfRule type="expression" dxfId="9228" priority="11664">
      <formula>$V266=1</formula>
    </cfRule>
  </conditionalFormatting>
  <conditionalFormatting sqref="X266">
    <cfRule type="expression" dxfId="9227" priority="11665">
      <formula>#REF!=4</formula>
    </cfRule>
    <cfRule type="expression" dxfId="9226" priority="11666">
      <formula>#REF!=3</formula>
    </cfRule>
    <cfRule type="expression" dxfId="9225" priority="11667">
      <formula>#REF!=2</formula>
    </cfRule>
    <cfRule type="expression" dxfId="9224" priority="11668">
      <formula>#REF!=1</formula>
    </cfRule>
  </conditionalFormatting>
  <conditionalFormatting sqref="Q277">
    <cfRule type="expression" dxfId="9223" priority="11657">
      <formula>$V277=4</formula>
    </cfRule>
    <cfRule type="expression" dxfId="9222" priority="11658">
      <formula>$V277=3</formula>
    </cfRule>
    <cfRule type="expression" dxfId="9221" priority="11659">
      <formula>$V277=2</formula>
    </cfRule>
    <cfRule type="expression" dxfId="9220" priority="11660">
      <formula>$V277=1</formula>
    </cfRule>
  </conditionalFormatting>
  <conditionalFormatting sqref="F275:H275">
    <cfRule type="expression" dxfId="9219" priority="11649">
      <formula>#REF!=4</formula>
    </cfRule>
    <cfRule type="expression" dxfId="9218" priority="11650">
      <formula>#REF!=3</formula>
    </cfRule>
    <cfRule type="expression" dxfId="9217" priority="11651">
      <formula>#REF!=2</formula>
    </cfRule>
    <cfRule type="expression" dxfId="9216" priority="11652">
      <formula>#REF!=1</formula>
    </cfRule>
    <cfRule type="expression" dxfId="9215" priority="11653">
      <formula>#REF!=4</formula>
    </cfRule>
    <cfRule type="expression" dxfId="9214" priority="11654">
      <formula>#REF!=3</formula>
    </cfRule>
    <cfRule type="expression" dxfId="9213" priority="11655">
      <formula>#REF!=2</formula>
    </cfRule>
    <cfRule type="expression" dxfId="9212" priority="11656">
      <formula>#REF!=1</formula>
    </cfRule>
  </conditionalFormatting>
  <conditionalFormatting sqref="F275:H275">
    <cfRule type="expression" dxfId="9211" priority="11645">
      <formula>$V275=4</formula>
    </cfRule>
    <cfRule type="expression" dxfId="9210" priority="11646">
      <formula>$V275=3</formula>
    </cfRule>
    <cfRule type="expression" dxfId="9209" priority="11647">
      <formula>$V275=2</formula>
    </cfRule>
    <cfRule type="expression" dxfId="9208" priority="11648">
      <formula>$V275=1</formula>
    </cfRule>
  </conditionalFormatting>
  <conditionalFormatting sqref="F275:H275">
    <cfRule type="expression" dxfId="9207" priority="11637">
      <formula>#REF!=4</formula>
    </cfRule>
    <cfRule type="expression" dxfId="9206" priority="11638">
      <formula>#REF!=3</formula>
    </cfRule>
    <cfRule type="expression" dxfId="9205" priority="11639">
      <formula>#REF!=2</formula>
    </cfRule>
    <cfRule type="expression" dxfId="9204" priority="11640">
      <formula>#REF!=1</formula>
    </cfRule>
    <cfRule type="expression" dxfId="9203" priority="11641">
      <formula>#REF!=4</formula>
    </cfRule>
    <cfRule type="expression" dxfId="9202" priority="11642">
      <formula>#REF!=3</formula>
    </cfRule>
    <cfRule type="expression" dxfId="9201" priority="11643">
      <formula>#REF!=2</formula>
    </cfRule>
    <cfRule type="expression" dxfId="9200" priority="11644">
      <formula>#REF!=1</formula>
    </cfRule>
  </conditionalFormatting>
  <conditionalFormatting sqref="F275:H275">
    <cfRule type="expression" dxfId="9199" priority="11633">
      <formula>$V275=4</formula>
    </cfRule>
    <cfRule type="expression" dxfId="9198" priority="11634">
      <formula>$V275=3</formula>
    </cfRule>
    <cfRule type="expression" dxfId="9197" priority="11635">
      <formula>$V275=2</formula>
    </cfRule>
    <cfRule type="expression" dxfId="9196" priority="11636">
      <formula>$V275=1</formula>
    </cfRule>
  </conditionalFormatting>
  <conditionalFormatting sqref="U255:U256">
    <cfRule type="expression" dxfId="9195" priority="11629">
      <formula>$V255=4</formula>
    </cfRule>
    <cfRule type="expression" dxfId="9194" priority="11630">
      <formula>$V255=3</formula>
    </cfRule>
    <cfRule type="expression" dxfId="9193" priority="11631">
      <formula>$V255=2</formula>
    </cfRule>
    <cfRule type="expression" dxfId="9192" priority="11632">
      <formula>$V255=1</formula>
    </cfRule>
  </conditionalFormatting>
  <conditionalFormatting sqref="J291:L291">
    <cfRule type="expression" dxfId="9191" priority="11625">
      <formula>$V291=4</formula>
    </cfRule>
    <cfRule type="expression" dxfId="9190" priority="11626">
      <formula>$V291=3</formula>
    </cfRule>
    <cfRule type="expression" dxfId="9189" priority="11627">
      <formula>$V291=2</formula>
    </cfRule>
    <cfRule type="expression" dxfId="9188" priority="11628">
      <formula>$V291=1</formula>
    </cfRule>
  </conditionalFormatting>
  <conditionalFormatting sqref="J291">
    <cfRule type="expression" dxfId="9187" priority="11613">
      <formula>#REF!=4</formula>
    </cfRule>
    <cfRule type="expression" dxfId="9186" priority="11614">
      <formula>#REF!=3</formula>
    </cfRule>
    <cfRule type="expression" dxfId="9185" priority="11615">
      <formula>#REF!=2</formula>
    </cfRule>
    <cfRule type="expression" dxfId="9184" priority="11616">
      <formula>#REF!=1</formula>
    </cfRule>
  </conditionalFormatting>
  <conditionalFormatting sqref="J291">
    <cfRule type="expression" dxfId="9183" priority="11617">
      <formula>#REF!=4</formula>
    </cfRule>
    <cfRule type="expression" dxfId="9182" priority="11618">
      <formula>#REF!=3</formula>
    </cfRule>
    <cfRule type="expression" dxfId="9181" priority="11619">
      <formula>#REF!=2</formula>
    </cfRule>
    <cfRule type="expression" dxfId="9180" priority="11620">
      <formula>#REF!=1</formula>
    </cfRule>
    <cfRule type="expression" dxfId="9179" priority="11621">
      <formula>#REF!=4</formula>
    </cfRule>
    <cfRule type="expression" dxfId="9178" priority="11622">
      <formula>#REF!=3</formula>
    </cfRule>
    <cfRule type="expression" dxfId="9177" priority="11623">
      <formula>#REF!=2</formula>
    </cfRule>
    <cfRule type="expression" dxfId="9176" priority="11624">
      <formula>#REF!=1</formula>
    </cfRule>
  </conditionalFormatting>
  <conditionalFormatting sqref="V288:W288">
    <cfRule type="expression" dxfId="9175" priority="11609">
      <formula>$V288=4</formula>
    </cfRule>
    <cfRule type="expression" dxfId="9174" priority="11610">
      <formula>$V288=3</formula>
    </cfRule>
    <cfRule type="expression" dxfId="9173" priority="11611">
      <formula>$V288=2</formula>
    </cfRule>
    <cfRule type="expression" dxfId="9172" priority="11612">
      <formula>$V288=1</formula>
    </cfRule>
  </conditionalFormatting>
  <conditionalFormatting sqref="T288">
    <cfRule type="expression" dxfId="9171" priority="11605">
      <formula>$V288=4</formula>
    </cfRule>
    <cfRule type="expression" dxfId="9170" priority="11606">
      <formula>$V288=3</formula>
    </cfRule>
    <cfRule type="expression" dxfId="9169" priority="11607">
      <formula>$V288=2</formula>
    </cfRule>
    <cfRule type="expression" dxfId="9168" priority="11608">
      <formula>$V288=1</formula>
    </cfRule>
  </conditionalFormatting>
  <conditionalFormatting sqref="S288">
    <cfRule type="expression" dxfId="9167" priority="11601">
      <formula>$V288=4</formula>
    </cfRule>
    <cfRule type="expression" dxfId="9166" priority="11602">
      <formula>$V288=3</formula>
    </cfRule>
    <cfRule type="expression" dxfId="9165" priority="11603">
      <formula>$V288=2</formula>
    </cfRule>
    <cfRule type="expression" dxfId="9164" priority="11604">
      <formula>$V288=1</formula>
    </cfRule>
  </conditionalFormatting>
  <conditionalFormatting sqref="U288">
    <cfRule type="expression" dxfId="9163" priority="11597">
      <formula>$V288=4</formula>
    </cfRule>
    <cfRule type="expression" dxfId="9162" priority="11598">
      <formula>$V288=3</formula>
    </cfRule>
    <cfRule type="expression" dxfId="9161" priority="11599">
      <formula>$V288=2</formula>
    </cfRule>
    <cfRule type="expression" dxfId="9160" priority="11600">
      <formula>$V288=1</formula>
    </cfRule>
  </conditionalFormatting>
  <conditionalFormatting sqref="U288">
    <cfRule type="expression" dxfId="9159" priority="11593">
      <formula>$V288=4</formula>
    </cfRule>
    <cfRule type="expression" dxfId="9158" priority="11594">
      <formula>$V288=3</formula>
    </cfRule>
    <cfRule type="expression" dxfId="9157" priority="11595">
      <formula>$V288=2</formula>
    </cfRule>
    <cfRule type="expression" dxfId="9156" priority="11596">
      <formula>$V288=1</formula>
    </cfRule>
  </conditionalFormatting>
  <conditionalFormatting sqref="V257">
    <cfRule type="expression" dxfId="9155" priority="11589">
      <formula>$V257=4</formula>
    </cfRule>
    <cfRule type="expression" dxfId="9154" priority="11590">
      <formula>$V257=3</formula>
    </cfRule>
    <cfRule type="expression" dxfId="9153" priority="11591">
      <formula>$V257=2</formula>
    </cfRule>
    <cfRule type="expression" dxfId="9152" priority="11592">
      <formula>$V257=1</formula>
    </cfRule>
  </conditionalFormatting>
  <conditionalFormatting sqref="U257">
    <cfRule type="expression" dxfId="9151" priority="11585">
      <formula>$V257=4</formula>
    </cfRule>
    <cfRule type="expression" dxfId="9150" priority="11586">
      <formula>$V257=3</formula>
    </cfRule>
    <cfRule type="expression" dxfId="9149" priority="11587">
      <formula>$V257=2</formula>
    </cfRule>
    <cfRule type="expression" dxfId="9148" priority="11588">
      <formula>$V257=1</formula>
    </cfRule>
  </conditionalFormatting>
  <conditionalFormatting sqref="U257">
    <cfRule type="expression" dxfId="9147" priority="11581">
      <formula>$V257=4</formula>
    </cfRule>
    <cfRule type="expression" dxfId="9146" priority="11582">
      <formula>$V257=3</formula>
    </cfRule>
    <cfRule type="expression" dxfId="9145" priority="11583">
      <formula>$V257=2</formula>
    </cfRule>
    <cfRule type="expression" dxfId="9144" priority="11584">
      <formula>$V257=1</formula>
    </cfRule>
  </conditionalFormatting>
  <conditionalFormatting sqref="U278">
    <cfRule type="expression" dxfId="9143" priority="11577">
      <formula>$V278=4</formula>
    </cfRule>
    <cfRule type="expression" dxfId="9142" priority="11578">
      <formula>$V278=3</formula>
    </cfRule>
    <cfRule type="expression" dxfId="9141" priority="11579">
      <formula>$V278=2</formula>
    </cfRule>
    <cfRule type="expression" dxfId="9140" priority="11580">
      <formula>$V278=1</formula>
    </cfRule>
  </conditionalFormatting>
  <conditionalFormatting sqref="B276">
    <cfRule type="expression" dxfId="9139" priority="11573">
      <formula>$V276=4</formula>
    </cfRule>
    <cfRule type="expression" dxfId="9138" priority="11574">
      <formula>$V276=3</formula>
    </cfRule>
    <cfRule type="expression" dxfId="9137" priority="11575">
      <formula>$V276=2</formula>
    </cfRule>
    <cfRule type="expression" dxfId="9136" priority="11576">
      <formula>$V276=1</formula>
    </cfRule>
  </conditionalFormatting>
  <conditionalFormatting sqref="B279">
    <cfRule type="expression" dxfId="9135" priority="11569">
      <formula>$V279=4</formula>
    </cfRule>
    <cfRule type="expression" dxfId="9134" priority="11570">
      <formula>$V279=3</formula>
    </cfRule>
    <cfRule type="expression" dxfId="9133" priority="11571">
      <formula>$V279=2</formula>
    </cfRule>
    <cfRule type="expression" dxfId="9132" priority="11572">
      <formula>$V279=1</formula>
    </cfRule>
  </conditionalFormatting>
  <conditionalFormatting sqref="B280">
    <cfRule type="expression" dxfId="9131" priority="11565">
      <formula>$V280=4</formula>
    </cfRule>
    <cfRule type="expression" dxfId="9130" priority="11566">
      <formula>$V280=3</formula>
    </cfRule>
    <cfRule type="expression" dxfId="9129" priority="11567">
      <formula>$V280=2</formula>
    </cfRule>
    <cfRule type="expression" dxfId="9128" priority="11568">
      <formula>$V280=1</formula>
    </cfRule>
  </conditionalFormatting>
  <conditionalFormatting sqref="B304:C304">
    <cfRule type="expression" dxfId="9127" priority="11561">
      <formula>$V304=4</formula>
    </cfRule>
    <cfRule type="expression" dxfId="9126" priority="11562">
      <formula>$V304=3</formula>
    </cfRule>
    <cfRule type="expression" dxfId="9125" priority="11563">
      <formula>$V304=2</formula>
    </cfRule>
    <cfRule type="expression" dxfId="9124" priority="11564">
      <formula>$V304=1</formula>
    </cfRule>
  </conditionalFormatting>
  <conditionalFormatting sqref="Y304">
    <cfRule type="expression" dxfId="9123" priority="11553">
      <formula>$V304=4</formula>
    </cfRule>
    <cfRule type="expression" dxfId="9122" priority="11554">
      <formula>$V304=3</formula>
    </cfRule>
    <cfRule type="expression" dxfId="9121" priority="11555">
      <formula>$V304=2</formula>
    </cfRule>
    <cfRule type="expression" dxfId="9120" priority="11556">
      <formula>$V304=1</formula>
    </cfRule>
  </conditionalFormatting>
  <conditionalFormatting sqref="Y304">
    <cfRule type="expression" dxfId="9119" priority="11557">
      <formula>#REF!=4</formula>
    </cfRule>
    <cfRule type="expression" dxfId="9118" priority="11558">
      <formula>#REF!=3</formula>
    </cfRule>
    <cfRule type="expression" dxfId="9117" priority="11559">
      <formula>#REF!=2</formula>
    </cfRule>
    <cfRule type="expression" dxfId="9116" priority="11560">
      <formula>#REF!=1</formula>
    </cfRule>
  </conditionalFormatting>
  <conditionalFormatting sqref="X304">
    <cfRule type="expression" dxfId="9115" priority="11545">
      <formula>$V304=4</formula>
    </cfRule>
    <cfRule type="expression" dxfId="9114" priority="11546">
      <formula>$V304=3</formula>
    </cfRule>
    <cfRule type="expression" dxfId="9113" priority="11547">
      <formula>$V304=2</formula>
    </cfRule>
    <cfRule type="expression" dxfId="9112" priority="11548">
      <formula>$V304=1</formula>
    </cfRule>
  </conditionalFormatting>
  <conditionalFormatting sqref="X304">
    <cfRule type="expression" dxfId="9111" priority="11549">
      <formula>#REF!=4</formula>
    </cfRule>
    <cfRule type="expression" dxfId="9110" priority="11550">
      <formula>#REF!=3</formula>
    </cfRule>
    <cfRule type="expression" dxfId="9109" priority="11551">
      <formula>#REF!=2</formula>
    </cfRule>
    <cfRule type="expression" dxfId="9108" priority="11552">
      <formula>#REF!=1</formula>
    </cfRule>
  </conditionalFormatting>
  <conditionalFormatting sqref="U304:U305">
    <cfRule type="expression" dxfId="9107" priority="11541">
      <formula>$V304=4</formula>
    </cfRule>
    <cfRule type="expression" dxfId="9106" priority="11542">
      <formula>$V304=3</formula>
    </cfRule>
    <cfRule type="expression" dxfId="9105" priority="11543">
      <formula>$V304=2</formula>
    </cfRule>
    <cfRule type="expression" dxfId="9104" priority="11544">
      <formula>$V304=1</formula>
    </cfRule>
  </conditionalFormatting>
  <conditionalFormatting sqref="U304:U305">
    <cfRule type="expression" dxfId="9103" priority="11537">
      <formula>$V304=4</formula>
    </cfRule>
    <cfRule type="expression" dxfId="9102" priority="11538">
      <formula>$V304=3</formula>
    </cfRule>
    <cfRule type="expression" dxfId="9101" priority="11539">
      <formula>$V304=2</formula>
    </cfRule>
    <cfRule type="expression" dxfId="9100" priority="11540">
      <formula>$V304=1</formula>
    </cfRule>
  </conditionalFormatting>
  <conditionalFormatting sqref="Q305:T305">
    <cfRule type="expression" dxfId="9099" priority="11533">
      <formula>$V305=4</formula>
    </cfRule>
    <cfRule type="expression" dxfId="9098" priority="11534">
      <formula>$V305=3</formula>
    </cfRule>
    <cfRule type="expression" dxfId="9097" priority="11535">
      <formula>$V305=2</formula>
    </cfRule>
    <cfRule type="expression" dxfId="9096" priority="11536">
      <formula>$V305=1</formula>
    </cfRule>
  </conditionalFormatting>
  <conditionalFormatting sqref="U263">
    <cfRule type="expression" dxfId="9095" priority="11529">
      <formula>$V263=4</formula>
    </cfRule>
    <cfRule type="expression" dxfId="9094" priority="11530">
      <formula>$V263=3</formula>
    </cfRule>
    <cfRule type="expression" dxfId="9093" priority="11531">
      <formula>$V263=2</formula>
    </cfRule>
    <cfRule type="expression" dxfId="9092" priority="11532">
      <formula>$V263=1</formula>
    </cfRule>
  </conditionalFormatting>
  <conditionalFormatting sqref="E281">
    <cfRule type="expression" dxfId="9091" priority="11525">
      <formula>$V281=4</formula>
    </cfRule>
    <cfRule type="expression" dxfId="9090" priority="11526">
      <formula>$V281=3</formula>
    </cfRule>
    <cfRule type="expression" dxfId="9089" priority="11527">
      <formula>$V281=2</formula>
    </cfRule>
    <cfRule type="expression" dxfId="9088" priority="11528">
      <formula>$V281=1</formula>
    </cfRule>
  </conditionalFormatting>
  <conditionalFormatting sqref="F281:H281">
    <cfRule type="expression" dxfId="9087" priority="11517">
      <formula>#REF!=4</formula>
    </cfRule>
    <cfRule type="expression" dxfId="9086" priority="11518">
      <formula>#REF!=3</formula>
    </cfRule>
    <cfRule type="expression" dxfId="9085" priority="11519">
      <formula>#REF!=2</formula>
    </cfRule>
    <cfRule type="expression" dxfId="9084" priority="11520">
      <formula>#REF!=1</formula>
    </cfRule>
    <cfRule type="expression" dxfId="9083" priority="11521">
      <formula>#REF!=4</formula>
    </cfRule>
    <cfRule type="expression" dxfId="9082" priority="11522">
      <formula>#REF!=3</formula>
    </cfRule>
    <cfRule type="expression" dxfId="9081" priority="11523">
      <formula>#REF!=2</formula>
    </cfRule>
    <cfRule type="expression" dxfId="9080" priority="11524">
      <formula>#REF!=1</formula>
    </cfRule>
  </conditionalFormatting>
  <conditionalFormatting sqref="F281:H281">
    <cfRule type="expression" dxfId="9079" priority="11513">
      <formula>$V281=4</formula>
    </cfRule>
    <cfRule type="expression" dxfId="9078" priority="11514">
      <formula>$V281=3</formula>
    </cfRule>
    <cfRule type="expression" dxfId="9077" priority="11515">
      <formula>$V281=2</formula>
    </cfRule>
    <cfRule type="expression" dxfId="9076" priority="11516">
      <formula>$V281=1</formula>
    </cfRule>
  </conditionalFormatting>
  <conditionalFormatting sqref="F281:H281">
    <cfRule type="expression" dxfId="9075" priority="11505">
      <formula>#REF!=4</formula>
    </cfRule>
    <cfRule type="expression" dxfId="9074" priority="11506">
      <formula>#REF!=3</formula>
    </cfRule>
    <cfRule type="expression" dxfId="9073" priority="11507">
      <formula>#REF!=2</formula>
    </cfRule>
    <cfRule type="expression" dxfId="9072" priority="11508">
      <formula>#REF!=1</formula>
    </cfRule>
    <cfRule type="expression" dxfId="9071" priority="11509">
      <formula>#REF!=4</formula>
    </cfRule>
    <cfRule type="expression" dxfId="9070" priority="11510">
      <formula>#REF!=3</formula>
    </cfRule>
    <cfRule type="expression" dxfId="9069" priority="11511">
      <formula>#REF!=2</formula>
    </cfRule>
    <cfRule type="expression" dxfId="9068" priority="11512">
      <formula>#REF!=1</formula>
    </cfRule>
  </conditionalFormatting>
  <conditionalFormatting sqref="F281:H281">
    <cfRule type="expression" dxfId="9067" priority="11501">
      <formula>$V281=4</formula>
    </cfRule>
    <cfRule type="expression" dxfId="9066" priority="11502">
      <formula>$V281=3</formula>
    </cfRule>
    <cfRule type="expression" dxfId="9065" priority="11503">
      <formula>$V281=2</formula>
    </cfRule>
    <cfRule type="expression" dxfId="9064" priority="11504">
      <formula>$V281=1</formula>
    </cfRule>
  </conditionalFormatting>
  <conditionalFormatting sqref="E283">
    <cfRule type="expression" dxfId="9063" priority="11497">
      <formula>$V283=4</formula>
    </cfRule>
    <cfRule type="expression" dxfId="9062" priority="11498">
      <formula>$V283=3</formula>
    </cfRule>
    <cfRule type="expression" dxfId="9061" priority="11499">
      <formula>$V283=2</formula>
    </cfRule>
    <cfRule type="expression" dxfId="9060" priority="11500">
      <formula>$V283=1</formula>
    </cfRule>
  </conditionalFormatting>
  <conditionalFormatting sqref="F283:H283 H284:H287">
    <cfRule type="expression" dxfId="9059" priority="11489">
      <formula>#REF!=4</formula>
    </cfRule>
    <cfRule type="expression" dxfId="9058" priority="11490">
      <formula>#REF!=3</formula>
    </cfRule>
    <cfRule type="expression" dxfId="9057" priority="11491">
      <formula>#REF!=2</formula>
    </cfRule>
    <cfRule type="expression" dxfId="9056" priority="11492">
      <formula>#REF!=1</formula>
    </cfRule>
    <cfRule type="expression" dxfId="9055" priority="11493">
      <formula>#REF!=4</formula>
    </cfRule>
    <cfRule type="expression" dxfId="9054" priority="11494">
      <formula>#REF!=3</formula>
    </cfRule>
    <cfRule type="expression" dxfId="9053" priority="11495">
      <formula>#REF!=2</formula>
    </cfRule>
    <cfRule type="expression" dxfId="9052" priority="11496">
      <formula>#REF!=1</formula>
    </cfRule>
  </conditionalFormatting>
  <conditionalFormatting sqref="F283:H283 H284:H287">
    <cfRule type="expression" dxfId="9051" priority="11485">
      <formula>$V283=4</formula>
    </cfRule>
    <cfRule type="expression" dxfId="9050" priority="11486">
      <formula>$V283=3</formula>
    </cfRule>
    <cfRule type="expression" dxfId="9049" priority="11487">
      <formula>$V283=2</formula>
    </cfRule>
    <cfRule type="expression" dxfId="9048" priority="11488">
      <formula>$V283=1</formula>
    </cfRule>
  </conditionalFormatting>
  <conditionalFormatting sqref="F283:H283 H284:H287">
    <cfRule type="expression" dxfId="9047" priority="11477">
      <formula>#REF!=4</formula>
    </cfRule>
    <cfRule type="expression" dxfId="9046" priority="11478">
      <formula>#REF!=3</formula>
    </cfRule>
    <cfRule type="expression" dxfId="9045" priority="11479">
      <formula>#REF!=2</formula>
    </cfRule>
    <cfRule type="expression" dxfId="9044" priority="11480">
      <formula>#REF!=1</formula>
    </cfRule>
    <cfRule type="expression" dxfId="9043" priority="11481">
      <formula>#REF!=4</formula>
    </cfRule>
    <cfRule type="expression" dxfId="9042" priority="11482">
      <formula>#REF!=3</formula>
    </cfRule>
    <cfRule type="expression" dxfId="9041" priority="11483">
      <formula>#REF!=2</formula>
    </cfRule>
    <cfRule type="expression" dxfId="9040" priority="11484">
      <formula>#REF!=1</formula>
    </cfRule>
  </conditionalFormatting>
  <conditionalFormatting sqref="F283:H283 H284:H287">
    <cfRule type="expression" dxfId="9039" priority="11473">
      <formula>$V283=4</formula>
    </cfRule>
    <cfRule type="expression" dxfId="9038" priority="11474">
      <formula>$V283=3</formula>
    </cfRule>
    <cfRule type="expression" dxfId="9037" priority="11475">
      <formula>$V283=2</formula>
    </cfRule>
    <cfRule type="expression" dxfId="9036" priority="11476">
      <formula>$V283=1</formula>
    </cfRule>
  </conditionalFormatting>
  <conditionalFormatting sqref="E284">
    <cfRule type="expression" dxfId="9035" priority="11469">
      <formula>$V284=4</formula>
    </cfRule>
    <cfRule type="expression" dxfId="9034" priority="11470">
      <formula>$V284=3</formula>
    </cfRule>
    <cfRule type="expression" dxfId="9033" priority="11471">
      <formula>$V284=2</formula>
    </cfRule>
    <cfRule type="expression" dxfId="9032" priority="11472">
      <formula>$V284=1</formula>
    </cfRule>
  </conditionalFormatting>
  <conditionalFormatting sqref="F284:G284">
    <cfRule type="expression" dxfId="9031" priority="11461">
      <formula>#REF!=4</formula>
    </cfRule>
    <cfRule type="expression" dxfId="9030" priority="11462">
      <formula>#REF!=3</formula>
    </cfRule>
    <cfRule type="expression" dxfId="9029" priority="11463">
      <formula>#REF!=2</formula>
    </cfRule>
    <cfRule type="expression" dxfId="9028" priority="11464">
      <formula>#REF!=1</formula>
    </cfRule>
    <cfRule type="expression" dxfId="9027" priority="11465">
      <formula>#REF!=4</formula>
    </cfRule>
    <cfRule type="expression" dxfId="9026" priority="11466">
      <formula>#REF!=3</formula>
    </cfRule>
    <cfRule type="expression" dxfId="9025" priority="11467">
      <formula>#REF!=2</formula>
    </cfRule>
    <cfRule type="expression" dxfId="9024" priority="11468">
      <formula>#REF!=1</formula>
    </cfRule>
  </conditionalFormatting>
  <conditionalFormatting sqref="F284:G284">
    <cfRule type="expression" dxfId="9023" priority="11457">
      <formula>$V284=4</formula>
    </cfRule>
    <cfRule type="expression" dxfId="9022" priority="11458">
      <formula>$V284=3</formula>
    </cfRule>
    <cfRule type="expression" dxfId="9021" priority="11459">
      <formula>$V284=2</formula>
    </cfRule>
    <cfRule type="expression" dxfId="9020" priority="11460">
      <formula>$V284=1</formula>
    </cfRule>
  </conditionalFormatting>
  <conditionalFormatting sqref="F284:G284">
    <cfRule type="expression" dxfId="9019" priority="11449">
      <formula>#REF!=4</formula>
    </cfRule>
    <cfRule type="expression" dxfId="9018" priority="11450">
      <formula>#REF!=3</formula>
    </cfRule>
    <cfRule type="expression" dxfId="9017" priority="11451">
      <formula>#REF!=2</formula>
    </cfRule>
    <cfRule type="expression" dxfId="9016" priority="11452">
      <formula>#REF!=1</formula>
    </cfRule>
    <cfRule type="expression" dxfId="9015" priority="11453">
      <formula>#REF!=4</formula>
    </cfRule>
    <cfRule type="expression" dxfId="9014" priority="11454">
      <formula>#REF!=3</formula>
    </cfRule>
    <cfRule type="expression" dxfId="9013" priority="11455">
      <formula>#REF!=2</formula>
    </cfRule>
    <cfRule type="expression" dxfId="9012" priority="11456">
      <formula>#REF!=1</formula>
    </cfRule>
  </conditionalFormatting>
  <conditionalFormatting sqref="F284:G284">
    <cfRule type="expression" dxfId="9011" priority="11445">
      <formula>$V284=4</formula>
    </cfRule>
    <cfRule type="expression" dxfId="9010" priority="11446">
      <formula>$V284=3</formula>
    </cfRule>
    <cfRule type="expression" dxfId="9009" priority="11447">
      <formula>$V284=2</formula>
    </cfRule>
    <cfRule type="expression" dxfId="9008" priority="11448">
      <formula>$V284=1</formula>
    </cfRule>
  </conditionalFormatting>
  <conditionalFormatting sqref="E285">
    <cfRule type="expression" dxfId="9007" priority="11441">
      <formula>$V285=4</formula>
    </cfRule>
    <cfRule type="expression" dxfId="9006" priority="11442">
      <formula>$V285=3</formula>
    </cfRule>
    <cfRule type="expression" dxfId="9005" priority="11443">
      <formula>$V285=2</formula>
    </cfRule>
    <cfRule type="expression" dxfId="9004" priority="11444">
      <formula>$V285=1</formula>
    </cfRule>
  </conditionalFormatting>
  <conditionalFormatting sqref="E286">
    <cfRule type="expression" dxfId="9003" priority="11437">
      <formula>$V286=4</formula>
    </cfRule>
    <cfRule type="expression" dxfId="9002" priority="11438">
      <formula>$V286=3</formula>
    </cfRule>
    <cfRule type="expression" dxfId="9001" priority="11439">
      <formula>$V286=2</formula>
    </cfRule>
    <cfRule type="expression" dxfId="9000" priority="11440">
      <formula>$V286=1</formula>
    </cfRule>
  </conditionalFormatting>
  <conditionalFormatting sqref="E287">
    <cfRule type="expression" dxfId="8999" priority="11433">
      <formula>$V287=4</formula>
    </cfRule>
    <cfRule type="expression" dxfId="8998" priority="11434">
      <formula>$V287=3</formula>
    </cfRule>
    <cfRule type="expression" dxfId="8997" priority="11435">
      <formula>$V287=2</formula>
    </cfRule>
    <cfRule type="expression" dxfId="8996" priority="11436">
      <formula>$V287=1</formula>
    </cfRule>
  </conditionalFormatting>
  <conditionalFormatting sqref="E292">
    <cfRule type="expression" dxfId="8995" priority="11429">
      <formula>$V292=4</formula>
    </cfRule>
    <cfRule type="expression" dxfId="8994" priority="11430">
      <formula>$V292=3</formula>
    </cfRule>
    <cfRule type="expression" dxfId="8993" priority="11431">
      <formula>$V292=2</formula>
    </cfRule>
    <cfRule type="expression" dxfId="8992" priority="11432">
      <formula>$V292=1</formula>
    </cfRule>
  </conditionalFormatting>
  <conditionalFormatting sqref="F292:H292">
    <cfRule type="expression" dxfId="8991" priority="11421">
      <formula>#REF!=4</formula>
    </cfRule>
    <cfRule type="expression" dxfId="8990" priority="11422">
      <formula>#REF!=3</formula>
    </cfRule>
    <cfRule type="expression" dxfId="8989" priority="11423">
      <formula>#REF!=2</formula>
    </cfRule>
    <cfRule type="expression" dxfId="8988" priority="11424">
      <formula>#REF!=1</formula>
    </cfRule>
    <cfRule type="expression" dxfId="8987" priority="11425">
      <formula>#REF!=4</formula>
    </cfRule>
    <cfRule type="expression" dxfId="8986" priority="11426">
      <formula>#REF!=3</formula>
    </cfRule>
    <cfRule type="expression" dxfId="8985" priority="11427">
      <formula>#REF!=2</formula>
    </cfRule>
    <cfRule type="expression" dxfId="8984" priority="11428">
      <formula>#REF!=1</formula>
    </cfRule>
  </conditionalFormatting>
  <conditionalFormatting sqref="F292:H292">
    <cfRule type="expression" dxfId="8983" priority="11417">
      <formula>$V292=4</formula>
    </cfRule>
    <cfRule type="expression" dxfId="8982" priority="11418">
      <formula>$V292=3</formula>
    </cfRule>
    <cfRule type="expression" dxfId="8981" priority="11419">
      <formula>$V292=2</formula>
    </cfRule>
    <cfRule type="expression" dxfId="8980" priority="11420">
      <formula>$V292=1</formula>
    </cfRule>
  </conditionalFormatting>
  <conditionalFormatting sqref="F292:H292">
    <cfRule type="expression" dxfId="8979" priority="11409">
      <formula>#REF!=4</formula>
    </cfRule>
    <cfRule type="expression" dxfId="8978" priority="11410">
      <formula>#REF!=3</formula>
    </cfRule>
    <cfRule type="expression" dxfId="8977" priority="11411">
      <formula>#REF!=2</formula>
    </cfRule>
    <cfRule type="expression" dxfId="8976" priority="11412">
      <formula>#REF!=1</formula>
    </cfRule>
    <cfRule type="expression" dxfId="8975" priority="11413">
      <formula>#REF!=4</formula>
    </cfRule>
    <cfRule type="expression" dxfId="8974" priority="11414">
      <formula>#REF!=3</formula>
    </cfRule>
    <cfRule type="expression" dxfId="8973" priority="11415">
      <formula>#REF!=2</formula>
    </cfRule>
    <cfRule type="expression" dxfId="8972" priority="11416">
      <formula>#REF!=1</formula>
    </cfRule>
  </conditionalFormatting>
  <conditionalFormatting sqref="E293">
    <cfRule type="expression" dxfId="8971" priority="11401">
      <formula>$V293=4</formula>
    </cfRule>
    <cfRule type="expression" dxfId="8970" priority="11402">
      <formula>$V293=3</formula>
    </cfRule>
    <cfRule type="expression" dxfId="8969" priority="11403">
      <formula>$V293=2</formula>
    </cfRule>
    <cfRule type="expression" dxfId="8968" priority="11404">
      <formula>$V293=1</formula>
    </cfRule>
  </conditionalFormatting>
  <conditionalFormatting sqref="F293:H293 H294:H298">
    <cfRule type="expression" dxfId="8967" priority="11393">
      <formula>#REF!=4</formula>
    </cfRule>
    <cfRule type="expression" dxfId="8966" priority="11394">
      <formula>#REF!=3</formula>
    </cfRule>
    <cfRule type="expression" dxfId="8965" priority="11395">
      <formula>#REF!=2</formula>
    </cfRule>
    <cfRule type="expression" dxfId="8964" priority="11396">
      <formula>#REF!=1</formula>
    </cfRule>
    <cfRule type="expression" dxfId="8963" priority="11397">
      <formula>#REF!=4</formula>
    </cfRule>
    <cfRule type="expression" dxfId="8962" priority="11398">
      <formula>#REF!=3</formula>
    </cfRule>
    <cfRule type="expression" dxfId="8961" priority="11399">
      <formula>#REF!=2</formula>
    </cfRule>
    <cfRule type="expression" dxfId="8960" priority="11400">
      <formula>#REF!=1</formula>
    </cfRule>
  </conditionalFormatting>
  <conditionalFormatting sqref="F293:H293 H294:H298">
    <cfRule type="expression" dxfId="8959" priority="11389">
      <formula>$V293=4</formula>
    </cfRule>
    <cfRule type="expression" dxfId="8958" priority="11390">
      <formula>$V293=3</formula>
    </cfRule>
    <cfRule type="expression" dxfId="8957" priority="11391">
      <formula>$V293=2</formula>
    </cfRule>
    <cfRule type="expression" dxfId="8956" priority="11392">
      <formula>$V293=1</formula>
    </cfRule>
  </conditionalFormatting>
  <conditionalFormatting sqref="F293:H293 H294:H298">
    <cfRule type="expression" dxfId="8955" priority="11381">
      <formula>#REF!=4</formula>
    </cfRule>
    <cfRule type="expression" dxfId="8954" priority="11382">
      <formula>#REF!=3</formula>
    </cfRule>
    <cfRule type="expression" dxfId="8953" priority="11383">
      <formula>#REF!=2</formula>
    </cfRule>
    <cfRule type="expression" dxfId="8952" priority="11384">
      <formula>#REF!=1</formula>
    </cfRule>
    <cfRule type="expression" dxfId="8951" priority="11385">
      <formula>#REF!=4</formula>
    </cfRule>
    <cfRule type="expression" dxfId="8950" priority="11386">
      <formula>#REF!=3</formula>
    </cfRule>
    <cfRule type="expression" dxfId="8949" priority="11387">
      <formula>#REF!=2</formula>
    </cfRule>
    <cfRule type="expression" dxfId="8948" priority="11388">
      <formula>#REF!=1</formula>
    </cfRule>
  </conditionalFormatting>
  <conditionalFormatting sqref="F293:H293 H294:H298">
    <cfRule type="expression" dxfId="8947" priority="11377">
      <formula>$V293=4</formula>
    </cfRule>
    <cfRule type="expression" dxfId="8946" priority="11378">
      <formula>$V293=3</formula>
    </cfRule>
    <cfRule type="expression" dxfId="8945" priority="11379">
      <formula>$V293=2</formula>
    </cfRule>
    <cfRule type="expression" dxfId="8944" priority="11380">
      <formula>$V293=1</formula>
    </cfRule>
  </conditionalFormatting>
  <conditionalFormatting sqref="E294">
    <cfRule type="expression" dxfId="8943" priority="11373">
      <formula>$V294=4</formula>
    </cfRule>
    <cfRule type="expression" dxfId="8942" priority="11374">
      <formula>$V294=3</formula>
    </cfRule>
    <cfRule type="expression" dxfId="8941" priority="11375">
      <formula>$V294=2</formula>
    </cfRule>
    <cfRule type="expression" dxfId="8940" priority="11376">
      <formula>$V294=1</formula>
    </cfRule>
  </conditionalFormatting>
  <conditionalFormatting sqref="F294:G294">
    <cfRule type="expression" dxfId="8939" priority="11365">
      <formula>#REF!=4</formula>
    </cfRule>
    <cfRule type="expression" dxfId="8938" priority="11366">
      <formula>#REF!=3</formula>
    </cfRule>
    <cfRule type="expression" dxfId="8937" priority="11367">
      <formula>#REF!=2</formula>
    </cfRule>
    <cfRule type="expression" dxfId="8936" priority="11368">
      <formula>#REF!=1</formula>
    </cfRule>
    <cfRule type="expression" dxfId="8935" priority="11369">
      <formula>#REF!=4</formula>
    </cfRule>
    <cfRule type="expression" dxfId="8934" priority="11370">
      <formula>#REF!=3</formula>
    </cfRule>
    <cfRule type="expression" dxfId="8933" priority="11371">
      <formula>#REF!=2</formula>
    </cfRule>
    <cfRule type="expression" dxfId="8932" priority="11372">
      <formula>#REF!=1</formula>
    </cfRule>
  </conditionalFormatting>
  <conditionalFormatting sqref="F294:G294">
    <cfRule type="expression" dxfId="8931" priority="11353">
      <formula>#REF!=4</formula>
    </cfRule>
    <cfRule type="expression" dxfId="8930" priority="11354">
      <formula>#REF!=3</formula>
    </cfRule>
    <cfRule type="expression" dxfId="8929" priority="11355">
      <formula>#REF!=2</formula>
    </cfRule>
    <cfRule type="expression" dxfId="8928" priority="11356">
      <formula>#REF!=1</formula>
    </cfRule>
    <cfRule type="expression" dxfId="8927" priority="11357">
      <formula>#REF!=4</formula>
    </cfRule>
    <cfRule type="expression" dxfId="8926" priority="11358">
      <formula>#REF!=3</formula>
    </cfRule>
    <cfRule type="expression" dxfId="8925" priority="11359">
      <formula>#REF!=2</formula>
    </cfRule>
    <cfRule type="expression" dxfId="8924" priority="11360">
      <formula>#REF!=1</formula>
    </cfRule>
  </conditionalFormatting>
  <conditionalFormatting sqref="F294:G294">
    <cfRule type="expression" dxfId="8923" priority="11349">
      <formula>$V294=4</formula>
    </cfRule>
    <cfRule type="expression" dxfId="8922" priority="11350">
      <formula>$V294=3</formula>
    </cfRule>
    <cfRule type="expression" dxfId="8921" priority="11351">
      <formula>$V294=2</formula>
    </cfRule>
    <cfRule type="expression" dxfId="8920" priority="11352">
      <formula>$V294=1</formula>
    </cfRule>
  </conditionalFormatting>
  <conditionalFormatting sqref="E295">
    <cfRule type="expression" dxfId="8919" priority="11345">
      <formula>$V295=4</formula>
    </cfRule>
    <cfRule type="expression" dxfId="8918" priority="11346">
      <formula>$V295=3</formula>
    </cfRule>
    <cfRule type="expression" dxfId="8917" priority="11347">
      <formula>$V295=2</formula>
    </cfRule>
    <cfRule type="expression" dxfId="8916" priority="11348">
      <formula>$V295=1</formula>
    </cfRule>
  </conditionalFormatting>
  <conditionalFormatting sqref="F295:G295">
    <cfRule type="expression" dxfId="8915" priority="11337">
      <formula>#REF!=4</formula>
    </cfRule>
    <cfRule type="expression" dxfId="8914" priority="11338">
      <formula>#REF!=3</formula>
    </cfRule>
    <cfRule type="expression" dxfId="8913" priority="11339">
      <formula>#REF!=2</formula>
    </cfRule>
    <cfRule type="expression" dxfId="8912" priority="11340">
      <formula>#REF!=1</formula>
    </cfRule>
    <cfRule type="expression" dxfId="8911" priority="11341">
      <formula>#REF!=4</formula>
    </cfRule>
    <cfRule type="expression" dxfId="8910" priority="11342">
      <formula>#REF!=3</formula>
    </cfRule>
    <cfRule type="expression" dxfId="8909" priority="11343">
      <formula>#REF!=2</formula>
    </cfRule>
    <cfRule type="expression" dxfId="8908" priority="11344">
      <formula>#REF!=1</formula>
    </cfRule>
  </conditionalFormatting>
  <conditionalFormatting sqref="F295:G295">
    <cfRule type="expression" dxfId="8907" priority="11333">
      <formula>$V295=4</formula>
    </cfRule>
    <cfRule type="expression" dxfId="8906" priority="11334">
      <formula>$V295=3</formula>
    </cfRule>
    <cfRule type="expression" dxfId="8905" priority="11335">
      <formula>$V295=2</formula>
    </cfRule>
    <cfRule type="expression" dxfId="8904" priority="11336">
      <formula>$V295=1</formula>
    </cfRule>
  </conditionalFormatting>
  <conditionalFormatting sqref="F295:G295">
    <cfRule type="expression" dxfId="8903" priority="11325">
      <formula>#REF!=4</formula>
    </cfRule>
    <cfRule type="expression" dxfId="8902" priority="11326">
      <formula>#REF!=3</formula>
    </cfRule>
    <cfRule type="expression" dxfId="8901" priority="11327">
      <formula>#REF!=2</formula>
    </cfRule>
    <cfRule type="expression" dxfId="8900" priority="11328">
      <formula>#REF!=1</formula>
    </cfRule>
    <cfRule type="expression" dxfId="8899" priority="11329">
      <formula>#REF!=4</formula>
    </cfRule>
    <cfRule type="expression" dxfId="8898" priority="11330">
      <formula>#REF!=3</formula>
    </cfRule>
    <cfRule type="expression" dxfId="8897" priority="11331">
      <formula>#REF!=2</formula>
    </cfRule>
    <cfRule type="expression" dxfId="8896" priority="11332">
      <formula>#REF!=1</formula>
    </cfRule>
  </conditionalFormatting>
  <conditionalFormatting sqref="F295:G295">
    <cfRule type="expression" dxfId="8895" priority="11321">
      <formula>$V295=4</formula>
    </cfRule>
    <cfRule type="expression" dxfId="8894" priority="11322">
      <formula>$V295=3</formula>
    </cfRule>
    <cfRule type="expression" dxfId="8893" priority="11323">
      <formula>$V295=2</formula>
    </cfRule>
    <cfRule type="expression" dxfId="8892" priority="11324">
      <formula>$V295=1</formula>
    </cfRule>
  </conditionalFormatting>
  <conditionalFormatting sqref="E296">
    <cfRule type="expression" dxfId="8891" priority="11317">
      <formula>$V296=4</formula>
    </cfRule>
    <cfRule type="expression" dxfId="8890" priority="11318">
      <formula>$V296=3</formula>
    </cfRule>
    <cfRule type="expression" dxfId="8889" priority="11319">
      <formula>$V296=2</formula>
    </cfRule>
    <cfRule type="expression" dxfId="8888" priority="11320">
      <formula>$V296=1</formula>
    </cfRule>
  </conditionalFormatting>
  <conditionalFormatting sqref="F296:G296">
    <cfRule type="expression" dxfId="8887" priority="11309">
      <formula>#REF!=4</formula>
    </cfRule>
    <cfRule type="expression" dxfId="8886" priority="11310">
      <formula>#REF!=3</formula>
    </cfRule>
    <cfRule type="expression" dxfId="8885" priority="11311">
      <formula>#REF!=2</formula>
    </cfRule>
    <cfRule type="expression" dxfId="8884" priority="11312">
      <formula>#REF!=1</formula>
    </cfRule>
    <cfRule type="expression" dxfId="8883" priority="11313">
      <formula>#REF!=4</formula>
    </cfRule>
    <cfRule type="expression" dxfId="8882" priority="11314">
      <formula>#REF!=3</formula>
    </cfRule>
    <cfRule type="expression" dxfId="8881" priority="11315">
      <formula>#REF!=2</formula>
    </cfRule>
    <cfRule type="expression" dxfId="8880" priority="11316">
      <formula>#REF!=1</formula>
    </cfRule>
  </conditionalFormatting>
  <conditionalFormatting sqref="F296:G296">
    <cfRule type="expression" dxfId="8879" priority="11305">
      <formula>$V296=4</formula>
    </cfRule>
    <cfRule type="expression" dxfId="8878" priority="11306">
      <formula>$V296=3</formula>
    </cfRule>
    <cfRule type="expression" dxfId="8877" priority="11307">
      <formula>$V296=2</formula>
    </cfRule>
    <cfRule type="expression" dxfId="8876" priority="11308">
      <formula>$V296=1</formula>
    </cfRule>
  </conditionalFormatting>
  <conditionalFormatting sqref="F296:G296">
    <cfRule type="expression" dxfId="8875" priority="11297">
      <formula>#REF!=4</formula>
    </cfRule>
    <cfRule type="expression" dxfId="8874" priority="11298">
      <formula>#REF!=3</formula>
    </cfRule>
    <cfRule type="expression" dxfId="8873" priority="11299">
      <formula>#REF!=2</formula>
    </cfRule>
    <cfRule type="expression" dxfId="8872" priority="11300">
      <formula>#REF!=1</formula>
    </cfRule>
    <cfRule type="expression" dxfId="8871" priority="11301">
      <formula>#REF!=4</formula>
    </cfRule>
    <cfRule type="expression" dxfId="8870" priority="11302">
      <formula>#REF!=3</formula>
    </cfRule>
    <cfRule type="expression" dxfId="8869" priority="11303">
      <formula>#REF!=2</formula>
    </cfRule>
    <cfRule type="expression" dxfId="8868" priority="11304">
      <formula>#REF!=1</formula>
    </cfRule>
  </conditionalFormatting>
  <conditionalFormatting sqref="F296:G296">
    <cfRule type="expression" dxfId="8867" priority="11293">
      <formula>$V296=4</formula>
    </cfRule>
    <cfRule type="expression" dxfId="8866" priority="11294">
      <formula>$V296=3</formula>
    </cfRule>
    <cfRule type="expression" dxfId="8865" priority="11295">
      <formula>$V296=2</formula>
    </cfRule>
    <cfRule type="expression" dxfId="8864" priority="11296">
      <formula>$V296=1</formula>
    </cfRule>
  </conditionalFormatting>
  <conditionalFormatting sqref="F301:H301">
    <cfRule type="expression" dxfId="8863" priority="11285">
      <formula>#REF!=4</formula>
    </cfRule>
    <cfRule type="expression" dxfId="8862" priority="11286">
      <formula>#REF!=3</formula>
    </cfRule>
    <cfRule type="expression" dxfId="8861" priority="11287">
      <formula>#REF!=2</formula>
    </cfRule>
    <cfRule type="expression" dxfId="8860" priority="11288">
      <formula>#REF!=1</formula>
    </cfRule>
    <cfRule type="expression" dxfId="8859" priority="11289">
      <formula>#REF!=4</formula>
    </cfRule>
    <cfRule type="expression" dxfId="8858" priority="11290">
      <formula>#REF!=3</formula>
    </cfRule>
    <cfRule type="expression" dxfId="8857" priority="11291">
      <formula>#REF!=2</formula>
    </cfRule>
    <cfRule type="expression" dxfId="8856" priority="11292">
      <formula>#REF!=1</formula>
    </cfRule>
  </conditionalFormatting>
  <conditionalFormatting sqref="F301:H301">
    <cfRule type="expression" dxfId="8855" priority="11281">
      <formula>$V301=4</formula>
    </cfRule>
    <cfRule type="expression" dxfId="8854" priority="11282">
      <formula>$V301=3</formula>
    </cfRule>
    <cfRule type="expression" dxfId="8853" priority="11283">
      <formula>$V301=2</formula>
    </cfRule>
    <cfRule type="expression" dxfId="8852" priority="11284">
      <formula>$V301=1</formula>
    </cfRule>
  </conditionalFormatting>
  <conditionalFormatting sqref="F301:H301">
    <cfRule type="expression" dxfId="8851" priority="11273">
      <formula>#REF!=4</formula>
    </cfRule>
    <cfRule type="expression" dxfId="8850" priority="11274">
      <formula>#REF!=3</formula>
    </cfRule>
    <cfRule type="expression" dxfId="8849" priority="11275">
      <formula>#REF!=2</formula>
    </cfRule>
    <cfRule type="expression" dxfId="8848" priority="11276">
      <formula>#REF!=1</formula>
    </cfRule>
    <cfRule type="expression" dxfId="8847" priority="11277">
      <formula>#REF!=4</formula>
    </cfRule>
    <cfRule type="expression" dxfId="8846" priority="11278">
      <formula>#REF!=3</formula>
    </cfRule>
    <cfRule type="expression" dxfId="8845" priority="11279">
      <formula>#REF!=2</formula>
    </cfRule>
    <cfRule type="expression" dxfId="8844" priority="11280">
      <formula>#REF!=1</formula>
    </cfRule>
  </conditionalFormatting>
  <conditionalFormatting sqref="F301:H301">
    <cfRule type="expression" dxfId="8843" priority="11269">
      <formula>$V301=4</formula>
    </cfRule>
    <cfRule type="expression" dxfId="8842" priority="11270">
      <formula>$V301=3</formula>
    </cfRule>
    <cfRule type="expression" dxfId="8841" priority="11271">
      <formula>$V301=2</formula>
    </cfRule>
    <cfRule type="expression" dxfId="8840" priority="11272">
      <formula>$V301=1</formula>
    </cfRule>
  </conditionalFormatting>
  <conditionalFormatting sqref="E306">
    <cfRule type="expression" dxfId="8839" priority="11265">
      <formula>$V306=4</formula>
    </cfRule>
    <cfRule type="expression" dxfId="8838" priority="11266">
      <formula>$V306=3</formula>
    </cfRule>
    <cfRule type="expression" dxfId="8837" priority="11267">
      <formula>$V306=2</formula>
    </cfRule>
    <cfRule type="expression" dxfId="8836" priority="11268">
      <formula>$V306=1</formula>
    </cfRule>
  </conditionalFormatting>
  <conditionalFormatting sqref="G306:H306">
    <cfRule type="expression" dxfId="8835" priority="11257">
      <formula>#REF!=4</formula>
    </cfRule>
    <cfRule type="expression" dxfId="8834" priority="11258">
      <formula>#REF!=3</formula>
    </cfRule>
    <cfRule type="expression" dxfId="8833" priority="11259">
      <formula>#REF!=2</formula>
    </cfRule>
    <cfRule type="expression" dxfId="8832" priority="11260">
      <formula>#REF!=1</formula>
    </cfRule>
    <cfRule type="expression" dxfId="8831" priority="11261">
      <formula>#REF!=4</formula>
    </cfRule>
    <cfRule type="expression" dxfId="8830" priority="11262">
      <formula>#REF!=3</formula>
    </cfRule>
    <cfRule type="expression" dxfId="8829" priority="11263">
      <formula>#REF!=2</formula>
    </cfRule>
    <cfRule type="expression" dxfId="8828" priority="11264">
      <formula>#REF!=1</formula>
    </cfRule>
  </conditionalFormatting>
  <conditionalFormatting sqref="G306:H306">
    <cfRule type="expression" dxfId="8827" priority="11253">
      <formula>$V306=4</formula>
    </cfRule>
    <cfRule type="expression" dxfId="8826" priority="11254">
      <formula>$V306=3</formula>
    </cfRule>
    <cfRule type="expression" dxfId="8825" priority="11255">
      <formula>$V306=2</formula>
    </cfRule>
    <cfRule type="expression" dxfId="8824" priority="11256">
      <formula>$V306=1</formula>
    </cfRule>
  </conditionalFormatting>
  <conditionalFormatting sqref="G306:H306">
    <cfRule type="expression" dxfId="8823" priority="11245">
      <formula>#REF!=4</formula>
    </cfRule>
    <cfRule type="expression" dxfId="8822" priority="11246">
      <formula>#REF!=3</formula>
    </cfRule>
    <cfRule type="expression" dxfId="8821" priority="11247">
      <formula>#REF!=2</formula>
    </cfRule>
    <cfRule type="expression" dxfId="8820" priority="11248">
      <formula>#REF!=1</formula>
    </cfRule>
    <cfRule type="expression" dxfId="8819" priority="11249">
      <formula>#REF!=4</formula>
    </cfRule>
    <cfRule type="expression" dxfId="8818" priority="11250">
      <formula>#REF!=3</formula>
    </cfRule>
    <cfRule type="expression" dxfId="8817" priority="11251">
      <formula>#REF!=2</formula>
    </cfRule>
    <cfRule type="expression" dxfId="8816" priority="11252">
      <formula>#REF!=1</formula>
    </cfRule>
  </conditionalFormatting>
  <conditionalFormatting sqref="G306:H306">
    <cfRule type="expression" dxfId="8815" priority="11241">
      <formula>$V306=4</formula>
    </cfRule>
    <cfRule type="expression" dxfId="8814" priority="11242">
      <formula>$V306=3</formula>
    </cfRule>
    <cfRule type="expression" dxfId="8813" priority="11243">
      <formula>$V306=2</formula>
    </cfRule>
    <cfRule type="expression" dxfId="8812" priority="11244">
      <formula>$V306=1</formula>
    </cfRule>
  </conditionalFormatting>
  <conditionalFormatting sqref="T258">
    <cfRule type="expression" dxfId="8811" priority="11237">
      <formula>$V258=4</formula>
    </cfRule>
    <cfRule type="expression" dxfId="8810" priority="11238">
      <formula>$V258=3</formula>
    </cfRule>
    <cfRule type="expression" dxfId="8809" priority="11239">
      <formula>$V258=2</formula>
    </cfRule>
    <cfRule type="expression" dxfId="8808" priority="11240">
      <formula>$V258=1</formula>
    </cfRule>
  </conditionalFormatting>
  <conditionalFormatting sqref="W258">
    <cfRule type="expression" dxfId="8807" priority="11233">
      <formula>$V258=4</formula>
    </cfRule>
    <cfRule type="expression" dxfId="8806" priority="11234">
      <formula>$V258=3</formula>
    </cfRule>
    <cfRule type="expression" dxfId="8805" priority="11235">
      <formula>$V258=2</formula>
    </cfRule>
    <cfRule type="expression" dxfId="8804" priority="11236">
      <formula>$V258=1</formula>
    </cfRule>
  </conditionalFormatting>
  <conditionalFormatting sqref="V258">
    <cfRule type="expression" dxfId="8803" priority="11229">
      <formula>$V258=4</formula>
    </cfRule>
    <cfRule type="expression" dxfId="8802" priority="11230">
      <formula>$V258=3</formula>
    </cfRule>
    <cfRule type="expression" dxfId="8801" priority="11231">
      <formula>$V258=2</formula>
    </cfRule>
    <cfRule type="expression" dxfId="8800" priority="11232">
      <formula>$V258=1</formula>
    </cfRule>
  </conditionalFormatting>
  <conditionalFormatting sqref="U258">
    <cfRule type="expression" dxfId="8799" priority="11225">
      <formula>$V258=4</formula>
    </cfRule>
    <cfRule type="expression" dxfId="8798" priority="11226">
      <formula>$V258=3</formula>
    </cfRule>
    <cfRule type="expression" dxfId="8797" priority="11227">
      <formula>$V258=2</formula>
    </cfRule>
    <cfRule type="expression" dxfId="8796" priority="11228">
      <formula>$V258=1</formula>
    </cfRule>
  </conditionalFormatting>
  <conditionalFormatting sqref="U258">
    <cfRule type="expression" dxfId="8795" priority="11221">
      <formula>$V258=4</formula>
    </cfRule>
    <cfRule type="expression" dxfId="8794" priority="11222">
      <formula>$V258=3</formula>
    </cfRule>
    <cfRule type="expression" dxfId="8793" priority="11223">
      <formula>$V258=2</formula>
    </cfRule>
    <cfRule type="expression" dxfId="8792" priority="11224">
      <formula>$V258=1</formula>
    </cfRule>
  </conditionalFormatting>
  <conditionalFormatting sqref="A316">
    <cfRule type="expression" dxfId="8791" priority="11217">
      <formula>$V316=4</formula>
    </cfRule>
    <cfRule type="expression" dxfId="8790" priority="11218">
      <formula>$V316=3</formula>
    </cfRule>
    <cfRule type="expression" dxfId="8789" priority="11219">
      <formula>$V316=2</formula>
    </cfRule>
    <cfRule type="expression" dxfId="8788" priority="11220">
      <formula>$V316=1</formula>
    </cfRule>
  </conditionalFormatting>
  <conditionalFormatting sqref="B316:C316">
    <cfRule type="expression" dxfId="8787" priority="11213">
      <formula>$V316=4</formula>
    </cfRule>
    <cfRule type="expression" dxfId="8786" priority="11214">
      <formula>$V316=3</formula>
    </cfRule>
    <cfRule type="expression" dxfId="8785" priority="11215">
      <formula>$V316=2</formula>
    </cfRule>
    <cfRule type="expression" dxfId="8784" priority="11216">
      <formula>$V316=1</formula>
    </cfRule>
  </conditionalFormatting>
  <conditionalFormatting sqref="Q316:T316">
    <cfRule type="expression" dxfId="8783" priority="11209">
      <formula>$V316=4</formula>
    </cfRule>
    <cfRule type="expression" dxfId="8782" priority="11210">
      <formula>$V316=3</formula>
    </cfRule>
    <cfRule type="expression" dxfId="8781" priority="11211">
      <formula>$V316=2</formula>
    </cfRule>
    <cfRule type="expression" dxfId="8780" priority="11212">
      <formula>$V316=1</formula>
    </cfRule>
  </conditionalFormatting>
  <conditionalFormatting sqref="P316">
    <cfRule type="expression" dxfId="8779" priority="11205">
      <formula>$V316=4</formula>
    </cfRule>
    <cfRule type="expression" dxfId="8778" priority="11206">
      <formula>$V316=3</formula>
    </cfRule>
    <cfRule type="expression" dxfId="8777" priority="11207">
      <formula>$V316=2</formula>
    </cfRule>
    <cfRule type="expression" dxfId="8776" priority="11208">
      <formula>$V316=1</formula>
    </cfRule>
  </conditionalFormatting>
  <conditionalFormatting sqref="O316">
    <cfRule type="expression" dxfId="8775" priority="11201">
      <formula>#REF!=4</formula>
    </cfRule>
    <cfRule type="expression" dxfId="8774" priority="11202">
      <formula>#REF!=3</formula>
    </cfRule>
    <cfRule type="expression" dxfId="8773" priority="11203">
      <formula>#REF!=2</formula>
    </cfRule>
    <cfRule type="expression" dxfId="8772" priority="11204">
      <formula>#REF!=1</formula>
    </cfRule>
  </conditionalFormatting>
  <conditionalFormatting sqref="O316">
    <cfRule type="expression" dxfId="8771" priority="11197">
      <formula>$V316=4</formula>
    </cfRule>
    <cfRule type="expression" dxfId="8770" priority="11198">
      <formula>$V316=3</formula>
    </cfRule>
    <cfRule type="expression" dxfId="8769" priority="11199">
      <formula>$V316=2</formula>
    </cfRule>
    <cfRule type="expression" dxfId="8768" priority="11200">
      <formula>$V316=1</formula>
    </cfRule>
  </conditionalFormatting>
  <conditionalFormatting sqref="P316">
    <cfRule type="expression" dxfId="8767" priority="11193">
      <formula>$V316=4</formula>
    </cfRule>
    <cfRule type="expression" dxfId="8766" priority="11194">
      <formula>$V316=3</formula>
    </cfRule>
    <cfRule type="expression" dxfId="8765" priority="11195">
      <formula>$V316=2</formula>
    </cfRule>
    <cfRule type="expression" dxfId="8764" priority="11196">
      <formula>$V316=1</formula>
    </cfRule>
  </conditionalFormatting>
  <conditionalFormatting sqref="O316">
    <cfRule type="expression" dxfId="8763" priority="11189">
      <formula>#REF!=4</formula>
    </cfRule>
    <cfRule type="expression" dxfId="8762" priority="11190">
      <formula>#REF!=3</formula>
    </cfRule>
    <cfRule type="expression" dxfId="8761" priority="11191">
      <formula>#REF!=2</formula>
    </cfRule>
    <cfRule type="expression" dxfId="8760" priority="11192">
      <formula>#REF!=1</formula>
    </cfRule>
  </conditionalFormatting>
  <conditionalFormatting sqref="O316">
    <cfRule type="expression" dxfId="8759" priority="11185">
      <formula>$V316=4</formula>
    </cfRule>
    <cfRule type="expression" dxfId="8758" priority="11186">
      <formula>$V316=3</formula>
    </cfRule>
    <cfRule type="expression" dxfId="8757" priority="11187">
      <formula>$V316=2</formula>
    </cfRule>
    <cfRule type="expression" dxfId="8756" priority="11188">
      <formula>$V316=1</formula>
    </cfRule>
  </conditionalFormatting>
  <conditionalFormatting sqref="O316:P316">
    <cfRule type="expression" dxfId="8755" priority="11181">
      <formula>$V316=4</formula>
    </cfRule>
    <cfRule type="expression" dxfId="8754" priority="11182">
      <formula>$V316=3</formula>
    </cfRule>
    <cfRule type="expression" dxfId="8753" priority="11183">
      <formula>$V316=2</formula>
    </cfRule>
    <cfRule type="expression" dxfId="8752" priority="11184">
      <formula>$V316=1</formula>
    </cfRule>
  </conditionalFormatting>
  <conditionalFormatting sqref="O316">
    <cfRule type="expression" dxfId="8751" priority="11177">
      <formula>#REF!=4</formula>
    </cfRule>
    <cfRule type="expression" dxfId="8750" priority="11178">
      <formula>#REF!=3</formula>
    </cfRule>
    <cfRule type="expression" dxfId="8749" priority="11179">
      <formula>#REF!=2</formula>
    </cfRule>
    <cfRule type="expression" dxfId="8748" priority="11180">
      <formula>#REF!=1</formula>
    </cfRule>
  </conditionalFormatting>
  <conditionalFormatting sqref="Y316">
    <cfRule type="expression" dxfId="8747" priority="11169">
      <formula>$V316=4</formula>
    </cfRule>
    <cfRule type="expression" dxfId="8746" priority="11170">
      <formula>$V316=3</formula>
    </cfRule>
    <cfRule type="expression" dxfId="8745" priority="11171">
      <formula>$V316=2</formula>
    </cfRule>
    <cfRule type="expression" dxfId="8744" priority="11172">
      <formula>$V316=1</formula>
    </cfRule>
  </conditionalFormatting>
  <conditionalFormatting sqref="Y316">
    <cfRule type="expression" dxfId="8743" priority="11173">
      <formula>#REF!=4</formula>
    </cfRule>
    <cfRule type="expression" dxfId="8742" priority="11174">
      <formula>#REF!=3</formula>
    </cfRule>
    <cfRule type="expression" dxfId="8741" priority="11175">
      <formula>#REF!=2</formula>
    </cfRule>
    <cfRule type="expression" dxfId="8740" priority="11176">
      <formula>#REF!=1</formula>
    </cfRule>
  </conditionalFormatting>
  <conditionalFormatting sqref="X316">
    <cfRule type="expression" dxfId="8739" priority="11161">
      <formula>$V316=4</formula>
    </cfRule>
    <cfRule type="expression" dxfId="8738" priority="11162">
      <formula>$V316=3</formula>
    </cfRule>
    <cfRule type="expression" dxfId="8737" priority="11163">
      <formula>$V316=2</formula>
    </cfRule>
    <cfRule type="expression" dxfId="8736" priority="11164">
      <formula>$V316=1</formula>
    </cfRule>
  </conditionalFormatting>
  <conditionalFormatting sqref="X316">
    <cfRule type="expression" dxfId="8735" priority="11165">
      <formula>#REF!=4</formula>
    </cfRule>
    <cfRule type="expression" dxfId="8734" priority="11166">
      <formula>#REF!=3</formula>
    </cfRule>
    <cfRule type="expression" dxfId="8733" priority="11167">
      <formula>#REF!=2</formula>
    </cfRule>
    <cfRule type="expression" dxfId="8732" priority="11168">
      <formula>#REF!=1</formula>
    </cfRule>
  </conditionalFormatting>
  <conditionalFormatting sqref="U316">
    <cfRule type="expression" dxfId="8731" priority="11157">
      <formula>$V316=4</formula>
    </cfRule>
    <cfRule type="expression" dxfId="8730" priority="11158">
      <formula>$V316=3</formula>
    </cfRule>
    <cfRule type="expression" dxfId="8729" priority="11159">
      <formula>$V316=2</formula>
    </cfRule>
    <cfRule type="expression" dxfId="8728" priority="11160">
      <formula>$V316=1</formula>
    </cfRule>
  </conditionalFormatting>
  <conditionalFormatting sqref="U316">
    <cfRule type="expression" dxfId="8727" priority="11153">
      <formula>$V316=4</formula>
    </cfRule>
    <cfRule type="expression" dxfId="8726" priority="11154">
      <formula>$V316=3</formula>
    </cfRule>
    <cfRule type="expression" dxfId="8725" priority="11155">
      <formula>$V316=2</formula>
    </cfRule>
    <cfRule type="expression" dxfId="8724" priority="11156">
      <formula>$V316=1</formula>
    </cfRule>
  </conditionalFormatting>
  <conditionalFormatting sqref="B314">
    <cfRule type="expression" dxfId="8723" priority="11149">
      <formula>$V314=4</formula>
    </cfRule>
    <cfRule type="expression" dxfId="8722" priority="11150">
      <formula>$V314=3</formula>
    </cfRule>
    <cfRule type="expression" dxfId="8721" priority="11151">
      <formula>$V314=2</formula>
    </cfRule>
    <cfRule type="expression" dxfId="8720" priority="11152">
      <formula>$V314=1</formula>
    </cfRule>
  </conditionalFormatting>
  <conditionalFormatting sqref="S314:T314">
    <cfRule type="expression" dxfId="8719" priority="11145">
      <formula>$V314=4</formula>
    </cfRule>
    <cfRule type="expression" dxfId="8718" priority="11146">
      <formula>$V314=3</formula>
    </cfRule>
    <cfRule type="expression" dxfId="8717" priority="11147">
      <formula>$V314=2</formula>
    </cfRule>
    <cfRule type="expression" dxfId="8716" priority="11148">
      <formula>$V314=1</formula>
    </cfRule>
  </conditionalFormatting>
  <conditionalFormatting sqref="U314">
    <cfRule type="expression" dxfId="8715" priority="11141">
      <formula>$V314=4</formula>
    </cfRule>
    <cfRule type="expression" dxfId="8714" priority="11142">
      <formula>$V314=3</formula>
    </cfRule>
    <cfRule type="expression" dxfId="8713" priority="11143">
      <formula>$V314=2</formula>
    </cfRule>
    <cfRule type="expression" dxfId="8712" priority="11144">
      <formula>$V314=1</formula>
    </cfRule>
  </conditionalFormatting>
  <conditionalFormatting sqref="U314">
    <cfRule type="expression" dxfId="8711" priority="11137">
      <formula>$V314=4</formula>
    </cfRule>
    <cfRule type="expression" dxfId="8710" priority="11138">
      <formula>$V314=3</formula>
    </cfRule>
    <cfRule type="expression" dxfId="8709" priority="11139">
      <formula>$V314=2</formula>
    </cfRule>
    <cfRule type="expression" dxfId="8708" priority="11140">
      <formula>$V314=1</formula>
    </cfRule>
  </conditionalFormatting>
  <conditionalFormatting sqref="U259:U260">
    <cfRule type="expression" dxfId="8707" priority="11133">
      <formula>$V259=4</formula>
    </cfRule>
    <cfRule type="expression" dxfId="8706" priority="11134">
      <formula>$V259=3</formula>
    </cfRule>
    <cfRule type="expression" dxfId="8705" priority="11135">
      <formula>$V259=2</formula>
    </cfRule>
    <cfRule type="expression" dxfId="8704" priority="11136">
      <formula>$V259=1</formula>
    </cfRule>
  </conditionalFormatting>
  <conditionalFormatting sqref="U259:U260">
    <cfRule type="expression" dxfId="8703" priority="11129">
      <formula>$V259=4</formula>
    </cfRule>
    <cfRule type="expression" dxfId="8702" priority="11130">
      <formula>$V259=3</formula>
    </cfRule>
    <cfRule type="expression" dxfId="8701" priority="11131">
      <formula>$V259=2</formula>
    </cfRule>
    <cfRule type="expression" dxfId="8700" priority="11132">
      <formula>$V259=1</formula>
    </cfRule>
  </conditionalFormatting>
  <conditionalFormatting sqref="U259:U260">
    <cfRule type="expression" dxfId="8699" priority="11125">
      <formula>$V259=4</formula>
    </cfRule>
    <cfRule type="expression" dxfId="8698" priority="11126">
      <formula>$V259=3</formula>
    </cfRule>
    <cfRule type="expression" dxfId="8697" priority="11127">
      <formula>$V259=2</formula>
    </cfRule>
    <cfRule type="expression" dxfId="8696" priority="11128">
      <formula>$V259=1</formula>
    </cfRule>
  </conditionalFormatting>
  <conditionalFormatting sqref="U259:U260">
    <cfRule type="expression" dxfId="8695" priority="11121">
      <formula>$V259=4</formula>
    </cfRule>
    <cfRule type="expression" dxfId="8694" priority="11122">
      <formula>$V259=3</formula>
    </cfRule>
    <cfRule type="expression" dxfId="8693" priority="11123">
      <formula>$V259=2</formula>
    </cfRule>
    <cfRule type="expression" dxfId="8692" priority="11124">
      <formula>$V259=1</formula>
    </cfRule>
  </conditionalFormatting>
  <conditionalFormatting sqref="U265:U267">
    <cfRule type="expression" dxfId="8691" priority="11117">
      <formula>$V265=4</formula>
    </cfRule>
    <cfRule type="expression" dxfId="8690" priority="11118">
      <formula>$V265=3</formula>
    </cfRule>
    <cfRule type="expression" dxfId="8689" priority="11119">
      <formula>$V265=2</formula>
    </cfRule>
    <cfRule type="expression" dxfId="8688" priority="11120">
      <formula>$V265=1</formula>
    </cfRule>
  </conditionalFormatting>
  <conditionalFormatting sqref="U265:U267">
    <cfRule type="expression" dxfId="8687" priority="11113">
      <formula>$V265=4</formula>
    </cfRule>
    <cfRule type="expression" dxfId="8686" priority="11114">
      <formula>$V265=3</formula>
    </cfRule>
    <cfRule type="expression" dxfId="8685" priority="11115">
      <formula>$V265=2</formula>
    </cfRule>
    <cfRule type="expression" dxfId="8684" priority="11116">
      <formula>$V265=1</formula>
    </cfRule>
  </conditionalFormatting>
  <conditionalFormatting sqref="U265:U267">
    <cfRule type="expression" dxfId="8683" priority="11109">
      <formula>$V265=4</formula>
    </cfRule>
    <cfRule type="expression" dxfId="8682" priority="11110">
      <formula>$V265=3</formula>
    </cfRule>
    <cfRule type="expression" dxfId="8681" priority="11111">
      <formula>$V265=2</formula>
    </cfRule>
    <cfRule type="expression" dxfId="8680" priority="11112">
      <formula>$V265=1</formula>
    </cfRule>
  </conditionalFormatting>
  <conditionalFormatting sqref="U265:U267">
    <cfRule type="expression" dxfId="8679" priority="11105">
      <formula>$V265=4</formula>
    </cfRule>
    <cfRule type="expression" dxfId="8678" priority="11106">
      <formula>$V265=3</formula>
    </cfRule>
    <cfRule type="expression" dxfId="8677" priority="11107">
      <formula>$V265=2</formula>
    </cfRule>
    <cfRule type="expression" dxfId="8676" priority="11108">
      <formula>$V265=1</formula>
    </cfRule>
  </conditionalFormatting>
  <conditionalFormatting sqref="U268:U269">
    <cfRule type="expression" dxfId="8675" priority="11101">
      <formula>$V268=4</formula>
    </cfRule>
    <cfRule type="expression" dxfId="8674" priority="11102">
      <formula>$V268=3</formula>
    </cfRule>
    <cfRule type="expression" dxfId="8673" priority="11103">
      <formula>$V268=2</formula>
    </cfRule>
    <cfRule type="expression" dxfId="8672" priority="11104">
      <formula>$V268=1</formula>
    </cfRule>
  </conditionalFormatting>
  <conditionalFormatting sqref="U268:U269">
    <cfRule type="expression" dxfId="8671" priority="11097">
      <formula>$V268=4</formula>
    </cfRule>
    <cfRule type="expression" dxfId="8670" priority="11098">
      <formula>$V268=3</formula>
    </cfRule>
    <cfRule type="expression" dxfId="8669" priority="11099">
      <formula>$V268=2</formula>
    </cfRule>
    <cfRule type="expression" dxfId="8668" priority="11100">
      <formula>$V268=1</formula>
    </cfRule>
  </conditionalFormatting>
  <conditionalFormatting sqref="U268:U269">
    <cfRule type="expression" dxfId="8667" priority="11093">
      <formula>$V268=4</formula>
    </cfRule>
    <cfRule type="expression" dxfId="8666" priority="11094">
      <formula>$V268=3</formula>
    </cfRule>
    <cfRule type="expression" dxfId="8665" priority="11095">
      <formula>$V268=2</formula>
    </cfRule>
    <cfRule type="expression" dxfId="8664" priority="11096">
      <formula>$V268=1</formula>
    </cfRule>
  </conditionalFormatting>
  <conditionalFormatting sqref="U268:U269">
    <cfRule type="expression" dxfId="8663" priority="11089">
      <formula>$V268=4</formula>
    </cfRule>
    <cfRule type="expression" dxfId="8662" priority="11090">
      <formula>$V268=3</formula>
    </cfRule>
    <cfRule type="expression" dxfId="8661" priority="11091">
      <formula>$V268=2</formula>
    </cfRule>
    <cfRule type="expression" dxfId="8660" priority="11092">
      <formula>$V268=1</formula>
    </cfRule>
  </conditionalFormatting>
  <conditionalFormatting sqref="U270:U272">
    <cfRule type="expression" dxfId="8659" priority="11085">
      <formula>$V270=4</formula>
    </cfRule>
    <cfRule type="expression" dxfId="8658" priority="11086">
      <formula>$V270=3</formula>
    </cfRule>
    <cfRule type="expression" dxfId="8657" priority="11087">
      <formula>$V270=2</formula>
    </cfRule>
    <cfRule type="expression" dxfId="8656" priority="11088">
      <formula>$V270=1</formula>
    </cfRule>
  </conditionalFormatting>
  <conditionalFormatting sqref="U270:U272">
    <cfRule type="expression" dxfId="8655" priority="11081">
      <formula>$V270=4</formula>
    </cfRule>
    <cfRule type="expression" dxfId="8654" priority="11082">
      <formula>$V270=3</formula>
    </cfRule>
    <cfRule type="expression" dxfId="8653" priority="11083">
      <formula>$V270=2</formula>
    </cfRule>
    <cfRule type="expression" dxfId="8652" priority="11084">
      <formula>$V270=1</formula>
    </cfRule>
  </conditionalFormatting>
  <conditionalFormatting sqref="U270:U272">
    <cfRule type="expression" dxfId="8651" priority="11077">
      <formula>$V270=4</formula>
    </cfRule>
    <cfRule type="expression" dxfId="8650" priority="11078">
      <formula>$V270=3</formula>
    </cfRule>
    <cfRule type="expression" dxfId="8649" priority="11079">
      <formula>$V270=2</formula>
    </cfRule>
    <cfRule type="expression" dxfId="8648" priority="11080">
      <formula>$V270=1</formula>
    </cfRule>
  </conditionalFormatting>
  <conditionalFormatting sqref="U270:U272">
    <cfRule type="expression" dxfId="8647" priority="11073">
      <formula>$V270=4</formula>
    </cfRule>
    <cfRule type="expression" dxfId="8646" priority="11074">
      <formula>$V270=3</formula>
    </cfRule>
    <cfRule type="expression" dxfId="8645" priority="11075">
      <formula>$V270=2</formula>
    </cfRule>
    <cfRule type="expression" dxfId="8644" priority="11076">
      <formula>$V270=1</formula>
    </cfRule>
  </conditionalFormatting>
  <conditionalFormatting sqref="U275:U277">
    <cfRule type="expression" dxfId="8643" priority="11069">
      <formula>$V275=4</formula>
    </cfRule>
    <cfRule type="expression" dxfId="8642" priority="11070">
      <formula>$V275=3</formula>
    </cfRule>
    <cfRule type="expression" dxfId="8641" priority="11071">
      <formula>$V275=2</formula>
    </cfRule>
    <cfRule type="expression" dxfId="8640" priority="11072">
      <formula>$V275=1</formula>
    </cfRule>
  </conditionalFormatting>
  <conditionalFormatting sqref="U275:U277">
    <cfRule type="expression" dxfId="8639" priority="11065">
      <formula>$V275=4</formula>
    </cfRule>
    <cfRule type="expression" dxfId="8638" priority="11066">
      <formula>$V275=3</formula>
    </cfRule>
    <cfRule type="expression" dxfId="8637" priority="11067">
      <formula>$V275=2</formula>
    </cfRule>
    <cfRule type="expression" dxfId="8636" priority="11068">
      <formula>$V275=1</formula>
    </cfRule>
  </conditionalFormatting>
  <conditionalFormatting sqref="U275:U277">
    <cfRule type="expression" dxfId="8635" priority="11061">
      <formula>$V275=4</formula>
    </cfRule>
    <cfRule type="expression" dxfId="8634" priority="11062">
      <formula>$V275=3</formula>
    </cfRule>
    <cfRule type="expression" dxfId="8633" priority="11063">
      <formula>$V275=2</formula>
    </cfRule>
    <cfRule type="expression" dxfId="8632" priority="11064">
      <formula>$V275=1</formula>
    </cfRule>
  </conditionalFormatting>
  <conditionalFormatting sqref="U275:U277">
    <cfRule type="expression" dxfId="8631" priority="11057">
      <formula>$V275=4</formula>
    </cfRule>
    <cfRule type="expression" dxfId="8630" priority="11058">
      <formula>$V275=3</formula>
    </cfRule>
    <cfRule type="expression" dxfId="8629" priority="11059">
      <formula>$V275=2</formula>
    </cfRule>
    <cfRule type="expression" dxfId="8628" priority="11060">
      <formula>$V275=1</formula>
    </cfRule>
  </conditionalFormatting>
  <conditionalFormatting sqref="U279:U283">
    <cfRule type="expression" dxfId="8627" priority="11053">
      <formula>$V279=4</formula>
    </cfRule>
    <cfRule type="expression" dxfId="8626" priority="11054">
      <formula>$V279=3</formula>
    </cfRule>
    <cfRule type="expression" dxfId="8625" priority="11055">
      <formula>$V279=2</formula>
    </cfRule>
    <cfRule type="expression" dxfId="8624" priority="11056">
      <formula>$V279=1</formula>
    </cfRule>
  </conditionalFormatting>
  <conditionalFormatting sqref="U279:U283">
    <cfRule type="expression" dxfId="8623" priority="11049">
      <formula>$V279=4</formula>
    </cfRule>
    <cfRule type="expression" dxfId="8622" priority="11050">
      <formula>$V279=3</formula>
    </cfRule>
    <cfRule type="expression" dxfId="8621" priority="11051">
      <formula>$V279=2</formula>
    </cfRule>
    <cfRule type="expression" dxfId="8620" priority="11052">
      <formula>$V279=1</formula>
    </cfRule>
  </conditionalFormatting>
  <conditionalFormatting sqref="U279:U283">
    <cfRule type="expression" dxfId="8619" priority="11045">
      <formula>$V279=4</formula>
    </cfRule>
    <cfRule type="expression" dxfId="8618" priority="11046">
      <formula>$V279=3</formula>
    </cfRule>
    <cfRule type="expression" dxfId="8617" priority="11047">
      <formula>$V279=2</formula>
    </cfRule>
    <cfRule type="expression" dxfId="8616" priority="11048">
      <formula>$V279=1</formula>
    </cfRule>
  </conditionalFormatting>
  <conditionalFormatting sqref="U279:U283">
    <cfRule type="expression" dxfId="8615" priority="11041">
      <formula>$V279=4</formula>
    </cfRule>
    <cfRule type="expression" dxfId="8614" priority="11042">
      <formula>$V279=3</formula>
    </cfRule>
    <cfRule type="expression" dxfId="8613" priority="11043">
      <formula>$V279=2</formula>
    </cfRule>
    <cfRule type="expression" dxfId="8612" priority="11044">
      <formula>$V279=1</formula>
    </cfRule>
  </conditionalFormatting>
  <conditionalFormatting sqref="U292:U295">
    <cfRule type="expression" dxfId="8611" priority="11037">
      <formula>$V292=4</formula>
    </cfRule>
    <cfRule type="expression" dxfId="8610" priority="11038">
      <formula>$V292=3</formula>
    </cfRule>
    <cfRule type="expression" dxfId="8609" priority="11039">
      <formula>$V292=2</formula>
    </cfRule>
    <cfRule type="expression" dxfId="8608" priority="11040">
      <formula>$V292=1</formula>
    </cfRule>
  </conditionalFormatting>
  <conditionalFormatting sqref="U292:U295">
    <cfRule type="expression" dxfId="8607" priority="11033">
      <formula>$V292=4</formula>
    </cfRule>
    <cfRule type="expression" dxfId="8606" priority="11034">
      <formula>$V292=3</formula>
    </cfRule>
    <cfRule type="expression" dxfId="8605" priority="11035">
      <formula>$V292=2</formula>
    </cfRule>
    <cfRule type="expression" dxfId="8604" priority="11036">
      <formula>$V292=1</formula>
    </cfRule>
  </conditionalFormatting>
  <conditionalFormatting sqref="U292:U295">
    <cfRule type="expression" dxfId="8603" priority="11029">
      <formula>$V292=4</formula>
    </cfRule>
    <cfRule type="expression" dxfId="8602" priority="11030">
      <formula>$V292=3</formula>
    </cfRule>
    <cfRule type="expression" dxfId="8601" priority="11031">
      <formula>$V292=2</formula>
    </cfRule>
    <cfRule type="expression" dxfId="8600" priority="11032">
      <formula>$V292=1</formula>
    </cfRule>
  </conditionalFormatting>
  <conditionalFormatting sqref="U292:U295">
    <cfRule type="expression" dxfId="8599" priority="11025">
      <formula>$V292=4</formula>
    </cfRule>
    <cfRule type="expression" dxfId="8598" priority="11026">
      <formula>$V292=3</formula>
    </cfRule>
    <cfRule type="expression" dxfId="8597" priority="11027">
      <formula>$V292=2</formula>
    </cfRule>
    <cfRule type="expression" dxfId="8596" priority="11028">
      <formula>$V292=1</formula>
    </cfRule>
  </conditionalFormatting>
  <conditionalFormatting sqref="U296">
    <cfRule type="expression" dxfId="8595" priority="11021">
      <formula>$V296=4</formula>
    </cfRule>
    <cfRule type="expression" dxfId="8594" priority="11022">
      <formula>$V296=3</formula>
    </cfRule>
    <cfRule type="expression" dxfId="8593" priority="11023">
      <formula>$V296=2</formula>
    </cfRule>
    <cfRule type="expression" dxfId="8592" priority="11024">
      <formula>$V296=1</formula>
    </cfRule>
  </conditionalFormatting>
  <conditionalFormatting sqref="U296">
    <cfRule type="expression" dxfId="8591" priority="11017">
      <formula>$V296=4</formula>
    </cfRule>
    <cfRule type="expression" dxfId="8590" priority="11018">
      <formula>$V296=3</formula>
    </cfRule>
    <cfRule type="expression" dxfId="8589" priority="11019">
      <formula>$V296=2</formula>
    </cfRule>
    <cfRule type="expression" dxfId="8588" priority="11020">
      <formula>$V296=1</formula>
    </cfRule>
  </conditionalFormatting>
  <conditionalFormatting sqref="U296">
    <cfRule type="expression" dxfId="8587" priority="11013">
      <formula>$V296=4</formula>
    </cfRule>
    <cfRule type="expression" dxfId="8586" priority="11014">
      <formula>$V296=3</formula>
    </cfRule>
    <cfRule type="expression" dxfId="8585" priority="11015">
      <formula>$V296=2</formula>
    </cfRule>
    <cfRule type="expression" dxfId="8584" priority="11016">
      <formula>$V296=1</formula>
    </cfRule>
  </conditionalFormatting>
  <conditionalFormatting sqref="U296">
    <cfRule type="expression" dxfId="8583" priority="11009">
      <formula>$V296=4</formula>
    </cfRule>
    <cfRule type="expression" dxfId="8582" priority="11010">
      <formula>$V296=3</formula>
    </cfRule>
    <cfRule type="expression" dxfId="8581" priority="11011">
      <formula>$V296=2</formula>
    </cfRule>
    <cfRule type="expression" dxfId="8580" priority="11012">
      <formula>$V296=1</formula>
    </cfRule>
  </conditionalFormatting>
  <conditionalFormatting sqref="U298:U303">
    <cfRule type="expression" dxfId="8579" priority="11005">
      <formula>$V298=4</formula>
    </cfRule>
    <cfRule type="expression" dxfId="8578" priority="11006">
      <formula>$V298=3</formula>
    </cfRule>
    <cfRule type="expression" dxfId="8577" priority="11007">
      <formula>$V298=2</formula>
    </cfRule>
    <cfRule type="expression" dxfId="8576" priority="11008">
      <formula>$V298=1</formula>
    </cfRule>
  </conditionalFormatting>
  <conditionalFormatting sqref="U298:U303">
    <cfRule type="expression" dxfId="8575" priority="11001">
      <formula>$V298=4</formula>
    </cfRule>
    <cfRule type="expression" dxfId="8574" priority="11002">
      <formula>$V298=3</formula>
    </cfRule>
    <cfRule type="expression" dxfId="8573" priority="11003">
      <formula>$V298=2</formula>
    </cfRule>
    <cfRule type="expression" dxfId="8572" priority="11004">
      <formula>$V298=1</formula>
    </cfRule>
  </conditionalFormatting>
  <conditionalFormatting sqref="U298:U303">
    <cfRule type="expression" dxfId="8571" priority="10997">
      <formula>$V298=4</formula>
    </cfRule>
    <cfRule type="expression" dxfId="8570" priority="10998">
      <formula>$V298=3</formula>
    </cfRule>
    <cfRule type="expression" dxfId="8569" priority="10999">
      <formula>$V298=2</formula>
    </cfRule>
    <cfRule type="expression" dxfId="8568" priority="11000">
      <formula>$V298=1</formula>
    </cfRule>
  </conditionalFormatting>
  <conditionalFormatting sqref="U298:U303">
    <cfRule type="expression" dxfId="8567" priority="10993">
      <formula>$V298=4</formula>
    </cfRule>
    <cfRule type="expression" dxfId="8566" priority="10994">
      <formula>$V298=3</formula>
    </cfRule>
    <cfRule type="expression" dxfId="8565" priority="10995">
      <formula>$V298=2</formula>
    </cfRule>
    <cfRule type="expression" dxfId="8564" priority="10996">
      <formula>$V298=1</formula>
    </cfRule>
  </conditionalFormatting>
  <conditionalFormatting sqref="U309">
    <cfRule type="expression" dxfId="8563" priority="10981">
      <formula>$V309=4</formula>
    </cfRule>
    <cfRule type="expression" dxfId="8562" priority="10982">
      <formula>$V309=3</formula>
    </cfRule>
    <cfRule type="expression" dxfId="8561" priority="10983">
      <formula>$V309=2</formula>
    </cfRule>
    <cfRule type="expression" dxfId="8560" priority="10984">
      <formula>$V309=1</formula>
    </cfRule>
  </conditionalFormatting>
  <conditionalFormatting sqref="U309">
    <cfRule type="expression" dxfId="8559" priority="10977">
      <formula>$V309=4</formula>
    </cfRule>
    <cfRule type="expression" dxfId="8558" priority="10978">
      <formula>$V309=3</formula>
    </cfRule>
    <cfRule type="expression" dxfId="8557" priority="10979">
      <formula>$V309=2</formula>
    </cfRule>
    <cfRule type="expression" dxfId="8556" priority="10980">
      <formula>$V309=1</formula>
    </cfRule>
  </conditionalFormatting>
  <conditionalFormatting sqref="U309">
    <cfRule type="expression" dxfId="8555" priority="10973">
      <formula>$V309=4</formula>
    </cfRule>
    <cfRule type="expression" dxfId="8554" priority="10974">
      <formula>$V309=3</formula>
    </cfRule>
    <cfRule type="expression" dxfId="8553" priority="10975">
      <formula>$V309=2</formula>
    </cfRule>
    <cfRule type="expression" dxfId="8552" priority="10976">
      <formula>$V309=1</formula>
    </cfRule>
  </conditionalFormatting>
  <conditionalFormatting sqref="U309">
    <cfRule type="expression" dxfId="8551" priority="10969">
      <formula>$V309=4</formula>
    </cfRule>
    <cfRule type="expression" dxfId="8550" priority="10970">
      <formula>$V309=3</formula>
    </cfRule>
    <cfRule type="expression" dxfId="8549" priority="10971">
      <formula>$V309=2</formula>
    </cfRule>
    <cfRule type="expression" dxfId="8548" priority="10972">
      <formula>$V309=1</formula>
    </cfRule>
  </conditionalFormatting>
  <conditionalFormatting sqref="U306:U308">
    <cfRule type="expression" dxfId="8547" priority="10965">
      <formula>$V306=4</formula>
    </cfRule>
    <cfRule type="expression" dxfId="8546" priority="10966">
      <formula>$V306=3</formula>
    </cfRule>
    <cfRule type="expression" dxfId="8545" priority="10967">
      <formula>$V306=2</formula>
    </cfRule>
    <cfRule type="expression" dxfId="8544" priority="10968">
      <formula>$V306=1</formula>
    </cfRule>
  </conditionalFormatting>
  <conditionalFormatting sqref="U306:U308">
    <cfRule type="expression" dxfId="8543" priority="10961">
      <formula>$V306=4</formula>
    </cfRule>
    <cfRule type="expression" dxfId="8542" priority="10962">
      <formula>$V306=3</formula>
    </cfRule>
    <cfRule type="expression" dxfId="8541" priority="10963">
      <formula>$V306=2</formula>
    </cfRule>
    <cfRule type="expression" dxfId="8540" priority="10964">
      <formula>$V306=1</formula>
    </cfRule>
  </conditionalFormatting>
  <conditionalFormatting sqref="U306:U308">
    <cfRule type="expression" dxfId="8539" priority="10957">
      <formula>$V306=4</formula>
    </cfRule>
    <cfRule type="expression" dxfId="8538" priority="10958">
      <formula>$V306=3</formula>
    </cfRule>
    <cfRule type="expression" dxfId="8537" priority="10959">
      <formula>$V306=2</formula>
    </cfRule>
    <cfRule type="expression" dxfId="8536" priority="10960">
      <formula>$V306=1</formula>
    </cfRule>
  </conditionalFormatting>
  <conditionalFormatting sqref="U306:U308">
    <cfRule type="expression" dxfId="8535" priority="10953">
      <formula>$V306=4</formula>
    </cfRule>
    <cfRule type="expression" dxfId="8534" priority="10954">
      <formula>$V306=3</formula>
    </cfRule>
    <cfRule type="expression" dxfId="8533" priority="10955">
      <formula>$V306=2</formula>
    </cfRule>
    <cfRule type="expression" dxfId="8532" priority="10956">
      <formula>$V306=1</formula>
    </cfRule>
  </conditionalFormatting>
  <conditionalFormatting sqref="A316">
    <cfRule type="expression" dxfId="8531" priority="10949">
      <formula>$V316=4</formula>
    </cfRule>
    <cfRule type="expression" dxfId="8530" priority="10950">
      <formula>$V316=3</formula>
    </cfRule>
    <cfRule type="expression" dxfId="8529" priority="10951">
      <formula>$V316=2</formula>
    </cfRule>
    <cfRule type="expression" dxfId="8528" priority="10952">
      <formula>$V316=1</formula>
    </cfRule>
  </conditionalFormatting>
  <conditionalFormatting sqref="B316:C316">
    <cfRule type="expression" dxfId="8527" priority="10945">
      <formula>$V316=4</formula>
    </cfRule>
    <cfRule type="expression" dxfId="8526" priority="10946">
      <formula>$V316=3</formula>
    </cfRule>
    <cfRule type="expression" dxfId="8525" priority="10947">
      <formula>$V316=2</formula>
    </cfRule>
    <cfRule type="expression" dxfId="8524" priority="10948">
      <formula>$V316=1</formula>
    </cfRule>
  </conditionalFormatting>
  <conditionalFormatting sqref="Q316:T316">
    <cfRule type="expression" dxfId="8523" priority="10941">
      <formula>$V316=4</formula>
    </cfRule>
    <cfRule type="expression" dxfId="8522" priority="10942">
      <formula>$V316=3</formula>
    </cfRule>
    <cfRule type="expression" dxfId="8521" priority="10943">
      <formula>$V316=2</formula>
    </cfRule>
    <cfRule type="expression" dxfId="8520" priority="10944">
      <formula>$V316=1</formula>
    </cfRule>
  </conditionalFormatting>
  <conditionalFormatting sqref="P316">
    <cfRule type="expression" dxfId="8519" priority="10937">
      <formula>$V316=4</formula>
    </cfRule>
    <cfRule type="expression" dxfId="8518" priority="10938">
      <formula>$V316=3</formula>
    </cfRule>
    <cfRule type="expression" dxfId="8517" priority="10939">
      <formula>$V316=2</formula>
    </cfRule>
    <cfRule type="expression" dxfId="8516" priority="10940">
      <formula>$V316=1</formula>
    </cfRule>
  </conditionalFormatting>
  <conditionalFormatting sqref="O316">
    <cfRule type="expression" dxfId="8515" priority="10933">
      <formula>#REF!=4</formula>
    </cfRule>
    <cfRule type="expression" dxfId="8514" priority="10934">
      <formula>#REF!=3</formula>
    </cfRule>
    <cfRule type="expression" dxfId="8513" priority="10935">
      <formula>#REF!=2</formula>
    </cfRule>
    <cfRule type="expression" dxfId="8512" priority="10936">
      <formula>#REF!=1</formula>
    </cfRule>
  </conditionalFormatting>
  <conditionalFormatting sqref="O316">
    <cfRule type="expression" dxfId="8511" priority="10929">
      <formula>$V316=4</formula>
    </cfRule>
    <cfRule type="expression" dxfId="8510" priority="10930">
      <formula>$V316=3</formula>
    </cfRule>
    <cfRule type="expression" dxfId="8509" priority="10931">
      <formula>$V316=2</formula>
    </cfRule>
    <cfRule type="expression" dxfId="8508" priority="10932">
      <formula>$V316=1</formula>
    </cfRule>
  </conditionalFormatting>
  <conditionalFormatting sqref="P316">
    <cfRule type="expression" dxfId="8507" priority="10925">
      <formula>$V316=4</formula>
    </cfRule>
    <cfRule type="expression" dxfId="8506" priority="10926">
      <formula>$V316=3</formula>
    </cfRule>
    <cfRule type="expression" dxfId="8505" priority="10927">
      <formula>$V316=2</formula>
    </cfRule>
    <cfRule type="expression" dxfId="8504" priority="10928">
      <formula>$V316=1</formula>
    </cfRule>
  </conditionalFormatting>
  <conditionalFormatting sqref="O316">
    <cfRule type="expression" dxfId="8503" priority="10921">
      <formula>#REF!=4</formula>
    </cfRule>
    <cfRule type="expression" dxfId="8502" priority="10922">
      <formula>#REF!=3</formula>
    </cfRule>
    <cfRule type="expression" dxfId="8501" priority="10923">
      <formula>#REF!=2</formula>
    </cfRule>
    <cfRule type="expression" dxfId="8500" priority="10924">
      <formula>#REF!=1</formula>
    </cfRule>
  </conditionalFormatting>
  <conditionalFormatting sqref="O316">
    <cfRule type="expression" dxfId="8499" priority="10917">
      <formula>$V316=4</formula>
    </cfRule>
    <cfRule type="expression" dxfId="8498" priority="10918">
      <formula>$V316=3</formula>
    </cfRule>
    <cfRule type="expression" dxfId="8497" priority="10919">
      <formula>$V316=2</formula>
    </cfRule>
    <cfRule type="expression" dxfId="8496" priority="10920">
      <formula>$V316=1</formula>
    </cfRule>
  </conditionalFormatting>
  <conditionalFormatting sqref="O316:P316">
    <cfRule type="expression" dxfId="8495" priority="10913">
      <formula>$V316=4</formula>
    </cfRule>
    <cfRule type="expression" dxfId="8494" priority="10914">
      <formula>$V316=3</formula>
    </cfRule>
    <cfRule type="expression" dxfId="8493" priority="10915">
      <formula>$V316=2</formula>
    </cfRule>
    <cfRule type="expression" dxfId="8492" priority="10916">
      <formula>$V316=1</formula>
    </cfRule>
  </conditionalFormatting>
  <conditionalFormatting sqref="O316">
    <cfRule type="expression" dxfId="8491" priority="10909">
      <formula>#REF!=4</formula>
    </cfRule>
    <cfRule type="expression" dxfId="8490" priority="10910">
      <formula>#REF!=3</formula>
    </cfRule>
    <cfRule type="expression" dxfId="8489" priority="10911">
      <formula>#REF!=2</formula>
    </cfRule>
    <cfRule type="expression" dxfId="8488" priority="10912">
      <formula>#REF!=1</formula>
    </cfRule>
  </conditionalFormatting>
  <conditionalFormatting sqref="Y316">
    <cfRule type="expression" dxfId="8487" priority="10901">
      <formula>$V316=4</formula>
    </cfRule>
    <cfRule type="expression" dxfId="8486" priority="10902">
      <formula>$V316=3</formula>
    </cfRule>
    <cfRule type="expression" dxfId="8485" priority="10903">
      <formula>$V316=2</formula>
    </cfRule>
    <cfRule type="expression" dxfId="8484" priority="10904">
      <formula>$V316=1</formula>
    </cfRule>
  </conditionalFormatting>
  <conditionalFormatting sqref="Y316">
    <cfRule type="expression" dxfId="8483" priority="10905">
      <formula>#REF!=4</formula>
    </cfRule>
    <cfRule type="expression" dxfId="8482" priority="10906">
      <formula>#REF!=3</formula>
    </cfRule>
    <cfRule type="expression" dxfId="8481" priority="10907">
      <formula>#REF!=2</formula>
    </cfRule>
    <cfRule type="expression" dxfId="8480" priority="10908">
      <formula>#REF!=1</formula>
    </cfRule>
  </conditionalFormatting>
  <conditionalFormatting sqref="X316">
    <cfRule type="expression" dxfId="8479" priority="10893">
      <formula>$V316=4</formula>
    </cfRule>
    <cfRule type="expression" dxfId="8478" priority="10894">
      <formula>$V316=3</formula>
    </cfRule>
    <cfRule type="expression" dxfId="8477" priority="10895">
      <formula>$V316=2</formula>
    </cfRule>
    <cfRule type="expression" dxfId="8476" priority="10896">
      <formula>$V316=1</formula>
    </cfRule>
  </conditionalFormatting>
  <conditionalFormatting sqref="X316">
    <cfRule type="expression" dxfId="8475" priority="10897">
      <formula>#REF!=4</formula>
    </cfRule>
    <cfRule type="expression" dxfId="8474" priority="10898">
      <formula>#REF!=3</formula>
    </cfRule>
    <cfRule type="expression" dxfId="8473" priority="10899">
      <formula>#REF!=2</formula>
    </cfRule>
    <cfRule type="expression" dxfId="8472" priority="10900">
      <formula>#REF!=1</formula>
    </cfRule>
  </conditionalFormatting>
  <conditionalFormatting sqref="U316">
    <cfRule type="expression" dxfId="8471" priority="10889">
      <formula>$V316=4</formula>
    </cfRule>
    <cfRule type="expression" dxfId="8470" priority="10890">
      <formula>$V316=3</formula>
    </cfRule>
    <cfRule type="expression" dxfId="8469" priority="10891">
      <formula>$V316=2</formula>
    </cfRule>
    <cfRule type="expression" dxfId="8468" priority="10892">
      <formula>$V316=1</formula>
    </cfRule>
  </conditionalFormatting>
  <conditionalFormatting sqref="U316">
    <cfRule type="expression" dxfId="8467" priority="10885">
      <formula>$V316=4</formula>
    </cfRule>
    <cfRule type="expression" dxfId="8466" priority="10886">
      <formula>$V316=3</formula>
    </cfRule>
    <cfRule type="expression" dxfId="8465" priority="10887">
      <formula>$V316=2</formula>
    </cfRule>
    <cfRule type="expression" dxfId="8464" priority="10888">
      <formula>$V316=1</formula>
    </cfRule>
  </conditionalFormatting>
  <conditionalFormatting sqref="B314">
    <cfRule type="expression" dxfId="8463" priority="10881">
      <formula>$V314=4</formula>
    </cfRule>
    <cfRule type="expression" dxfId="8462" priority="10882">
      <formula>$V314=3</formula>
    </cfRule>
    <cfRule type="expression" dxfId="8461" priority="10883">
      <formula>$V314=2</formula>
    </cfRule>
    <cfRule type="expression" dxfId="8460" priority="10884">
      <formula>$V314=1</formula>
    </cfRule>
  </conditionalFormatting>
  <conditionalFormatting sqref="S314:T314">
    <cfRule type="expression" dxfId="8459" priority="10877">
      <formula>$V314=4</formula>
    </cfRule>
    <cfRule type="expression" dxfId="8458" priority="10878">
      <formula>$V314=3</formula>
    </cfRule>
    <cfRule type="expression" dxfId="8457" priority="10879">
      <formula>$V314=2</formula>
    </cfRule>
    <cfRule type="expression" dxfId="8456" priority="10880">
      <formula>$V314=1</formula>
    </cfRule>
  </conditionalFormatting>
  <conditionalFormatting sqref="U314">
    <cfRule type="expression" dxfId="8455" priority="10873">
      <formula>$V314=4</formula>
    </cfRule>
    <cfRule type="expression" dxfId="8454" priority="10874">
      <formula>$V314=3</formula>
    </cfRule>
    <cfRule type="expression" dxfId="8453" priority="10875">
      <formula>$V314=2</formula>
    </cfRule>
    <cfRule type="expression" dxfId="8452" priority="10876">
      <formula>$V314=1</formula>
    </cfRule>
  </conditionalFormatting>
  <conditionalFormatting sqref="U314">
    <cfRule type="expression" dxfId="8451" priority="10869">
      <formula>$V314=4</formula>
    </cfRule>
    <cfRule type="expression" dxfId="8450" priority="10870">
      <formula>$V314=3</formula>
    </cfRule>
    <cfRule type="expression" dxfId="8449" priority="10871">
      <formula>$V314=2</formula>
    </cfRule>
    <cfRule type="expression" dxfId="8448" priority="10872">
      <formula>$V314=1</formula>
    </cfRule>
  </conditionalFormatting>
  <conditionalFormatting sqref="A317:A323">
    <cfRule type="expression" dxfId="8447" priority="10865">
      <formula>$V317=4</formula>
    </cfRule>
    <cfRule type="expression" dxfId="8446" priority="10866">
      <formula>$V317=3</formula>
    </cfRule>
    <cfRule type="expression" dxfId="8445" priority="10867">
      <formula>$V317=2</formula>
    </cfRule>
    <cfRule type="expression" dxfId="8444" priority="10868">
      <formula>$V317=1</formula>
    </cfRule>
  </conditionalFormatting>
  <conditionalFormatting sqref="B317:C317 C318:C323">
    <cfRule type="expression" dxfId="8443" priority="10861">
      <formula>$V317=4</formula>
    </cfRule>
    <cfRule type="expression" dxfId="8442" priority="10862">
      <formula>$V317=3</formula>
    </cfRule>
    <cfRule type="expression" dxfId="8441" priority="10863">
      <formula>$V317=2</formula>
    </cfRule>
    <cfRule type="expression" dxfId="8440" priority="10864">
      <formula>$V317=1</formula>
    </cfRule>
  </conditionalFormatting>
  <conditionalFormatting sqref="Q317:T317 Q318:Q321 S318:S322">
    <cfRule type="expression" dxfId="8439" priority="10857">
      <formula>$V317=4</formula>
    </cfRule>
    <cfRule type="expression" dxfId="8438" priority="10858">
      <formula>$V317=3</formula>
    </cfRule>
    <cfRule type="expression" dxfId="8437" priority="10859">
      <formula>$V317=2</formula>
    </cfRule>
    <cfRule type="expression" dxfId="8436" priority="10860">
      <formula>$V317=1</formula>
    </cfRule>
  </conditionalFormatting>
  <conditionalFormatting sqref="P317:P322">
    <cfRule type="expression" dxfId="8435" priority="10853">
      <formula>$V317=4</formula>
    </cfRule>
    <cfRule type="expression" dxfId="8434" priority="10854">
      <formula>$V317=3</formula>
    </cfRule>
    <cfRule type="expression" dxfId="8433" priority="10855">
      <formula>$V317=2</formula>
    </cfRule>
    <cfRule type="expression" dxfId="8432" priority="10856">
      <formula>$V317=1</formula>
    </cfRule>
  </conditionalFormatting>
  <conditionalFormatting sqref="O317:O322">
    <cfRule type="expression" dxfId="8431" priority="10849">
      <formula>#REF!=4</formula>
    </cfRule>
    <cfRule type="expression" dxfId="8430" priority="10850">
      <formula>#REF!=3</formula>
    </cfRule>
    <cfRule type="expression" dxfId="8429" priority="10851">
      <formula>#REF!=2</formula>
    </cfRule>
    <cfRule type="expression" dxfId="8428" priority="10852">
      <formula>#REF!=1</formula>
    </cfRule>
  </conditionalFormatting>
  <conditionalFormatting sqref="O317:O322">
    <cfRule type="expression" dxfId="8427" priority="10845">
      <formula>$V317=4</formula>
    </cfRule>
    <cfRule type="expression" dxfId="8426" priority="10846">
      <formula>$V317=3</formula>
    </cfRule>
    <cfRule type="expression" dxfId="8425" priority="10847">
      <formula>$V317=2</formula>
    </cfRule>
    <cfRule type="expression" dxfId="8424" priority="10848">
      <formula>$V317=1</formula>
    </cfRule>
  </conditionalFormatting>
  <conditionalFormatting sqref="P317:P322">
    <cfRule type="expression" dxfId="8423" priority="10841">
      <formula>$V317=4</formula>
    </cfRule>
    <cfRule type="expression" dxfId="8422" priority="10842">
      <formula>$V317=3</formula>
    </cfRule>
    <cfRule type="expression" dxfId="8421" priority="10843">
      <formula>$V317=2</formula>
    </cfRule>
    <cfRule type="expression" dxfId="8420" priority="10844">
      <formula>$V317=1</formula>
    </cfRule>
  </conditionalFormatting>
  <conditionalFormatting sqref="O317:O322">
    <cfRule type="expression" dxfId="8419" priority="10837">
      <formula>#REF!=4</formula>
    </cfRule>
    <cfRule type="expression" dxfId="8418" priority="10838">
      <formula>#REF!=3</formula>
    </cfRule>
    <cfRule type="expression" dxfId="8417" priority="10839">
      <formula>#REF!=2</formula>
    </cfRule>
    <cfRule type="expression" dxfId="8416" priority="10840">
      <formula>#REF!=1</formula>
    </cfRule>
  </conditionalFormatting>
  <conditionalFormatting sqref="O317:O322">
    <cfRule type="expression" dxfId="8415" priority="10833">
      <formula>$V317=4</formula>
    </cfRule>
    <cfRule type="expression" dxfId="8414" priority="10834">
      <formula>$V317=3</formula>
    </cfRule>
    <cfRule type="expression" dxfId="8413" priority="10835">
      <formula>$V317=2</formula>
    </cfRule>
    <cfRule type="expression" dxfId="8412" priority="10836">
      <formula>$V317=1</formula>
    </cfRule>
  </conditionalFormatting>
  <conditionalFormatting sqref="O317:P322">
    <cfRule type="expression" dxfId="8411" priority="10829">
      <formula>$V317=4</formula>
    </cfRule>
    <cfRule type="expression" dxfId="8410" priority="10830">
      <formula>$V317=3</formula>
    </cfRule>
    <cfRule type="expression" dxfId="8409" priority="10831">
      <formula>$V317=2</formula>
    </cfRule>
    <cfRule type="expression" dxfId="8408" priority="10832">
      <formula>$V317=1</formula>
    </cfRule>
  </conditionalFormatting>
  <conditionalFormatting sqref="O317:O322">
    <cfRule type="expression" dxfId="8407" priority="10825">
      <formula>#REF!=4</formula>
    </cfRule>
    <cfRule type="expression" dxfId="8406" priority="10826">
      <formula>#REF!=3</formula>
    </cfRule>
    <cfRule type="expression" dxfId="8405" priority="10827">
      <formula>#REF!=2</formula>
    </cfRule>
    <cfRule type="expression" dxfId="8404" priority="10828">
      <formula>#REF!=1</formula>
    </cfRule>
  </conditionalFormatting>
  <conditionalFormatting sqref="Y317:Y322">
    <cfRule type="expression" dxfId="8403" priority="10817">
      <formula>$V317=4</formula>
    </cfRule>
    <cfRule type="expression" dxfId="8402" priority="10818">
      <formula>$V317=3</formula>
    </cfRule>
    <cfRule type="expression" dxfId="8401" priority="10819">
      <formula>$V317=2</formula>
    </cfRule>
    <cfRule type="expression" dxfId="8400" priority="10820">
      <formula>$V317=1</formula>
    </cfRule>
  </conditionalFormatting>
  <conditionalFormatting sqref="Y317:Y322">
    <cfRule type="expression" dxfId="8399" priority="10821">
      <formula>#REF!=4</formula>
    </cfRule>
    <cfRule type="expression" dxfId="8398" priority="10822">
      <formula>#REF!=3</formula>
    </cfRule>
    <cfRule type="expression" dxfId="8397" priority="10823">
      <formula>#REF!=2</formula>
    </cfRule>
    <cfRule type="expression" dxfId="8396" priority="10824">
      <formula>#REF!=1</formula>
    </cfRule>
  </conditionalFormatting>
  <conditionalFormatting sqref="X317:X322">
    <cfRule type="expression" dxfId="8395" priority="10809">
      <formula>$V317=4</formula>
    </cfRule>
    <cfRule type="expression" dxfId="8394" priority="10810">
      <formula>$V317=3</formula>
    </cfRule>
    <cfRule type="expression" dxfId="8393" priority="10811">
      <formula>$V317=2</formula>
    </cfRule>
    <cfRule type="expression" dxfId="8392" priority="10812">
      <formula>$V317=1</formula>
    </cfRule>
  </conditionalFormatting>
  <conditionalFormatting sqref="X317:X322">
    <cfRule type="expression" dxfId="8391" priority="10813">
      <formula>#REF!=4</formula>
    </cfRule>
    <cfRule type="expression" dxfId="8390" priority="10814">
      <formula>#REF!=3</formula>
    </cfRule>
    <cfRule type="expression" dxfId="8389" priority="10815">
      <formula>#REF!=2</formula>
    </cfRule>
    <cfRule type="expression" dxfId="8388" priority="10816">
      <formula>#REF!=1</formula>
    </cfRule>
  </conditionalFormatting>
  <conditionalFormatting sqref="B315">
    <cfRule type="expression" dxfId="8387" priority="10797">
      <formula>$V315=4</formula>
    </cfRule>
    <cfRule type="expression" dxfId="8386" priority="10798">
      <formula>$V315=3</formula>
    </cfRule>
    <cfRule type="expression" dxfId="8385" priority="10799">
      <formula>$V315=2</formula>
    </cfRule>
    <cfRule type="expression" dxfId="8384" priority="10800">
      <formula>$V315=1</formula>
    </cfRule>
  </conditionalFormatting>
  <conditionalFormatting sqref="S315:T315">
    <cfRule type="expression" dxfId="8383" priority="10793">
      <formula>$V315=4</formula>
    </cfRule>
    <cfRule type="expression" dxfId="8382" priority="10794">
      <formula>$V315=3</formula>
    </cfRule>
    <cfRule type="expression" dxfId="8381" priority="10795">
      <formula>$V315=2</formula>
    </cfRule>
    <cfRule type="expression" dxfId="8380" priority="10796">
      <formula>$V315=1</formula>
    </cfRule>
  </conditionalFormatting>
  <conditionalFormatting sqref="U315">
    <cfRule type="expression" dxfId="8379" priority="10789">
      <formula>$V315=4</formula>
    </cfRule>
    <cfRule type="expression" dxfId="8378" priority="10790">
      <formula>$V315=3</formula>
    </cfRule>
    <cfRule type="expression" dxfId="8377" priority="10791">
      <formula>$V315=2</formula>
    </cfRule>
    <cfRule type="expression" dxfId="8376" priority="10792">
      <formula>$V315=1</formula>
    </cfRule>
  </conditionalFormatting>
  <conditionalFormatting sqref="U315">
    <cfRule type="expression" dxfId="8375" priority="10785">
      <formula>$V315=4</formula>
    </cfRule>
    <cfRule type="expression" dxfId="8374" priority="10786">
      <formula>$V315=3</formula>
    </cfRule>
    <cfRule type="expression" dxfId="8373" priority="10787">
      <formula>$V315=2</formula>
    </cfRule>
    <cfRule type="expression" dxfId="8372" priority="10788">
      <formula>$V315=1</formula>
    </cfRule>
  </conditionalFormatting>
  <conditionalFormatting sqref="M323:N323 Q323:T323 V323:W323 M324:M326 S324:S334">
    <cfRule type="expression" dxfId="8371" priority="10773">
      <formula>$V323=4</formula>
    </cfRule>
    <cfRule type="expression" dxfId="8370" priority="10774">
      <formula>$V323=3</formula>
    </cfRule>
    <cfRule type="expression" dxfId="8369" priority="10775">
      <formula>$V323=2</formula>
    </cfRule>
    <cfRule type="expression" dxfId="8368" priority="10776">
      <formula>$V323=1</formula>
    </cfRule>
  </conditionalFormatting>
  <conditionalFormatting sqref="P323:P330">
    <cfRule type="expression" dxfId="8367" priority="10769">
      <formula>$V323=4</formula>
    </cfRule>
    <cfRule type="expression" dxfId="8366" priority="10770">
      <formula>$V323=3</formula>
    </cfRule>
    <cfRule type="expression" dxfId="8365" priority="10771">
      <formula>$V323=2</formula>
    </cfRule>
    <cfRule type="expression" dxfId="8364" priority="10772">
      <formula>$V323=1</formula>
    </cfRule>
  </conditionalFormatting>
  <conditionalFormatting sqref="O323:O330">
    <cfRule type="expression" dxfId="8363" priority="10765">
      <formula>#REF!=4</formula>
    </cfRule>
    <cfRule type="expression" dxfId="8362" priority="10766">
      <formula>#REF!=3</formula>
    </cfRule>
    <cfRule type="expression" dxfId="8361" priority="10767">
      <formula>#REF!=2</formula>
    </cfRule>
    <cfRule type="expression" dxfId="8360" priority="10768">
      <formula>#REF!=1</formula>
    </cfRule>
  </conditionalFormatting>
  <conditionalFormatting sqref="O323:O330">
    <cfRule type="expression" dxfId="8359" priority="10761">
      <formula>$V323=4</formula>
    </cfRule>
    <cfRule type="expression" dxfId="8358" priority="10762">
      <formula>$V323=3</formula>
    </cfRule>
    <cfRule type="expression" dxfId="8357" priority="10763">
      <formula>$V323=2</formula>
    </cfRule>
    <cfRule type="expression" dxfId="8356" priority="10764">
      <formula>$V323=1</formula>
    </cfRule>
  </conditionalFormatting>
  <conditionalFormatting sqref="P323:P330">
    <cfRule type="expression" dxfId="8355" priority="10757">
      <formula>$V323=4</formula>
    </cfRule>
    <cfRule type="expression" dxfId="8354" priority="10758">
      <formula>$V323=3</formula>
    </cfRule>
    <cfRule type="expression" dxfId="8353" priority="10759">
      <formula>$V323=2</formula>
    </cfRule>
    <cfRule type="expression" dxfId="8352" priority="10760">
      <formula>$V323=1</formula>
    </cfRule>
  </conditionalFormatting>
  <conditionalFormatting sqref="O323:O330">
    <cfRule type="expression" dxfId="8351" priority="10753">
      <formula>#REF!=4</formula>
    </cfRule>
    <cfRule type="expression" dxfId="8350" priority="10754">
      <formula>#REF!=3</formula>
    </cfRule>
    <cfRule type="expression" dxfId="8349" priority="10755">
      <formula>#REF!=2</formula>
    </cfRule>
    <cfRule type="expression" dxfId="8348" priority="10756">
      <formula>#REF!=1</formula>
    </cfRule>
  </conditionalFormatting>
  <conditionalFormatting sqref="O323:O330">
    <cfRule type="expression" dxfId="8347" priority="10749">
      <formula>$V323=4</formula>
    </cfRule>
    <cfRule type="expression" dxfId="8346" priority="10750">
      <formula>$V323=3</formula>
    </cfRule>
    <cfRule type="expression" dxfId="8345" priority="10751">
      <formula>$V323=2</formula>
    </cfRule>
    <cfRule type="expression" dxfId="8344" priority="10752">
      <formula>$V323=1</formula>
    </cfRule>
  </conditionalFormatting>
  <conditionalFormatting sqref="O323:P330">
    <cfRule type="expression" dxfId="8343" priority="10745">
      <formula>$V323=4</formula>
    </cfRule>
    <cfRule type="expression" dxfId="8342" priority="10746">
      <formula>$V323=3</formula>
    </cfRule>
    <cfRule type="expression" dxfId="8341" priority="10747">
      <formula>$V323=2</formula>
    </cfRule>
    <cfRule type="expression" dxfId="8340" priority="10748">
      <formula>$V323=1</formula>
    </cfRule>
  </conditionalFormatting>
  <conditionalFormatting sqref="O323:O330">
    <cfRule type="expression" dxfId="8339" priority="10741">
      <formula>#REF!=4</formula>
    </cfRule>
    <cfRule type="expression" dxfId="8338" priority="10742">
      <formula>#REF!=3</formula>
    </cfRule>
    <cfRule type="expression" dxfId="8337" priority="10743">
      <formula>#REF!=2</formula>
    </cfRule>
    <cfRule type="expression" dxfId="8336" priority="10744">
      <formula>#REF!=1</formula>
    </cfRule>
  </conditionalFormatting>
  <conditionalFormatting sqref="Y323">
    <cfRule type="expression" dxfId="8335" priority="10733">
      <formula>$V323=4</formula>
    </cfRule>
    <cfRule type="expression" dxfId="8334" priority="10734">
      <formula>$V323=3</formula>
    </cfRule>
    <cfRule type="expression" dxfId="8333" priority="10735">
      <formula>$V323=2</formula>
    </cfRule>
    <cfRule type="expression" dxfId="8332" priority="10736">
      <formula>$V323=1</formula>
    </cfRule>
  </conditionalFormatting>
  <conditionalFormatting sqref="Y323">
    <cfRule type="expression" dxfId="8331" priority="10737">
      <formula>#REF!=4</formula>
    </cfRule>
    <cfRule type="expression" dxfId="8330" priority="10738">
      <formula>#REF!=3</formula>
    </cfRule>
    <cfRule type="expression" dxfId="8329" priority="10739">
      <formula>#REF!=2</formula>
    </cfRule>
    <cfRule type="expression" dxfId="8328" priority="10740">
      <formula>#REF!=1</formula>
    </cfRule>
  </conditionalFormatting>
  <conditionalFormatting sqref="X323">
    <cfRule type="expression" dxfId="8327" priority="10725">
      <formula>$V323=4</formula>
    </cfRule>
    <cfRule type="expression" dxfId="8326" priority="10726">
      <formula>$V323=3</formula>
    </cfRule>
    <cfRule type="expression" dxfId="8325" priority="10727">
      <formula>$V323=2</formula>
    </cfRule>
    <cfRule type="expression" dxfId="8324" priority="10728">
      <formula>$V323=1</formula>
    </cfRule>
  </conditionalFormatting>
  <conditionalFormatting sqref="X323">
    <cfRule type="expression" dxfId="8323" priority="10729">
      <formula>#REF!=4</formula>
    </cfRule>
    <cfRule type="expression" dxfId="8322" priority="10730">
      <formula>#REF!=3</formula>
    </cfRule>
    <cfRule type="expression" dxfId="8321" priority="10731">
      <formula>#REF!=2</formula>
    </cfRule>
    <cfRule type="expression" dxfId="8320" priority="10732">
      <formula>#REF!=1</formula>
    </cfRule>
  </conditionalFormatting>
  <conditionalFormatting sqref="U323">
    <cfRule type="expression" dxfId="8319" priority="10721">
      <formula>$V323=4</formula>
    </cfRule>
    <cfRule type="expression" dxfId="8318" priority="10722">
      <formula>$V323=3</formula>
    </cfRule>
    <cfRule type="expression" dxfId="8317" priority="10723">
      <formula>$V323=2</formula>
    </cfRule>
    <cfRule type="expression" dxfId="8316" priority="10724">
      <formula>$V323=1</formula>
    </cfRule>
  </conditionalFormatting>
  <conditionalFormatting sqref="U323">
    <cfRule type="expression" dxfId="8315" priority="10717">
      <formula>$V323=4</formula>
    </cfRule>
    <cfRule type="expression" dxfId="8314" priority="10718">
      <formula>$V323=3</formula>
    </cfRule>
    <cfRule type="expression" dxfId="8313" priority="10719">
      <formula>$V323=2</formula>
    </cfRule>
    <cfRule type="expression" dxfId="8312" priority="10720">
      <formula>$V323=1</formula>
    </cfRule>
  </conditionalFormatting>
  <conditionalFormatting sqref="U323">
    <cfRule type="expression" dxfId="8311" priority="10713">
      <formula>$V323=4</formula>
    </cfRule>
    <cfRule type="expression" dxfId="8310" priority="10714">
      <formula>$V323=3</formula>
    </cfRule>
    <cfRule type="expression" dxfId="8309" priority="10715">
      <formula>$V323=2</formula>
    </cfRule>
    <cfRule type="expression" dxfId="8308" priority="10716">
      <formula>$V323=1</formula>
    </cfRule>
  </conditionalFormatting>
  <conditionalFormatting sqref="U323">
    <cfRule type="expression" dxfId="8307" priority="10709">
      <formula>$V323=4</formula>
    </cfRule>
    <cfRule type="expression" dxfId="8306" priority="10710">
      <formula>$V323=3</formula>
    </cfRule>
    <cfRule type="expression" dxfId="8305" priority="10711">
      <formula>$V323=2</formula>
    </cfRule>
    <cfRule type="expression" dxfId="8304" priority="10712">
      <formula>$V323=1</formula>
    </cfRule>
  </conditionalFormatting>
  <conditionalFormatting sqref="F319:F323">
    <cfRule type="expression" dxfId="8303" priority="10701">
      <formula>#REF!=4</formula>
    </cfRule>
    <cfRule type="expression" dxfId="8302" priority="10702">
      <formula>#REF!=3</formula>
    </cfRule>
    <cfRule type="expression" dxfId="8301" priority="10703">
      <formula>#REF!=2</formula>
    </cfRule>
    <cfRule type="expression" dxfId="8300" priority="10704">
      <formula>#REF!=1</formula>
    </cfRule>
    <cfRule type="expression" dxfId="8299" priority="10705">
      <formula>#REF!=4</formula>
    </cfRule>
    <cfRule type="expression" dxfId="8298" priority="10706">
      <formula>#REF!=3</formula>
    </cfRule>
    <cfRule type="expression" dxfId="8297" priority="10707">
      <formula>#REF!=2</formula>
    </cfRule>
    <cfRule type="expression" dxfId="8296" priority="10708">
      <formula>#REF!=1</formula>
    </cfRule>
  </conditionalFormatting>
  <conditionalFormatting sqref="A324:A326">
    <cfRule type="expression" dxfId="8295" priority="10697">
      <formula>$V324=4</formula>
    </cfRule>
    <cfRule type="expression" dxfId="8294" priority="10698">
      <formula>$V324=3</formula>
    </cfRule>
    <cfRule type="expression" dxfId="8293" priority="10699">
      <formula>$V324=2</formula>
    </cfRule>
    <cfRule type="expression" dxfId="8292" priority="10700">
      <formula>$V324=1</formula>
    </cfRule>
  </conditionalFormatting>
  <conditionalFormatting sqref="B324:C326 C327:C330">
    <cfRule type="expression" dxfId="8291" priority="10693">
      <formula>$V324=4</formula>
    </cfRule>
    <cfRule type="expression" dxfId="8290" priority="10694">
      <formula>$V324=3</formula>
    </cfRule>
    <cfRule type="expression" dxfId="8289" priority="10695">
      <formula>$V324=2</formula>
    </cfRule>
    <cfRule type="expression" dxfId="8288" priority="10696">
      <formula>$V324=1</formula>
    </cfRule>
  </conditionalFormatting>
  <conditionalFormatting sqref="G324:G326">
    <cfRule type="expression" dxfId="8287" priority="10685">
      <formula>#REF!=4</formula>
    </cfRule>
    <cfRule type="expression" dxfId="8286" priority="10686">
      <formula>#REF!=3</formula>
    </cfRule>
    <cfRule type="expression" dxfId="8285" priority="10687">
      <formula>#REF!=2</formula>
    </cfRule>
    <cfRule type="expression" dxfId="8284" priority="10688">
      <formula>#REF!=1</formula>
    </cfRule>
    <cfRule type="expression" dxfId="8283" priority="10689">
      <formula>#REF!=4</formula>
    </cfRule>
    <cfRule type="expression" dxfId="8282" priority="10690">
      <formula>#REF!=3</formula>
    </cfRule>
    <cfRule type="expression" dxfId="8281" priority="10691">
      <formula>#REF!=2</formula>
    </cfRule>
    <cfRule type="expression" dxfId="8280" priority="10692">
      <formula>#REF!=1</formula>
    </cfRule>
  </conditionalFormatting>
  <conditionalFormatting sqref="F324:F326">
    <cfRule type="expression" dxfId="8279" priority="10677">
      <formula>#REF!=4</formula>
    </cfRule>
    <cfRule type="expression" dxfId="8278" priority="10678">
      <formula>#REF!=3</formula>
    </cfRule>
    <cfRule type="expression" dxfId="8277" priority="10679">
      <formula>#REF!=2</formula>
    </cfRule>
    <cfRule type="expression" dxfId="8276" priority="10680">
      <formula>#REF!=1</formula>
    </cfRule>
    <cfRule type="expression" dxfId="8275" priority="10681">
      <formula>#REF!=4</formula>
    </cfRule>
    <cfRule type="expression" dxfId="8274" priority="10682">
      <formula>#REF!=3</formula>
    </cfRule>
    <cfRule type="expression" dxfId="8273" priority="10683">
      <formula>#REF!=2</formula>
    </cfRule>
    <cfRule type="expression" dxfId="8272" priority="10684">
      <formula>#REF!=1</formula>
    </cfRule>
  </conditionalFormatting>
  <conditionalFormatting sqref="Y324:Y330">
    <cfRule type="expression" dxfId="8271" priority="10669">
      <formula>$V324=4</formula>
    </cfRule>
    <cfRule type="expression" dxfId="8270" priority="10670">
      <formula>$V324=3</formula>
    </cfRule>
    <cfRule type="expression" dxfId="8269" priority="10671">
      <formula>$V324=2</formula>
    </cfRule>
    <cfRule type="expression" dxfId="8268" priority="10672">
      <formula>$V324=1</formula>
    </cfRule>
  </conditionalFormatting>
  <conditionalFormatting sqref="Y324:Y330">
    <cfRule type="expression" dxfId="8267" priority="10673">
      <formula>#REF!=4</formula>
    </cfRule>
    <cfRule type="expression" dxfId="8266" priority="10674">
      <formula>#REF!=3</formula>
    </cfRule>
    <cfRule type="expression" dxfId="8265" priority="10675">
      <formula>#REF!=2</formula>
    </cfRule>
    <cfRule type="expression" dxfId="8264" priority="10676">
      <formula>#REF!=1</formula>
    </cfRule>
  </conditionalFormatting>
  <conditionalFormatting sqref="X324:X330">
    <cfRule type="expression" dxfId="8263" priority="10665">
      <formula>#REF!=4</formula>
    </cfRule>
    <cfRule type="expression" dxfId="8262" priority="10666">
      <formula>#REF!=3</formula>
    </cfRule>
    <cfRule type="expression" dxfId="8261" priority="10667">
      <formula>#REF!=2</formula>
    </cfRule>
    <cfRule type="expression" dxfId="8260" priority="10668">
      <formula>#REF!=1</formula>
    </cfRule>
  </conditionalFormatting>
  <conditionalFormatting sqref="H324:H330">
    <cfRule type="expression" dxfId="8259" priority="10645">
      <formula>#REF!=4</formula>
    </cfRule>
    <cfRule type="expression" dxfId="8258" priority="10646">
      <formula>#REF!=3</formula>
    </cfRule>
    <cfRule type="expression" dxfId="8257" priority="10647">
      <formula>#REF!=2</formula>
    </cfRule>
    <cfRule type="expression" dxfId="8256" priority="10648">
      <formula>#REF!=1</formula>
    </cfRule>
    <cfRule type="expression" dxfId="8255" priority="10649">
      <formula>#REF!=4</formula>
    </cfRule>
    <cfRule type="expression" dxfId="8254" priority="10650">
      <formula>#REF!=3</formula>
    </cfRule>
    <cfRule type="expression" dxfId="8253" priority="10651">
      <formula>#REF!=2</formula>
    </cfRule>
    <cfRule type="expression" dxfId="8252" priority="10652">
      <formula>#REF!=1</formula>
    </cfRule>
  </conditionalFormatting>
  <conditionalFormatting sqref="U287">
    <cfRule type="expression" dxfId="8251" priority="10641">
      <formula>$V287=4</formula>
    </cfRule>
    <cfRule type="expression" dxfId="8250" priority="10642">
      <formula>$V287=3</formula>
    </cfRule>
    <cfRule type="expression" dxfId="8249" priority="10643">
      <formula>$V287=2</formula>
    </cfRule>
    <cfRule type="expression" dxfId="8248" priority="10644">
      <formula>$V287=1</formula>
    </cfRule>
  </conditionalFormatting>
  <conditionalFormatting sqref="U287">
    <cfRule type="expression" dxfId="8247" priority="10637">
      <formula>$V287=4</formula>
    </cfRule>
    <cfRule type="expression" dxfId="8246" priority="10638">
      <formula>$V287=3</formula>
    </cfRule>
    <cfRule type="expression" dxfId="8245" priority="10639">
      <formula>$V287=2</formula>
    </cfRule>
    <cfRule type="expression" dxfId="8244" priority="10640">
      <formula>$V287=1</formula>
    </cfRule>
  </conditionalFormatting>
  <conditionalFormatting sqref="U287">
    <cfRule type="expression" dxfId="8243" priority="10633">
      <formula>$V287=4</formula>
    </cfRule>
    <cfRule type="expression" dxfId="8242" priority="10634">
      <formula>$V287=3</formula>
    </cfRule>
    <cfRule type="expression" dxfId="8241" priority="10635">
      <formula>$V287=2</formula>
    </cfRule>
    <cfRule type="expression" dxfId="8240" priority="10636">
      <formula>$V287=1</formula>
    </cfRule>
  </conditionalFormatting>
  <conditionalFormatting sqref="U287">
    <cfRule type="expression" dxfId="8239" priority="10629">
      <formula>$V287=4</formula>
    </cfRule>
    <cfRule type="expression" dxfId="8238" priority="10630">
      <formula>$V287=3</formula>
    </cfRule>
    <cfRule type="expression" dxfId="8237" priority="10631">
      <formula>$V287=2</formula>
    </cfRule>
    <cfRule type="expression" dxfId="8236" priority="10632">
      <formula>$V287=1</formula>
    </cfRule>
  </conditionalFormatting>
  <conditionalFormatting sqref="G327">
    <cfRule type="expression" dxfId="8235" priority="10605">
      <formula>#REF!=4</formula>
    </cfRule>
    <cfRule type="expression" dxfId="8234" priority="10606">
      <formula>#REF!=3</formula>
    </cfRule>
    <cfRule type="expression" dxfId="8233" priority="10607">
      <formula>#REF!=2</formula>
    </cfRule>
    <cfRule type="expression" dxfId="8232" priority="10608">
      <formula>#REF!=1</formula>
    </cfRule>
    <cfRule type="expression" dxfId="8231" priority="10609">
      <formula>#REF!=4</formula>
    </cfRule>
    <cfRule type="expression" dxfId="8230" priority="10610">
      <formula>#REF!=3</formula>
    </cfRule>
    <cfRule type="expression" dxfId="8229" priority="10611">
      <formula>#REF!=2</formula>
    </cfRule>
    <cfRule type="expression" dxfId="8228" priority="10612">
      <formula>#REF!=1</formula>
    </cfRule>
  </conditionalFormatting>
  <conditionalFormatting sqref="F327">
    <cfRule type="expression" dxfId="8227" priority="10597">
      <formula>#REF!=4</formula>
    </cfRule>
    <cfRule type="expression" dxfId="8226" priority="10598">
      <formula>#REF!=3</formula>
    </cfRule>
    <cfRule type="expression" dxfId="8225" priority="10599">
      <formula>#REF!=2</formula>
    </cfRule>
    <cfRule type="expression" dxfId="8224" priority="10600">
      <formula>#REF!=1</formula>
    </cfRule>
    <cfRule type="expression" dxfId="8223" priority="10601">
      <formula>#REF!=4</formula>
    </cfRule>
    <cfRule type="expression" dxfId="8222" priority="10602">
      <formula>#REF!=3</formula>
    </cfRule>
    <cfRule type="expression" dxfId="8221" priority="10603">
      <formula>#REF!=2</formula>
    </cfRule>
    <cfRule type="expression" dxfId="8220" priority="10604">
      <formula>#REF!=1</formula>
    </cfRule>
  </conditionalFormatting>
  <conditionalFormatting sqref="G328:G330">
    <cfRule type="expression" dxfId="8219" priority="10589">
      <formula>#REF!=4</formula>
    </cfRule>
    <cfRule type="expression" dxfId="8218" priority="10590">
      <formula>#REF!=3</formula>
    </cfRule>
    <cfRule type="expression" dxfId="8217" priority="10591">
      <formula>#REF!=2</formula>
    </cfRule>
    <cfRule type="expression" dxfId="8216" priority="10592">
      <formula>#REF!=1</formula>
    </cfRule>
    <cfRule type="expression" dxfId="8215" priority="10593">
      <formula>#REF!=4</formula>
    </cfRule>
    <cfRule type="expression" dxfId="8214" priority="10594">
      <formula>#REF!=3</formula>
    </cfRule>
    <cfRule type="expression" dxfId="8213" priority="10595">
      <formula>#REF!=2</formula>
    </cfRule>
    <cfRule type="expression" dxfId="8212" priority="10596">
      <formula>#REF!=1</formula>
    </cfRule>
  </conditionalFormatting>
  <conditionalFormatting sqref="F328:F330">
    <cfRule type="expression" dxfId="8211" priority="10581">
      <formula>#REF!=4</formula>
    </cfRule>
    <cfRule type="expression" dxfId="8210" priority="10582">
      <formula>#REF!=3</formula>
    </cfRule>
    <cfRule type="expression" dxfId="8209" priority="10583">
      <formula>#REF!=2</formula>
    </cfRule>
    <cfRule type="expression" dxfId="8208" priority="10584">
      <formula>#REF!=1</formula>
    </cfRule>
    <cfRule type="expression" dxfId="8207" priority="10585">
      <formula>#REF!=4</formula>
    </cfRule>
    <cfRule type="expression" dxfId="8206" priority="10586">
      <formula>#REF!=3</formula>
    </cfRule>
    <cfRule type="expression" dxfId="8205" priority="10587">
      <formula>#REF!=2</formula>
    </cfRule>
    <cfRule type="expression" dxfId="8204" priority="10588">
      <formula>#REF!=1</formula>
    </cfRule>
  </conditionalFormatting>
  <conditionalFormatting sqref="M327:M330">
    <cfRule type="expression" dxfId="8203" priority="10577">
      <formula>$V327=4</formula>
    </cfRule>
    <cfRule type="expression" dxfId="8202" priority="10578">
      <formula>$V327=3</formula>
    </cfRule>
    <cfRule type="expression" dxfId="8201" priority="10579">
      <formula>$V327=2</formula>
    </cfRule>
    <cfRule type="expression" dxfId="8200" priority="10580">
      <formula>$V327=1</formula>
    </cfRule>
  </conditionalFormatting>
  <conditionalFormatting sqref="G331">
    <cfRule type="expression" dxfId="8199" priority="10569">
      <formula>#REF!=4</formula>
    </cfRule>
    <cfRule type="expression" dxfId="8198" priority="10570">
      <formula>#REF!=3</formula>
    </cfRule>
    <cfRule type="expression" dxfId="8197" priority="10571">
      <formula>#REF!=2</formula>
    </cfRule>
    <cfRule type="expression" dxfId="8196" priority="10572">
      <formula>#REF!=1</formula>
    </cfRule>
    <cfRule type="expression" dxfId="8195" priority="10573">
      <formula>#REF!=4</formula>
    </cfRule>
    <cfRule type="expression" dxfId="8194" priority="10574">
      <formula>#REF!=3</formula>
    </cfRule>
    <cfRule type="expression" dxfId="8193" priority="10575">
      <formula>#REF!=2</formula>
    </cfRule>
    <cfRule type="expression" dxfId="8192" priority="10576">
      <formula>#REF!=1</formula>
    </cfRule>
  </conditionalFormatting>
  <conditionalFormatting sqref="F331">
    <cfRule type="expression" dxfId="8191" priority="10561">
      <formula>#REF!=4</formula>
    </cfRule>
    <cfRule type="expression" dxfId="8190" priority="10562">
      <formula>#REF!=3</formula>
    </cfRule>
    <cfRule type="expression" dxfId="8189" priority="10563">
      <formula>#REF!=2</formula>
    </cfRule>
    <cfRule type="expression" dxfId="8188" priority="10564">
      <formula>#REF!=1</formula>
    </cfRule>
    <cfRule type="expression" dxfId="8187" priority="10565">
      <formula>#REF!=4</formula>
    </cfRule>
    <cfRule type="expression" dxfId="8186" priority="10566">
      <formula>#REF!=3</formula>
    </cfRule>
    <cfRule type="expression" dxfId="8185" priority="10567">
      <formula>#REF!=2</formula>
    </cfRule>
    <cfRule type="expression" dxfId="8184" priority="10568">
      <formula>#REF!=1</formula>
    </cfRule>
  </conditionalFormatting>
  <conditionalFormatting sqref="L331">
    <cfRule type="expression" dxfId="8183" priority="10557">
      <formula>$V331=4</formula>
    </cfRule>
    <cfRule type="expression" dxfId="8182" priority="10558">
      <formula>$V331=3</formula>
    </cfRule>
    <cfRule type="expression" dxfId="8181" priority="10559">
      <formula>$V331=2</formula>
    </cfRule>
    <cfRule type="expression" dxfId="8180" priority="10560">
      <formula>$V331=1</formula>
    </cfRule>
  </conditionalFormatting>
  <conditionalFormatting sqref="M331:N331 Q331:R331 V331:W331 T331">
    <cfRule type="expression" dxfId="8179" priority="10553">
      <formula>$V331=4</formula>
    </cfRule>
    <cfRule type="expression" dxfId="8178" priority="10554">
      <formula>$V331=3</formula>
    </cfRule>
    <cfRule type="expression" dxfId="8177" priority="10555">
      <formula>$V331=2</formula>
    </cfRule>
    <cfRule type="expression" dxfId="8176" priority="10556">
      <formula>$V331=1</formula>
    </cfRule>
  </conditionalFormatting>
  <conditionalFormatting sqref="P331">
    <cfRule type="expression" dxfId="8175" priority="10549">
      <formula>$V331=4</formula>
    </cfRule>
    <cfRule type="expression" dxfId="8174" priority="10550">
      <formula>$V331=3</formula>
    </cfRule>
    <cfRule type="expression" dxfId="8173" priority="10551">
      <formula>$V331=2</formula>
    </cfRule>
    <cfRule type="expression" dxfId="8172" priority="10552">
      <formula>$V331=1</formula>
    </cfRule>
  </conditionalFormatting>
  <conditionalFormatting sqref="O331">
    <cfRule type="expression" dxfId="8171" priority="10545">
      <formula>#REF!=4</formula>
    </cfRule>
    <cfRule type="expression" dxfId="8170" priority="10546">
      <formula>#REF!=3</formula>
    </cfRule>
    <cfRule type="expression" dxfId="8169" priority="10547">
      <formula>#REF!=2</formula>
    </cfRule>
    <cfRule type="expression" dxfId="8168" priority="10548">
      <formula>#REF!=1</formula>
    </cfRule>
  </conditionalFormatting>
  <conditionalFormatting sqref="O331">
    <cfRule type="expression" dxfId="8167" priority="10541">
      <formula>$V331=4</formula>
    </cfRule>
    <cfRule type="expression" dxfId="8166" priority="10542">
      <formula>$V331=3</formula>
    </cfRule>
    <cfRule type="expression" dxfId="8165" priority="10543">
      <formula>$V331=2</formula>
    </cfRule>
    <cfRule type="expression" dxfId="8164" priority="10544">
      <formula>$V331=1</formula>
    </cfRule>
  </conditionalFormatting>
  <conditionalFormatting sqref="P331">
    <cfRule type="expression" dxfId="8163" priority="10537">
      <formula>$V331=4</formula>
    </cfRule>
    <cfRule type="expression" dxfId="8162" priority="10538">
      <formula>$V331=3</formula>
    </cfRule>
    <cfRule type="expression" dxfId="8161" priority="10539">
      <formula>$V331=2</formula>
    </cfRule>
    <cfRule type="expression" dxfId="8160" priority="10540">
      <formula>$V331=1</formula>
    </cfRule>
  </conditionalFormatting>
  <conditionalFormatting sqref="O331">
    <cfRule type="expression" dxfId="8159" priority="10533">
      <formula>#REF!=4</formula>
    </cfRule>
    <cfRule type="expression" dxfId="8158" priority="10534">
      <formula>#REF!=3</formula>
    </cfRule>
    <cfRule type="expression" dxfId="8157" priority="10535">
      <formula>#REF!=2</formula>
    </cfRule>
    <cfRule type="expression" dxfId="8156" priority="10536">
      <formula>#REF!=1</formula>
    </cfRule>
  </conditionalFormatting>
  <conditionalFormatting sqref="O331">
    <cfRule type="expression" dxfId="8155" priority="10529">
      <formula>$V331=4</formula>
    </cfRule>
    <cfRule type="expression" dxfId="8154" priority="10530">
      <formula>$V331=3</formula>
    </cfRule>
    <cfRule type="expression" dxfId="8153" priority="10531">
      <formula>$V331=2</formula>
    </cfRule>
    <cfRule type="expression" dxfId="8152" priority="10532">
      <formula>$V331=1</formula>
    </cfRule>
  </conditionalFormatting>
  <conditionalFormatting sqref="O331:P331">
    <cfRule type="expression" dxfId="8151" priority="10525">
      <formula>$V331=4</formula>
    </cfRule>
    <cfRule type="expression" dxfId="8150" priority="10526">
      <formula>$V331=3</formula>
    </cfRule>
    <cfRule type="expression" dxfId="8149" priority="10527">
      <formula>$V331=2</formula>
    </cfRule>
    <cfRule type="expression" dxfId="8148" priority="10528">
      <formula>$V331=1</formula>
    </cfRule>
  </conditionalFormatting>
  <conditionalFormatting sqref="O331">
    <cfRule type="expression" dxfId="8147" priority="10521">
      <formula>#REF!=4</formula>
    </cfRule>
    <cfRule type="expression" dxfId="8146" priority="10522">
      <formula>#REF!=3</formula>
    </cfRule>
    <cfRule type="expression" dxfId="8145" priority="10523">
      <formula>#REF!=2</formula>
    </cfRule>
    <cfRule type="expression" dxfId="8144" priority="10524">
      <formula>#REF!=1</formula>
    </cfRule>
  </conditionalFormatting>
  <conditionalFormatting sqref="Y331">
    <cfRule type="expression" dxfId="8143" priority="10513">
      <formula>$V331=4</formula>
    </cfRule>
    <cfRule type="expression" dxfId="8142" priority="10514">
      <formula>$V331=3</formula>
    </cfRule>
    <cfRule type="expression" dxfId="8141" priority="10515">
      <formula>$V331=2</formula>
    </cfRule>
    <cfRule type="expression" dxfId="8140" priority="10516">
      <formula>$V331=1</formula>
    </cfRule>
  </conditionalFormatting>
  <conditionalFormatting sqref="Y331">
    <cfRule type="expression" dxfId="8139" priority="10517">
      <formula>#REF!=4</formula>
    </cfRule>
    <cfRule type="expression" dxfId="8138" priority="10518">
      <formula>#REF!=3</formula>
    </cfRule>
    <cfRule type="expression" dxfId="8137" priority="10519">
      <formula>#REF!=2</formula>
    </cfRule>
    <cfRule type="expression" dxfId="8136" priority="10520">
      <formula>#REF!=1</formula>
    </cfRule>
  </conditionalFormatting>
  <conditionalFormatting sqref="X331">
    <cfRule type="expression" dxfId="8135" priority="10505">
      <formula>$V331=4</formula>
    </cfRule>
    <cfRule type="expression" dxfId="8134" priority="10506">
      <formula>$V331=3</formula>
    </cfRule>
    <cfRule type="expression" dxfId="8133" priority="10507">
      <formula>$V331=2</formula>
    </cfRule>
    <cfRule type="expression" dxfId="8132" priority="10508">
      <formula>$V331=1</formula>
    </cfRule>
  </conditionalFormatting>
  <conditionalFormatting sqref="X331">
    <cfRule type="expression" dxfId="8131" priority="10509">
      <formula>#REF!=4</formula>
    </cfRule>
    <cfRule type="expression" dxfId="8130" priority="10510">
      <formula>#REF!=3</formula>
    </cfRule>
    <cfRule type="expression" dxfId="8129" priority="10511">
      <formula>#REF!=2</formula>
    </cfRule>
    <cfRule type="expression" dxfId="8128" priority="10512">
      <formula>#REF!=1</formula>
    </cfRule>
  </conditionalFormatting>
  <conditionalFormatting sqref="U331">
    <cfRule type="expression" dxfId="8127" priority="10501">
      <formula>$V331=4</formula>
    </cfRule>
    <cfRule type="expression" dxfId="8126" priority="10502">
      <formula>$V331=3</formula>
    </cfRule>
    <cfRule type="expression" dxfId="8125" priority="10503">
      <formula>$V331=2</formula>
    </cfRule>
    <cfRule type="expression" dxfId="8124" priority="10504">
      <formula>$V331=1</formula>
    </cfRule>
  </conditionalFormatting>
  <conditionalFormatting sqref="U331">
    <cfRule type="expression" dxfId="8123" priority="10497">
      <formula>$V331=4</formula>
    </cfRule>
    <cfRule type="expression" dxfId="8122" priority="10498">
      <formula>$V331=3</formula>
    </cfRule>
    <cfRule type="expression" dxfId="8121" priority="10499">
      <formula>$V331=2</formula>
    </cfRule>
    <cfRule type="expression" dxfId="8120" priority="10500">
      <formula>$V331=1</formula>
    </cfRule>
  </conditionalFormatting>
  <conditionalFormatting sqref="U331">
    <cfRule type="expression" dxfId="8119" priority="10493">
      <formula>$V331=4</formula>
    </cfRule>
    <cfRule type="expression" dxfId="8118" priority="10494">
      <formula>$V331=3</formula>
    </cfRule>
    <cfRule type="expression" dxfId="8117" priority="10495">
      <formula>$V331=2</formula>
    </cfRule>
    <cfRule type="expression" dxfId="8116" priority="10496">
      <formula>$V331=1</formula>
    </cfRule>
  </conditionalFormatting>
  <conditionalFormatting sqref="U331">
    <cfRule type="expression" dxfId="8115" priority="10489">
      <formula>$V331=4</formula>
    </cfRule>
    <cfRule type="expression" dxfId="8114" priority="10490">
      <formula>$V331=3</formula>
    </cfRule>
    <cfRule type="expression" dxfId="8113" priority="10491">
      <formula>$V331=2</formula>
    </cfRule>
    <cfRule type="expression" dxfId="8112" priority="10492">
      <formula>$V331=1</formula>
    </cfRule>
  </conditionalFormatting>
  <conditionalFormatting sqref="G332:G333">
    <cfRule type="expression" dxfId="8111" priority="10481">
      <formula>#REF!=4</formula>
    </cfRule>
    <cfRule type="expression" dxfId="8110" priority="10482">
      <formula>#REF!=3</formula>
    </cfRule>
    <cfRule type="expression" dxfId="8109" priority="10483">
      <formula>#REF!=2</formula>
    </cfRule>
    <cfRule type="expression" dxfId="8108" priority="10484">
      <formula>#REF!=1</formula>
    </cfRule>
    <cfRule type="expression" dxfId="8107" priority="10485">
      <formula>#REF!=4</formula>
    </cfRule>
    <cfRule type="expression" dxfId="8106" priority="10486">
      <formula>#REF!=3</formula>
    </cfRule>
    <cfRule type="expression" dxfId="8105" priority="10487">
      <formula>#REF!=2</formula>
    </cfRule>
    <cfRule type="expression" dxfId="8104" priority="10488">
      <formula>#REF!=1</formula>
    </cfRule>
  </conditionalFormatting>
  <conditionalFormatting sqref="F332:F333">
    <cfRule type="expression" dxfId="8103" priority="10473">
      <formula>#REF!=4</formula>
    </cfRule>
    <cfRule type="expression" dxfId="8102" priority="10474">
      <formula>#REF!=3</formula>
    </cfRule>
    <cfRule type="expression" dxfId="8101" priority="10475">
      <formula>#REF!=2</formula>
    </cfRule>
    <cfRule type="expression" dxfId="8100" priority="10476">
      <formula>#REF!=1</formula>
    </cfRule>
    <cfRule type="expression" dxfId="8099" priority="10477">
      <formula>#REF!=4</formula>
    </cfRule>
    <cfRule type="expression" dxfId="8098" priority="10478">
      <formula>#REF!=3</formula>
    </cfRule>
    <cfRule type="expression" dxfId="8097" priority="10479">
      <formula>#REF!=2</formula>
    </cfRule>
    <cfRule type="expression" dxfId="8096" priority="10480">
      <formula>#REF!=1</formula>
    </cfRule>
  </conditionalFormatting>
  <conditionalFormatting sqref="H332:H333">
    <cfRule type="expression" dxfId="8095" priority="10465">
      <formula>#REF!=4</formula>
    </cfRule>
    <cfRule type="expression" dxfId="8094" priority="10466">
      <formula>#REF!=3</formula>
    </cfRule>
    <cfRule type="expression" dxfId="8093" priority="10467">
      <formula>#REF!=2</formula>
    </cfRule>
    <cfRule type="expression" dxfId="8092" priority="10468">
      <formula>#REF!=1</formula>
    </cfRule>
    <cfRule type="expression" dxfId="8091" priority="10469">
      <formula>#REF!=4</formula>
    </cfRule>
    <cfRule type="expression" dxfId="8090" priority="10470">
      <formula>#REF!=3</formula>
    </cfRule>
    <cfRule type="expression" dxfId="8089" priority="10471">
      <formula>#REF!=2</formula>
    </cfRule>
    <cfRule type="expression" dxfId="8088" priority="10472">
      <formula>#REF!=1</formula>
    </cfRule>
  </conditionalFormatting>
  <conditionalFormatting sqref="N332:N333 Q332:R333 V332:W333 T332:T333">
    <cfRule type="expression" dxfId="8087" priority="10461">
      <formula>$V332=4</formula>
    </cfRule>
    <cfRule type="expression" dxfId="8086" priority="10462">
      <formula>$V332=3</formula>
    </cfRule>
    <cfRule type="expression" dxfId="8085" priority="10463">
      <formula>$V332=2</formula>
    </cfRule>
    <cfRule type="expression" dxfId="8084" priority="10464">
      <formula>$V332=1</formula>
    </cfRule>
  </conditionalFormatting>
  <conditionalFormatting sqref="O332:O342">
    <cfRule type="expression" dxfId="8083" priority="10449">
      <formula>#REF!=4</formula>
    </cfRule>
    <cfRule type="expression" dxfId="8082" priority="10450">
      <formula>#REF!=3</formula>
    </cfRule>
    <cfRule type="expression" dxfId="8081" priority="10451">
      <formula>#REF!=2</formula>
    </cfRule>
    <cfRule type="expression" dxfId="8080" priority="10452">
      <formula>#REF!=1</formula>
    </cfRule>
  </conditionalFormatting>
  <conditionalFormatting sqref="O332:O342">
    <cfRule type="expression" dxfId="8079" priority="10437">
      <formula>#REF!=4</formula>
    </cfRule>
    <cfRule type="expression" dxfId="8078" priority="10438">
      <formula>#REF!=3</formula>
    </cfRule>
    <cfRule type="expression" dxfId="8077" priority="10439">
      <formula>#REF!=2</formula>
    </cfRule>
    <cfRule type="expression" dxfId="8076" priority="10440">
      <formula>#REF!=1</formula>
    </cfRule>
  </conditionalFormatting>
  <conditionalFormatting sqref="O332:O342">
    <cfRule type="expression" dxfId="8075" priority="10425">
      <formula>#REF!=4</formula>
    </cfRule>
    <cfRule type="expression" dxfId="8074" priority="10426">
      <formula>#REF!=3</formula>
    </cfRule>
    <cfRule type="expression" dxfId="8073" priority="10427">
      <formula>#REF!=2</formula>
    </cfRule>
    <cfRule type="expression" dxfId="8072" priority="10428">
      <formula>#REF!=1</formula>
    </cfRule>
  </conditionalFormatting>
  <conditionalFormatting sqref="Y332:Y335">
    <cfRule type="expression" dxfId="8071" priority="10417">
      <formula>$V332=4</formula>
    </cfRule>
    <cfRule type="expression" dxfId="8070" priority="10418">
      <formula>$V332=3</formula>
    </cfRule>
    <cfRule type="expression" dxfId="8069" priority="10419">
      <formula>$V332=2</formula>
    </cfRule>
    <cfRule type="expression" dxfId="8068" priority="10420">
      <formula>$V332=1</formula>
    </cfRule>
  </conditionalFormatting>
  <conditionalFormatting sqref="Y332:Y335">
    <cfRule type="expression" dxfId="8067" priority="10421">
      <formula>#REF!=4</formula>
    </cfRule>
    <cfRule type="expression" dxfId="8066" priority="10422">
      <formula>#REF!=3</formula>
    </cfRule>
    <cfRule type="expression" dxfId="8065" priority="10423">
      <formula>#REF!=2</formula>
    </cfRule>
    <cfRule type="expression" dxfId="8064" priority="10424">
      <formula>#REF!=1</formula>
    </cfRule>
  </conditionalFormatting>
  <conditionalFormatting sqref="X332:X335">
    <cfRule type="expression" dxfId="8063" priority="10409">
      <formula>$V332=4</formula>
    </cfRule>
    <cfRule type="expression" dxfId="8062" priority="10410">
      <formula>$V332=3</formula>
    </cfRule>
    <cfRule type="expression" dxfId="8061" priority="10411">
      <formula>$V332=2</formula>
    </cfRule>
    <cfRule type="expression" dxfId="8060" priority="10412">
      <formula>$V332=1</formula>
    </cfRule>
  </conditionalFormatting>
  <conditionalFormatting sqref="X332:X335">
    <cfRule type="expression" dxfId="8059" priority="10413">
      <formula>#REF!=4</formula>
    </cfRule>
    <cfRule type="expression" dxfId="8058" priority="10414">
      <formula>#REF!=3</formula>
    </cfRule>
    <cfRule type="expression" dxfId="8057" priority="10415">
      <formula>#REF!=2</formula>
    </cfRule>
    <cfRule type="expression" dxfId="8056" priority="10416">
      <formula>#REF!=1</formula>
    </cfRule>
  </conditionalFormatting>
  <conditionalFormatting sqref="M332:M333">
    <cfRule type="expression" dxfId="8055" priority="10397">
      <formula>$V332=4</formula>
    </cfRule>
    <cfRule type="expression" dxfId="8054" priority="10398">
      <formula>$V332=3</formula>
    </cfRule>
    <cfRule type="expression" dxfId="8053" priority="10399">
      <formula>$V332=2</formula>
    </cfRule>
    <cfRule type="expression" dxfId="8052" priority="10400">
      <formula>$V332=1</formula>
    </cfRule>
  </conditionalFormatting>
  <conditionalFormatting sqref="I337:J337">
    <cfRule type="expression" dxfId="8051" priority="10393">
      <formula>$V337=4</formula>
    </cfRule>
    <cfRule type="expression" dxfId="8050" priority="10394">
      <formula>$V337=3</formula>
    </cfRule>
    <cfRule type="expression" dxfId="8049" priority="10395">
      <formula>$V337=2</formula>
    </cfRule>
    <cfRule type="expression" dxfId="8048" priority="10396">
      <formula>$V337=1</formula>
    </cfRule>
  </conditionalFormatting>
  <conditionalFormatting sqref="I337:I342">
    <cfRule type="expression" dxfId="8047" priority="10385">
      <formula>#REF!=4</formula>
    </cfRule>
    <cfRule type="expression" dxfId="8046" priority="10386">
      <formula>#REF!=3</formula>
    </cfRule>
    <cfRule type="expression" dxfId="8045" priority="10387">
      <formula>#REF!=2</formula>
    </cfRule>
    <cfRule type="expression" dxfId="8044" priority="10388">
      <formula>#REF!=1</formula>
    </cfRule>
    <cfRule type="expression" dxfId="8043" priority="10389">
      <formula>#REF!=4</formula>
    </cfRule>
    <cfRule type="expression" dxfId="8042" priority="10390">
      <formula>#REF!=3</formula>
    </cfRule>
    <cfRule type="expression" dxfId="8041" priority="10391">
      <formula>#REF!=2</formula>
    </cfRule>
    <cfRule type="expression" dxfId="8040" priority="10392">
      <formula>#REF!=1</formula>
    </cfRule>
  </conditionalFormatting>
  <conditionalFormatting sqref="J337">
    <cfRule type="expression" dxfId="8039" priority="10373">
      <formula>#REF!=4</formula>
    </cfRule>
    <cfRule type="expression" dxfId="8038" priority="10374">
      <formula>#REF!=3</formula>
    </cfRule>
    <cfRule type="expression" dxfId="8037" priority="10375">
      <formula>#REF!=2</formula>
    </cfRule>
    <cfRule type="expression" dxfId="8036" priority="10376">
      <formula>#REF!=1</formula>
    </cfRule>
  </conditionalFormatting>
  <conditionalFormatting sqref="J337">
    <cfRule type="expression" dxfId="8035" priority="10377">
      <formula>#REF!=4</formula>
    </cfRule>
    <cfRule type="expression" dxfId="8034" priority="10378">
      <formula>#REF!=3</formula>
    </cfRule>
    <cfRule type="expression" dxfId="8033" priority="10379">
      <formula>#REF!=2</formula>
    </cfRule>
    <cfRule type="expression" dxfId="8032" priority="10380">
      <formula>#REF!=1</formula>
    </cfRule>
    <cfRule type="expression" dxfId="8031" priority="10381">
      <formula>#REF!=4</formula>
    </cfRule>
    <cfRule type="expression" dxfId="8030" priority="10382">
      <formula>#REF!=3</formula>
    </cfRule>
    <cfRule type="expression" dxfId="8029" priority="10383">
      <formula>#REF!=2</formula>
    </cfRule>
    <cfRule type="expression" dxfId="8028" priority="10384">
      <formula>#REF!=1</formula>
    </cfRule>
  </conditionalFormatting>
  <conditionalFormatting sqref="I337:I342">
    <cfRule type="expression" dxfId="8027" priority="10365">
      <formula>#REF!=4</formula>
    </cfRule>
    <cfRule type="expression" dxfId="8026" priority="10366">
      <formula>#REF!=3</formula>
    </cfRule>
    <cfRule type="expression" dxfId="8025" priority="10367">
      <formula>#REF!=2</formula>
    </cfRule>
    <cfRule type="expression" dxfId="8024" priority="10368">
      <formula>#REF!=1</formula>
    </cfRule>
    <cfRule type="expression" dxfId="8023" priority="10369">
      <formula>#REF!=4</formula>
    </cfRule>
    <cfRule type="expression" dxfId="8022" priority="10370">
      <formula>#REF!=3</formula>
    </cfRule>
    <cfRule type="expression" dxfId="8021" priority="10371">
      <formula>#REF!=2</formula>
    </cfRule>
    <cfRule type="expression" dxfId="8020" priority="10372">
      <formula>#REF!=1</formula>
    </cfRule>
  </conditionalFormatting>
  <conditionalFormatting sqref="I337:I342">
    <cfRule type="expression" dxfId="8019" priority="10349">
      <formula>#REF!=4</formula>
    </cfRule>
    <cfRule type="expression" dxfId="8018" priority="10350">
      <formula>#REF!=3</formula>
    </cfRule>
    <cfRule type="expression" dxfId="8017" priority="10351">
      <formula>#REF!=2</formula>
    </cfRule>
    <cfRule type="expression" dxfId="8016" priority="10352">
      <formula>#REF!=1</formula>
    </cfRule>
    <cfRule type="expression" dxfId="8015" priority="10353">
      <formula>#REF!=4</formula>
    </cfRule>
    <cfRule type="expression" dxfId="8014" priority="10354">
      <formula>#REF!=3</formula>
    </cfRule>
    <cfRule type="expression" dxfId="8013" priority="10355">
      <formula>#REF!=2</formula>
    </cfRule>
    <cfRule type="expression" dxfId="8012" priority="10356">
      <formula>#REF!=1</formula>
    </cfRule>
  </conditionalFormatting>
  <conditionalFormatting sqref="I337:I342">
    <cfRule type="expression" dxfId="8011" priority="10341">
      <formula>#REF!=4</formula>
    </cfRule>
    <cfRule type="expression" dxfId="8010" priority="10342">
      <formula>#REF!=3</formula>
    </cfRule>
    <cfRule type="expression" dxfId="8009" priority="10343">
      <formula>#REF!=2</formula>
    </cfRule>
    <cfRule type="expression" dxfId="8008" priority="10344">
      <formula>#REF!=1</formula>
    </cfRule>
    <cfRule type="expression" dxfId="8007" priority="10345">
      <formula>#REF!=4</formula>
    </cfRule>
    <cfRule type="expression" dxfId="8006" priority="10346">
      <formula>#REF!=3</formula>
    </cfRule>
    <cfRule type="expression" dxfId="8005" priority="10347">
      <formula>#REF!=2</formula>
    </cfRule>
    <cfRule type="expression" dxfId="8004" priority="10348">
      <formula>#REF!=1</formula>
    </cfRule>
  </conditionalFormatting>
  <conditionalFormatting sqref="I337:I342">
    <cfRule type="expression" dxfId="8003" priority="10325">
      <formula>#REF!=4</formula>
    </cfRule>
    <cfRule type="expression" dxfId="8002" priority="10326">
      <formula>#REF!=3</formula>
    </cfRule>
    <cfRule type="expression" dxfId="8001" priority="10327">
      <formula>#REF!=2</formula>
    </cfRule>
    <cfRule type="expression" dxfId="8000" priority="10328">
      <formula>#REF!=1</formula>
    </cfRule>
    <cfRule type="expression" dxfId="7999" priority="10329">
      <formula>#REF!=4</formula>
    </cfRule>
    <cfRule type="expression" dxfId="7998" priority="10330">
      <formula>#REF!=3</formula>
    </cfRule>
    <cfRule type="expression" dxfId="7997" priority="10331">
      <formula>#REF!=2</formula>
    </cfRule>
    <cfRule type="expression" dxfId="7996" priority="10332">
      <formula>#REF!=1</formula>
    </cfRule>
  </conditionalFormatting>
  <conditionalFormatting sqref="I337:I342">
    <cfRule type="expression" dxfId="7995" priority="10317">
      <formula>#REF!=4</formula>
    </cfRule>
    <cfRule type="expression" dxfId="7994" priority="10318">
      <formula>#REF!=3</formula>
    </cfRule>
    <cfRule type="expression" dxfId="7993" priority="10319">
      <formula>#REF!=2</formula>
    </cfRule>
    <cfRule type="expression" dxfId="7992" priority="10320">
      <formula>#REF!=1</formula>
    </cfRule>
    <cfRule type="expression" dxfId="7991" priority="10321">
      <formula>#REF!=4</formula>
    </cfRule>
    <cfRule type="expression" dxfId="7990" priority="10322">
      <formula>#REF!=3</formula>
    </cfRule>
    <cfRule type="expression" dxfId="7989" priority="10323">
      <formula>#REF!=2</formula>
    </cfRule>
    <cfRule type="expression" dxfId="7988" priority="10324">
      <formula>#REF!=1</formula>
    </cfRule>
  </conditionalFormatting>
  <conditionalFormatting sqref="E334:G337 E338">
    <cfRule type="expression" dxfId="7987" priority="10309">
      <formula>$V334=4</formula>
    </cfRule>
    <cfRule type="expression" dxfId="7986" priority="10310">
      <formula>$V334=3</formula>
    </cfRule>
    <cfRule type="expression" dxfId="7985" priority="10311">
      <formula>$V334=2</formula>
    </cfRule>
    <cfRule type="expression" dxfId="7984" priority="10312">
      <formula>$V334=1</formula>
    </cfRule>
  </conditionalFormatting>
  <conditionalFormatting sqref="F334:G337">
    <cfRule type="expression" dxfId="7983" priority="10301">
      <formula>#REF!=4</formula>
    </cfRule>
    <cfRule type="expression" dxfId="7982" priority="10302">
      <formula>#REF!=3</formula>
    </cfRule>
    <cfRule type="expression" dxfId="7981" priority="10303">
      <formula>#REF!=2</formula>
    </cfRule>
    <cfRule type="expression" dxfId="7980" priority="10304">
      <formula>#REF!=1</formula>
    </cfRule>
    <cfRule type="expression" dxfId="7979" priority="10305">
      <formula>#REF!=4</formula>
    </cfRule>
    <cfRule type="expression" dxfId="7978" priority="10306">
      <formula>#REF!=3</formula>
    </cfRule>
    <cfRule type="expression" dxfId="7977" priority="10307">
      <formula>#REF!=2</formula>
    </cfRule>
    <cfRule type="expression" dxfId="7976" priority="10308">
      <formula>#REF!=1</formula>
    </cfRule>
  </conditionalFormatting>
  <conditionalFormatting sqref="G334:G337">
    <cfRule type="expression" dxfId="7975" priority="10293">
      <formula>#REF!=4</formula>
    </cfRule>
    <cfRule type="expression" dxfId="7974" priority="10294">
      <formula>#REF!=3</formula>
    </cfRule>
    <cfRule type="expression" dxfId="7973" priority="10295">
      <formula>#REF!=2</formula>
    </cfRule>
    <cfRule type="expression" dxfId="7972" priority="10296">
      <formula>#REF!=1</formula>
    </cfRule>
    <cfRule type="expression" dxfId="7971" priority="10297">
      <formula>#REF!=4</formula>
    </cfRule>
    <cfRule type="expression" dxfId="7970" priority="10298">
      <formula>#REF!=3</formula>
    </cfRule>
    <cfRule type="expression" dxfId="7969" priority="10299">
      <formula>#REF!=2</formula>
    </cfRule>
    <cfRule type="expression" dxfId="7968" priority="10300">
      <formula>#REF!=1</formula>
    </cfRule>
  </conditionalFormatting>
  <conditionalFormatting sqref="F334:F337">
    <cfRule type="expression" dxfId="7967" priority="10285">
      <formula>#REF!=4</formula>
    </cfRule>
    <cfRule type="expression" dxfId="7966" priority="10286">
      <formula>#REF!=3</formula>
    </cfRule>
    <cfRule type="expression" dxfId="7965" priority="10287">
      <formula>#REF!=2</formula>
    </cfRule>
    <cfRule type="expression" dxfId="7964" priority="10288">
      <formula>#REF!=1</formula>
    </cfRule>
    <cfRule type="expression" dxfId="7963" priority="10289">
      <formula>#REF!=4</formula>
    </cfRule>
    <cfRule type="expression" dxfId="7962" priority="10290">
      <formula>#REF!=3</formula>
    </cfRule>
    <cfRule type="expression" dxfId="7961" priority="10291">
      <formula>#REF!=2</formula>
    </cfRule>
    <cfRule type="expression" dxfId="7960" priority="10292">
      <formula>#REF!=1</formula>
    </cfRule>
  </conditionalFormatting>
  <conditionalFormatting sqref="H334:H337">
    <cfRule type="expression" dxfId="7959" priority="10281">
      <formula>$V334=4</formula>
    </cfRule>
    <cfRule type="expression" dxfId="7958" priority="10282">
      <formula>$V334=3</formula>
    </cfRule>
    <cfRule type="expression" dxfId="7957" priority="10283">
      <formula>$V334=2</formula>
    </cfRule>
    <cfRule type="expression" dxfId="7956" priority="10284">
      <formula>$V334=1</formula>
    </cfRule>
  </conditionalFormatting>
  <conditionalFormatting sqref="H334:H337">
    <cfRule type="expression" dxfId="7955" priority="10273">
      <formula>#REF!=4</formula>
    </cfRule>
    <cfRule type="expression" dxfId="7954" priority="10274">
      <formula>#REF!=3</formula>
    </cfRule>
    <cfRule type="expression" dxfId="7953" priority="10275">
      <formula>#REF!=2</formula>
    </cfRule>
    <cfRule type="expression" dxfId="7952" priority="10276">
      <formula>#REF!=1</formula>
    </cfRule>
    <cfRule type="expression" dxfId="7951" priority="10277">
      <formula>#REF!=4</formula>
    </cfRule>
    <cfRule type="expression" dxfId="7950" priority="10278">
      <formula>#REF!=3</formula>
    </cfRule>
    <cfRule type="expression" dxfId="7949" priority="10279">
      <formula>#REF!=2</formula>
    </cfRule>
    <cfRule type="expression" dxfId="7948" priority="10280">
      <formula>#REF!=1</formula>
    </cfRule>
  </conditionalFormatting>
  <conditionalFormatting sqref="L334:L337">
    <cfRule type="expression" dxfId="7947" priority="10269">
      <formula>$V334=4</formula>
    </cfRule>
    <cfRule type="expression" dxfId="7946" priority="10270">
      <formula>$V334=3</formula>
    </cfRule>
    <cfRule type="expression" dxfId="7945" priority="10271">
      <formula>$V334=2</formula>
    </cfRule>
    <cfRule type="expression" dxfId="7944" priority="10272">
      <formula>$V334=1</formula>
    </cfRule>
  </conditionalFormatting>
  <conditionalFormatting sqref="M334:M339">
    <cfRule type="expression" dxfId="7943" priority="10265">
      <formula>$V334=4</formula>
    </cfRule>
    <cfRule type="expression" dxfId="7942" priority="10266">
      <formula>$V334=3</formula>
    </cfRule>
    <cfRule type="expression" dxfId="7941" priority="10267">
      <formula>$V334=2</formula>
    </cfRule>
    <cfRule type="expression" dxfId="7940" priority="10268">
      <formula>$V334=1</formula>
    </cfRule>
  </conditionalFormatting>
  <conditionalFormatting sqref="Y336:Y337">
    <cfRule type="expression" dxfId="7939" priority="10257">
      <formula>$V336=4</formula>
    </cfRule>
    <cfRule type="expression" dxfId="7938" priority="10258">
      <formula>$V336=3</formula>
    </cfRule>
    <cfRule type="expression" dxfId="7937" priority="10259">
      <formula>$V336=2</formula>
    </cfRule>
    <cfRule type="expression" dxfId="7936" priority="10260">
      <formula>$V336=1</formula>
    </cfRule>
  </conditionalFormatting>
  <conditionalFormatting sqref="Y336:Y337">
    <cfRule type="expression" dxfId="7935" priority="10261">
      <formula>#REF!=4</formula>
    </cfRule>
    <cfRule type="expression" dxfId="7934" priority="10262">
      <formula>#REF!=3</formula>
    </cfRule>
    <cfRule type="expression" dxfId="7933" priority="10263">
      <formula>#REF!=2</formula>
    </cfRule>
    <cfRule type="expression" dxfId="7932" priority="10264">
      <formula>#REF!=1</formula>
    </cfRule>
  </conditionalFormatting>
  <conditionalFormatting sqref="X336:X337">
    <cfRule type="expression" dxfId="7931" priority="10249">
      <formula>$V336=4</formula>
    </cfRule>
    <cfRule type="expression" dxfId="7930" priority="10250">
      <formula>$V336=3</formula>
    </cfRule>
    <cfRule type="expression" dxfId="7929" priority="10251">
      <formula>$V336=2</formula>
    </cfRule>
    <cfRule type="expression" dxfId="7928" priority="10252">
      <formula>$V336=1</formula>
    </cfRule>
  </conditionalFormatting>
  <conditionalFormatting sqref="X336:X337">
    <cfRule type="expression" dxfId="7927" priority="10253">
      <formula>#REF!=4</formula>
    </cfRule>
    <cfRule type="expression" dxfId="7926" priority="10254">
      <formula>#REF!=3</formula>
    </cfRule>
    <cfRule type="expression" dxfId="7925" priority="10255">
      <formula>#REF!=2</formula>
    </cfRule>
    <cfRule type="expression" dxfId="7924" priority="10256">
      <formula>#REF!=1</formula>
    </cfRule>
  </conditionalFormatting>
  <conditionalFormatting sqref="S335:S336">
    <cfRule type="expression" dxfId="7923" priority="10245">
      <formula>$V335=4</formula>
    </cfRule>
    <cfRule type="expression" dxfId="7922" priority="10246">
      <formula>$V335=3</formula>
    </cfRule>
    <cfRule type="expression" dxfId="7921" priority="10247">
      <formula>$V335=2</formula>
    </cfRule>
    <cfRule type="expression" dxfId="7920" priority="10248">
      <formula>$V335=1</formula>
    </cfRule>
  </conditionalFormatting>
  <conditionalFormatting sqref="S337">
    <cfRule type="expression" dxfId="7919" priority="10241">
      <formula>$V337=4</formula>
    </cfRule>
    <cfRule type="expression" dxfId="7918" priority="10242">
      <formula>$V337=3</formula>
    </cfRule>
    <cfRule type="expression" dxfId="7917" priority="10243">
      <formula>$V337=2</formula>
    </cfRule>
    <cfRule type="expression" dxfId="7916" priority="10244">
      <formula>$V337=1</formula>
    </cfRule>
  </conditionalFormatting>
  <conditionalFormatting sqref="U334 U338 U336">
    <cfRule type="expression" dxfId="7915" priority="10237">
      <formula>$V334=4</formula>
    </cfRule>
    <cfRule type="expression" dxfId="7914" priority="10238">
      <formula>$V334=3</formula>
    </cfRule>
    <cfRule type="expression" dxfId="7913" priority="10239">
      <formula>$V334=2</formula>
    </cfRule>
    <cfRule type="expression" dxfId="7912" priority="10240">
      <formula>$V334=1</formula>
    </cfRule>
  </conditionalFormatting>
  <conditionalFormatting sqref="U334 U338 U336">
    <cfRule type="expression" dxfId="7911" priority="10233">
      <formula>$V334=4</formula>
    </cfRule>
    <cfRule type="expression" dxfId="7910" priority="10234">
      <formula>$V334=3</formula>
    </cfRule>
    <cfRule type="expression" dxfId="7909" priority="10235">
      <formula>$V334=2</formula>
    </cfRule>
    <cfRule type="expression" dxfId="7908" priority="10236">
      <formula>$V334=1</formula>
    </cfRule>
  </conditionalFormatting>
  <conditionalFormatting sqref="U334 U338 U336">
    <cfRule type="expression" dxfId="7907" priority="10229">
      <formula>$V334=4</formula>
    </cfRule>
    <cfRule type="expression" dxfId="7906" priority="10230">
      <formula>$V334=3</formula>
    </cfRule>
    <cfRule type="expression" dxfId="7905" priority="10231">
      <formula>$V334=2</formula>
    </cfRule>
    <cfRule type="expression" dxfId="7904" priority="10232">
      <formula>$V334=1</formula>
    </cfRule>
  </conditionalFormatting>
  <conditionalFormatting sqref="U334 U338 U336">
    <cfRule type="expression" dxfId="7903" priority="10225">
      <formula>$V334=4</formula>
    </cfRule>
    <cfRule type="expression" dxfId="7902" priority="10226">
      <formula>$V334=3</formula>
    </cfRule>
    <cfRule type="expression" dxfId="7901" priority="10227">
      <formula>$V334=2</formula>
    </cfRule>
    <cfRule type="expression" dxfId="7900" priority="10228">
      <formula>$V334=1</formula>
    </cfRule>
  </conditionalFormatting>
  <conditionalFormatting sqref="H339">
    <cfRule type="expression" dxfId="7899" priority="10221">
      <formula>$V339=4</formula>
    </cfRule>
    <cfRule type="expression" dxfId="7898" priority="10222">
      <formula>$V339=3</formula>
    </cfRule>
    <cfRule type="expression" dxfId="7897" priority="10223">
      <formula>$V339=2</formula>
    </cfRule>
    <cfRule type="expression" dxfId="7896" priority="10224">
      <formula>$V339=1</formula>
    </cfRule>
  </conditionalFormatting>
  <conditionalFormatting sqref="H339">
    <cfRule type="expression" dxfId="7895" priority="10213">
      <formula>#REF!=4</formula>
    </cfRule>
    <cfRule type="expression" dxfId="7894" priority="10214">
      <formula>#REF!=3</formula>
    </cfRule>
    <cfRule type="expression" dxfId="7893" priority="10215">
      <formula>#REF!=2</formula>
    </cfRule>
    <cfRule type="expression" dxfId="7892" priority="10216">
      <formula>#REF!=1</formula>
    </cfRule>
    <cfRule type="expression" dxfId="7891" priority="10217">
      <formula>#REF!=4</formula>
    </cfRule>
    <cfRule type="expression" dxfId="7890" priority="10218">
      <formula>#REF!=3</formula>
    </cfRule>
    <cfRule type="expression" dxfId="7889" priority="10219">
      <formula>#REF!=2</formula>
    </cfRule>
    <cfRule type="expression" dxfId="7888" priority="10220">
      <formula>#REF!=1</formula>
    </cfRule>
  </conditionalFormatting>
  <conditionalFormatting sqref="F338:G338">
    <cfRule type="expression" dxfId="7887" priority="10209">
      <formula>$V338=4</formula>
    </cfRule>
    <cfRule type="expression" dxfId="7886" priority="10210">
      <formula>$V338=3</formula>
    </cfRule>
    <cfRule type="expression" dxfId="7885" priority="10211">
      <formula>$V338=2</formula>
    </cfRule>
    <cfRule type="expression" dxfId="7884" priority="10212">
      <formula>$V338=1</formula>
    </cfRule>
  </conditionalFormatting>
  <conditionalFormatting sqref="F338:G338">
    <cfRule type="expression" dxfId="7883" priority="10201">
      <formula>#REF!=4</formula>
    </cfRule>
    <cfRule type="expression" dxfId="7882" priority="10202">
      <formula>#REF!=3</formula>
    </cfRule>
    <cfRule type="expression" dxfId="7881" priority="10203">
      <formula>#REF!=2</formula>
    </cfRule>
    <cfRule type="expression" dxfId="7880" priority="10204">
      <formula>#REF!=1</formula>
    </cfRule>
    <cfRule type="expression" dxfId="7879" priority="10205">
      <formula>#REF!=4</formula>
    </cfRule>
    <cfRule type="expression" dxfId="7878" priority="10206">
      <formula>#REF!=3</formula>
    </cfRule>
    <cfRule type="expression" dxfId="7877" priority="10207">
      <formula>#REF!=2</formula>
    </cfRule>
    <cfRule type="expression" dxfId="7876" priority="10208">
      <formula>#REF!=1</formula>
    </cfRule>
  </conditionalFormatting>
  <conditionalFormatting sqref="G338">
    <cfRule type="expression" dxfId="7875" priority="10193">
      <formula>#REF!=4</formula>
    </cfRule>
    <cfRule type="expression" dxfId="7874" priority="10194">
      <formula>#REF!=3</formula>
    </cfRule>
    <cfRule type="expression" dxfId="7873" priority="10195">
      <formula>#REF!=2</formula>
    </cfRule>
    <cfRule type="expression" dxfId="7872" priority="10196">
      <formula>#REF!=1</formula>
    </cfRule>
    <cfRule type="expression" dxfId="7871" priority="10197">
      <formula>#REF!=4</formula>
    </cfRule>
    <cfRule type="expression" dxfId="7870" priority="10198">
      <formula>#REF!=3</formula>
    </cfRule>
    <cfRule type="expression" dxfId="7869" priority="10199">
      <formula>#REF!=2</formula>
    </cfRule>
    <cfRule type="expression" dxfId="7868" priority="10200">
      <formula>#REF!=1</formula>
    </cfRule>
  </conditionalFormatting>
  <conditionalFormatting sqref="F338">
    <cfRule type="expression" dxfId="7867" priority="10185">
      <formula>#REF!=4</formula>
    </cfRule>
    <cfRule type="expression" dxfId="7866" priority="10186">
      <formula>#REF!=3</formula>
    </cfRule>
    <cfRule type="expression" dxfId="7865" priority="10187">
      <formula>#REF!=2</formula>
    </cfRule>
    <cfRule type="expression" dxfId="7864" priority="10188">
      <formula>#REF!=1</formula>
    </cfRule>
    <cfRule type="expression" dxfId="7863" priority="10189">
      <formula>#REF!=4</formula>
    </cfRule>
    <cfRule type="expression" dxfId="7862" priority="10190">
      <formula>#REF!=3</formula>
    </cfRule>
    <cfRule type="expression" dxfId="7861" priority="10191">
      <formula>#REF!=2</formula>
    </cfRule>
    <cfRule type="expression" dxfId="7860" priority="10192">
      <formula>#REF!=1</formula>
    </cfRule>
  </conditionalFormatting>
  <conditionalFormatting sqref="E339">
    <cfRule type="expression" dxfId="7859" priority="10181">
      <formula>$V339=4</formula>
    </cfRule>
    <cfRule type="expression" dxfId="7858" priority="10182">
      <formula>$V339=3</formula>
    </cfRule>
    <cfRule type="expression" dxfId="7857" priority="10183">
      <formula>$V339=2</formula>
    </cfRule>
    <cfRule type="expression" dxfId="7856" priority="10184">
      <formula>$V339=1</formula>
    </cfRule>
  </conditionalFormatting>
  <conditionalFormatting sqref="F339:G339 F340">
    <cfRule type="expression" dxfId="7855" priority="10177">
      <formula>$V339=4</formula>
    </cfRule>
    <cfRule type="expression" dxfId="7854" priority="10178">
      <formula>$V339=3</formula>
    </cfRule>
    <cfRule type="expression" dxfId="7853" priority="10179">
      <formula>$V339=2</formula>
    </cfRule>
    <cfRule type="expression" dxfId="7852" priority="10180">
      <formula>$V339=1</formula>
    </cfRule>
  </conditionalFormatting>
  <conditionalFormatting sqref="F339:G339 F340">
    <cfRule type="expression" dxfId="7851" priority="10169">
      <formula>#REF!=4</formula>
    </cfRule>
    <cfRule type="expression" dxfId="7850" priority="10170">
      <formula>#REF!=3</formula>
    </cfRule>
    <cfRule type="expression" dxfId="7849" priority="10171">
      <formula>#REF!=2</formula>
    </cfRule>
    <cfRule type="expression" dxfId="7848" priority="10172">
      <formula>#REF!=1</formula>
    </cfRule>
    <cfRule type="expression" dxfId="7847" priority="10173">
      <formula>#REF!=4</formula>
    </cfRule>
    <cfRule type="expression" dxfId="7846" priority="10174">
      <formula>#REF!=3</formula>
    </cfRule>
    <cfRule type="expression" dxfId="7845" priority="10175">
      <formula>#REF!=2</formula>
    </cfRule>
    <cfRule type="expression" dxfId="7844" priority="10176">
      <formula>#REF!=1</formula>
    </cfRule>
  </conditionalFormatting>
  <conditionalFormatting sqref="G339">
    <cfRule type="expression" dxfId="7843" priority="10161">
      <formula>#REF!=4</formula>
    </cfRule>
    <cfRule type="expression" dxfId="7842" priority="10162">
      <formula>#REF!=3</formula>
    </cfRule>
    <cfRule type="expression" dxfId="7841" priority="10163">
      <formula>#REF!=2</formula>
    </cfRule>
    <cfRule type="expression" dxfId="7840" priority="10164">
      <formula>#REF!=1</formula>
    </cfRule>
    <cfRule type="expression" dxfId="7839" priority="10165">
      <formula>#REF!=4</formula>
    </cfRule>
    <cfRule type="expression" dxfId="7838" priority="10166">
      <formula>#REF!=3</formula>
    </cfRule>
    <cfRule type="expression" dxfId="7837" priority="10167">
      <formula>#REF!=2</formula>
    </cfRule>
    <cfRule type="expression" dxfId="7836" priority="10168">
      <formula>#REF!=1</formula>
    </cfRule>
  </conditionalFormatting>
  <conditionalFormatting sqref="F339:F340">
    <cfRule type="expression" dxfId="7835" priority="10153">
      <formula>#REF!=4</formula>
    </cfRule>
    <cfRule type="expression" dxfId="7834" priority="10154">
      <formula>#REF!=3</formula>
    </cfRule>
    <cfRule type="expression" dxfId="7833" priority="10155">
      <formula>#REF!=2</formula>
    </cfRule>
    <cfRule type="expression" dxfId="7832" priority="10156">
      <formula>#REF!=1</formula>
    </cfRule>
    <cfRule type="expression" dxfId="7831" priority="10157">
      <formula>#REF!=4</formula>
    </cfRule>
    <cfRule type="expression" dxfId="7830" priority="10158">
      <formula>#REF!=3</formula>
    </cfRule>
    <cfRule type="expression" dxfId="7829" priority="10159">
      <formula>#REF!=2</formula>
    </cfRule>
    <cfRule type="expression" dxfId="7828" priority="10160">
      <formula>#REF!=1</formula>
    </cfRule>
  </conditionalFormatting>
  <conditionalFormatting sqref="Y339">
    <cfRule type="expression" dxfId="7827" priority="10145">
      <formula>$V339=4</formula>
    </cfRule>
    <cfRule type="expression" dxfId="7826" priority="10146">
      <formula>$V339=3</formula>
    </cfRule>
    <cfRule type="expression" dxfId="7825" priority="10147">
      <formula>$V339=2</formula>
    </cfRule>
    <cfRule type="expression" dxfId="7824" priority="10148">
      <formula>$V339=1</formula>
    </cfRule>
  </conditionalFormatting>
  <conditionalFormatting sqref="Y339">
    <cfRule type="expression" dxfId="7823" priority="10149">
      <formula>#REF!=4</formula>
    </cfRule>
    <cfRule type="expression" dxfId="7822" priority="10150">
      <formula>#REF!=3</formula>
    </cfRule>
    <cfRule type="expression" dxfId="7821" priority="10151">
      <formula>#REF!=2</formula>
    </cfRule>
    <cfRule type="expression" dxfId="7820" priority="10152">
      <formula>#REF!=1</formula>
    </cfRule>
  </conditionalFormatting>
  <conditionalFormatting sqref="X339">
    <cfRule type="expression" dxfId="7819" priority="10137">
      <formula>$V339=4</formula>
    </cfRule>
    <cfRule type="expression" dxfId="7818" priority="10138">
      <formula>$V339=3</formula>
    </cfRule>
    <cfRule type="expression" dxfId="7817" priority="10139">
      <formula>$V339=2</formula>
    </cfRule>
    <cfRule type="expression" dxfId="7816" priority="10140">
      <formula>$V339=1</formula>
    </cfRule>
  </conditionalFormatting>
  <conditionalFormatting sqref="X339">
    <cfRule type="expression" dxfId="7815" priority="10141">
      <formula>#REF!=4</formula>
    </cfRule>
    <cfRule type="expression" dxfId="7814" priority="10142">
      <formula>#REF!=3</formula>
    </cfRule>
    <cfRule type="expression" dxfId="7813" priority="10143">
      <formula>#REF!=2</formula>
    </cfRule>
    <cfRule type="expression" dxfId="7812" priority="10144">
      <formula>#REF!=1</formula>
    </cfRule>
  </conditionalFormatting>
  <conditionalFormatting sqref="U339">
    <cfRule type="expression" dxfId="7811" priority="10133">
      <formula>$V339=4</formula>
    </cfRule>
    <cfRule type="expression" dxfId="7810" priority="10134">
      <formula>$V339=3</formula>
    </cfRule>
    <cfRule type="expression" dxfId="7809" priority="10135">
      <formula>$V339=2</formula>
    </cfRule>
    <cfRule type="expression" dxfId="7808" priority="10136">
      <formula>$V339=1</formula>
    </cfRule>
  </conditionalFormatting>
  <conditionalFormatting sqref="U339">
    <cfRule type="expression" dxfId="7807" priority="10129">
      <formula>$V339=4</formula>
    </cfRule>
    <cfRule type="expression" dxfId="7806" priority="10130">
      <formula>$V339=3</formula>
    </cfRule>
    <cfRule type="expression" dxfId="7805" priority="10131">
      <formula>$V339=2</formula>
    </cfRule>
    <cfRule type="expression" dxfId="7804" priority="10132">
      <formula>$V339=1</formula>
    </cfRule>
  </conditionalFormatting>
  <conditionalFormatting sqref="U339">
    <cfRule type="expression" dxfId="7803" priority="10125">
      <formula>$V339=4</formula>
    </cfRule>
    <cfRule type="expression" dxfId="7802" priority="10126">
      <formula>$V339=3</formula>
    </cfRule>
    <cfRule type="expression" dxfId="7801" priority="10127">
      <formula>$V339=2</formula>
    </cfRule>
    <cfRule type="expression" dxfId="7800" priority="10128">
      <formula>$V339=1</formula>
    </cfRule>
  </conditionalFormatting>
  <conditionalFormatting sqref="U339">
    <cfRule type="expression" dxfId="7799" priority="10121">
      <formula>$V339=4</formula>
    </cfRule>
    <cfRule type="expression" dxfId="7798" priority="10122">
      <formula>$V339=3</formula>
    </cfRule>
    <cfRule type="expression" dxfId="7797" priority="10123">
      <formula>$V339=2</formula>
    </cfRule>
    <cfRule type="expression" dxfId="7796" priority="10124">
      <formula>$V339=1</formula>
    </cfRule>
  </conditionalFormatting>
  <conditionalFormatting sqref="W338">
    <cfRule type="expression" dxfId="7795" priority="10117">
      <formula>$V338=4</formula>
    </cfRule>
    <cfRule type="expression" dxfId="7794" priority="10118">
      <formula>$V338=3</formula>
    </cfRule>
    <cfRule type="expression" dxfId="7793" priority="10119">
      <formula>$V338=2</formula>
    </cfRule>
    <cfRule type="expression" dxfId="7792" priority="10120">
      <formula>$V338=1</formula>
    </cfRule>
  </conditionalFormatting>
  <conditionalFormatting sqref="W338">
    <cfRule type="expression" dxfId="7791" priority="10113">
      <formula>$V338=4</formula>
    </cfRule>
    <cfRule type="expression" dxfId="7790" priority="10114">
      <formula>$V338=3</formula>
    </cfRule>
    <cfRule type="expression" dxfId="7789" priority="10115">
      <formula>$V338=2</formula>
    </cfRule>
    <cfRule type="expression" dxfId="7788" priority="10116">
      <formula>$V338=1</formula>
    </cfRule>
  </conditionalFormatting>
  <conditionalFormatting sqref="W338">
    <cfRule type="expression" dxfId="7787" priority="10109">
      <formula>$V338=4</formula>
    </cfRule>
    <cfRule type="expression" dxfId="7786" priority="10110">
      <formula>$V338=3</formula>
    </cfRule>
    <cfRule type="expression" dxfId="7785" priority="10111">
      <formula>$V338=2</formula>
    </cfRule>
    <cfRule type="expression" dxfId="7784" priority="10112">
      <formula>$V338=1</formula>
    </cfRule>
  </conditionalFormatting>
  <conditionalFormatting sqref="W338">
    <cfRule type="expression" dxfId="7783" priority="10105">
      <formula>$V338=4</formula>
    </cfRule>
    <cfRule type="expression" dxfId="7782" priority="10106">
      <formula>$V338=3</formula>
    </cfRule>
    <cfRule type="expression" dxfId="7781" priority="10107">
      <formula>$V338=2</formula>
    </cfRule>
    <cfRule type="expression" dxfId="7780" priority="10108">
      <formula>$V338=1</formula>
    </cfRule>
  </conditionalFormatting>
  <conditionalFormatting sqref="H338">
    <cfRule type="expression" dxfId="7779" priority="10097">
      <formula>#REF!=4</formula>
    </cfRule>
    <cfRule type="expression" dxfId="7778" priority="10098">
      <formula>#REF!=3</formula>
    </cfRule>
    <cfRule type="expression" dxfId="7777" priority="10099">
      <formula>#REF!=2</formula>
    </cfRule>
    <cfRule type="expression" dxfId="7776" priority="10100">
      <formula>#REF!=1</formula>
    </cfRule>
    <cfRule type="expression" dxfId="7775" priority="10101">
      <formula>#REF!=4</formula>
    </cfRule>
    <cfRule type="expression" dxfId="7774" priority="10102">
      <formula>#REF!=3</formula>
    </cfRule>
    <cfRule type="expression" dxfId="7773" priority="10103">
      <formula>#REF!=2</formula>
    </cfRule>
    <cfRule type="expression" dxfId="7772" priority="10104">
      <formula>#REF!=1</formula>
    </cfRule>
  </conditionalFormatting>
  <conditionalFormatting sqref="Y338">
    <cfRule type="expression" dxfId="7771" priority="10089">
      <formula>$V338=4</formula>
    </cfRule>
    <cfRule type="expression" dxfId="7770" priority="10090">
      <formula>$V338=3</formula>
    </cfRule>
    <cfRule type="expression" dxfId="7769" priority="10091">
      <formula>$V338=2</formula>
    </cfRule>
    <cfRule type="expression" dxfId="7768" priority="10092">
      <formula>$V338=1</formula>
    </cfRule>
  </conditionalFormatting>
  <conditionalFormatting sqref="Y338">
    <cfRule type="expression" dxfId="7767" priority="10093">
      <formula>#REF!=4</formula>
    </cfRule>
    <cfRule type="expression" dxfId="7766" priority="10094">
      <formula>#REF!=3</formula>
    </cfRule>
    <cfRule type="expression" dxfId="7765" priority="10095">
      <formula>#REF!=2</formula>
    </cfRule>
    <cfRule type="expression" dxfId="7764" priority="10096">
      <formula>#REF!=1</formula>
    </cfRule>
  </conditionalFormatting>
  <conditionalFormatting sqref="X338">
    <cfRule type="expression" dxfId="7763" priority="10081">
      <formula>$V338=4</formula>
    </cfRule>
    <cfRule type="expression" dxfId="7762" priority="10082">
      <formula>$V338=3</formula>
    </cfRule>
    <cfRule type="expression" dxfId="7761" priority="10083">
      <formula>$V338=2</formula>
    </cfRule>
    <cfRule type="expression" dxfId="7760" priority="10084">
      <formula>$V338=1</formula>
    </cfRule>
  </conditionalFormatting>
  <conditionalFormatting sqref="X338">
    <cfRule type="expression" dxfId="7759" priority="10085">
      <formula>#REF!=4</formula>
    </cfRule>
    <cfRule type="expression" dxfId="7758" priority="10086">
      <formula>#REF!=3</formula>
    </cfRule>
    <cfRule type="expression" dxfId="7757" priority="10087">
      <formula>#REF!=2</formula>
    </cfRule>
    <cfRule type="expression" dxfId="7756" priority="10088">
      <formula>#REF!=1</formula>
    </cfRule>
  </conditionalFormatting>
  <conditionalFormatting sqref="T253 V253">
    <cfRule type="expression" dxfId="7755" priority="10077">
      <formula>$V253=4</formula>
    </cfRule>
    <cfRule type="expression" dxfId="7754" priority="10078">
      <formula>$V253=3</formula>
    </cfRule>
    <cfRule type="expression" dxfId="7753" priority="10079">
      <formula>$V253=2</formula>
    </cfRule>
    <cfRule type="expression" dxfId="7752" priority="10080">
      <formula>$V253=1</formula>
    </cfRule>
  </conditionalFormatting>
  <conditionalFormatting sqref="U253">
    <cfRule type="expression" dxfId="7751" priority="10073">
      <formula>$V253=4</formula>
    </cfRule>
    <cfRule type="expression" dxfId="7750" priority="10074">
      <formula>$V253=3</formula>
    </cfRule>
    <cfRule type="expression" dxfId="7749" priority="10075">
      <formula>$V253=2</formula>
    </cfRule>
    <cfRule type="expression" dxfId="7748" priority="10076">
      <formula>$V253=1</formula>
    </cfRule>
  </conditionalFormatting>
  <conditionalFormatting sqref="U315">
    <cfRule type="expression" dxfId="7747" priority="10069">
      <formula>$V315=4</formula>
    </cfRule>
    <cfRule type="expression" dxfId="7746" priority="10070">
      <formula>$V315=3</formula>
    </cfRule>
    <cfRule type="expression" dxfId="7745" priority="10071">
      <formula>$V315=2</formula>
    </cfRule>
    <cfRule type="expression" dxfId="7744" priority="10072">
      <formula>$V315=1</formula>
    </cfRule>
  </conditionalFormatting>
  <conditionalFormatting sqref="U315">
    <cfRule type="expression" dxfId="7743" priority="10065">
      <formula>$V315=4</formula>
    </cfRule>
    <cfRule type="expression" dxfId="7742" priority="10066">
      <formula>$V315=3</formula>
    </cfRule>
    <cfRule type="expression" dxfId="7741" priority="10067">
      <formula>$V315=2</formula>
    </cfRule>
    <cfRule type="expression" dxfId="7740" priority="10068">
      <formula>$V315=1</formula>
    </cfRule>
  </conditionalFormatting>
  <conditionalFormatting sqref="U315">
    <cfRule type="expression" dxfId="7739" priority="10061">
      <formula>$V315=4</formula>
    </cfRule>
    <cfRule type="expression" dxfId="7738" priority="10062">
      <formula>$V315=3</formula>
    </cfRule>
    <cfRule type="expression" dxfId="7737" priority="10063">
      <formula>$V315=2</formula>
    </cfRule>
    <cfRule type="expression" dxfId="7736" priority="10064">
      <formula>$V315=1</formula>
    </cfRule>
  </conditionalFormatting>
  <conditionalFormatting sqref="U315">
    <cfRule type="expression" dxfId="7735" priority="10057">
      <formula>$V315=4</formula>
    </cfRule>
    <cfRule type="expression" dxfId="7734" priority="10058">
      <formula>$V315=3</formula>
    </cfRule>
    <cfRule type="expression" dxfId="7733" priority="10059">
      <formula>$V315=2</formula>
    </cfRule>
    <cfRule type="expression" dxfId="7732" priority="10060">
      <formula>$V315=1</formula>
    </cfRule>
  </conditionalFormatting>
  <conditionalFormatting sqref="U321:U322">
    <cfRule type="expression" dxfId="7731" priority="10053">
      <formula>$V321=4</formula>
    </cfRule>
    <cfRule type="expression" dxfId="7730" priority="10054">
      <formula>$V321=3</formula>
    </cfRule>
    <cfRule type="expression" dxfId="7729" priority="10055">
      <formula>$V321=2</formula>
    </cfRule>
    <cfRule type="expression" dxfId="7728" priority="10056">
      <formula>$V321=1</formula>
    </cfRule>
  </conditionalFormatting>
  <conditionalFormatting sqref="U321:U322">
    <cfRule type="expression" dxfId="7727" priority="10049">
      <formula>$V321=4</formula>
    </cfRule>
    <cfRule type="expression" dxfId="7726" priority="10050">
      <formula>$V321=3</formula>
    </cfRule>
    <cfRule type="expression" dxfId="7725" priority="10051">
      <formula>$V321=2</formula>
    </cfRule>
    <cfRule type="expression" dxfId="7724" priority="10052">
      <formula>$V321=1</formula>
    </cfRule>
  </conditionalFormatting>
  <conditionalFormatting sqref="U321:U322">
    <cfRule type="expression" dxfId="7723" priority="10045">
      <formula>$V321=4</formula>
    </cfRule>
    <cfRule type="expression" dxfId="7722" priority="10046">
      <formula>$V321=3</formula>
    </cfRule>
    <cfRule type="expression" dxfId="7721" priority="10047">
      <formula>$V321=2</formula>
    </cfRule>
    <cfRule type="expression" dxfId="7720" priority="10048">
      <formula>$V321=1</formula>
    </cfRule>
  </conditionalFormatting>
  <conditionalFormatting sqref="U321:U322">
    <cfRule type="expression" dxfId="7719" priority="10041">
      <formula>$V321=4</formula>
    </cfRule>
    <cfRule type="expression" dxfId="7718" priority="10042">
      <formula>$V321=3</formula>
    </cfRule>
    <cfRule type="expression" dxfId="7717" priority="10043">
      <formula>$V321=2</formula>
    </cfRule>
    <cfRule type="expression" dxfId="7716" priority="10044">
      <formula>$V321=1</formula>
    </cfRule>
  </conditionalFormatting>
  <conditionalFormatting sqref="U321:U322">
    <cfRule type="expression" dxfId="7715" priority="10037">
      <formula>$V321=4</formula>
    </cfRule>
    <cfRule type="expression" dxfId="7714" priority="10038">
      <formula>$V321=3</formula>
    </cfRule>
    <cfRule type="expression" dxfId="7713" priority="10039">
      <formula>$V321=2</formula>
    </cfRule>
    <cfRule type="expression" dxfId="7712" priority="10040">
      <formula>$V321=1</formula>
    </cfRule>
  </conditionalFormatting>
  <conditionalFormatting sqref="U321:U322">
    <cfRule type="expression" dxfId="7711" priority="10033">
      <formula>$V321=4</formula>
    </cfRule>
    <cfRule type="expression" dxfId="7710" priority="10034">
      <formula>$V321=3</formula>
    </cfRule>
    <cfRule type="expression" dxfId="7709" priority="10035">
      <formula>$V321=2</formula>
    </cfRule>
    <cfRule type="expression" dxfId="7708" priority="10036">
      <formula>$V321=1</formula>
    </cfRule>
  </conditionalFormatting>
  <conditionalFormatting sqref="U321:U322">
    <cfRule type="expression" dxfId="7707" priority="10029">
      <formula>$V321=4</formula>
    </cfRule>
    <cfRule type="expression" dxfId="7706" priority="10030">
      <formula>$V321=3</formula>
    </cfRule>
    <cfRule type="expression" dxfId="7705" priority="10031">
      <formula>$V321=2</formula>
    </cfRule>
    <cfRule type="expression" dxfId="7704" priority="10032">
      <formula>$V321=1</formula>
    </cfRule>
  </conditionalFormatting>
  <conditionalFormatting sqref="U321:U322">
    <cfRule type="expression" dxfId="7703" priority="10025">
      <formula>$V321=4</formula>
    </cfRule>
    <cfRule type="expression" dxfId="7702" priority="10026">
      <formula>$V321=3</formula>
    </cfRule>
    <cfRule type="expression" dxfId="7701" priority="10027">
      <formula>$V321=2</formula>
    </cfRule>
    <cfRule type="expression" dxfId="7700" priority="10028">
      <formula>$V321=1</formula>
    </cfRule>
  </conditionalFormatting>
  <conditionalFormatting sqref="U321:U322">
    <cfRule type="expression" dxfId="7699" priority="10021">
      <formula>$V321=4</formula>
    </cfRule>
    <cfRule type="expression" dxfId="7698" priority="10022">
      <formula>$V321=3</formula>
    </cfRule>
    <cfRule type="expression" dxfId="7697" priority="10023">
      <formula>$V321=2</formula>
    </cfRule>
    <cfRule type="expression" dxfId="7696" priority="10024">
      <formula>$V321=1</formula>
    </cfRule>
  </conditionalFormatting>
  <conditionalFormatting sqref="U312">
    <cfRule type="expression" dxfId="7695" priority="10017">
      <formula>$V312=4</formula>
    </cfRule>
    <cfRule type="expression" dxfId="7694" priority="10018">
      <formula>$V312=3</formula>
    </cfRule>
    <cfRule type="expression" dxfId="7693" priority="10019">
      <formula>$V312=2</formula>
    </cfRule>
    <cfRule type="expression" dxfId="7692" priority="10020">
      <formula>$V312=1</formula>
    </cfRule>
  </conditionalFormatting>
  <conditionalFormatting sqref="U312">
    <cfRule type="expression" dxfId="7691" priority="10013">
      <formula>$V312=4</formula>
    </cfRule>
    <cfRule type="expression" dxfId="7690" priority="10014">
      <formula>$V312=3</formula>
    </cfRule>
    <cfRule type="expression" dxfId="7689" priority="10015">
      <formula>$V312=2</formula>
    </cfRule>
    <cfRule type="expression" dxfId="7688" priority="10016">
      <formula>$V312=1</formula>
    </cfRule>
  </conditionalFormatting>
  <conditionalFormatting sqref="U310:U311">
    <cfRule type="expression" dxfId="7687" priority="10009">
      <formula>$V310=4</formula>
    </cfRule>
    <cfRule type="expression" dxfId="7686" priority="10010">
      <formula>$V310=3</formula>
    </cfRule>
    <cfRule type="expression" dxfId="7685" priority="10011">
      <formula>$V310=2</formula>
    </cfRule>
    <cfRule type="expression" dxfId="7684" priority="10012">
      <formula>$V310=1</formula>
    </cfRule>
  </conditionalFormatting>
  <conditionalFormatting sqref="U310:U311">
    <cfRule type="expression" dxfId="7683" priority="10005">
      <formula>$V310=4</formula>
    </cfRule>
    <cfRule type="expression" dxfId="7682" priority="10006">
      <formula>$V310=3</formula>
    </cfRule>
    <cfRule type="expression" dxfId="7681" priority="10007">
      <formula>$V310=2</formula>
    </cfRule>
    <cfRule type="expression" dxfId="7680" priority="10008">
      <formula>$V310=1</formula>
    </cfRule>
  </conditionalFormatting>
  <conditionalFormatting sqref="U310:U311">
    <cfRule type="expression" dxfId="7679" priority="10001">
      <formula>$V310=4</formula>
    </cfRule>
    <cfRule type="expression" dxfId="7678" priority="10002">
      <formula>$V310=3</formula>
    </cfRule>
    <cfRule type="expression" dxfId="7677" priority="10003">
      <formula>$V310=2</formula>
    </cfRule>
    <cfRule type="expression" dxfId="7676" priority="10004">
      <formula>$V310=1</formula>
    </cfRule>
  </conditionalFormatting>
  <conditionalFormatting sqref="H310:H313">
    <cfRule type="expression" dxfId="7675" priority="9993">
      <formula>#REF!=4</formula>
    </cfRule>
    <cfRule type="expression" dxfId="7674" priority="9994">
      <formula>#REF!=3</formula>
    </cfRule>
    <cfRule type="expression" dxfId="7673" priority="9995">
      <formula>#REF!=2</formula>
    </cfRule>
    <cfRule type="expression" dxfId="7672" priority="9996">
      <formula>#REF!=1</formula>
    </cfRule>
    <cfRule type="expression" dxfId="7671" priority="9997">
      <formula>#REF!=4</formula>
    </cfRule>
    <cfRule type="expression" dxfId="7670" priority="9998">
      <formula>#REF!=3</formula>
    </cfRule>
    <cfRule type="expression" dxfId="7669" priority="9999">
      <formula>#REF!=2</formula>
    </cfRule>
    <cfRule type="expression" dxfId="7668" priority="10000">
      <formula>#REF!=1</formula>
    </cfRule>
  </conditionalFormatting>
  <conditionalFormatting sqref="H310:H313">
    <cfRule type="expression" dxfId="7667" priority="9989">
      <formula>$V310=4</formula>
    </cfRule>
    <cfRule type="expression" dxfId="7666" priority="9990">
      <formula>$V310=3</formula>
    </cfRule>
    <cfRule type="expression" dxfId="7665" priority="9991">
      <formula>$V310=2</formula>
    </cfRule>
    <cfRule type="expression" dxfId="7664" priority="9992">
      <formula>$V310=1</formula>
    </cfRule>
  </conditionalFormatting>
  <conditionalFormatting sqref="H310:H313">
    <cfRule type="expression" dxfId="7663" priority="9981">
      <formula>#REF!=4</formula>
    </cfRule>
    <cfRule type="expression" dxfId="7662" priority="9982">
      <formula>#REF!=3</formula>
    </cfRule>
    <cfRule type="expression" dxfId="7661" priority="9983">
      <formula>#REF!=2</formula>
    </cfRule>
    <cfRule type="expression" dxfId="7660" priority="9984">
      <formula>#REF!=1</formula>
    </cfRule>
    <cfRule type="expression" dxfId="7659" priority="9985">
      <formula>#REF!=4</formula>
    </cfRule>
    <cfRule type="expression" dxfId="7658" priority="9986">
      <formula>#REF!=3</formula>
    </cfRule>
    <cfRule type="expression" dxfId="7657" priority="9987">
      <formula>#REF!=2</formula>
    </cfRule>
    <cfRule type="expression" dxfId="7656" priority="9988">
      <formula>#REF!=1</formula>
    </cfRule>
  </conditionalFormatting>
  <conditionalFormatting sqref="H310:H313">
    <cfRule type="expression" dxfId="7655" priority="9977">
      <formula>$V310=4</formula>
    </cfRule>
    <cfRule type="expression" dxfId="7654" priority="9978">
      <formula>$V310=3</formula>
    </cfRule>
    <cfRule type="expression" dxfId="7653" priority="9979">
      <formula>$V310=2</formula>
    </cfRule>
    <cfRule type="expression" dxfId="7652" priority="9980">
      <formula>$V310=1</formula>
    </cfRule>
  </conditionalFormatting>
  <conditionalFormatting sqref="H314:H315">
    <cfRule type="expression" dxfId="7651" priority="9969">
      <formula>#REF!=4</formula>
    </cfRule>
    <cfRule type="expression" dxfId="7650" priority="9970">
      <formula>#REF!=3</formula>
    </cfRule>
    <cfRule type="expression" dxfId="7649" priority="9971">
      <formula>#REF!=2</formula>
    </cfRule>
    <cfRule type="expression" dxfId="7648" priority="9972">
      <formula>#REF!=1</formula>
    </cfRule>
    <cfRule type="expression" dxfId="7647" priority="9973">
      <formula>#REF!=4</formula>
    </cfRule>
    <cfRule type="expression" dxfId="7646" priority="9974">
      <formula>#REF!=3</formula>
    </cfRule>
    <cfRule type="expression" dxfId="7645" priority="9975">
      <formula>#REF!=2</formula>
    </cfRule>
    <cfRule type="expression" dxfId="7644" priority="9976">
      <formula>#REF!=1</formula>
    </cfRule>
  </conditionalFormatting>
  <conditionalFormatting sqref="H314:H315">
    <cfRule type="expression" dxfId="7643" priority="9965">
      <formula>$V314=4</formula>
    </cfRule>
    <cfRule type="expression" dxfId="7642" priority="9966">
      <formula>$V314=3</formula>
    </cfRule>
    <cfRule type="expression" dxfId="7641" priority="9967">
      <formula>$V314=2</formula>
    </cfRule>
    <cfRule type="expression" dxfId="7640" priority="9968">
      <formula>$V314=1</formula>
    </cfRule>
  </conditionalFormatting>
  <conditionalFormatting sqref="H314:H315">
    <cfRule type="expression" dxfId="7639" priority="9957">
      <formula>#REF!=4</formula>
    </cfRule>
    <cfRule type="expression" dxfId="7638" priority="9958">
      <formula>#REF!=3</formula>
    </cfRule>
    <cfRule type="expression" dxfId="7637" priority="9959">
      <formula>#REF!=2</formula>
    </cfRule>
    <cfRule type="expression" dxfId="7636" priority="9960">
      <formula>#REF!=1</formula>
    </cfRule>
    <cfRule type="expression" dxfId="7635" priority="9961">
      <formula>#REF!=4</formula>
    </cfRule>
    <cfRule type="expression" dxfId="7634" priority="9962">
      <formula>#REF!=3</formula>
    </cfRule>
    <cfRule type="expression" dxfId="7633" priority="9963">
      <formula>#REF!=2</formula>
    </cfRule>
    <cfRule type="expression" dxfId="7632" priority="9964">
      <formula>#REF!=1</formula>
    </cfRule>
  </conditionalFormatting>
  <conditionalFormatting sqref="H314:H315">
    <cfRule type="expression" dxfId="7631" priority="9953">
      <formula>$V314=4</formula>
    </cfRule>
    <cfRule type="expression" dxfId="7630" priority="9954">
      <formula>$V314=3</formula>
    </cfRule>
    <cfRule type="expression" dxfId="7629" priority="9955">
      <formula>$V314=2</formula>
    </cfRule>
    <cfRule type="expression" dxfId="7628" priority="9956">
      <formula>$V314=1</formula>
    </cfRule>
  </conditionalFormatting>
  <conditionalFormatting sqref="H317">
    <cfRule type="expression" dxfId="7627" priority="9945">
      <formula>#REF!=4</formula>
    </cfRule>
    <cfRule type="expression" dxfId="7626" priority="9946">
      <formula>#REF!=3</formula>
    </cfRule>
    <cfRule type="expression" dxfId="7625" priority="9947">
      <formula>#REF!=2</formula>
    </cfRule>
    <cfRule type="expression" dxfId="7624" priority="9948">
      <formula>#REF!=1</formula>
    </cfRule>
    <cfRule type="expression" dxfId="7623" priority="9949">
      <formula>#REF!=4</formula>
    </cfRule>
    <cfRule type="expression" dxfId="7622" priority="9950">
      <formula>#REF!=3</formula>
    </cfRule>
    <cfRule type="expression" dxfId="7621" priority="9951">
      <formula>#REF!=2</formula>
    </cfRule>
    <cfRule type="expression" dxfId="7620" priority="9952">
      <formula>#REF!=1</formula>
    </cfRule>
  </conditionalFormatting>
  <conditionalFormatting sqref="H317">
    <cfRule type="expression" dxfId="7619" priority="9941">
      <formula>$V317=4</formula>
    </cfRule>
    <cfRule type="expression" dxfId="7618" priority="9942">
      <formula>$V317=3</formula>
    </cfRule>
    <cfRule type="expression" dxfId="7617" priority="9943">
      <formula>$V317=2</formula>
    </cfRule>
    <cfRule type="expression" dxfId="7616" priority="9944">
      <formula>$V317=1</formula>
    </cfRule>
  </conditionalFormatting>
  <conditionalFormatting sqref="H317">
    <cfRule type="expression" dxfId="7615" priority="9933">
      <formula>#REF!=4</formula>
    </cfRule>
    <cfRule type="expression" dxfId="7614" priority="9934">
      <formula>#REF!=3</formula>
    </cfRule>
    <cfRule type="expression" dxfId="7613" priority="9935">
      <formula>#REF!=2</formula>
    </cfRule>
    <cfRule type="expression" dxfId="7612" priority="9936">
      <formula>#REF!=1</formula>
    </cfRule>
    <cfRule type="expression" dxfId="7611" priority="9937">
      <formula>#REF!=4</formula>
    </cfRule>
    <cfRule type="expression" dxfId="7610" priority="9938">
      <formula>#REF!=3</formula>
    </cfRule>
    <cfRule type="expression" dxfId="7609" priority="9939">
      <formula>#REF!=2</formula>
    </cfRule>
    <cfRule type="expression" dxfId="7608" priority="9940">
      <formula>#REF!=1</formula>
    </cfRule>
  </conditionalFormatting>
  <conditionalFormatting sqref="H317">
    <cfRule type="expression" dxfId="7607" priority="9929">
      <formula>$V317=4</formula>
    </cfRule>
    <cfRule type="expression" dxfId="7606" priority="9930">
      <formula>$V317=3</formula>
    </cfRule>
    <cfRule type="expression" dxfId="7605" priority="9931">
      <formula>$V317=2</formula>
    </cfRule>
    <cfRule type="expression" dxfId="7604" priority="9932">
      <formula>$V317=1</formula>
    </cfRule>
  </conditionalFormatting>
  <conditionalFormatting sqref="H317">
    <cfRule type="expression" dxfId="7603" priority="9921">
      <formula>#REF!=4</formula>
    </cfRule>
    <cfRule type="expression" dxfId="7602" priority="9922">
      <formula>#REF!=3</formula>
    </cfRule>
    <cfRule type="expression" dxfId="7601" priority="9923">
      <formula>#REF!=2</formula>
    </cfRule>
    <cfRule type="expression" dxfId="7600" priority="9924">
      <formula>#REF!=1</formula>
    </cfRule>
    <cfRule type="expression" dxfId="7599" priority="9925">
      <formula>#REF!=4</formula>
    </cfRule>
    <cfRule type="expression" dxfId="7598" priority="9926">
      <formula>#REF!=3</formula>
    </cfRule>
    <cfRule type="expression" dxfId="7597" priority="9927">
      <formula>#REF!=2</formula>
    </cfRule>
    <cfRule type="expression" dxfId="7596" priority="9928">
      <formula>#REF!=1</formula>
    </cfRule>
  </conditionalFormatting>
  <conditionalFormatting sqref="H317">
    <cfRule type="expression" dxfId="7595" priority="9917">
      <formula>$V317=4</formula>
    </cfRule>
    <cfRule type="expression" dxfId="7594" priority="9918">
      <formula>$V317=3</formula>
    </cfRule>
    <cfRule type="expression" dxfId="7593" priority="9919">
      <formula>$V317=2</formula>
    </cfRule>
    <cfRule type="expression" dxfId="7592" priority="9920">
      <formula>$V317=1</formula>
    </cfRule>
  </conditionalFormatting>
  <conditionalFormatting sqref="H317">
    <cfRule type="expression" dxfId="7591" priority="9909">
      <formula>#REF!=4</formula>
    </cfRule>
    <cfRule type="expression" dxfId="7590" priority="9910">
      <formula>#REF!=3</formula>
    </cfRule>
    <cfRule type="expression" dxfId="7589" priority="9911">
      <formula>#REF!=2</formula>
    </cfRule>
    <cfRule type="expression" dxfId="7588" priority="9912">
      <formula>#REF!=1</formula>
    </cfRule>
    <cfRule type="expression" dxfId="7587" priority="9913">
      <formula>#REF!=4</formula>
    </cfRule>
    <cfRule type="expression" dxfId="7586" priority="9914">
      <formula>#REF!=3</formula>
    </cfRule>
    <cfRule type="expression" dxfId="7585" priority="9915">
      <formula>#REF!=2</formula>
    </cfRule>
    <cfRule type="expression" dxfId="7584" priority="9916">
      <formula>#REF!=1</formula>
    </cfRule>
  </conditionalFormatting>
  <conditionalFormatting sqref="H317">
    <cfRule type="expression" dxfId="7583" priority="9905">
      <formula>$V317=4</formula>
    </cfRule>
    <cfRule type="expression" dxfId="7582" priority="9906">
      <formula>$V317=3</formula>
    </cfRule>
    <cfRule type="expression" dxfId="7581" priority="9907">
      <formula>$V317=2</formula>
    </cfRule>
    <cfRule type="expression" dxfId="7580" priority="9908">
      <formula>$V317=1</formula>
    </cfRule>
  </conditionalFormatting>
  <conditionalFormatting sqref="U317">
    <cfRule type="expression" dxfId="7579" priority="9901">
      <formula>$V317=4</formula>
    </cfRule>
    <cfRule type="expression" dxfId="7578" priority="9902">
      <formula>$V317=3</formula>
    </cfRule>
    <cfRule type="expression" dxfId="7577" priority="9903">
      <formula>$V317=2</formula>
    </cfRule>
    <cfRule type="expression" dxfId="7576" priority="9904">
      <formula>$V317=1</formula>
    </cfRule>
  </conditionalFormatting>
  <conditionalFormatting sqref="U317">
    <cfRule type="expression" dxfId="7575" priority="9897">
      <formula>$V317=4</formula>
    </cfRule>
    <cfRule type="expression" dxfId="7574" priority="9898">
      <formula>$V317=3</formula>
    </cfRule>
    <cfRule type="expression" dxfId="7573" priority="9899">
      <formula>$V317=2</formula>
    </cfRule>
    <cfRule type="expression" dxfId="7572" priority="9900">
      <formula>$V317=1</formula>
    </cfRule>
  </conditionalFormatting>
  <conditionalFormatting sqref="U317">
    <cfRule type="expression" dxfId="7571" priority="9893">
      <formula>$V317=4</formula>
    </cfRule>
    <cfRule type="expression" dxfId="7570" priority="9894">
      <formula>$V317=3</formula>
    </cfRule>
    <cfRule type="expression" dxfId="7569" priority="9895">
      <formula>$V317=2</formula>
    </cfRule>
    <cfRule type="expression" dxfId="7568" priority="9896">
      <formula>$V317=1</formula>
    </cfRule>
  </conditionalFormatting>
  <conditionalFormatting sqref="U317">
    <cfRule type="expression" dxfId="7567" priority="9889">
      <formula>$V317=4</formula>
    </cfRule>
    <cfRule type="expression" dxfId="7566" priority="9890">
      <formula>$V317=3</formula>
    </cfRule>
    <cfRule type="expression" dxfId="7565" priority="9891">
      <formula>$V317=2</formula>
    </cfRule>
    <cfRule type="expression" dxfId="7564" priority="9892">
      <formula>$V317=1</formula>
    </cfRule>
  </conditionalFormatting>
  <conditionalFormatting sqref="U317">
    <cfRule type="expression" dxfId="7563" priority="9885">
      <formula>$V317=4</formula>
    </cfRule>
    <cfRule type="expression" dxfId="7562" priority="9886">
      <formula>$V317=3</formula>
    </cfRule>
    <cfRule type="expression" dxfId="7561" priority="9887">
      <formula>$V317=2</formula>
    </cfRule>
    <cfRule type="expression" dxfId="7560" priority="9888">
      <formula>$V317=1</formula>
    </cfRule>
  </conditionalFormatting>
  <conditionalFormatting sqref="U317">
    <cfRule type="expression" dxfId="7559" priority="9881">
      <formula>$V317=4</formula>
    </cfRule>
    <cfRule type="expression" dxfId="7558" priority="9882">
      <formula>$V317=3</formula>
    </cfRule>
    <cfRule type="expression" dxfId="7557" priority="9883">
      <formula>$V317=2</formula>
    </cfRule>
    <cfRule type="expression" dxfId="7556" priority="9884">
      <formula>$V317=1</formula>
    </cfRule>
  </conditionalFormatting>
  <conditionalFormatting sqref="U317">
    <cfRule type="expression" dxfId="7555" priority="9877">
      <formula>$V317=4</formula>
    </cfRule>
    <cfRule type="expression" dxfId="7554" priority="9878">
      <formula>$V317=3</formula>
    </cfRule>
    <cfRule type="expression" dxfId="7553" priority="9879">
      <formula>$V317=2</formula>
    </cfRule>
    <cfRule type="expression" dxfId="7552" priority="9880">
      <formula>$V317=1</formula>
    </cfRule>
  </conditionalFormatting>
  <conditionalFormatting sqref="U317">
    <cfRule type="expression" dxfId="7551" priority="9873">
      <formula>$V317=4</formula>
    </cfRule>
    <cfRule type="expression" dxfId="7550" priority="9874">
      <formula>$V317=3</formula>
    </cfRule>
    <cfRule type="expression" dxfId="7549" priority="9875">
      <formula>$V317=2</formula>
    </cfRule>
    <cfRule type="expression" dxfId="7548" priority="9876">
      <formula>$V317=1</formula>
    </cfRule>
  </conditionalFormatting>
  <conditionalFormatting sqref="U317">
    <cfRule type="expression" dxfId="7547" priority="9869">
      <formula>$V317=4</formula>
    </cfRule>
    <cfRule type="expression" dxfId="7546" priority="9870">
      <formula>$V317=3</formula>
    </cfRule>
    <cfRule type="expression" dxfId="7545" priority="9871">
      <formula>$V317=2</formula>
    </cfRule>
    <cfRule type="expression" dxfId="7544" priority="9872">
      <formula>$V317=1</formula>
    </cfRule>
  </conditionalFormatting>
  <conditionalFormatting sqref="H321:H322">
    <cfRule type="expression" dxfId="7543" priority="9861">
      <formula>#REF!=4</formula>
    </cfRule>
    <cfRule type="expression" dxfId="7542" priority="9862">
      <formula>#REF!=3</formula>
    </cfRule>
    <cfRule type="expression" dxfId="7541" priority="9863">
      <formula>#REF!=2</formula>
    </cfRule>
    <cfRule type="expression" dxfId="7540" priority="9864">
      <formula>#REF!=1</formula>
    </cfRule>
    <cfRule type="expression" dxfId="7539" priority="9865">
      <formula>#REF!=4</formula>
    </cfRule>
    <cfRule type="expression" dxfId="7538" priority="9866">
      <formula>#REF!=3</formula>
    </cfRule>
    <cfRule type="expression" dxfId="7537" priority="9867">
      <formula>#REF!=2</formula>
    </cfRule>
    <cfRule type="expression" dxfId="7536" priority="9868">
      <formula>#REF!=1</formula>
    </cfRule>
  </conditionalFormatting>
  <conditionalFormatting sqref="H321:H322">
    <cfRule type="expression" dxfId="7535" priority="9857">
      <formula>$V321=4</formula>
    </cfRule>
    <cfRule type="expression" dxfId="7534" priority="9858">
      <formula>$V321=3</formula>
    </cfRule>
    <cfRule type="expression" dxfId="7533" priority="9859">
      <formula>$V321=2</formula>
    </cfRule>
    <cfRule type="expression" dxfId="7532" priority="9860">
      <formula>$V321=1</formula>
    </cfRule>
  </conditionalFormatting>
  <conditionalFormatting sqref="H321:H322">
    <cfRule type="expression" dxfId="7531" priority="9849">
      <formula>#REF!=4</formula>
    </cfRule>
    <cfRule type="expression" dxfId="7530" priority="9850">
      <formula>#REF!=3</formula>
    </cfRule>
    <cfRule type="expression" dxfId="7529" priority="9851">
      <formula>#REF!=2</formula>
    </cfRule>
    <cfRule type="expression" dxfId="7528" priority="9852">
      <formula>#REF!=1</formula>
    </cfRule>
    <cfRule type="expression" dxfId="7527" priority="9853">
      <formula>#REF!=4</formula>
    </cfRule>
    <cfRule type="expression" dxfId="7526" priority="9854">
      <formula>#REF!=3</formula>
    </cfRule>
    <cfRule type="expression" dxfId="7525" priority="9855">
      <formula>#REF!=2</formula>
    </cfRule>
    <cfRule type="expression" dxfId="7524" priority="9856">
      <formula>#REF!=1</formula>
    </cfRule>
  </conditionalFormatting>
  <conditionalFormatting sqref="H321:H322">
    <cfRule type="expression" dxfId="7523" priority="9845">
      <formula>$V321=4</formula>
    </cfRule>
    <cfRule type="expression" dxfId="7522" priority="9846">
      <formula>$V321=3</formula>
    </cfRule>
    <cfRule type="expression" dxfId="7521" priority="9847">
      <formula>$V321=2</formula>
    </cfRule>
    <cfRule type="expression" dxfId="7520" priority="9848">
      <formula>$V321=1</formula>
    </cfRule>
  </conditionalFormatting>
  <conditionalFormatting sqref="H321:H322">
    <cfRule type="expression" dxfId="7519" priority="9837">
      <formula>#REF!=4</formula>
    </cfRule>
    <cfRule type="expression" dxfId="7518" priority="9838">
      <formula>#REF!=3</formula>
    </cfRule>
    <cfRule type="expression" dxfId="7517" priority="9839">
      <formula>#REF!=2</formula>
    </cfRule>
    <cfRule type="expression" dxfId="7516" priority="9840">
      <formula>#REF!=1</formula>
    </cfRule>
    <cfRule type="expression" dxfId="7515" priority="9841">
      <formula>#REF!=4</formula>
    </cfRule>
    <cfRule type="expression" dxfId="7514" priority="9842">
      <formula>#REF!=3</formula>
    </cfRule>
    <cfRule type="expression" dxfId="7513" priority="9843">
      <formula>#REF!=2</formula>
    </cfRule>
    <cfRule type="expression" dxfId="7512" priority="9844">
      <formula>#REF!=1</formula>
    </cfRule>
  </conditionalFormatting>
  <conditionalFormatting sqref="H321:H322">
    <cfRule type="expression" dxfId="7511" priority="9833">
      <formula>$V321=4</formula>
    </cfRule>
    <cfRule type="expression" dxfId="7510" priority="9834">
      <formula>$V321=3</formula>
    </cfRule>
    <cfRule type="expression" dxfId="7509" priority="9835">
      <formula>$V321=2</formula>
    </cfRule>
    <cfRule type="expression" dxfId="7508" priority="9836">
      <formula>$V321=1</formula>
    </cfRule>
  </conditionalFormatting>
  <conditionalFormatting sqref="H321:H322">
    <cfRule type="expression" dxfId="7507" priority="9825">
      <formula>#REF!=4</formula>
    </cfRule>
    <cfRule type="expression" dxfId="7506" priority="9826">
      <formula>#REF!=3</formula>
    </cfRule>
    <cfRule type="expression" dxfId="7505" priority="9827">
      <formula>#REF!=2</formula>
    </cfRule>
    <cfRule type="expression" dxfId="7504" priority="9828">
      <formula>#REF!=1</formula>
    </cfRule>
    <cfRule type="expression" dxfId="7503" priority="9829">
      <formula>#REF!=4</formula>
    </cfRule>
    <cfRule type="expression" dxfId="7502" priority="9830">
      <formula>#REF!=3</formula>
    </cfRule>
    <cfRule type="expression" dxfId="7501" priority="9831">
      <formula>#REF!=2</formula>
    </cfRule>
    <cfRule type="expression" dxfId="7500" priority="9832">
      <formula>#REF!=1</formula>
    </cfRule>
  </conditionalFormatting>
  <conditionalFormatting sqref="H321:H322">
    <cfRule type="expression" dxfId="7499" priority="9821">
      <formula>$V321=4</formula>
    </cfRule>
    <cfRule type="expression" dxfId="7498" priority="9822">
      <formula>$V321=3</formula>
    </cfRule>
    <cfRule type="expression" dxfId="7497" priority="9823">
      <formula>$V321=2</formula>
    </cfRule>
    <cfRule type="expression" dxfId="7496" priority="9824">
      <formula>$V321=1</formula>
    </cfRule>
  </conditionalFormatting>
  <conditionalFormatting sqref="H323">
    <cfRule type="expression" dxfId="7495" priority="9813">
      <formula>#REF!=4</formula>
    </cfRule>
    <cfRule type="expression" dxfId="7494" priority="9814">
      <formula>#REF!=3</formula>
    </cfRule>
    <cfRule type="expression" dxfId="7493" priority="9815">
      <formula>#REF!=2</formula>
    </cfRule>
    <cfRule type="expression" dxfId="7492" priority="9816">
      <formula>#REF!=1</formula>
    </cfRule>
    <cfRule type="expression" dxfId="7491" priority="9817">
      <formula>#REF!=4</formula>
    </cfRule>
    <cfRule type="expression" dxfId="7490" priority="9818">
      <formula>#REF!=3</formula>
    </cfRule>
    <cfRule type="expression" dxfId="7489" priority="9819">
      <formula>#REF!=2</formula>
    </cfRule>
    <cfRule type="expression" dxfId="7488" priority="9820">
      <formula>#REF!=1</formula>
    </cfRule>
  </conditionalFormatting>
  <conditionalFormatting sqref="H323">
    <cfRule type="expression" dxfId="7487" priority="9809">
      <formula>$V323=4</formula>
    </cfRule>
    <cfRule type="expression" dxfId="7486" priority="9810">
      <formula>$V323=3</formula>
    </cfRule>
    <cfRule type="expression" dxfId="7485" priority="9811">
      <formula>$V323=2</formula>
    </cfRule>
    <cfRule type="expression" dxfId="7484" priority="9812">
      <formula>$V323=1</formula>
    </cfRule>
  </conditionalFormatting>
  <conditionalFormatting sqref="H323">
    <cfRule type="expression" dxfId="7483" priority="9801">
      <formula>#REF!=4</formula>
    </cfRule>
    <cfRule type="expression" dxfId="7482" priority="9802">
      <formula>#REF!=3</formula>
    </cfRule>
    <cfRule type="expression" dxfId="7481" priority="9803">
      <formula>#REF!=2</formula>
    </cfRule>
    <cfRule type="expression" dxfId="7480" priority="9804">
      <formula>#REF!=1</formula>
    </cfRule>
    <cfRule type="expression" dxfId="7479" priority="9805">
      <formula>#REF!=4</formula>
    </cfRule>
    <cfRule type="expression" dxfId="7478" priority="9806">
      <formula>#REF!=3</formula>
    </cfRule>
    <cfRule type="expression" dxfId="7477" priority="9807">
      <formula>#REF!=2</formula>
    </cfRule>
    <cfRule type="expression" dxfId="7476" priority="9808">
      <formula>#REF!=1</formula>
    </cfRule>
  </conditionalFormatting>
  <conditionalFormatting sqref="H323">
    <cfRule type="expression" dxfId="7475" priority="9797">
      <formula>$V323=4</formula>
    </cfRule>
    <cfRule type="expression" dxfId="7474" priority="9798">
      <formula>$V323=3</formula>
    </cfRule>
    <cfRule type="expression" dxfId="7473" priority="9799">
      <formula>$V323=2</formula>
    </cfRule>
    <cfRule type="expression" dxfId="7472" priority="9800">
      <formula>$V323=1</formula>
    </cfRule>
  </conditionalFormatting>
  <conditionalFormatting sqref="H323">
    <cfRule type="expression" dxfId="7471" priority="9789">
      <formula>#REF!=4</formula>
    </cfRule>
    <cfRule type="expression" dxfId="7470" priority="9790">
      <formula>#REF!=3</formula>
    </cfRule>
    <cfRule type="expression" dxfId="7469" priority="9791">
      <formula>#REF!=2</formula>
    </cfRule>
    <cfRule type="expression" dxfId="7468" priority="9792">
      <formula>#REF!=1</formula>
    </cfRule>
    <cfRule type="expression" dxfId="7467" priority="9793">
      <formula>#REF!=4</formula>
    </cfRule>
    <cfRule type="expression" dxfId="7466" priority="9794">
      <formula>#REF!=3</formula>
    </cfRule>
    <cfRule type="expression" dxfId="7465" priority="9795">
      <formula>#REF!=2</formula>
    </cfRule>
    <cfRule type="expression" dxfId="7464" priority="9796">
      <formula>#REF!=1</formula>
    </cfRule>
  </conditionalFormatting>
  <conditionalFormatting sqref="H323">
    <cfRule type="expression" dxfId="7463" priority="9785">
      <formula>$V323=4</formula>
    </cfRule>
    <cfRule type="expression" dxfId="7462" priority="9786">
      <formula>$V323=3</formula>
    </cfRule>
    <cfRule type="expression" dxfId="7461" priority="9787">
      <formula>$V323=2</formula>
    </cfRule>
    <cfRule type="expression" dxfId="7460" priority="9788">
      <formula>$V323=1</formula>
    </cfRule>
  </conditionalFormatting>
  <conditionalFormatting sqref="H323">
    <cfRule type="expression" dxfId="7459" priority="9777">
      <formula>#REF!=4</formula>
    </cfRule>
    <cfRule type="expression" dxfId="7458" priority="9778">
      <formula>#REF!=3</formula>
    </cfRule>
    <cfRule type="expression" dxfId="7457" priority="9779">
      <formula>#REF!=2</formula>
    </cfRule>
    <cfRule type="expression" dxfId="7456" priority="9780">
      <formula>#REF!=1</formula>
    </cfRule>
    <cfRule type="expression" dxfId="7455" priority="9781">
      <formula>#REF!=4</formula>
    </cfRule>
    <cfRule type="expression" dxfId="7454" priority="9782">
      <formula>#REF!=3</formula>
    </cfRule>
    <cfRule type="expression" dxfId="7453" priority="9783">
      <formula>#REF!=2</formula>
    </cfRule>
    <cfRule type="expression" dxfId="7452" priority="9784">
      <formula>#REF!=1</formula>
    </cfRule>
  </conditionalFormatting>
  <conditionalFormatting sqref="H323">
    <cfRule type="expression" dxfId="7451" priority="9773">
      <formula>$V323=4</formula>
    </cfRule>
    <cfRule type="expression" dxfId="7450" priority="9774">
      <formula>$V323=3</formula>
    </cfRule>
    <cfRule type="expression" dxfId="7449" priority="9775">
      <formula>$V323=2</formula>
    </cfRule>
    <cfRule type="expression" dxfId="7448" priority="9776">
      <formula>$V323=1</formula>
    </cfRule>
  </conditionalFormatting>
  <conditionalFormatting sqref="H318:H320">
    <cfRule type="expression" dxfId="7447" priority="9765">
      <formula>#REF!=4</formula>
    </cfRule>
    <cfRule type="expression" dxfId="7446" priority="9766">
      <formula>#REF!=3</formula>
    </cfRule>
    <cfRule type="expression" dxfId="7445" priority="9767">
      <formula>#REF!=2</formula>
    </cfRule>
    <cfRule type="expression" dxfId="7444" priority="9768">
      <formula>#REF!=1</formula>
    </cfRule>
    <cfRule type="expression" dxfId="7443" priority="9769">
      <formula>#REF!=4</formula>
    </cfRule>
    <cfRule type="expression" dxfId="7442" priority="9770">
      <formula>#REF!=3</formula>
    </cfRule>
    <cfRule type="expression" dxfId="7441" priority="9771">
      <formula>#REF!=2</formula>
    </cfRule>
    <cfRule type="expression" dxfId="7440" priority="9772">
      <formula>#REF!=1</formula>
    </cfRule>
  </conditionalFormatting>
  <conditionalFormatting sqref="H318:H320">
    <cfRule type="expression" dxfId="7439" priority="9761">
      <formula>$V318=4</formula>
    </cfRule>
    <cfRule type="expression" dxfId="7438" priority="9762">
      <formula>$V318=3</formula>
    </cfRule>
    <cfRule type="expression" dxfId="7437" priority="9763">
      <formula>$V318=2</formula>
    </cfRule>
    <cfRule type="expression" dxfId="7436" priority="9764">
      <formula>$V318=1</formula>
    </cfRule>
  </conditionalFormatting>
  <conditionalFormatting sqref="H318:H320">
    <cfRule type="expression" dxfId="7435" priority="9753">
      <formula>#REF!=4</formula>
    </cfRule>
    <cfRule type="expression" dxfId="7434" priority="9754">
      <formula>#REF!=3</formula>
    </cfRule>
    <cfRule type="expression" dxfId="7433" priority="9755">
      <formula>#REF!=2</formula>
    </cfRule>
    <cfRule type="expression" dxfId="7432" priority="9756">
      <formula>#REF!=1</formula>
    </cfRule>
    <cfRule type="expression" dxfId="7431" priority="9757">
      <formula>#REF!=4</formula>
    </cfRule>
    <cfRule type="expression" dxfId="7430" priority="9758">
      <formula>#REF!=3</formula>
    </cfRule>
    <cfRule type="expression" dxfId="7429" priority="9759">
      <formula>#REF!=2</formula>
    </cfRule>
    <cfRule type="expression" dxfId="7428" priority="9760">
      <formula>#REF!=1</formula>
    </cfRule>
  </conditionalFormatting>
  <conditionalFormatting sqref="H318:H320">
    <cfRule type="expression" dxfId="7427" priority="9749">
      <formula>$V318=4</formula>
    </cfRule>
    <cfRule type="expression" dxfId="7426" priority="9750">
      <formula>$V318=3</formula>
    </cfRule>
    <cfRule type="expression" dxfId="7425" priority="9751">
      <formula>$V318=2</formula>
    </cfRule>
    <cfRule type="expression" dxfId="7424" priority="9752">
      <formula>$V318=1</formula>
    </cfRule>
  </conditionalFormatting>
  <conditionalFormatting sqref="H318:H320">
    <cfRule type="expression" dxfId="7423" priority="9741">
      <formula>#REF!=4</formula>
    </cfRule>
    <cfRule type="expression" dxfId="7422" priority="9742">
      <formula>#REF!=3</formula>
    </cfRule>
    <cfRule type="expression" dxfId="7421" priority="9743">
      <formula>#REF!=2</formula>
    </cfRule>
    <cfRule type="expression" dxfId="7420" priority="9744">
      <formula>#REF!=1</formula>
    </cfRule>
    <cfRule type="expression" dxfId="7419" priority="9745">
      <formula>#REF!=4</formula>
    </cfRule>
    <cfRule type="expression" dxfId="7418" priority="9746">
      <formula>#REF!=3</formula>
    </cfRule>
    <cfRule type="expression" dxfId="7417" priority="9747">
      <formula>#REF!=2</formula>
    </cfRule>
    <cfRule type="expression" dxfId="7416" priority="9748">
      <formula>#REF!=1</formula>
    </cfRule>
  </conditionalFormatting>
  <conditionalFormatting sqref="H318:H320">
    <cfRule type="expression" dxfId="7415" priority="9737">
      <formula>$V318=4</formula>
    </cfRule>
    <cfRule type="expression" dxfId="7414" priority="9738">
      <formula>$V318=3</formula>
    </cfRule>
    <cfRule type="expression" dxfId="7413" priority="9739">
      <formula>$V318=2</formula>
    </cfRule>
    <cfRule type="expression" dxfId="7412" priority="9740">
      <formula>$V318=1</formula>
    </cfRule>
  </conditionalFormatting>
  <conditionalFormatting sqref="H318:H320">
    <cfRule type="expression" dxfId="7411" priority="9729">
      <formula>#REF!=4</formula>
    </cfRule>
    <cfRule type="expression" dxfId="7410" priority="9730">
      <formula>#REF!=3</formula>
    </cfRule>
    <cfRule type="expression" dxfId="7409" priority="9731">
      <formula>#REF!=2</formula>
    </cfRule>
    <cfRule type="expression" dxfId="7408" priority="9732">
      <formula>#REF!=1</formula>
    </cfRule>
    <cfRule type="expression" dxfId="7407" priority="9733">
      <formula>#REF!=4</formula>
    </cfRule>
    <cfRule type="expression" dxfId="7406" priority="9734">
      <formula>#REF!=3</formula>
    </cfRule>
    <cfRule type="expression" dxfId="7405" priority="9735">
      <formula>#REF!=2</formula>
    </cfRule>
    <cfRule type="expression" dxfId="7404" priority="9736">
      <formula>#REF!=1</formula>
    </cfRule>
  </conditionalFormatting>
  <conditionalFormatting sqref="H318:H320">
    <cfRule type="expression" dxfId="7403" priority="9725">
      <formula>$V318=4</formula>
    </cfRule>
    <cfRule type="expression" dxfId="7402" priority="9726">
      <formula>$V318=3</formula>
    </cfRule>
    <cfRule type="expression" dxfId="7401" priority="9727">
      <formula>$V318=2</formula>
    </cfRule>
    <cfRule type="expression" dxfId="7400" priority="9728">
      <formula>$V318=1</formula>
    </cfRule>
  </conditionalFormatting>
  <conditionalFormatting sqref="U318:U320">
    <cfRule type="expression" dxfId="7399" priority="9721">
      <formula>$V318=4</formula>
    </cfRule>
    <cfRule type="expression" dxfId="7398" priority="9722">
      <formula>$V318=3</formula>
    </cfRule>
    <cfRule type="expression" dxfId="7397" priority="9723">
      <formula>$V318=2</formula>
    </cfRule>
    <cfRule type="expression" dxfId="7396" priority="9724">
      <formula>$V318=1</formula>
    </cfRule>
  </conditionalFormatting>
  <conditionalFormatting sqref="U318:U320">
    <cfRule type="expression" dxfId="7395" priority="9717">
      <formula>$V318=4</formula>
    </cfRule>
    <cfRule type="expression" dxfId="7394" priority="9718">
      <formula>$V318=3</formula>
    </cfRule>
    <cfRule type="expression" dxfId="7393" priority="9719">
      <formula>$V318=2</formula>
    </cfRule>
    <cfRule type="expression" dxfId="7392" priority="9720">
      <formula>$V318=1</formula>
    </cfRule>
  </conditionalFormatting>
  <conditionalFormatting sqref="U318:U320">
    <cfRule type="expression" dxfId="7391" priority="9713">
      <formula>$V318=4</formula>
    </cfRule>
    <cfRule type="expression" dxfId="7390" priority="9714">
      <formula>$V318=3</formula>
    </cfRule>
    <cfRule type="expression" dxfId="7389" priority="9715">
      <formula>$V318=2</formula>
    </cfRule>
    <cfRule type="expression" dxfId="7388" priority="9716">
      <formula>$V318=1</formula>
    </cfRule>
  </conditionalFormatting>
  <conditionalFormatting sqref="U318:U320">
    <cfRule type="expression" dxfId="7387" priority="9709">
      <formula>$V318=4</formula>
    </cfRule>
    <cfRule type="expression" dxfId="7386" priority="9710">
      <formula>$V318=3</formula>
    </cfRule>
    <cfRule type="expression" dxfId="7385" priority="9711">
      <formula>$V318=2</formula>
    </cfRule>
    <cfRule type="expression" dxfId="7384" priority="9712">
      <formula>$V318=1</formula>
    </cfRule>
  </conditionalFormatting>
  <conditionalFormatting sqref="U318:U320">
    <cfRule type="expression" dxfId="7383" priority="9705">
      <formula>$V318=4</formula>
    </cfRule>
    <cfRule type="expression" dxfId="7382" priority="9706">
      <formula>$V318=3</formula>
    </cfRule>
    <cfRule type="expression" dxfId="7381" priority="9707">
      <formula>$V318=2</formula>
    </cfRule>
    <cfRule type="expression" dxfId="7380" priority="9708">
      <formula>$V318=1</formula>
    </cfRule>
  </conditionalFormatting>
  <conditionalFormatting sqref="U318:U320">
    <cfRule type="expression" dxfId="7379" priority="9701">
      <formula>$V318=4</formula>
    </cfRule>
    <cfRule type="expression" dxfId="7378" priority="9702">
      <formula>$V318=3</formula>
    </cfRule>
    <cfRule type="expression" dxfId="7377" priority="9703">
      <formula>$V318=2</formula>
    </cfRule>
    <cfRule type="expression" dxfId="7376" priority="9704">
      <formula>$V318=1</formula>
    </cfRule>
  </conditionalFormatting>
  <conditionalFormatting sqref="U318:U320">
    <cfRule type="expression" dxfId="7375" priority="9697">
      <formula>$V318=4</formula>
    </cfRule>
    <cfRule type="expression" dxfId="7374" priority="9698">
      <formula>$V318=3</formula>
    </cfRule>
    <cfRule type="expression" dxfId="7373" priority="9699">
      <formula>$V318=2</formula>
    </cfRule>
    <cfRule type="expression" dxfId="7372" priority="9700">
      <formula>$V318=1</formula>
    </cfRule>
  </conditionalFormatting>
  <conditionalFormatting sqref="U318:U320">
    <cfRule type="expression" dxfId="7371" priority="9693">
      <formula>$V318=4</formula>
    </cfRule>
    <cfRule type="expression" dxfId="7370" priority="9694">
      <formula>$V318=3</formula>
    </cfRule>
    <cfRule type="expression" dxfId="7369" priority="9695">
      <formula>$V318=2</formula>
    </cfRule>
    <cfRule type="expression" dxfId="7368" priority="9696">
      <formula>$V318=1</formula>
    </cfRule>
  </conditionalFormatting>
  <conditionalFormatting sqref="U318:U320">
    <cfRule type="expression" dxfId="7367" priority="9689">
      <formula>$V318=4</formula>
    </cfRule>
    <cfRule type="expression" dxfId="7366" priority="9690">
      <formula>$V318=3</formula>
    </cfRule>
    <cfRule type="expression" dxfId="7365" priority="9691">
      <formula>$V318=2</formula>
    </cfRule>
    <cfRule type="expression" dxfId="7364" priority="9692">
      <formula>$V318=1</formula>
    </cfRule>
  </conditionalFormatting>
  <conditionalFormatting sqref="U329:U330">
    <cfRule type="expression" dxfId="7363" priority="9685">
      <formula>$V329=4</formula>
    </cfRule>
    <cfRule type="expression" dxfId="7362" priority="9686">
      <formula>$V329=3</formula>
    </cfRule>
    <cfRule type="expression" dxfId="7361" priority="9687">
      <formula>$V329=2</formula>
    </cfRule>
    <cfRule type="expression" dxfId="7360" priority="9688">
      <formula>$V329=1</formula>
    </cfRule>
  </conditionalFormatting>
  <conditionalFormatting sqref="U329:U330">
    <cfRule type="expression" dxfId="7359" priority="9681">
      <formula>$V329=4</formula>
    </cfRule>
    <cfRule type="expression" dxfId="7358" priority="9682">
      <formula>$V329=3</formula>
    </cfRule>
    <cfRule type="expression" dxfId="7357" priority="9683">
      <formula>$V329=2</formula>
    </cfRule>
    <cfRule type="expression" dxfId="7356" priority="9684">
      <formula>$V329=1</formula>
    </cfRule>
  </conditionalFormatting>
  <conditionalFormatting sqref="U329:U330">
    <cfRule type="expression" dxfId="7355" priority="9677">
      <formula>$V329=4</formula>
    </cfRule>
    <cfRule type="expression" dxfId="7354" priority="9678">
      <formula>$V329=3</formula>
    </cfRule>
    <cfRule type="expression" dxfId="7353" priority="9679">
      <formula>$V329=2</formula>
    </cfRule>
    <cfRule type="expression" dxfId="7352" priority="9680">
      <formula>$V329=1</formula>
    </cfRule>
  </conditionalFormatting>
  <conditionalFormatting sqref="U329:U330">
    <cfRule type="expression" dxfId="7351" priority="9673">
      <formula>$V329=4</formula>
    </cfRule>
    <cfRule type="expression" dxfId="7350" priority="9674">
      <formula>$V329=3</formula>
    </cfRule>
    <cfRule type="expression" dxfId="7349" priority="9675">
      <formula>$V329=2</formula>
    </cfRule>
    <cfRule type="expression" dxfId="7348" priority="9676">
      <formula>$V329=1</formula>
    </cfRule>
  </conditionalFormatting>
  <conditionalFormatting sqref="U332:U333">
    <cfRule type="expression" dxfId="7347" priority="9669">
      <formula>$V332=4</formula>
    </cfRule>
    <cfRule type="expression" dxfId="7346" priority="9670">
      <formula>$V332=3</formula>
    </cfRule>
    <cfRule type="expression" dxfId="7345" priority="9671">
      <formula>$V332=2</formula>
    </cfRule>
    <cfRule type="expression" dxfId="7344" priority="9672">
      <formula>$V332=1</formula>
    </cfRule>
  </conditionalFormatting>
  <conditionalFormatting sqref="U332:U333">
    <cfRule type="expression" dxfId="7343" priority="9665">
      <formula>$V332=4</formula>
    </cfRule>
    <cfRule type="expression" dxfId="7342" priority="9666">
      <formula>$V332=3</formula>
    </cfRule>
    <cfRule type="expression" dxfId="7341" priority="9667">
      <formula>$V332=2</formula>
    </cfRule>
    <cfRule type="expression" dxfId="7340" priority="9668">
      <formula>$V332=1</formula>
    </cfRule>
  </conditionalFormatting>
  <conditionalFormatting sqref="U332:U333">
    <cfRule type="expression" dxfId="7339" priority="9661">
      <formula>$V332=4</formula>
    </cfRule>
    <cfRule type="expression" dxfId="7338" priority="9662">
      <formula>$V332=3</formula>
    </cfRule>
    <cfRule type="expression" dxfId="7337" priority="9663">
      <formula>$V332=2</formula>
    </cfRule>
    <cfRule type="expression" dxfId="7336" priority="9664">
      <formula>$V332=1</formula>
    </cfRule>
  </conditionalFormatting>
  <conditionalFormatting sqref="U332:U333">
    <cfRule type="expression" dxfId="7335" priority="9657">
      <formula>$V332=4</formula>
    </cfRule>
    <cfRule type="expression" dxfId="7334" priority="9658">
      <formula>$V332=3</formula>
    </cfRule>
    <cfRule type="expression" dxfId="7333" priority="9659">
      <formula>$V332=2</formula>
    </cfRule>
    <cfRule type="expression" dxfId="7332" priority="9660">
      <formula>$V332=1</formula>
    </cfRule>
  </conditionalFormatting>
  <conditionalFormatting sqref="H340">
    <cfRule type="expression" dxfId="7331" priority="9653">
      <formula>$V340=4</formula>
    </cfRule>
    <cfRule type="expression" dxfId="7330" priority="9654">
      <formula>$V340=3</formula>
    </cfRule>
    <cfRule type="expression" dxfId="7329" priority="9655">
      <formula>$V340=2</formula>
    </cfRule>
    <cfRule type="expression" dxfId="7328" priority="9656">
      <formula>$V340=1</formula>
    </cfRule>
  </conditionalFormatting>
  <conditionalFormatting sqref="H340">
    <cfRule type="expression" dxfId="7327" priority="9645">
      <formula>#REF!=4</formula>
    </cfRule>
    <cfRule type="expression" dxfId="7326" priority="9646">
      <formula>#REF!=3</formula>
    </cfRule>
    <cfRule type="expression" dxfId="7325" priority="9647">
      <formula>#REF!=2</formula>
    </cfRule>
    <cfRule type="expression" dxfId="7324" priority="9648">
      <formula>#REF!=1</formula>
    </cfRule>
    <cfRule type="expression" dxfId="7323" priority="9649">
      <formula>#REF!=4</formula>
    </cfRule>
    <cfRule type="expression" dxfId="7322" priority="9650">
      <formula>#REF!=3</formula>
    </cfRule>
    <cfRule type="expression" dxfId="7321" priority="9651">
      <formula>#REF!=2</formula>
    </cfRule>
    <cfRule type="expression" dxfId="7320" priority="9652">
      <formula>#REF!=1</formula>
    </cfRule>
  </conditionalFormatting>
  <conditionalFormatting sqref="G340">
    <cfRule type="expression" dxfId="7319" priority="9641">
      <formula>$V340=4</formula>
    </cfRule>
    <cfRule type="expression" dxfId="7318" priority="9642">
      <formula>$V340=3</formula>
    </cfRule>
    <cfRule type="expression" dxfId="7317" priority="9643">
      <formula>$V340=2</formula>
    </cfRule>
    <cfRule type="expression" dxfId="7316" priority="9644">
      <formula>$V340=1</formula>
    </cfRule>
  </conditionalFormatting>
  <conditionalFormatting sqref="G340">
    <cfRule type="expression" dxfId="7315" priority="9633">
      <formula>#REF!=4</formula>
    </cfRule>
    <cfRule type="expression" dxfId="7314" priority="9634">
      <formula>#REF!=3</formula>
    </cfRule>
    <cfRule type="expression" dxfId="7313" priority="9635">
      <formula>#REF!=2</formula>
    </cfRule>
    <cfRule type="expression" dxfId="7312" priority="9636">
      <formula>#REF!=1</formula>
    </cfRule>
    <cfRule type="expression" dxfId="7311" priority="9637">
      <formula>#REF!=4</formula>
    </cfRule>
    <cfRule type="expression" dxfId="7310" priority="9638">
      <formula>#REF!=3</formula>
    </cfRule>
    <cfRule type="expression" dxfId="7309" priority="9639">
      <formula>#REF!=2</formula>
    </cfRule>
    <cfRule type="expression" dxfId="7308" priority="9640">
      <formula>#REF!=1</formula>
    </cfRule>
  </conditionalFormatting>
  <conditionalFormatting sqref="G340">
    <cfRule type="expression" dxfId="7307" priority="9625">
      <formula>#REF!=4</formula>
    </cfRule>
    <cfRule type="expression" dxfId="7306" priority="9626">
      <formula>#REF!=3</formula>
    </cfRule>
    <cfRule type="expression" dxfId="7305" priority="9627">
      <formula>#REF!=2</formula>
    </cfRule>
    <cfRule type="expression" dxfId="7304" priority="9628">
      <formula>#REF!=1</formula>
    </cfRule>
    <cfRule type="expression" dxfId="7303" priority="9629">
      <formula>#REF!=4</formula>
    </cfRule>
    <cfRule type="expression" dxfId="7302" priority="9630">
      <formula>#REF!=3</formula>
    </cfRule>
    <cfRule type="expression" dxfId="7301" priority="9631">
      <formula>#REF!=2</formula>
    </cfRule>
    <cfRule type="expression" dxfId="7300" priority="9632">
      <formula>#REF!=1</formula>
    </cfRule>
  </conditionalFormatting>
  <conditionalFormatting sqref="Y340:Y342">
    <cfRule type="expression" dxfId="7299" priority="9605">
      <formula>#REF!=4</formula>
    </cfRule>
    <cfRule type="expression" dxfId="7298" priority="9606">
      <formula>#REF!=3</formula>
    </cfRule>
    <cfRule type="expression" dxfId="7297" priority="9607">
      <formula>#REF!=2</formula>
    </cfRule>
    <cfRule type="expression" dxfId="7296" priority="9608">
      <formula>#REF!=1</formula>
    </cfRule>
  </conditionalFormatting>
  <conditionalFormatting sqref="X340:X342">
    <cfRule type="expression" dxfId="7295" priority="9597">
      <formula>#REF!=4</formula>
    </cfRule>
    <cfRule type="expression" dxfId="7294" priority="9598">
      <formula>#REF!=3</formula>
    </cfRule>
    <cfRule type="expression" dxfId="7293" priority="9599">
      <formula>#REF!=2</formula>
    </cfRule>
    <cfRule type="expression" dxfId="7292" priority="9600">
      <formula>#REF!=1</formula>
    </cfRule>
  </conditionalFormatting>
  <conditionalFormatting sqref="F341:F342">
    <cfRule type="expression" dxfId="7291" priority="9577">
      <formula>#REF!=4</formula>
    </cfRule>
    <cfRule type="expression" dxfId="7290" priority="9578">
      <formula>#REF!=3</formula>
    </cfRule>
    <cfRule type="expression" dxfId="7289" priority="9579">
      <formula>#REF!=2</formula>
    </cfRule>
    <cfRule type="expression" dxfId="7288" priority="9580">
      <formula>#REF!=1</formula>
    </cfRule>
    <cfRule type="expression" dxfId="7287" priority="9581">
      <formula>#REF!=4</formula>
    </cfRule>
    <cfRule type="expression" dxfId="7286" priority="9582">
      <formula>#REF!=3</formula>
    </cfRule>
    <cfRule type="expression" dxfId="7285" priority="9583">
      <formula>#REF!=2</formula>
    </cfRule>
    <cfRule type="expression" dxfId="7284" priority="9584">
      <formula>#REF!=1</formula>
    </cfRule>
  </conditionalFormatting>
  <conditionalFormatting sqref="F341:F342">
    <cfRule type="expression" dxfId="7283" priority="9569">
      <formula>#REF!=4</formula>
    </cfRule>
    <cfRule type="expression" dxfId="7282" priority="9570">
      <formula>#REF!=3</formula>
    </cfRule>
    <cfRule type="expression" dxfId="7281" priority="9571">
      <formula>#REF!=2</formula>
    </cfRule>
    <cfRule type="expression" dxfId="7280" priority="9572">
      <formula>#REF!=1</formula>
    </cfRule>
    <cfRule type="expression" dxfId="7279" priority="9573">
      <formula>#REF!=4</formula>
    </cfRule>
    <cfRule type="expression" dxfId="7278" priority="9574">
      <formula>#REF!=3</formula>
    </cfRule>
    <cfRule type="expression" dxfId="7277" priority="9575">
      <formula>#REF!=2</formula>
    </cfRule>
    <cfRule type="expression" dxfId="7276" priority="9576">
      <formula>#REF!=1</formula>
    </cfRule>
  </conditionalFormatting>
  <conditionalFormatting sqref="G341:G342">
    <cfRule type="expression" dxfId="7275" priority="9557">
      <formula>#REF!=4</formula>
    </cfRule>
    <cfRule type="expression" dxfId="7274" priority="9558">
      <formula>#REF!=3</formula>
    </cfRule>
    <cfRule type="expression" dxfId="7273" priority="9559">
      <formula>#REF!=2</formula>
    </cfRule>
    <cfRule type="expression" dxfId="7272" priority="9560">
      <formula>#REF!=1</formula>
    </cfRule>
    <cfRule type="expression" dxfId="7271" priority="9561">
      <formula>#REF!=4</formula>
    </cfRule>
    <cfRule type="expression" dxfId="7270" priority="9562">
      <formula>#REF!=3</formula>
    </cfRule>
    <cfRule type="expression" dxfId="7269" priority="9563">
      <formula>#REF!=2</formula>
    </cfRule>
    <cfRule type="expression" dxfId="7268" priority="9564">
      <formula>#REF!=1</formula>
    </cfRule>
  </conditionalFormatting>
  <conditionalFormatting sqref="G341:G342">
    <cfRule type="expression" dxfId="7267" priority="9549">
      <formula>#REF!=4</formula>
    </cfRule>
    <cfRule type="expression" dxfId="7266" priority="9550">
      <formula>#REF!=3</formula>
    </cfRule>
    <cfRule type="expression" dxfId="7265" priority="9551">
      <formula>#REF!=2</formula>
    </cfRule>
    <cfRule type="expression" dxfId="7264" priority="9552">
      <formula>#REF!=1</formula>
    </cfRule>
    <cfRule type="expression" dxfId="7263" priority="9553">
      <formula>#REF!=4</formula>
    </cfRule>
    <cfRule type="expression" dxfId="7262" priority="9554">
      <formula>#REF!=3</formula>
    </cfRule>
    <cfRule type="expression" dxfId="7261" priority="9555">
      <formula>#REF!=2</formula>
    </cfRule>
    <cfRule type="expression" dxfId="7260" priority="9556">
      <formula>#REF!=1</formula>
    </cfRule>
  </conditionalFormatting>
  <conditionalFormatting sqref="H341:H342">
    <cfRule type="expression" dxfId="7259" priority="8745">
      <formula>$V341=4</formula>
    </cfRule>
    <cfRule type="expression" dxfId="7258" priority="8746">
      <formula>$V341=3</formula>
    </cfRule>
    <cfRule type="expression" dxfId="7257" priority="8747">
      <formula>$V341=2</formula>
    </cfRule>
    <cfRule type="expression" dxfId="7256" priority="8748">
      <formula>$V341=1</formula>
    </cfRule>
  </conditionalFormatting>
  <conditionalFormatting sqref="H341:H342">
    <cfRule type="expression" dxfId="7255" priority="8737">
      <formula>#REF!=4</formula>
    </cfRule>
    <cfRule type="expression" dxfId="7254" priority="8738">
      <formula>#REF!=3</formula>
    </cfRule>
    <cfRule type="expression" dxfId="7253" priority="8739">
      <formula>#REF!=2</formula>
    </cfRule>
    <cfRule type="expression" dxfId="7252" priority="8740">
      <formula>#REF!=1</formula>
    </cfRule>
    <cfRule type="expression" dxfId="7251" priority="8741">
      <formula>#REF!=4</formula>
    </cfRule>
    <cfRule type="expression" dxfId="7250" priority="8742">
      <formula>#REF!=3</formula>
    </cfRule>
    <cfRule type="expression" dxfId="7249" priority="8743">
      <formula>#REF!=2</formula>
    </cfRule>
    <cfRule type="expression" dxfId="7248" priority="8744">
      <formula>#REF!=1</formula>
    </cfRule>
  </conditionalFormatting>
  <conditionalFormatting sqref="U324:U325">
    <cfRule type="expression" dxfId="7247" priority="8733">
      <formula>$V324=4</formula>
    </cfRule>
    <cfRule type="expression" dxfId="7246" priority="8734">
      <formula>$V324=3</formula>
    </cfRule>
    <cfRule type="expression" dxfId="7245" priority="8735">
      <formula>$V324=2</formula>
    </cfRule>
    <cfRule type="expression" dxfId="7244" priority="8736">
      <formula>$V324=1</formula>
    </cfRule>
  </conditionalFormatting>
  <conditionalFormatting sqref="U324:U325">
    <cfRule type="expression" dxfId="7243" priority="8729">
      <formula>$V324=4</formula>
    </cfRule>
    <cfRule type="expression" dxfId="7242" priority="8730">
      <formula>$V324=3</formula>
    </cfRule>
    <cfRule type="expression" dxfId="7241" priority="8731">
      <formula>$V324=2</formula>
    </cfRule>
    <cfRule type="expression" dxfId="7240" priority="8732">
      <formula>$V324=1</formula>
    </cfRule>
  </conditionalFormatting>
  <conditionalFormatting sqref="U324:U325">
    <cfRule type="expression" dxfId="7239" priority="8725">
      <formula>$V324=4</formula>
    </cfRule>
    <cfRule type="expression" dxfId="7238" priority="8726">
      <formula>$V324=3</formula>
    </cfRule>
    <cfRule type="expression" dxfId="7237" priority="8727">
      <formula>$V324=2</formula>
    </cfRule>
    <cfRule type="expression" dxfId="7236" priority="8728">
      <formula>$V324=1</formula>
    </cfRule>
  </conditionalFormatting>
  <conditionalFormatting sqref="U324:U325">
    <cfRule type="expression" dxfId="7235" priority="8721">
      <formula>$V324=4</formula>
    </cfRule>
    <cfRule type="expression" dxfId="7234" priority="8722">
      <formula>$V324=3</formula>
    </cfRule>
    <cfRule type="expression" dxfId="7233" priority="8723">
      <formula>$V324=2</formula>
    </cfRule>
    <cfRule type="expression" dxfId="7232" priority="8724">
      <formula>$V324=1</formula>
    </cfRule>
  </conditionalFormatting>
  <conditionalFormatting sqref="U324:U325">
    <cfRule type="expression" dxfId="7231" priority="8717">
      <formula>$V324=4</formula>
    </cfRule>
    <cfRule type="expression" dxfId="7230" priority="8718">
      <formula>$V324=3</formula>
    </cfRule>
    <cfRule type="expression" dxfId="7229" priority="8719">
      <formula>$V324=2</formula>
    </cfRule>
    <cfRule type="expression" dxfId="7228" priority="8720">
      <formula>$V324=1</formula>
    </cfRule>
  </conditionalFormatting>
  <conditionalFormatting sqref="U324:U325">
    <cfRule type="expression" dxfId="7227" priority="8713">
      <formula>$V324=4</formula>
    </cfRule>
    <cfRule type="expression" dxfId="7226" priority="8714">
      <formula>$V324=3</formula>
    </cfRule>
    <cfRule type="expression" dxfId="7225" priority="8715">
      <formula>$V324=2</formula>
    </cfRule>
    <cfRule type="expression" dxfId="7224" priority="8716">
      <formula>$V324=1</formula>
    </cfRule>
  </conditionalFormatting>
  <conditionalFormatting sqref="U324:U325">
    <cfRule type="expression" dxfId="7223" priority="8709">
      <formula>$V324=4</formula>
    </cfRule>
    <cfRule type="expression" dxfId="7222" priority="8710">
      <formula>$V324=3</formula>
    </cfRule>
    <cfRule type="expression" dxfId="7221" priority="8711">
      <formula>$V324=2</formula>
    </cfRule>
    <cfRule type="expression" dxfId="7220" priority="8712">
      <formula>$V324=1</formula>
    </cfRule>
  </conditionalFormatting>
  <conditionalFormatting sqref="U324:U325">
    <cfRule type="expression" dxfId="7219" priority="8705">
      <formula>$V324=4</formula>
    </cfRule>
    <cfRule type="expression" dxfId="7218" priority="8706">
      <formula>$V324=3</formula>
    </cfRule>
    <cfRule type="expression" dxfId="7217" priority="8707">
      <formula>$V324=2</formula>
    </cfRule>
    <cfRule type="expression" dxfId="7216" priority="8708">
      <formula>$V324=1</formula>
    </cfRule>
  </conditionalFormatting>
  <conditionalFormatting sqref="U324:U325">
    <cfRule type="expression" dxfId="7215" priority="8701">
      <formula>$V324=4</formula>
    </cfRule>
    <cfRule type="expression" dxfId="7214" priority="8702">
      <formula>$V324=3</formula>
    </cfRule>
    <cfRule type="expression" dxfId="7213" priority="8703">
      <formula>$V324=2</formula>
    </cfRule>
    <cfRule type="expression" dxfId="7212" priority="8704">
      <formula>$V324=1</formula>
    </cfRule>
  </conditionalFormatting>
  <conditionalFormatting sqref="A343:G348 I343:R348 A349:A350 D349:G349 T348 D350:D355 D357 C349:C357 D356:E356 T343:Y344 T347:Y347 T345:T346 V345:Y346 A358:E361 G361 A372:E372 A377:B380 D374:E374 A373:A380 D375:D382 A351:B357 D383:E383 A362:D371 A385:G392 D393:E393 B394:B400 D394:D400 A401:D402 A408:E408 I349:T382 A404:D407 A403:F403 A409:D409 A410:E410 A411:D413 A414:E415 A416:D417 A418:E422 G422 A423:D423 A425:D425 V348:Y382 B427:B431 D428:D431 D427:E427">
    <cfRule type="expression" dxfId="7211" priority="8697">
      <formula>$V343=4</formula>
    </cfRule>
    <cfRule type="expression" dxfId="7210" priority="8698">
      <formula>$V343=3</formula>
    </cfRule>
    <cfRule type="expression" dxfId="7209" priority="8699">
      <formula>$V343=2</formula>
    </cfRule>
    <cfRule type="expression" dxfId="7208" priority="8700">
      <formula>$V343=1</formula>
    </cfRule>
  </conditionalFormatting>
  <conditionalFormatting sqref="F343:F349 F385:F392 F403">
    <cfRule type="expression" dxfId="7207" priority="8601">
      <formula>#REF!=4</formula>
    </cfRule>
    <cfRule type="expression" dxfId="7206" priority="8602">
      <formula>#REF!=3</formula>
    </cfRule>
    <cfRule type="expression" dxfId="7205" priority="8603">
      <formula>#REF!=2</formula>
    </cfRule>
    <cfRule type="expression" dxfId="7204" priority="8604">
      <formula>#REF!=1</formula>
    </cfRule>
    <cfRule type="expression" dxfId="7203" priority="8605">
      <formula>#REF!=4</formula>
    </cfRule>
    <cfRule type="expression" dxfId="7202" priority="8606">
      <formula>#REF!=3</formula>
    </cfRule>
    <cfRule type="expression" dxfId="7201" priority="8607">
      <formula>#REF!=2</formula>
    </cfRule>
    <cfRule type="expression" dxfId="7200" priority="8608">
      <formula>#REF!=1</formula>
    </cfRule>
  </conditionalFormatting>
  <conditionalFormatting sqref="F343:F349 F385:F392 F403">
    <cfRule type="expression" dxfId="7199" priority="8593">
      <formula>#REF!=4</formula>
    </cfRule>
    <cfRule type="expression" dxfId="7198" priority="8594">
      <formula>#REF!=3</formula>
    </cfRule>
    <cfRule type="expression" dxfId="7197" priority="8595">
      <formula>#REF!=2</formula>
    </cfRule>
    <cfRule type="expression" dxfId="7196" priority="8596">
      <formula>#REF!=1</formula>
    </cfRule>
    <cfRule type="expression" dxfId="7195" priority="8597">
      <formula>#REF!=4</formula>
    </cfRule>
    <cfRule type="expression" dxfId="7194" priority="8598">
      <formula>#REF!=3</formula>
    </cfRule>
    <cfRule type="expression" dxfId="7193" priority="8599">
      <formula>#REF!=2</formula>
    </cfRule>
    <cfRule type="expression" dxfId="7192" priority="8600">
      <formula>#REF!=1</formula>
    </cfRule>
  </conditionalFormatting>
  <conditionalFormatting sqref="G343:G349 G361 G385:G392 G422">
    <cfRule type="expression" dxfId="7191" priority="8585">
      <formula>#REF!=4</formula>
    </cfRule>
    <cfRule type="expression" dxfId="7190" priority="8586">
      <formula>#REF!=3</formula>
    </cfRule>
    <cfRule type="expression" dxfId="7189" priority="8587">
      <formula>#REF!=2</formula>
    </cfRule>
    <cfRule type="expression" dxfId="7188" priority="8588">
      <formula>#REF!=1</formula>
    </cfRule>
    <cfRule type="expression" dxfId="7187" priority="8589">
      <formula>#REF!=4</formula>
    </cfRule>
    <cfRule type="expression" dxfId="7186" priority="8590">
      <formula>#REF!=3</formula>
    </cfRule>
    <cfRule type="expression" dxfId="7185" priority="8591">
      <formula>#REF!=2</formula>
    </cfRule>
    <cfRule type="expression" dxfId="7184" priority="8592">
      <formula>#REF!=1</formula>
    </cfRule>
  </conditionalFormatting>
  <conditionalFormatting sqref="G343:G349 G361 G385:G392 G422">
    <cfRule type="expression" dxfId="7183" priority="8577">
      <formula>#REF!=4</formula>
    </cfRule>
    <cfRule type="expression" dxfId="7182" priority="8578">
      <formula>#REF!=3</formula>
    </cfRule>
    <cfRule type="expression" dxfId="7181" priority="8579">
      <formula>#REF!=2</formula>
    </cfRule>
    <cfRule type="expression" dxfId="7180" priority="8580">
      <formula>#REF!=1</formula>
    </cfRule>
    <cfRule type="expression" dxfId="7179" priority="8581">
      <formula>#REF!=4</formula>
    </cfRule>
    <cfRule type="expression" dxfId="7178" priority="8582">
      <formula>#REF!=3</formula>
    </cfRule>
    <cfRule type="expression" dxfId="7177" priority="8583">
      <formula>#REF!=2</formula>
    </cfRule>
    <cfRule type="expression" dxfId="7176" priority="8584">
      <formula>#REF!=1</formula>
    </cfRule>
  </conditionalFormatting>
  <conditionalFormatting sqref="H427">
    <cfRule type="expression" dxfId="7175" priority="8573">
      <formula>$V427=4</formula>
    </cfRule>
    <cfRule type="expression" dxfId="7174" priority="8574">
      <formula>$V427=3</formula>
    </cfRule>
    <cfRule type="expression" dxfId="7173" priority="8575">
      <formula>$V427=2</formula>
    </cfRule>
    <cfRule type="expression" dxfId="7172" priority="8576">
      <formula>$V427=1</formula>
    </cfRule>
  </conditionalFormatting>
  <conditionalFormatting sqref="H427">
    <cfRule type="expression" dxfId="7171" priority="8565">
      <formula>#REF!=4</formula>
    </cfRule>
    <cfRule type="expression" dxfId="7170" priority="8566">
      <formula>#REF!=3</formula>
    </cfRule>
    <cfRule type="expression" dxfId="7169" priority="8567">
      <formula>#REF!=2</formula>
    </cfRule>
    <cfRule type="expression" dxfId="7168" priority="8568">
      <formula>#REF!=1</formula>
    </cfRule>
    <cfRule type="expression" dxfId="7167" priority="8569">
      <formula>#REF!=4</formula>
    </cfRule>
    <cfRule type="expression" dxfId="7166" priority="8570">
      <formula>#REF!=3</formula>
    </cfRule>
    <cfRule type="expression" dxfId="7165" priority="8571">
      <formula>#REF!=2</formula>
    </cfRule>
    <cfRule type="expression" dxfId="7164" priority="8572">
      <formula>#REF!=1</formula>
    </cfRule>
  </conditionalFormatting>
  <conditionalFormatting sqref="E350:G355">
    <cfRule type="expression" dxfId="7163" priority="8561">
      <formula>$V350=4</formula>
    </cfRule>
    <cfRule type="expression" dxfId="7162" priority="8562">
      <formula>$V350=3</formula>
    </cfRule>
    <cfRule type="expression" dxfId="7161" priority="8563">
      <formula>$V350=2</formula>
    </cfRule>
    <cfRule type="expression" dxfId="7160" priority="8564">
      <formula>$V350=1</formula>
    </cfRule>
  </conditionalFormatting>
  <conditionalFormatting sqref="F350:F355">
    <cfRule type="expression" dxfId="7159" priority="8553">
      <formula>#REF!=4</formula>
    </cfRule>
    <cfRule type="expression" dxfId="7158" priority="8554">
      <formula>#REF!=3</formula>
    </cfRule>
    <cfRule type="expression" dxfId="7157" priority="8555">
      <formula>#REF!=2</formula>
    </cfRule>
    <cfRule type="expression" dxfId="7156" priority="8556">
      <formula>#REF!=1</formula>
    </cfRule>
    <cfRule type="expression" dxfId="7155" priority="8557">
      <formula>#REF!=4</formula>
    </cfRule>
    <cfRule type="expression" dxfId="7154" priority="8558">
      <formula>#REF!=3</formula>
    </cfRule>
    <cfRule type="expression" dxfId="7153" priority="8559">
      <formula>#REF!=2</formula>
    </cfRule>
    <cfRule type="expression" dxfId="7152" priority="8560">
      <formula>#REF!=1</formula>
    </cfRule>
  </conditionalFormatting>
  <conditionalFormatting sqref="F350:F355">
    <cfRule type="expression" dxfId="7151" priority="8545">
      <formula>#REF!=4</formula>
    </cfRule>
    <cfRule type="expression" dxfId="7150" priority="8546">
      <formula>#REF!=3</formula>
    </cfRule>
    <cfRule type="expression" dxfId="7149" priority="8547">
      <formula>#REF!=2</formula>
    </cfRule>
    <cfRule type="expression" dxfId="7148" priority="8548">
      <formula>#REF!=1</formula>
    </cfRule>
    <cfRule type="expression" dxfId="7147" priority="8549">
      <formula>#REF!=4</formula>
    </cfRule>
    <cfRule type="expression" dxfId="7146" priority="8550">
      <formula>#REF!=3</formula>
    </cfRule>
    <cfRule type="expression" dxfId="7145" priority="8551">
      <formula>#REF!=2</formula>
    </cfRule>
    <cfRule type="expression" dxfId="7144" priority="8552">
      <formula>#REF!=1</formula>
    </cfRule>
  </conditionalFormatting>
  <conditionalFormatting sqref="G350:G355">
    <cfRule type="expression" dxfId="7143" priority="8537">
      <formula>#REF!=4</formula>
    </cfRule>
    <cfRule type="expression" dxfId="7142" priority="8538">
      <formula>#REF!=3</formula>
    </cfRule>
    <cfRule type="expression" dxfId="7141" priority="8539">
      <formula>#REF!=2</formula>
    </cfRule>
    <cfRule type="expression" dxfId="7140" priority="8540">
      <formula>#REF!=1</formula>
    </cfRule>
    <cfRule type="expression" dxfId="7139" priority="8541">
      <formula>#REF!=4</formula>
    </cfRule>
    <cfRule type="expression" dxfId="7138" priority="8542">
      <formula>#REF!=3</formula>
    </cfRule>
    <cfRule type="expression" dxfId="7137" priority="8543">
      <formula>#REF!=2</formula>
    </cfRule>
    <cfRule type="expression" dxfId="7136" priority="8544">
      <formula>#REF!=1</formula>
    </cfRule>
  </conditionalFormatting>
  <conditionalFormatting sqref="G350:G355">
    <cfRule type="expression" dxfId="7135" priority="8529">
      <formula>#REF!=4</formula>
    </cfRule>
    <cfRule type="expression" dxfId="7134" priority="8530">
      <formula>#REF!=3</formula>
    </cfRule>
    <cfRule type="expression" dxfId="7133" priority="8531">
      <formula>#REF!=2</formula>
    </cfRule>
    <cfRule type="expression" dxfId="7132" priority="8532">
      <formula>#REF!=1</formula>
    </cfRule>
    <cfRule type="expression" dxfId="7131" priority="8533">
      <formula>#REF!=4</formula>
    </cfRule>
    <cfRule type="expression" dxfId="7130" priority="8534">
      <formula>#REF!=3</formula>
    </cfRule>
    <cfRule type="expression" dxfId="7129" priority="8535">
      <formula>#REF!=2</formula>
    </cfRule>
    <cfRule type="expression" dxfId="7128" priority="8536">
      <formula>#REF!=1</formula>
    </cfRule>
  </conditionalFormatting>
  <conditionalFormatting sqref="S344:S347">
    <cfRule type="expression" dxfId="7127" priority="8513">
      <formula>$V344=4</formula>
    </cfRule>
    <cfRule type="expression" dxfId="7126" priority="8514">
      <formula>$V344=3</formula>
    </cfRule>
    <cfRule type="expression" dxfId="7125" priority="8515">
      <formula>$V344=2</formula>
    </cfRule>
    <cfRule type="expression" dxfId="7124" priority="8516">
      <formula>$V344=1</formula>
    </cfRule>
  </conditionalFormatting>
  <conditionalFormatting sqref="S348">
    <cfRule type="expression" dxfId="7123" priority="8509">
      <formula>$V348=4</formula>
    </cfRule>
    <cfRule type="expression" dxfId="7122" priority="8510">
      <formula>$V348=3</formula>
    </cfRule>
    <cfRule type="expression" dxfId="7121" priority="8511">
      <formula>$V348=2</formula>
    </cfRule>
    <cfRule type="expression" dxfId="7120" priority="8512">
      <formula>$V348=1</formula>
    </cfRule>
  </conditionalFormatting>
  <conditionalFormatting sqref="B349:B350">
    <cfRule type="expression" dxfId="7119" priority="8505">
      <formula>$V349=4</formula>
    </cfRule>
    <cfRule type="expression" dxfId="7118" priority="8506">
      <formula>$V349=3</formula>
    </cfRule>
    <cfRule type="expression" dxfId="7117" priority="8507">
      <formula>$V349=2</formula>
    </cfRule>
    <cfRule type="expression" dxfId="7116" priority="8508">
      <formula>$V349=1</formula>
    </cfRule>
  </conditionalFormatting>
  <conditionalFormatting sqref="U355">
    <cfRule type="expression" dxfId="7115" priority="8501">
      <formula>$V355=4</formula>
    </cfRule>
    <cfRule type="expression" dxfId="7114" priority="8502">
      <formula>$V355=3</formula>
    </cfRule>
    <cfRule type="expression" dxfId="7113" priority="8503">
      <formula>$V355=2</formula>
    </cfRule>
    <cfRule type="expression" dxfId="7112" priority="8504">
      <formula>$V355=1</formula>
    </cfRule>
  </conditionalFormatting>
  <conditionalFormatting sqref="H355">
    <cfRule type="expression" dxfId="7111" priority="8497">
      <formula>$V355=4</formula>
    </cfRule>
    <cfRule type="expression" dxfId="7110" priority="8498">
      <formula>$V355=3</formula>
    </cfRule>
    <cfRule type="expression" dxfId="7109" priority="8499">
      <formula>$V355=2</formula>
    </cfRule>
    <cfRule type="expression" dxfId="7108" priority="8500">
      <formula>$V355=1</formula>
    </cfRule>
  </conditionalFormatting>
  <conditionalFormatting sqref="H355">
    <cfRule type="expression" dxfId="7107" priority="8489">
      <formula>#REF!=4</formula>
    </cfRule>
    <cfRule type="expression" dxfId="7106" priority="8490">
      <formula>#REF!=3</formula>
    </cfRule>
    <cfRule type="expression" dxfId="7105" priority="8491">
      <formula>#REF!=2</formula>
    </cfRule>
    <cfRule type="expression" dxfId="7104" priority="8492">
      <formula>#REF!=1</formula>
    </cfRule>
    <cfRule type="expression" dxfId="7103" priority="8493">
      <formula>#REF!=4</formula>
    </cfRule>
    <cfRule type="expression" dxfId="7102" priority="8494">
      <formula>#REF!=3</formula>
    </cfRule>
    <cfRule type="expression" dxfId="7101" priority="8495">
      <formula>#REF!=2</formula>
    </cfRule>
    <cfRule type="expression" dxfId="7100" priority="8496">
      <formula>#REF!=1</formula>
    </cfRule>
  </conditionalFormatting>
  <conditionalFormatting sqref="U327">
    <cfRule type="expression" dxfId="7099" priority="8485">
      <formula>$V327=4</formula>
    </cfRule>
    <cfRule type="expression" dxfId="7098" priority="8486">
      <formula>$V327=3</formula>
    </cfRule>
    <cfRule type="expression" dxfId="7097" priority="8487">
      <formula>$V327=2</formula>
    </cfRule>
    <cfRule type="expression" dxfId="7096" priority="8488">
      <formula>$V327=1</formula>
    </cfRule>
  </conditionalFormatting>
  <conditionalFormatting sqref="U327">
    <cfRule type="expression" dxfId="7095" priority="8481">
      <formula>$V327=4</formula>
    </cfRule>
    <cfRule type="expression" dxfId="7094" priority="8482">
      <formula>$V327=3</formula>
    </cfRule>
    <cfRule type="expression" dxfId="7093" priority="8483">
      <formula>$V327=2</formula>
    </cfRule>
    <cfRule type="expression" dxfId="7092" priority="8484">
      <formula>$V327=1</formula>
    </cfRule>
  </conditionalFormatting>
  <conditionalFormatting sqref="U327">
    <cfRule type="expression" dxfId="7091" priority="8477">
      <formula>$V327=4</formula>
    </cfRule>
    <cfRule type="expression" dxfId="7090" priority="8478">
      <formula>$V327=3</formula>
    </cfRule>
    <cfRule type="expression" dxfId="7089" priority="8479">
      <formula>$V327=2</formula>
    </cfRule>
    <cfRule type="expression" dxfId="7088" priority="8480">
      <formula>$V327=1</formula>
    </cfRule>
  </conditionalFormatting>
  <conditionalFormatting sqref="U327">
    <cfRule type="expression" dxfId="7087" priority="8473">
      <formula>$V327=4</formula>
    </cfRule>
    <cfRule type="expression" dxfId="7086" priority="8474">
      <formula>$V327=3</formula>
    </cfRule>
    <cfRule type="expression" dxfId="7085" priority="8475">
      <formula>$V327=2</formula>
    </cfRule>
    <cfRule type="expression" dxfId="7084" priority="8476">
      <formula>$V327=1</formula>
    </cfRule>
  </conditionalFormatting>
  <conditionalFormatting sqref="U327">
    <cfRule type="expression" dxfId="7083" priority="8469">
      <formula>$V327=4</formula>
    </cfRule>
    <cfRule type="expression" dxfId="7082" priority="8470">
      <formula>$V327=3</formula>
    </cfRule>
    <cfRule type="expression" dxfId="7081" priority="8471">
      <formula>$V327=2</formula>
    </cfRule>
    <cfRule type="expression" dxfId="7080" priority="8472">
      <formula>$V327=1</formula>
    </cfRule>
  </conditionalFormatting>
  <conditionalFormatting sqref="U327">
    <cfRule type="expression" dxfId="7079" priority="8465">
      <formula>$V327=4</formula>
    </cfRule>
    <cfRule type="expression" dxfId="7078" priority="8466">
      <formula>$V327=3</formula>
    </cfRule>
    <cfRule type="expression" dxfId="7077" priority="8467">
      <formula>$V327=2</formula>
    </cfRule>
    <cfRule type="expression" dxfId="7076" priority="8468">
      <formula>$V327=1</formula>
    </cfRule>
  </conditionalFormatting>
  <conditionalFormatting sqref="U327">
    <cfRule type="expression" dxfId="7075" priority="8461">
      <formula>$V327=4</formula>
    </cfRule>
    <cfRule type="expression" dxfId="7074" priority="8462">
      <formula>$V327=3</formula>
    </cfRule>
    <cfRule type="expression" dxfId="7073" priority="8463">
      <formula>$V327=2</formula>
    </cfRule>
    <cfRule type="expression" dxfId="7072" priority="8464">
      <formula>$V327=1</formula>
    </cfRule>
  </conditionalFormatting>
  <conditionalFormatting sqref="U327">
    <cfRule type="expression" dxfId="7071" priority="8457">
      <formula>$V327=4</formula>
    </cfRule>
    <cfRule type="expression" dxfId="7070" priority="8458">
      <formula>$V327=3</formula>
    </cfRule>
    <cfRule type="expression" dxfId="7069" priority="8459">
      <formula>$V327=2</formula>
    </cfRule>
    <cfRule type="expression" dxfId="7068" priority="8460">
      <formula>$V327=1</formula>
    </cfRule>
  </conditionalFormatting>
  <conditionalFormatting sqref="U327">
    <cfRule type="expression" dxfId="7067" priority="8453">
      <formula>$V327=4</formula>
    </cfRule>
    <cfRule type="expression" dxfId="7066" priority="8454">
      <formula>$V327=3</formula>
    </cfRule>
    <cfRule type="expression" dxfId="7065" priority="8455">
      <formula>$V327=2</formula>
    </cfRule>
    <cfRule type="expression" dxfId="7064" priority="8456">
      <formula>$V327=1</formula>
    </cfRule>
  </conditionalFormatting>
  <conditionalFormatting sqref="U348:U349">
    <cfRule type="expression" dxfId="7063" priority="8449">
      <formula>$V348=4</formula>
    </cfRule>
    <cfRule type="expression" dxfId="7062" priority="8450">
      <formula>$V348=3</formula>
    </cfRule>
    <cfRule type="expression" dxfId="7061" priority="8451">
      <formula>$V348=2</formula>
    </cfRule>
    <cfRule type="expression" dxfId="7060" priority="8452">
      <formula>$V348=1</formula>
    </cfRule>
  </conditionalFormatting>
  <conditionalFormatting sqref="U348:U349">
    <cfRule type="expression" dxfId="7059" priority="8445">
      <formula>$V348=4</formula>
    </cfRule>
    <cfRule type="expression" dxfId="7058" priority="8446">
      <formula>$V348=3</formula>
    </cfRule>
    <cfRule type="expression" dxfId="7057" priority="8447">
      <formula>$V348=2</formula>
    </cfRule>
    <cfRule type="expression" dxfId="7056" priority="8448">
      <formula>$V348=1</formula>
    </cfRule>
  </conditionalFormatting>
  <conditionalFormatting sqref="U348:U349">
    <cfRule type="expression" dxfId="7055" priority="8441">
      <formula>$V348=4</formula>
    </cfRule>
    <cfRule type="expression" dxfId="7054" priority="8442">
      <formula>$V348=3</formula>
    </cfRule>
    <cfRule type="expression" dxfId="7053" priority="8443">
      <formula>$V348=2</formula>
    </cfRule>
    <cfRule type="expression" dxfId="7052" priority="8444">
      <formula>$V348=1</formula>
    </cfRule>
  </conditionalFormatting>
  <conditionalFormatting sqref="U348:U349">
    <cfRule type="expression" dxfId="7051" priority="8437">
      <formula>$V348=4</formula>
    </cfRule>
    <cfRule type="expression" dxfId="7050" priority="8438">
      <formula>$V348=3</formula>
    </cfRule>
    <cfRule type="expression" dxfId="7049" priority="8439">
      <formula>$V348=2</formula>
    </cfRule>
    <cfRule type="expression" dxfId="7048" priority="8440">
      <formula>$V348=1</formula>
    </cfRule>
  </conditionalFormatting>
  <conditionalFormatting sqref="U348:U349">
    <cfRule type="expression" dxfId="7047" priority="8433">
      <formula>$V348=4</formula>
    </cfRule>
    <cfRule type="expression" dxfId="7046" priority="8434">
      <formula>$V348=3</formula>
    </cfRule>
    <cfRule type="expression" dxfId="7045" priority="8435">
      <formula>$V348=2</formula>
    </cfRule>
    <cfRule type="expression" dxfId="7044" priority="8436">
      <formula>$V348=1</formula>
    </cfRule>
  </conditionalFormatting>
  <conditionalFormatting sqref="U348:U349">
    <cfRule type="expression" dxfId="7043" priority="8429">
      <formula>$V348=4</formula>
    </cfRule>
    <cfRule type="expression" dxfId="7042" priority="8430">
      <formula>$V348=3</formula>
    </cfRule>
    <cfRule type="expression" dxfId="7041" priority="8431">
      <formula>$V348=2</formula>
    </cfRule>
    <cfRule type="expression" dxfId="7040" priority="8432">
      <formula>$V348=1</formula>
    </cfRule>
  </conditionalFormatting>
  <conditionalFormatting sqref="U348:U349">
    <cfRule type="expression" dxfId="7039" priority="8425">
      <formula>$V348=4</formula>
    </cfRule>
    <cfRule type="expression" dxfId="7038" priority="8426">
      <formula>$V348=3</formula>
    </cfRule>
    <cfRule type="expression" dxfId="7037" priority="8427">
      <formula>$V348=2</formula>
    </cfRule>
    <cfRule type="expression" dxfId="7036" priority="8428">
      <formula>$V348=1</formula>
    </cfRule>
  </conditionalFormatting>
  <conditionalFormatting sqref="U348:U349">
    <cfRule type="expression" dxfId="7035" priority="8421">
      <formula>$V348=4</formula>
    </cfRule>
    <cfRule type="expression" dxfId="7034" priority="8422">
      <formula>$V348=3</formula>
    </cfRule>
    <cfRule type="expression" dxfId="7033" priority="8423">
      <formula>$V348=2</formula>
    </cfRule>
    <cfRule type="expression" dxfId="7032" priority="8424">
      <formula>$V348=1</formula>
    </cfRule>
  </conditionalFormatting>
  <conditionalFormatting sqref="U348:U349">
    <cfRule type="expression" dxfId="7031" priority="8417">
      <formula>$V348=4</formula>
    </cfRule>
    <cfRule type="expression" dxfId="7030" priority="8418">
      <formula>$V348=3</formula>
    </cfRule>
    <cfRule type="expression" dxfId="7029" priority="8419">
      <formula>$V348=2</formula>
    </cfRule>
    <cfRule type="expression" dxfId="7028" priority="8420">
      <formula>$V348=1</formula>
    </cfRule>
  </conditionalFormatting>
  <conditionalFormatting sqref="H348:H349">
    <cfRule type="expression" dxfId="7027" priority="8413">
      <formula>$V348=4</formula>
    </cfRule>
    <cfRule type="expression" dxfId="7026" priority="8414">
      <formula>$V348=3</formula>
    </cfRule>
    <cfRule type="expression" dxfId="7025" priority="8415">
      <formula>$V348=2</formula>
    </cfRule>
    <cfRule type="expression" dxfId="7024" priority="8416">
      <formula>$V348=1</formula>
    </cfRule>
  </conditionalFormatting>
  <conditionalFormatting sqref="H348:H349">
    <cfRule type="expression" dxfId="7023" priority="8405">
      <formula>#REF!=4</formula>
    </cfRule>
    <cfRule type="expression" dxfId="7022" priority="8406">
      <formula>#REF!=3</formula>
    </cfRule>
    <cfRule type="expression" dxfId="7021" priority="8407">
      <formula>#REF!=2</formula>
    </cfRule>
    <cfRule type="expression" dxfId="7020" priority="8408">
      <formula>#REF!=1</formula>
    </cfRule>
    <cfRule type="expression" dxfId="7019" priority="8409">
      <formula>#REF!=4</formula>
    </cfRule>
    <cfRule type="expression" dxfId="7018" priority="8410">
      <formula>#REF!=3</formula>
    </cfRule>
    <cfRule type="expression" dxfId="7017" priority="8411">
      <formula>#REF!=2</formula>
    </cfRule>
    <cfRule type="expression" dxfId="7016" priority="8412">
      <formula>#REF!=1</formula>
    </cfRule>
  </conditionalFormatting>
  <conditionalFormatting sqref="H348:H349">
    <cfRule type="expression" dxfId="7015" priority="8397">
      <formula>#REF!=4</formula>
    </cfRule>
    <cfRule type="expression" dxfId="7014" priority="8398">
      <formula>#REF!=3</formula>
    </cfRule>
    <cfRule type="expression" dxfId="7013" priority="8399">
      <formula>#REF!=2</formula>
    </cfRule>
    <cfRule type="expression" dxfId="7012" priority="8400">
      <formula>#REF!=1</formula>
    </cfRule>
    <cfRule type="expression" dxfId="7011" priority="8401">
      <formula>#REF!=4</formula>
    </cfRule>
    <cfRule type="expression" dxfId="7010" priority="8402">
      <formula>#REF!=3</formula>
    </cfRule>
    <cfRule type="expression" dxfId="7009" priority="8403">
      <formula>#REF!=2</formula>
    </cfRule>
    <cfRule type="expression" dxfId="7008" priority="8404">
      <formula>#REF!=1</formula>
    </cfRule>
  </conditionalFormatting>
  <conditionalFormatting sqref="F356:G356">
    <cfRule type="expression" dxfId="7007" priority="8393">
      <formula>$V356=4</formula>
    </cfRule>
    <cfRule type="expression" dxfId="7006" priority="8394">
      <formula>$V356=3</formula>
    </cfRule>
    <cfRule type="expression" dxfId="7005" priority="8395">
      <formula>$V356=2</formula>
    </cfRule>
    <cfRule type="expression" dxfId="7004" priority="8396">
      <formula>$V356=1</formula>
    </cfRule>
  </conditionalFormatting>
  <conditionalFormatting sqref="F356">
    <cfRule type="expression" dxfId="7003" priority="8385">
      <formula>#REF!=4</formula>
    </cfRule>
    <cfRule type="expression" dxfId="7002" priority="8386">
      <formula>#REF!=3</formula>
    </cfRule>
    <cfRule type="expression" dxfId="7001" priority="8387">
      <formula>#REF!=2</formula>
    </cfRule>
    <cfRule type="expression" dxfId="7000" priority="8388">
      <formula>#REF!=1</formula>
    </cfRule>
    <cfRule type="expression" dxfId="6999" priority="8389">
      <formula>#REF!=4</formula>
    </cfRule>
    <cfRule type="expression" dxfId="6998" priority="8390">
      <formula>#REF!=3</formula>
    </cfRule>
    <cfRule type="expression" dxfId="6997" priority="8391">
      <formula>#REF!=2</formula>
    </cfRule>
    <cfRule type="expression" dxfId="6996" priority="8392">
      <formula>#REF!=1</formula>
    </cfRule>
  </conditionalFormatting>
  <conditionalFormatting sqref="F356">
    <cfRule type="expression" dxfId="6995" priority="8377">
      <formula>#REF!=4</formula>
    </cfRule>
    <cfRule type="expression" dxfId="6994" priority="8378">
      <formula>#REF!=3</formula>
    </cfRule>
    <cfRule type="expression" dxfId="6993" priority="8379">
      <formula>#REF!=2</formula>
    </cfRule>
    <cfRule type="expression" dxfId="6992" priority="8380">
      <formula>#REF!=1</formula>
    </cfRule>
    <cfRule type="expression" dxfId="6991" priority="8381">
      <formula>#REF!=4</formula>
    </cfRule>
    <cfRule type="expression" dxfId="6990" priority="8382">
      <formula>#REF!=3</formula>
    </cfRule>
    <cfRule type="expression" dxfId="6989" priority="8383">
      <formula>#REF!=2</formula>
    </cfRule>
    <cfRule type="expression" dxfId="6988" priority="8384">
      <formula>#REF!=1</formula>
    </cfRule>
  </conditionalFormatting>
  <conditionalFormatting sqref="G356">
    <cfRule type="expression" dxfId="6987" priority="8369">
      <formula>#REF!=4</formula>
    </cfRule>
    <cfRule type="expression" dxfId="6986" priority="8370">
      <formula>#REF!=3</formula>
    </cfRule>
    <cfRule type="expression" dxfId="6985" priority="8371">
      <formula>#REF!=2</formula>
    </cfRule>
    <cfRule type="expression" dxfId="6984" priority="8372">
      <formula>#REF!=1</formula>
    </cfRule>
    <cfRule type="expression" dxfId="6983" priority="8373">
      <formula>#REF!=4</formula>
    </cfRule>
    <cfRule type="expression" dxfId="6982" priority="8374">
      <formula>#REF!=3</formula>
    </cfRule>
    <cfRule type="expression" dxfId="6981" priority="8375">
      <formula>#REF!=2</formula>
    </cfRule>
    <cfRule type="expression" dxfId="6980" priority="8376">
      <formula>#REF!=1</formula>
    </cfRule>
  </conditionalFormatting>
  <conditionalFormatting sqref="G356">
    <cfRule type="expression" dxfId="6979" priority="8361">
      <formula>#REF!=4</formula>
    </cfRule>
    <cfRule type="expression" dxfId="6978" priority="8362">
      <formula>#REF!=3</formula>
    </cfRule>
    <cfRule type="expression" dxfId="6977" priority="8363">
      <formula>#REF!=2</formula>
    </cfRule>
    <cfRule type="expression" dxfId="6976" priority="8364">
      <formula>#REF!=1</formula>
    </cfRule>
    <cfRule type="expression" dxfId="6975" priority="8365">
      <formula>#REF!=4</formula>
    </cfRule>
    <cfRule type="expression" dxfId="6974" priority="8366">
      <formula>#REF!=3</formula>
    </cfRule>
    <cfRule type="expression" dxfId="6973" priority="8367">
      <formula>#REF!=2</formula>
    </cfRule>
    <cfRule type="expression" dxfId="6972" priority="8368">
      <formula>#REF!=1</formula>
    </cfRule>
  </conditionalFormatting>
  <conditionalFormatting sqref="E357">
    <cfRule type="expression" dxfId="6971" priority="8357">
      <formula>$V357=4</formula>
    </cfRule>
    <cfRule type="expression" dxfId="6970" priority="8358">
      <formula>$V357=3</formula>
    </cfRule>
    <cfRule type="expression" dxfId="6969" priority="8359">
      <formula>$V357=2</formula>
    </cfRule>
    <cfRule type="expression" dxfId="6968" priority="8360">
      <formula>$V357=1</formula>
    </cfRule>
  </conditionalFormatting>
  <conditionalFormatting sqref="F357:G357">
    <cfRule type="expression" dxfId="6967" priority="8353">
      <formula>$V357=4</formula>
    </cfRule>
    <cfRule type="expression" dxfId="6966" priority="8354">
      <formula>$V357=3</formula>
    </cfRule>
    <cfRule type="expression" dxfId="6965" priority="8355">
      <formula>$V357=2</formula>
    </cfRule>
    <cfRule type="expression" dxfId="6964" priority="8356">
      <formula>$V357=1</formula>
    </cfRule>
  </conditionalFormatting>
  <conditionalFormatting sqref="F357">
    <cfRule type="expression" dxfId="6963" priority="8345">
      <formula>#REF!=4</formula>
    </cfRule>
    <cfRule type="expression" dxfId="6962" priority="8346">
      <formula>#REF!=3</formula>
    </cfRule>
    <cfRule type="expression" dxfId="6961" priority="8347">
      <formula>#REF!=2</formula>
    </cfRule>
    <cfRule type="expression" dxfId="6960" priority="8348">
      <formula>#REF!=1</formula>
    </cfRule>
    <cfRule type="expression" dxfId="6959" priority="8349">
      <formula>#REF!=4</formula>
    </cfRule>
    <cfRule type="expression" dxfId="6958" priority="8350">
      <formula>#REF!=3</formula>
    </cfRule>
    <cfRule type="expression" dxfId="6957" priority="8351">
      <formula>#REF!=2</formula>
    </cfRule>
    <cfRule type="expression" dxfId="6956" priority="8352">
      <formula>#REF!=1</formula>
    </cfRule>
  </conditionalFormatting>
  <conditionalFormatting sqref="F357">
    <cfRule type="expression" dxfId="6955" priority="8337">
      <formula>#REF!=4</formula>
    </cfRule>
    <cfRule type="expression" dxfId="6954" priority="8338">
      <formula>#REF!=3</formula>
    </cfRule>
    <cfRule type="expression" dxfId="6953" priority="8339">
      <formula>#REF!=2</formula>
    </cfRule>
    <cfRule type="expression" dxfId="6952" priority="8340">
      <formula>#REF!=1</formula>
    </cfRule>
    <cfRule type="expression" dxfId="6951" priority="8341">
      <formula>#REF!=4</formula>
    </cfRule>
    <cfRule type="expression" dxfId="6950" priority="8342">
      <formula>#REF!=3</formula>
    </cfRule>
    <cfRule type="expression" dxfId="6949" priority="8343">
      <formula>#REF!=2</formula>
    </cfRule>
    <cfRule type="expression" dxfId="6948" priority="8344">
      <formula>#REF!=1</formula>
    </cfRule>
  </conditionalFormatting>
  <conditionalFormatting sqref="G357">
    <cfRule type="expression" dxfId="6947" priority="8329">
      <formula>#REF!=4</formula>
    </cfRule>
    <cfRule type="expression" dxfId="6946" priority="8330">
      <formula>#REF!=3</formula>
    </cfRule>
    <cfRule type="expression" dxfId="6945" priority="8331">
      <formula>#REF!=2</formula>
    </cfRule>
    <cfRule type="expression" dxfId="6944" priority="8332">
      <formula>#REF!=1</formula>
    </cfRule>
    <cfRule type="expression" dxfId="6943" priority="8333">
      <formula>#REF!=4</formula>
    </cfRule>
    <cfRule type="expression" dxfId="6942" priority="8334">
      <formula>#REF!=3</formula>
    </cfRule>
    <cfRule type="expression" dxfId="6941" priority="8335">
      <formula>#REF!=2</formula>
    </cfRule>
    <cfRule type="expression" dxfId="6940" priority="8336">
      <formula>#REF!=1</formula>
    </cfRule>
  </conditionalFormatting>
  <conditionalFormatting sqref="G357">
    <cfRule type="expression" dxfId="6939" priority="8321">
      <formula>#REF!=4</formula>
    </cfRule>
    <cfRule type="expression" dxfId="6938" priority="8322">
      <formula>#REF!=3</formula>
    </cfRule>
    <cfRule type="expression" dxfId="6937" priority="8323">
      <formula>#REF!=2</formula>
    </cfRule>
    <cfRule type="expression" dxfId="6936" priority="8324">
      <formula>#REF!=1</formula>
    </cfRule>
    <cfRule type="expression" dxfId="6935" priority="8325">
      <formula>#REF!=4</formula>
    </cfRule>
    <cfRule type="expression" dxfId="6934" priority="8326">
      <formula>#REF!=3</formula>
    </cfRule>
    <cfRule type="expression" dxfId="6933" priority="8327">
      <formula>#REF!=2</formula>
    </cfRule>
    <cfRule type="expression" dxfId="6932" priority="8328">
      <formula>#REF!=1</formula>
    </cfRule>
  </conditionalFormatting>
  <conditionalFormatting sqref="F358:G358">
    <cfRule type="expression" dxfId="6931" priority="8305">
      <formula>$V358=4</formula>
    </cfRule>
    <cfRule type="expression" dxfId="6930" priority="8306">
      <formula>$V358=3</formula>
    </cfRule>
    <cfRule type="expression" dxfId="6929" priority="8307">
      <formula>$V358=2</formula>
    </cfRule>
    <cfRule type="expression" dxfId="6928" priority="8308">
      <formula>$V358=1</formula>
    </cfRule>
  </conditionalFormatting>
  <conditionalFormatting sqref="F358">
    <cfRule type="expression" dxfId="6927" priority="8297">
      <formula>#REF!=4</formula>
    </cfRule>
    <cfRule type="expression" dxfId="6926" priority="8298">
      <formula>#REF!=3</formula>
    </cfRule>
    <cfRule type="expression" dxfId="6925" priority="8299">
      <formula>#REF!=2</formula>
    </cfRule>
    <cfRule type="expression" dxfId="6924" priority="8300">
      <formula>#REF!=1</formula>
    </cfRule>
    <cfRule type="expression" dxfId="6923" priority="8301">
      <formula>#REF!=4</formula>
    </cfRule>
    <cfRule type="expression" dxfId="6922" priority="8302">
      <formula>#REF!=3</formula>
    </cfRule>
    <cfRule type="expression" dxfId="6921" priority="8303">
      <formula>#REF!=2</formula>
    </cfRule>
    <cfRule type="expression" dxfId="6920" priority="8304">
      <formula>#REF!=1</formula>
    </cfRule>
  </conditionalFormatting>
  <conditionalFormatting sqref="F358">
    <cfRule type="expression" dxfId="6919" priority="8289">
      <formula>#REF!=4</formula>
    </cfRule>
    <cfRule type="expression" dxfId="6918" priority="8290">
      <formula>#REF!=3</formula>
    </cfRule>
    <cfRule type="expression" dxfId="6917" priority="8291">
      <formula>#REF!=2</formula>
    </cfRule>
    <cfRule type="expression" dxfId="6916" priority="8292">
      <formula>#REF!=1</formula>
    </cfRule>
    <cfRule type="expression" dxfId="6915" priority="8293">
      <formula>#REF!=4</formula>
    </cfRule>
    <cfRule type="expression" dxfId="6914" priority="8294">
      <formula>#REF!=3</formula>
    </cfRule>
    <cfRule type="expression" dxfId="6913" priority="8295">
      <formula>#REF!=2</formula>
    </cfRule>
    <cfRule type="expression" dxfId="6912" priority="8296">
      <formula>#REF!=1</formula>
    </cfRule>
  </conditionalFormatting>
  <conditionalFormatting sqref="G358">
    <cfRule type="expression" dxfId="6911" priority="8281">
      <formula>#REF!=4</formula>
    </cfRule>
    <cfRule type="expression" dxfId="6910" priority="8282">
      <formula>#REF!=3</formula>
    </cfRule>
    <cfRule type="expression" dxfId="6909" priority="8283">
      <formula>#REF!=2</formula>
    </cfRule>
    <cfRule type="expression" dxfId="6908" priority="8284">
      <formula>#REF!=1</formula>
    </cfRule>
    <cfRule type="expression" dxfId="6907" priority="8285">
      <formula>#REF!=4</formula>
    </cfRule>
    <cfRule type="expression" dxfId="6906" priority="8286">
      <formula>#REF!=3</formula>
    </cfRule>
    <cfRule type="expression" dxfId="6905" priority="8287">
      <formula>#REF!=2</formula>
    </cfRule>
    <cfRule type="expression" dxfId="6904" priority="8288">
      <formula>#REF!=1</formula>
    </cfRule>
  </conditionalFormatting>
  <conditionalFormatting sqref="G358">
    <cfRule type="expression" dxfId="6903" priority="8273">
      <formula>#REF!=4</formula>
    </cfRule>
    <cfRule type="expression" dxfId="6902" priority="8274">
      <formula>#REF!=3</formula>
    </cfRule>
    <cfRule type="expression" dxfId="6901" priority="8275">
      <formula>#REF!=2</formula>
    </cfRule>
    <cfRule type="expression" dxfId="6900" priority="8276">
      <formula>#REF!=1</formula>
    </cfRule>
    <cfRule type="expression" dxfId="6899" priority="8277">
      <formula>#REF!=4</formula>
    </cfRule>
    <cfRule type="expression" dxfId="6898" priority="8278">
      <formula>#REF!=3</formula>
    </cfRule>
    <cfRule type="expression" dxfId="6897" priority="8279">
      <formula>#REF!=2</formula>
    </cfRule>
    <cfRule type="expression" dxfId="6896" priority="8280">
      <formula>#REF!=1</formula>
    </cfRule>
  </conditionalFormatting>
  <conditionalFormatting sqref="T337 V337">
    <cfRule type="expression" dxfId="6895" priority="8257">
      <formula>$V337=4</formula>
    </cfRule>
    <cfRule type="expression" dxfId="6894" priority="8258">
      <formula>$V337=3</formula>
    </cfRule>
    <cfRule type="expression" dxfId="6893" priority="8259">
      <formula>$V337=2</formula>
    </cfRule>
    <cfRule type="expression" dxfId="6892" priority="8260">
      <formula>$V337=1</formula>
    </cfRule>
  </conditionalFormatting>
  <conditionalFormatting sqref="U337">
    <cfRule type="expression" dxfId="6891" priority="8253">
      <formula>$V337=4</formula>
    </cfRule>
    <cfRule type="expression" dxfId="6890" priority="8254">
      <formula>$V337=3</formula>
    </cfRule>
    <cfRule type="expression" dxfId="6889" priority="8255">
      <formula>$V337=2</formula>
    </cfRule>
    <cfRule type="expression" dxfId="6888" priority="8256">
      <formula>$V337=1</formula>
    </cfRule>
  </conditionalFormatting>
  <conditionalFormatting sqref="U337">
    <cfRule type="expression" dxfId="6887" priority="8249">
      <formula>$V337=4</formula>
    </cfRule>
    <cfRule type="expression" dxfId="6886" priority="8250">
      <formula>$V337=3</formula>
    </cfRule>
    <cfRule type="expression" dxfId="6885" priority="8251">
      <formula>$V337=2</formula>
    </cfRule>
    <cfRule type="expression" dxfId="6884" priority="8252">
      <formula>$V337=1</formula>
    </cfRule>
  </conditionalFormatting>
  <conditionalFormatting sqref="U337">
    <cfRule type="expression" dxfId="6883" priority="8245">
      <formula>$V337=4</formula>
    </cfRule>
    <cfRule type="expression" dxfId="6882" priority="8246">
      <formula>$V337=3</formula>
    </cfRule>
    <cfRule type="expression" dxfId="6881" priority="8247">
      <formula>$V337=2</formula>
    </cfRule>
    <cfRule type="expression" dxfId="6880" priority="8248">
      <formula>$V337=1</formula>
    </cfRule>
  </conditionalFormatting>
  <conditionalFormatting sqref="U337">
    <cfRule type="expression" dxfId="6879" priority="8241">
      <formula>$V337=4</formula>
    </cfRule>
    <cfRule type="expression" dxfId="6878" priority="8242">
      <formula>$V337=3</formula>
    </cfRule>
    <cfRule type="expression" dxfId="6877" priority="8243">
      <formula>$V337=2</formula>
    </cfRule>
    <cfRule type="expression" dxfId="6876" priority="8244">
      <formula>$V337=1</formula>
    </cfRule>
  </conditionalFormatting>
  <conditionalFormatting sqref="H345:H346">
    <cfRule type="expression" dxfId="6875" priority="8225">
      <formula>$V345=4</formula>
    </cfRule>
    <cfRule type="expression" dxfId="6874" priority="8226">
      <formula>$V345=3</formula>
    </cfRule>
    <cfRule type="expression" dxfId="6873" priority="8227">
      <formula>$V345=2</formula>
    </cfRule>
    <cfRule type="expression" dxfId="6872" priority="8228">
      <formula>$V345=1</formula>
    </cfRule>
  </conditionalFormatting>
  <conditionalFormatting sqref="H345:H346">
    <cfRule type="expression" dxfId="6871" priority="8217">
      <formula>#REF!=4</formula>
    </cfRule>
    <cfRule type="expression" dxfId="6870" priority="8218">
      <formula>#REF!=3</formula>
    </cfRule>
    <cfRule type="expression" dxfId="6869" priority="8219">
      <formula>#REF!=2</formula>
    </cfRule>
    <cfRule type="expression" dxfId="6868" priority="8220">
      <formula>#REF!=1</formula>
    </cfRule>
    <cfRule type="expression" dxfId="6867" priority="8221">
      <formula>#REF!=4</formula>
    </cfRule>
    <cfRule type="expression" dxfId="6866" priority="8222">
      <formula>#REF!=3</formula>
    </cfRule>
    <cfRule type="expression" dxfId="6865" priority="8223">
      <formula>#REF!=2</formula>
    </cfRule>
    <cfRule type="expression" dxfId="6864" priority="8224">
      <formula>#REF!=1</formula>
    </cfRule>
  </conditionalFormatting>
  <conditionalFormatting sqref="U345:U346">
    <cfRule type="expression" dxfId="6863" priority="8213">
      <formula>$V345=4</formula>
    </cfRule>
    <cfRule type="expression" dxfId="6862" priority="8214">
      <formula>$V345=3</formula>
    </cfRule>
    <cfRule type="expression" dxfId="6861" priority="8215">
      <formula>$V345=2</formula>
    </cfRule>
    <cfRule type="expression" dxfId="6860" priority="8216">
      <formula>$V345=1</formula>
    </cfRule>
  </conditionalFormatting>
  <conditionalFormatting sqref="U357">
    <cfRule type="expression" dxfId="6859" priority="8209">
      <formula>$V357=4</formula>
    </cfRule>
    <cfRule type="expression" dxfId="6858" priority="8210">
      <formula>$V357=3</formula>
    </cfRule>
    <cfRule type="expression" dxfId="6857" priority="8211">
      <formula>$V357=2</formula>
    </cfRule>
    <cfRule type="expression" dxfId="6856" priority="8212">
      <formula>$V357=1</formula>
    </cfRule>
  </conditionalFormatting>
  <conditionalFormatting sqref="H357">
    <cfRule type="expression" dxfId="6855" priority="8205">
      <formula>$V357=4</formula>
    </cfRule>
    <cfRule type="expression" dxfId="6854" priority="8206">
      <formula>$V357=3</formula>
    </cfRule>
    <cfRule type="expression" dxfId="6853" priority="8207">
      <formula>$V357=2</formula>
    </cfRule>
    <cfRule type="expression" dxfId="6852" priority="8208">
      <formula>$V357=1</formula>
    </cfRule>
  </conditionalFormatting>
  <conditionalFormatting sqref="H357">
    <cfRule type="expression" dxfId="6851" priority="8197">
      <formula>#REF!=4</formula>
    </cfRule>
    <cfRule type="expression" dxfId="6850" priority="8198">
      <formula>#REF!=3</formula>
    </cfRule>
    <cfRule type="expression" dxfId="6849" priority="8199">
      <formula>#REF!=2</formula>
    </cfRule>
    <cfRule type="expression" dxfId="6848" priority="8200">
      <formula>#REF!=1</formula>
    </cfRule>
    <cfRule type="expression" dxfId="6847" priority="8201">
      <formula>#REF!=4</formula>
    </cfRule>
    <cfRule type="expression" dxfId="6846" priority="8202">
      <formula>#REF!=3</formula>
    </cfRule>
    <cfRule type="expression" dxfId="6845" priority="8203">
      <formula>#REF!=2</formula>
    </cfRule>
    <cfRule type="expression" dxfId="6844" priority="8204">
      <formula>#REF!=1</formula>
    </cfRule>
  </conditionalFormatting>
  <conditionalFormatting sqref="F359:G359">
    <cfRule type="expression" dxfId="6843" priority="8193">
      <formula>$V359=4</formula>
    </cfRule>
    <cfRule type="expression" dxfId="6842" priority="8194">
      <formula>$V359=3</formula>
    </cfRule>
    <cfRule type="expression" dxfId="6841" priority="8195">
      <formula>$V359=2</formula>
    </cfRule>
    <cfRule type="expression" dxfId="6840" priority="8196">
      <formula>$V359=1</formula>
    </cfRule>
  </conditionalFormatting>
  <conditionalFormatting sqref="F359">
    <cfRule type="expression" dxfId="6839" priority="8185">
      <formula>#REF!=4</formula>
    </cfRule>
    <cfRule type="expression" dxfId="6838" priority="8186">
      <formula>#REF!=3</formula>
    </cfRule>
    <cfRule type="expression" dxfId="6837" priority="8187">
      <formula>#REF!=2</formula>
    </cfRule>
    <cfRule type="expression" dxfId="6836" priority="8188">
      <formula>#REF!=1</formula>
    </cfRule>
    <cfRule type="expression" dxfId="6835" priority="8189">
      <formula>#REF!=4</formula>
    </cfRule>
    <cfRule type="expression" dxfId="6834" priority="8190">
      <formula>#REF!=3</formula>
    </cfRule>
    <cfRule type="expression" dxfId="6833" priority="8191">
      <formula>#REF!=2</formula>
    </cfRule>
    <cfRule type="expression" dxfId="6832" priority="8192">
      <formula>#REF!=1</formula>
    </cfRule>
  </conditionalFormatting>
  <conditionalFormatting sqref="F359">
    <cfRule type="expression" dxfId="6831" priority="8177">
      <formula>#REF!=4</formula>
    </cfRule>
    <cfRule type="expression" dxfId="6830" priority="8178">
      <formula>#REF!=3</formula>
    </cfRule>
    <cfRule type="expression" dxfId="6829" priority="8179">
      <formula>#REF!=2</formula>
    </cfRule>
    <cfRule type="expression" dxfId="6828" priority="8180">
      <formula>#REF!=1</formula>
    </cfRule>
    <cfRule type="expression" dxfId="6827" priority="8181">
      <formula>#REF!=4</formula>
    </cfRule>
    <cfRule type="expression" dxfId="6826" priority="8182">
      <formula>#REF!=3</formula>
    </cfRule>
    <cfRule type="expression" dxfId="6825" priority="8183">
      <formula>#REF!=2</formula>
    </cfRule>
    <cfRule type="expression" dxfId="6824" priority="8184">
      <formula>#REF!=1</formula>
    </cfRule>
  </conditionalFormatting>
  <conditionalFormatting sqref="G359">
    <cfRule type="expression" dxfId="6823" priority="8169">
      <formula>#REF!=4</formula>
    </cfRule>
    <cfRule type="expression" dxfId="6822" priority="8170">
      <formula>#REF!=3</formula>
    </cfRule>
    <cfRule type="expression" dxfId="6821" priority="8171">
      <formula>#REF!=2</formula>
    </cfRule>
    <cfRule type="expression" dxfId="6820" priority="8172">
      <formula>#REF!=1</formula>
    </cfRule>
    <cfRule type="expression" dxfId="6819" priority="8173">
      <formula>#REF!=4</formula>
    </cfRule>
    <cfRule type="expression" dxfId="6818" priority="8174">
      <formula>#REF!=3</formula>
    </cfRule>
    <cfRule type="expression" dxfId="6817" priority="8175">
      <formula>#REF!=2</formula>
    </cfRule>
    <cfRule type="expression" dxfId="6816" priority="8176">
      <formula>#REF!=1</formula>
    </cfRule>
  </conditionalFormatting>
  <conditionalFormatting sqref="G359">
    <cfRule type="expression" dxfId="6815" priority="8161">
      <formula>#REF!=4</formula>
    </cfRule>
    <cfRule type="expression" dxfId="6814" priority="8162">
      <formula>#REF!=3</formula>
    </cfRule>
    <cfRule type="expression" dxfId="6813" priority="8163">
      <formula>#REF!=2</formula>
    </cfRule>
    <cfRule type="expression" dxfId="6812" priority="8164">
      <formula>#REF!=1</formula>
    </cfRule>
    <cfRule type="expression" dxfId="6811" priority="8165">
      <formula>#REF!=4</formula>
    </cfRule>
    <cfRule type="expression" dxfId="6810" priority="8166">
      <formula>#REF!=3</formula>
    </cfRule>
    <cfRule type="expression" dxfId="6809" priority="8167">
      <formula>#REF!=2</formula>
    </cfRule>
    <cfRule type="expression" dxfId="6808" priority="8168">
      <formula>#REF!=1</formula>
    </cfRule>
  </conditionalFormatting>
  <conditionalFormatting sqref="F360:G360 F361">
    <cfRule type="expression" dxfId="6807" priority="8145">
      <formula>$V360=4</formula>
    </cfRule>
    <cfRule type="expression" dxfId="6806" priority="8146">
      <formula>$V360=3</formula>
    </cfRule>
    <cfRule type="expression" dxfId="6805" priority="8147">
      <formula>$V360=2</formula>
    </cfRule>
    <cfRule type="expression" dxfId="6804" priority="8148">
      <formula>$V360=1</formula>
    </cfRule>
  </conditionalFormatting>
  <conditionalFormatting sqref="F360:F361">
    <cfRule type="expression" dxfId="6803" priority="8137">
      <formula>#REF!=4</formula>
    </cfRule>
    <cfRule type="expression" dxfId="6802" priority="8138">
      <formula>#REF!=3</formula>
    </cfRule>
    <cfRule type="expression" dxfId="6801" priority="8139">
      <formula>#REF!=2</formula>
    </cfRule>
    <cfRule type="expression" dxfId="6800" priority="8140">
      <formula>#REF!=1</formula>
    </cfRule>
    <cfRule type="expression" dxfId="6799" priority="8141">
      <formula>#REF!=4</formula>
    </cfRule>
    <cfRule type="expression" dxfId="6798" priority="8142">
      <formula>#REF!=3</formula>
    </cfRule>
    <cfRule type="expression" dxfId="6797" priority="8143">
      <formula>#REF!=2</formula>
    </cfRule>
    <cfRule type="expression" dxfId="6796" priority="8144">
      <formula>#REF!=1</formula>
    </cfRule>
  </conditionalFormatting>
  <conditionalFormatting sqref="F360:F361">
    <cfRule type="expression" dxfId="6795" priority="8129">
      <formula>#REF!=4</formula>
    </cfRule>
    <cfRule type="expression" dxfId="6794" priority="8130">
      <formula>#REF!=3</formula>
    </cfRule>
    <cfRule type="expression" dxfId="6793" priority="8131">
      <formula>#REF!=2</formula>
    </cfRule>
    <cfRule type="expression" dxfId="6792" priority="8132">
      <formula>#REF!=1</formula>
    </cfRule>
    <cfRule type="expression" dxfId="6791" priority="8133">
      <formula>#REF!=4</formula>
    </cfRule>
    <cfRule type="expression" dxfId="6790" priority="8134">
      <formula>#REF!=3</formula>
    </cfRule>
    <cfRule type="expression" dxfId="6789" priority="8135">
      <formula>#REF!=2</formula>
    </cfRule>
    <cfRule type="expression" dxfId="6788" priority="8136">
      <formula>#REF!=1</formula>
    </cfRule>
  </conditionalFormatting>
  <conditionalFormatting sqref="G360">
    <cfRule type="expression" dxfId="6787" priority="8121">
      <formula>#REF!=4</formula>
    </cfRule>
    <cfRule type="expression" dxfId="6786" priority="8122">
      <formula>#REF!=3</formula>
    </cfRule>
    <cfRule type="expression" dxfId="6785" priority="8123">
      <formula>#REF!=2</formula>
    </cfRule>
    <cfRule type="expression" dxfId="6784" priority="8124">
      <formula>#REF!=1</formula>
    </cfRule>
    <cfRule type="expression" dxfId="6783" priority="8125">
      <formula>#REF!=4</formula>
    </cfRule>
    <cfRule type="expression" dxfId="6782" priority="8126">
      <formula>#REF!=3</formula>
    </cfRule>
    <cfRule type="expression" dxfId="6781" priority="8127">
      <formula>#REF!=2</formula>
    </cfRule>
    <cfRule type="expression" dxfId="6780" priority="8128">
      <formula>#REF!=1</formula>
    </cfRule>
  </conditionalFormatting>
  <conditionalFormatting sqref="G360">
    <cfRule type="expression" dxfId="6779" priority="8113">
      <formula>#REF!=4</formula>
    </cfRule>
    <cfRule type="expression" dxfId="6778" priority="8114">
      <formula>#REF!=3</formula>
    </cfRule>
    <cfRule type="expression" dxfId="6777" priority="8115">
      <formula>#REF!=2</formula>
    </cfRule>
    <cfRule type="expression" dxfId="6776" priority="8116">
      <formula>#REF!=1</formula>
    </cfRule>
    <cfRule type="expression" dxfId="6775" priority="8117">
      <formula>#REF!=4</formula>
    </cfRule>
    <cfRule type="expression" dxfId="6774" priority="8118">
      <formula>#REF!=3</formula>
    </cfRule>
    <cfRule type="expression" dxfId="6773" priority="8119">
      <formula>#REF!=2</formula>
    </cfRule>
    <cfRule type="expression" dxfId="6772" priority="8120">
      <formula>#REF!=1</formula>
    </cfRule>
  </conditionalFormatting>
  <conditionalFormatting sqref="U335">
    <cfRule type="expression" dxfId="6771" priority="8081">
      <formula>$V335=4</formula>
    </cfRule>
    <cfRule type="expression" dxfId="6770" priority="8082">
      <formula>$V335=3</formula>
    </cfRule>
    <cfRule type="expression" dxfId="6769" priority="8083">
      <formula>$V335=2</formula>
    </cfRule>
    <cfRule type="expression" dxfId="6768" priority="8084">
      <formula>$V335=1</formula>
    </cfRule>
  </conditionalFormatting>
  <conditionalFormatting sqref="V335">
    <cfRule type="expression" dxfId="6767" priority="8097">
      <formula>$V335=4</formula>
    </cfRule>
    <cfRule type="expression" dxfId="6766" priority="8098">
      <formula>$V335=3</formula>
    </cfRule>
    <cfRule type="expression" dxfId="6765" priority="8099">
      <formula>$V335=2</formula>
    </cfRule>
    <cfRule type="expression" dxfId="6764" priority="8100">
      <formula>$V335=1</formula>
    </cfRule>
  </conditionalFormatting>
  <conditionalFormatting sqref="U335">
    <cfRule type="expression" dxfId="6763" priority="8093">
      <formula>$V335=4</formula>
    </cfRule>
    <cfRule type="expression" dxfId="6762" priority="8094">
      <formula>$V335=3</formula>
    </cfRule>
    <cfRule type="expression" dxfId="6761" priority="8095">
      <formula>$V335=2</formula>
    </cfRule>
    <cfRule type="expression" dxfId="6760" priority="8096">
      <formula>$V335=1</formula>
    </cfRule>
  </conditionalFormatting>
  <conditionalFormatting sqref="U335">
    <cfRule type="expression" dxfId="6759" priority="8089">
      <formula>$V335=4</formula>
    </cfRule>
    <cfRule type="expression" dxfId="6758" priority="8090">
      <formula>$V335=3</formula>
    </cfRule>
    <cfRule type="expression" dxfId="6757" priority="8091">
      <formula>$V335=2</formula>
    </cfRule>
    <cfRule type="expression" dxfId="6756" priority="8092">
      <formula>$V335=1</formula>
    </cfRule>
  </conditionalFormatting>
  <conditionalFormatting sqref="U335">
    <cfRule type="expression" dxfId="6755" priority="8085">
      <formula>$V335=4</formula>
    </cfRule>
    <cfRule type="expression" dxfId="6754" priority="8086">
      <formula>$V335=3</formula>
    </cfRule>
    <cfRule type="expression" dxfId="6753" priority="8087">
      <formula>$V335=2</formula>
    </cfRule>
    <cfRule type="expression" dxfId="6752" priority="8088">
      <formula>$V335=1</formula>
    </cfRule>
  </conditionalFormatting>
  <conditionalFormatting sqref="U328">
    <cfRule type="expression" dxfId="6751" priority="8077">
      <formula>$V328=4</formula>
    </cfRule>
    <cfRule type="expression" dxfId="6750" priority="8078">
      <formula>$V328=3</formula>
    </cfRule>
    <cfRule type="expression" dxfId="6749" priority="8079">
      <formula>$V328=2</formula>
    </cfRule>
    <cfRule type="expression" dxfId="6748" priority="8080">
      <formula>$V328=1</formula>
    </cfRule>
  </conditionalFormatting>
  <conditionalFormatting sqref="U360:U361">
    <cfRule type="expression" dxfId="6747" priority="8073">
      <formula>$V360=4</formula>
    </cfRule>
    <cfRule type="expression" dxfId="6746" priority="8074">
      <formula>$V360=3</formula>
    </cfRule>
    <cfRule type="expression" dxfId="6745" priority="8075">
      <formula>$V360=2</formula>
    </cfRule>
    <cfRule type="expression" dxfId="6744" priority="8076">
      <formula>$V360=1</formula>
    </cfRule>
  </conditionalFormatting>
  <conditionalFormatting sqref="H360:H361">
    <cfRule type="expression" dxfId="6743" priority="8069">
      <formula>$V360=4</formula>
    </cfRule>
    <cfRule type="expression" dxfId="6742" priority="8070">
      <formula>$V360=3</formula>
    </cfRule>
    <cfRule type="expression" dxfId="6741" priority="8071">
      <formula>$V360=2</formula>
    </cfRule>
    <cfRule type="expression" dxfId="6740" priority="8072">
      <formula>$V360=1</formula>
    </cfRule>
  </conditionalFormatting>
  <conditionalFormatting sqref="H360:H361">
    <cfRule type="expression" dxfId="6739" priority="8061">
      <formula>#REF!=4</formula>
    </cfRule>
    <cfRule type="expression" dxfId="6738" priority="8062">
      <formula>#REF!=3</formula>
    </cfRule>
    <cfRule type="expression" dxfId="6737" priority="8063">
      <formula>#REF!=2</formula>
    </cfRule>
    <cfRule type="expression" dxfId="6736" priority="8064">
      <formula>#REF!=1</formula>
    </cfRule>
    <cfRule type="expression" dxfId="6735" priority="8065">
      <formula>#REF!=4</formula>
    </cfRule>
    <cfRule type="expression" dxfId="6734" priority="8066">
      <formula>#REF!=3</formula>
    </cfRule>
    <cfRule type="expression" dxfId="6733" priority="8067">
      <formula>#REF!=2</formula>
    </cfRule>
    <cfRule type="expression" dxfId="6732" priority="8068">
      <formula>#REF!=1</formula>
    </cfRule>
  </conditionalFormatting>
  <conditionalFormatting sqref="H352">
    <cfRule type="expression" dxfId="6731" priority="8057">
      <formula>$V352=4</formula>
    </cfRule>
    <cfRule type="expression" dxfId="6730" priority="8058">
      <formula>$V352=3</formula>
    </cfRule>
    <cfRule type="expression" dxfId="6729" priority="8059">
      <formula>$V352=2</formula>
    </cfRule>
    <cfRule type="expression" dxfId="6728" priority="8060">
      <formula>$V352=1</formula>
    </cfRule>
  </conditionalFormatting>
  <conditionalFormatting sqref="H352">
    <cfRule type="expression" dxfId="6727" priority="8049">
      <formula>#REF!=4</formula>
    </cfRule>
    <cfRule type="expression" dxfId="6726" priority="8050">
      <formula>#REF!=3</formula>
    </cfRule>
    <cfRule type="expression" dxfId="6725" priority="8051">
      <formula>#REF!=2</formula>
    </cfRule>
    <cfRule type="expression" dxfId="6724" priority="8052">
      <formula>#REF!=1</formula>
    </cfRule>
    <cfRule type="expression" dxfId="6723" priority="8053">
      <formula>#REF!=4</formula>
    </cfRule>
    <cfRule type="expression" dxfId="6722" priority="8054">
      <formula>#REF!=3</formula>
    </cfRule>
    <cfRule type="expression" dxfId="6721" priority="8055">
      <formula>#REF!=2</formula>
    </cfRule>
    <cfRule type="expression" dxfId="6720" priority="8056">
      <formula>#REF!=1</formula>
    </cfRule>
  </conditionalFormatting>
  <conditionalFormatting sqref="U352">
    <cfRule type="expression" dxfId="6719" priority="8045">
      <formula>$V352=4</formula>
    </cfRule>
    <cfRule type="expression" dxfId="6718" priority="8046">
      <formula>$V352=3</formula>
    </cfRule>
    <cfRule type="expression" dxfId="6717" priority="8047">
      <formula>$V352=2</formula>
    </cfRule>
    <cfRule type="expression" dxfId="6716" priority="8048">
      <formula>$V352=1</formula>
    </cfRule>
  </conditionalFormatting>
  <conditionalFormatting sqref="E362:E369 G362:G369">
    <cfRule type="expression" dxfId="6715" priority="8041">
      <formula>$V362=4</formula>
    </cfRule>
    <cfRule type="expression" dxfId="6714" priority="8042">
      <formula>$V362=3</formula>
    </cfRule>
    <cfRule type="expression" dxfId="6713" priority="8043">
      <formula>$V362=2</formula>
    </cfRule>
    <cfRule type="expression" dxfId="6712" priority="8044">
      <formula>$V362=1</formula>
    </cfRule>
  </conditionalFormatting>
  <conditionalFormatting sqref="G362:G369">
    <cfRule type="expression" dxfId="6711" priority="8033">
      <formula>#REF!=4</formula>
    </cfRule>
    <cfRule type="expression" dxfId="6710" priority="8034">
      <formula>#REF!=3</formula>
    </cfRule>
    <cfRule type="expression" dxfId="6709" priority="8035">
      <formula>#REF!=2</formula>
    </cfRule>
    <cfRule type="expression" dxfId="6708" priority="8036">
      <formula>#REF!=1</formula>
    </cfRule>
    <cfRule type="expression" dxfId="6707" priority="8037">
      <formula>#REF!=4</formula>
    </cfRule>
    <cfRule type="expression" dxfId="6706" priority="8038">
      <formula>#REF!=3</formula>
    </cfRule>
    <cfRule type="expression" dxfId="6705" priority="8039">
      <formula>#REF!=2</formula>
    </cfRule>
    <cfRule type="expression" dxfId="6704" priority="8040">
      <formula>#REF!=1</formula>
    </cfRule>
  </conditionalFormatting>
  <conditionalFormatting sqref="G362:G369">
    <cfRule type="expression" dxfId="6703" priority="8025">
      <formula>#REF!=4</formula>
    </cfRule>
    <cfRule type="expression" dxfId="6702" priority="8026">
      <formula>#REF!=3</formula>
    </cfRule>
    <cfRule type="expression" dxfId="6701" priority="8027">
      <formula>#REF!=2</formula>
    </cfRule>
    <cfRule type="expression" dxfId="6700" priority="8028">
      <formula>#REF!=1</formula>
    </cfRule>
    <cfRule type="expression" dxfId="6699" priority="8029">
      <formula>#REF!=4</formula>
    </cfRule>
    <cfRule type="expression" dxfId="6698" priority="8030">
      <formula>#REF!=3</formula>
    </cfRule>
    <cfRule type="expression" dxfId="6697" priority="8031">
      <formula>#REF!=2</formula>
    </cfRule>
    <cfRule type="expression" dxfId="6696" priority="8032">
      <formula>#REF!=1</formula>
    </cfRule>
  </conditionalFormatting>
  <conditionalFormatting sqref="F362:F369">
    <cfRule type="expression" dxfId="6695" priority="8021">
      <formula>$V362=4</formula>
    </cfRule>
    <cfRule type="expression" dxfId="6694" priority="8022">
      <formula>$V362=3</formula>
    </cfRule>
    <cfRule type="expression" dxfId="6693" priority="8023">
      <formula>$V362=2</formula>
    </cfRule>
    <cfRule type="expression" dxfId="6692" priority="8024">
      <formula>$V362=1</formula>
    </cfRule>
  </conditionalFormatting>
  <conditionalFormatting sqref="F362:F369">
    <cfRule type="expression" dxfId="6691" priority="8013">
      <formula>#REF!=4</formula>
    </cfRule>
    <cfRule type="expression" dxfId="6690" priority="8014">
      <formula>#REF!=3</formula>
    </cfRule>
    <cfRule type="expression" dxfId="6689" priority="8015">
      <formula>#REF!=2</formula>
    </cfRule>
    <cfRule type="expression" dxfId="6688" priority="8016">
      <formula>#REF!=1</formula>
    </cfRule>
    <cfRule type="expression" dxfId="6687" priority="8017">
      <formula>#REF!=4</formula>
    </cfRule>
    <cfRule type="expression" dxfId="6686" priority="8018">
      <formula>#REF!=3</formula>
    </cfRule>
    <cfRule type="expression" dxfId="6685" priority="8019">
      <formula>#REF!=2</formula>
    </cfRule>
    <cfRule type="expression" dxfId="6684" priority="8020">
      <formula>#REF!=1</formula>
    </cfRule>
  </conditionalFormatting>
  <conditionalFormatting sqref="F362:F369">
    <cfRule type="expression" dxfId="6683" priority="8005">
      <formula>#REF!=4</formula>
    </cfRule>
    <cfRule type="expression" dxfId="6682" priority="8006">
      <formula>#REF!=3</formula>
    </cfRule>
    <cfRule type="expression" dxfId="6681" priority="8007">
      <formula>#REF!=2</formula>
    </cfRule>
    <cfRule type="expression" dxfId="6680" priority="8008">
      <formula>#REF!=1</formula>
    </cfRule>
    <cfRule type="expression" dxfId="6679" priority="8009">
      <formula>#REF!=4</formula>
    </cfRule>
    <cfRule type="expression" dxfId="6678" priority="8010">
      <formula>#REF!=3</formula>
    </cfRule>
    <cfRule type="expression" dxfId="6677" priority="8011">
      <formula>#REF!=2</formula>
    </cfRule>
    <cfRule type="expression" dxfId="6676" priority="8012">
      <formula>#REF!=1</formula>
    </cfRule>
  </conditionalFormatting>
  <conditionalFormatting sqref="E370 G370">
    <cfRule type="expression" dxfId="6675" priority="7989">
      <formula>$V370=4</formula>
    </cfRule>
    <cfRule type="expression" dxfId="6674" priority="7990">
      <formula>$V370=3</formula>
    </cfRule>
    <cfRule type="expression" dxfId="6673" priority="7991">
      <formula>$V370=2</formula>
    </cfRule>
    <cfRule type="expression" dxfId="6672" priority="7992">
      <formula>$V370=1</formula>
    </cfRule>
  </conditionalFormatting>
  <conditionalFormatting sqref="G370">
    <cfRule type="expression" dxfId="6671" priority="7981">
      <formula>#REF!=4</formula>
    </cfRule>
    <cfRule type="expression" dxfId="6670" priority="7982">
      <formula>#REF!=3</formula>
    </cfRule>
    <cfRule type="expression" dxfId="6669" priority="7983">
      <formula>#REF!=2</formula>
    </cfRule>
    <cfRule type="expression" dxfId="6668" priority="7984">
      <formula>#REF!=1</formula>
    </cfRule>
    <cfRule type="expression" dxfId="6667" priority="7985">
      <formula>#REF!=4</formula>
    </cfRule>
    <cfRule type="expression" dxfId="6666" priority="7986">
      <formula>#REF!=3</formula>
    </cfRule>
    <cfRule type="expression" dxfId="6665" priority="7987">
      <formula>#REF!=2</formula>
    </cfRule>
    <cfRule type="expression" dxfId="6664" priority="7988">
      <formula>#REF!=1</formula>
    </cfRule>
  </conditionalFormatting>
  <conditionalFormatting sqref="G370">
    <cfRule type="expression" dxfId="6663" priority="7973">
      <formula>#REF!=4</formula>
    </cfRule>
    <cfRule type="expression" dxfId="6662" priority="7974">
      <formula>#REF!=3</formula>
    </cfRule>
    <cfRule type="expression" dxfId="6661" priority="7975">
      <formula>#REF!=2</formula>
    </cfRule>
    <cfRule type="expression" dxfId="6660" priority="7976">
      <formula>#REF!=1</formula>
    </cfRule>
    <cfRule type="expression" dxfId="6659" priority="7977">
      <formula>#REF!=4</formula>
    </cfRule>
    <cfRule type="expression" dxfId="6658" priority="7978">
      <formula>#REF!=3</formula>
    </cfRule>
    <cfRule type="expression" dxfId="6657" priority="7979">
      <formula>#REF!=2</formula>
    </cfRule>
    <cfRule type="expression" dxfId="6656" priority="7980">
      <formula>#REF!=1</formula>
    </cfRule>
  </conditionalFormatting>
  <conditionalFormatting sqref="F370">
    <cfRule type="expression" dxfId="6655" priority="7969">
      <formula>$V370=4</formula>
    </cfRule>
    <cfRule type="expression" dxfId="6654" priority="7970">
      <formula>$V370=3</formula>
    </cfRule>
    <cfRule type="expression" dxfId="6653" priority="7971">
      <formula>$V370=2</formula>
    </cfRule>
    <cfRule type="expression" dxfId="6652" priority="7972">
      <formula>$V370=1</formula>
    </cfRule>
  </conditionalFormatting>
  <conditionalFormatting sqref="F370">
    <cfRule type="expression" dxfId="6651" priority="7961">
      <formula>#REF!=4</formula>
    </cfRule>
    <cfRule type="expression" dxfId="6650" priority="7962">
      <formula>#REF!=3</formula>
    </cfRule>
    <cfRule type="expression" dxfId="6649" priority="7963">
      <formula>#REF!=2</formula>
    </cfRule>
    <cfRule type="expression" dxfId="6648" priority="7964">
      <formula>#REF!=1</formula>
    </cfRule>
    <cfRule type="expression" dxfId="6647" priority="7965">
      <formula>#REF!=4</formula>
    </cfRule>
    <cfRule type="expression" dxfId="6646" priority="7966">
      <formula>#REF!=3</formula>
    </cfRule>
    <cfRule type="expression" dxfId="6645" priority="7967">
      <formula>#REF!=2</formula>
    </cfRule>
    <cfRule type="expression" dxfId="6644" priority="7968">
      <formula>#REF!=1</formula>
    </cfRule>
  </conditionalFormatting>
  <conditionalFormatting sqref="F370">
    <cfRule type="expression" dxfId="6643" priority="7953">
      <formula>#REF!=4</formula>
    </cfRule>
    <cfRule type="expression" dxfId="6642" priority="7954">
      <formula>#REF!=3</formula>
    </cfRule>
    <cfRule type="expression" dxfId="6641" priority="7955">
      <formula>#REF!=2</formula>
    </cfRule>
    <cfRule type="expression" dxfId="6640" priority="7956">
      <formula>#REF!=1</formula>
    </cfRule>
    <cfRule type="expression" dxfId="6639" priority="7957">
      <formula>#REF!=4</formula>
    </cfRule>
    <cfRule type="expression" dxfId="6638" priority="7958">
      <formula>#REF!=3</formula>
    </cfRule>
    <cfRule type="expression" dxfId="6637" priority="7959">
      <formula>#REF!=2</formula>
    </cfRule>
    <cfRule type="expression" dxfId="6636" priority="7960">
      <formula>#REF!=1</formula>
    </cfRule>
  </conditionalFormatting>
  <conditionalFormatting sqref="E371 G371">
    <cfRule type="expression" dxfId="6635" priority="7937">
      <formula>$V371=4</formula>
    </cfRule>
    <cfRule type="expression" dxfId="6634" priority="7938">
      <formula>$V371=3</formula>
    </cfRule>
    <cfRule type="expression" dxfId="6633" priority="7939">
      <formula>$V371=2</formula>
    </cfRule>
    <cfRule type="expression" dxfId="6632" priority="7940">
      <formula>$V371=1</formula>
    </cfRule>
  </conditionalFormatting>
  <conditionalFormatting sqref="G371">
    <cfRule type="expression" dxfId="6631" priority="7929">
      <formula>#REF!=4</formula>
    </cfRule>
    <cfRule type="expression" dxfId="6630" priority="7930">
      <formula>#REF!=3</formula>
    </cfRule>
    <cfRule type="expression" dxfId="6629" priority="7931">
      <formula>#REF!=2</formula>
    </cfRule>
    <cfRule type="expression" dxfId="6628" priority="7932">
      <formula>#REF!=1</formula>
    </cfRule>
    <cfRule type="expression" dxfId="6627" priority="7933">
      <formula>#REF!=4</formula>
    </cfRule>
    <cfRule type="expression" dxfId="6626" priority="7934">
      <formula>#REF!=3</formula>
    </cfRule>
    <cfRule type="expression" dxfId="6625" priority="7935">
      <formula>#REF!=2</formula>
    </cfRule>
    <cfRule type="expression" dxfId="6624" priority="7936">
      <formula>#REF!=1</formula>
    </cfRule>
  </conditionalFormatting>
  <conditionalFormatting sqref="G371">
    <cfRule type="expression" dxfId="6623" priority="7921">
      <formula>#REF!=4</formula>
    </cfRule>
    <cfRule type="expression" dxfId="6622" priority="7922">
      <formula>#REF!=3</formula>
    </cfRule>
    <cfRule type="expression" dxfId="6621" priority="7923">
      <formula>#REF!=2</formula>
    </cfRule>
    <cfRule type="expression" dxfId="6620" priority="7924">
      <formula>#REF!=1</formula>
    </cfRule>
    <cfRule type="expression" dxfId="6619" priority="7925">
      <formula>#REF!=4</formula>
    </cfRule>
    <cfRule type="expression" dxfId="6618" priority="7926">
      <formula>#REF!=3</formula>
    </cfRule>
    <cfRule type="expression" dxfId="6617" priority="7927">
      <formula>#REF!=2</formula>
    </cfRule>
    <cfRule type="expression" dxfId="6616" priority="7928">
      <formula>#REF!=1</formula>
    </cfRule>
  </conditionalFormatting>
  <conditionalFormatting sqref="F371">
    <cfRule type="expression" dxfId="6615" priority="7917">
      <formula>$V371=4</formula>
    </cfRule>
    <cfRule type="expression" dxfId="6614" priority="7918">
      <formula>$V371=3</formula>
    </cfRule>
    <cfRule type="expression" dxfId="6613" priority="7919">
      <formula>$V371=2</formula>
    </cfRule>
    <cfRule type="expression" dxfId="6612" priority="7920">
      <formula>$V371=1</formula>
    </cfRule>
  </conditionalFormatting>
  <conditionalFormatting sqref="F371">
    <cfRule type="expression" dxfId="6611" priority="7909">
      <formula>#REF!=4</formula>
    </cfRule>
    <cfRule type="expression" dxfId="6610" priority="7910">
      <formula>#REF!=3</formula>
    </cfRule>
    <cfRule type="expression" dxfId="6609" priority="7911">
      <formula>#REF!=2</formula>
    </cfRule>
    <cfRule type="expression" dxfId="6608" priority="7912">
      <formula>#REF!=1</formula>
    </cfRule>
    <cfRule type="expression" dxfId="6607" priority="7913">
      <formula>#REF!=4</formula>
    </cfRule>
    <cfRule type="expression" dxfId="6606" priority="7914">
      <formula>#REF!=3</formula>
    </cfRule>
    <cfRule type="expression" dxfId="6605" priority="7915">
      <formula>#REF!=2</formula>
    </cfRule>
    <cfRule type="expression" dxfId="6604" priority="7916">
      <formula>#REF!=1</formula>
    </cfRule>
  </conditionalFormatting>
  <conditionalFormatting sqref="F371">
    <cfRule type="expression" dxfId="6603" priority="7901">
      <formula>#REF!=4</formula>
    </cfRule>
    <cfRule type="expression" dxfId="6602" priority="7902">
      <formula>#REF!=3</formula>
    </cfRule>
    <cfRule type="expression" dxfId="6601" priority="7903">
      <formula>#REF!=2</formula>
    </cfRule>
    <cfRule type="expression" dxfId="6600" priority="7904">
      <formula>#REF!=1</formula>
    </cfRule>
    <cfRule type="expression" dxfId="6599" priority="7905">
      <formula>#REF!=4</formula>
    </cfRule>
    <cfRule type="expression" dxfId="6598" priority="7906">
      <formula>#REF!=3</formula>
    </cfRule>
    <cfRule type="expression" dxfId="6597" priority="7907">
      <formula>#REF!=2</formula>
    </cfRule>
    <cfRule type="expression" dxfId="6596" priority="7908">
      <formula>#REF!=1</formula>
    </cfRule>
  </conditionalFormatting>
  <conditionalFormatting sqref="G372">
    <cfRule type="expression" dxfId="6595" priority="7885">
      <formula>$V372=4</formula>
    </cfRule>
    <cfRule type="expression" dxfId="6594" priority="7886">
      <formula>$V372=3</formula>
    </cfRule>
    <cfRule type="expression" dxfId="6593" priority="7887">
      <formula>$V372=2</formula>
    </cfRule>
    <cfRule type="expression" dxfId="6592" priority="7888">
      <formula>$V372=1</formula>
    </cfRule>
  </conditionalFormatting>
  <conditionalFormatting sqref="G372">
    <cfRule type="expression" dxfId="6591" priority="7877">
      <formula>#REF!=4</formula>
    </cfRule>
    <cfRule type="expression" dxfId="6590" priority="7878">
      <formula>#REF!=3</formula>
    </cfRule>
    <cfRule type="expression" dxfId="6589" priority="7879">
      <formula>#REF!=2</formula>
    </cfRule>
    <cfRule type="expression" dxfId="6588" priority="7880">
      <formula>#REF!=1</formula>
    </cfRule>
    <cfRule type="expression" dxfId="6587" priority="7881">
      <formula>#REF!=4</formula>
    </cfRule>
    <cfRule type="expression" dxfId="6586" priority="7882">
      <formula>#REF!=3</formula>
    </cfRule>
    <cfRule type="expression" dxfId="6585" priority="7883">
      <formula>#REF!=2</formula>
    </cfRule>
    <cfRule type="expression" dxfId="6584" priority="7884">
      <formula>#REF!=1</formula>
    </cfRule>
  </conditionalFormatting>
  <conditionalFormatting sqref="G372">
    <cfRule type="expression" dxfId="6583" priority="7869">
      <formula>#REF!=4</formula>
    </cfRule>
    <cfRule type="expression" dxfId="6582" priority="7870">
      <formula>#REF!=3</formula>
    </cfRule>
    <cfRule type="expression" dxfId="6581" priority="7871">
      <formula>#REF!=2</formula>
    </cfRule>
    <cfRule type="expression" dxfId="6580" priority="7872">
      <formula>#REF!=1</formula>
    </cfRule>
    <cfRule type="expression" dxfId="6579" priority="7873">
      <formula>#REF!=4</formula>
    </cfRule>
    <cfRule type="expression" dxfId="6578" priority="7874">
      <formula>#REF!=3</formula>
    </cfRule>
    <cfRule type="expression" dxfId="6577" priority="7875">
      <formula>#REF!=2</formula>
    </cfRule>
    <cfRule type="expression" dxfId="6576" priority="7876">
      <formula>#REF!=1</formula>
    </cfRule>
  </conditionalFormatting>
  <conditionalFormatting sqref="F372">
    <cfRule type="expression" dxfId="6575" priority="7865">
      <formula>$V372=4</formula>
    </cfRule>
    <cfRule type="expression" dxfId="6574" priority="7866">
      <formula>$V372=3</formula>
    </cfRule>
    <cfRule type="expression" dxfId="6573" priority="7867">
      <formula>$V372=2</formula>
    </cfRule>
    <cfRule type="expression" dxfId="6572" priority="7868">
      <formula>$V372=1</formula>
    </cfRule>
  </conditionalFormatting>
  <conditionalFormatting sqref="F372">
    <cfRule type="expression" dxfId="6571" priority="7857">
      <formula>#REF!=4</formula>
    </cfRule>
    <cfRule type="expression" dxfId="6570" priority="7858">
      <formula>#REF!=3</formula>
    </cfRule>
    <cfRule type="expression" dxfId="6569" priority="7859">
      <formula>#REF!=2</formula>
    </cfRule>
    <cfRule type="expression" dxfId="6568" priority="7860">
      <formula>#REF!=1</formula>
    </cfRule>
    <cfRule type="expression" dxfId="6567" priority="7861">
      <formula>#REF!=4</formula>
    </cfRule>
    <cfRule type="expression" dxfId="6566" priority="7862">
      <formula>#REF!=3</formula>
    </cfRule>
    <cfRule type="expression" dxfId="6565" priority="7863">
      <formula>#REF!=2</formula>
    </cfRule>
    <cfRule type="expression" dxfId="6564" priority="7864">
      <formula>#REF!=1</formula>
    </cfRule>
  </conditionalFormatting>
  <conditionalFormatting sqref="F372">
    <cfRule type="expression" dxfId="6563" priority="7849">
      <formula>#REF!=4</formula>
    </cfRule>
    <cfRule type="expression" dxfId="6562" priority="7850">
      <formula>#REF!=3</formula>
    </cfRule>
    <cfRule type="expression" dxfId="6561" priority="7851">
      <formula>#REF!=2</formula>
    </cfRule>
    <cfRule type="expression" dxfId="6560" priority="7852">
      <formula>#REF!=1</formula>
    </cfRule>
    <cfRule type="expression" dxfId="6559" priority="7853">
      <formula>#REF!=4</formula>
    </cfRule>
    <cfRule type="expression" dxfId="6558" priority="7854">
      <formula>#REF!=3</formula>
    </cfRule>
    <cfRule type="expression" dxfId="6557" priority="7855">
      <formula>#REF!=2</formula>
    </cfRule>
    <cfRule type="expression" dxfId="6556" priority="7856">
      <formula>#REF!=1</formula>
    </cfRule>
  </conditionalFormatting>
  <conditionalFormatting sqref="B373:E373 C374:C380 B374:B376">
    <cfRule type="expression" dxfId="6555" priority="7845">
      <formula>$V373=4</formula>
    </cfRule>
    <cfRule type="expression" dxfId="6554" priority="7846">
      <formula>$V373=3</formula>
    </cfRule>
    <cfRule type="expression" dxfId="6553" priority="7847">
      <formula>$V373=2</formula>
    </cfRule>
    <cfRule type="expression" dxfId="6552" priority="7848">
      <formula>$V373=1</formula>
    </cfRule>
  </conditionalFormatting>
  <conditionalFormatting sqref="G373">
    <cfRule type="expression" dxfId="6551" priority="7841">
      <formula>$V373=4</formula>
    </cfRule>
    <cfRule type="expression" dxfId="6550" priority="7842">
      <formula>$V373=3</formula>
    </cfRule>
    <cfRule type="expression" dxfId="6549" priority="7843">
      <formula>$V373=2</formula>
    </cfRule>
    <cfRule type="expression" dxfId="6548" priority="7844">
      <formula>$V373=1</formula>
    </cfRule>
  </conditionalFormatting>
  <conditionalFormatting sqref="G373">
    <cfRule type="expression" dxfId="6547" priority="7833">
      <formula>#REF!=4</formula>
    </cfRule>
    <cfRule type="expression" dxfId="6546" priority="7834">
      <formula>#REF!=3</formula>
    </cfRule>
    <cfRule type="expression" dxfId="6545" priority="7835">
      <formula>#REF!=2</formula>
    </cfRule>
    <cfRule type="expression" dxfId="6544" priority="7836">
      <formula>#REF!=1</formula>
    </cfRule>
    <cfRule type="expression" dxfId="6543" priority="7837">
      <formula>#REF!=4</formula>
    </cfRule>
    <cfRule type="expression" dxfId="6542" priority="7838">
      <formula>#REF!=3</formula>
    </cfRule>
    <cfRule type="expression" dxfId="6541" priority="7839">
      <formula>#REF!=2</formula>
    </cfRule>
    <cfRule type="expression" dxfId="6540" priority="7840">
      <formula>#REF!=1</formula>
    </cfRule>
  </conditionalFormatting>
  <conditionalFormatting sqref="G373">
    <cfRule type="expression" dxfId="6539" priority="7825">
      <formula>#REF!=4</formula>
    </cfRule>
    <cfRule type="expression" dxfId="6538" priority="7826">
      <formula>#REF!=3</formula>
    </cfRule>
    <cfRule type="expression" dxfId="6537" priority="7827">
      <formula>#REF!=2</formula>
    </cfRule>
    <cfRule type="expression" dxfId="6536" priority="7828">
      <formula>#REF!=1</formula>
    </cfRule>
    <cfRule type="expression" dxfId="6535" priority="7829">
      <formula>#REF!=4</formula>
    </cfRule>
    <cfRule type="expression" dxfId="6534" priority="7830">
      <formula>#REF!=3</formula>
    </cfRule>
    <cfRule type="expression" dxfId="6533" priority="7831">
      <formula>#REF!=2</formula>
    </cfRule>
    <cfRule type="expression" dxfId="6532" priority="7832">
      <formula>#REF!=1</formula>
    </cfRule>
  </conditionalFormatting>
  <conditionalFormatting sqref="F373">
    <cfRule type="expression" dxfId="6531" priority="7821">
      <formula>$V373=4</formula>
    </cfRule>
    <cfRule type="expression" dxfId="6530" priority="7822">
      <formula>$V373=3</formula>
    </cfRule>
    <cfRule type="expression" dxfId="6529" priority="7823">
      <formula>$V373=2</formula>
    </cfRule>
    <cfRule type="expression" dxfId="6528" priority="7824">
      <formula>$V373=1</formula>
    </cfRule>
  </conditionalFormatting>
  <conditionalFormatting sqref="F373">
    <cfRule type="expression" dxfId="6527" priority="7813">
      <formula>#REF!=4</formula>
    </cfRule>
    <cfRule type="expression" dxfId="6526" priority="7814">
      <formula>#REF!=3</formula>
    </cfRule>
    <cfRule type="expression" dxfId="6525" priority="7815">
      <formula>#REF!=2</formula>
    </cfRule>
    <cfRule type="expression" dxfId="6524" priority="7816">
      <formula>#REF!=1</formula>
    </cfRule>
    <cfRule type="expression" dxfId="6523" priority="7817">
      <formula>#REF!=4</formula>
    </cfRule>
    <cfRule type="expression" dxfId="6522" priority="7818">
      <formula>#REF!=3</formula>
    </cfRule>
    <cfRule type="expression" dxfId="6521" priority="7819">
      <formula>#REF!=2</formula>
    </cfRule>
    <cfRule type="expression" dxfId="6520" priority="7820">
      <formula>#REF!=1</formula>
    </cfRule>
  </conditionalFormatting>
  <conditionalFormatting sqref="F373">
    <cfRule type="expression" dxfId="6519" priority="7805">
      <formula>#REF!=4</formula>
    </cfRule>
    <cfRule type="expression" dxfId="6518" priority="7806">
      <formula>#REF!=3</formula>
    </cfRule>
    <cfRule type="expression" dxfId="6517" priority="7807">
      <formula>#REF!=2</formula>
    </cfRule>
    <cfRule type="expression" dxfId="6516" priority="7808">
      <formula>#REF!=1</formula>
    </cfRule>
    <cfRule type="expression" dxfId="6515" priority="7809">
      <formula>#REF!=4</formula>
    </cfRule>
    <cfRule type="expression" dxfId="6514" priority="7810">
      <formula>#REF!=3</formula>
    </cfRule>
    <cfRule type="expression" dxfId="6513" priority="7811">
      <formula>#REF!=2</formula>
    </cfRule>
    <cfRule type="expression" dxfId="6512" priority="7812">
      <formula>#REF!=1</formula>
    </cfRule>
  </conditionalFormatting>
  <conditionalFormatting sqref="U350:U351">
    <cfRule type="expression" dxfId="6511" priority="7801">
      <formula>$V350=4</formula>
    </cfRule>
    <cfRule type="expression" dxfId="6510" priority="7802">
      <formula>$V350=3</formula>
    </cfRule>
    <cfRule type="expression" dxfId="6509" priority="7803">
      <formula>$V350=2</formula>
    </cfRule>
    <cfRule type="expression" dxfId="6508" priority="7804">
      <formula>$V350=1</formula>
    </cfRule>
  </conditionalFormatting>
  <conditionalFormatting sqref="U350:U351">
    <cfRule type="expression" dxfId="6507" priority="7797">
      <formula>$V350=4</formula>
    </cfRule>
    <cfRule type="expression" dxfId="6506" priority="7798">
      <formula>$V350=3</formula>
    </cfRule>
    <cfRule type="expression" dxfId="6505" priority="7799">
      <formula>$V350=2</formula>
    </cfRule>
    <cfRule type="expression" dxfId="6504" priority="7800">
      <formula>$V350=1</formula>
    </cfRule>
  </conditionalFormatting>
  <conditionalFormatting sqref="U350:U351">
    <cfRule type="expression" dxfId="6503" priority="7793">
      <formula>$V350=4</formula>
    </cfRule>
    <cfRule type="expression" dxfId="6502" priority="7794">
      <formula>$V350=3</formula>
    </cfRule>
    <cfRule type="expression" dxfId="6501" priority="7795">
      <formula>$V350=2</formula>
    </cfRule>
    <cfRule type="expression" dxfId="6500" priority="7796">
      <formula>$V350=1</formula>
    </cfRule>
  </conditionalFormatting>
  <conditionalFormatting sqref="U350:U351">
    <cfRule type="expression" dxfId="6499" priority="7789">
      <formula>$V350=4</formula>
    </cfRule>
    <cfRule type="expression" dxfId="6498" priority="7790">
      <formula>$V350=3</formula>
    </cfRule>
    <cfRule type="expression" dxfId="6497" priority="7791">
      <formula>$V350=2</formula>
    </cfRule>
    <cfRule type="expression" dxfId="6496" priority="7792">
      <formula>$V350=1</formula>
    </cfRule>
  </conditionalFormatting>
  <conditionalFormatting sqref="U350:U351">
    <cfRule type="expression" dxfId="6495" priority="7785">
      <formula>$V350=4</formula>
    </cfRule>
    <cfRule type="expression" dxfId="6494" priority="7786">
      <formula>$V350=3</formula>
    </cfRule>
    <cfRule type="expression" dxfId="6493" priority="7787">
      <formula>$V350=2</formula>
    </cfRule>
    <cfRule type="expression" dxfId="6492" priority="7788">
      <formula>$V350=1</formula>
    </cfRule>
  </conditionalFormatting>
  <conditionalFormatting sqref="U350:U351">
    <cfRule type="expression" dxfId="6491" priority="7781">
      <formula>$V350=4</formula>
    </cfRule>
    <cfRule type="expression" dxfId="6490" priority="7782">
      <formula>$V350=3</formula>
    </cfRule>
    <cfRule type="expression" dxfId="6489" priority="7783">
      <formula>$V350=2</formula>
    </cfRule>
    <cfRule type="expression" dxfId="6488" priority="7784">
      <formula>$V350=1</formula>
    </cfRule>
  </conditionalFormatting>
  <conditionalFormatting sqref="U350:U351">
    <cfRule type="expression" dxfId="6487" priority="7777">
      <formula>$V350=4</formula>
    </cfRule>
    <cfRule type="expression" dxfId="6486" priority="7778">
      <formula>$V350=3</formula>
    </cfRule>
    <cfRule type="expression" dxfId="6485" priority="7779">
      <formula>$V350=2</formula>
    </cfRule>
    <cfRule type="expression" dxfId="6484" priority="7780">
      <formula>$V350=1</formula>
    </cfRule>
  </conditionalFormatting>
  <conditionalFormatting sqref="U350:U351">
    <cfRule type="expression" dxfId="6483" priority="7773">
      <formula>$V350=4</formula>
    </cfRule>
    <cfRule type="expression" dxfId="6482" priority="7774">
      <formula>$V350=3</formula>
    </cfRule>
    <cfRule type="expression" dxfId="6481" priority="7775">
      <formula>$V350=2</formula>
    </cfRule>
    <cfRule type="expression" dxfId="6480" priority="7776">
      <formula>$V350=1</formula>
    </cfRule>
  </conditionalFormatting>
  <conditionalFormatting sqref="U350:U351">
    <cfRule type="expression" dxfId="6479" priority="7769">
      <formula>$V350=4</formula>
    </cfRule>
    <cfRule type="expression" dxfId="6478" priority="7770">
      <formula>$V350=3</formula>
    </cfRule>
    <cfRule type="expression" dxfId="6477" priority="7771">
      <formula>$V350=2</formula>
    </cfRule>
    <cfRule type="expression" dxfId="6476" priority="7772">
      <formula>$V350=1</formula>
    </cfRule>
  </conditionalFormatting>
  <conditionalFormatting sqref="H350:H351">
    <cfRule type="expression" dxfId="6475" priority="7765">
      <formula>$V350=4</formula>
    </cfRule>
    <cfRule type="expression" dxfId="6474" priority="7766">
      <formula>$V350=3</formula>
    </cfRule>
    <cfRule type="expression" dxfId="6473" priority="7767">
      <formula>$V350=2</formula>
    </cfRule>
    <cfRule type="expression" dxfId="6472" priority="7768">
      <formula>$V350=1</formula>
    </cfRule>
  </conditionalFormatting>
  <conditionalFormatting sqref="H350:H351">
    <cfRule type="expression" dxfId="6471" priority="7757">
      <formula>#REF!=4</formula>
    </cfRule>
    <cfRule type="expression" dxfId="6470" priority="7758">
      <formula>#REF!=3</formula>
    </cfRule>
    <cfRule type="expression" dxfId="6469" priority="7759">
      <formula>#REF!=2</formula>
    </cfRule>
    <cfRule type="expression" dxfId="6468" priority="7760">
      <formula>#REF!=1</formula>
    </cfRule>
    <cfRule type="expression" dxfId="6467" priority="7761">
      <formula>#REF!=4</formula>
    </cfRule>
    <cfRule type="expression" dxfId="6466" priority="7762">
      <formula>#REF!=3</formula>
    </cfRule>
    <cfRule type="expression" dxfId="6465" priority="7763">
      <formula>#REF!=2</formula>
    </cfRule>
    <cfRule type="expression" dxfId="6464" priority="7764">
      <formula>#REF!=1</formula>
    </cfRule>
  </conditionalFormatting>
  <conditionalFormatting sqref="H350:H351">
    <cfRule type="expression" dxfId="6463" priority="7749">
      <formula>#REF!=4</formula>
    </cfRule>
    <cfRule type="expression" dxfId="6462" priority="7750">
      <formula>#REF!=3</formula>
    </cfRule>
    <cfRule type="expression" dxfId="6461" priority="7751">
      <formula>#REF!=2</formula>
    </cfRule>
    <cfRule type="expression" dxfId="6460" priority="7752">
      <formula>#REF!=1</formula>
    </cfRule>
    <cfRule type="expression" dxfId="6459" priority="7753">
      <formula>#REF!=4</formula>
    </cfRule>
    <cfRule type="expression" dxfId="6458" priority="7754">
      <formula>#REF!=3</formula>
    </cfRule>
    <cfRule type="expression" dxfId="6457" priority="7755">
      <formula>#REF!=2</formula>
    </cfRule>
    <cfRule type="expression" dxfId="6456" priority="7756">
      <formula>#REF!=1</formula>
    </cfRule>
  </conditionalFormatting>
  <conditionalFormatting sqref="U368:U370">
    <cfRule type="expression" dxfId="6455" priority="7745">
      <formula>$V368=4</formula>
    </cfRule>
    <cfRule type="expression" dxfId="6454" priority="7746">
      <formula>$V368=3</formula>
    </cfRule>
    <cfRule type="expression" dxfId="6453" priority="7747">
      <formula>$V368=2</formula>
    </cfRule>
    <cfRule type="expression" dxfId="6452" priority="7748">
      <formula>$V368=1</formula>
    </cfRule>
  </conditionalFormatting>
  <conditionalFormatting sqref="H368:H370">
    <cfRule type="expression" dxfId="6451" priority="7741">
      <formula>$V368=4</formula>
    </cfRule>
    <cfRule type="expression" dxfId="6450" priority="7742">
      <formula>$V368=3</formula>
    </cfRule>
    <cfRule type="expression" dxfId="6449" priority="7743">
      <formula>$V368=2</formula>
    </cfRule>
    <cfRule type="expression" dxfId="6448" priority="7744">
      <formula>$V368=1</formula>
    </cfRule>
  </conditionalFormatting>
  <conditionalFormatting sqref="H368:H370">
    <cfRule type="expression" dxfId="6447" priority="7733">
      <formula>#REF!=4</formula>
    </cfRule>
    <cfRule type="expression" dxfId="6446" priority="7734">
      <formula>#REF!=3</formula>
    </cfRule>
    <cfRule type="expression" dxfId="6445" priority="7735">
      <formula>#REF!=2</formula>
    </cfRule>
    <cfRule type="expression" dxfId="6444" priority="7736">
      <formula>#REF!=1</formula>
    </cfRule>
    <cfRule type="expression" dxfId="6443" priority="7737">
      <formula>#REF!=4</formula>
    </cfRule>
    <cfRule type="expression" dxfId="6442" priority="7738">
      <formula>#REF!=3</formula>
    </cfRule>
    <cfRule type="expression" dxfId="6441" priority="7739">
      <formula>#REF!=2</formula>
    </cfRule>
    <cfRule type="expression" dxfId="6440" priority="7740">
      <formula>#REF!=1</formula>
    </cfRule>
  </conditionalFormatting>
  <conditionalFormatting sqref="H353">
    <cfRule type="expression" dxfId="6439" priority="7729">
      <formula>$V353=4</formula>
    </cfRule>
    <cfRule type="expression" dxfId="6438" priority="7730">
      <formula>$V353=3</formula>
    </cfRule>
    <cfRule type="expression" dxfId="6437" priority="7731">
      <formula>$V353=2</formula>
    </cfRule>
    <cfRule type="expression" dxfId="6436" priority="7732">
      <formula>$V353=1</formula>
    </cfRule>
  </conditionalFormatting>
  <conditionalFormatting sqref="H353">
    <cfRule type="expression" dxfId="6435" priority="7721">
      <formula>#REF!=4</formula>
    </cfRule>
    <cfRule type="expression" dxfId="6434" priority="7722">
      <formula>#REF!=3</formula>
    </cfRule>
    <cfRule type="expression" dxfId="6433" priority="7723">
      <formula>#REF!=2</formula>
    </cfRule>
    <cfRule type="expression" dxfId="6432" priority="7724">
      <formula>#REF!=1</formula>
    </cfRule>
    <cfRule type="expression" dxfId="6431" priority="7725">
      <formula>#REF!=4</formula>
    </cfRule>
    <cfRule type="expression" dxfId="6430" priority="7726">
      <formula>#REF!=3</formula>
    </cfRule>
    <cfRule type="expression" dxfId="6429" priority="7727">
      <formula>#REF!=2</formula>
    </cfRule>
    <cfRule type="expression" dxfId="6428" priority="7728">
      <formula>#REF!=1</formula>
    </cfRule>
  </conditionalFormatting>
  <conditionalFormatting sqref="U353">
    <cfRule type="expression" dxfId="6427" priority="7717">
      <formula>$V353=4</formula>
    </cfRule>
    <cfRule type="expression" dxfId="6426" priority="7718">
      <formula>$V353=3</formula>
    </cfRule>
    <cfRule type="expression" dxfId="6425" priority="7719">
      <formula>$V353=2</formula>
    </cfRule>
    <cfRule type="expression" dxfId="6424" priority="7720">
      <formula>$V353=1</formula>
    </cfRule>
  </conditionalFormatting>
  <conditionalFormatting sqref="U358:U359">
    <cfRule type="expression" dxfId="6423" priority="7713">
      <formula>$V358=4</formula>
    </cfRule>
    <cfRule type="expression" dxfId="6422" priority="7714">
      <formula>$V358=3</formula>
    </cfRule>
    <cfRule type="expression" dxfId="6421" priority="7715">
      <formula>$V358=2</formula>
    </cfRule>
    <cfRule type="expression" dxfId="6420" priority="7716">
      <formula>$V358=1</formula>
    </cfRule>
  </conditionalFormatting>
  <conditionalFormatting sqref="H358:H359">
    <cfRule type="expression" dxfId="6419" priority="7709">
      <formula>$V358=4</formula>
    </cfRule>
    <cfRule type="expression" dxfId="6418" priority="7710">
      <formula>$V358=3</formula>
    </cfRule>
    <cfRule type="expression" dxfId="6417" priority="7711">
      <formula>$V358=2</formula>
    </cfRule>
    <cfRule type="expression" dxfId="6416" priority="7712">
      <formula>$V358=1</formula>
    </cfRule>
  </conditionalFormatting>
  <conditionalFormatting sqref="H358:H359">
    <cfRule type="expression" dxfId="6415" priority="7701">
      <formula>#REF!=4</formula>
    </cfRule>
    <cfRule type="expression" dxfId="6414" priority="7702">
      <formula>#REF!=3</formula>
    </cfRule>
    <cfRule type="expression" dxfId="6413" priority="7703">
      <formula>#REF!=2</formula>
    </cfRule>
    <cfRule type="expression" dxfId="6412" priority="7704">
      <formula>#REF!=1</formula>
    </cfRule>
    <cfRule type="expression" dxfId="6411" priority="7705">
      <formula>#REF!=4</formula>
    </cfRule>
    <cfRule type="expression" dxfId="6410" priority="7706">
      <formula>#REF!=3</formula>
    </cfRule>
    <cfRule type="expression" dxfId="6409" priority="7707">
      <formula>#REF!=2</formula>
    </cfRule>
    <cfRule type="expression" dxfId="6408" priority="7708">
      <formula>#REF!=1</formula>
    </cfRule>
  </conditionalFormatting>
  <conditionalFormatting sqref="U362:U366">
    <cfRule type="expression" dxfId="6407" priority="7697">
      <formula>$V362=4</formula>
    </cfRule>
    <cfRule type="expression" dxfId="6406" priority="7698">
      <formula>$V362=3</formula>
    </cfRule>
    <cfRule type="expression" dxfId="6405" priority="7699">
      <formula>$V362=2</formula>
    </cfRule>
    <cfRule type="expression" dxfId="6404" priority="7700">
      <formula>$V362=1</formula>
    </cfRule>
  </conditionalFormatting>
  <conditionalFormatting sqref="H362">
    <cfRule type="expression" dxfId="6403" priority="7693">
      <formula>$V362=4</formula>
    </cfRule>
    <cfRule type="expression" dxfId="6402" priority="7694">
      <formula>$V362=3</formula>
    </cfRule>
    <cfRule type="expression" dxfId="6401" priority="7695">
      <formula>$V362=2</formula>
    </cfRule>
    <cfRule type="expression" dxfId="6400" priority="7696">
      <formula>$V362=1</formula>
    </cfRule>
  </conditionalFormatting>
  <conditionalFormatting sqref="H362">
    <cfRule type="expression" dxfId="6399" priority="7685">
      <formula>#REF!=4</formula>
    </cfRule>
    <cfRule type="expression" dxfId="6398" priority="7686">
      <formula>#REF!=3</formula>
    </cfRule>
    <cfRule type="expression" dxfId="6397" priority="7687">
      <formula>#REF!=2</formula>
    </cfRule>
    <cfRule type="expression" dxfId="6396" priority="7688">
      <formula>#REF!=1</formula>
    </cfRule>
    <cfRule type="expression" dxfId="6395" priority="7689">
      <formula>#REF!=4</formula>
    </cfRule>
    <cfRule type="expression" dxfId="6394" priority="7690">
      <formula>#REF!=3</formula>
    </cfRule>
    <cfRule type="expression" dxfId="6393" priority="7691">
      <formula>#REF!=2</formula>
    </cfRule>
    <cfRule type="expression" dxfId="6392" priority="7692">
      <formula>#REF!=1</formula>
    </cfRule>
  </conditionalFormatting>
  <conditionalFormatting sqref="H363">
    <cfRule type="expression" dxfId="6391" priority="7681">
      <formula>$V363=4</formula>
    </cfRule>
    <cfRule type="expression" dxfId="6390" priority="7682">
      <formula>$V363=3</formula>
    </cfRule>
    <cfRule type="expression" dxfId="6389" priority="7683">
      <formula>$V363=2</formula>
    </cfRule>
    <cfRule type="expression" dxfId="6388" priority="7684">
      <formula>$V363=1</formula>
    </cfRule>
  </conditionalFormatting>
  <conditionalFormatting sqref="H363">
    <cfRule type="expression" dxfId="6387" priority="7673">
      <formula>#REF!=4</formula>
    </cfRule>
    <cfRule type="expression" dxfId="6386" priority="7674">
      <formula>#REF!=3</formula>
    </cfRule>
    <cfRule type="expression" dxfId="6385" priority="7675">
      <formula>#REF!=2</formula>
    </cfRule>
    <cfRule type="expression" dxfId="6384" priority="7676">
      <formula>#REF!=1</formula>
    </cfRule>
    <cfRule type="expression" dxfId="6383" priority="7677">
      <formula>#REF!=4</formula>
    </cfRule>
    <cfRule type="expression" dxfId="6382" priority="7678">
      <formula>#REF!=3</formula>
    </cfRule>
    <cfRule type="expression" dxfId="6381" priority="7679">
      <formula>#REF!=2</formula>
    </cfRule>
    <cfRule type="expression" dxfId="6380" priority="7680">
      <formula>#REF!=1</formula>
    </cfRule>
  </conditionalFormatting>
  <conditionalFormatting sqref="H364">
    <cfRule type="expression" dxfId="6379" priority="7669">
      <formula>$V364=4</formula>
    </cfRule>
    <cfRule type="expression" dxfId="6378" priority="7670">
      <formula>$V364=3</formula>
    </cfRule>
    <cfRule type="expression" dxfId="6377" priority="7671">
      <formula>$V364=2</formula>
    </cfRule>
    <cfRule type="expression" dxfId="6376" priority="7672">
      <formula>$V364=1</formula>
    </cfRule>
  </conditionalFormatting>
  <conditionalFormatting sqref="H364">
    <cfRule type="expression" dxfId="6375" priority="7661">
      <formula>#REF!=4</formula>
    </cfRule>
    <cfRule type="expression" dxfId="6374" priority="7662">
      <formula>#REF!=3</formula>
    </cfRule>
    <cfRule type="expression" dxfId="6373" priority="7663">
      <formula>#REF!=2</formula>
    </cfRule>
    <cfRule type="expression" dxfId="6372" priority="7664">
      <formula>#REF!=1</formula>
    </cfRule>
    <cfRule type="expression" dxfId="6371" priority="7665">
      <formula>#REF!=4</formula>
    </cfRule>
    <cfRule type="expression" dxfId="6370" priority="7666">
      <formula>#REF!=3</formula>
    </cfRule>
    <cfRule type="expression" dxfId="6369" priority="7667">
      <formula>#REF!=2</formula>
    </cfRule>
    <cfRule type="expression" dxfId="6368" priority="7668">
      <formula>#REF!=1</formula>
    </cfRule>
  </conditionalFormatting>
  <conditionalFormatting sqref="H365:H367">
    <cfRule type="expression" dxfId="6367" priority="7657">
      <formula>$V365=4</formula>
    </cfRule>
    <cfRule type="expression" dxfId="6366" priority="7658">
      <formula>$V365=3</formula>
    </cfRule>
    <cfRule type="expression" dxfId="6365" priority="7659">
      <formula>$V365=2</formula>
    </cfRule>
    <cfRule type="expression" dxfId="6364" priority="7660">
      <formula>$V365=1</formula>
    </cfRule>
  </conditionalFormatting>
  <conditionalFormatting sqref="H365:H367">
    <cfRule type="expression" dxfId="6363" priority="7649">
      <formula>#REF!=4</formula>
    </cfRule>
    <cfRule type="expression" dxfId="6362" priority="7650">
      <formula>#REF!=3</formula>
    </cfRule>
    <cfRule type="expression" dxfId="6361" priority="7651">
      <formula>#REF!=2</formula>
    </cfRule>
    <cfRule type="expression" dxfId="6360" priority="7652">
      <formula>#REF!=1</formula>
    </cfRule>
    <cfRule type="expression" dxfId="6359" priority="7653">
      <formula>#REF!=4</formula>
    </cfRule>
    <cfRule type="expression" dxfId="6358" priority="7654">
      <formula>#REF!=3</formula>
    </cfRule>
    <cfRule type="expression" dxfId="6357" priority="7655">
      <formula>#REF!=2</formula>
    </cfRule>
    <cfRule type="expression" dxfId="6356" priority="7656">
      <formula>#REF!=1</formula>
    </cfRule>
  </conditionalFormatting>
  <conditionalFormatting sqref="U367">
    <cfRule type="expression" dxfId="6355" priority="7645">
      <formula>$V367=4</formula>
    </cfRule>
    <cfRule type="expression" dxfId="6354" priority="7646">
      <formula>$V367=3</formula>
    </cfRule>
    <cfRule type="expression" dxfId="6353" priority="7647">
      <formula>$V367=2</formula>
    </cfRule>
    <cfRule type="expression" dxfId="6352" priority="7648">
      <formula>$V367=1</formula>
    </cfRule>
  </conditionalFormatting>
  <conditionalFormatting sqref="H372">
    <cfRule type="expression" dxfId="6351" priority="7641">
      <formula>$V372=4</formula>
    </cfRule>
    <cfRule type="expression" dxfId="6350" priority="7642">
      <formula>$V372=3</formula>
    </cfRule>
    <cfRule type="expression" dxfId="6349" priority="7643">
      <formula>$V372=2</formula>
    </cfRule>
    <cfRule type="expression" dxfId="6348" priority="7644">
      <formula>$V372=1</formula>
    </cfRule>
  </conditionalFormatting>
  <conditionalFormatting sqref="H372">
    <cfRule type="expression" dxfId="6347" priority="7633">
      <formula>#REF!=4</formula>
    </cfRule>
    <cfRule type="expression" dxfId="6346" priority="7634">
      <formula>#REF!=3</formula>
    </cfRule>
    <cfRule type="expression" dxfId="6345" priority="7635">
      <formula>#REF!=2</formula>
    </cfRule>
    <cfRule type="expression" dxfId="6344" priority="7636">
      <formula>#REF!=1</formula>
    </cfRule>
    <cfRule type="expression" dxfId="6343" priority="7637">
      <formula>#REF!=4</formula>
    </cfRule>
    <cfRule type="expression" dxfId="6342" priority="7638">
      <formula>#REF!=3</formula>
    </cfRule>
    <cfRule type="expression" dxfId="6341" priority="7639">
      <formula>#REF!=2</formula>
    </cfRule>
    <cfRule type="expression" dxfId="6340" priority="7640">
      <formula>#REF!=1</formula>
    </cfRule>
  </conditionalFormatting>
  <conditionalFormatting sqref="U372">
    <cfRule type="expression" dxfId="6339" priority="7629">
      <formula>$V372=4</formula>
    </cfRule>
    <cfRule type="expression" dxfId="6338" priority="7630">
      <formula>$V372=3</formula>
    </cfRule>
    <cfRule type="expression" dxfId="6337" priority="7631">
      <formula>$V372=2</formula>
    </cfRule>
    <cfRule type="expression" dxfId="6336" priority="7632">
      <formula>$V372=1</formula>
    </cfRule>
  </conditionalFormatting>
  <conditionalFormatting sqref="G374">
    <cfRule type="expression" dxfId="6335" priority="7625">
      <formula>$V374=4</formula>
    </cfRule>
    <cfRule type="expression" dxfId="6334" priority="7626">
      <formula>$V374=3</formula>
    </cfRule>
    <cfRule type="expression" dxfId="6333" priority="7627">
      <formula>$V374=2</formula>
    </cfRule>
    <cfRule type="expression" dxfId="6332" priority="7628">
      <formula>$V374=1</formula>
    </cfRule>
  </conditionalFormatting>
  <conditionalFormatting sqref="G374">
    <cfRule type="expression" dxfId="6331" priority="7617">
      <formula>#REF!=4</formula>
    </cfRule>
    <cfRule type="expression" dxfId="6330" priority="7618">
      <formula>#REF!=3</formula>
    </cfRule>
    <cfRule type="expression" dxfId="6329" priority="7619">
      <formula>#REF!=2</formula>
    </cfRule>
    <cfRule type="expression" dxfId="6328" priority="7620">
      <formula>#REF!=1</formula>
    </cfRule>
    <cfRule type="expression" dxfId="6327" priority="7621">
      <formula>#REF!=4</formula>
    </cfRule>
    <cfRule type="expression" dxfId="6326" priority="7622">
      <formula>#REF!=3</formula>
    </cfRule>
    <cfRule type="expression" dxfId="6325" priority="7623">
      <formula>#REF!=2</formula>
    </cfRule>
    <cfRule type="expression" dxfId="6324" priority="7624">
      <formula>#REF!=1</formula>
    </cfRule>
  </conditionalFormatting>
  <conditionalFormatting sqref="G374">
    <cfRule type="expression" dxfId="6323" priority="7609">
      <formula>#REF!=4</formula>
    </cfRule>
    <cfRule type="expression" dxfId="6322" priority="7610">
      <formula>#REF!=3</formula>
    </cfRule>
    <cfRule type="expression" dxfId="6321" priority="7611">
      <formula>#REF!=2</formula>
    </cfRule>
    <cfRule type="expression" dxfId="6320" priority="7612">
      <formula>#REF!=1</formula>
    </cfRule>
    <cfRule type="expression" dxfId="6319" priority="7613">
      <formula>#REF!=4</formula>
    </cfRule>
    <cfRule type="expression" dxfId="6318" priority="7614">
      <formula>#REF!=3</formula>
    </cfRule>
    <cfRule type="expression" dxfId="6317" priority="7615">
      <formula>#REF!=2</formula>
    </cfRule>
    <cfRule type="expression" dxfId="6316" priority="7616">
      <formula>#REF!=1</formula>
    </cfRule>
  </conditionalFormatting>
  <conditionalFormatting sqref="F374">
    <cfRule type="expression" dxfId="6315" priority="7605">
      <formula>$V374=4</formula>
    </cfRule>
    <cfRule type="expression" dxfId="6314" priority="7606">
      <formula>$V374=3</formula>
    </cfRule>
    <cfRule type="expression" dxfId="6313" priority="7607">
      <formula>$V374=2</formula>
    </cfRule>
    <cfRule type="expression" dxfId="6312" priority="7608">
      <formula>$V374=1</formula>
    </cfRule>
  </conditionalFormatting>
  <conditionalFormatting sqref="F374">
    <cfRule type="expression" dxfId="6311" priority="7597">
      <formula>#REF!=4</formula>
    </cfRule>
    <cfRule type="expression" dxfId="6310" priority="7598">
      <formula>#REF!=3</formula>
    </cfRule>
    <cfRule type="expression" dxfId="6309" priority="7599">
      <formula>#REF!=2</formula>
    </cfRule>
    <cfRule type="expression" dxfId="6308" priority="7600">
      <formula>#REF!=1</formula>
    </cfRule>
    <cfRule type="expression" dxfId="6307" priority="7601">
      <formula>#REF!=4</formula>
    </cfRule>
    <cfRule type="expression" dxfId="6306" priority="7602">
      <formula>#REF!=3</formula>
    </cfRule>
    <cfRule type="expression" dxfId="6305" priority="7603">
      <formula>#REF!=2</formula>
    </cfRule>
    <cfRule type="expression" dxfId="6304" priority="7604">
      <formula>#REF!=1</formula>
    </cfRule>
  </conditionalFormatting>
  <conditionalFormatting sqref="F374">
    <cfRule type="expression" dxfId="6303" priority="7589">
      <formula>#REF!=4</formula>
    </cfRule>
    <cfRule type="expression" dxfId="6302" priority="7590">
      <formula>#REF!=3</formula>
    </cfRule>
    <cfRule type="expression" dxfId="6301" priority="7591">
      <formula>#REF!=2</formula>
    </cfRule>
    <cfRule type="expression" dxfId="6300" priority="7592">
      <formula>#REF!=1</formula>
    </cfRule>
    <cfRule type="expression" dxfId="6299" priority="7593">
      <formula>#REF!=4</formula>
    </cfRule>
    <cfRule type="expression" dxfId="6298" priority="7594">
      <formula>#REF!=3</formula>
    </cfRule>
    <cfRule type="expression" dxfId="6297" priority="7595">
      <formula>#REF!=2</formula>
    </cfRule>
    <cfRule type="expression" dxfId="6296" priority="7596">
      <formula>#REF!=1</formula>
    </cfRule>
  </conditionalFormatting>
  <conditionalFormatting sqref="E375:E380">
    <cfRule type="expression" dxfId="6295" priority="7585">
      <formula>$V375=4</formula>
    </cfRule>
    <cfRule type="expression" dxfId="6294" priority="7586">
      <formula>$V375=3</formula>
    </cfRule>
    <cfRule type="expression" dxfId="6293" priority="7587">
      <formula>$V375=2</formula>
    </cfRule>
    <cfRule type="expression" dxfId="6292" priority="7588">
      <formula>$V375=1</formula>
    </cfRule>
  </conditionalFormatting>
  <conditionalFormatting sqref="G375:G380">
    <cfRule type="expression" dxfId="6291" priority="7581">
      <formula>$V375=4</formula>
    </cfRule>
    <cfRule type="expression" dxfId="6290" priority="7582">
      <formula>$V375=3</formula>
    </cfRule>
    <cfRule type="expression" dxfId="6289" priority="7583">
      <formula>$V375=2</formula>
    </cfRule>
    <cfRule type="expression" dxfId="6288" priority="7584">
      <formula>$V375=1</formula>
    </cfRule>
  </conditionalFormatting>
  <conditionalFormatting sqref="G375:G380">
    <cfRule type="expression" dxfId="6287" priority="7573">
      <formula>#REF!=4</formula>
    </cfRule>
    <cfRule type="expression" dxfId="6286" priority="7574">
      <formula>#REF!=3</formula>
    </cfRule>
    <cfRule type="expression" dxfId="6285" priority="7575">
      <formula>#REF!=2</formula>
    </cfRule>
    <cfRule type="expression" dxfId="6284" priority="7576">
      <formula>#REF!=1</formula>
    </cfRule>
    <cfRule type="expression" dxfId="6283" priority="7577">
      <formula>#REF!=4</formula>
    </cfRule>
    <cfRule type="expression" dxfId="6282" priority="7578">
      <formula>#REF!=3</formula>
    </cfRule>
    <cfRule type="expression" dxfId="6281" priority="7579">
      <formula>#REF!=2</formula>
    </cfRule>
    <cfRule type="expression" dxfId="6280" priority="7580">
      <formula>#REF!=1</formula>
    </cfRule>
  </conditionalFormatting>
  <conditionalFormatting sqref="G375:G380">
    <cfRule type="expression" dxfId="6279" priority="7565">
      <formula>#REF!=4</formula>
    </cfRule>
    <cfRule type="expression" dxfId="6278" priority="7566">
      <formula>#REF!=3</formula>
    </cfRule>
    <cfRule type="expression" dxfId="6277" priority="7567">
      <formula>#REF!=2</formula>
    </cfRule>
    <cfRule type="expression" dxfId="6276" priority="7568">
      <formula>#REF!=1</formula>
    </cfRule>
    <cfRule type="expression" dxfId="6275" priority="7569">
      <formula>#REF!=4</formula>
    </cfRule>
    <cfRule type="expression" dxfId="6274" priority="7570">
      <formula>#REF!=3</formula>
    </cfRule>
    <cfRule type="expression" dxfId="6273" priority="7571">
      <formula>#REF!=2</formula>
    </cfRule>
    <cfRule type="expression" dxfId="6272" priority="7572">
      <formula>#REF!=1</formula>
    </cfRule>
  </conditionalFormatting>
  <conditionalFormatting sqref="F375:F380">
    <cfRule type="expression" dxfId="6271" priority="7561">
      <formula>$V375=4</formula>
    </cfRule>
    <cfRule type="expression" dxfId="6270" priority="7562">
      <formula>$V375=3</formula>
    </cfRule>
    <cfRule type="expression" dxfId="6269" priority="7563">
      <formula>$V375=2</formula>
    </cfRule>
    <cfRule type="expression" dxfId="6268" priority="7564">
      <formula>$V375=1</formula>
    </cfRule>
  </conditionalFormatting>
  <conditionalFormatting sqref="F375:F380">
    <cfRule type="expression" dxfId="6267" priority="7553">
      <formula>#REF!=4</formula>
    </cfRule>
    <cfRule type="expression" dxfId="6266" priority="7554">
      <formula>#REF!=3</formula>
    </cfRule>
    <cfRule type="expression" dxfId="6265" priority="7555">
      <formula>#REF!=2</formula>
    </cfRule>
    <cfRule type="expression" dxfId="6264" priority="7556">
      <formula>#REF!=1</formula>
    </cfRule>
    <cfRule type="expression" dxfId="6263" priority="7557">
      <formula>#REF!=4</formula>
    </cfRule>
    <cfRule type="expression" dxfId="6262" priority="7558">
      <formula>#REF!=3</formula>
    </cfRule>
    <cfRule type="expression" dxfId="6261" priority="7559">
      <formula>#REF!=2</formula>
    </cfRule>
    <cfRule type="expression" dxfId="6260" priority="7560">
      <formula>#REF!=1</formula>
    </cfRule>
  </conditionalFormatting>
  <conditionalFormatting sqref="F375:F380">
    <cfRule type="expression" dxfId="6259" priority="7545">
      <formula>#REF!=4</formula>
    </cfRule>
    <cfRule type="expression" dxfId="6258" priority="7546">
      <formula>#REF!=3</formula>
    </cfRule>
    <cfRule type="expression" dxfId="6257" priority="7547">
      <formula>#REF!=2</formula>
    </cfRule>
    <cfRule type="expression" dxfId="6256" priority="7548">
      <formula>#REF!=1</formula>
    </cfRule>
    <cfRule type="expression" dxfId="6255" priority="7549">
      <formula>#REF!=4</formula>
    </cfRule>
    <cfRule type="expression" dxfId="6254" priority="7550">
      <formula>#REF!=3</formula>
    </cfRule>
    <cfRule type="expression" dxfId="6253" priority="7551">
      <formula>#REF!=2</formula>
    </cfRule>
    <cfRule type="expression" dxfId="6252" priority="7552">
      <formula>#REF!=1</formula>
    </cfRule>
  </conditionalFormatting>
  <conditionalFormatting sqref="A381:B382">
    <cfRule type="expression" dxfId="6251" priority="7541">
      <formula>$V381=4</formula>
    </cfRule>
    <cfRule type="expression" dxfId="6250" priority="7542">
      <formula>$V381=3</formula>
    </cfRule>
    <cfRule type="expression" dxfId="6249" priority="7543">
      <formula>$V381=2</formula>
    </cfRule>
    <cfRule type="expression" dxfId="6248" priority="7544">
      <formula>$V381=1</formula>
    </cfRule>
  </conditionalFormatting>
  <conditionalFormatting sqref="E381:E382">
    <cfRule type="expression" dxfId="6247" priority="7533">
      <formula>$V381=4</formula>
    </cfRule>
    <cfRule type="expression" dxfId="6246" priority="7534">
      <formula>$V381=3</formula>
    </cfRule>
    <cfRule type="expression" dxfId="6245" priority="7535">
      <formula>$V381=2</formula>
    </cfRule>
    <cfRule type="expression" dxfId="6244" priority="7536">
      <formula>$V381=1</formula>
    </cfRule>
  </conditionalFormatting>
  <conditionalFormatting sqref="G381:G382">
    <cfRule type="expression" dxfId="6243" priority="7529">
      <formula>$V381=4</formula>
    </cfRule>
    <cfRule type="expression" dxfId="6242" priority="7530">
      <formula>$V381=3</formula>
    </cfRule>
    <cfRule type="expression" dxfId="6241" priority="7531">
      <formula>$V381=2</formula>
    </cfRule>
    <cfRule type="expression" dxfId="6240" priority="7532">
      <formula>$V381=1</formula>
    </cfRule>
  </conditionalFormatting>
  <conditionalFormatting sqref="G381:G382">
    <cfRule type="expression" dxfId="6239" priority="7521">
      <formula>#REF!=4</formula>
    </cfRule>
    <cfRule type="expression" dxfId="6238" priority="7522">
      <formula>#REF!=3</formula>
    </cfRule>
    <cfRule type="expression" dxfId="6237" priority="7523">
      <formula>#REF!=2</formula>
    </cfRule>
    <cfRule type="expression" dxfId="6236" priority="7524">
      <formula>#REF!=1</formula>
    </cfRule>
    <cfRule type="expression" dxfId="6235" priority="7525">
      <formula>#REF!=4</formula>
    </cfRule>
    <cfRule type="expression" dxfId="6234" priority="7526">
      <formula>#REF!=3</formula>
    </cfRule>
    <cfRule type="expression" dxfId="6233" priority="7527">
      <formula>#REF!=2</formula>
    </cfRule>
    <cfRule type="expression" dxfId="6232" priority="7528">
      <formula>#REF!=1</formula>
    </cfRule>
  </conditionalFormatting>
  <conditionalFormatting sqref="G381:G382">
    <cfRule type="expression" dxfId="6231" priority="7513">
      <formula>#REF!=4</formula>
    </cfRule>
    <cfRule type="expression" dxfId="6230" priority="7514">
      <formula>#REF!=3</formula>
    </cfRule>
    <cfRule type="expression" dxfId="6229" priority="7515">
      <formula>#REF!=2</formula>
    </cfRule>
    <cfRule type="expression" dxfId="6228" priority="7516">
      <formula>#REF!=1</formula>
    </cfRule>
    <cfRule type="expression" dxfId="6227" priority="7517">
      <formula>#REF!=4</formula>
    </cfRule>
    <cfRule type="expression" dxfId="6226" priority="7518">
      <formula>#REF!=3</formula>
    </cfRule>
    <cfRule type="expression" dxfId="6225" priority="7519">
      <formula>#REF!=2</formula>
    </cfRule>
    <cfRule type="expression" dxfId="6224" priority="7520">
      <formula>#REF!=1</formula>
    </cfRule>
  </conditionalFormatting>
  <conditionalFormatting sqref="F381:F382">
    <cfRule type="expression" dxfId="6223" priority="7509">
      <formula>$V381=4</formula>
    </cfRule>
    <cfRule type="expression" dxfId="6222" priority="7510">
      <formula>$V381=3</formula>
    </cfRule>
    <cfRule type="expression" dxfId="6221" priority="7511">
      <formula>$V381=2</formula>
    </cfRule>
    <cfRule type="expression" dxfId="6220" priority="7512">
      <formula>$V381=1</formula>
    </cfRule>
  </conditionalFormatting>
  <conditionalFormatting sqref="F381:F382">
    <cfRule type="expression" dxfId="6219" priority="7501">
      <formula>#REF!=4</formula>
    </cfRule>
    <cfRule type="expression" dxfId="6218" priority="7502">
      <formula>#REF!=3</formula>
    </cfRule>
    <cfRule type="expression" dxfId="6217" priority="7503">
      <formula>#REF!=2</formula>
    </cfRule>
    <cfRule type="expression" dxfId="6216" priority="7504">
      <formula>#REF!=1</formula>
    </cfRule>
    <cfRule type="expression" dxfId="6215" priority="7505">
      <formula>#REF!=4</formula>
    </cfRule>
    <cfRule type="expression" dxfId="6214" priority="7506">
      <formula>#REF!=3</formula>
    </cfRule>
    <cfRule type="expression" dxfId="6213" priority="7507">
      <formula>#REF!=2</formula>
    </cfRule>
    <cfRule type="expression" dxfId="6212" priority="7508">
      <formula>#REF!=1</formula>
    </cfRule>
  </conditionalFormatting>
  <conditionalFormatting sqref="F381:F382">
    <cfRule type="expression" dxfId="6211" priority="7493">
      <formula>#REF!=4</formula>
    </cfRule>
    <cfRule type="expression" dxfId="6210" priority="7494">
      <formula>#REF!=3</formula>
    </cfRule>
    <cfRule type="expression" dxfId="6209" priority="7495">
      <formula>#REF!=2</formula>
    </cfRule>
    <cfRule type="expression" dxfId="6208" priority="7496">
      <formula>#REF!=1</formula>
    </cfRule>
    <cfRule type="expression" dxfId="6207" priority="7497">
      <formula>#REF!=4</formula>
    </cfRule>
    <cfRule type="expression" dxfId="6206" priority="7498">
      <formula>#REF!=3</formula>
    </cfRule>
    <cfRule type="expression" dxfId="6205" priority="7499">
      <formula>#REF!=2</formula>
    </cfRule>
    <cfRule type="expression" dxfId="6204" priority="7500">
      <formula>#REF!=1</formula>
    </cfRule>
  </conditionalFormatting>
  <conditionalFormatting sqref="G383">
    <cfRule type="expression" dxfId="6203" priority="7465">
      <formula>$V383=4</formula>
    </cfRule>
    <cfRule type="expression" dxfId="6202" priority="7466">
      <formula>$V383=3</formula>
    </cfRule>
    <cfRule type="expression" dxfId="6201" priority="7467">
      <formula>$V383=2</formula>
    </cfRule>
    <cfRule type="expression" dxfId="6200" priority="7468">
      <formula>$V383=1</formula>
    </cfRule>
  </conditionalFormatting>
  <conditionalFormatting sqref="G383">
    <cfRule type="expression" dxfId="6199" priority="7457">
      <formula>#REF!=4</formula>
    </cfRule>
    <cfRule type="expression" dxfId="6198" priority="7458">
      <formula>#REF!=3</formula>
    </cfRule>
    <cfRule type="expression" dxfId="6197" priority="7459">
      <formula>#REF!=2</formula>
    </cfRule>
    <cfRule type="expression" dxfId="6196" priority="7460">
      <formula>#REF!=1</formula>
    </cfRule>
    <cfRule type="expression" dxfId="6195" priority="7461">
      <formula>#REF!=4</formula>
    </cfRule>
    <cfRule type="expression" dxfId="6194" priority="7462">
      <formula>#REF!=3</formula>
    </cfRule>
    <cfRule type="expression" dxfId="6193" priority="7463">
      <formula>#REF!=2</formula>
    </cfRule>
    <cfRule type="expression" dxfId="6192" priority="7464">
      <formula>#REF!=1</formula>
    </cfRule>
  </conditionalFormatting>
  <conditionalFormatting sqref="G383">
    <cfRule type="expression" dxfId="6191" priority="7449">
      <formula>#REF!=4</formula>
    </cfRule>
    <cfRule type="expression" dxfId="6190" priority="7450">
      <formula>#REF!=3</formula>
    </cfRule>
    <cfRule type="expression" dxfId="6189" priority="7451">
      <formula>#REF!=2</formula>
    </cfRule>
    <cfRule type="expression" dxfId="6188" priority="7452">
      <formula>#REF!=1</formula>
    </cfRule>
    <cfRule type="expression" dxfId="6187" priority="7453">
      <formula>#REF!=4</formula>
    </cfRule>
    <cfRule type="expression" dxfId="6186" priority="7454">
      <formula>#REF!=3</formula>
    </cfRule>
    <cfRule type="expression" dxfId="6185" priority="7455">
      <formula>#REF!=2</formula>
    </cfRule>
    <cfRule type="expression" dxfId="6184" priority="7456">
      <formula>#REF!=1</formula>
    </cfRule>
  </conditionalFormatting>
  <conditionalFormatting sqref="F383">
    <cfRule type="expression" dxfId="6183" priority="7445">
      <formula>$V383=4</formula>
    </cfRule>
    <cfRule type="expression" dxfId="6182" priority="7446">
      <formula>$V383=3</formula>
    </cfRule>
    <cfRule type="expression" dxfId="6181" priority="7447">
      <formula>$V383=2</formula>
    </cfRule>
    <cfRule type="expression" dxfId="6180" priority="7448">
      <formula>$V383=1</formula>
    </cfRule>
  </conditionalFormatting>
  <conditionalFormatting sqref="F383">
    <cfRule type="expression" dxfId="6179" priority="7437">
      <formula>#REF!=4</formula>
    </cfRule>
    <cfRule type="expression" dxfId="6178" priority="7438">
      <formula>#REF!=3</formula>
    </cfRule>
    <cfRule type="expression" dxfId="6177" priority="7439">
      <formula>#REF!=2</formula>
    </cfRule>
    <cfRule type="expression" dxfId="6176" priority="7440">
      <formula>#REF!=1</formula>
    </cfRule>
    <cfRule type="expression" dxfId="6175" priority="7441">
      <formula>#REF!=4</formula>
    </cfRule>
    <cfRule type="expression" dxfId="6174" priority="7442">
      <formula>#REF!=3</formula>
    </cfRule>
    <cfRule type="expression" dxfId="6173" priority="7443">
      <formula>#REF!=2</formula>
    </cfRule>
    <cfRule type="expression" dxfId="6172" priority="7444">
      <formula>#REF!=1</formula>
    </cfRule>
  </conditionalFormatting>
  <conditionalFormatting sqref="F383">
    <cfRule type="expression" dxfId="6171" priority="7429">
      <formula>#REF!=4</formula>
    </cfRule>
    <cfRule type="expression" dxfId="6170" priority="7430">
      <formula>#REF!=3</formula>
    </cfRule>
    <cfRule type="expression" dxfId="6169" priority="7431">
      <formula>#REF!=2</formula>
    </cfRule>
    <cfRule type="expression" dxfId="6168" priority="7432">
      <formula>#REF!=1</formula>
    </cfRule>
    <cfRule type="expression" dxfId="6167" priority="7433">
      <formula>#REF!=4</formula>
    </cfRule>
    <cfRule type="expression" dxfId="6166" priority="7434">
      <formula>#REF!=3</formula>
    </cfRule>
    <cfRule type="expression" dxfId="6165" priority="7435">
      <formula>#REF!=2</formula>
    </cfRule>
    <cfRule type="expression" dxfId="6164" priority="7436">
      <formula>#REF!=1</formula>
    </cfRule>
  </conditionalFormatting>
  <conditionalFormatting sqref="U374">
    <cfRule type="expression" dxfId="6163" priority="7365">
      <formula>$V374=4</formula>
    </cfRule>
    <cfRule type="expression" dxfId="6162" priority="7366">
      <formula>$V374=3</formula>
    </cfRule>
    <cfRule type="expression" dxfId="6161" priority="7367">
      <formula>$V374=2</formula>
    </cfRule>
    <cfRule type="expression" dxfId="6160" priority="7368">
      <formula>$V374=1</formula>
    </cfRule>
  </conditionalFormatting>
  <conditionalFormatting sqref="H374">
    <cfRule type="expression" dxfId="6159" priority="7361">
      <formula>$V374=4</formula>
    </cfRule>
    <cfRule type="expression" dxfId="6158" priority="7362">
      <formula>$V374=3</formula>
    </cfRule>
    <cfRule type="expression" dxfId="6157" priority="7363">
      <formula>$V374=2</formula>
    </cfRule>
    <cfRule type="expression" dxfId="6156" priority="7364">
      <formula>$V374=1</formula>
    </cfRule>
  </conditionalFormatting>
  <conditionalFormatting sqref="H374">
    <cfRule type="expression" dxfId="6155" priority="7353">
      <formula>#REF!=4</formula>
    </cfRule>
    <cfRule type="expression" dxfId="6154" priority="7354">
      <formula>#REF!=3</formula>
    </cfRule>
    <cfRule type="expression" dxfId="6153" priority="7355">
      <formula>#REF!=2</formula>
    </cfRule>
    <cfRule type="expression" dxfId="6152" priority="7356">
      <formula>#REF!=1</formula>
    </cfRule>
    <cfRule type="expression" dxfId="6151" priority="7357">
      <formula>#REF!=4</formula>
    </cfRule>
    <cfRule type="expression" dxfId="6150" priority="7358">
      <formula>#REF!=3</formula>
    </cfRule>
    <cfRule type="expression" dxfId="6149" priority="7359">
      <formula>#REF!=2</formula>
    </cfRule>
    <cfRule type="expression" dxfId="6148" priority="7360">
      <formula>#REF!=1</formula>
    </cfRule>
  </conditionalFormatting>
  <conditionalFormatting sqref="E384">
    <cfRule type="expression" dxfId="6147" priority="7349">
      <formula>$V384=4</formula>
    </cfRule>
    <cfRule type="expression" dxfId="6146" priority="7350">
      <formula>$V384=3</formula>
    </cfRule>
    <cfRule type="expression" dxfId="6145" priority="7351">
      <formula>$V384=2</formula>
    </cfRule>
    <cfRule type="expression" dxfId="6144" priority="7352">
      <formula>$V384=1</formula>
    </cfRule>
  </conditionalFormatting>
  <conditionalFormatting sqref="G384">
    <cfRule type="expression" dxfId="6143" priority="7333">
      <formula>$V384=4</formula>
    </cfRule>
    <cfRule type="expression" dxfId="6142" priority="7334">
      <formula>$V384=3</formula>
    </cfRule>
    <cfRule type="expression" dxfId="6141" priority="7335">
      <formula>$V384=2</formula>
    </cfRule>
    <cfRule type="expression" dxfId="6140" priority="7336">
      <formula>$V384=1</formula>
    </cfRule>
  </conditionalFormatting>
  <conditionalFormatting sqref="G384">
    <cfRule type="expression" dxfId="6139" priority="7325">
      <formula>#REF!=4</formula>
    </cfRule>
    <cfRule type="expression" dxfId="6138" priority="7326">
      <formula>#REF!=3</formula>
    </cfRule>
    <cfRule type="expression" dxfId="6137" priority="7327">
      <formula>#REF!=2</formula>
    </cfRule>
    <cfRule type="expression" dxfId="6136" priority="7328">
      <formula>#REF!=1</formula>
    </cfRule>
    <cfRule type="expression" dxfId="6135" priority="7329">
      <formula>#REF!=4</formula>
    </cfRule>
    <cfRule type="expression" dxfId="6134" priority="7330">
      <formula>#REF!=3</formula>
    </cfRule>
    <cfRule type="expression" dxfId="6133" priority="7331">
      <formula>#REF!=2</formula>
    </cfRule>
    <cfRule type="expression" dxfId="6132" priority="7332">
      <formula>#REF!=1</formula>
    </cfRule>
  </conditionalFormatting>
  <conditionalFormatting sqref="G384">
    <cfRule type="expression" dxfId="6131" priority="7317">
      <formula>#REF!=4</formula>
    </cfRule>
    <cfRule type="expression" dxfId="6130" priority="7318">
      <formula>#REF!=3</formula>
    </cfRule>
    <cfRule type="expression" dxfId="6129" priority="7319">
      <formula>#REF!=2</formula>
    </cfRule>
    <cfRule type="expression" dxfId="6128" priority="7320">
      <formula>#REF!=1</formula>
    </cfRule>
    <cfRule type="expression" dxfId="6127" priority="7321">
      <formula>#REF!=4</formula>
    </cfRule>
    <cfRule type="expression" dxfId="6126" priority="7322">
      <formula>#REF!=3</formula>
    </cfRule>
    <cfRule type="expression" dxfId="6125" priority="7323">
      <formula>#REF!=2</formula>
    </cfRule>
    <cfRule type="expression" dxfId="6124" priority="7324">
      <formula>#REF!=1</formula>
    </cfRule>
  </conditionalFormatting>
  <conditionalFormatting sqref="F384">
    <cfRule type="expression" dxfId="6123" priority="7313">
      <formula>$V384=4</formula>
    </cfRule>
    <cfRule type="expression" dxfId="6122" priority="7314">
      <formula>$V384=3</formula>
    </cfRule>
    <cfRule type="expression" dxfId="6121" priority="7315">
      <formula>$V384=2</formula>
    </cfRule>
    <cfRule type="expression" dxfId="6120" priority="7316">
      <formula>$V384=1</formula>
    </cfRule>
  </conditionalFormatting>
  <conditionalFormatting sqref="F384">
    <cfRule type="expression" dxfId="6119" priority="7305">
      <formula>#REF!=4</formula>
    </cfRule>
    <cfRule type="expression" dxfId="6118" priority="7306">
      <formula>#REF!=3</formula>
    </cfRule>
    <cfRule type="expression" dxfId="6117" priority="7307">
      <formula>#REF!=2</formula>
    </cfRule>
    <cfRule type="expression" dxfId="6116" priority="7308">
      <formula>#REF!=1</formula>
    </cfRule>
    <cfRule type="expression" dxfId="6115" priority="7309">
      <formula>#REF!=4</formula>
    </cfRule>
    <cfRule type="expression" dxfId="6114" priority="7310">
      <formula>#REF!=3</formula>
    </cfRule>
    <cfRule type="expression" dxfId="6113" priority="7311">
      <formula>#REF!=2</formula>
    </cfRule>
    <cfRule type="expression" dxfId="6112" priority="7312">
      <formula>#REF!=1</formula>
    </cfRule>
  </conditionalFormatting>
  <conditionalFormatting sqref="F384">
    <cfRule type="expression" dxfId="6111" priority="7297">
      <formula>#REF!=4</formula>
    </cfRule>
    <cfRule type="expression" dxfId="6110" priority="7298">
      <formula>#REF!=3</formula>
    </cfRule>
    <cfRule type="expression" dxfId="6109" priority="7299">
      <formula>#REF!=2</formula>
    </cfRule>
    <cfRule type="expression" dxfId="6108" priority="7300">
      <formula>#REF!=1</formula>
    </cfRule>
    <cfRule type="expression" dxfId="6107" priority="7301">
      <formula>#REF!=4</formula>
    </cfRule>
    <cfRule type="expression" dxfId="6106" priority="7302">
      <formula>#REF!=3</formula>
    </cfRule>
    <cfRule type="expression" dxfId="6105" priority="7303">
      <formula>#REF!=2</formula>
    </cfRule>
    <cfRule type="expression" dxfId="6104" priority="7304">
      <formula>#REF!=1</formula>
    </cfRule>
  </conditionalFormatting>
  <conditionalFormatting sqref="D385">
    <cfRule type="expression" dxfId="6103" priority="7293">
      <formula>$V385=4</formula>
    </cfRule>
    <cfRule type="expression" dxfId="6102" priority="7294">
      <formula>$V385=3</formula>
    </cfRule>
    <cfRule type="expression" dxfId="6101" priority="7295">
      <formula>$V385=2</formula>
    </cfRule>
    <cfRule type="expression" dxfId="6100" priority="7296">
      <formula>$V385=1</formula>
    </cfRule>
  </conditionalFormatting>
  <conditionalFormatting sqref="D385">
    <cfRule type="expression" dxfId="6099" priority="7229">
      <formula>$V385=4</formula>
    </cfRule>
    <cfRule type="expression" dxfId="6098" priority="7230">
      <formula>$V385=3</formula>
    </cfRule>
    <cfRule type="expression" dxfId="6097" priority="7231">
      <formula>$V385=2</formula>
    </cfRule>
    <cfRule type="expression" dxfId="6096" priority="7232">
      <formula>$V385=1</formula>
    </cfRule>
  </conditionalFormatting>
  <conditionalFormatting sqref="D386">
    <cfRule type="expression" dxfId="6095" priority="7221">
      <formula>$V386=4</formula>
    </cfRule>
    <cfRule type="expression" dxfId="6094" priority="7222">
      <formula>$V386=3</formula>
    </cfRule>
    <cfRule type="expression" dxfId="6093" priority="7223">
      <formula>$V386=2</formula>
    </cfRule>
    <cfRule type="expression" dxfId="6092" priority="7224">
      <formula>$V386=1</formula>
    </cfRule>
  </conditionalFormatting>
  <conditionalFormatting sqref="U385">
    <cfRule type="expression" dxfId="6091" priority="7217">
      <formula>$V385=4</formula>
    </cfRule>
    <cfRule type="expression" dxfId="6090" priority="7218">
      <formula>$V385=3</formula>
    </cfRule>
    <cfRule type="expression" dxfId="6089" priority="7219">
      <formula>$V385=2</formula>
    </cfRule>
    <cfRule type="expression" dxfId="6088" priority="7220">
      <formula>$V385=1</formula>
    </cfRule>
  </conditionalFormatting>
  <conditionalFormatting sqref="G387:G392">
    <cfRule type="expression" dxfId="6087" priority="7141">
      <formula>$V387=4</formula>
    </cfRule>
    <cfRule type="expression" dxfId="6086" priority="7142">
      <formula>$V387=3</formula>
    </cfRule>
    <cfRule type="expression" dxfId="6085" priority="7143">
      <formula>$V387=2</formula>
    </cfRule>
    <cfRule type="expression" dxfId="6084" priority="7144">
      <formula>$V387=1</formula>
    </cfRule>
  </conditionalFormatting>
  <conditionalFormatting sqref="G387:G392">
    <cfRule type="expression" dxfId="6083" priority="7133">
      <formula>#REF!=4</formula>
    </cfRule>
    <cfRule type="expression" dxfId="6082" priority="7134">
      <formula>#REF!=3</formula>
    </cfRule>
    <cfRule type="expression" dxfId="6081" priority="7135">
      <formula>#REF!=2</formula>
    </cfRule>
    <cfRule type="expression" dxfId="6080" priority="7136">
      <formula>#REF!=1</formula>
    </cfRule>
    <cfRule type="expression" dxfId="6079" priority="7137">
      <formula>#REF!=4</formula>
    </cfRule>
    <cfRule type="expression" dxfId="6078" priority="7138">
      <formula>#REF!=3</formula>
    </cfRule>
    <cfRule type="expression" dxfId="6077" priority="7139">
      <formula>#REF!=2</formula>
    </cfRule>
    <cfRule type="expression" dxfId="6076" priority="7140">
      <formula>#REF!=1</formula>
    </cfRule>
  </conditionalFormatting>
  <conditionalFormatting sqref="B391">
    <cfRule type="expression" dxfId="6075" priority="7145">
      <formula>$V391=4</formula>
    </cfRule>
    <cfRule type="expression" dxfId="6074" priority="7146">
      <formula>$V391=3</formula>
    </cfRule>
    <cfRule type="expression" dxfId="6073" priority="7147">
      <formula>$V391=2</formula>
    </cfRule>
    <cfRule type="expression" dxfId="6072" priority="7148">
      <formula>$V391=1</formula>
    </cfRule>
  </conditionalFormatting>
  <conditionalFormatting sqref="G387:G392">
    <cfRule type="expression" dxfId="6071" priority="7125">
      <formula>#REF!=4</formula>
    </cfRule>
    <cfRule type="expression" dxfId="6070" priority="7126">
      <formula>#REF!=3</formula>
    </cfRule>
    <cfRule type="expression" dxfId="6069" priority="7127">
      <formula>#REF!=2</formula>
    </cfRule>
    <cfRule type="expression" dxfId="6068" priority="7128">
      <formula>#REF!=1</formula>
    </cfRule>
    <cfRule type="expression" dxfId="6067" priority="7129">
      <formula>#REF!=4</formula>
    </cfRule>
    <cfRule type="expression" dxfId="6066" priority="7130">
      <formula>#REF!=3</formula>
    </cfRule>
    <cfRule type="expression" dxfId="6065" priority="7131">
      <formula>#REF!=2</formula>
    </cfRule>
    <cfRule type="expression" dxfId="6064" priority="7132">
      <formula>#REF!=1</formula>
    </cfRule>
  </conditionalFormatting>
  <conditionalFormatting sqref="F387:F392">
    <cfRule type="expression" dxfId="6063" priority="7121">
      <formula>$V387=4</formula>
    </cfRule>
    <cfRule type="expression" dxfId="6062" priority="7122">
      <formula>$V387=3</formula>
    </cfRule>
    <cfRule type="expression" dxfId="6061" priority="7123">
      <formula>$V387=2</formula>
    </cfRule>
    <cfRule type="expression" dxfId="6060" priority="7124">
      <formula>$V387=1</formula>
    </cfRule>
  </conditionalFormatting>
  <conditionalFormatting sqref="F387:F392">
    <cfRule type="expression" dxfId="6059" priority="7113">
      <formula>#REF!=4</formula>
    </cfRule>
    <cfRule type="expression" dxfId="6058" priority="7114">
      <formula>#REF!=3</formula>
    </cfRule>
    <cfRule type="expression" dxfId="6057" priority="7115">
      <formula>#REF!=2</formula>
    </cfRule>
    <cfRule type="expression" dxfId="6056" priority="7116">
      <formula>#REF!=1</formula>
    </cfRule>
    <cfRule type="expression" dxfId="6055" priority="7117">
      <formula>#REF!=4</formula>
    </cfRule>
    <cfRule type="expression" dxfId="6054" priority="7118">
      <formula>#REF!=3</formula>
    </cfRule>
    <cfRule type="expression" dxfId="6053" priority="7119">
      <formula>#REF!=2</formula>
    </cfRule>
    <cfRule type="expression" dxfId="6052" priority="7120">
      <formula>#REF!=1</formula>
    </cfRule>
  </conditionalFormatting>
  <conditionalFormatting sqref="F387:F392">
    <cfRule type="expression" dxfId="6051" priority="7105">
      <formula>#REF!=4</formula>
    </cfRule>
    <cfRule type="expression" dxfId="6050" priority="7106">
      <formula>#REF!=3</formula>
    </cfRule>
    <cfRule type="expression" dxfId="6049" priority="7107">
      <formula>#REF!=2</formula>
    </cfRule>
    <cfRule type="expression" dxfId="6048" priority="7108">
      <formula>#REF!=1</formula>
    </cfRule>
    <cfRule type="expression" dxfId="6047" priority="7109">
      <formula>#REF!=4</formula>
    </cfRule>
    <cfRule type="expression" dxfId="6046" priority="7110">
      <formula>#REF!=3</formula>
    </cfRule>
    <cfRule type="expression" dxfId="6045" priority="7111">
      <formula>#REF!=2</formula>
    </cfRule>
    <cfRule type="expression" dxfId="6044" priority="7112">
      <formula>#REF!=1</formula>
    </cfRule>
  </conditionalFormatting>
  <conditionalFormatting sqref="U390">
    <cfRule type="expression" dxfId="6043" priority="7101">
      <formula>$V390=4</formula>
    </cfRule>
    <cfRule type="expression" dxfId="6042" priority="7102">
      <formula>$V390=3</formula>
    </cfRule>
    <cfRule type="expression" dxfId="6041" priority="7103">
      <formula>$V390=2</formula>
    </cfRule>
    <cfRule type="expression" dxfId="6040" priority="7104">
      <formula>$V390=1</formula>
    </cfRule>
  </conditionalFormatting>
  <conditionalFormatting sqref="U390">
    <cfRule type="expression" dxfId="6039" priority="7097">
      <formula>$V390=4</formula>
    </cfRule>
    <cfRule type="expression" dxfId="6038" priority="7098">
      <formula>$V390=3</formula>
    </cfRule>
    <cfRule type="expression" dxfId="6037" priority="7099">
      <formula>$V390=2</formula>
    </cfRule>
    <cfRule type="expression" dxfId="6036" priority="7100">
      <formula>$V390=1</formula>
    </cfRule>
  </conditionalFormatting>
  <conditionalFormatting sqref="H391">
    <cfRule type="expression" dxfId="6035" priority="7093">
      <formula>$V391=4</formula>
    </cfRule>
    <cfRule type="expression" dxfId="6034" priority="7094">
      <formula>$V391=3</formula>
    </cfRule>
    <cfRule type="expression" dxfId="6033" priority="7095">
      <formula>$V391=2</formula>
    </cfRule>
    <cfRule type="expression" dxfId="6032" priority="7096">
      <formula>$V391=1</formula>
    </cfRule>
  </conditionalFormatting>
  <conditionalFormatting sqref="H391">
    <cfRule type="expression" dxfId="6031" priority="7085">
      <formula>#REF!=4</formula>
    </cfRule>
    <cfRule type="expression" dxfId="6030" priority="7086">
      <formula>#REF!=3</formula>
    </cfRule>
    <cfRule type="expression" dxfId="6029" priority="7087">
      <formula>#REF!=2</formula>
    </cfRule>
    <cfRule type="expression" dxfId="6028" priority="7088">
      <formula>#REF!=1</formula>
    </cfRule>
    <cfRule type="expression" dxfId="6027" priority="7089">
      <formula>#REF!=4</formula>
    </cfRule>
    <cfRule type="expression" dxfId="6026" priority="7090">
      <formula>#REF!=3</formula>
    </cfRule>
    <cfRule type="expression" dxfId="6025" priority="7091">
      <formula>#REF!=2</formula>
    </cfRule>
    <cfRule type="expression" dxfId="6024" priority="7092">
      <formula>#REF!=1</formula>
    </cfRule>
  </conditionalFormatting>
  <conditionalFormatting sqref="U391">
    <cfRule type="expression" dxfId="6023" priority="7081">
      <formula>$V391=4</formula>
    </cfRule>
    <cfRule type="expression" dxfId="6022" priority="7082">
      <formula>$V391=3</formula>
    </cfRule>
    <cfRule type="expression" dxfId="6021" priority="7083">
      <formula>$V391=2</formula>
    </cfRule>
    <cfRule type="expression" dxfId="6020" priority="7084">
      <formula>$V391=1</formula>
    </cfRule>
  </conditionalFormatting>
  <conditionalFormatting sqref="U392:U400">
    <cfRule type="expression" dxfId="6019" priority="7077">
      <formula>$V392=4</formula>
    </cfRule>
    <cfRule type="expression" dxfId="6018" priority="7078">
      <formula>$V392=3</formula>
    </cfRule>
    <cfRule type="expression" dxfId="6017" priority="7079">
      <formula>$V392=2</formula>
    </cfRule>
    <cfRule type="expression" dxfId="6016" priority="7080">
      <formula>$V392=1</formula>
    </cfRule>
  </conditionalFormatting>
  <conditionalFormatting sqref="U392:U400">
    <cfRule type="expression" dxfId="6015" priority="7073">
      <formula>$V392=4</formula>
    </cfRule>
    <cfRule type="expression" dxfId="6014" priority="7074">
      <formula>$V392=3</formula>
    </cfRule>
    <cfRule type="expression" dxfId="6013" priority="7075">
      <formula>$V392=2</formula>
    </cfRule>
    <cfRule type="expression" dxfId="6012" priority="7076">
      <formula>$V392=1</formula>
    </cfRule>
  </conditionalFormatting>
  <conditionalFormatting sqref="H385">
    <cfRule type="expression" dxfId="6011" priority="7069">
      <formula>$V385=4</formula>
    </cfRule>
    <cfRule type="expression" dxfId="6010" priority="7070">
      <formula>$V385=3</formula>
    </cfRule>
    <cfRule type="expression" dxfId="6009" priority="7071">
      <formula>$V385=2</formula>
    </cfRule>
    <cfRule type="expression" dxfId="6008" priority="7072">
      <formula>$V385=1</formula>
    </cfRule>
  </conditionalFormatting>
  <conditionalFormatting sqref="H385">
    <cfRule type="expression" dxfId="6007" priority="7061">
      <formula>#REF!=4</formula>
    </cfRule>
    <cfRule type="expression" dxfId="6006" priority="7062">
      <formula>#REF!=3</formula>
    </cfRule>
    <cfRule type="expression" dxfId="6005" priority="7063">
      <formula>#REF!=2</formula>
    </cfRule>
    <cfRule type="expression" dxfId="6004" priority="7064">
      <formula>#REF!=1</formula>
    </cfRule>
    <cfRule type="expression" dxfId="6003" priority="7065">
      <formula>#REF!=4</formula>
    </cfRule>
    <cfRule type="expression" dxfId="6002" priority="7066">
      <formula>#REF!=3</formula>
    </cfRule>
    <cfRule type="expression" dxfId="6001" priority="7067">
      <formula>#REF!=2</formula>
    </cfRule>
    <cfRule type="expression" dxfId="6000" priority="7068">
      <formula>#REF!=1</formula>
    </cfRule>
  </conditionalFormatting>
  <conditionalFormatting sqref="A393:A400">
    <cfRule type="expression" dxfId="5999" priority="7057">
      <formula>$V393=4</formula>
    </cfRule>
    <cfRule type="expression" dxfId="5998" priority="7058">
      <formula>$V393=3</formula>
    </cfRule>
    <cfRule type="expression" dxfId="5997" priority="7059">
      <formula>$V393=2</formula>
    </cfRule>
    <cfRule type="expression" dxfId="5996" priority="7060">
      <formula>$V393=1</formula>
    </cfRule>
  </conditionalFormatting>
  <conditionalFormatting sqref="B393:C393 C394:C400">
    <cfRule type="expression" dxfId="5995" priority="7053">
      <formula>$V393=4</formula>
    </cfRule>
    <cfRule type="expression" dxfId="5994" priority="7054">
      <formula>$V393=3</formula>
    </cfRule>
    <cfRule type="expression" dxfId="5993" priority="7055">
      <formula>$V393=2</formula>
    </cfRule>
    <cfRule type="expression" dxfId="5992" priority="7056">
      <formula>$V393=1</formula>
    </cfRule>
  </conditionalFormatting>
  <conditionalFormatting sqref="F393:G393">
    <cfRule type="expression" dxfId="5991" priority="7049">
      <formula>$V393=4</formula>
    </cfRule>
    <cfRule type="expression" dxfId="5990" priority="7050">
      <formula>$V393=3</formula>
    </cfRule>
    <cfRule type="expression" dxfId="5989" priority="7051">
      <formula>$V393=2</formula>
    </cfRule>
    <cfRule type="expression" dxfId="5988" priority="7052">
      <formula>$V393=1</formula>
    </cfRule>
  </conditionalFormatting>
  <conditionalFormatting sqref="F393">
    <cfRule type="expression" dxfId="5987" priority="7041">
      <formula>#REF!=4</formula>
    </cfRule>
    <cfRule type="expression" dxfId="5986" priority="7042">
      <formula>#REF!=3</formula>
    </cfRule>
    <cfRule type="expression" dxfId="5985" priority="7043">
      <formula>#REF!=2</formula>
    </cfRule>
    <cfRule type="expression" dxfId="5984" priority="7044">
      <formula>#REF!=1</formula>
    </cfRule>
    <cfRule type="expression" dxfId="5983" priority="7045">
      <formula>#REF!=4</formula>
    </cfRule>
    <cfRule type="expression" dxfId="5982" priority="7046">
      <formula>#REF!=3</formula>
    </cfRule>
    <cfRule type="expression" dxfId="5981" priority="7047">
      <formula>#REF!=2</formula>
    </cfRule>
    <cfRule type="expression" dxfId="5980" priority="7048">
      <formula>#REF!=1</formula>
    </cfRule>
  </conditionalFormatting>
  <conditionalFormatting sqref="F393">
    <cfRule type="expression" dxfId="5979" priority="7033">
      <formula>#REF!=4</formula>
    </cfRule>
    <cfRule type="expression" dxfId="5978" priority="7034">
      <formula>#REF!=3</formula>
    </cfRule>
    <cfRule type="expression" dxfId="5977" priority="7035">
      <formula>#REF!=2</formula>
    </cfRule>
    <cfRule type="expression" dxfId="5976" priority="7036">
      <formula>#REF!=1</formula>
    </cfRule>
    <cfRule type="expression" dxfId="5975" priority="7037">
      <formula>#REF!=4</formula>
    </cfRule>
    <cfRule type="expression" dxfId="5974" priority="7038">
      <formula>#REF!=3</formula>
    </cfRule>
    <cfRule type="expression" dxfId="5973" priority="7039">
      <formula>#REF!=2</formula>
    </cfRule>
    <cfRule type="expression" dxfId="5972" priority="7040">
      <formula>#REF!=1</formula>
    </cfRule>
  </conditionalFormatting>
  <conditionalFormatting sqref="G393">
    <cfRule type="expression" dxfId="5971" priority="7025">
      <formula>#REF!=4</formula>
    </cfRule>
    <cfRule type="expression" dxfId="5970" priority="7026">
      <formula>#REF!=3</formula>
    </cfRule>
    <cfRule type="expression" dxfId="5969" priority="7027">
      <formula>#REF!=2</formula>
    </cfRule>
    <cfRule type="expression" dxfId="5968" priority="7028">
      <formula>#REF!=1</formula>
    </cfRule>
    <cfRule type="expression" dxfId="5967" priority="7029">
      <formula>#REF!=4</formula>
    </cfRule>
    <cfRule type="expression" dxfId="5966" priority="7030">
      <formula>#REF!=3</formula>
    </cfRule>
    <cfRule type="expression" dxfId="5965" priority="7031">
      <formula>#REF!=2</formula>
    </cfRule>
    <cfRule type="expression" dxfId="5964" priority="7032">
      <formula>#REF!=1</formula>
    </cfRule>
  </conditionalFormatting>
  <conditionalFormatting sqref="G393">
    <cfRule type="expression" dxfId="5963" priority="7017">
      <formula>#REF!=4</formula>
    </cfRule>
    <cfRule type="expression" dxfId="5962" priority="7018">
      <formula>#REF!=3</formula>
    </cfRule>
    <cfRule type="expression" dxfId="5961" priority="7019">
      <formula>#REF!=2</formula>
    </cfRule>
    <cfRule type="expression" dxfId="5960" priority="7020">
      <formula>#REF!=1</formula>
    </cfRule>
    <cfRule type="expression" dxfId="5959" priority="7021">
      <formula>#REF!=4</formula>
    </cfRule>
    <cfRule type="expression" dxfId="5958" priority="7022">
      <formula>#REF!=3</formula>
    </cfRule>
    <cfRule type="expression" dxfId="5957" priority="7023">
      <formula>#REF!=2</formula>
    </cfRule>
    <cfRule type="expression" dxfId="5956" priority="7024">
      <formula>#REF!=1</formula>
    </cfRule>
  </conditionalFormatting>
  <conditionalFormatting sqref="H395 H399">
    <cfRule type="expression" dxfId="5955" priority="7013">
      <formula>$V395=4</formula>
    </cfRule>
    <cfRule type="expression" dxfId="5954" priority="7014">
      <formula>$V395=3</formula>
    </cfRule>
    <cfRule type="expression" dxfId="5953" priority="7015">
      <formula>$V395=2</formula>
    </cfRule>
    <cfRule type="expression" dxfId="5952" priority="7016">
      <formula>$V395=1</formula>
    </cfRule>
  </conditionalFormatting>
  <conditionalFormatting sqref="H395 H399">
    <cfRule type="expression" dxfId="5951" priority="7005">
      <formula>#REF!=4</formula>
    </cfRule>
    <cfRule type="expression" dxfId="5950" priority="7006">
      <formula>#REF!=3</formula>
    </cfRule>
    <cfRule type="expression" dxfId="5949" priority="7007">
      <formula>#REF!=2</formula>
    </cfRule>
    <cfRule type="expression" dxfId="5948" priority="7008">
      <formula>#REF!=1</formula>
    </cfRule>
    <cfRule type="expression" dxfId="5947" priority="7009">
      <formula>#REF!=4</formula>
    </cfRule>
    <cfRule type="expression" dxfId="5946" priority="7010">
      <formula>#REF!=3</formula>
    </cfRule>
    <cfRule type="expression" dxfId="5945" priority="7011">
      <formula>#REF!=2</formula>
    </cfRule>
    <cfRule type="expression" dxfId="5944" priority="7012">
      <formula>#REF!=1</formula>
    </cfRule>
  </conditionalFormatting>
  <conditionalFormatting sqref="H395 H399">
    <cfRule type="expression" dxfId="5943" priority="7001">
      <formula>$V395=4</formula>
    </cfRule>
    <cfRule type="expression" dxfId="5942" priority="7002">
      <formula>$V395=3</formula>
    </cfRule>
    <cfRule type="expression" dxfId="5941" priority="7003">
      <formula>$V395=2</formula>
    </cfRule>
    <cfRule type="expression" dxfId="5940" priority="7004">
      <formula>$V395=1</formula>
    </cfRule>
  </conditionalFormatting>
  <conditionalFormatting sqref="H395 H399">
    <cfRule type="expression" dxfId="5939" priority="6993">
      <formula>#REF!=4</formula>
    </cfRule>
    <cfRule type="expression" dxfId="5938" priority="6994">
      <formula>#REF!=3</formula>
    </cfRule>
    <cfRule type="expression" dxfId="5937" priority="6995">
      <formula>#REF!=2</formula>
    </cfRule>
    <cfRule type="expression" dxfId="5936" priority="6996">
      <formula>#REF!=1</formula>
    </cfRule>
    <cfRule type="expression" dxfId="5935" priority="6997">
      <formula>#REF!=4</formula>
    </cfRule>
    <cfRule type="expression" dxfId="5934" priority="6998">
      <formula>#REF!=3</formula>
    </cfRule>
    <cfRule type="expression" dxfId="5933" priority="6999">
      <formula>#REF!=2</formula>
    </cfRule>
    <cfRule type="expression" dxfId="5932" priority="7000">
      <formula>#REF!=1</formula>
    </cfRule>
  </conditionalFormatting>
  <conditionalFormatting sqref="G393">
    <cfRule type="expression" dxfId="5931" priority="6989">
      <formula>$V393=4</formula>
    </cfRule>
    <cfRule type="expression" dxfId="5930" priority="6990">
      <formula>$V393=3</formula>
    </cfRule>
    <cfRule type="expression" dxfId="5929" priority="6991">
      <formula>$V393=2</formula>
    </cfRule>
    <cfRule type="expression" dxfId="5928" priority="6992">
      <formula>$V393=1</formula>
    </cfRule>
  </conditionalFormatting>
  <conditionalFormatting sqref="G393">
    <cfRule type="expression" dxfId="5927" priority="6981">
      <formula>#REF!=4</formula>
    </cfRule>
    <cfRule type="expression" dxfId="5926" priority="6982">
      <formula>#REF!=3</formula>
    </cfRule>
    <cfRule type="expression" dxfId="5925" priority="6983">
      <formula>#REF!=2</formula>
    </cfRule>
    <cfRule type="expression" dxfId="5924" priority="6984">
      <formula>#REF!=1</formula>
    </cfRule>
    <cfRule type="expression" dxfId="5923" priority="6985">
      <formula>#REF!=4</formula>
    </cfRule>
    <cfRule type="expression" dxfId="5922" priority="6986">
      <formula>#REF!=3</formula>
    </cfRule>
    <cfRule type="expression" dxfId="5921" priority="6987">
      <formula>#REF!=2</formula>
    </cfRule>
    <cfRule type="expression" dxfId="5920" priority="6988">
      <formula>#REF!=1</formula>
    </cfRule>
  </conditionalFormatting>
  <conditionalFormatting sqref="G393">
    <cfRule type="expression" dxfId="5919" priority="6973">
      <formula>#REF!=4</formula>
    </cfRule>
    <cfRule type="expression" dxfId="5918" priority="6974">
      <formula>#REF!=3</formula>
    </cfRule>
    <cfRule type="expression" dxfId="5917" priority="6975">
      <formula>#REF!=2</formula>
    </cfRule>
    <cfRule type="expression" dxfId="5916" priority="6976">
      <formula>#REF!=1</formula>
    </cfRule>
    <cfRule type="expression" dxfId="5915" priority="6977">
      <formula>#REF!=4</formula>
    </cfRule>
    <cfRule type="expression" dxfId="5914" priority="6978">
      <formula>#REF!=3</formula>
    </cfRule>
    <cfRule type="expression" dxfId="5913" priority="6979">
      <formula>#REF!=2</formula>
    </cfRule>
    <cfRule type="expression" dxfId="5912" priority="6980">
      <formula>#REF!=1</formula>
    </cfRule>
  </conditionalFormatting>
  <conditionalFormatting sqref="F393">
    <cfRule type="expression" dxfId="5911" priority="6969">
      <formula>$V393=4</formula>
    </cfRule>
    <cfRule type="expression" dxfId="5910" priority="6970">
      <formula>$V393=3</formula>
    </cfRule>
    <cfRule type="expression" dxfId="5909" priority="6971">
      <formula>$V393=2</formula>
    </cfRule>
    <cfRule type="expression" dxfId="5908" priority="6972">
      <formula>$V393=1</formula>
    </cfRule>
  </conditionalFormatting>
  <conditionalFormatting sqref="F393">
    <cfRule type="expression" dxfId="5907" priority="6961">
      <formula>#REF!=4</formula>
    </cfRule>
    <cfRule type="expression" dxfId="5906" priority="6962">
      <formula>#REF!=3</formula>
    </cfRule>
    <cfRule type="expression" dxfId="5905" priority="6963">
      <formula>#REF!=2</formula>
    </cfRule>
    <cfRule type="expression" dxfId="5904" priority="6964">
      <formula>#REF!=1</formula>
    </cfRule>
    <cfRule type="expression" dxfId="5903" priority="6965">
      <formula>#REF!=4</formula>
    </cfRule>
    <cfRule type="expression" dxfId="5902" priority="6966">
      <formula>#REF!=3</formula>
    </cfRule>
    <cfRule type="expression" dxfId="5901" priority="6967">
      <formula>#REF!=2</formula>
    </cfRule>
    <cfRule type="expression" dxfId="5900" priority="6968">
      <formula>#REF!=1</formula>
    </cfRule>
  </conditionalFormatting>
  <conditionalFormatting sqref="F393">
    <cfRule type="expression" dxfId="5899" priority="6953">
      <formula>#REF!=4</formula>
    </cfRule>
    <cfRule type="expression" dxfId="5898" priority="6954">
      <formula>#REF!=3</formula>
    </cfRule>
    <cfRule type="expression" dxfId="5897" priority="6955">
      <formula>#REF!=2</formula>
    </cfRule>
    <cfRule type="expression" dxfId="5896" priority="6956">
      <formula>#REF!=1</formula>
    </cfRule>
    <cfRule type="expression" dxfId="5895" priority="6957">
      <formula>#REF!=4</formula>
    </cfRule>
    <cfRule type="expression" dxfId="5894" priority="6958">
      <formula>#REF!=3</formula>
    </cfRule>
    <cfRule type="expression" dxfId="5893" priority="6959">
      <formula>#REF!=2</formula>
    </cfRule>
    <cfRule type="expression" dxfId="5892" priority="6960">
      <formula>#REF!=1</formula>
    </cfRule>
  </conditionalFormatting>
  <conditionalFormatting sqref="H383">
    <cfRule type="expression" dxfId="5891" priority="6949">
      <formula>$V383=4</formula>
    </cfRule>
    <cfRule type="expression" dxfId="5890" priority="6950">
      <formula>$V383=3</formula>
    </cfRule>
    <cfRule type="expression" dxfId="5889" priority="6951">
      <formula>$V383=2</formula>
    </cfRule>
    <cfRule type="expression" dxfId="5888" priority="6952">
      <formula>$V383=1</formula>
    </cfRule>
  </conditionalFormatting>
  <conditionalFormatting sqref="H383">
    <cfRule type="expression" dxfId="5887" priority="6941">
      <formula>#REF!=4</formula>
    </cfRule>
    <cfRule type="expression" dxfId="5886" priority="6942">
      <formula>#REF!=3</formula>
    </cfRule>
    <cfRule type="expression" dxfId="5885" priority="6943">
      <formula>#REF!=2</formula>
    </cfRule>
    <cfRule type="expression" dxfId="5884" priority="6944">
      <formula>#REF!=1</formula>
    </cfRule>
    <cfRule type="expression" dxfId="5883" priority="6945">
      <formula>#REF!=4</formula>
    </cfRule>
    <cfRule type="expression" dxfId="5882" priority="6946">
      <formula>#REF!=3</formula>
    </cfRule>
    <cfRule type="expression" dxfId="5881" priority="6947">
      <formula>#REF!=2</formula>
    </cfRule>
    <cfRule type="expression" dxfId="5880" priority="6948">
      <formula>#REF!=1</formula>
    </cfRule>
  </conditionalFormatting>
  <conditionalFormatting sqref="U383">
    <cfRule type="expression" dxfId="5879" priority="6937">
      <formula>$V383=4</formula>
    </cfRule>
    <cfRule type="expression" dxfId="5878" priority="6938">
      <formula>$V383=3</formula>
    </cfRule>
    <cfRule type="expression" dxfId="5877" priority="6939">
      <formula>$V383=2</formula>
    </cfRule>
    <cfRule type="expression" dxfId="5876" priority="6940">
      <formula>$V383=1</formula>
    </cfRule>
  </conditionalFormatting>
  <conditionalFormatting sqref="E394:E400">
    <cfRule type="expression" dxfId="5875" priority="6933">
      <formula>$V394=4</formula>
    </cfRule>
    <cfRule type="expression" dxfId="5874" priority="6934">
      <formula>$V394=3</formula>
    </cfRule>
    <cfRule type="expression" dxfId="5873" priority="6935">
      <formula>$V394=2</formula>
    </cfRule>
    <cfRule type="expression" dxfId="5872" priority="6936">
      <formula>$V394=1</formula>
    </cfRule>
  </conditionalFormatting>
  <conditionalFormatting sqref="F394:G400">
    <cfRule type="expression" dxfId="5871" priority="6929">
      <formula>$V394=4</formula>
    </cfRule>
    <cfRule type="expression" dxfId="5870" priority="6930">
      <formula>$V394=3</formula>
    </cfRule>
    <cfRule type="expression" dxfId="5869" priority="6931">
      <formula>$V394=2</formula>
    </cfRule>
    <cfRule type="expression" dxfId="5868" priority="6932">
      <formula>$V394=1</formula>
    </cfRule>
  </conditionalFormatting>
  <conditionalFormatting sqref="F394:F400">
    <cfRule type="expression" dxfId="5867" priority="6921">
      <formula>#REF!=4</formula>
    </cfRule>
    <cfRule type="expression" dxfId="5866" priority="6922">
      <formula>#REF!=3</formula>
    </cfRule>
    <cfRule type="expression" dxfId="5865" priority="6923">
      <formula>#REF!=2</formula>
    </cfRule>
    <cfRule type="expression" dxfId="5864" priority="6924">
      <formula>#REF!=1</formula>
    </cfRule>
    <cfRule type="expression" dxfId="5863" priority="6925">
      <formula>#REF!=4</formula>
    </cfRule>
    <cfRule type="expression" dxfId="5862" priority="6926">
      <formula>#REF!=3</formula>
    </cfRule>
    <cfRule type="expression" dxfId="5861" priority="6927">
      <formula>#REF!=2</formula>
    </cfRule>
    <cfRule type="expression" dxfId="5860" priority="6928">
      <formula>#REF!=1</formula>
    </cfRule>
  </conditionalFormatting>
  <conditionalFormatting sqref="F394:F400">
    <cfRule type="expression" dxfId="5859" priority="6913">
      <formula>#REF!=4</formula>
    </cfRule>
    <cfRule type="expression" dxfId="5858" priority="6914">
      <formula>#REF!=3</formula>
    </cfRule>
    <cfRule type="expression" dxfId="5857" priority="6915">
      <formula>#REF!=2</formula>
    </cfRule>
    <cfRule type="expression" dxfId="5856" priority="6916">
      <formula>#REF!=1</formula>
    </cfRule>
    <cfRule type="expression" dxfId="5855" priority="6917">
      <formula>#REF!=4</formula>
    </cfRule>
    <cfRule type="expression" dxfId="5854" priority="6918">
      <formula>#REF!=3</formula>
    </cfRule>
    <cfRule type="expression" dxfId="5853" priority="6919">
      <formula>#REF!=2</formula>
    </cfRule>
    <cfRule type="expression" dxfId="5852" priority="6920">
      <formula>#REF!=1</formula>
    </cfRule>
  </conditionalFormatting>
  <conditionalFormatting sqref="G394:G400">
    <cfRule type="expression" dxfId="5851" priority="6905">
      <formula>#REF!=4</formula>
    </cfRule>
    <cfRule type="expression" dxfId="5850" priority="6906">
      <formula>#REF!=3</formula>
    </cfRule>
    <cfRule type="expression" dxfId="5849" priority="6907">
      <formula>#REF!=2</formula>
    </cfRule>
    <cfRule type="expression" dxfId="5848" priority="6908">
      <formula>#REF!=1</formula>
    </cfRule>
    <cfRule type="expression" dxfId="5847" priority="6909">
      <formula>#REF!=4</formula>
    </cfRule>
    <cfRule type="expression" dxfId="5846" priority="6910">
      <formula>#REF!=3</formula>
    </cfRule>
    <cfRule type="expression" dxfId="5845" priority="6911">
      <formula>#REF!=2</formula>
    </cfRule>
    <cfRule type="expression" dxfId="5844" priority="6912">
      <formula>#REF!=1</formula>
    </cfRule>
  </conditionalFormatting>
  <conditionalFormatting sqref="G394:G400">
    <cfRule type="expression" dxfId="5843" priority="6897">
      <formula>#REF!=4</formula>
    </cfRule>
    <cfRule type="expression" dxfId="5842" priority="6898">
      <formula>#REF!=3</formula>
    </cfRule>
    <cfRule type="expression" dxfId="5841" priority="6899">
      <formula>#REF!=2</formula>
    </cfRule>
    <cfRule type="expression" dxfId="5840" priority="6900">
      <formula>#REF!=1</formula>
    </cfRule>
    <cfRule type="expression" dxfId="5839" priority="6901">
      <formula>#REF!=4</formula>
    </cfRule>
    <cfRule type="expression" dxfId="5838" priority="6902">
      <formula>#REF!=3</formula>
    </cfRule>
    <cfRule type="expression" dxfId="5837" priority="6903">
      <formula>#REF!=2</formula>
    </cfRule>
    <cfRule type="expression" dxfId="5836" priority="6904">
      <formula>#REF!=1</formula>
    </cfRule>
  </conditionalFormatting>
  <conditionalFormatting sqref="G394:G400">
    <cfRule type="expression" dxfId="5835" priority="6893">
      <formula>$V394=4</formula>
    </cfRule>
    <cfRule type="expression" dxfId="5834" priority="6894">
      <formula>$V394=3</formula>
    </cfRule>
    <cfRule type="expression" dxfId="5833" priority="6895">
      <formula>$V394=2</formula>
    </cfRule>
    <cfRule type="expression" dxfId="5832" priority="6896">
      <formula>$V394=1</formula>
    </cfRule>
  </conditionalFormatting>
  <conditionalFormatting sqref="G394:G400">
    <cfRule type="expression" dxfId="5831" priority="6885">
      <formula>#REF!=4</formula>
    </cfRule>
    <cfRule type="expression" dxfId="5830" priority="6886">
      <formula>#REF!=3</formula>
    </cfRule>
    <cfRule type="expression" dxfId="5829" priority="6887">
      <formula>#REF!=2</formula>
    </cfRule>
    <cfRule type="expression" dxfId="5828" priority="6888">
      <formula>#REF!=1</formula>
    </cfRule>
    <cfRule type="expression" dxfId="5827" priority="6889">
      <formula>#REF!=4</formula>
    </cfRule>
    <cfRule type="expression" dxfId="5826" priority="6890">
      <formula>#REF!=3</formula>
    </cfRule>
    <cfRule type="expression" dxfId="5825" priority="6891">
      <formula>#REF!=2</formula>
    </cfRule>
    <cfRule type="expression" dxfId="5824" priority="6892">
      <formula>#REF!=1</formula>
    </cfRule>
  </conditionalFormatting>
  <conditionalFormatting sqref="G394:G400">
    <cfRule type="expression" dxfId="5823" priority="6877">
      <formula>#REF!=4</formula>
    </cfRule>
    <cfRule type="expression" dxfId="5822" priority="6878">
      <formula>#REF!=3</formula>
    </cfRule>
    <cfRule type="expression" dxfId="5821" priority="6879">
      <formula>#REF!=2</formula>
    </cfRule>
    <cfRule type="expression" dxfId="5820" priority="6880">
      <formula>#REF!=1</formula>
    </cfRule>
    <cfRule type="expression" dxfId="5819" priority="6881">
      <formula>#REF!=4</formula>
    </cfRule>
    <cfRule type="expression" dxfId="5818" priority="6882">
      <formula>#REF!=3</formula>
    </cfRule>
    <cfRule type="expression" dxfId="5817" priority="6883">
      <formula>#REF!=2</formula>
    </cfRule>
    <cfRule type="expression" dxfId="5816" priority="6884">
      <formula>#REF!=1</formula>
    </cfRule>
  </conditionalFormatting>
  <conditionalFormatting sqref="F394:F400">
    <cfRule type="expression" dxfId="5815" priority="6873">
      <formula>$V394=4</formula>
    </cfRule>
    <cfRule type="expression" dxfId="5814" priority="6874">
      <formula>$V394=3</formula>
    </cfRule>
    <cfRule type="expression" dxfId="5813" priority="6875">
      <formula>$V394=2</formula>
    </cfRule>
    <cfRule type="expression" dxfId="5812" priority="6876">
      <formula>$V394=1</formula>
    </cfRule>
  </conditionalFormatting>
  <conditionalFormatting sqref="F394:F400">
    <cfRule type="expression" dxfId="5811" priority="6865">
      <formula>#REF!=4</formula>
    </cfRule>
    <cfRule type="expression" dxfId="5810" priority="6866">
      <formula>#REF!=3</formula>
    </cfRule>
    <cfRule type="expression" dxfId="5809" priority="6867">
      <formula>#REF!=2</formula>
    </cfRule>
    <cfRule type="expression" dxfId="5808" priority="6868">
      <formula>#REF!=1</formula>
    </cfRule>
    <cfRule type="expression" dxfId="5807" priority="6869">
      <formula>#REF!=4</formula>
    </cfRule>
    <cfRule type="expression" dxfId="5806" priority="6870">
      <formula>#REF!=3</formula>
    </cfRule>
    <cfRule type="expression" dxfId="5805" priority="6871">
      <formula>#REF!=2</formula>
    </cfRule>
    <cfRule type="expression" dxfId="5804" priority="6872">
      <formula>#REF!=1</formula>
    </cfRule>
  </conditionalFormatting>
  <conditionalFormatting sqref="F394:F400">
    <cfRule type="expression" dxfId="5803" priority="6857">
      <formula>#REF!=4</formula>
    </cfRule>
    <cfRule type="expression" dxfId="5802" priority="6858">
      <formula>#REF!=3</formula>
    </cfRule>
    <cfRule type="expression" dxfId="5801" priority="6859">
      <formula>#REF!=2</formula>
    </cfRule>
    <cfRule type="expression" dxfId="5800" priority="6860">
      <formula>#REF!=1</formula>
    </cfRule>
    <cfRule type="expression" dxfId="5799" priority="6861">
      <formula>#REF!=4</formula>
    </cfRule>
    <cfRule type="expression" dxfId="5798" priority="6862">
      <formula>#REF!=3</formula>
    </cfRule>
    <cfRule type="expression" dxfId="5797" priority="6863">
      <formula>#REF!=2</formula>
    </cfRule>
    <cfRule type="expression" dxfId="5796" priority="6864">
      <formula>#REF!=1</formula>
    </cfRule>
  </conditionalFormatting>
  <conditionalFormatting sqref="E401:E402">
    <cfRule type="expression" dxfId="5795" priority="6853">
      <formula>$V401=4</formula>
    </cfRule>
    <cfRule type="expression" dxfId="5794" priority="6854">
      <formula>$V401=3</formula>
    </cfRule>
    <cfRule type="expression" dxfId="5793" priority="6855">
      <formula>$V401=2</formula>
    </cfRule>
    <cfRule type="expression" dxfId="5792" priority="6856">
      <formula>$V401=1</formula>
    </cfRule>
  </conditionalFormatting>
  <conditionalFormatting sqref="F401:G401">
    <cfRule type="expression" dxfId="5791" priority="6849">
      <formula>$V401=4</formula>
    </cfRule>
    <cfRule type="expression" dxfId="5790" priority="6850">
      <formula>$V401=3</formula>
    </cfRule>
    <cfRule type="expression" dxfId="5789" priority="6851">
      <formula>$V401=2</formula>
    </cfRule>
    <cfRule type="expression" dxfId="5788" priority="6852">
      <formula>$V401=1</formula>
    </cfRule>
  </conditionalFormatting>
  <conditionalFormatting sqref="F401">
    <cfRule type="expression" dxfId="5787" priority="6841">
      <formula>#REF!=4</formula>
    </cfRule>
    <cfRule type="expression" dxfId="5786" priority="6842">
      <formula>#REF!=3</formula>
    </cfRule>
    <cfRule type="expression" dxfId="5785" priority="6843">
      <formula>#REF!=2</formula>
    </cfRule>
    <cfRule type="expression" dxfId="5784" priority="6844">
      <formula>#REF!=1</formula>
    </cfRule>
    <cfRule type="expression" dxfId="5783" priority="6845">
      <formula>#REF!=4</formula>
    </cfRule>
    <cfRule type="expression" dxfId="5782" priority="6846">
      <formula>#REF!=3</formula>
    </cfRule>
    <cfRule type="expression" dxfId="5781" priority="6847">
      <formula>#REF!=2</formula>
    </cfRule>
    <cfRule type="expression" dxfId="5780" priority="6848">
      <formula>#REF!=1</formula>
    </cfRule>
  </conditionalFormatting>
  <conditionalFormatting sqref="F401">
    <cfRule type="expression" dxfId="5779" priority="6833">
      <formula>#REF!=4</formula>
    </cfRule>
    <cfRule type="expression" dxfId="5778" priority="6834">
      <formula>#REF!=3</formula>
    </cfRule>
    <cfRule type="expression" dxfId="5777" priority="6835">
      <formula>#REF!=2</formula>
    </cfRule>
    <cfRule type="expression" dxfId="5776" priority="6836">
      <formula>#REF!=1</formula>
    </cfRule>
    <cfRule type="expression" dxfId="5775" priority="6837">
      <formula>#REF!=4</formula>
    </cfRule>
    <cfRule type="expression" dxfId="5774" priority="6838">
      <formula>#REF!=3</formula>
    </cfRule>
    <cfRule type="expression" dxfId="5773" priority="6839">
      <formula>#REF!=2</formula>
    </cfRule>
    <cfRule type="expression" dxfId="5772" priority="6840">
      <formula>#REF!=1</formula>
    </cfRule>
  </conditionalFormatting>
  <conditionalFormatting sqref="G401">
    <cfRule type="expression" dxfId="5771" priority="6825">
      <formula>#REF!=4</formula>
    </cfRule>
    <cfRule type="expression" dxfId="5770" priority="6826">
      <formula>#REF!=3</formula>
    </cfRule>
    <cfRule type="expression" dxfId="5769" priority="6827">
      <formula>#REF!=2</formula>
    </cfRule>
    <cfRule type="expression" dxfId="5768" priority="6828">
      <formula>#REF!=1</formula>
    </cfRule>
    <cfRule type="expression" dxfId="5767" priority="6829">
      <formula>#REF!=4</formula>
    </cfRule>
    <cfRule type="expression" dxfId="5766" priority="6830">
      <formula>#REF!=3</formula>
    </cfRule>
    <cfRule type="expression" dxfId="5765" priority="6831">
      <formula>#REF!=2</formula>
    </cfRule>
    <cfRule type="expression" dxfId="5764" priority="6832">
      <formula>#REF!=1</formula>
    </cfRule>
  </conditionalFormatting>
  <conditionalFormatting sqref="G401">
    <cfRule type="expression" dxfId="5763" priority="6817">
      <formula>#REF!=4</formula>
    </cfRule>
    <cfRule type="expression" dxfId="5762" priority="6818">
      <formula>#REF!=3</formula>
    </cfRule>
    <cfRule type="expression" dxfId="5761" priority="6819">
      <formula>#REF!=2</formula>
    </cfRule>
    <cfRule type="expression" dxfId="5760" priority="6820">
      <formula>#REF!=1</formula>
    </cfRule>
    <cfRule type="expression" dxfId="5759" priority="6821">
      <formula>#REF!=4</formula>
    </cfRule>
    <cfRule type="expression" dxfId="5758" priority="6822">
      <formula>#REF!=3</formula>
    </cfRule>
    <cfRule type="expression" dxfId="5757" priority="6823">
      <formula>#REF!=2</formula>
    </cfRule>
    <cfRule type="expression" dxfId="5756" priority="6824">
      <formula>#REF!=1</formula>
    </cfRule>
  </conditionalFormatting>
  <conditionalFormatting sqref="G401">
    <cfRule type="expression" dxfId="5755" priority="6813">
      <formula>$V401=4</formula>
    </cfRule>
    <cfRule type="expression" dxfId="5754" priority="6814">
      <formula>$V401=3</formula>
    </cfRule>
    <cfRule type="expression" dxfId="5753" priority="6815">
      <formula>$V401=2</formula>
    </cfRule>
    <cfRule type="expression" dxfId="5752" priority="6816">
      <formula>$V401=1</formula>
    </cfRule>
  </conditionalFormatting>
  <conditionalFormatting sqref="G401">
    <cfRule type="expression" dxfId="5751" priority="6805">
      <formula>#REF!=4</formula>
    </cfRule>
    <cfRule type="expression" dxfId="5750" priority="6806">
      <formula>#REF!=3</formula>
    </cfRule>
    <cfRule type="expression" dxfId="5749" priority="6807">
      <formula>#REF!=2</formula>
    </cfRule>
    <cfRule type="expression" dxfId="5748" priority="6808">
      <formula>#REF!=1</formula>
    </cfRule>
    <cfRule type="expression" dxfId="5747" priority="6809">
      <formula>#REF!=4</formula>
    </cfRule>
    <cfRule type="expression" dxfId="5746" priority="6810">
      <formula>#REF!=3</formula>
    </cfRule>
    <cfRule type="expression" dxfId="5745" priority="6811">
      <formula>#REF!=2</formula>
    </cfRule>
    <cfRule type="expression" dxfId="5744" priority="6812">
      <formula>#REF!=1</formula>
    </cfRule>
  </conditionalFormatting>
  <conditionalFormatting sqref="G401">
    <cfRule type="expression" dxfId="5743" priority="6797">
      <formula>#REF!=4</formula>
    </cfRule>
    <cfRule type="expression" dxfId="5742" priority="6798">
      <formula>#REF!=3</formula>
    </cfRule>
    <cfRule type="expression" dxfId="5741" priority="6799">
      <formula>#REF!=2</formula>
    </cfRule>
    <cfRule type="expression" dxfId="5740" priority="6800">
      <formula>#REF!=1</formula>
    </cfRule>
    <cfRule type="expression" dxfId="5739" priority="6801">
      <formula>#REF!=4</formula>
    </cfRule>
    <cfRule type="expression" dxfId="5738" priority="6802">
      <formula>#REF!=3</formula>
    </cfRule>
    <cfRule type="expression" dxfId="5737" priority="6803">
      <formula>#REF!=2</formula>
    </cfRule>
    <cfRule type="expression" dxfId="5736" priority="6804">
      <formula>#REF!=1</formula>
    </cfRule>
  </conditionalFormatting>
  <conditionalFormatting sqref="F401">
    <cfRule type="expression" dxfId="5735" priority="6793">
      <formula>$V401=4</formula>
    </cfRule>
    <cfRule type="expression" dxfId="5734" priority="6794">
      <formula>$V401=3</formula>
    </cfRule>
    <cfRule type="expression" dxfId="5733" priority="6795">
      <formula>$V401=2</formula>
    </cfRule>
    <cfRule type="expression" dxfId="5732" priority="6796">
      <formula>$V401=1</formula>
    </cfRule>
  </conditionalFormatting>
  <conditionalFormatting sqref="F401">
    <cfRule type="expression" dxfId="5731" priority="6785">
      <formula>#REF!=4</formula>
    </cfRule>
    <cfRule type="expression" dxfId="5730" priority="6786">
      <formula>#REF!=3</formula>
    </cfRule>
    <cfRule type="expression" dxfId="5729" priority="6787">
      <formula>#REF!=2</formula>
    </cfRule>
    <cfRule type="expression" dxfId="5728" priority="6788">
      <formula>#REF!=1</formula>
    </cfRule>
    <cfRule type="expression" dxfId="5727" priority="6789">
      <formula>#REF!=4</formula>
    </cfRule>
    <cfRule type="expression" dxfId="5726" priority="6790">
      <formula>#REF!=3</formula>
    </cfRule>
    <cfRule type="expression" dxfId="5725" priority="6791">
      <formula>#REF!=2</formula>
    </cfRule>
    <cfRule type="expression" dxfId="5724" priority="6792">
      <formula>#REF!=1</formula>
    </cfRule>
  </conditionalFormatting>
  <conditionalFormatting sqref="F401">
    <cfRule type="expression" dxfId="5723" priority="6777">
      <formula>#REF!=4</formula>
    </cfRule>
    <cfRule type="expression" dxfId="5722" priority="6778">
      <formula>#REF!=3</formula>
    </cfRule>
    <cfRule type="expression" dxfId="5721" priority="6779">
      <formula>#REF!=2</formula>
    </cfRule>
    <cfRule type="expression" dxfId="5720" priority="6780">
      <formula>#REF!=1</formula>
    </cfRule>
    <cfRule type="expression" dxfId="5719" priority="6781">
      <formula>#REF!=4</formula>
    </cfRule>
    <cfRule type="expression" dxfId="5718" priority="6782">
      <formula>#REF!=3</formula>
    </cfRule>
    <cfRule type="expression" dxfId="5717" priority="6783">
      <formula>#REF!=2</formula>
    </cfRule>
    <cfRule type="expression" dxfId="5716" priority="6784">
      <formula>#REF!=1</formula>
    </cfRule>
  </conditionalFormatting>
  <conditionalFormatting sqref="U402:U403">
    <cfRule type="expression" dxfId="5715" priority="6773">
      <formula>$V402=4</formula>
    </cfRule>
    <cfRule type="expression" dxfId="5714" priority="6774">
      <formula>$V402=3</formula>
    </cfRule>
    <cfRule type="expression" dxfId="5713" priority="6775">
      <formula>$V402=2</formula>
    </cfRule>
    <cfRule type="expression" dxfId="5712" priority="6776">
      <formula>$V402=1</formula>
    </cfRule>
  </conditionalFormatting>
  <conditionalFormatting sqref="U402:U403">
    <cfRule type="expression" dxfId="5711" priority="6769">
      <formula>$V402=4</formula>
    </cfRule>
    <cfRule type="expression" dxfId="5710" priority="6770">
      <formula>$V402=3</formula>
    </cfRule>
    <cfRule type="expression" dxfId="5709" priority="6771">
      <formula>$V402=2</formula>
    </cfRule>
    <cfRule type="expression" dxfId="5708" priority="6772">
      <formula>$V402=1</formula>
    </cfRule>
  </conditionalFormatting>
  <conditionalFormatting sqref="F402:G402">
    <cfRule type="expression" dxfId="5707" priority="6741">
      <formula>$V402=4</formula>
    </cfRule>
    <cfRule type="expression" dxfId="5706" priority="6742">
      <formula>$V402=3</formula>
    </cfRule>
    <cfRule type="expression" dxfId="5705" priority="6743">
      <formula>$V402=2</formula>
    </cfRule>
    <cfRule type="expression" dxfId="5704" priority="6744">
      <formula>$V402=1</formula>
    </cfRule>
  </conditionalFormatting>
  <conditionalFormatting sqref="F402">
    <cfRule type="expression" dxfId="5703" priority="6733">
      <formula>#REF!=4</formula>
    </cfRule>
    <cfRule type="expression" dxfId="5702" priority="6734">
      <formula>#REF!=3</formula>
    </cfRule>
    <cfRule type="expression" dxfId="5701" priority="6735">
      <formula>#REF!=2</formula>
    </cfRule>
    <cfRule type="expression" dxfId="5700" priority="6736">
      <formula>#REF!=1</formula>
    </cfRule>
    <cfRule type="expression" dxfId="5699" priority="6737">
      <formula>#REF!=4</formula>
    </cfRule>
    <cfRule type="expression" dxfId="5698" priority="6738">
      <formula>#REF!=3</formula>
    </cfRule>
    <cfRule type="expression" dxfId="5697" priority="6739">
      <formula>#REF!=2</formula>
    </cfRule>
    <cfRule type="expression" dxfId="5696" priority="6740">
      <formula>#REF!=1</formula>
    </cfRule>
  </conditionalFormatting>
  <conditionalFormatting sqref="F402">
    <cfRule type="expression" dxfId="5695" priority="6725">
      <formula>#REF!=4</formula>
    </cfRule>
    <cfRule type="expression" dxfId="5694" priority="6726">
      <formula>#REF!=3</formula>
    </cfRule>
    <cfRule type="expression" dxfId="5693" priority="6727">
      <formula>#REF!=2</formula>
    </cfRule>
    <cfRule type="expression" dxfId="5692" priority="6728">
      <formula>#REF!=1</formula>
    </cfRule>
    <cfRule type="expression" dxfId="5691" priority="6729">
      <formula>#REF!=4</formula>
    </cfRule>
    <cfRule type="expression" dxfId="5690" priority="6730">
      <formula>#REF!=3</formula>
    </cfRule>
    <cfRule type="expression" dxfId="5689" priority="6731">
      <formula>#REF!=2</formula>
    </cfRule>
    <cfRule type="expression" dxfId="5688" priority="6732">
      <formula>#REF!=1</formula>
    </cfRule>
  </conditionalFormatting>
  <conditionalFormatting sqref="G402">
    <cfRule type="expression" dxfId="5687" priority="6717">
      <formula>#REF!=4</formula>
    </cfRule>
    <cfRule type="expression" dxfId="5686" priority="6718">
      <formula>#REF!=3</formula>
    </cfRule>
    <cfRule type="expression" dxfId="5685" priority="6719">
      <formula>#REF!=2</formula>
    </cfRule>
    <cfRule type="expression" dxfId="5684" priority="6720">
      <formula>#REF!=1</formula>
    </cfRule>
    <cfRule type="expression" dxfId="5683" priority="6721">
      <formula>#REF!=4</formula>
    </cfRule>
    <cfRule type="expression" dxfId="5682" priority="6722">
      <formula>#REF!=3</formula>
    </cfRule>
    <cfRule type="expression" dxfId="5681" priority="6723">
      <formula>#REF!=2</formula>
    </cfRule>
    <cfRule type="expression" dxfId="5680" priority="6724">
      <formula>#REF!=1</formula>
    </cfRule>
  </conditionalFormatting>
  <conditionalFormatting sqref="G402">
    <cfRule type="expression" dxfId="5679" priority="6709">
      <formula>#REF!=4</formula>
    </cfRule>
    <cfRule type="expression" dxfId="5678" priority="6710">
      <formula>#REF!=3</formula>
    </cfRule>
    <cfRule type="expression" dxfId="5677" priority="6711">
      <formula>#REF!=2</formula>
    </cfRule>
    <cfRule type="expression" dxfId="5676" priority="6712">
      <formula>#REF!=1</formula>
    </cfRule>
    <cfRule type="expression" dxfId="5675" priority="6713">
      <formula>#REF!=4</formula>
    </cfRule>
    <cfRule type="expression" dxfId="5674" priority="6714">
      <formula>#REF!=3</formula>
    </cfRule>
    <cfRule type="expression" dxfId="5673" priority="6715">
      <formula>#REF!=2</formula>
    </cfRule>
    <cfRule type="expression" dxfId="5672" priority="6716">
      <formula>#REF!=1</formula>
    </cfRule>
  </conditionalFormatting>
  <conditionalFormatting sqref="G402">
    <cfRule type="expression" dxfId="5671" priority="6705">
      <formula>$V402=4</formula>
    </cfRule>
    <cfRule type="expression" dxfId="5670" priority="6706">
      <formula>$V402=3</formula>
    </cfRule>
    <cfRule type="expression" dxfId="5669" priority="6707">
      <formula>$V402=2</formula>
    </cfRule>
    <cfRule type="expression" dxfId="5668" priority="6708">
      <formula>$V402=1</formula>
    </cfRule>
  </conditionalFormatting>
  <conditionalFormatting sqref="G402">
    <cfRule type="expression" dxfId="5667" priority="6697">
      <formula>#REF!=4</formula>
    </cfRule>
    <cfRule type="expression" dxfId="5666" priority="6698">
      <formula>#REF!=3</formula>
    </cfRule>
    <cfRule type="expression" dxfId="5665" priority="6699">
      <formula>#REF!=2</formula>
    </cfRule>
    <cfRule type="expression" dxfId="5664" priority="6700">
      <formula>#REF!=1</formula>
    </cfRule>
    <cfRule type="expression" dxfId="5663" priority="6701">
      <formula>#REF!=4</formula>
    </cfRule>
    <cfRule type="expression" dxfId="5662" priority="6702">
      <formula>#REF!=3</formula>
    </cfRule>
    <cfRule type="expression" dxfId="5661" priority="6703">
      <formula>#REF!=2</formula>
    </cfRule>
    <cfRule type="expression" dxfId="5660" priority="6704">
      <formula>#REF!=1</formula>
    </cfRule>
  </conditionalFormatting>
  <conditionalFormatting sqref="G402">
    <cfRule type="expression" dxfId="5659" priority="6689">
      <formula>#REF!=4</formula>
    </cfRule>
    <cfRule type="expression" dxfId="5658" priority="6690">
      <formula>#REF!=3</formula>
    </cfRule>
    <cfRule type="expression" dxfId="5657" priority="6691">
      <formula>#REF!=2</formula>
    </cfRule>
    <cfRule type="expression" dxfId="5656" priority="6692">
      <formula>#REF!=1</formula>
    </cfRule>
    <cfRule type="expression" dxfId="5655" priority="6693">
      <formula>#REF!=4</formula>
    </cfRule>
    <cfRule type="expression" dxfId="5654" priority="6694">
      <formula>#REF!=3</formula>
    </cfRule>
    <cfRule type="expression" dxfId="5653" priority="6695">
      <formula>#REF!=2</formula>
    </cfRule>
    <cfRule type="expression" dxfId="5652" priority="6696">
      <formula>#REF!=1</formula>
    </cfRule>
  </conditionalFormatting>
  <conditionalFormatting sqref="F402">
    <cfRule type="expression" dxfId="5651" priority="6685">
      <formula>$V402=4</formula>
    </cfRule>
    <cfRule type="expression" dxfId="5650" priority="6686">
      <formula>$V402=3</formula>
    </cfRule>
    <cfRule type="expression" dxfId="5649" priority="6687">
      <formula>$V402=2</formula>
    </cfRule>
    <cfRule type="expression" dxfId="5648" priority="6688">
      <formula>$V402=1</formula>
    </cfRule>
  </conditionalFormatting>
  <conditionalFormatting sqref="F402">
    <cfRule type="expression" dxfId="5647" priority="6677">
      <formula>#REF!=4</formula>
    </cfRule>
    <cfRule type="expression" dxfId="5646" priority="6678">
      <formula>#REF!=3</formula>
    </cfRule>
    <cfRule type="expression" dxfId="5645" priority="6679">
      <formula>#REF!=2</formula>
    </cfRule>
    <cfRule type="expression" dxfId="5644" priority="6680">
      <formula>#REF!=1</formula>
    </cfRule>
    <cfRule type="expression" dxfId="5643" priority="6681">
      <formula>#REF!=4</formula>
    </cfRule>
    <cfRule type="expression" dxfId="5642" priority="6682">
      <formula>#REF!=3</formula>
    </cfRule>
    <cfRule type="expression" dxfId="5641" priority="6683">
      <formula>#REF!=2</formula>
    </cfRule>
    <cfRule type="expression" dxfId="5640" priority="6684">
      <formula>#REF!=1</formula>
    </cfRule>
  </conditionalFormatting>
  <conditionalFormatting sqref="F402">
    <cfRule type="expression" dxfId="5639" priority="6669">
      <formula>#REF!=4</formula>
    </cfRule>
    <cfRule type="expression" dxfId="5638" priority="6670">
      <formula>#REF!=3</formula>
    </cfRule>
    <cfRule type="expression" dxfId="5637" priority="6671">
      <formula>#REF!=2</formula>
    </cfRule>
    <cfRule type="expression" dxfId="5636" priority="6672">
      <formula>#REF!=1</formula>
    </cfRule>
    <cfRule type="expression" dxfId="5635" priority="6673">
      <formula>#REF!=4</formula>
    </cfRule>
    <cfRule type="expression" dxfId="5634" priority="6674">
      <formula>#REF!=3</formula>
    </cfRule>
    <cfRule type="expression" dxfId="5633" priority="6675">
      <formula>#REF!=2</formula>
    </cfRule>
    <cfRule type="expression" dxfId="5632" priority="6676">
      <formula>#REF!=1</formula>
    </cfRule>
  </conditionalFormatting>
  <conditionalFormatting sqref="U393">
    <cfRule type="expression" dxfId="5631" priority="6665">
      <formula>$V393=4</formula>
    </cfRule>
    <cfRule type="expression" dxfId="5630" priority="6666">
      <formula>$V393=3</formula>
    </cfRule>
    <cfRule type="expression" dxfId="5629" priority="6667">
      <formula>$V393=2</formula>
    </cfRule>
    <cfRule type="expression" dxfId="5628" priority="6668">
      <formula>$V393=1</formula>
    </cfRule>
  </conditionalFormatting>
  <conditionalFormatting sqref="H393">
    <cfRule type="expression" dxfId="5627" priority="6661">
      <formula>$V393=4</formula>
    </cfRule>
    <cfRule type="expression" dxfId="5626" priority="6662">
      <formula>$V393=3</formula>
    </cfRule>
    <cfRule type="expression" dxfId="5625" priority="6663">
      <formula>$V393=2</formula>
    </cfRule>
    <cfRule type="expression" dxfId="5624" priority="6664">
      <formula>$V393=1</formula>
    </cfRule>
  </conditionalFormatting>
  <conditionalFormatting sqref="H393">
    <cfRule type="expression" dxfId="5623" priority="6653">
      <formula>#REF!=4</formula>
    </cfRule>
    <cfRule type="expression" dxfId="5622" priority="6654">
      <formula>#REF!=3</formula>
    </cfRule>
    <cfRule type="expression" dxfId="5621" priority="6655">
      <formula>#REF!=2</formula>
    </cfRule>
    <cfRule type="expression" dxfId="5620" priority="6656">
      <formula>#REF!=1</formula>
    </cfRule>
    <cfRule type="expression" dxfId="5619" priority="6657">
      <formula>#REF!=4</formula>
    </cfRule>
    <cfRule type="expression" dxfId="5618" priority="6658">
      <formula>#REF!=3</formula>
    </cfRule>
    <cfRule type="expression" dxfId="5617" priority="6659">
      <formula>#REF!=2</formula>
    </cfRule>
    <cfRule type="expression" dxfId="5616" priority="6660">
      <formula>#REF!=1</formula>
    </cfRule>
  </conditionalFormatting>
  <conditionalFormatting sqref="H375">
    <cfRule type="expression" dxfId="5615" priority="6649">
      <formula>$V375=4</formula>
    </cfRule>
    <cfRule type="expression" dxfId="5614" priority="6650">
      <formula>$V375=3</formula>
    </cfRule>
    <cfRule type="expression" dxfId="5613" priority="6651">
      <formula>$V375=2</formula>
    </cfRule>
    <cfRule type="expression" dxfId="5612" priority="6652">
      <formula>$V375=1</formula>
    </cfRule>
  </conditionalFormatting>
  <conditionalFormatting sqref="H375">
    <cfRule type="expression" dxfId="5611" priority="6641">
      <formula>#REF!=4</formula>
    </cfRule>
    <cfRule type="expression" dxfId="5610" priority="6642">
      <formula>#REF!=3</formula>
    </cfRule>
    <cfRule type="expression" dxfId="5609" priority="6643">
      <formula>#REF!=2</formula>
    </cfRule>
    <cfRule type="expression" dxfId="5608" priority="6644">
      <formula>#REF!=1</formula>
    </cfRule>
    <cfRule type="expression" dxfId="5607" priority="6645">
      <formula>#REF!=4</formula>
    </cfRule>
    <cfRule type="expression" dxfId="5606" priority="6646">
      <formula>#REF!=3</formula>
    </cfRule>
    <cfRule type="expression" dxfId="5605" priority="6647">
      <formula>#REF!=2</formula>
    </cfRule>
    <cfRule type="expression" dxfId="5604" priority="6648">
      <formula>#REF!=1</formula>
    </cfRule>
  </conditionalFormatting>
  <conditionalFormatting sqref="U375">
    <cfRule type="expression" dxfId="5603" priority="6637">
      <formula>$V375=4</formula>
    </cfRule>
    <cfRule type="expression" dxfId="5602" priority="6638">
      <formula>$V375=3</formula>
    </cfRule>
    <cfRule type="expression" dxfId="5601" priority="6639">
      <formula>$V375=2</formula>
    </cfRule>
    <cfRule type="expression" dxfId="5600" priority="6640">
      <formula>$V375=1</formula>
    </cfRule>
  </conditionalFormatting>
  <conditionalFormatting sqref="U386">
    <cfRule type="expression" dxfId="5599" priority="6633">
      <formula>$V386=4</formula>
    </cfRule>
    <cfRule type="expression" dxfId="5598" priority="6634">
      <formula>$V386=3</formula>
    </cfRule>
    <cfRule type="expression" dxfId="5597" priority="6635">
      <formula>$V386=2</formula>
    </cfRule>
    <cfRule type="expression" dxfId="5596" priority="6636">
      <formula>$V386=1</formula>
    </cfRule>
  </conditionalFormatting>
  <conditionalFormatting sqref="H386">
    <cfRule type="expression" dxfId="5595" priority="6629">
      <formula>$V386=4</formula>
    </cfRule>
    <cfRule type="expression" dxfId="5594" priority="6630">
      <formula>$V386=3</formula>
    </cfRule>
    <cfRule type="expression" dxfId="5593" priority="6631">
      <formula>$V386=2</formula>
    </cfRule>
    <cfRule type="expression" dxfId="5592" priority="6632">
      <formula>$V386=1</formula>
    </cfRule>
  </conditionalFormatting>
  <conditionalFormatting sqref="H386">
    <cfRule type="expression" dxfId="5591" priority="6621">
      <formula>#REF!=4</formula>
    </cfRule>
    <cfRule type="expression" dxfId="5590" priority="6622">
      <formula>#REF!=3</formula>
    </cfRule>
    <cfRule type="expression" dxfId="5589" priority="6623">
      <formula>#REF!=2</formula>
    </cfRule>
    <cfRule type="expression" dxfId="5588" priority="6624">
      <formula>#REF!=1</formula>
    </cfRule>
    <cfRule type="expression" dxfId="5587" priority="6625">
      <formula>#REF!=4</formula>
    </cfRule>
    <cfRule type="expression" dxfId="5586" priority="6626">
      <formula>#REF!=3</formula>
    </cfRule>
    <cfRule type="expression" dxfId="5585" priority="6627">
      <formula>#REF!=2</formula>
    </cfRule>
    <cfRule type="expression" dxfId="5584" priority="6628">
      <formula>#REF!=1</formula>
    </cfRule>
  </conditionalFormatting>
  <conditionalFormatting sqref="U373">
    <cfRule type="expression" dxfId="5583" priority="6617">
      <formula>$V373=4</formula>
    </cfRule>
    <cfRule type="expression" dxfId="5582" priority="6618">
      <formula>$V373=3</formula>
    </cfRule>
    <cfRule type="expression" dxfId="5581" priority="6619">
      <formula>$V373=2</formula>
    </cfRule>
    <cfRule type="expression" dxfId="5580" priority="6620">
      <formula>$V373=1</formula>
    </cfRule>
  </conditionalFormatting>
  <conditionalFormatting sqref="H373">
    <cfRule type="expression" dxfId="5579" priority="6613">
      <formula>$V373=4</formula>
    </cfRule>
    <cfRule type="expression" dxfId="5578" priority="6614">
      <formula>$V373=3</formula>
    </cfRule>
    <cfRule type="expression" dxfId="5577" priority="6615">
      <formula>$V373=2</formula>
    </cfRule>
    <cfRule type="expression" dxfId="5576" priority="6616">
      <formula>$V373=1</formula>
    </cfRule>
  </conditionalFormatting>
  <conditionalFormatting sqref="H373">
    <cfRule type="expression" dxfId="5575" priority="6605">
      <formula>#REF!=4</formula>
    </cfRule>
    <cfRule type="expression" dxfId="5574" priority="6606">
      <formula>#REF!=3</formula>
    </cfRule>
    <cfRule type="expression" dxfId="5573" priority="6607">
      <formula>#REF!=2</formula>
    </cfRule>
    <cfRule type="expression" dxfId="5572" priority="6608">
      <formula>#REF!=1</formula>
    </cfRule>
    <cfRule type="expression" dxfId="5571" priority="6609">
      <formula>#REF!=4</formula>
    </cfRule>
    <cfRule type="expression" dxfId="5570" priority="6610">
      <formula>#REF!=3</formula>
    </cfRule>
    <cfRule type="expression" dxfId="5569" priority="6611">
      <formula>#REF!=2</formula>
    </cfRule>
    <cfRule type="expression" dxfId="5568" priority="6612">
      <formula>#REF!=1</formula>
    </cfRule>
  </conditionalFormatting>
  <conditionalFormatting sqref="F408:G408">
    <cfRule type="expression" dxfId="5567" priority="6577">
      <formula>$V408=4</formula>
    </cfRule>
    <cfRule type="expression" dxfId="5566" priority="6578">
      <formula>$V408=3</formula>
    </cfRule>
    <cfRule type="expression" dxfId="5565" priority="6579">
      <formula>$V408=2</formula>
    </cfRule>
    <cfRule type="expression" dxfId="5564" priority="6580">
      <formula>$V408=1</formula>
    </cfRule>
  </conditionalFormatting>
  <conditionalFormatting sqref="F408">
    <cfRule type="expression" dxfId="5563" priority="6569">
      <formula>#REF!=4</formula>
    </cfRule>
    <cfRule type="expression" dxfId="5562" priority="6570">
      <formula>#REF!=3</formula>
    </cfRule>
    <cfRule type="expression" dxfId="5561" priority="6571">
      <formula>#REF!=2</formula>
    </cfRule>
    <cfRule type="expression" dxfId="5560" priority="6572">
      <formula>#REF!=1</formula>
    </cfRule>
    <cfRule type="expression" dxfId="5559" priority="6573">
      <formula>#REF!=4</formula>
    </cfRule>
    <cfRule type="expression" dxfId="5558" priority="6574">
      <formula>#REF!=3</formula>
    </cfRule>
    <cfRule type="expression" dxfId="5557" priority="6575">
      <formula>#REF!=2</formula>
    </cfRule>
    <cfRule type="expression" dxfId="5556" priority="6576">
      <formula>#REF!=1</formula>
    </cfRule>
  </conditionalFormatting>
  <conditionalFormatting sqref="F408">
    <cfRule type="expression" dxfId="5555" priority="6561">
      <formula>#REF!=4</formula>
    </cfRule>
    <cfRule type="expression" dxfId="5554" priority="6562">
      <formula>#REF!=3</formula>
    </cfRule>
    <cfRule type="expression" dxfId="5553" priority="6563">
      <formula>#REF!=2</formula>
    </cfRule>
    <cfRule type="expression" dxfId="5552" priority="6564">
      <formula>#REF!=1</formula>
    </cfRule>
    <cfRule type="expression" dxfId="5551" priority="6565">
      <formula>#REF!=4</formula>
    </cfRule>
    <cfRule type="expression" dxfId="5550" priority="6566">
      <formula>#REF!=3</formula>
    </cfRule>
    <cfRule type="expression" dxfId="5549" priority="6567">
      <formula>#REF!=2</formula>
    </cfRule>
    <cfRule type="expression" dxfId="5548" priority="6568">
      <formula>#REF!=1</formula>
    </cfRule>
  </conditionalFormatting>
  <conditionalFormatting sqref="G408">
    <cfRule type="expression" dxfId="5547" priority="6553">
      <formula>#REF!=4</formula>
    </cfRule>
    <cfRule type="expression" dxfId="5546" priority="6554">
      <formula>#REF!=3</formula>
    </cfRule>
    <cfRule type="expression" dxfId="5545" priority="6555">
      <formula>#REF!=2</formula>
    </cfRule>
    <cfRule type="expression" dxfId="5544" priority="6556">
      <formula>#REF!=1</formula>
    </cfRule>
    <cfRule type="expression" dxfId="5543" priority="6557">
      <formula>#REF!=4</formula>
    </cfRule>
    <cfRule type="expression" dxfId="5542" priority="6558">
      <formula>#REF!=3</formula>
    </cfRule>
    <cfRule type="expression" dxfId="5541" priority="6559">
      <formula>#REF!=2</formula>
    </cfRule>
    <cfRule type="expression" dxfId="5540" priority="6560">
      <formula>#REF!=1</formula>
    </cfRule>
  </conditionalFormatting>
  <conditionalFormatting sqref="G408">
    <cfRule type="expression" dxfId="5539" priority="6545">
      <formula>#REF!=4</formula>
    </cfRule>
    <cfRule type="expression" dxfId="5538" priority="6546">
      <formula>#REF!=3</formula>
    </cfRule>
    <cfRule type="expression" dxfId="5537" priority="6547">
      <formula>#REF!=2</formula>
    </cfRule>
    <cfRule type="expression" dxfId="5536" priority="6548">
      <formula>#REF!=1</formula>
    </cfRule>
    <cfRule type="expression" dxfId="5535" priority="6549">
      <formula>#REF!=4</formula>
    </cfRule>
    <cfRule type="expression" dxfId="5534" priority="6550">
      <formula>#REF!=3</formula>
    </cfRule>
    <cfRule type="expression" dxfId="5533" priority="6551">
      <formula>#REF!=2</formula>
    </cfRule>
    <cfRule type="expression" dxfId="5532" priority="6552">
      <formula>#REF!=1</formula>
    </cfRule>
  </conditionalFormatting>
  <conditionalFormatting sqref="G408">
    <cfRule type="expression" dxfId="5531" priority="6541">
      <formula>$V408=4</formula>
    </cfRule>
    <cfRule type="expression" dxfId="5530" priority="6542">
      <formula>$V408=3</formula>
    </cfRule>
    <cfRule type="expression" dxfId="5529" priority="6543">
      <formula>$V408=2</formula>
    </cfRule>
    <cfRule type="expression" dxfId="5528" priority="6544">
      <formula>$V408=1</formula>
    </cfRule>
  </conditionalFormatting>
  <conditionalFormatting sqref="G408">
    <cfRule type="expression" dxfId="5527" priority="6533">
      <formula>#REF!=4</formula>
    </cfRule>
    <cfRule type="expression" dxfId="5526" priority="6534">
      <formula>#REF!=3</formula>
    </cfRule>
    <cfRule type="expression" dxfId="5525" priority="6535">
      <formula>#REF!=2</formula>
    </cfRule>
    <cfRule type="expression" dxfId="5524" priority="6536">
      <formula>#REF!=1</formula>
    </cfRule>
    <cfRule type="expression" dxfId="5523" priority="6537">
      <formula>#REF!=4</formula>
    </cfRule>
    <cfRule type="expression" dxfId="5522" priority="6538">
      <formula>#REF!=3</formula>
    </cfRule>
    <cfRule type="expression" dxfId="5521" priority="6539">
      <formula>#REF!=2</formula>
    </cfRule>
    <cfRule type="expression" dxfId="5520" priority="6540">
      <formula>#REF!=1</formula>
    </cfRule>
  </conditionalFormatting>
  <conditionalFormatting sqref="G408">
    <cfRule type="expression" dxfId="5519" priority="6525">
      <formula>#REF!=4</formula>
    </cfRule>
    <cfRule type="expression" dxfId="5518" priority="6526">
      <formula>#REF!=3</formula>
    </cfRule>
    <cfRule type="expression" dxfId="5517" priority="6527">
      <formula>#REF!=2</formula>
    </cfRule>
    <cfRule type="expression" dxfId="5516" priority="6528">
      <formula>#REF!=1</formula>
    </cfRule>
    <cfRule type="expression" dxfId="5515" priority="6529">
      <formula>#REF!=4</formula>
    </cfRule>
    <cfRule type="expression" dxfId="5514" priority="6530">
      <formula>#REF!=3</formula>
    </cfRule>
    <cfRule type="expression" dxfId="5513" priority="6531">
      <formula>#REF!=2</formula>
    </cfRule>
    <cfRule type="expression" dxfId="5512" priority="6532">
      <formula>#REF!=1</formula>
    </cfRule>
  </conditionalFormatting>
  <conditionalFormatting sqref="F408">
    <cfRule type="expression" dxfId="5511" priority="6521">
      <formula>$V408=4</formula>
    </cfRule>
    <cfRule type="expression" dxfId="5510" priority="6522">
      <formula>$V408=3</formula>
    </cfRule>
    <cfRule type="expression" dxfId="5509" priority="6523">
      <formula>$V408=2</formula>
    </cfRule>
    <cfRule type="expression" dxfId="5508" priority="6524">
      <formula>$V408=1</formula>
    </cfRule>
  </conditionalFormatting>
  <conditionalFormatting sqref="F408">
    <cfRule type="expression" dxfId="5507" priority="6513">
      <formula>#REF!=4</formula>
    </cfRule>
    <cfRule type="expression" dxfId="5506" priority="6514">
      <formula>#REF!=3</formula>
    </cfRule>
    <cfRule type="expression" dxfId="5505" priority="6515">
      <formula>#REF!=2</formula>
    </cfRule>
    <cfRule type="expression" dxfId="5504" priority="6516">
      <formula>#REF!=1</formula>
    </cfRule>
    <cfRule type="expression" dxfId="5503" priority="6517">
      <formula>#REF!=4</formula>
    </cfRule>
    <cfRule type="expression" dxfId="5502" priority="6518">
      <formula>#REF!=3</formula>
    </cfRule>
    <cfRule type="expression" dxfId="5501" priority="6519">
      <formula>#REF!=2</formula>
    </cfRule>
    <cfRule type="expression" dxfId="5500" priority="6520">
      <formula>#REF!=1</formula>
    </cfRule>
  </conditionalFormatting>
  <conditionalFormatting sqref="F408">
    <cfRule type="expression" dxfId="5499" priority="6505">
      <formula>#REF!=4</formula>
    </cfRule>
    <cfRule type="expression" dxfId="5498" priority="6506">
      <formula>#REF!=3</formula>
    </cfRule>
    <cfRule type="expression" dxfId="5497" priority="6507">
      <formula>#REF!=2</formula>
    </cfRule>
    <cfRule type="expression" dxfId="5496" priority="6508">
      <formula>#REF!=1</formula>
    </cfRule>
    <cfRule type="expression" dxfId="5495" priority="6509">
      <formula>#REF!=4</formula>
    </cfRule>
    <cfRule type="expression" dxfId="5494" priority="6510">
      <formula>#REF!=3</formula>
    </cfRule>
    <cfRule type="expression" dxfId="5493" priority="6511">
      <formula>#REF!=2</formula>
    </cfRule>
    <cfRule type="expression" dxfId="5492" priority="6512">
      <formula>#REF!=1</formula>
    </cfRule>
  </conditionalFormatting>
  <conditionalFormatting sqref="H388">
    <cfRule type="expression" dxfId="5491" priority="6501">
      <formula>$V388=4</formula>
    </cfRule>
    <cfRule type="expression" dxfId="5490" priority="6502">
      <formula>$V388=3</formula>
    </cfRule>
    <cfRule type="expression" dxfId="5489" priority="6503">
      <formula>$V388=2</formula>
    </cfRule>
    <cfRule type="expression" dxfId="5488" priority="6504">
      <formula>$V388=1</formula>
    </cfRule>
  </conditionalFormatting>
  <conditionalFormatting sqref="H388">
    <cfRule type="expression" dxfId="5487" priority="6493">
      <formula>#REF!=4</formula>
    </cfRule>
    <cfRule type="expression" dxfId="5486" priority="6494">
      <formula>#REF!=3</formula>
    </cfRule>
    <cfRule type="expression" dxfId="5485" priority="6495">
      <formula>#REF!=2</formula>
    </cfRule>
    <cfRule type="expression" dxfId="5484" priority="6496">
      <formula>#REF!=1</formula>
    </cfRule>
    <cfRule type="expression" dxfId="5483" priority="6497">
      <formula>#REF!=4</formula>
    </cfRule>
    <cfRule type="expression" dxfId="5482" priority="6498">
      <formula>#REF!=3</formula>
    </cfRule>
    <cfRule type="expression" dxfId="5481" priority="6499">
      <formula>#REF!=2</formula>
    </cfRule>
    <cfRule type="expression" dxfId="5480" priority="6500">
      <formula>#REF!=1</formula>
    </cfRule>
  </conditionalFormatting>
  <conditionalFormatting sqref="U388">
    <cfRule type="expression" dxfId="5479" priority="6489">
      <formula>$V388=4</formula>
    </cfRule>
    <cfRule type="expression" dxfId="5478" priority="6490">
      <formula>$V388=3</formula>
    </cfRule>
    <cfRule type="expression" dxfId="5477" priority="6491">
      <formula>$V388=2</formula>
    </cfRule>
    <cfRule type="expression" dxfId="5476" priority="6492">
      <formula>$V388=1</formula>
    </cfRule>
  </conditionalFormatting>
  <conditionalFormatting sqref="H377">
    <cfRule type="expression" dxfId="5475" priority="6485">
      <formula>$V377=4</formula>
    </cfRule>
    <cfRule type="expression" dxfId="5474" priority="6486">
      <formula>$V377=3</formula>
    </cfRule>
    <cfRule type="expression" dxfId="5473" priority="6487">
      <formula>$V377=2</formula>
    </cfRule>
    <cfRule type="expression" dxfId="5472" priority="6488">
      <formula>$V377=1</formula>
    </cfRule>
  </conditionalFormatting>
  <conditionalFormatting sqref="H377">
    <cfRule type="expression" dxfId="5471" priority="6477">
      <formula>#REF!=4</formula>
    </cfRule>
    <cfRule type="expression" dxfId="5470" priority="6478">
      <formula>#REF!=3</formula>
    </cfRule>
    <cfRule type="expression" dxfId="5469" priority="6479">
      <formula>#REF!=2</formula>
    </cfRule>
    <cfRule type="expression" dxfId="5468" priority="6480">
      <formula>#REF!=1</formula>
    </cfRule>
    <cfRule type="expression" dxfId="5467" priority="6481">
      <formula>#REF!=4</formula>
    </cfRule>
    <cfRule type="expression" dxfId="5466" priority="6482">
      <formula>#REF!=3</formula>
    </cfRule>
    <cfRule type="expression" dxfId="5465" priority="6483">
      <formula>#REF!=2</formula>
    </cfRule>
    <cfRule type="expression" dxfId="5464" priority="6484">
      <formula>#REF!=1</formula>
    </cfRule>
  </conditionalFormatting>
  <conditionalFormatting sqref="U377">
    <cfRule type="expression" dxfId="5463" priority="6473">
      <formula>$V377=4</formula>
    </cfRule>
    <cfRule type="expression" dxfId="5462" priority="6474">
      <formula>$V377=3</formula>
    </cfRule>
    <cfRule type="expression" dxfId="5461" priority="6475">
      <formula>$V377=2</formula>
    </cfRule>
    <cfRule type="expression" dxfId="5460" priority="6476">
      <formula>$V377=1</formula>
    </cfRule>
  </conditionalFormatting>
  <conditionalFormatting sqref="H356">
    <cfRule type="expression" dxfId="5459" priority="6469">
      <formula>$V356=4</formula>
    </cfRule>
    <cfRule type="expression" dxfId="5458" priority="6470">
      <formula>$V356=3</formula>
    </cfRule>
    <cfRule type="expression" dxfId="5457" priority="6471">
      <formula>$V356=2</formula>
    </cfRule>
    <cfRule type="expression" dxfId="5456" priority="6472">
      <formula>$V356=1</formula>
    </cfRule>
  </conditionalFormatting>
  <conditionalFormatting sqref="H356">
    <cfRule type="expression" dxfId="5455" priority="6461">
      <formula>#REF!=4</formula>
    </cfRule>
    <cfRule type="expression" dxfId="5454" priority="6462">
      <formula>#REF!=3</formula>
    </cfRule>
    <cfRule type="expression" dxfId="5453" priority="6463">
      <formula>#REF!=2</formula>
    </cfRule>
    <cfRule type="expression" dxfId="5452" priority="6464">
      <formula>#REF!=1</formula>
    </cfRule>
    <cfRule type="expression" dxfId="5451" priority="6465">
      <formula>#REF!=4</formula>
    </cfRule>
    <cfRule type="expression" dxfId="5450" priority="6466">
      <formula>#REF!=3</formula>
    </cfRule>
    <cfRule type="expression" dxfId="5449" priority="6467">
      <formula>#REF!=2</formula>
    </cfRule>
    <cfRule type="expression" dxfId="5448" priority="6468">
      <formula>#REF!=1</formula>
    </cfRule>
  </conditionalFormatting>
  <conditionalFormatting sqref="U356">
    <cfRule type="expression" dxfId="5447" priority="6457">
      <formula>$V356=4</formula>
    </cfRule>
    <cfRule type="expression" dxfId="5446" priority="6458">
      <formula>$V356=3</formula>
    </cfRule>
    <cfRule type="expression" dxfId="5445" priority="6459">
      <formula>$V356=2</formula>
    </cfRule>
    <cfRule type="expression" dxfId="5444" priority="6460">
      <formula>$V356=1</formula>
    </cfRule>
  </conditionalFormatting>
  <conditionalFormatting sqref="H371">
    <cfRule type="expression" dxfId="5443" priority="6453">
      <formula>$V371=4</formula>
    </cfRule>
    <cfRule type="expression" dxfId="5442" priority="6454">
      <formula>$V371=3</formula>
    </cfRule>
    <cfRule type="expression" dxfId="5441" priority="6455">
      <formula>$V371=2</formula>
    </cfRule>
    <cfRule type="expression" dxfId="5440" priority="6456">
      <formula>$V371=1</formula>
    </cfRule>
  </conditionalFormatting>
  <conditionalFormatting sqref="H371">
    <cfRule type="expression" dxfId="5439" priority="6445">
      <formula>#REF!=4</formula>
    </cfRule>
    <cfRule type="expression" dxfId="5438" priority="6446">
      <formula>#REF!=3</formula>
    </cfRule>
    <cfRule type="expression" dxfId="5437" priority="6447">
      <formula>#REF!=2</formula>
    </cfRule>
    <cfRule type="expression" dxfId="5436" priority="6448">
      <formula>#REF!=1</formula>
    </cfRule>
    <cfRule type="expression" dxfId="5435" priority="6449">
      <formula>#REF!=4</formula>
    </cfRule>
    <cfRule type="expression" dxfId="5434" priority="6450">
      <formula>#REF!=3</formula>
    </cfRule>
    <cfRule type="expression" dxfId="5433" priority="6451">
      <formula>#REF!=2</formula>
    </cfRule>
    <cfRule type="expression" dxfId="5432" priority="6452">
      <formula>#REF!=1</formula>
    </cfRule>
  </conditionalFormatting>
  <conditionalFormatting sqref="U371">
    <cfRule type="expression" dxfId="5431" priority="6441">
      <formula>$V371=4</formula>
    </cfRule>
    <cfRule type="expression" dxfId="5430" priority="6442">
      <formula>$V371=3</formula>
    </cfRule>
    <cfRule type="expression" dxfId="5429" priority="6443">
      <formula>$V371=2</formula>
    </cfRule>
    <cfRule type="expression" dxfId="5428" priority="6444">
      <formula>$V371=1</formula>
    </cfRule>
  </conditionalFormatting>
  <conditionalFormatting sqref="H376">
    <cfRule type="expression" dxfId="5427" priority="6437">
      <formula>$V376=4</formula>
    </cfRule>
    <cfRule type="expression" dxfId="5426" priority="6438">
      <formula>$V376=3</formula>
    </cfRule>
    <cfRule type="expression" dxfId="5425" priority="6439">
      <formula>$V376=2</formula>
    </cfRule>
    <cfRule type="expression" dxfId="5424" priority="6440">
      <formula>$V376=1</formula>
    </cfRule>
  </conditionalFormatting>
  <conditionalFormatting sqref="H376">
    <cfRule type="expression" dxfId="5423" priority="6429">
      <formula>#REF!=4</formula>
    </cfRule>
    <cfRule type="expression" dxfId="5422" priority="6430">
      <formula>#REF!=3</formula>
    </cfRule>
    <cfRule type="expression" dxfId="5421" priority="6431">
      <formula>#REF!=2</formula>
    </cfRule>
    <cfRule type="expression" dxfId="5420" priority="6432">
      <formula>#REF!=1</formula>
    </cfRule>
    <cfRule type="expression" dxfId="5419" priority="6433">
      <formula>#REF!=4</formula>
    </cfRule>
    <cfRule type="expression" dxfId="5418" priority="6434">
      <formula>#REF!=3</formula>
    </cfRule>
    <cfRule type="expression" dxfId="5417" priority="6435">
      <formula>#REF!=2</formula>
    </cfRule>
    <cfRule type="expression" dxfId="5416" priority="6436">
      <formula>#REF!=1</formula>
    </cfRule>
  </conditionalFormatting>
  <conditionalFormatting sqref="U376">
    <cfRule type="expression" dxfId="5415" priority="6425">
      <formula>$V376=4</formula>
    </cfRule>
    <cfRule type="expression" dxfId="5414" priority="6426">
      <formula>$V376=3</formula>
    </cfRule>
    <cfRule type="expression" dxfId="5413" priority="6427">
      <formula>$V376=2</formula>
    </cfRule>
    <cfRule type="expression" dxfId="5412" priority="6428">
      <formula>$V376=1</formula>
    </cfRule>
  </conditionalFormatting>
  <conditionalFormatting sqref="H379">
    <cfRule type="expression" dxfId="5411" priority="6421">
      <formula>$V379=4</formula>
    </cfRule>
    <cfRule type="expression" dxfId="5410" priority="6422">
      <formula>$V379=3</formula>
    </cfRule>
    <cfRule type="expression" dxfId="5409" priority="6423">
      <formula>$V379=2</formula>
    </cfRule>
    <cfRule type="expression" dxfId="5408" priority="6424">
      <formula>$V379=1</formula>
    </cfRule>
  </conditionalFormatting>
  <conditionalFormatting sqref="H379">
    <cfRule type="expression" dxfId="5407" priority="6413">
      <formula>#REF!=4</formula>
    </cfRule>
    <cfRule type="expression" dxfId="5406" priority="6414">
      <formula>#REF!=3</formula>
    </cfRule>
    <cfRule type="expression" dxfId="5405" priority="6415">
      <formula>#REF!=2</formula>
    </cfRule>
    <cfRule type="expression" dxfId="5404" priority="6416">
      <formula>#REF!=1</formula>
    </cfRule>
    <cfRule type="expression" dxfId="5403" priority="6417">
      <formula>#REF!=4</formula>
    </cfRule>
    <cfRule type="expression" dxfId="5402" priority="6418">
      <formula>#REF!=3</formula>
    </cfRule>
    <cfRule type="expression" dxfId="5401" priority="6419">
      <formula>#REF!=2</formula>
    </cfRule>
    <cfRule type="expression" dxfId="5400" priority="6420">
      <formula>#REF!=1</formula>
    </cfRule>
  </conditionalFormatting>
  <conditionalFormatting sqref="U379">
    <cfRule type="expression" dxfId="5399" priority="6409">
      <formula>$V379=4</formula>
    </cfRule>
    <cfRule type="expression" dxfId="5398" priority="6410">
      <formula>$V379=3</formula>
    </cfRule>
    <cfRule type="expression" dxfId="5397" priority="6411">
      <formula>$V379=2</formula>
    </cfRule>
    <cfRule type="expression" dxfId="5396" priority="6412">
      <formula>$V379=1</formula>
    </cfRule>
  </conditionalFormatting>
  <conditionalFormatting sqref="H380">
    <cfRule type="expression" dxfId="5395" priority="6405">
      <formula>$V380=4</formula>
    </cfRule>
    <cfRule type="expression" dxfId="5394" priority="6406">
      <formula>$V380=3</formula>
    </cfRule>
    <cfRule type="expression" dxfId="5393" priority="6407">
      <formula>$V380=2</formula>
    </cfRule>
    <cfRule type="expression" dxfId="5392" priority="6408">
      <formula>$V380=1</formula>
    </cfRule>
  </conditionalFormatting>
  <conditionalFormatting sqref="H380">
    <cfRule type="expression" dxfId="5391" priority="6397">
      <formula>#REF!=4</formula>
    </cfRule>
    <cfRule type="expression" dxfId="5390" priority="6398">
      <formula>#REF!=3</formula>
    </cfRule>
    <cfRule type="expression" dxfId="5389" priority="6399">
      <formula>#REF!=2</formula>
    </cfRule>
    <cfRule type="expression" dxfId="5388" priority="6400">
      <formula>#REF!=1</formula>
    </cfRule>
    <cfRule type="expression" dxfId="5387" priority="6401">
      <formula>#REF!=4</formula>
    </cfRule>
    <cfRule type="expression" dxfId="5386" priority="6402">
      <formula>#REF!=3</formula>
    </cfRule>
    <cfRule type="expression" dxfId="5385" priority="6403">
      <formula>#REF!=2</formula>
    </cfRule>
    <cfRule type="expression" dxfId="5384" priority="6404">
      <formula>#REF!=1</formula>
    </cfRule>
  </conditionalFormatting>
  <conditionalFormatting sqref="U380">
    <cfRule type="expression" dxfId="5383" priority="6393">
      <formula>$V380=4</formula>
    </cfRule>
    <cfRule type="expression" dxfId="5382" priority="6394">
      <formula>$V380=3</formula>
    </cfRule>
    <cfRule type="expression" dxfId="5381" priority="6395">
      <formula>$V380=2</formula>
    </cfRule>
    <cfRule type="expression" dxfId="5380" priority="6396">
      <formula>$V380=1</formula>
    </cfRule>
  </conditionalFormatting>
  <conditionalFormatting sqref="H381">
    <cfRule type="expression" dxfId="5379" priority="6389">
      <formula>$V381=4</formula>
    </cfRule>
    <cfRule type="expression" dxfId="5378" priority="6390">
      <formula>$V381=3</formula>
    </cfRule>
    <cfRule type="expression" dxfId="5377" priority="6391">
      <formula>$V381=2</formula>
    </cfRule>
    <cfRule type="expression" dxfId="5376" priority="6392">
      <formula>$V381=1</formula>
    </cfRule>
  </conditionalFormatting>
  <conditionalFormatting sqref="H381">
    <cfRule type="expression" dxfId="5375" priority="6381">
      <formula>#REF!=4</formula>
    </cfRule>
    <cfRule type="expression" dxfId="5374" priority="6382">
      <formula>#REF!=3</formula>
    </cfRule>
    <cfRule type="expression" dxfId="5373" priority="6383">
      <formula>#REF!=2</formula>
    </cfRule>
    <cfRule type="expression" dxfId="5372" priority="6384">
      <formula>#REF!=1</formula>
    </cfRule>
    <cfRule type="expression" dxfId="5371" priority="6385">
      <formula>#REF!=4</formula>
    </cfRule>
    <cfRule type="expression" dxfId="5370" priority="6386">
      <formula>#REF!=3</formula>
    </cfRule>
    <cfRule type="expression" dxfId="5369" priority="6387">
      <formula>#REF!=2</formula>
    </cfRule>
    <cfRule type="expression" dxfId="5368" priority="6388">
      <formula>#REF!=1</formula>
    </cfRule>
  </conditionalFormatting>
  <conditionalFormatting sqref="U381">
    <cfRule type="expression" dxfId="5367" priority="6377">
      <formula>$V381=4</formula>
    </cfRule>
    <cfRule type="expression" dxfId="5366" priority="6378">
      <formula>$V381=3</formula>
    </cfRule>
    <cfRule type="expression" dxfId="5365" priority="6379">
      <formula>$V381=2</formula>
    </cfRule>
    <cfRule type="expression" dxfId="5364" priority="6380">
      <formula>$V381=1</formula>
    </cfRule>
  </conditionalFormatting>
  <conditionalFormatting sqref="H382">
    <cfRule type="expression" dxfId="5363" priority="6373">
      <formula>$V382=4</formula>
    </cfRule>
    <cfRule type="expression" dxfId="5362" priority="6374">
      <formula>$V382=3</formula>
    </cfRule>
    <cfRule type="expression" dxfId="5361" priority="6375">
      <formula>$V382=2</formula>
    </cfRule>
    <cfRule type="expression" dxfId="5360" priority="6376">
      <formula>$V382=1</formula>
    </cfRule>
  </conditionalFormatting>
  <conditionalFormatting sqref="H382">
    <cfRule type="expression" dxfId="5359" priority="6365">
      <formula>#REF!=4</formula>
    </cfRule>
    <cfRule type="expression" dxfId="5358" priority="6366">
      <formula>#REF!=3</formula>
    </cfRule>
    <cfRule type="expression" dxfId="5357" priority="6367">
      <formula>#REF!=2</formula>
    </cfRule>
    <cfRule type="expression" dxfId="5356" priority="6368">
      <formula>#REF!=1</formula>
    </cfRule>
    <cfRule type="expression" dxfId="5355" priority="6369">
      <formula>#REF!=4</formula>
    </cfRule>
    <cfRule type="expression" dxfId="5354" priority="6370">
      <formula>#REF!=3</formula>
    </cfRule>
    <cfRule type="expression" dxfId="5353" priority="6371">
      <formula>#REF!=2</formula>
    </cfRule>
    <cfRule type="expression" dxfId="5352" priority="6372">
      <formula>#REF!=1</formula>
    </cfRule>
  </conditionalFormatting>
  <conditionalFormatting sqref="U382">
    <cfRule type="expression" dxfId="5351" priority="6361">
      <formula>$V382=4</formula>
    </cfRule>
    <cfRule type="expression" dxfId="5350" priority="6362">
      <formula>$V382=3</formula>
    </cfRule>
    <cfRule type="expression" dxfId="5349" priority="6363">
      <formula>$V382=2</formula>
    </cfRule>
    <cfRule type="expression" dxfId="5348" priority="6364">
      <formula>$V382=1</formula>
    </cfRule>
  </conditionalFormatting>
  <conditionalFormatting sqref="U387">
    <cfRule type="expression" dxfId="5347" priority="6357">
      <formula>$V387=4</formula>
    </cfRule>
    <cfRule type="expression" dxfId="5346" priority="6358">
      <formula>$V387=3</formula>
    </cfRule>
    <cfRule type="expression" dxfId="5345" priority="6359">
      <formula>$V387=2</formula>
    </cfRule>
    <cfRule type="expression" dxfId="5344" priority="6360">
      <formula>$V387=1</formula>
    </cfRule>
  </conditionalFormatting>
  <conditionalFormatting sqref="H387">
    <cfRule type="expression" dxfId="5343" priority="6353">
      <formula>$V387=4</formula>
    </cfRule>
    <cfRule type="expression" dxfId="5342" priority="6354">
      <formula>$V387=3</formula>
    </cfRule>
    <cfRule type="expression" dxfId="5341" priority="6355">
      <formula>$V387=2</formula>
    </cfRule>
    <cfRule type="expression" dxfId="5340" priority="6356">
      <formula>$V387=1</formula>
    </cfRule>
  </conditionalFormatting>
  <conditionalFormatting sqref="H387">
    <cfRule type="expression" dxfId="5339" priority="6345">
      <formula>#REF!=4</formula>
    </cfRule>
    <cfRule type="expression" dxfId="5338" priority="6346">
      <formula>#REF!=3</formula>
    </cfRule>
    <cfRule type="expression" dxfId="5337" priority="6347">
      <formula>#REF!=2</formula>
    </cfRule>
    <cfRule type="expression" dxfId="5336" priority="6348">
      <formula>#REF!=1</formula>
    </cfRule>
    <cfRule type="expression" dxfId="5335" priority="6349">
      <formula>#REF!=4</formula>
    </cfRule>
    <cfRule type="expression" dxfId="5334" priority="6350">
      <formula>#REF!=3</formula>
    </cfRule>
    <cfRule type="expression" dxfId="5333" priority="6351">
      <formula>#REF!=2</formula>
    </cfRule>
    <cfRule type="expression" dxfId="5332" priority="6352">
      <formula>#REF!=1</formula>
    </cfRule>
  </conditionalFormatting>
  <conditionalFormatting sqref="H390">
    <cfRule type="expression" dxfId="5331" priority="6341">
      <formula>$V390=4</formula>
    </cfRule>
    <cfRule type="expression" dxfId="5330" priority="6342">
      <formula>$V390=3</formula>
    </cfRule>
    <cfRule type="expression" dxfId="5329" priority="6343">
      <formula>$V390=2</formula>
    </cfRule>
    <cfRule type="expression" dxfId="5328" priority="6344">
      <formula>$V390=1</formula>
    </cfRule>
  </conditionalFormatting>
  <conditionalFormatting sqref="H390">
    <cfRule type="expression" dxfId="5327" priority="6333">
      <formula>#REF!=4</formula>
    </cfRule>
    <cfRule type="expression" dxfId="5326" priority="6334">
      <formula>#REF!=3</formula>
    </cfRule>
    <cfRule type="expression" dxfId="5325" priority="6335">
      <formula>#REF!=2</formula>
    </cfRule>
    <cfRule type="expression" dxfId="5324" priority="6336">
      <formula>#REF!=1</formula>
    </cfRule>
    <cfRule type="expression" dxfId="5323" priority="6337">
      <formula>#REF!=4</formula>
    </cfRule>
    <cfRule type="expression" dxfId="5322" priority="6338">
      <formula>#REF!=3</formula>
    </cfRule>
    <cfRule type="expression" dxfId="5321" priority="6339">
      <formula>#REF!=2</formula>
    </cfRule>
    <cfRule type="expression" dxfId="5320" priority="6340">
      <formula>#REF!=1</formula>
    </cfRule>
  </conditionalFormatting>
  <conditionalFormatting sqref="U390">
    <cfRule type="expression" dxfId="5319" priority="6329">
      <formula>$V390=4</formula>
    </cfRule>
    <cfRule type="expression" dxfId="5318" priority="6330">
      <formula>$V390=3</formula>
    </cfRule>
    <cfRule type="expression" dxfId="5317" priority="6331">
      <formula>$V390=2</formula>
    </cfRule>
    <cfRule type="expression" dxfId="5316" priority="6332">
      <formula>$V390=1</formula>
    </cfRule>
  </conditionalFormatting>
  <conditionalFormatting sqref="U406:U409">
    <cfRule type="expression" dxfId="5315" priority="6325">
      <formula>$V406=4</formula>
    </cfRule>
    <cfRule type="expression" dxfId="5314" priority="6326">
      <formula>$V406=3</formula>
    </cfRule>
    <cfRule type="expression" dxfId="5313" priority="6327">
      <formula>$V406=2</formula>
    </cfRule>
    <cfRule type="expression" dxfId="5312" priority="6328">
      <formula>$V406=1</formula>
    </cfRule>
  </conditionalFormatting>
  <conditionalFormatting sqref="U406:U409">
    <cfRule type="expression" dxfId="5311" priority="6321">
      <formula>$V406=4</formula>
    </cfRule>
    <cfRule type="expression" dxfId="5310" priority="6322">
      <formula>$V406=3</formula>
    </cfRule>
    <cfRule type="expression" dxfId="5309" priority="6323">
      <formula>$V406=2</formula>
    </cfRule>
    <cfRule type="expression" dxfId="5308" priority="6324">
      <formula>$V406=1</formula>
    </cfRule>
  </conditionalFormatting>
  <conditionalFormatting sqref="G403">
    <cfRule type="expression" dxfId="5307" priority="6293">
      <formula>$V403=4</formula>
    </cfRule>
    <cfRule type="expression" dxfId="5306" priority="6294">
      <formula>$V403=3</formula>
    </cfRule>
    <cfRule type="expression" dxfId="5305" priority="6295">
      <formula>$V403=2</formula>
    </cfRule>
    <cfRule type="expression" dxfId="5304" priority="6296">
      <formula>$V403=1</formula>
    </cfRule>
  </conditionalFormatting>
  <conditionalFormatting sqref="G403">
    <cfRule type="expression" dxfId="5303" priority="6285">
      <formula>#REF!=4</formula>
    </cfRule>
    <cfRule type="expression" dxfId="5302" priority="6286">
      <formula>#REF!=3</formula>
    </cfRule>
    <cfRule type="expression" dxfId="5301" priority="6287">
      <formula>#REF!=2</formula>
    </cfRule>
    <cfRule type="expression" dxfId="5300" priority="6288">
      <formula>#REF!=1</formula>
    </cfRule>
    <cfRule type="expression" dxfId="5299" priority="6289">
      <formula>#REF!=4</formula>
    </cfRule>
    <cfRule type="expression" dxfId="5298" priority="6290">
      <formula>#REF!=3</formula>
    </cfRule>
    <cfRule type="expression" dxfId="5297" priority="6291">
      <formula>#REF!=2</formula>
    </cfRule>
    <cfRule type="expression" dxfId="5296" priority="6292">
      <formula>#REF!=1</formula>
    </cfRule>
  </conditionalFormatting>
  <conditionalFormatting sqref="G403">
    <cfRule type="expression" dxfId="5295" priority="6277">
      <formula>#REF!=4</formula>
    </cfRule>
    <cfRule type="expression" dxfId="5294" priority="6278">
      <formula>#REF!=3</formula>
    </cfRule>
    <cfRule type="expression" dxfId="5293" priority="6279">
      <formula>#REF!=2</formula>
    </cfRule>
    <cfRule type="expression" dxfId="5292" priority="6280">
      <formula>#REF!=1</formula>
    </cfRule>
    <cfRule type="expression" dxfId="5291" priority="6281">
      <formula>#REF!=4</formula>
    </cfRule>
    <cfRule type="expression" dxfId="5290" priority="6282">
      <formula>#REF!=3</formula>
    </cfRule>
    <cfRule type="expression" dxfId="5289" priority="6283">
      <formula>#REF!=2</formula>
    </cfRule>
    <cfRule type="expression" dxfId="5288" priority="6284">
      <formula>#REF!=1</formula>
    </cfRule>
  </conditionalFormatting>
  <conditionalFormatting sqref="G403">
    <cfRule type="expression" dxfId="5287" priority="6273">
      <formula>$V403=4</formula>
    </cfRule>
    <cfRule type="expression" dxfId="5286" priority="6274">
      <formula>$V403=3</formula>
    </cfRule>
    <cfRule type="expression" dxfId="5285" priority="6275">
      <formula>$V403=2</formula>
    </cfRule>
    <cfRule type="expression" dxfId="5284" priority="6276">
      <formula>$V403=1</formula>
    </cfRule>
  </conditionalFormatting>
  <conditionalFormatting sqref="G403">
    <cfRule type="expression" dxfId="5283" priority="6265">
      <formula>#REF!=4</formula>
    </cfRule>
    <cfRule type="expression" dxfId="5282" priority="6266">
      <formula>#REF!=3</formula>
    </cfRule>
    <cfRule type="expression" dxfId="5281" priority="6267">
      <formula>#REF!=2</formula>
    </cfRule>
    <cfRule type="expression" dxfId="5280" priority="6268">
      <formula>#REF!=1</formula>
    </cfRule>
    <cfRule type="expression" dxfId="5279" priority="6269">
      <formula>#REF!=4</formula>
    </cfRule>
    <cfRule type="expression" dxfId="5278" priority="6270">
      <formula>#REF!=3</formula>
    </cfRule>
    <cfRule type="expression" dxfId="5277" priority="6271">
      <formula>#REF!=2</formula>
    </cfRule>
    <cfRule type="expression" dxfId="5276" priority="6272">
      <formula>#REF!=1</formula>
    </cfRule>
  </conditionalFormatting>
  <conditionalFormatting sqref="G403">
    <cfRule type="expression" dxfId="5275" priority="6257">
      <formula>#REF!=4</formula>
    </cfRule>
    <cfRule type="expression" dxfId="5274" priority="6258">
      <formula>#REF!=3</formula>
    </cfRule>
    <cfRule type="expression" dxfId="5273" priority="6259">
      <formula>#REF!=2</formula>
    </cfRule>
    <cfRule type="expression" dxfId="5272" priority="6260">
      <formula>#REF!=1</formula>
    </cfRule>
    <cfRule type="expression" dxfId="5271" priority="6261">
      <formula>#REF!=4</formula>
    </cfRule>
    <cfRule type="expression" dxfId="5270" priority="6262">
      <formula>#REF!=3</formula>
    </cfRule>
    <cfRule type="expression" dxfId="5269" priority="6263">
      <formula>#REF!=2</formula>
    </cfRule>
    <cfRule type="expression" dxfId="5268" priority="6264">
      <formula>#REF!=1</formula>
    </cfRule>
  </conditionalFormatting>
  <conditionalFormatting sqref="E404:F407">
    <cfRule type="expression" dxfId="5267" priority="6253">
      <formula>$V404=4</formula>
    </cfRule>
    <cfRule type="expression" dxfId="5266" priority="6254">
      <formula>$V404=3</formula>
    </cfRule>
    <cfRule type="expression" dxfId="5265" priority="6255">
      <formula>$V404=2</formula>
    </cfRule>
    <cfRule type="expression" dxfId="5264" priority="6256">
      <formula>$V404=1</formula>
    </cfRule>
  </conditionalFormatting>
  <conditionalFormatting sqref="F404:F407">
    <cfRule type="expression" dxfId="5263" priority="6245">
      <formula>#REF!=4</formula>
    </cfRule>
    <cfRule type="expression" dxfId="5262" priority="6246">
      <formula>#REF!=3</formula>
    </cfRule>
    <cfRule type="expression" dxfId="5261" priority="6247">
      <formula>#REF!=2</formula>
    </cfRule>
    <cfRule type="expression" dxfId="5260" priority="6248">
      <formula>#REF!=1</formula>
    </cfRule>
    <cfRule type="expression" dxfId="5259" priority="6249">
      <formula>#REF!=4</formula>
    </cfRule>
    <cfRule type="expression" dxfId="5258" priority="6250">
      <formula>#REF!=3</formula>
    </cfRule>
    <cfRule type="expression" dxfId="5257" priority="6251">
      <formula>#REF!=2</formula>
    </cfRule>
    <cfRule type="expression" dxfId="5256" priority="6252">
      <formula>#REF!=1</formula>
    </cfRule>
  </conditionalFormatting>
  <conditionalFormatting sqref="F404:F407">
    <cfRule type="expression" dxfId="5255" priority="6237">
      <formula>#REF!=4</formula>
    </cfRule>
    <cfRule type="expression" dxfId="5254" priority="6238">
      <formula>#REF!=3</formula>
    </cfRule>
    <cfRule type="expression" dxfId="5253" priority="6239">
      <formula>#REF!=2</formula>
    </cfRule>
    <cfRule type="expression" dxfId="5252" priority="6240">
      <formula>#REF!=1</formula>
    </cfRule>
    <cfRule type="expression" dxfId="5251" priority="6241">
      <formula>#REF!=4</formula>
    </cfRule>
    <cfRule type="expression" dxfId="5250" priority="6242">
      <formula>#REF!=3</formula>
    </cfRule>
    <cfRule type="expression" dxfId="5249" priority="6243">
      <formula>#REF!=2</formula>
    </cfRule>
    <cfRule type="expression" dxfId="5248" priority="6244">
      <formula>#REF!=1</formula>
    </cfRule>
  </conditionalFormatting>
  <conditionalFormatting sqref="G404:G407">
    <cfRule type="expression" dxfId="5247" priority="6233">
      <formula>$V404=4</formula>
    </cfRule>
    <cfRule type="expression" dxfId="5246" priority="6234">
      <formula>$V404=3</formula>
    </cfRule>
    <cfRule type="expression" dxfId="5245" priority="6235">
      <formula>$V404=2</formula>
    </cfRule>
    <cfRule type="expression" dxfId="5244" priority="6236">
      <formula>$V404=1</formula>
    </cfRule>
  </conditionalFormatting>
  <conditionalFormatting sqref="G404:G407">
    <cfRule type="expression" dxfId="5243" priority="6225">
      <formula>#REF!=4</formula>
    </cfRule>
    <cfRule type="expression" dxfId="5242" priority="6226">
      <formula>#REF!=3</formula>
    </cfRule>
    <cfRule type="expression" dxfId="5241" priority="6227">
      <formula>#REF!=2</formula>
    </cfRule>
    <cfRule type="expression" dxfId="5240" priority="6228">
      <formula>#REF!=1</formula>
    </cfRule>
    <cfRule type="expression" dxfId="5239" priority="6229">
      <formula>#REF!=4</formula>
    </cfRule>
    <cfRule type="expression" dxfId="5238" priority="6230">
      <formula>#REF!=3</formula>
    </cfRule>
    <cfRule type="expression" dxfId="5237" priority="6231">
      <formula>#REF!=2</formula>
    </cfRule>
    <cfRule type="expression" dxfId="5236" priority="6232">
      <formula>#REF!=1</formula>
    </cfRule>
  </conditionalFormatting>
  <conditionalFormatting sqref="G404:G407">
    <cfRule type="expression" dxfId="5235" priority="6217">
      <formula>#REF!=4</formula>
    </cfRule>
    <cfRule type="expression" dxfId="5234" priority="6218">
      <formula>#REF!=3</formula>
    </cfRule>
    <cfRule type="expression" dxfId="5233" priority="6219">
      <formula>#REF!=2</formula>
    </cfRule>
    <cfRule type="expression" dxfId="5232" priority="6220">
      <formula>#REF!=1</formula>
    </cfRule>
    <cfRule type="expression" dxfId="5231" priority="6221">
      <formula>#REF!=4</formula>
    </cfRule>
    <cfRule type="expression" dxfId="5230" priority="6222">
      <formula>#REF!=3</formula>
    </cfRule>
    <cfRule type="expression" dxfId="5229" priority="6223">
      <formula>#REF!=2</formula>
    </cfRule>
    <cfRule type="expression" dxfId="5228" priority="6224">
      <formula>#REF!=1</formula>
    </cfRule>
  </conditionalFormatting>
  <conditionalFormatting sqref="G404:G407">
    <cfRule type="expression" dxfId="5227" priority="6213">
      <formula>$V404=4</formula>
    </cfRule>
    <cfRule type="expression" dxfId="5226" priority="6214">
      <formula>$V404=3</formula>
    </cfRule>
    <cfRule type="expression" dxfId="5225" priority="6215">
      <formula>$V404=2</formula>
    </cfRule>
    <cfRule type="expression" dxfId="5224" priority="6216">
      <formula>$V404=1</formula>
    </cfRule>
  </conditionalFormatting>
  <conditionalFormatting sqref="G404:G407">
    <cfRule type="expression" dxfId="5223" priority="6205">
      <formula>#REF!=4</formula>
    </cfRule>
    <cfRule type="expression" dxfId="5222" priority="6206">
      <formula>#REF!=3</formula>
    </cfRule>
    <cfRule type="expression" dxfId="5221" priority="6207">
      <formula>#REF!=2</formula>
    </cfRule>
    <cfRule type="expression" dxfId="5220" priority="6208">
      <formula>#REF!=1</formula>
    </cfRule>
    <cfRule type="expression" dxfId="5219" priority="6209">
      <formula>#REF!=4</formula>
    </cfRule>
    <cfRule type="expression" dxfId="5218" priority="6210">
      <formula>#REF!=3</formula>
    </cfRule>
    <cfRule type="expression" dxfId="5217" priority="6211">
      <formula>#REF!=2</formula>
    </cfRule>
    <cfRule type="expression" dxfId="5216" priority="6212">
      <formula>#REF!=1</formula>
    </cfRule>
  </conditionalFormatting>
  <conditionalFormatting sqref="G404:G407">
    <cfRule type="expression" dxfId="5215" priority="6197">
      <formula>#REF!=4</formula>
    </cfRule>
    <cfRule type="expression" dxfId="5214" priority="6198">
      <formula>#REF!=3</formula>
    </cfRule>
    <cfRule type="expression" dxfId="5213" priority="6199">
      <formula>#REF!=2</formula>
    </cfRule>
    <cfRule type="expression" dxfId="5212" priority="6200">
      <formula>#REF!=1</formula>
    </cfRule>
    <cfRule type="expression" dxfId="5211" priority="6201">
      <formula>#REF!=4</formula>
    </cfRule>
    <cfRule type="expression" dxfId="5210" priority="6202">
      <formula>#REF!=3</formula>
    </cfRule>
    <cfRule type="expression" dxfId="5209" priority="6203">
      <formula>#REF!=2</formula>
    </cfRule>
    <cfRule type="expression" dxfId="5208" priority="6204">
      <formula>#REF!=1</formula>
    </cfRule>
  </conditionalFormatting>
  <conditionalFormatting sqref="E409:F409">
    <cfRule type="expression" dxfId="5207" priority="6193">
      <formula>$V409=4</formula>
    </cfRule>
    <cfRule type="expression" dxfId="5206" priority="6194">
      <formula>$V409=3</formula>
    </cfRule>
    <cfRule type="expression" dxfId="5205" priority="6195">
      <formula>$V409=2</formula>
    </cfRule>
    <cfRule type="expression" dxfId="5204" priority="6196">
      <formula>$V409=1</formula>
    </cfRule>
  </conditionalFormatting>
  <conditionalFormatting sqref="F409">
    <cfRule type="expression" dxfId="5203" priority="6185">
      <formula>#REF!=4</formula>
    </cfRule>
    <cfRule type="expression" dxfId="5202" priority="6186">
      <formula>#REF!=3</formula>
    </cfRule>
    <cfRule type="expression" dxfId="5201" priority="6187">
      <formula>#REF!=2</formula>
    </cfRule>
    <cfRule type="expression" dxfId="5200" priority="6188">
      <formula>#REF!=1</formula>
    </cfRule>
    <cfRule type="expression" dxfId="5199" priority="6189">
      <formula>#REF!=4</formula>
    </cfRule>
    <cfRule type="expression" dxfId="5198" priority="6190">
      <formula>#REF!=3</formula>
    </cfRule>
    <cfRule type="expression" dxfId="5197" priority="6191">
      <formula>#REF!=2</formula>
    </cfRule>
    <cfRule type="expression" dxfId="5196" priority="6192">
      <formula>#REF!=1</formula>
    </cfRule>
  </conditionalFormatting>
  <conditionalFormatting sqref="F409">
    <cfRule type="expression" dxfId="5195" priority="6177">
      <formula>#REF!=4</formula>
    </cfRule>
    <cfRule type="expression" dxfId="5194" priority="6178">
      <formula>#REF!=3</formula>
    </cfRule>
    <cfRule type="expression" dxfId="5193" priority="6179">
      <formula>#REF!=2</formula>
    </cfRule>
    <cfRule type="expression" dxfId="5192" priority="6180">
      <formula>#REF!=1</formula>
    </cfRule>
    <cfRule type="expression" dxfId="5191" priority="6181">
      <formula>#REF!=4</formula>
    </cfRule>
    <cfRule type="expression" dxfId="5190" priority="6182">
      <formula>#REF!=3</formula>
    </cfRule>
    <cfRule type="expression" dxfId="5189" priority="6183">
      <formula>#REF!=2</formula>
    </cfRule>
    <cfRule type="expression" dxfId="5188" priority="6184">
      <formula>#REF!=1</formula>
    </cfRule>
  </conditionalFormatting>
  <conditionalFormatting sqref="G409">
    <cfRule type="expression" dxfId="5187" priority="6173">
      <formula>$V409=4</formula>
    </cfRule>
    <cfRule type="expression" dxfId="5186" priority="6174">
      <formula>$V409=3</formula>
    </cfRule>
    <cfRule type="expression" dxfId="5185" priority="6175">
      <formula>$V409=2</formula>
    </cfRule>
    <cfRule type="expression" dxfId="5184" priority="6176">
      <formula>$V409=1</formula>
    </cfRule>
  </conditionalFormatting>
  <conditionalFormatting sqref="G409">
    <cfRule type="expression" dxfId="5183" priority="6165">
      <formula>#REF!=4</formula>
    </cfRule>
    <cfRule type="expression" dxfId="5182" priority="6166">
      <formula>#REF!=3</formula>
    </cfRule>
    <cfRule type="expression" dxfId="5181" priority="6167">
      <formula>#REF!=2</formula>
    </cfRule>
    <cfRule type="expression" dxfId="5180" priority="6168">
      <formula>#REF!=1</formula>
    </cfRule>
    <cfRule type="expression" dxfId="5179" priority="6169">
      <formula>#REF!=4</formula>
    </cfRule>
    <cfRule type="expression" dxfId="5178" priority="6170">
      <formula>#REF!=3</formula>
    </cfRule>
    <cfRule type="expression" dxfId="5177" priority="6171">
      <formula>#REF!=2</formula>
    </cfRule>
    <cfRule type="expression" dxfId="5176" priority="6172">
      <formula>#REF!=1</formula>
    </cfRule>
  </conditionalFormatting>
  <conditionalFormatting sqref="G409">
    <cfRule type="expression" dxfId="5175" priority="6157">
      <formula>#REF!=4</formula>
    </cfRule>
    <cfRule type="expression" dxfId="5174" priority="6158">
      <formula>#REF!=3</formula>
    </cfRule>
    <cfRule type="expression" dxfId="5173" priority="6159">
      <formula>#REF!=2</formula>
    </cfRule>
    <cfRule type="expression" dxfId="5172" priority="6160">
      <formula>#REF!=1</formula>
    </cfRule>
    <cfRule type="expression" dxfId="5171" priority="6161">
      <formula>#REF!=4</formula>
    </cfRule>
    <cfRule type="expression" dxfId="5170" priority="6162">
      <formula>#REF!=3</formula>
    </cfRule>
    <cfRule type="expression" dxfId="5169" priority="6163">
      <formula>#REF!=2</formula>
    </cfRule>
    <cfRule type="expression" dxfId="5168" priority="6164">
      <formula>#REF!=1</formula>
    </cfRule>
  </conditionalFormatting>
  <conditionalFormatting sqref="G409">
    <cfRule type="expression" dxfId="5167" priority="6153">
      <formula>$V409=4</formula>
    </cfRule>
    <cfRule type="expression" dxfId="5166" priority="6154">
      <formula>$V409=3</formula>
    </cfRule>
    <cfRule type="expression" dxfId="5165" priority="6155">
      <formula>$V409=2</formula>
    </cfRule>
    <cfRule type="expression" dxfId="5164" priority="6156">
      <formula>$V409=1</formula>
    </cfRule>
  </conditionalFormatting>
  <conditionalFormatting sqref="G409">
    <cfRule type="expression" dxfId="5163" priority="6145">
      <formula>#REF!=4</formula>
    </cfRule>
    <cfRule type="expression" dxfId="5162" priority="6146">
      <formula>#REF!=3</formula>
    </cfRule>
    <cfRule type="expression" dxfId="5161" priority="6147">
      <formula>#REF!=2</formula>
    </cfRule>
    <cfRule type="expression" dxfId="5160" priority="6148">
      <formula>#REF!=1</formula>
    </cfRule>
    <cfRule type="expression" dxfId="5159" priority="6149">
      <formula>#REF!=4</formula>
    </cfRule>
    <cfRule type="expression" dxfId="5158" priority="6150">
      <formula>#REF!=3</formula>
    </cfRule>
    <cfRule type="expression" dxfId="5157" priority="6151">
      <formula>#REF!=2</formula>
    </cfRule>
    <cfRule type="expression" dxfId="5156" priority="6152">
      <formula>#REF!=1</formula>
    </cfRule>
  </conditionalFormatting>
  <conditionalFormatting sqref="G409">
    <cfRule type="expression" dxfId="5155" priority="6137">
      <formula>#REF!=4</formula>
    </cfRule>
    <cfRule type="expression" dxfId="5154" priority="6138">
      <formula>#REF!=3</formula>
    </cfRule>
    <cfRule type="expression" dxfId="5153" priority="6139">
      <formula>#REF!=2</formula>
    </cfRule>
    <cfRule type="expression" dxfId="5152" priority="6140">
      <formula>#REF!=1</formula>
    </cfRule>
    <cfRule type="expression" dxfId="5151" priority="6141">
      <formula>#REF!=4</formula>
    </cfRule>
    <cfRule type="expression" dxfId="5150" priority="6142">
      <formula>#REF!=3</formula>
    </cfRule>
    <cfRule type="expression" dxfId="5149" priority="6143">
      <formula>#REF!=2</formula>
    </cfRule>
    <cfRule type="expression" dxfId="5148" priority="6144">
      <formula>#REF!=1</formula>
    </cfRule>
  </conditionalFormatting>
  <conditionalFormatting sqref="U405">
    <cfRule type="expression" dxfId="5147" priority="6133">
      <formula>$V405=4</formula>
    </cfRule>
    <cfRule type="expression" dxfId="5146" priority="6134">
      <formula>$V405=3</formula>
    </cfRule>
    <cfRule type="expression" dxfId="5145" priority="6135">
      <formula>$V405=2</formula>
    </cfRule>
    <cfRule type="expression" dxfId="5144" priority="6136">
      <formula>$V405=1</formula>
    </cfRule>
  </conditionalFormatting>
  <conditionalFormatting sqref="U405">
    <cfRule type="expression" dxfId="5143" priority="6129">
      <formula>$V405=4</formula>
    </cfRule>
    <cfRule type="expression" dxfId="5142" priority="6130">
      <formula>$V405=3</formula>
    </cfRule>
    <cfRule type="expression" dxfId="5141" priority="6131">
      <formula>$V405=2</formula>
    </cfRule>
    <cfRule type="expression" dxfId="5140" priority="6132">
      <formula>$V405=1</formula>
    </cfRule>
  </conditionalFormatting>
  <conditionalFormatting sqref="U405">
    <cfRule type="expression" dxfId="5139" priority="6125">
      <formula>$V405=4</formula>
    </cfRule>
    <cfRule type="expression" dxfId="5138" priority="6126">
      <formula>$V405=3</formula>
    </cfRule>
    <cfRule type="expression" dxfId="5137" priority="6127">
      <formula>$V405=2</formula>
    </cfRule>
    <cfRule type="expression" dxfId="5136" priority="6128">
      <formula>$V405=1</formula>
    </cfRule>
  </conditionalFormatting>
  <conditionalFormatting sqref="H405">
    <cfRule type="expression" dxfId="5135" priority="6121">
      <formula>$V405=4</formula>
    </cfRule>
    <cfRule type="expression" dxfId="5134" priority="6122">
      <formula>$V405=3</formula>
    </cfRule>
    <cfRule type="expression" dxfId="5133" priority="6123">
      <formula>$V405=2</formula>
    </cfRule>
    <cfRule type="expression" dxfId="5132" priority="6124">
      <formula>$V405=1</formula>
    </cfRule>
  </conditionalFormatting>
  <conditionalFormatting sqref="H405">
    <cfRule type="expression" dxfId="5131" priority="6113">
      <formula>#REF!=4</formula>
    </cfRule>
    <cfRule type="expression" dxfId="5130" priority="6114">
      <formula>#REF!=3</formula>
    </cfRule>
    <cfRule type="expression" dxfId="5129" priority="6115">
      <formula>#REF!=2</formula>
    </cfRule>
    <cfRule type="expression" dxfId="5128" priority="6116">
      <formula>#REF!=1</formula>
    </cfRule>
    <cfRule type="expression" dxfId="5127" priority="6117">
      <formula>#REF!=4</formula>
    </cfRule>
    <cfRule type="expression" dxfId="5126" priority="6118">
      <formula>#REF!=3</formula>
    </cfRule>
    <cfRule type="expression" dxfId="5125" priority="6119">
      <formula>#REF!=2</formula>
    </cfRule>
    <cfRule type="expression" dxfId="5124" priority="6120">
      <formula>#REF!=1</formula>
    </cfRule>
  </conditionalFormatting>
  <conditionalFormatting sqref="F410">
    <cfRule type="expression" dxfId="5123" priority="6085">
      <formula>$V410=4</formula>
    </cfRule>
    <cfRule type="expression" dxfId="5122" priority="6086">
      <formula>$V410=3</formula>
    </cfRule>
    <cfRule type="expression" dxfId="5121" priority="6087">
      <formula>$V410=2</formula>
    </cfRule>
    <cfRule type="expression" dxfId="5120" priority="6088">
      <formula>$V410=1</formula>
    </cfRule>
  </conditionalFormatting>
  <conditionalFormatting sqref="F410">
    <cfRule type="expression" dxfId="5119" priority="6077">
      <formula>#REF!=4</formula>
    </cfRule>
    <cfRule type="expression" dxfId="5118" priority="6078">
      <formula>#REF!=3</formula>
    </cfRule>
    <cfRule type="expression" dxfId="5117" priority="6079">
      <formula>#REF!=2</formula>
    </cfRule>
    <cfRule type="expression" dxfId="5116" priority="6080">
      <formula>#REF!=1</formula>
    </cfRule>
    <cfRule type="expression" dxfId="5115" priority="6081">
      <formula>#REF!=4</formula>
    </cfRule>
    <cfRule type="expression" dxfId="5114" priority="6082">
      <formula>#REF!=3</formula>
    </cfRule>
    <cfRule type="expression" dxfId="5113" priority="6083">
      <formula>#REF!=2</formula>
    </cfRule>
    <cfRule type="expression" dxfId="5112" priority="6084">
      <formula>#REF!=1</formula>
    </cfRule>
  </conditionalFormatting>
  <conditionalFormatting sqref="F410">
    <cfRule type="expression" dxfId="5111" priority="6069">
      <formula>#REF!=4</formula>
    </cfRule>
    <cfRule type="expression" dxfId="5110" priority="6070">
      <formula>#REF!=3</formula>
    </cfRule>
    <cfRule type="expression" dxfId="5109" priority="6071">
      <formula>#REF!=2</formula>
    </cfRule>
    <cfRule type="expression" dxfId="5108" priority="6072">
      <formula>#REF!=1</formula>
    </cfRule>
    <cfRule type="expression" dxfId="5107" priority="6073">
      <formula>#REF!=4</formula>
    </cfRule>
    <cfRule type="expression" dxfId="5106" priority="6074">
      <formula>#REF!=3</formula>
    </cfRule>
    <cfRule type="expression" dxfId="5105" priority="6075">
      <formula>#REF!=2</formula>
    </cfRule>
    <cfRule type="expression" dxfId="5104" priority="6076">
      <formula>#REF!=1</formula>
    </cfRule>
  </conditionalFormatting>
  <conditionalFormatting sqref="G410">
    <cfRule type="expression" dxfId="5103" priority="6065">
      <formula>$V410=4</formula>
    </cfRule>
    <cfRule type="expression" dxfId="5102" priority="6066">
      <formula>$V410=3</formula>
    </cfRule>
    <cfRule type="expression" dxfId="5101" priority="6067">
      <formula>$V410=2</formula>
    </cfRule>
    <cfRule type="expression" dxfId="5100" priority="6068">
      <formula>$V410=1</formula>
    </cfRule>
  </conditionalFormatting>
  <conditionalFormatting sqref="G410">
    <cfRule type="expression" dxfId="5099" priority="6057">
      <formula>#REF!=4</formula>
    </cfRule>
    <cfRule type="expression" dxfId="5098" priority="6058">
      <formula>#REF!=3</formula>
    </cfRule>
    <cfRule type="expression" dxfId="5097" priority="6059">
      <formula>#REF!=2</formula>
    </cfRule>
    <cfRule type="expression" dxfId="5096" priority="6060">
      <formula>#REF!=1</formula>
    </cfRule>
    <cfRule type="expression" dxfId="5095" priority="6061">
      <formula>#REF!=4</formula>
    </cfRule>
    <cfRule type="expression" dxfId="5094" priority="6062">
      <formula>#REF!=3</formula>
    </cfRule>
    <cfRule type="expression" dxfId="5093" priority="6063">
      <formula>#REF!=2</formula>
    </cfRule>
    <cfRule type="expression" dxfId="5092" priority="6064">
      <formula>#REF!=1</formula>
    </cfRule>
  </conditionalFormatting>
  <conditionalFormatting sqref="G410">
    <cfRule type="expression" dxfId="5091" priority="6049">
      <formula>#REF!=4</formula>
    </cfRule>
    <cfRule type="expression" dxfId="5090" priority="6050">
      <formula>#REF!=3</formula>
    </cfRule>
    <cfRule type="expression" dxfId="5089" priority="6051">
      <formula>#REF!=2</formula>
    </cfRule>
    <cfRule type="expression" dxfId="5088" priority="6052">
      <formula>#REF!=1</formula>
    </cfRule>
    <cfRule type="expression" dxfId="5087" priority="6053">
      <formula>#REF!=4</formula>
    </cfRule>
    <cfRule type="expression" dxfId="5086" priority="6054">
      <formula>#REF!=3</formula>
    </cfRule>
    <cfRule type="expression" dxfId="5085" priority="6055">
      <formula>#REF!=2</formula>
    </cfRule>
    <cfRule type="expression" dxfId="5084" priority="6056">
      <formula>#REF!=1</formula>
    </cfRule>
  </conditionalFormatting>
  <conditionalFormatting sqref="G410">
    <cfRule type="expression" dxfId="5083" priority="6045">
      <formula>$V410=4</formula>
    </cfRule>
    <cfRule type="expression" dxfId="5082" priority="6046">
      <formula>$V410=3</formula>
    </cfRule>
    <cfRule type="expression" dxfId="5081" priority="6047">
      <formula>$V410=2</formula>
    </cfRule>
    <cfRule type="expression" dxfId="5080" priority="6048">
      <formula>$V410=1</formula>
    </cfRule>
  </conditionalFormatting>
  <conditionalFormatting sqref="G410">
    <cfRule type="expression" dxfId="5079" priority="6037">
      <formula>#REF!=4</formula>
    </cfRule>
    <cfRule type="expression" dxfId="5078" priority="6038">
      <formula>#REF!=3</formula>
    </cfRule>
    <cfRule type="expression" dxfId="5077" priority="6039">
      <formula>#REF!=2</formula>
    </cfRule>
    <cfRule type="expression" dxfId="5076" priority="6040">
      <formula>#REF!=1</formula>
    </cfRule>
    <cfRule type="expression" dxfId="5075" priority="6041">
      <formula>#REF!=4</formula>
    </cfRule>
    <cfRule type="expression" dxfId="5074" priority="6042">
      <formula>#REF!=3</formula>
    </cfRule>
    <cfRule type="expression" dxfId="5073" priority="6043">
      <formula>#REF!=2</formula>
    </cfRule>
    <cfRule type="expression" dxfId="5072" priority="6044">
      <formula>#REF!=1</formula>
    </cfRule>
  </conditionalFormatting>
  <conditionalFormatting sqref="G410">
    <cfRule type="expression" dxfId="5071" priority="6029">
      <formula>#REF!=4</formula>
    </cfRule>
    <cfRule type="expression" dxfId="5070" priority="6030">
      <formula>#REF!=3</formula>
    </cfRule>
    <cfRule type="expression" dxfId="5069" priority="6031">
      <formula>#REF!=2</formula>
    </cfRule>
    <cfRule type="expression" dxfId="5068" priority="6032">
      <formula>#REF!=1</formula>
    </cfRule>
    <cfRule type="expression" dxfId="5067" priority="6033">
      <formula>#REF!=4</formula>
    </cfRule>
    <cfRule type="expression" dxfId="5066" priority="6034">
      <formula>#REF!=3</formula>
    </cfRule>
    <cfRule type="expression" dxfId="5065" priority="6035">
      <formula>#REF!=2</formula>
    </cfRule>
    <cfRule type="expression" dxfId="5064" priority="6036">
      <formula>#REF!=1</formula>
    </cfRule>
  </conditionalFormatting>
  <conditionalFormatting sqref="E411:E413">
    <cfRule type="expression" dxfId="5063" priority="6025">
      <formula>$V411=4</formula>
    </cfRule>
    <cfRule type="expression" dxfId="5062" priority="6026">
      <formula>$V411=3</formula>
    </cfRule>
    <cfRule type="expression" dxfId="5061" priority="6027">
      <formula>$V411=2</formula>
    </cfRule>
    <cfRule type="expression" dxfId="5060" priority="6028">
      <formula>$V411=1</formula>
    </cfRule>
  </conditionalFormatting>
  <conditionalFormatting sqref="F411:F413">
    <cfRule type="expression" dxfId="5059" priority="5997">
      <formula>$V411=4</formula>
    </cfRule>
    <cfRule type="expression" dxfId="5058" priority="5998">
      <formula>$V411=3</formula>
    </cfRule>
    <cfRule type="expression" dxfId="5057" priority="5999">
      <formula>$V411=2</formula>
    </cfRule>
    <cfRule type="expression" dxfId="5056" priority="6000">
      <formula>$V411=1</formula>
    </cfRule>
  </conditionalFormatting>
  <conditionalFormatting sqref="F411:F413">
    <cfRule type="expression" dxfId="5055" priority="5989">
      <formula>#REF!=4</formula>
    </cfRule>
    <cfRule type="expression" dxfId="5054" priority="5990">
      <formula>#REF!=3</formula>
    </cfRule>
    <cfRule type="expression" dxfId="5053" priority="5991">
      <formula>#REF!=2</formula>
    </cfRule>
    <cfRule type="expression" dxfId="5052" priority="5992">
      <formula>#REF!=1</formula>
    </cfRule>
    <cfRule type="expression" dxfId="5051" priority="5993">
      <formula>#REF!=4</formula>
    </cfRule>
    <cfRule type="expression" dxfId="5050" priority="5994">
      <formula>#REF!=3</formula>
    </cfRule>
    <cfRule type="expression" dxfId="5049" priority="5995">
      <formula>#REF!=2</formula>
    </cfRule>
    <cfRule type="expression" dxfId="5048" priority="5996">
      <formula>#REF!=1</formula>
    </cfRule>
  </conditionalFormatting>
  <conditionalFormatting sqref="F411:F413">
    <cfRule type="expression" dxfId="5047" priority="5981">
      <formula>#REF!=4</formula>
    </cfRule>
    <cfRule type="expression" dxfId="5046" priority="5982">
      <formula>#REF!=3</formula>
    </cfRule>
    <cfRule type="expression" dxfId="5045" priority="5983">
      <formula>#REF!=2</formula>
    </cfRule>
    <cfRule type="expression" dxfId="5044" priority="5984">
      <formula>#REF!=1</formula>
    </cfRule>
    <cfRule type="expression" dxfId="5043" priority="5985">
      <formula>#REF!=4</formula>
    </cfRule>
    <cfRule type="expression" dxfId="5042" priority="5986">
      <formula>#REF!=3</formula>
    </cfRule>
    <cfRule type="expression" dxfId="5041" priority="5987">
      <formula>#REF!=2</formula>
    </cfRule>
    <cfRule type="expression" dxfId="5040" priority="5988">
      <formula>#REF!=1</formula>
    </cfRule>
  </conditionalFormatting>
  <conditionalFormatting sqref="G411:G413">
    <cfRule type="expression" dxfId="5039" priority="5977">
      <formula>$V411=4</formula>
    </cfRule>
    <cfRule type="expression" dxfId="5038" priority="5978">
      <formula>$V411=3</formula>
    </cfRule>
    <cfRule type="expression" dxfId="5037" priority="5979">
      <formula>$V411=2</formula>
    </cfRule>
    <cfRule type="expression" dxfId="5036" priority="5980">
      <formula>$V411=1</formula>
    </cfRule>
  </conditionalFormatting>
  <conditionalFormatting sqref="G411:G413">
    <cfRule type="expression" dxfId="5035" priority="5969">
      <formula>#REF!=4</formula>
    </cfRule>
    <cfRule type="expression" dxfId="5034" priority="5970">
      <formula>#REF!=3</formula>
    </cfRule>
    <cfRule type="expression" dxfId="5033" priority="5971">
      <formula>#REF!=2</formula>
    </cfRule>
    <cfRule type="expression" dxfId="5032" priority="5972">
      <formula>#REF!=1</formula>
    </cfRule>
    <cfRule type="expression" dxfId="5031" priority="5973">
      <formula>#REF!=4</formula>
    </cfRule>
    <cfRule type="expression" dxfId="5030" priority="5974">
      <formula>#REF!=3</formula>
    </cfRule>
    <cfRule type="expression" dxfId="5029" priority="5975">
      <formula>#REF!=2</formula>
    </cfRule>
    <cfRule type="expression" dxfId="5028" priority="5976">
      <formula>#REF!=1</formula>
    </cfRule>
  </conditionalFormatting>
  <conditionalFormatting sqref="G411:G413">
    <cfRule type="expression" dxfId="5027" priority="5961">
      <formula>#REF!=4</formula>
    </cfRule>
    <cfRule type="expression" dxfId="5026" priority="5962">
      <formula>#REF!=3</formula>
    </cfRule>
    <cfRule type="expression" dxfId="5025" priority="5963">
      <formula>#REF!=2</formula>
    </cfRule>
    <cfRule type="expression" dxfId="5024" priority="5964">
      <formula>#REF!=1</formula>
    </cfRule>
    <cfRule type="expression" dxfId="5023" priority="5965">
      <formula>#REF!=4</formula>
    </cfRule>
    <cfRule type="expression" dxfId="5022" priority="5966">
      <formula>#REF!=3</formula>
    </cfRule>
    <cfRule type="expression" dxfId="5021" priority="5967">
      <formula>#REF!=2</formula>
    </cfRule>
    <cfRule type="expression" dxfId="5020" priority="5968">
      <formula>#REF!=1</formula>
    </cfRule>
  </conditionalFormatting>
  <conditionalFormatting sqref="G411:G413">
    <cfRule type="expression" dxfId="5019" priority="5957">
      <formula>$V411=4</formula>
    </cfRule>
    <cfRule type="expression" dxfId="5018" priority="5958">
      <formula>$V411=3</formula>
    </cfRule>
    <cfRule type="expression" dxfId="5017" priority="5959">
      <formula>$V411=2</formula>
    </cfRule>
    <cfRule type="expression" dxfId="5016" priority="5960">
      <formula>$V411=1</formula>
    </cfRule>
  </conditionalFormatting>
  <conditionalFormatting sqref="G411:G413">
    <cfRule type="expression" dxfId="5015" priority="5949">
      <formula>#REF!=4</formula>
    </cfRule>
    <cfRule type="expression" dxfId="5014" priority="5950">
      <formula>#REF!=3</formula>
    </cfRule>
    <cfRule type="expression" dxfId="5013" priority="5951">
      <formula>#REF!=2</formula>
    </cfRule>
    <cfRule type="expression" dxfId="5012" priority="5952">
      <formula>#REF!=1</formula>
    </cfRule>
    <cfRule type="expression" dxfId="5011" priority="5953">
      <formula>#REF!=4</formula>
    </cfRule>
    <cfRule type="expression" dxfId="5010" priority="5954">
      <formula>#REF!=3</formula>
    </cfRule>
    <cfRule type="expression" dxfId="5009" priority="5955">
      <formula>#REF!=2</formula>
    </cfRule>
    <cfRule type="expression" dxfId="5008" priority="5956">
      <formula>#REF!=1</formula>
    </cfRule>
  </conditionalFormatting>
  <conditionalFormatting sqref="G411:G413">
    <cfRule type="expression" dxfId="5007" priority="5941">
      <formula>#REF!=4</formula>
    </cfRule>
    <cfRule type="expression" dxfId="5006" priority="5942">
      <formula>#REF!=3</formula>
    </cfRule>
    <cfRule type="expression" dxfId="5005" priority="5943">
      <formula>#REF!=2</formula>
    </cfRule>
    <cfRule type="expression" dxfId="5004" priority="5944">
      <formula>#REF!=1</formula>
    </cfRule>
    <cfRule type="expression" dxfId="5003" priority="5945">
      <formula>#REF!=4</formula>
    </cfRule>
    <cfRule type="expression" dxfId="5002" priority="5946">
      <formula>#REF!=3</formula>
    </cfRule>
    <cfRule type="expression" dxfId="5001" priority="5947">
      <formula>#REF!=2</formula>
    </cfRule>
    <cfRule type="expression" dxfId="5000" priority="5948">
      <formula>#REF!=1</formula>
    </cfRule>
  </conditionalFormatting>
  <conditionalFormatting sqref="F414">
    <cfRule type="expression" dxfId="4999" priority="5913">
      <formula>$V414=4</formula>
    </cfRule>
    <cfRule type="expression" dxfId="4998" priority="5914">
      <formula>$V414=3</formula>
    </cfRule>
    <cfRule type="expression" dxfId="4997" priority="5915">
      <formula>$V414=2</formula>
    </cfRule>
    <cfRule type="expression" dxfId="4996" priority="5916">
      <formula>$V414=1</formula>
    </cfRule>
  </conditionalFormatting>
  <conditionalFormatting sqref="F414">
    <cfRule type="expression" dxfId="4995" priority="5905">
      <formula>#REF!=4</formula>
    </cfRule>
    <cfRule type="expression" dxfId="4994" priority="5906">
      <formula>#REF!=3</formula>
    </cfRule>
    <cfRule type="expression" dxfId="4993" priority="5907">
      <formula>#REF!=2</formula>
    </cfRule>
    <cfRule type="expression" dxfId="4992" priority="5908">
      <formula>#REF!=1</formula>
    </cfRule>
    <cfRule type="expression" dxfId="4991" priority="5909">
      <formula>#REF!=4</formula>
    </cfRule>
    <cfRule type="expression" dxfId="4990" priority="5910">
      <formula>#REF!=3</formula>
    </cfRule>
    <cfRule type="expression" dxfId="4989" priority="5911">
      <formula>#REF!=2</formula>
    </cfRule>
    <cfRule type="expression" dxfId="4988" priority="5912">
      <formula>#REF!=1</formula>
    </cfRule>
  </conditionalFormatting>
  <conditionalFormatting sqref="F414">
    <cfRule type="expression" dxfId="4987" priority="5897">
      <formula>#REF!=4</formula>
    </cfRule>
    <cfRule type="expression" dxfId="4986" priority="5898">
      <formula>#REF!=3</formula>
    </cfRule>
    <cfRule type="expression" dxfId="4985" priority="5899">
      <formula>#REF!=2</formula>
    </cfRule>
    <cfRule type="expression" dxfId="4984" priority="5900">
      <formula>#REF!=1</formula>
    </cfRule>
    <cfRule type="expression" dxfId="4983" priority="5901">
      <formula>#REF!=4</formula>
    </cfRule>
    <cfRule type="expression" dxfId="4982" priority="5902">
      <formula>#REF!=3</formula>
    </cfRule>
    <cfRule type="expression" dxfId="4981" priority="5903">
      <formula>#REF!=2</formula>
    </cfRule>
    <cfRule type="expression" dxfId="4980" priority="5904">
      <formula>#REF!=1</formula>
    </cfRule>
  </conditionalFormatting>
  <conditionalFormatting sqref="G414">
    <cfRule type="expression" dxfId="4979" priority="5893">
      <formula>$V414=4</formula>
    </cfRule>
    <cfRule type="expression" dxfId="4978" priority="5894">
      <formula>$V414=3</formula>
    </cfRule>
    <cfRule type="expression" dxfId="4977" priority="5895">
      <formula>$V414=2</formula>
    </cfRule>
    <cfRule type="expression" dxfId="4976" priority="5896">
      <formula>$V414=1</formula>
    </cfRule>
  </conditionalFormatting>
  <conditionalFormatting sqref="G414">
    <cfRule type="expression" dxfId="4975" priority="5885">
      <formula>#REF!=4</formula>
    </cfRule>
    <cfRule type="expression" dxfId="4974" priority="5886">
      <formula>#REF!=3</formula>
    </cfRule>
    <cfRule type="expression" dxfId="4973" priority="5887">
      <formula>#REF!=2</formula>
    </cfRule>
    <cfRule type="expression" dxfId="4972" priority="5888">
      <formula>#REF!=1</formula>
    </cfRule>
    <cfRule type="expression" dxfId="4971" priority="5889">
      <formula>#REF!=4</formula>
    </cfRule>
    <cfRule type="expression" dxfId="4970" priority="5890">
      <formula>#REF!=3</formula>
    </cfRule>
    <cfRule type="expression" dxfId="4969" priority="5891">
      <formula>#REF!=2</formula>
    </cfRule>
    <cfRule type="expression" dxfId="4968" priority="5892">
      <formula>#REF!=1</formula>
    </cfRule>
  </conditionalFormatting>
  <conditionalFormatting sqref="G414">
    <cfRule type="expression" dxfId="4967" priority="5877">
      <formula>#REF!=4</formula>
    </cfRule>
    <cfRule type="expression" dxfId="4966" priority="5878">
      <formula>#REF!=3</formula>
    </cfRule>
    <cfRule type="expression" dxfId="4965" priority="5879">
      <formula>#REF!=2</formula>
    </cfRule>
    <cfRule type="expression" dxfId="4964" priority="5880">
      <formula>#REF!=1</formula>
    </cfRule>
    <cfRule type="expression" dxfId="4963" priority="5881">
      <formula>#REF!=4</formula>
    </cfRule>
    <cfRule type="expression" dxfId="4962" priority="5882">
      <formula>#REF!=3</formula>
    </cfRule>
    <cfRule type="expression" dxfId="4961" priority="5883">
      <formula>#REF!=2</formula>
    </cfRule>
    <cfRule type="expression" dxfId="4960" priority="5884">
      <formula>#REF!=1</formula>
    </cfRule>
  </conditionalFormatting>
  <conditionalFormatting sqref="G414">
    <cfRule type="expression" dxfId="4959" priority="5873">
      <formula>$V414=4</formula>
    </cfRule>
    <cfRule type="expression" dxfId="4958" priority="5874">
      <formula>$V414=3</formula>
    </cfRule>
    <cfRule type="expression" dxfId="4957" priority="5875">
      <formula>$V414=2</formula>
    </cfRule>
    <cfRule type="expression" dxfId="4956" priority="5876">
      <formula>$V414=1</formula>
    </cfRule>
  </conditionalFormatting>
  <conditionalFormatting sqref="G414">
    <cfRule type="expression" dxfId="4955" priority="5865">
      <formula>#REF!=4</formula>
    </cfRule>
    <cfRule type="expression" dxfId="4954" priority="5866">
      <formula>#REF!=3</formula>
    </cfRule>
    <cfRule type="expression" dxfId="4953" priority="5867">
      <formula>#REF!=2</formula>
    </cfRule>
    <cfRule type="expression" dxfId="4952" priority="5868">
      <formula>#REF!=1</formula>
    </cfRule>
    <cfRule type="expression" dxfId="4951" priority="5869">
      <formula>#REF!=4</formula>
    </cfRule>
    <cfRule type="expression" dxfId="4950" priority="5870">
      <formula>#REF!=3</formula>
    </cfRule>
    <cfRule type="expression" dxfId="4949" priority="5871">
      <formula>#REF!=2</formula>
    </cfRule>
    <cfRule type="expression" dxfId="4948" priority="5872">
      <formula>#REF!=1</formula>
    </cfRule>
  </conditionalFormatting>
  <conditionalFormatting sqref="G414">
    <cfRule type="expression" dxfId="4947" priority="5857">
      <formula>#REF!=4</formula>
    </cfRule>
    <cfRule type="expression" dxfId="4946" priority="5858">
      <formula>#REF!=3</formula>
    </cfRule>
    <cfRule type="expression" dxfId="4945" priority="5859">
      <formula>#REF!=2</formula>
    </cfRule>
    <cfRule type="expression" dxfId="4944" priority="5860">
      <formula>#REF!=1</formula>
    </cfRule>
    <cfRule type="expression" dxfId="4943" priority="5861">
      <formula>#REF!=4</formula>
    </cfRule>
    <cfRule type="expression" dxfId="4942" priority="5862">
      <formula>#REF!=3</formula>
    </cfRule>
    <cfRule type="expression" dxfId="4941" priority="5863">
      <formula>#REF!=2</formula>
    </cfRule>
    <cfRule type="expression" dxfId="4940" priority="5864">
      <formula>#REF!=1</formula>
    </cfRule>
  </conditionalFormatting>
  <conditionalFormatting sqref="U414">
    <cfRule type="expression" dxfId="4939" priority="5853">
      <formula>$V414=4</formula>
    </cfRule>
    <cfRule type="expression" dxfId="4938" priority="5854">
      <formula>$V414=3</formula>
    </cfRule>
    <cfRule type="expression" dxfId="4937" priority="5855">
      <formula>$V414=2</formula>
    </cfRule>
    <cfRule type="expression" dxfId="4936" priority="5856">
      <formula>$V414=1</formula>
    </cfRule>
  </conditionalFormatting>
  <conditionalFormatting sqref="U414">
    <cfRule type="expression" dxfId="4935" priority="5849">
      <formula>$V414=4</formula>
    </cfRule>
    <cfRule type="expression" dxfId="4934" priority="5850">
      <formula>$V414=3</formula>
    </cfRule>
    <cfRule type="expression" dxfId="4933" priority="5851">
      <formula>$V414=2</formula>
    </cfRule>
    <cfRule type="expression" dxfId="4932" priority="5852">
      <formula>$V414=1</formula>
    </cfRule>
  </conditionalFormatting>
  <conditionalFormatting sqref="U414">
    <cfRule type="expression" dxfId="4931" priority="5845">
      <formula>$V414=4</formula>
    </cfRule>
    <cfRule type="expression" dxfId="4930" priority="5846">
      <formula>$V414=3</formula>
    </cfRule>
    <cfRule type="expression" dxfId="4929" priority="5847">
      <formula>$V414=2</formula>
    </cfRule>
    <cfRule type="expression" dxfId="4928" priority="5848">
      <formula>$V414=1</formula>
    </cfRule>
  </conditionalFormatting>
  <conditionalFormatting sqref="U410:U413">
    <cfRule type="expression" dxfId="4927" priority="5841">
      <formula>$V410=4</formula>
    </cfRule>
    <cfRule type="expression" dxfId="4926" priority="5842">
      <formula>$V410=3</formula>
    </cfRule>
    <cfRule type="expression" dxfId="4925" priority="5843">
      <formula>$V410=2</formula>
    </cfRule>
    <cfRule type="expression" dxfId="4924" priority="5844">
      <formula>$V410=1</formula>
    </cfRule>
  </conditionalFormatting>
  <conditionalFormatting sqref="U410:U413">
    <cfRule type="expression" dxfId="4923" priority="5837">
      <formula>$V410=4</formula>
    </cfRule>
    <cfRule type="expression" dxfId="4922" priority="5838">
      <formula>$V410=3</formula>
    </cfRule>
    <cfRule type="expression" dxfId="4921" priority="5839">
      <formula>$V410=2</formula>
    </cfRule>
    <cfRule type="expression" dxfId="4920" priority="5840">
      <formula>$V410=1</formula>
    </cfRule>
  </conditionalFormatting>
  <conditionalFormatting sqref="H414">
    <cfRule type="expression" dxfId="4919" priority="5833">
      <formula>$V414=4</formula>
    </cfRule>
    <cfRule type="expression" dxfId="4918" priority="5834">
      <formula>$V414=3</formula>
    </cfRule>
    <cfRule type="expression" dxfId="4917" priority="5835">
      <formula>$V414=2</formula>
    </cfRule>
    <cfRule type="expression" dxfId="4916" priority="5836">
      <formula>$V414=1</formula>
    </cfRule>
  </conditionalFormatting>
  <conditionalFormatting sqref="H414">
    <cfRule type="expression" dxfId="4915" priority="5825">
      <formula>#REF!=4</formula>
    </cfRule>
    <cfRule type="expression" dxfId="4914" priority="5826">
      <formula>#REF!=3</formula>
    </cfRule>
    <cfRule type="expression" dxfId="4913" priority="5827">
      <formula>#REF!=2</formula>
    </cfRule>
    <cfRule type="expression" dxfId="4912" priority="5828">
      <formula>#REF!=1</formula>
    </cfRule>
    <cfRule type="expression" dxfId="4911" priority="5829">
      <formula>#REF!=4</formula>
    </cfRule>
    <cfRule type="expression" dxfId="4910" priority="5830">
      <formula>#REF!=3</formula>
    </cfRule>
    <cfRule type="expression" dxfId="4909" priority="5831">
      <formula>#REF!=2</formula>
    </cfRule>
    <cfRule type="expression" dxfId="4908" priority="5832">
      <formula>#REF!=1</formula>
    </cfRule>
  </conditionalFormatting>
  <conditionalFormatting sqref="U326">
    <cfRule type="expression" dxfId="4907" priority="5821">
      <formula>$V326=4</formula>
    </cfRule>
    <cfRule type="expression" dxfId="4906" priority="5822">
      <formula>$V326=3</formula>
    </cfRule>
    <cfRule type="expression" dxfId="4905" priority="5823">
      <formula>$V326=2</formula>
    </cfRule>
    <cfRule type="expression" dxfId="4904" priority="5824">
      <formula>$V326=1</formula>
    </cfRule>
  </conditionalFormatting>
  <conditionalFormatting sqref="U404">
    <cfRule type="expression" dxfId="4903" priority="5817">
      <formula>$V404=4</formula>
    </cfRule>
    <cfRule type="expression" dxfId="4902" priority="5818">
      <formula>$V404=3</formula>
    </cfRule>
    <cfRule type="expression" dxfId="4901" priority="5819">
      <formula>$V404=2</formula>
    </cfRule>
    <cfRule type="expression" dxfId="4900" priority="5820">
      <formula>$V404=1</formula>
    </cfRule>
  </conditionalFormatting>
  <conditionalFormatting sqref="U404">
    <cfRule type="expression" dxfId="4899" priority="5813">
      <formula>$V404=4</formula>
    </cfRule>
    <cfRule type="expression" dxfId="4898" priority="5814">
      <formula>$V404=3</formula>
    </cfRule>
    <cfRule type="expression" dxfId="4897" priority="5815">
      <formula>$V404=2</formula>
    </cfRule>
    <cfRule type="expression" dxfId="4896" priority="5816">
      <formula>$V404=1</formula>
    </cfRule>
  </conditionalFormatting>
  <conditionalFormatting sqref="U404">
    <cfRule type="expression" dxfId="4895" priority="5809">
      <formula>$V404=4</formula>
    </cfRule>
    <cfRule type="expression" dxfId="4894" priority="5810">
      <formula>$V404=3</formula>
    </cfRule>
    <cfRule type="expression" dxfId="4893" priority="5811">
      <formula>$V404=2</formula>
    </cfRule>
    <cfRule type="expression" dxfId="4892" priority="5812">
      <formula>$V404=1</formula>
    </cfRule>
  </conditionalFormatting>
  <conditionalFormatting sqref="H404">
    <cfRule type="expression" dxfId="4891" priority="5805">
      <formula>$V404=4</formula>
    </cfRule>
    <cfRule type="expression" dxfId="4890" priority="5806">
      <formula>$V404=3</formula>
    </cfRule>
    <cfRule type="expression" dxfId="4889" priority="5807">
      <formula>$V404=2</formula>
    </cfRule>
    <cfRule type="expression" dxfId="4888" priority="5808">
      <formula>$V404=1</formula>
    </cfRule>
  </conditionalFormatting>
  <conditionalFormatting sqref="H404">
    <cfRule type="expression" dxfId="4887" priority="5797">
      <formula>#REF!=4</formula>
    </cfRule>
    <cfRule type="expression" dxfId="4886" priority="5798">
      <formula>#REF!=3</formula>
    </cfRule>
    <cfRule type="expression" dxfId="4885" priority="5799">
      <formula>#REF!=2</formula>
    </cfRule>
    <cfRule type="expression" dxfId="4884" priority="5800">
      <formula>#REF!=1</formula>
    </cfRule>
    <cfRule type="expression" dxfId="4883" priority="5801">
      <formula>#REF!=4</formula>
    </cfRule>
    <cfRule type="expression" dxfId="4882" priority="5802">
      <formula>#REF!=3</formula>
    </cfRule>
    <cfRule type="expression" dxfId="4881" priority="5803">
      <formula>#REF!=2</formula>
    </cfRule>
    <cfRule type="expression" dxfId="4880" priority="5804">
      <formula>#REF!=1</formula>
    </cfRule>
  </conditionalFormatting>
  <conditionalFormatting sqref="H384">
    <cfRule type="expression" dxfId="4879" priority="5785">
      <formula>#REF!=4</formula>
    </cfRule>
    <cfRule type="expression" dxfId="4878" priority="5786">
      <formula>#REF!=3</formula>
    </cfRule>
    <cfRule type="expression" dxfId="4877" priority="5787">
      <formula>#REF!=2</formula>
    </cfRule>
    <cfRule type="expression" dxfId="4876" priority="5788">
      <formula>#REF!=1</formula>
    </cfRule>
    <cfRule type="expression" dxfId="4875" priority="5789">
      <formula>#REF!=4</formula>
    </cfRule>
    <cfRule type="expression" dxfId="4874" priority="5790">
      <formula>#REF!=3</formula>
    </cfRule>
    <cfRule type="expression" dxfId="4873" priority="5791">
      <formula>#REF!=2</formula>
    </cfRule>
    <cfRule type="expression" dxfId="4872" priority="5792">
      <formula>#REF!=1</formula>
    </cfRule>
  </conditionalFormatting>
  <conditionalFormatting sqref="U384">
    <cfRule type="expression" dxfId="4871" priority="5781">
      <formula>$V384=4</formula>
    </cfRule>
    <cfRule type="expression" dxfId="4870" priority="5782">
      <formula>$V384=3</formula>
    </cfRule>
    <cfRule type="expression" dxfId="4869" priority="5783">
      <formula>$V384=2</formula>
    </cfRule>
    <cfRule type="expression" dxfId="4868" priority="5784">
      <formula>$V384=1</formula>
    </cfRule>
  </conditionalFormatting>
  <conditionalFormatting sqref="H394">
    <cfRule type="expression" dxfId="4867" priority="5777">
      <formula>$V394=4</formula>
    </cfRule>
    <cfRule type="expression" dxfId="4866" priority="5778">
      <formula>$V394=3</formula>
    </cfRule>
    <cfRule type="expression" dxfId="4865" priority="5779">
      <formula>$V394=2</formula>
    </cfRule>
    <cfRule type="expression" dxfId="4864" priority="5780">
      <formula>$V394=1</formula>
    </cfRule>
  </conditionalFormatting>
  <conditionalFormatting sqref="H394">
    <cfRule type="expression" dxfId="4863" priority="5769">
      <formula>#REF!=4</formula>
    </cfRule>
    <cfRule type="expression" dxfId="4862" priority="5770">
      <formula>#REF!=3</formula>
    </cfRule>
    <cfRule type="expression" dxfId="4861" priority="5771">
      <formula>#REF!=2</formula>
    </cfRule>
    <cfRule type="expression" dxfId="4860" priority="5772">
      <formula>#REF!=1</formula>
    </cfRule>
    <cfRule type="expression" dxfId="4859" priority="5773">
      <formula>#REF!=4</formula>
    </cfRule>
    <cfRule type="expression" dxfId="4858" priority="5774">
      <formula>#REF!=3</formula>
    </cfRule>
    <cfRule type="expression" dxfId="4857" priority="5775">
      <formula>#REF!=2</formula>
    </cfRule>
    <cfRule type="expression" dxfId="4856" priority="5776">
      <formula>#REF!=1</formula>
    </cfRule>
  </conditionalFormatting>
  <conditionalFormatting sqref="U394">
    <cfRule type="expression" dxfId="4855" priority="5765">
      <formula>$V394=4</formula>
    </cfRule>
    <cfRule type="expression" dxfId="4854" priority="5766">
      <formula>$V394=3</formula>
    </cfRule>
    <cfRule type="expression" dxfId="4853" priority="5767">
      <formula>$V394=2</formula>
    </cfRule>
    <cfRule type="expression" dxfId="4852" priority="5768">
      <formula>$V394=1</formula>
    </cfRule>
  </conditionalFormatting>
  <conditionalFormatting sqref="U396">
    <cfRule type="expression" dxfId="4851" priority="5749">
      <formula>$V396=4</formula>
    </cfRule>
    <cfRule type="expression" dxfId="4850" priority="5750">
      <formula>$V396=3</formula>
    </cfRule>
    <cfRule type="expression" dxfId="4849" priority="5751">
      <formula>$V396=2</formula>
    </cfRule>
    <cfRule type="expression" dxfId="4848" priority="5752">
      <formula>$V396=1</formula>
    </cfRule>
  </conditionalFormatting>
  <conditionalFormatting sqref="H396">
    <cfRule type="expression" dxfId="4847" priority="5721">
      <formula>$V396=4</formula>
    </cfRule>
    <cfRule type="expression" dxfId="4846" priority="5722">
      <formula>$V396=3</formula>
    </cfRule>
    <cfRule type="expression" dxfId="4845" priority="5723">
      <formula>$V396=2</formula>
    </cfRule>
    <cfRule type="expression" dxfId="4844" priority="5724">
      <formula>$V396=1</formula>
    </cfRule>
  </conditionalFormatting>
  <conditionalFormatting sqref="H396">
    <cfRule type="expression" dxfId="4843" priority="5713">
      <formula>#REF!=4</formula>
    </cfRule>
    <cfRule type="expression" dxfId="4842" priority="5714">
      <formula>#REF!=3</formula>
    </cfRule>
    <cfRule type="expression" dxfId="4841" priority="5715">
      <formula>#REF!=2</formula>
    </cfRule>
    <cfRule type="expression" dxfId="4840" priority="5716">
      <formula>#REF!=1</formula>
    </cfRule>
    <cfRule type="expression" dxfId="4839" priority="5717">
      <formula>#REF!=4</formula>
    </cfRule>
    <cfRule type="expression" dxfId="4838" priority="5718">
      <formula>#REF!=3</formula>
    </cfRule>
    <cfRule type="expression" dxfId="4837" priority="5719">
      <formula>#REF!=2</formula>
    </cfRule>
    <cfRule type="expression" dxfId="4836" priority="5720">
      <formula>#REF!=1</formula>
    </cfRule>
  </conditionalFormatting>
  <conditionalFormatting sqref="H398">
    <cfRule type="expression" dxfId="4835" priority="5709">
      <formula>$V398=4</formula>
    </cfRule>
    <cfRule type="expression" dxfId="4834" priority="5710">
      <formula>$V398=3</formula>
    </cfRule>
    <cfRule type="expression" dxfId="4833" priority="5711">
      <formula>$V398=2</formula>
    </cfRule>
    <cfRule type="expression" dxfId="4832" priority="5712">
      <formula>$V398=1</formula>
    </cfRule>
  </conditionalFormatting>
  <conditionalFormatting sqref="H398">
    <cfRule type="expression" dxfId="4831" priority="5701">
      <formula>#REF!=4</formula>
    </cfRule>
    <cfRule type="expression" dxfId="4830" priority="5702">
      <formula>#REF!=3</formula>
    </cfRule>
    <cfRule type="expression" dxfId="4829" priority="5703">
      <formula>#REF!=2</formula>
    </cfRule>
    <cfRule type="expression" dxfId="4828" priority="5704">
      <formula>#REF!=1</formula>
    </cfRule>
    <cfRule type="expression" dxfId="4827" priority="5705">
      <formula>#REF!=4</formula>
    </cfRule>
    <cfRule type="expression" dxfId="4826" priority="5706">
      <formula>#REF!=3</formula>
    </cfRule>
    <cfRule type="expression" dxfId="4825" priority="5707">
      <formula>#REF!=2</formula>
    </cfRule>
    <cfRule type="expression" dxfId="4824" priority="5708">
      <formula>#REF!=1</formula>
    </cfRule>
  </conditionalFormatting>
  <conditionalFormatting sqref="U398">
    <cfRule type="expression" dxfId="4823" priority="5697">
      <formula>$V398=4</formula>
    </cfRule>
    <cfRule type="expression" dxfId="4822" priority="5698">
      <formula>$V398=3</formula>
    </cfRule>
    <cfRule type="expression" dxfId="4821" priority="5699">
      <formula>$V398=2</formula>
    </cfRule>
    <cfRule type="expression" dxfId="4820" priority="5700">
      <formula>$V398=1</formula>
    </cfRule>
  </conditionalFormatting>
  <conditionalFormatting sqref="H402">
    <cfRule type="expression" dxfId="4819" priority="5693">
      <formula>$V402=4</formula>
    </cfRule>
    <cfRule type="expression" dxfId="4818" priority="5694">
      <formula>$V402=3</formula>
    </cfRule>
    <cfRule type="expression" dxfId="4817" priority="5695">
      <formula>$V402=2</formula>
    </cfRule>
    <cfRule type="expression" dxfId="4816" priority="5696">
      <formula>$V402=1</formula>
    </cfRule>
  </conditionalFormatting>
  <conditionalFormatting sqref="H402">
    <cfRule type="expression" dxfId="4815" priority="5685">
      <formula>#REF!=4</formula>
    </cfRule>
    <cfRule type="expression" dxfId="4814" priority="5686">
      <formula>#REF!=3</formula>
    </cfRule>
    <cfRule type="expression" dxfId="4813" priority="5687">
      <formula>#REF!=2</formula>
    </cfRule>
    <cfRule type="expression" dxfId="4812" priority="5688">
      <formula>#REF!=1</formula>
    </cfRule>
    <cfRule type="expression" dxfId="4811" priority="5689">
      <formula>#REF!=4</formula>
    </cfRule>
    <cfRule type="expression" dxfId="4810" priority="5690">
      <formula>#REF!=3</formula>
    </cfRule>
    <cfRule type="expression" dxfId="4809" priority="5691">
      <formula>#REF!=2</formula>
    </cfRule>
    <cfRule type="expression" dxfId="4808" priority="5692">
      <formula>#REF!=1</formula>
    </cfRule>
  </conditionalFormatting>
  <conditionalFormatting sqref="U402:U403">
    <cfRule type="expression" dxfId="4807" priority="5681">
      <formula>$V402=4</formula>
    </cfRule>
    <cfRule type="expression" dxfId="4806" priority="5682">
      <formula>$V402=3</formula>
    </cfRule>
    <cfRule type="expression" dxfId="4805" priority="5683">
      <formula>$V402=2</formula>
    </cfRule>
    <cfRule type="expression" dxfId="4804" priority="5684">
      <formula>$V402=1</formula>
    </cfRule>
  </conditionalFormatting>
  <conditionalFormatting sqref="U402:U403">
    <cfRule type="expression" dxfId="4803" priority="5677">
      <formula>$V402=4</formula>
    </cfRule>
    <cfRule type="expression" dxfId="4802" priority="5678">
      <formula>$V402=3</formula>
    </cfRule>
    <cfRule type="expression" dxfId="4801" priority="5679">
      <formula>$V402=2</formula>
    </cfRule>
    <cfRule type="expression" dxfId="4800" priority="5680">
      <formula>$V402=1</formula>
    </cfRule>
  </conditionalFormatting>
  <conditionalFormatting sqref="U402:U403">
    <cfRule type="expression" dxfId="4799" priority="5673">
      <formula>$V402=4</formula>
    </cfRule>
    <cfRule type="expression" dxfId="4798" priority="5674">
      <formula>$V402=3</formula>
    </cfRule>
    <cfRule type="expression" dxfId="4797" priority="5675">
      <formula>$V402=2</formula>
    </cfRule>
    <cfRule type="expression" dxfId="4796" priority="5676">
      <formula>$V402=1</formula>
    </cfRule>
  </conditionalFormatting>
  <conditionalFormatting sqref="H406">
    <cfRule type="expression" dxfId="4795" priority="5669">
      <formula>$V406=4</formula>
    </cfRule>
    <cfRule type="expression" dxfId="4794" priority="5670">
      <formula>$V406=3</formula>
    </cfRule>
    <cfRule type="expression" dxfId="4793" priority="5671">
      <formula>$V406=2</formula>
    </cfRule>
    <cfRule type="expression" dxfId="4792" priority="5672">
      <formula>$V406=1</formula>
    </cfRule>
  </conditionalFormatting>
  <conditionalFormatting sqref="H406">
    <cfRule type="expression" dxfId="4791" priority="5661">
      <formula>#REF!=4</formula>
    </cfRule>
    <cfRule type="expression" dxfId="4790" priority="5662">
      <formula>#REF!=3</formula>
    </cfRule>
    <cfRule type="expression" dxfId="4789" priority="5663">
      <formula>#REF!=2</formula>
    </cfRule>
    <cfRule type="expression" dxfId="4788" priority="5664">
      <formula>#REF!=1</formula>
    </cfRule>
    <cfRule type="expression" dxfId="4787" priority="5665">
      <formula>#REF!=4</formula>
    </cfRule>
    <cfRule type="expression" dxfId="4786" priority="5666">
      <formula>#REF!=3</formula>
    </cfRule>
    <cfRule type="expression" dxfId="4785" priority="5667">
      <formula>#REF!=2</formula>
    </cfRule>
    <cfRule type="expression" dxfId="4784" priority="5668">
      <formula>#REF!=1</formula>
    </cfRule>
  </conditionalFormatting>
  <conditionalFormatting sqref="U406">
    <cfRule type="expression" dxfId="4783" priority="5657">
      <formula>$V406=4</formula>
    </cfRule>
    <cfRule type="expression" dxfId="4782" priority="5658">
      <formula>$V406=3</formula>
    </cfRule>
    <cfRule type="expression" dxfId="4781" priority="5659">
      <formula>$V406=2</formula>
    </cfRule>
    <cfRule type="expression" dxfId="4780" priority="5660">
      <formula>$V406=1</formula>
    </cfRule>
  </conditionalFormatting>
  <conditionalFormatting sqref="U406">
    <cfRule type="expression" dxfId="4779" priority="5653">
      <formula>$V406=4</formula>
    </cfRule>
    <cfRule type="expression" dxfId="4778" priority="5654">
      <formula>$V406=3</formula>
    </cfRule>
    <cfRule type="expression" dxfId="4777" priority="5655">
      <formula>$V406=2</formula>
    </cfRule>
    <cfRule type="expression" dxfId="4776" priority="5656">
      <formula>$V406=1</formula>
    </cfRule>
  </conditionalFormatting>
  <conditionalFormatting sqref="U406">
    <cfRule type="expression" dxfId="4775" priority="5649">
      <formula>$V406=4</formula>
    </cfRule>
    <cfRule type="expression" dxfId="4774" priority="5650">
      <formula>$V406=3</formula>
    </cfRule>
    <cfRule type="expression" dxfId="4773" priority="5651">
      <formula>$V406=2</formula>
    </cfRule>
    <cfRule type="expression" dxfId="4772" priority="5652">
      <formula>$V406=1</formula>
    </cfRule>
  </conditionalFormatting>
  <conditionalFormatting sqref="U406">
    <cfRule type="expression" dxfId="4771" priority="5645">
      <formula>$V406=4</formula>
    </cfRule>
    <cfRule type="expression" dxfId="4770" priority="5646">
      <formula>$V406=3</formula>
    </cfRule>
    <cfRule type="expression" dxfId="4769" priority="5647">
      <formula>$V406=2</formula>
    </cfRule>
    <cfRule type="expression" dxfId="4768" priority="5648">
      <formula>$V406=1</formula>
    </cfRule>
  </conditionalFormatting>
  <conditionalFormatting sqref="U406">
    <cfRule type="expression" dxfId="4767" priority="5641">
      <formula>$V406=4</formula>
    </cfRule>
    <cfRule type="expression" dxfId="4766" priority="5642">
      <formula>$V406=3</formula>
    </cfRule>
    <cfRule type="expression" dxfId="4765" priority="5643">
      <formula>$V406=2</formula>
    </cfRule>
    <cfRule type="expression" dxfId="4764" priority="5644">
      <formula>$V406=1</formula>
    </cfRule>
  </conditionalFormatting>
  <conditionalFormatting sqref="H407">
    <cfRule type="expression" dxfId="4763" priority="5637">
      <formula>$V407=4</formula>
    </cfRule>
    <cfRule type="expression" dxfId="4762" priority="5638">
      <formula>$V407=3</formula>
    </cfRule>
    <cfRule type="expression" dxfId="4761" priority="5639">
      <formula>$V407=2</formula>
    </cfRule>
    <cfRule type="expression" dxfId="4760" priority="5640">
      <formula>$V407=1</formula>
    </cfRule>
  </conditionalFormatting>
  <conditionalFormatting sqref="H407">
    <cfRule type="expression" dxfId="4759" priority="5629">
      <formula>#REF!=4</formula>
    </cfRule>
    <cfRule type="expression" dxfId="4758" priority="5630">
      <formula>#REF!=3</formula>
    </cfRule>
    <cfRule type="expression" dxfId="4757" priority="5631">
      <formula>#REF!=2</formula>
    </cfRule>
    <cfRule type="expression" dxfId="4756" priority="5632">
      <formula>#REF!=1</formula>
    </cfRule>
    <cfRule type="expression" dxfId="4755" priority="5633">
      <formula>#REF!=4</formula>
    </cfRule>
    <cfRule type="expression" dxfId="4754" priority="5634">
      <formula>#REF!=3</formula>
    </cfRule>
    <cfRule type="expression" dxfId="4753" priority="5635">
      <formula>#REF!=2</formula>
    </cfRule>
    <cfRule type="expression" dxfId="4752" priority="5636">
      <formula>#REF!=1</formula>
    </cfRule>
  </conditionalFormatting>
  <conditionalFormatting sqref="U407:U409">
    <cfRule type="expression" dxfId="4751" priority="5625">
      <formula>$V407=4</formula>
    </cfRule>
    <cfRule type="expression" dxfId="4750" priority="5626">
      <formula>$V407=3</formula>
    </cfRule>
    <cfRule type="expression" dxfId="4749" priority="5627">
      <formula>$V407=2</formula>
    </cfRule>
    <cfRule type="expression" dxfId="4748" priority="5628">
      <formula>$V407=1</formula>
    </cfRule>
  </conditionalFormatting>
  <conditionalFormatting sqref="U407:U409">
    <cfRule type="expression" dxfId="4747" priority="5621">
      <formula>$V407=4</formula>
    </cfRule>
    <cfRule type="expression" dxfId="4746" priority="5622">
      <formula>$V407=3</formula>
    </cfRule>
    <cfRule type="expression" dxfId="4745" priority="5623">
      <formula>$V407=2</formula>
    </cfRule>
    <cfRule type="expression" dxfId="4744" priority="5624">
      <formula>$V407=1</formula>
    </cfRule>
  </conditionalFormatting>
  <conditionalFormatting sqref="U407:U409">
    <cfRule type="expression" dxfId="4743" priority="5617">
      <formula>$V407=4</formula>
    </cfRule>
    <cfRule type="expression" dxfId="4742" priority="5618">
      <formula>$V407=3</formula>
    </cfRule>
    <cfRule type="expression" dxfId="4741" priority="5619">
      <formula>$V407=2</formula>
    </cfRule>
    <cfRule type="expression" dxfId="4740" priority="5620">
      <formula>$V407=1</formula>
    </cfRule>
  </conditionalFormatting>
  <conditionalFormatting sqref="U407:U409">
    <cfRule type="expression" dxfId="4739" priority="5613">
      <formula>$V407=4</formula>
    </cfRule>
    <cfRule type="expression" dxfId="4738" priority="5614">
      <formula>$V407=3</formula>
    </cfRule>
    <cfRule type="expression" dxfId="4737" priority="5615">
      <formula>$V407=2</formula>
    </cfRule>
    <cfRule type="expression" dxfId="4736" priority="5616">
      <formula>$V407=1</formula>
    </cfRule>
  </conditionalFormatting>
  <conditionalFormatting sqref="U407:U409">
    <cfRule type="expression" dxfId="4735" priority="5609">
      <formula>$V407=4</formula>
    </cfRule>
    <cfRule type="expression" dxfId="4734" priority="5610">
      <formula>$V407=3</formula>
    </cfRule>
    <cfRule type="expression" dxfId="4733" priority="5611">
      <formula>$V407=2</formula>
    </cfRule>
    <cfRule type="expression" dxfId="4732" priority="5612">
      <formula>$V407=1</formula>
    </cfRule>
  </conditionalFormatting>
  <conditionalFormatting sqref="H354">
    <cfRule type="expression" dxfId="4731" priority="5605">
      <formula>$V354=4</formula>
    </cfRule>
    <cfRule type="expression" dxfId="4730" priority="5606">
      <formula>$V354=3</formula>
    </cfRule>
    <cfRule type="expression" dxfId="4729" priority="5607">
      <formula>$V354=2</formula>
    </cfRule>
    <cfRule type="expression" dxfId="4728" priority="5608">
      <formula>$V354=1</formula>
    </cfRule>
  </conditionalFormatting>
  <conditionalFormatting sqref="H354">
    <cfRule type="expression" dxfId="4727" priority="5597">
      <formula>#REF!=4</formula>
    </cfRule>
    <cfRule type="expression" dxfId="4726" priority="5598">
      <formula>#REF!=3</formula>
    </cfRule>
    <cfRule type="expression" dxfId="4725" priority="5599">
      <formula>#REF!=2</formula>
    </cfRule>
    <cfRule type="expression" dxfId="4724" priority="5600">
      <formula>#REF!=1</formula>
    </cfRule>
    <cfRule type="expression" dxfId="4723" priority="5601">
      <formula>#REF!=4</formula>
    </cfRule>
    <cfRule type="expression" dxfId="4722" priority="5602">
      <formula>#REF!=3</formula>
    </cfRule>
    <cfRule type="expression" dxfId="4721" priority="5603">
      <formula>#REF!=2</formula>
    </cfRule>
    <cfRule type="expression" dxfId="4720" priority="5604">
      <formula>#REF!=1</formula>
    </cfRule>
  </conditionalFormatting>
  <conditionalFormatting sqref="U354">
    <cfRule type="expression" dxfId="4719" priority="5593">
      <formula>$V354=4</formula>
    </cfRule>
    <cfRule type="expression" dxfId="4718" priority="5594">
      <formula>$V354=3</formula>
    </cfRule>
    <cfRule type="expression" dxfId="4717" priority="5595">
      <formula>$V354=2</formula>
    </cfRule>
    <cfRule type="expression" dxfId="4716" priority="5596">
      <formula>$V354=1</formula>
    </cfRule>
  </conditionalFormatting>
  <conditionalFormatting sqref="H392">
    <cfRule type="expression" dxfId="4715" priority="5589">
      <formula>$V392=4</formula>
    </cfRule>
    <cfRule type="expression" dxfId="4714" priority="5590">
      <formula>$V392=3</formula>
    </cfRule>
    <cfRule type="expression" dxfId="4713" priority="5591">
      <formula>$V392=2</formula>
    </cfRule>
    <cfRule type="expression" dxfId="4712" priority="5592">
      <formula>$V392=1</formula>
    </cfRule>
  </conditionalFormatting>
  <conditionalFormatting sqref="H392">
    <cfRule type="expression" dxfId="4711" priority="5581">
      <formula>#REF!=4</formula>
    </cfRule>
    <cfRule type="expression" dxfId="4710" priority="5582">
      <formula>#REF!=3</formula>
    </cfRule>
    <cfRule type="expression" dxfId="4709" priority="5583">
      <formula>#REF!=2</formula>
    </cfRule>
    <cfRule type="expression" dxfId="4708" priority="5584">
      <formula>#REF!=1</formula>
    </cfRule>
    <cfRule type="expression" dxfId="4707" priority="5585">
      <formula>#REF!=4</formula>
    </cfRule>
    <cfRule type="expression" dxfId="4706" priority="5586">
      <formula>#REF!=3</formula>
    </cfRule>
    <cfRule type="expression" dxfId="4705" priority="5587">
      <formula>#REF!=2</formula>
    </cfRule>
    <cfRule type="expression" dxfId="4704" priority="5588">
      <formula>#REF!=1</formula>
    </cfRule>
  </conditionalFormatting>
  <conditionalFormatting sqref="U392">
    <cfRule type="expression" dxfId="4703" priority="5577">
      <formula>$V392=4</formula>
    </cfRule>
    <cfRule type="expression" dxfId="4702" priority="5578">
      <formula>$V392=3</formula>
    </cfRule>
    <cfRule type="expression" dxfId="4701" priority="5579">
      <formula>$V392=2</formula>
    </cfRule>
    <cfRule type="expression" dxfId="4700" priority="5580">
      <formula>$V392=1</formula>
    </cfRule>
  </conditionalFormatting>
  <conditionalFormatting sqref="U392">
    <cfRule type="expression" dxfId="4699" priority="5573">
      <formula>$V392=4</formula>
    </cfRule>
    <cfRule type="expression" dxfId="4698" priority="5574">
      <formula>$V392=3</formula>
    </cfRule>
    <cfRule type="expression" dxfId="4697" priority="5575">
      <formula>$V392=2</formula>
    </cfRule>
    <cfRule type="expression" dxfId="4696" priority="5576">
      <formula>$V392=1</formula>
    </cfRule>
  </conditionalFormatting>
  <conditionalFormatting sqref="U392">
    <cfRule type="expression" dxfId="4695" priority="5569">
      <formula>$V392=4</formula>
    </cfRule>
    <cfRule type="expression" dxfId="4694" priority="5570">
      <formula>$V392=3</formula>
    </cfRule>
    <cfRule type="expression" dxfId="4693" priority="5571">
      <formula>$V392=2</formula>
    </cfRule>
    <cfRule type="expression" dxfId="4692" priority="5572">
      <formula>$V392=1</formula>
    </cfRule>
  </conditionalFormatting>
  <conditionalFormatting sqref="H397">
    <cfRule type="expression" dxfId="4691" priority="5565">
      <formula>$V397=4</formula>
    </cfRule>
    <cfRule type="expression" dxfId="4690" priority="5566">
      <formula>$V397=3</formula>
    </cfRule>
    <cfRule type="expression" dxfId="4689" priority="5567">
      <formula>$V397=2</formula>
    </cfRule>
    <cfRule type="expression" dxfId="4688" priority="5568">
      <formula>$V397=1</formula>
    </cfRule>
  </conditionalFormatting>
  <conditionalFormatting sqref="H397">
    <cfRule type="expression" dxfId="4687" priority="5557">
      <formula>#REF!=4</formula>
    </cfRule>
    <cfRule type="expression" dxfId="4686" priority="5558">
      <formula>#REF!=3</formula>
    </cfRule>
    <cfRule type="expression" dxfId="4685" priority="5559">
      <formula>#REF!=2</formula>
    </cfRule>
    <cfRule type="expression" dxfId="4684" priority="5560">
      <formula>#REF!=1</formula>
    </cfRule>
    <cfRule type="expression" dxfId="4683" priority="5561">
      <formula>#REF!=4</formula>
    </cfRule>
    <cfRule type="expression" dxfId="4682" priority="5562">
      <formula>#REF!=3</formula>
    </cfRule>
    <cfRule type="expression" dxfId="4681" priority="5563">
      <formula>#REF!=2</formula>
    </cfRule>
    <cfRule type="expression" dxfId="4680" priority="5564">
      <formula>#REF!=1</formula>
    </cfRule>
  </conditionalFormatting>
  <conditionalFormatting sqref="H400">
    <cfRule type="expression" dxfId="4679" priority="5553">
      <formula>$V400=4</formula>
    </cfRule>
    <cfRule type="expression" dxfId="4678" priority="5554">
      <formula>$V400=3</formula>
    </cfRule>
    <cfRule type="expression" dxfId="4677" priority="5555">
      <formula>$V400=2</formula>
    </cfRule>
    <cfRule type="expression" dxfId="4676" priority="5556">
      <formula>$V400=1</formula>
    </cfRule>
  </conditionalFormatting>
  <conditionalFormatting sqref="H400">
    <cfRule type="expression" dxfId="4675" priority="5545">
      <formula>#REF!=4</formula>
    </cfRule>
    <cfRule type="expression" dxfId="4674" priority="5546">
      <formula>#REF!=3</formula>
    </cfRule>
    <cfRule type="expression" dxfId="4673" priority="5547">
      <formula>#REF!=2</formula>
    </cfRule>
    <cfRule type="expression" dxfId="4672" priority="5548">
      <formula>#REF!=1</formula>
    </cfRule>
    <cfRule type="expression" dxfId="4671" priority="5549">
      <formula>#REF!=4</formula>
    </cfRule>
    <cfRule type="expression" dxfId="4670" priority="5550">
      <formula>#REF!=3</formula>
    </cfRule>
    <cfRule type="expression" dxfId="4669" priority="5551">
      <formula>#REF!=2</formula>
    </cfRule>
    <cfRule type="expression" dxfId="4668" priority="5552">
      <formula>#REF!=1</formula>
    </cfRule>
  </conditionalFormatting>
  <conditionalFormatting sqref="U397">
    <cfRule type="expression" dxfId="4667" priority="5541">
      <formula>$V397=4</formula>
    </cfRule>
    <cfRule type="expression" dxfId="4666" priority="5542">
      <formula>$V397=3</formula>
    </cfRule>
    <cfRule type="expression" dxfId="4665" priority="5543">
      <formula>$V397=2</formula>
    </cfRule>
    <cfRule type="expression" dxfId="4664" priority="5544">
      <formula>$V397=1</formula>
    </cfRule>
  </conditionalFormatting>
  <conditionalFormatting sqref="U400">
    <cfRule type="expression" dxfId="4663" priority="5537">
      <formula>$V400=4</formula>
    </cfRule>
    <cfRule type="expression" dxfId="4662" priority="5538">
      <formula>$V400=3</formula>
    </cfRule>
    <cfRule type="expression" dxfId="4661" priority="5539">
      <formula>$V400=2</formula>
    </cfRule>
    <cfRule type="expression" dxfId="4660" priority="5540">
      <formula>$V400=1</formula>
    </cfRule>
  </conditionalFormatting>
  <conditionalFormatting sqref="F415">
    <cfRule type="expression" dxfId="4659" priority="5533">
      <formula>$V415=4</formula>
    </cfRule>
    <cfRule type="expression" dxfId="4658" priority="5534">
      <formula>$V415=3</formula>
    </cfRule>
    <cfRule type="expression" dxfId="4657" priority="5535">
      <formula>$V415=2</formula>
    </cfRule>
    <cfRule type="expression" dxfId="4656" priority="5536">
      <formula>$V415=1</formula>
    </cfRule>
  </conditionalFormatting>
  <conditionalFormatting sqref="F415">
    <cfRule type="expression" dxfId="4655" priority="5525">
      <formula>#REF!=4</formula>
    </cfRule>
    <cfRule type="expression" dxfId="4654" priority="5526">
      <formula>#REF!=3</formula>
    </cfRule>
    <cfRule type="expression" dxfId="4653" priority="5527">
      <formula>#REF!=2</formula>
    </cfRule>
    <cfRule type="expression" dxfId="4652" priority="5528">
      <formula>#REF!=1</formula>
    </cfRule>
    <cfRule type="expression" dxfId="4651" priority="5529">
      <formula>#REF!=4</formula>
    </cfRule>
    <cfRule type="expression" dxfId="4650" priority="5530">
      <formula>#REF!=3</formula>
    </cfRule>
    <cfRule type="expression" dxfId="4649" priority="5531">
      <formula>#REF!=2</formula>
    </cfRule>
    <cfRule type="expression" dxfId="4648" priority="5532">
      <formula>#REF!=1</formula>
    </cfRule>
  </conditionalFormatting>
  <conditionalFormatting sqref="F415">
    <cfRule type="expression" dxfId="4647" priority="5517">
      <formula>#REF!=4</formula>
    </cfRule>
    <cfRule type="expression" dxfId="4646" priority="5518">
      <formula>#REF!=3</formula>
    </cfRule>
    <cfRule type="expression" dxfId="4645" priority="5519">
      <formula>#REF!=2</formula>
    </cfRule>
    <cfRule type="expression" dxfId="4644" priority="5520">
      <formula>#REF!=1</formula>
    </cfRule>
    <cfRule type="expression" dxfId="4643" priority="5521">
      <formula>#REF!=4</formula>
    </cfRule>
    <cfRule type="expression" dxfId="4642" priority="5522">
      <formula>#REF!=3</formula>
    </cfRule>
    <cfRule type="expression" dxfId="4641" priority="5523">
      <formula>#REF!=2</formula>
    </cfRule>
    <cfRule type="expression" dxfId="4640" priority="5524">
      <formula>#REF!=1</formula>
    </cfRule>
  </conditionalFormatting>
  <conditionalFormatting sqref="G415">
    <cfRule type="expression" dxfId="4639" priority="5513">
      <formula>$V415=4</formula>
    </cfRule>
    <cfRule type="expression" dxfId="4638" priority="5514">
      <formula>$V415=3</formula>
    </cfRule>
    <cfRule type="expression" dxfId="4637" priority="5515">
      <formula>$V415=2</formula>
    </cfRule>
    <cfRule type="expression" dxfId="4636" priority="5516">
      <formula>$V415=1</formula>
    </cfRule>
  </conditionalFormatting>
  <conditionalFormatting sqref="G415">
    <cfRule type="expression" dxfId="4635" priority="5505">
      <formula>#REF!=4</formula>
    </cfRule>
    <cfRule type="expression" dxfId="4634" priority="5506">
      <formula>#REF!=3</formula>
    </cfRule>
    <cfRule type="expression" dxfId="4633" priority="5507">
      <formula>#REF!=2</formula>
    </cfRule>
    <cfRule type="expression" dxfId="4632" priority="5508">
      <formula>#REF!=1</formula>
    </cfRule>
    <cfRule type="expression" dxfId="4631" priority="5509">
      <formula>#REF!=4</formula>
    </cfRule>
    <cfRule type="expression" dxfId="4630" priority="5510">
      <formula>#REF!=3</formula>
    </cfRule>
    <cfRule type="expression" dxfId="4629" priority="5511">
      <formula>#REF!=2</formula>
    </cfRule>
    <cfRule type="expression" dxfId="4628" priority="5512">
      <formula>#REF!=1</formula>
    </cfRule>
  </conditionalFormatting>
  <conditionalFormatting sqref="G415">
    <cfRule type="expression" dxfId="4627" priority="5497">
      <formula>#REF!=4</formula>
    </cfRule>
    <cfRule type="expression" dxfId="4626" priority="5498">
      <formula>#REF!=3</formula>
    </cfRule>
    <cfRule type="expression" dxfId="4625" priority="5499">
      <formula>#REF!=2</formula>
    </cfRule>
    <cfRule type="expression" dxfId="4624" priority="5500">
      <formula>#REF!=1</formula>
    </cfRule>
    <cfRule type="expression" dxfId="4623" priority="5501">
      <formula>#REF!=4</formula>
    </cfRule>
    <cfRule type="expression" dxfId="4622" priority="5502">
      <formula>#REF!=3</formula>
    </cfRule>
    <cfRule type="expression" dxfId="4621" priority="5503">
      <formula>#REF!=2</formula>
    </cfRule>
    <cfRule type="expression" dxfId="4620" priority="5504">
      <formula>#REF!=1</formula>
    </cfRule>
  </conditionalFormatting>
  <conditionalFormatting sqref="G415">
    <cfRule type="expression" dxfId="4619" priority="5493">
      <formula>$V415=4</formula>
    </cfRule>
    <cfRule type="expression" dxfId="4618" priority="5494">
      <formula>$V415=3</formula>
    </cfRule>
    <cfRule type="expression" dxfId="4617" priority="5495">
      <formula>$V415=2</formula>
    </cfRule>
    <cfRule type="expression" dxfId="4616" priority="5496">
      <formula>$V415=1</formula>
    </cfRule>
  </conditionalFormatting>
  <conditionalFormatting sqref="G415">
    <cfRule type="expression" dxfId="4615" priority="5485">
      <formula>#REF!=4</formula>
    </cfRule>
    <cfRule type="expression" dxfId="4614" priority="5486">
      <formula>#REF!=3</formula>
    </cfRule>
    <cfRule type="expression" dxfId="4613" priority="5487">
      <formula>#REF!=2</formula>
    </cfRule>
    <cfRule type="expression" dxfId="4612" priority="5488">
      <formula>#REF!=1</formula>
    </cfRule>
    <cfRule type="expression" dxfId="4611" priority="5489">
      <formula>#REF!=4</formula>
    </cfRule>
    <cfRule type="expression" dxfId="4610" priority="5490">
      <formula>#REF!=3</formula>
    </cfRule>
    <cfRule type="expression" dxfId="4609" priority="5491">
      <formula>#REF!=2</formula>
    </cfRule>
    <cfRule type="expression" dxfId="4608" priority="5492">
      <formula>#REF!=1</formula>
    </cfRule>
  </conditionalFormatting>
  <conditionalFormatting sqref="G415">
    <cfRule type="expression" dxfId="4607" priority="5477">
      <formula>#REF!=4</formula>
    </cfRule>
    <cfRule type="expression" dxfId="4606" priority="5478">
      <formula>#REF!=3</formula>
    </cfRule>
    <cfRule type="expression" dxfId="4605" priority="5479">
      <formula>#REF!=2</formula>
    </cfRule>
    <cfRule type="expression" dxfId="4604" priority="5480">
      <formula>#REF!=1</formula>
    </cfRule>
    <cfRule type="expression" dxfId="4603" priority="5481">
      <formula>#REF!=4</formula>
    </cfRule>
    <cfRule type="expression" dxfId="4602" priority="5482">
      <formula>#REF!=3</formula>
    </cfRule>
    <cfRule type="expression" dxfId="4601" priority="5483">
      <formula>#REF!=2</formula>
    </cfRule>
    <cfRule type="expression" dxfId="4600" priority="5484">
      <formula>#REF!=1</formula>
    </cfRule>
  </conditionalFormatting>
  <conditionalFormatting sqref="E417">
    <cfRule type="expression" dxfId="4599" priority="5473">
      <formula>$V417=4</formula>
    </cfRule>
    <cfRule type="expression" dxfId="4598" priority="5474">
      <formula>$V417=3</formula>
    </cfRule>
    <cfRule type="expression" dxfId="4597" priority="5475">
      <formula>$V417=2</formula>
    </cfRule>
    <cfRule type="expression" dxfId="4596" priority="5476">
      <formula>$V417=1</formula>
    </cfRule>
  </conditionalFormatting>
  <conditionalFormatting sqref="F417">
    <cfRule type="expression" dxfId="4595" priority="5469">
      <formula>$V417=4</formula>
    </cfRule>
    <cfRule type="expression" dxfId="4594" priority="5470">
      <formula>$V417=3</formula>
    </cfRule>
    <cfRule type="expression" dxfId="4593" priority="5471">
      <formula>$V417=2</formula>
    </cfRule>
    <cfRule type="expression" dxfId="4592" priority="5472">
      <formula>$V417=1</formula>
    </cfRule>
  </conditionalFormatting>
  <conditionalFormatting sqref="F417">
    <cfRule type="expression" dxfId="4591" priority="5461">
      <formula>#REF!=4</formula>
    </cfRule>
    <cfRule type="expression" dxfId="4590" priority="5462">
      <formula>#REF!=3</formula>
    </cfRule>
    <cfRule type="expression" dxfId="4589" priority="5463">
      <formula>#REF!=2</formula>
    </cfRule>
    <cfRule type="expression" dxfId="4588" priority="5464">
      <formula>#REF!=1</formula>
    </cfRule>
    <cfRule type="expression" dxfId="4587" priority="5465">
      <formula>#REF!=4</formula>
    </cfRule>
    <cfRule type="expression" dxfId="4586" priority="5466">
      <formula>#REF!=3</formula>
    </cfRule>
    <cfRule type="expression" dxfId="4585" priority="5467">
      <formula>#REF!=2</formula>
    </cfRule>
    <cfRule type="expression" dxfId="4584" priority="5468">
      <formula>#REF!=1</formula>
    </cfRule>
  </conditionalFormatting>
  <conditionalFormatting sqref="F417">
    <cfRule type="expression" dxfId="4583" priority="5453">
      <formula>#REF!=4</formula>
    </cfRule>
    <cfRule type="expression" dxfId="4582" priority="5454">
      <formula>#REF!=3</formula>
    </cfRule>
    <cfRule type="expression" dxfId="4581" priority="5455">
      <formula>#REF!=2</formula>
    </cfRule>
    <cfRule type="expression" dxfId="4580" priority="5456">
      <formula>#REF!=1</formula>
    </cfRule>
    <cfRule type="expression" dxfId="4579" priority="5457">
      <formula>#REF!=4</formula>
    </cfRule>
    <cfRule type="expression" dxfId="4578" priority="5458">
      <formula>#REF!=3</formula>
    </cfRule>
    <cfRule type="expression" dxfId="4577" priority="5459">
      <formula>#REF!=2</formula>
    </cfRule>
    <cfRule type="expression" dxfId="4576" priority="5460">
      <formula>#REF!=1</formula>
    </cfRule>
  </conditionalFormatting>
  <conditionalFormatting sqref="G417">
    <cfRule type="expression" dxfId="4575" priority="5449">
      <formula>$V417=4</formula>
    </cfRule>
    <cfRule type="expression" dxfId="4574" priority="5450">
      <formula>$V417=3</formula>
    </cfRule>
    <cfRule type="expression" dxfId="4573" priority="5451">
      <formula>$V417=2</formula>
    </cfRule>
    <cfRule type="expression" dxfId="4572" priority="5452">
      <formula>$V417=1</formula>
    </cfRule>
  </conditionalFormatting>
  <conditionalFormatting sqref="G417">
    <cfRule type="expression" dxfId="4571" priority="5441">
      <formula>#REF!=4</formula>
    </cfRule>
    <cfRule type="expression" dxfId="4570" priority="5442">
      <formula>#REF!=3</formula>
    </cfRule>
    <cfRule type="expression" dxfId="4569" priority="5443">
      <formula>#REF!=2</formula>
    </cfRule>
    <cfRule type="expression" dxfId="4568" priority="5444">
      <formula>#REF!=1</formula>
    </cfRule>
    <cfRule type="expression" dxfId="4567" priority="5445">
      <formula>#REF!=4</formula>
    </cfRule>
    <cfRule type="expression" dxfId="4566" priority="5446">
      <formula>#REF!=3</formula>
    </cfRule>
    <cfRule type="expression" dxfId="4565" priority="5447">
      <formula>#REF!=2</formula>
    </cfRule>
    <cfRule type="expression" dxfId="4564" priority="5448">
      <formula>#REF!=1</formula>
    </cfRule>
  </conditionalFormatting>
  <conditionalFormatting sqref="G417">
    <cfRule type="expression" dxfId="4563" priority="5433">
      <formula>#REF!=4</formula>
    </cfRule>
    <cfRule type="expression" dxfId="4562" priority="5434">
      <formula>#REF!=3</formula>
    </cfRule>
    <cfRule type="expression" dxfId="4561" priority="5435">
      <formula>#REF!=2</formula>
    </cfRule>
    <cfRule type="expression" dxfId="4560" priority="5436">
      <formula>#REF!=1</formula>
    </cfRule>
    <cfRule type="expression" dxfId="4559" priority="5437">
      <formula>#REF!=4</formula>
    </cfRule>
    <cfRule type="expression" dxfId="4558" priority="5438">
      <formula>#REF!=3</formula>
    </cfRule>
    <cfRule type="expression" dxfId="4557" priority="5439">
      <formula>#REF!=2</formula>
    </cfRule>
    <cfRule type="expression" dxfId="4556" priority="5440">
      <formula>#REF!=1</formula>
    </cfRule>
  </conditionalFormatting>
  <conditionalFormatting sqref="G417">
    <cfRule type="expression" dxfId="4555" priority="5429">
      <formula>$V417=4</formula>
    </cfRule>
    <cfRule type="expression" dxfId="4554" priority="5430">
      <formula>$V417=3</formula>
    </cfRule>
    <cfRule type="expression" dxfId="4553" priority="5431">
      <formula>$V417=2</formula>
    </cfRule>
    <cfRule type="expression" dxfId="4552" priority="5432">
      <formula>$V417=1</formula>
    </cfRule>
  </conditionalFormatting>
  <conditionalFormatting sqref="G417">
    <cfRule type="expression" dxfId="4551" priority="5421">
      <formula>#REF!=4</formula>
    </cfRule>
    <cfRule type="expression" dxfId="4550" priority="5422">
      <formula>#REF!=3</formula>
    </cfRule>
    <cfRule type="expression" dxfId="4549" priority="5423">
      <formula>#REF!=2</formula>
    </cfRule>
    <cfRule type="expression" dxfId="4548" priority="5424">
      <formula>#REF!=1</formula>
    </cfRule>
    <cfRule type="expression" dxfId="4547" priority="5425">
      <formula>#REF!=4</formula>
    </cfRule>
    <cfRule type="expression" dxfId="4546" priority="5426">
      <formula>#REF!=3</formula>
    </cfRule>
    <cfRule type="expression" dxfId="4545" priority="5427">
      <formula>#REF!=2</formula>
    </cfRule>
    <cfRule type="expression" dxfId="4544" priority="5428">
      <formula>#REF!=1</formula>
    </cfRule>
  </conditionalFormatting>
  <conditionalFormatting sqref="G417">
    <cfRule type="expression" dxfId="4543" priority="5413">
      <formula>#REF!=4</formula>
    </cfRule>
    <cfRule type="expression" dxfId="4542" priority="5414">
      <formula>#REF!=3</formula>
    </cfRule>
    <cfRule type="expression" dxfId="4541" priority="5415">
      <formula>#REF!=2</formula>
    </cfRule>
    <cfRule type="expression" dxfId="4540" priority="5416">
      <formula>#REF!=1</formula>
    </cfRule>
    <cfRule type="expression" dxfId="4539" priority="5417">
      <formula>#REF!=4</formula>
    </cfRule>
    <cfRule type="expression" dxfId="4538" priority="5418">
      <formula>#REF!=3</formula>
    </cfRule>
    <cfRule type="expression" dxfId="4537" priority="5419">
      <formula>#REF!=2</formula>
    </cfRule>
    <cfRule type="expression" dxfId="4536" priority="5420">
      <formula>#REF!=1</formula>
    </cfRule>
  </conditionalFormatting>
  <conditionalFormatting sqref="E416">
    <cfRule type="expression" dxfId="4535" priority="5385">
      <formula>$V416=4</formula>
    </cfRule>
    <cfRule type="expression" dxfId="4534" priority="5386">
      <formula>$V416=3</formula>
    </cfRule>
    <cfRule type="expression" dxfId="4533" priority="5387">
      <formula>$V416=2</formula>
    </cfRule>
    <cfRule type="expression" dxfId="4532" priority="5388">
      <formula>$V416=1</formula>
    </cfRule>
  </conditionalFormatting>
  <conditionalFormatting sqref="F416">
    <cfRule type="expression" dxfId="4531" priority="5381">
      <formula>$V416=4</formula>
    </cfRule>
    <cfRule type="expression" dxfId="4530" priority="5382">
      <formula>$V416=3</formula>
    </cfRule>
    <cfRule type="expression" dxfId="4529" priority="5383">
      <formula>$V416=2</formula>
    </cfRule>
    <cfRule type="expression" dxfId="4528" priority="5384">
      <formula>$V416=1</formula>
    </cfRule>
  </conditionalFormatting>
  <conditionalFormatting sqref="F416">
    <cfRule type="expression" dxfId="4527" priority="5373">
      <formula>#REF!=4</formula>
    </cfRule>
    <cfRule type="expression" dxfId="4526" priority="5374">
      <formula>#REF!=3</formula>
    </cfRule>
    <cfRule type="expression" dxfId="4525" priority="5375">
      <formula>#REF!=2</formula>
    </cfRule>
    <cfRule type="expression" dxfId="4524" priority="5376">
      <formula>#REF!=1</formula>
    </cfRule>
    <cfRule type="expression" dxfId="4523" priority="5377">
      <formula>#REF!=4</formula>
    </cfRule>
    <cfRule type="expression" dxfId="4522" priority="5378">
      <formula>#REF!=3</formula>
    </cfRule>
    <cfRule type="expression" dxfId="4521" priority="5379">
      <formula>#REF!=2</formula>
    </cfRule>
    <cfRule type="expression" dxfId="4520" priority="5380">
      <formula>#REF!=1</formula>
    </cfRule>
  </conditionalFormatting>
  <conditionalFormatting sqref="F416">
    <cfRule type="expression" dxfId="4519" priority="5365">
      <formula>#REF!=4</formula>
    </cfRule>
    <cfRule type="expression" dxfId="4518" priority="5366">
      <formula>#REF!=3</formula>
    </cfRule>
    <cfRule type="expression" dxfId="4517" priority="5367">
      <formula>#REF!=2</formula>
    </cfRule>
    <cfRule type="expression" dxfId="4516" priority="5368">
      <formula>#REF!=1</formula>
    </cfRule>
    <cfRule type="expression" dxfId="4515" priority="5369">
      <formula>#REF!=4</formula>
    </cfRule>
    <cfRule type="expression" dxfId="4514" priority="5370">
      <formula>#REF!=3</formula>
    </cfRule>
    <cfRule type="expression" dxfId="4513" priority="5371">
      <formula>#REF!=2</formula>
    </cfRule>
    <cfRule type="expression" dxfId="4512" priority="5372">
      <formula>#REF!=1</formula>
    </cfRule>
  </conditionalFormatting>
  <conditionalFormatting sqref="G416">
    <cfRule type="expression" dxfId="4511" priority="5361">
      <formula>$V416=4</formula>
    </cfRule>
    <cfRule type="expression" dxfId="4510" priority="5362">
      <formula>$V416=3</formula>
    </cfRule>
    <cfRule type="expression" dxfId="4509" priority="5363">
      <formula>$V416=2</formula>
    </cfRule>
    <cfRule type="expression" dxfId="4508" priority="5364">
      <formula>$V416=1</formula>
    </cfRule>
  </conditionalFormatting>
  <conditionalFormatting sqref="G416">
    <cfRule type="expression" dxfId="4507" priority="5353">
      <formula>#REF!=4</formula>
    </cfRule>
    <cfRule type="expression" dxfId="4506" priority="5354">
      <formula>#REF!=3</formula>
    </cfRule>
    <cfRule type="expression" dxfId="4505" priority="5355">
      <formula>#REF!=2</formula>
    </cfRule>
    <cfRule type="expression" dxfId="4504" priority="5356">
      <formula>#REF!=1</formula>
    </cfRule>
    <cfRule type="expression" dxfId="4503" priority="5357">
      <formula>#REF!=4</formula>
    </cfRule>
    <cfRule type="expression" dxfId="4502" priority="5358">
      <formula>#REF!=3</formula>
    </cfRule>
    <cfRule type="expression" dxfId="4501" priority="5359">
      <formula>#REF!=2</formula>
    </cfRule>
    <cfRule type="expression" dxfId="4500" priority="5360">
      <formula>#REF!=1</formula>
    </cfRule>
  </conditionalFormatting>
  <conditionalFormatting sqref="G416">
    <cfRule type="expression" dxfId="4499" priority="5345">
      <formula>#REF!=4</formula>
    </cfRule>
    <cfRule type="expression" dxfId="4498" priority="5346">
      <formula>#REF!=3</formula>
    </cfRule>
    <cfRule type="expression" dxfId="4497" priority="5347">
      <formula>#REF!=2</formula>
    </cfRule>
    <cfRule type="expression" dxfId="4496" priority="5348">
      <formula>#REF!=1</formula>
    </cfRule>
    <cfRule type="expression" dxfId="4495" priority="5349">
      <formula>#REF!=4</formula>
    </cfRule>
    <cfRule type="expression" dxfId="4494" priority="5350">
      <formula>#REF!=3</formula>
    </cfRule>
    <cfRule type="expression" dxfId="4493" priority="5351">
      <formula>#REF!=2</formula>
    </cfRule>
    <cfRule type="expression" dxfId="4492" priority="5352">
      <formula>#REF!=1</formula>
    </cfRule>
  </conditionalFormatting>
  <conditionalFormatting sqref="G416">
    <cfRule type="expression" dxfId="4491" priority="5341">
      <formula>$V416=4</formula>
    </cfRule>
    <cfRule type="expression" dxfId="4490" priority="5342">
      <formula>$V416=3</formula>
    </cfRule>
    <cfRule type="expression" dxfId="4489" priority="5343">
      <formula>$V416=2</formula>
    </cfRule>
    <cfRule type="expression" dxfId="4488" priority="5344">
      <formula>$V416=1</formula>
    </cfRule>
  </conditionalFormatting>
  <conditionalFormatting sqref="G416">
    <cfRule type="expression" dxfId="4487" priority="5333">
      <formula>#REF!=4</formula>
    </cfRule>
    <cfRule type="expression" dxfId="4486" priority="5334">
      <formula>#REF!=3</formula>
    </cfRule>
    <cfRule type="expression" dxfId="4485" priority="5335">
      <formula>#REF!=2</formula>
    </cfRule>
    <cfRule type="expression" dxfId="4484" priority="5336">
      <formula>#REF!=1</formula>
    </cfRule>
    <cfRule type="expression" dxfId="4483" priority="5337">
      <formula>#REF!=4</formula>
    </cfRule>
    <cfRule type="expression" dxfId="4482" priority="5338">
      <formula>#REF!=3</formula>
    </cfRule>
    <cfRule type="expression" dxfId="4481" priority="5339">
      <formula>#REF!=2</formula>
    </cfRule>
    <cfRule type="expression" dxfId="4480" priority="5340">
      <formula>#REF!=1</formula>
    </cfRule>
  </conditionalFormatting>
  <conditionalFormatting sqref="G416">
    <cfRule type="expression" dxfId="4479" priority="5325">
      <formula>#REF!=4</formula>
    </cfRule>
    <cfRule type="expression" dxfId="4478" priority="5326">
      <formula>#REF!=3</formula>
    </cfRule>
    <cfRule type="expression" dxfId="4477" priority="5327">
      <formula>#REF!=2</formula>
    </cfRule>
    <cfRule type="expression" dxfId="4476" priority="5328">
      <formula>#REF!=1</formula>
    </cfRule>
    <cfRule type="expression" dxfId="4475" priority="5329">
      <formula>#REF!=4</formula>
    </cfRule>
    <cfRule type="expression" dxfId="4474" priority="5330">
      <formula>#REF!=3</formula>
    </cfRule>
    <cfRule type="expression" dxfId="4473" priority="5331">
      <formula>#REF!=2</formula>
    </cfRule>
    <cfRule type="expression" dxfId="4472" priority="5332">
      <formula>#REF!=1</formula>
    </cfRule>
  </conditionalFormatting>
  <conditionalFormatting sqref="U416">
    <cfRule type="expression" dxfId="4471" priority="5321">
      <formula>$V416=4</formula>
    </cfRule>
    <cfRule type="expression" dxfId="4470" priority="5322">
      <formula>$V416=3</formula>
    </cfRule>
    <cfRule type="expression" dxfId="4469" priority="5323">
      <formula>$V416=2</formula>
    </cfRule>
    <cfRule type="expression" dxfId="4468" priority="5324">
      <formula>$V416=1</formula>
    </cfRule>
  </conditionalFormatting>
  <conditionalFormatting sqref="U416">
    <cfRule type="expression" dxfId="4467" priority="5317">
      <formula>$V416=4</formula>
    </cfRule>
    <cfRule type="expression" dxfId="4466" priority="5318">
      <formula>$V416=3</formula>
    </cfRule>
    <cfRule type="expression" dxfId="4465" priority="5319">
      <formula>$V416=2</formula>
    </cfRule>
    <cfRule type="expression" dxfId="4464" priority="5320">
      <formula>$V416=1</formula>
    </cfRule>
  </conditionalFormatting>
  <conditionalFormatting sqref="U409">
    <cfRule type="expression" dxfId="4463" priority="5313">
      <formula>$V409=4</formula>
    </cfRule>
    <cfRule type="expression" dxfId="4462" priority="5314">
      <formula>$V409=3</formula>
    </cfRule>
    <cfRule type="expression" dxfId="4461" priority="5315">
      <formula>$V409=2</formula>
    </cfRule>
    <cfRule type="expression" dxfId="4460" priority="5316">
      <formula>$V409=1</formula>
    </cfRule>
  </conditionalFormatting>
  <conditionalFormatting sqref="U409">
    <cfRule type="expression" dxfId="4459" priority="5309">
      <formula>$V409=4</formula>
    </cfRule>
    <cfRule type="expression" dxfId="4458" priority="5310">
      <formula>$V409=3</formula>
    </cfRule>
    <cfRule type="expression" dxfId="4457" priority="5311">
      <formula>$V409=2</formula>
    </cfRule>
    <cfRule type="expression" dxfId="4456" priority="5312">
      <formula>$V409=1</formula>
    </cfRule>
  </conditionalFormatting>
  <conditionalFormatting sqref="U403">
    <cfRule type="expression" dxfId="4455" priority="5305">
      <formula>$V403=4</formula>
    </cfRule>
    <cfRule type="expression" dxfId="4454" priority="5306">
      <formula>$V403=3</formula>
    </cfRule>
    <cfRule type="expression" dxfId="4453" priority="5307">
      <formula>$V403=2</formula>
    </cfRule>
    <cfRule type="expression" dxfId="4452" priority="5308">
      <formula>$V403=1</formula>
    </cfRule>
  </conditionalFormatting>
  <conditionalFormatting sqref="U403">
    <cfRule type="expression" dxfId="4451" priority="5301">
      <formula>$V403=4</formula>
    </cfRule>
    <cfRule type="expression" dxfId="4450" priority="5302">
      <formula>$V403=3</formula>
    </cfRule>
    <cfRule type="expression" dxfId="4449" priority="5303">
      <formula>$V403=2</formula>
    </cfRule>
    <cfRule type="expression" dxfId="4448" priority="5304">
      <formula>$V403=1</formula>
    </cfRule>
  </conditionalFormatting>
  <conditionalFormatting sqref="U417">
    <cfRule type="expression" dxfId="4447" priority="5297">
      <formula>$V417=4</formula>
    </cfRule>
    <cfRule type="expression" dxfId="4446" priority="5298">
      <formula>$V417=3</formula>
    </cfRule>
    <cfRule type="expression" dxfId="4445" priority="5299">
      <formula>$V417=2</formula>
    </cfRule>
    <cfRule type="expression" dxfId="4444" priority="5300">
      <formula>$V417=1</formula>
    </cfRule>
  </conditionalFormatting>
  <conditionalFormatting sqref="U417">
    <cfRule type="expression" dxfId="4443" priority="5293">
      <formula>$V417=4</formula>
    </cfRule>
    <cfRule type="expression" dxfId="4442" priority="5294">
      <formula>$V417=3</formula>
    </cfRule>
    <cfRule type="expression" dxfId="4441" priority="5295">
      <formula>$V417=2</formula>
    </cfRule>
    <cfRule type="expression" dxfId="4440" priority="5296">
      <formula>$V417=1</formula>
    </cfRule>
  </conditionalFormatting>
  <conditionalFormatting sqref="U418">
    <cfRule type="expression" dxfId="4439" priority="5289">
      <formula>$V418=4</formula>
    </cfRule>
    <cfRule type="expression" dxfId="4438" priority="5290">
      <formula>$V418=3</formula>
    </cfRule>
    <cfRule type="expression" dxfId="4437" priority="5291">
      <formula>$V418=2</formula>
    </cfRule>
    <cfRule type="expression" dxfId="4436" priority="5292">
      <formula>$V418=1</formula>
    </cfRule>
  </conditionalFormatting>
  <conditionalFormatting sqref="U418">
    <cfRule type="expression" dxfId="4435" priority="5285">
      <formula>$V418=4</formula>
    </cfRule>
    <cfRule type="expression" dxfId="4434" priority="5286">
      <formula>$V418=3</formula>
    </cfRule>
    <cfRule type="expression" dxfId="4433" priority="5287">
      <formula>$V418=2</formula>
    </cfRule>
    <cfRule type="expression" dxfId="4432" priority="5288">
      <formula>$V418=1</formula>
    </cfRule>
  </conditionalFormatting>
  <conditionalFormatting sqref="F418">
    <cfRule type="expression" dxfId="4431" priority="5281">
      <formula>$V418=4</formula>
    </cfRule>
    <cfRule type="expression" dxfId="4430" priority="5282">
      <formula>$V418=3</formula>
    </cfRule>
    <cfRule type="expression" dxfId="4429" priority="5283">
      <formula>$V418=2</formula>
    </cfRule>
    <cfRule type="expression" dxfId="4428" priority="5284">
      <formula>$V418=1</formula>
    </cfRule>
  </conditionalFormatting>
  <conditionalFormatting sqref="F418">
    <cfRule type="expression" dxfId="4427" priority="5273">
      <formula>#REF!=4</formula>
    </cfRule>
    <cfRule type="expression" dxfId="4426" priority="5274">
      <formula>#REF!=3</formula>
    </cfRule>
    <cfRule type="expression" dxfId="4425" priority="5275">
      <formula>#REF!=2</formula>
    </cfRule>
    <cfRule type="expression" dxfId="4424" priority="5276">
      <formula>#REF!=1</formula>
    </cfRule>
    <cfRule type="expression" dxfId="4423" priority="5277">
      <formula>#REF!=4</formula>
    </cfRule>
    <cfRule type="expression" dxfId="4422" priority="5278">
      <formula>#REF!=3</formula>
    </cfRule>
    <cfRule type="expression" dxfId="4421" priority="5279">
      <formula>#REF!=2</formula>
    </cfRule>
    <cfRule type="expression" dxfId="4420" priority="5280">
      <formula>#REF!=1</formula>
    </cfRule>
  </conditionalFormatting>
  <conditionalFormatting sqref="F418">
    <cfRule type="expression" dxfId="4419" priority="5265">
      <formula>#REF!=4</formula>
    </cfRule>
    <cfRule type="expression" dxfId="4418" priority="5266">
      <formula>#REF!=3</formula>
    </cfRule>
    <cfRule type="expression" dxfId="4417" priority="5267">
      <formula>#REF!=2</formula>
    </cfRule>
    <cfRule type="expression" dxfId="4416" priority="5268">
      <formula>#REF!=1</formula>
    </cfRule>
    <cfRule type="expression" dxfId="4415" priority="5269">
      <formula>#REF!=4</formula>
    </cfRule>
    <cfRule type="expression" dxfId="4414" priority="5270">
      <formula>#REF!=3</formula>
    </cfRule>
    <cfRule type="expression" dxfId="4413" priority="5271">
      <formula>#REF!=2</formula>
    </cfRule>
    <cfRule type="expression" dxfId="4412" priority="5272">
      <formula>#REF!=1</formula>
    </cfRule>
  </conditionalFormatting>
  <conditionalFormatting sqref="G418">
    <cfRule type="expression" dxfId="4411" priority="5261">
      <formula>$V418=4</formula>
    </cfRule>
    <cfRule type="expression" dxfId="4410" priority="5262">
      <formula>$V418=3</formula>
    </cfRule>
    <cfRule type="expression" dxfId="4409" priority="5263">
      <formula>$V418=2</formula>
    </cfRule>
    <cfRule type="expression" dxfId="4408" priority="5264">
      <formula>$V418=1</formula>
    </cfRule>
  </conditionalFormatting>
  <conditionalFormatting sqref="G418">
    <cfRule type="expression" dxfId="4407" priority="5253">
      <formula>#REF!=4</formula>
    </cfRule>
    <cfRule type="expression" dxfId="4406" priority="5254">
      <formula>#REF!=3</formula>
    </cfRule>
    <cfRule type="expression" dxfId="4405" priority="5255">
      <formula>#REF!=2</formula>
    </cfRule>
    <cfRule type="expression" dxfId="4404" priority="5256">
      <formula>#REF!=1</formula>
    </cfRule>
    <cfRule type="expression" dxfId="4403" priority="5257">
      <formula>#REF!=4</formula>
    </cfRule>
    <cfRule type="expression" dxfId="4402" priority="5258">
      <formula>#REF!=3</formula>
    </cfRule>
    <cfRule type="expression" dxfId="4401" priority="5259">
      <formula>#REF!=2</formula>
    </cfRule>
    <cfRule type="expression" dxfId="4400" priority="5260">
      <formula>#REF!=1</formula>
    </cfRule>
  </conditionalFormatting>
  <conditionalFormatting sqref="G418">
    <cfRule type="expression" dxfId="4399" priority="5245">
      <formula>#REF!=4</formula>
    </cfRule>
    <cfRule type="expression" dxfId="4398" priority="5246">
      <formula>#REF!=3</formula>
    </cfRule>
    <cfRule type="expression" dxfId="4397" priority="5247">
      <formula>#REF!=2</formula>
    </cfRule>
    <cfRule type="expression" dxfId="4396" priority="5248">
      <formula>#REF!=1</formula>
    </cfRule>
    <cfRule type="expression" dxfId="4395" priority="5249">
      <formula>#REF!=4</formula>
    </cfRule>
    <cfRule type="expression" dxfId="4394" priority="5250">
      <formula>#REF!=3</formula>
    </cfRule>
    <cfRule type="expression" dxfId="4393" priority="5251">
      <formula>#REF!=2</formula>
    </cfRule>
    <cfRule type="expression" dxfId="4392" priority="5252">
      <formula>#REF!=1</formula>
    </cfRule>
  </conditionalFormatting>
  <conditionalFormatting sqref="G418">
    <cfRule type="expression" dxfId="4391" priority="5241">
      <formula>$V418=4</formula>
    </cfRule>
    <cfRule type="expression" dxfId="4390" priority="5242">
      <formula>$V418=3</formula>
    </cfRule>
    <cfRule type="expression" dxfId="4389" priority="5243">
      <formula>$V418=2</formula>
    </cfRule>
    <cfRule type="expression" dxfId="4388" priority="5244">
      <formula>$V418=1</formula>
    </cfRule>
  </conditionalFormatting>
  <conditionalFormatting sqref="G418">
    <cfRule type="expression" dxfId="4387" priority="5233">
      <formula>#REF!=4</formula>
    </cfRule>
    <cfRule type="expression" dxfId="4386" priority="5234">
      <formula>#REF!=3</formula>
    </cfRule>
    <cfRule type="expression" dxfId="4385" priority="5235">
      <formula>#REF!=2</formula>
    </cfRule>
    <cfRule type="expression" dxfId="4384" priority="5236">
      <formula>#REF!=1</formula>
    </cfRule>
    <cfRule type="expression" dxfId="4383" priority="5237">
      <formula>#REF!=4</formula>
    </cfRule>
    <cfRule type="expression" dxfId="4382" priority="5238">
      <formula>#REF!=3</formula>
    </cfRule>
    <cfRule type="expression" dxfId="4381" priority="5239">
      <formula>#REF!=2</formula>
    </cfRule>
    <cfRule type="expression" dxfId="4380" priority="5240">
      <formula>#REF!=1</formula>
    </cfRule>
  </conditionalFormatting>
  <conditionalFormatting sqref="G418">
    <cfRule type="expression" dxfId="4379" priority="5225">
      <formula>#REF!=4</formula>
    </cfRule>
    <cfRule type="expression" dxfId="4378" priority="5226">
      <formula>#REF!=3</formula>
    </cfRule>
    <cfRule type="expression" dxfId="4377" priority="5227">
      <formula>#REF!=2</formula>
    </cfRule>
    <cfRule type="expression" dxfId="4376" priority="5228">
      <formula>#REF!=1</formula>
    </cfRule>
    <cfRule type="expression" dxfId="4375" priority="5229">
      <formula>#REF!=4</formula>
    </cfRule>
    <cfRule type="expression" dxfId="4374" priority="5230">
      <formula>#REF!=3</formula>
    </cfRule>
    <cfRule type="expression" dxfId="4373" priority="5231">
      <formula>#REF!=2</formula>
    </cfRule>
    <cfRule type="expression" dxfId="4372" priority="5232">
      <formula>#REF!=1</formula>
    </cfRule>
  </conditionalFormatting>
  <conditionalFormatting sqref="F419:F422">
    <cfRule type="expression" dxfId="4371" priority="5197">
      <formula>$V419=4</formula>
    </cfRule>
    <cfRule type="expression" dxfId="4370" priority="5198">
      <formula>$V419=3</formula>
    </cfRule>
    <cfRule type="expression" dxfId="4369" priority="5199">
      <formula>$V419=2</formula>
    </cfRule>
    <cfRule type="expression" dxfId="4368" priority="5200">
      <formula>$V419=1</formula>
    </cfRule>
  </conditionalFormatting>
  <conditionalFormatting sqref="F419:F422">
    <cfRule type="expression" dxfId="4367" priority="5189">
      <formula>#REF!=4</formula>
    </cfRule>
    <cfRule type="expression" dxfId="4366" priority="5190">
      <formula>#REF!=3</formula>
    </cfRule>
    <cfRule type="expression" dxfId="4365" priority="5191">
      <formula>#REF!=2</formula>
    </cfRule>
    <cfRule type="expression" dxfId="4364" priority="5192">
      <formula>#REF!=1</formula>
    </cfRule>
    <cfRule type="expression" dxfId="4363" priority="5193">
      <formula>#REF!=4</formula>
    </cfRule>
    <cfRule type="expression" dxfId="4362" priority="5194">
      <formula>#REF!=3</formula>
    </cfRule>
    <cfRule type="expression" dxfId="4361" priority="5195">
      <formula>#REF!=2</formula>
    </cfRule>
    <cfRule type="expression" dxfId="4360" priority="5196">
      <formula>#REF!=1</formula>
    </cfRule>
  </conditionalFormatting>
  <conditionalFormatting sqref="F419:F422">
    <cfRule type="expression" dxfId="4359" priority="5181">
      <formula>#REF!=4</formula>
    </cfRule>
    <cfRule type="expression" dxfId="4358" priority="5182">
      <formula>#REF!=3</formula>
    </cfRule>
    <cfRule type="expression" dxfId="4357" priority="5183">
      <formula>#REF!=2</formula>
    </cfRule>
    <cfRule type="expression" dxfId="4356" priority="5184">
      <formula>#REF!=1</formula>
    </cfRule>
    <cfRule type="expression" dxfId="4355" priority="5185">
      <formula>#REF!=4</formula>
    </cfRule>
    <cfRule type="expression" dxfId="4354" priority="5186">
      <formula>#REF!=3</formula>
    </cfRule>
    <cfRule type="expression" dxfId="4353" priority="5187">
      <formula>#REF!=2</formula>
    </cfRule>
    <cfRule type="expression" dxfId="4352" priority="5188">
      <formula>#REF!=1</formula>
    </cfRule>
  </conditionalFormatting>
  <conditionalFormatting sqref="G419:G421">
    <cfRule type="expression" dxfId="4351" priority="5177">
      <formula>$V419=4</formula>
    </cfRule>
    <cfRule type="expression" dxfId="4350" priority="5178">
      <formula>$V419=3</formula>
    </cfRule>
    <cfRule type="expression" dxfId="4349" priority="5179">
      <formula>$V419=2</formula>
    </cfRule>
    <cfRule type="expression" dxfId="4348" priority="5180">
      <formula>$V419=1</formula>
    </cfRule>
  </conditionalFormatting>
  <conditionalFormatting sqref="G419:G421">
    <cfRule type="expression" dxfId="4347" priority="5169">
      <formula>#REF!=4</formula>
    </cfRule>
    <cfRule type="expression" dxfId="4346" priority="5170">
      <formula>#REF!=3</formula>
    </cfRule>
    <cfRule type="expression" dxfId="4345" priority="5171">
      <formula>#REF!=2</formula>
    </cfRule>
    <cfRule type="expression" dxfId="4344" priority="5172">
      <formula>#REF!=1</formula>
    </cfRule>
    <cfRule type="expression" dxfId="4343" priority="5173">
      <formula>#REF!=4</formula>
    </cfRule>
    <cfRule type="expression" dxfId="4342" priority="5174">
      <formula>#REF!=3</formula>
    </cfRule>
    <cfRule type="expression" dxfId="4341" priority="5175">
      <formula>#REF!=2</formula>
    </cfRule>
    <cfRule type="expression" dxfId="4340" priority="5176">
      <formula>#REF!=1</formula>
    </cfRule>
  </conditionalFormatting>
  <conditionalFormatting sqref="G419:G421">
    <cfRule type="expression" dxfId="4339" priority="5161">
      <formula>#REF!=4</formula>
    </cfRule>
    <cfRule type="expression" dxfId="4338" priority="5162">
      <formula>#REF!=3</formula>
    </cfRule>
    <cfRule type="expression" dxfId="4337" priority="5163">
      <formula>#REF!=2</formula>
    </cfRule>
    <cfRule type="expression" dxfId="4336" priority="5164">
      <formula>#REF!=1</formula>
    </cfRule>
    <cfRule type="expression" dxfId="4335" priority="5165">
      <formula>#REF!=4</formula>
    </cfRule>
    <cfRule type="expression" dxfId="4334" priority="5166">
      <formula>#REF!=3</formula>
    </cfRule>
    <cfRule type="expression" dxfId="4333" priority="5167">
      <formula>#REF!=2</formula>
    </cfRule>
    <cfRule type="expression" dxfId="4332" priority="5168">
      <formula>#REF!=1</formula>
    </cfRule>
  </conditionalFormatting>
  <conditionalFormatting sqref="G419:G421">
    <cfRule type="expression" dxfId="4331" priority="5157">
      <formula>$V419=4</formula>
    </cfRule>
    <cfRule type="expression" dxfId="4330" priority="5158">
      <formula>$V419=3</formula>
    </cfRule>
    <cfRule type="expression" dxfId="4329" priority="5159">
      <formula>$V419=2</formula>
    </cfRule>
    <cfRule type="expression" dxfId="4328" priority="5160">
      <formula>$V419=1</formula>
    </cfRule>
  </conditionalFormatting>
  <conditionalFormatting sqref="G419:G421">
    <cfRule type="expression" dxfId="4327" priority="5149">
      <formula>#REF!=4</formula>
    </cfRule>
    <cfRule type="expression" dxfId="4326" priority="5150">
      <formula>#REF!=3</formula>
    </cfRule>
    <cfRule type="expression" dxfId="4325" priority="5151">
      <formula>#REF!=2</formula>
    </cfRule>
    <cfRule type="expression" dxfId="4324" priority="5152">
      <formula>#REF!=1</formula>
    </cfRule>
    <cfRule type="expression" dxfId="4323" priority="5153">
      <formula>#REF!=4</formula>
    </cfRule>
    <cfRule type="expression" dxfId="4322" priority="5154">
      <formula>#REF!=3</formula>
    </cfRule>
    <cfRule type="expression" dxfId="4321" priority="5155">
      <formula>#REF!=2</formula>
    </cfRule>
    <cfRule type="expression" dxfId="4320" priority="5156">
      <formula>#REF!=1</formula>
    </cfRule>
  </conditionalFormatting>
  <conditionalFormatting sqref="G419:G421">
    <cfRule type="expression" dxfId="4319" priority="5141">
      <formula>#REF!=4</formula>
    </cfRule>
    <cfRule type="expression" dxfId="4318" priority="5142">
      <formula>#REF!=3</formula>
    </cfRule>
    <cfRule type="expression" dxfId="4317" priority="5143">
      <formula>#REF!=2</formula>
    </cfRule>
    <cfRule type="expression" dxfId="4316" priority="5144">
      <formula>#REF!=1</formula>
    </cfRule>
    <cfRule type="expression" dxfId="4315" priority="5145">
      <formula>#REF!=4</formula>
    </cfRule>
    <cfRule type="expression" dxfId="4314" priority="5146">
      <formula>#REF!=3</formula>
    </cfRule>
    <cfRule type="expression" dxfId="4313" priority="5147">
      <formula>#REF!=2</formula>
    </cfRule>
    <cfRule type="expression" dxfId="4312" priority="5148">
      <formula>#REF!=1</formula>
    </cfRule>
  </conditionalFormatting>
  <conditionalFormatting sqref="U420">
    <cfRule type="expression" dxfId="4311" priority="5137">
      <formula>$V420=4</formula>
    </cfRule>
    <cfRule type="expression" dxfId="4310" priority="5138">
      <formula>$V420=3</formula>
    </cfRule>
    <cfRule type="expression" dxfId="4309" priority="5139">
      <formula>$V420=2</formula>
    </cfRule>
    <cfRule type="expression" dxfId="4308" priority="5140">
      <formula>$V420=1</formula>
    </cfRule>
  </conditionalFormatting>
  <conditionalFormatting sqref="U420">
    <cfRule type="expression" dxfId="4307" priority="5133">
      <formula>$V420=4</formula>
    </cfRule>
    <cfRule type="expression" dxfId="4306" priority="5134">
      <formula>$V420=3</formula>
    </cfRule>
    <cfRule type="expression" dxfId="4305" priority="5135">
      <formula>$V420=2</formula>
    </cfRule>
    <cfRule type="expression" dxfId="4304" priority="5136">
      <formula>$V420=1</formula>
    </cfRule>
  </conditionalFormatting>
  <conditionalFormatting sqref="U421">
    <cfRule type="expression" dxfId="4303" priority="5129">
      <formula>$V421=4</formula>
    </cfRule>
    <cfRule type="expression" dxfId="4302" priority="5130">
      <formula>$V421=3</formula>
    </cfRule>
    <cfRule type="expression" dxfId="4301" priority="5131">
      <formula>$V421=2</formula>
    </cfRule>
    <cfRule type="expression" dxfId="4300" priority="5132">
      <formula>$V421=1</formula>
    </cfRule>
  </conditionalFormatting>
  <conditionalFormatting sqref="U421">
    <cfRule type="expression" dxfId="4299" priority="5125">
      <formula>$V421=4</formula>
    </cfRule>
    <cfRule type="expression" dxfId="4298" priority="5126">
      <formula>$V421=3</formula>
    </cfRule>
    <cfRule type="expression" dxfId="4297" priority="5127">
      <formula>$V421=2</formula>
    </cfRule>
    <cfRule type="expression" dxfId="4296" priority="5128">
      <formula>$V421=1</formula>
    </cfRule>
  </conditionalFormatting>
  <conditionalFormatting sqref="U421">
    <cfRule type="expression" dxfId="4295" priority="5121">
      <formula>$V421=4</formula>
    </cfRule>
    <cfRule type="expression" dxfId="4294" priority="5122">
      <formula>$V421=3</formula>
    </cfRule>
    <cfRule type="expression" dxfId="4293" priority="5123">
      <formula>$V421=2</formula>
    </cfRule>
    <cfRule type="expression" dxfId="4292" priority="5124">
      <formula>$V421=1</formula>
    </cfRule>
  </conditionalFormatting>
  <conditionalFormatting sqref="H421:H422">
    <cfRule type="expression" dxfId="4291" priority="5093">
      <formula>$V421=4</formula>
    </cfRule>
    <cfRule type="expression" dxfId="4290" priority="5094">
      <formula>$V421=3</formula>
    </cfRule>
    <cfRule type="expression" dxfId="4289" priority="5095">
      <formula>$V421=2</formula>
    </cfRule>
    <cfRule type="expression" dxfId="4288" priority="5096">
      <formula>$V421=1</formula>
    </cfRule>
  </conditionalFormatting>
  <conditionalFormatting sqref="H421:H422">
    <cfRule type="expression" dxfId="4287" priority="5085">
      <formula>#REF!=4</formula>
    </cfRule>
    <cfRule type="expression" dxfId="4286" priority="5086">
      <formula>#REF!=3</formula>
    </cfRule>
    <cfRule type="expression" dxfId="4285" priority="5087">
      <formula>#REF!=2</formula>
    </cfRule>
    <cfRule type="expression" dxfId="4284" priority="5088">
      <formula>#REF!=1</formula>
    </cfRule>
    <cfRule type="expression" dxfId="4283" priority="5089">
      <formula>#REF!=4</formula>
    </cfRule>
    <cfRule type="expression" dxfId="4282" priority="5090">
      <formula>#REF!=3</formula>
    </cfRule>
    <cfRule type="expression" dxfId="4281" priority="5091">
      <formula>#REF!=2</formula>
    </cfRule>
    <cfRule type="expression" dxfId="4280" priority="5092">
      <formula>#REF!=1</formula>
    </cfRule>
  </conditionalFormatting>
  <conditionalFormatting sqref="H408:H409">
    <cfRule type="expression" dxfId="4279" priority="5081">
      <formula>$V408=4</formula>
    </cfRule>
    <cfRule type="expression" dxfId="4278" priority="5082">
      <formula>$V408=3</formula>
    </cfRule>
    <cfRule type="expression" dxfId="4277" priority="5083">
      <formula>$V408=2</formula>
    </cfRule>
    <cfRule type="expression" dxfId="4276" priority="5084">
      <formula>$V408=1</formula>
    </cfRule>
  </conditionalFormatting>
  <conditionalFormatting sqref="H408:H409">
    <cfRule type="expression" dxfId="4275" priority="5073">
      <formula>#REF!=4</formula>
    </cfRule>
    <cfRule type="expression" dxfId="4274" priority="5074">
      <formula>#REF!=3</formula>
    </cfRule>
    <cfRule type="expression" dxfId="4273" priority="5075">
      <formula>#REF!=2</formula>
    </cfRule>
    <cfRule type="expression" dxfId="4272" priority="5076">
      <formula>#REF!=1</formula>
    </cfRule>
    <cfRule type="expression" dxfId="4271" priority="5077">
      <formula>#REF!=4</formula>
    </cfRule>
    <cfRule type="expression" dxfId="4270" priority="5078">
      <formula>#REF!=3</formula>
    </cfRule>
    <cfRule type="expression" dxfId="4269" priority="5079">
      <formula>#REF!=2</formula>
    </cfRule>
    <cfRule type="expression" dxfId="4268" priority="5080">
      <formula>#REF!=1</formula>
    </cfRule>
  </conditionalFormatting>
  <conditionalFormatting sqref="U408">
    <cfRule type="expression" dxfId="4267" priority="5069">
      <formula>$V408=4</formula>
    </cfRule>
    <cfRule type="expression" dxfId="4266" priority="5070">
      <formula>$V408=3</formula>
    </cfRule>
    <cfRule type="expression" dxfId="4265" priority="5071">
      <formula>$V408=2</formula>
    </cfRule>
    <cfRule type="expression" dxfId="4264" priority="5072">
      <formula>$V408=1</formula>
    </cfRule>
  </conditionalFormatting>
  <conditionalFormatting sqref="U408">
    <cfRule type="expression" dxfId="4263" priority="5065">
      <formula>$V408=4</formula>
    </cfRule>
    <cfRule type="expression" dxfId="4262" priority="5066">
      <formula>$V408=3</formula>
    </cfRule>
    <cfRule type="expression" dxfId="4261" priority="5067">
      <formula>$V408=2</formula>
    </cfRule>
    <cfRule type="expression" dxfId="4260" priority="5068">
      <formula>$V408=1</formula>
    </cfRule>
  </conditionalFormatting>
  <conditionalFormatting sqref="U408">
    <cfRule type="expression" dxfId="4259" priority="5061">
      <formula>$V408=4</formula>
    </cfRule>
    <cfRule type="expression" dxfId="4258" priority="5062">
      <formula>$V408=3</formula>
    </cfRule>
    <cfRule type="expression" dxfId="4257" priority="5063">
      <formula>$V408=2</formula>
    </cfRule>
    <cfRule type="expression" dxfId="4256" priority="5064">
      <formula>$V408=1</formula>
    </cfRule>
  </conditionalFormatting>
  <conditionalFormatting sqref="U419">
    <cfRule type="expression" dxfId="4255" priority="5057">
      <formula>$V419=4</formula>
    </cfRule>
    <cfRule type="expression" dxfId="4254" priority="5058">
      <formula>$V419=3</formula>
    </cfRule>
    <cfRule type="expression" dxfId="4253" priority="5059">
      <formula>$V419=2</formula>
    </cfRule>
    <cfRule type="expression" dxfId="4252" priority="5060">
      <formula>$V419=1</formula>
    </cfRule>
  </conditionalFormatting>
  <conditionalFormatting sqref="U419">
    <cfRule type="expression" dxfId="4251" priority="5053">
      <formula>$V419=4</formula>
    </cfRule>
    <cfRule type="expression" dxfId="4250" priority="5054">
      <formula>$V419=3</formula>
    </cfRule>
    <cfRule type="expression" dxfId="4249" priority="5055">
      <formula>$V419=2</formula>
    </cfRule>
    <cfRule type="expression" dxfId="4248" priority="5056">
      <formula>$V419=1</formula>
    </cfRule>
  </conditionalFormatting>
  <conditionalFormatting sqref="U419">
    <cfRule type="expression" dxfId="4247" priority="5049">
      <formula>$V419=4</formula>
    </cfRule>
    <cfRule type="expression" dxfId="4246" priority="5050">
      <formula>$V419=3</formula>
    </cfRule>
    <cfRule type="expression" dxfId="4245" priority="5051">
      <formula>$V419=2</formula>
    </cfRule>
    <cfRule type="expression" dxfId="4244" priority="5052">
      <formula>$V419=1</formula>
    </cfRule>
  </conditionalFormatting>
  <conditionalFormatting sqref="H419">
    <cfRule type="expression" dxfId="4243" priority="5045">
      <formula>$V419=4</formula>
    </cfRule>
    <cfRule type="expression" dxfId="4242" priority="5046">
      <formula>$V419=3</formula>
    </cfRule>
    <cfRule type="expression" dxfId="4241" priority="5047">
      <formula>$V419=2</formula>
    </cfRule>
    <cfRule type="expression" dxfId="4240" priority="5048">
      <formula>$V419=1</formula>
    </cfRule>
  </conditionalFormatting>
  <conditionalFormatting sqref="H419">
    <cfRule type="expression" dxfId="4239" priority="5037">
      <formula>#REF!=4</formula>
    </cfRule>
    <cfRule type="expression" dxfId="4238" priority="5038">
      <formula>#REF!=3</formula>
    </cfRule>
    <cfRule type="expression" dxfId="4237" priority="5039">
      <formula>#REF!=2</formula>
    </cfRule>
    <cfRule type="expression" dxfId="4236" priority="5040">
      <formula>#REF!=1</formula>
    </cfRule>
    <cfRule type="expression" dxfId="4235" priority="5041">
      <formula>#REF!=4</formula>
    </cfRule>
    <cfRule type="expression" dxfId="4234" priority="5042">
      <formula>#REF!=3</formula>
    </cfRule>
    <cfRule type="expression" dxfId="4233" priority="5043">
      <formula>#REF!=2</formula>
    </cfRule>
    <cfRule type="expression" dxfId="4232" priority="5044">
      <formula>#REF!=1</formula>
    </cfRule>
  </conditionalFormatting>
  <conditionalFormatting sqref="U422">
    <cfRule type="expression" dxfId="4231" priority="5033">
      <formula>$V422=4</formula>
    </cfRule>
    <cfRule type="expression" dxfId="4230" priority="5034">
      <formula>$V422=3</formula>
    </cfRule>
    <cfRule type="expression" dxfId="4229" priority="5035">
      <formula>$V422=2</formula>
    </cfRule>
    <cfRule type="expression" dxfId="4228" priority="5036">
      <formula>$V422=1</formula>
    </cfRule>
  </conditionalFormatting>
  <conditionalFormatting sqref="U422">
    <cfRule type="expression" dxfId="4227" priority="5029">
      <formula>$V422=4</formula>
    </cfRule>
    <cfRule type="expression" dxfId="4226" priority="5030">
      <formula>$V422=3</formula>
    </cfRule>
    <cfRule type="expression" dxfId="4225" priority="5031">
      <formula>$V422=2</formula>
    </cfRule>
    <cfRule type="expression" dxfId="4224" priority="5032">
      <formula>$V422=1</formula>
    </cfRule>
  </conditionalFormatting>
  <conditionalFormatting sqref="U422">
    <cfRule type="expression" dxfId="4223" priority="5025">
      <formula>$V422=4</formula>
    </cfRule>
    <cfRule type="expression" dxfId="4222" priority="5026">
      <formula>$V422=3</formula>
    </cfRule>
    <cfRule type="expression" dxfId="4221" priority="5027">
      <formula>$V422=2</formula>
    </cfRule>
    <cfRule type="expression" dxfId="4220" priority="5028">
      <formula>$V422=1</formula>
    </cfRule>
  </conditionalFormatting>
  <conditionalFormatting sqref="H403">
    <cfRule type="expression" dxfId="4219" priority="5021">
      <formula>$V403=4</formula>
    </cfRule>
    <cfRule type="expression" dxfId="4218" priority="5022">
      <formula>$V403=3</formula>
    </cfRule>
    <cfRule type="expression" dxfId="4217" priority="5023">
      <formula>$V403=2</formula>
    </cfRule>
    <cfRule type="expression" dxfId="4216" priority="5024">
      <formula>$V403=1</formula>
    </cfRule>
  </conditionalFormatting>
  <conditionalFormatting sqref="H403">
    <cfRule type="expression" dxfId="4215" priority="5013">
      <formula>#REF!=4</formula>
    </cfRule>
    <cfRule type="expression" dxfId="4214" priority="5014">
      <formula>#REF!=3</formula>
    </cfRule>
    <cfRule type="expression" dxfId="4213" priority="5015">
      <formula>#REF!=2</formula>
    </cfRule>
    <cfRule type="expression" dxfId="4212" priority="5016">
      <formula>#REF!=1</formula>
    </cfRule>
    <cfRule type="expression" dxfId="4211" priority="5017">
      <formula>#REF!=4</formula>
    </cfRule>
    <cfRule type="expression" dxfId="4210" priority="5018">
      <formula>#REF!=3</formula>
    </cfRule>
    <cfRule type="expression" dxfId="4209" priority="5019">
      <formula>#REF!=2</formula>
    </cfRule>
    <cfRule type="expression" dxfId="4208" priority="5020">
      <formula>#REF!=1</formula>
    </cfRule>
  </conditionalFormatting>
  <conditionalFormatting sqref="U37:U41">
    <cfRule type="expression" dxfId="4207" priority="5009">
      <formula>$V37=4</formula>
    </cfRule>
    <cfRule type="expression" dxfId="4206" priority="5010">
      <formula>$V37=3</formula>
    </cfRule>
    <cfRule type="expression" dxfId="4205" priority="5011">
      <formula>$V37=2</formula>
    </cfRule>
    <cfRule type="expression" dxfId="4204" priority="5012">
      <formula>$V37=1</formula>
    </cfRule>
  </conditionalFormatting>
  <conditionalFormatting sqref="U75 U37:U41">
    <cfRule type="expression" dxfId="4203" priority="5005">
      <formula>#REF!=4</formula>
    </cfRule>
    <cfRule type="expression" dxfId="4202" priority="5006">
      <formula>#REF!=3</formula>
    </cfRule>
    <cfRule type="expression" dxfId="4201" priority="5007">
      <formula>#REF!=2</formula>
    </cfRule>
    <cfRule type="expression" dxfId="4200" priority="5008">
      <formula>#REF!=1</formula>
    </cfRule>
  </conditionalFormatting>
  <conditionalFormatting sqref="U273 U207 U137">
    <cfRule type="expression" dxfId="4199" priority="5001">
      <formula>#REF!=4</formula>
    </cfRule>
    <cfRule type="expression" dxfId="4198" priority="5002">
      <formula>#REF!=3</formula>
    </cfRule>
    <cfRule type="expression" dxfId="4197" priority="5003">
      <formula>#REF!=2</formula>
    </cfRule>
    <cfRule type="expression" dxfId="4196" priority="5004">
      <formula>#REF!=1</formula>
    </cfRule>
  </conditionalFormatting>
  <conditionalFormatting sqref="U273 U207">
    <cfRule type="expression" dxfId="4195" priority="4997">
      <formula>$V207=4</formula>
    </cfRule>
    <cfRule type="expression" dxfId="4194" priority="4998">
      <formula>$V207=3</formula>
    </cfRule>
    <cfRule type="expression" dxfId="4193" priority="4999">
      <formula>$V207=2</formula>
    </cfRule>
    <cfRule type="expression" dxfId="4192" priority="5000">
      <formula>$V207=1</formula>
    </cfRule>
  </conditionalFormatting>
  <conditionalFormatting sqref="U395">
    <cfRule type="expression" dxfId="4191" priority="4993">
      <formula>#REF!=4</formula>
    </cfRule>
    <cfRule type="expression" dxfId="4190" priority="4994">
      <formula>#REF!=3</formula>
    </cfRule>
    <cfRule type="expression" dxfId="4189" priority="4995">
      <formula>#REF!=2</formula>
    </cfRule>
    <cfRule type="expression" dxfId="4188" priority="4996">
      <formula>#REF!=1</formula>
    </cfRule>
  </conditionalFormatting>
  <conditionalFormatting sqref="H124">
    <cfRule type="expression" dxfId="4187" priority="4981">
      <formula>#REF!=4</formula>
    </cfRule>
    <cfRule type="expression" dxfId="4186" priority="4982">
      <formula>#REF!=3</formula>
    </cfRule>
    <cfRule type="expression" dxfId="4185" priority="4983">
      <formula>#REF!=2</formula>
    </cfRule>
    <cfRule type="expression" dxfId="4184" priority="4984">
      <formula>#REF!=1</formula>
    </cfRule>
  </conditionalFormatting>
  <conditionalFormatting sqref="H124">
    <cfRule type="expression" dxfId="4183" priority="4985">
      <formula>#REF!=4</formula>
    </cfRule>
    <cfRule type="expression" dxfId="4182" priority="4986">
      <formula>#REF!=3</formula>
    </cfRule>
    <cfRule type="expression" dxfId="4181" priority="4987">
      <formula>#REF!=2</formula>
    </cfRule>
    <cfRule type="expression" dxfId="4180" priority="4988">
      <formula>#REF!=1</formula>
    </cfRule>
    <cfRule type="expression" dxfId="4179" priority="4989">
      <formula>#REF!=4</formula>
    </cfRule>
    <cfRule type="expression" dxfId="4178" priority="4990">
      <formula>#REF!=3</formula>
    </cfRule>
    <cfRule type="expression" dxfId="4177" priority="4991">
      <formula>#REF!=2</formula>
    </cfRule>
    <cfRule type="expression" dxfId="4176" priority="4992">
      <formula>#REF!=1</formula>
    </cfRule>
  </conditionalFormatting>
  <conditionalFormatting sqref="H127">
    <cfRule type="expression" dxfId="4175" priority="4969">
      <formula>#REF!=4</formula>
    </cfRule>
    <cfRule type="expression" dxfId="4174" priority="4970">
      <formula>#REF!=3</formula>
    </cfRule>
    <cfRule type="expression" dxfId="4173" priority="4971">
      <formula>#REF!=2</formula>
    </cfRule>
    <cfRule type="expression" dxfId="4172" priority="4972">
      <formula>#REF!=1</formula>
    </cfRule>
  </conditionalFormatting>
  <conditionalFormatting sqref="H127">
    <cfRule type="expression" dxfId="4171" priority="4973">
      <formula>#REF!=4</formula>
    </cfRule>
    <cfRule type="expression" dxfId="4170" priority="4974">
      <formula>#REF!=3</formula>
    </cfRule>
    <cfRule type="expression" dxfId="4169" priority="4975">
      <formula>#REF!=2</formula>
    </cfRule>
    <cfRule type="expression" dxfId="4168" priority="4976">
      <formula>#REF!=1</formula>
    </cfRule>
    <cfRule type="expression" dxfId="4167" priority="4977">
      <formula>#REF!=4</formula>
    </cfRule>
    <cfRule type="expression" dxfId="4166" priority="4978">
      <formula>#REF!=3</formula>
    </cfRule>
    <cfRule type="expression" dxfId="4165" priority="4979">
      <formula>#REF!=2</formula>
    </cfRule>
    <cfRule type="expression" dxfId="4164" priority="4980">
      <formula>#REF!=1</formula>
    </cfRule>
  </conditionalFormatting>
  <conditionalFormatting sqref="H137">
    <cfRule type="expression" dxfId="4163" priority="4957">
      <formula>#REF!=4</formula>
    </cfRule>
    <cfRule type="expression" dxfId="4162" priority="4958">
      <formula>#REF!=3</formula>
    </cfRule>
    <cfRule type="expression" dxfId="4161" priority="4959">
      <formula>#REF!=2</formula>
    </cfRule>
    <cfRule type="expression" dxfId="4160" priority="4960">
      <formula>#REF!=1</formula>
    </cfRule>
  </conditionalFormatting>
  <conditionalFormatting sqref="H137">
    <cfRule type="expression" dxfId="4159" priority="4961">
      <formula>#REF!=4</formula>
    </cfRule>
    <cfRule type="expression" dxfId="4158" priority="4962">
      <formula>#REF!=3</formula>
    </cfRule>
    <cfRule type="expression" dxfId="4157" priority="4963">
      <formula>#REF!=2</formula>
    </cfRule>
    <cfRule type="expression" dxfId="4156" priority="4964">
      <formula>#REF!=1</formula>
    </cfRule>
    <cfRule type="expression" dxfId="4155" priority="4965">
      <formula>#REF!=4</formula>
    </cfRule>
    <cfRule type="expression" dxfId="4154" priority="4966">
      <formula>#REF!=3</formula>
    </cfRule>
    <cfRule type="expression" dxfId="4153" priority="4967">
      <formula>#REF!=2</formula>
    </cfRule>
    <cfRule type="expression" dxfId="4152" priority="4968">
      <formula>#REF!=1</formula>
    </cfRule>
  </conditionalFormatting>
  <conditionalFormatting sqref="H273">
    <cfRule type="expression" dxfId="4151" priority="4945">
      <formula>#REF!=4</formula>
    </cfRule>
    <cfRule type="expression" dxfId="4150" priority="4946">
      <formula>#REF!=3</formula>
    </cfRule>
    <cfRule type="expression" dxfId="4149" priority="4947">
      <formula>#REF!=2</formula>
    </cfRule>
    <cfRule type="expression" dxfId="4148" priority="4948">
      <formula>#REF!=1</formula>
    </cfRule>
  </conditionalFormatting>
  <conditionalFormatting sqref="H273">
    <cfRule type="expression" dxfId="4147" priority="4949">
      <formula>#REF!=4</formula>
    </cfRule>
    <cfRule type="expression" dxfId="4146" priority="4950">
      <formula>#REF!=3</formula>
    </cfRule>
    <cfRule type="expression" dxfId="4145" priority="4951">
      <formula>#REF!=2</formula>
    </cfRule>
    <cfRule type="expression" dxfId="4144" priority="4952">
      <formula>#REF!=1</formula>
    </cfRule>
    <cfRule type="expression" dxfId="4143" priority="4953">
      <formula>#REF!=4</formula>
    </cfRule>
    <cfRule type="expression" dxfId="4142" priority="4954">
      <formula>#REF!=3</formula>
    </cfRule>
    <cfRule type="expression" dxfId="4141" priority="4955">
      <formula>#REF!=2</formula>
    </cfRule>
    <cfRule type="expression" dxfId="4140" priority="4956">
      <formula>#REF!=1</formula>
    </cfRule>
  </conditionalFormatting>
  <conditionalFormatting sqref="H273">
    <cfRule type="expression" dxfId="4139" priority="4941">
      <formula>$V273=4</formula>
    </cfRule>
    <cfRule type="expression" dxfId="4138" priority="4942">
      <formula>$V273=3</formula>
    </cfRule>
    <cfRule type="expression" dxfId="4137" priority="4943">
      <formula>$V273=2</formula>
    </cfRule>
    <cfRule type="expression" dxfId="4136" priority="4944">
      <formula>$V273=1</formula>
    </cfRule>
  </conditionalFormatting>
  <conditionalFormatting sqref="H343">
    <cfRule type="expression" dxfId="4135" priority="4929">
      <formula>#REF!=4</formula>
    </cfRule>
    <cfRule type="expression" dxfId="4134" priority="4930">
      <formula>#REF!=3</formula>
    </cfRule>
    <cfRule type="expression" dxfId="4133" priority="4931">
      <formula>#REF!=2</formula>
    </cfRule>
    <cfRule type="expression" dxfId="4132" priority="4932">
      <formula>#REF!=1</formula>
    </cfRule>
  </conditionalFormatting>
  <conditionalFormatting sqref="H343">
    <cfRule type="expression" dxfId="4131" priority="4933">
      <formula>#REF!=4</formula>
    </cfRule>
    <cfRule type="expression" dxfId="4130" priority="4934">
      <formula>#REF!=3</formula>
    </cfRule>
    <cfRule type="expression" dxfId="4129" priority="4935">
      <formula>#REF!=2</formula>
    </cfRule>
    <cfRule type="expression" dxfId="4128" priority="4936">
      <formula>#REF!=1</formula>
    </cfRule>
    <cfRule type="expression" dxfId="4127" priority="4937">
      <formula>#REF!=4</formula>
    </cfRule>
    <cfRule type="expression" dxfId="4126" priority="4938">
      <formula>#REF!=3</formula>
    </cfRule>
    <cfRule type="expression" dxfId="4125" priority="4939">
      <formula>#REF!=2</formula>
    </cfRule>
    <cfRule type="expression" dxfId="4124" priority="4940">
      <formula>#REF!=1</formula>
    </cfRule>
  </conditionalFormatting>
  <conditionalFormatting sqref="H343">
    <cfRule type="expression" dxfId="4123" priority="4925">
      <formula>$V343=4</formula>
    </cfRule>
    <cfRule type="expression" dxfId="4122" priority="4926">
      <formula>$V343=3</formula>
    </cfRule>
    <cfRule type="expression" dxfId="4121" priority="4927">
      <formula>$V343=2</formula>
    </cfRule>
    <cfRule type="expression" dxfId="4120" priority="4928">
      <formula>$V343=1</formula>
    </cfRule>
  </conditionalFormatting>
  <conditionalFormatting sqref="H344">
    <cfRule type="expression" dxfId="4119" priority="4913">
      <formula>#REF!=4</formula>
    </cfRule>
    <cfRule type="expression" dxfId="4118" priority="4914">
      <formula>#REF!=3</formula>
    </cfRule>
    <cfRule type="expression" dxfId="4117" priority="4915">
      <formula>#REF!=2</formula>
    </cfRule>
    <cfRule type="expression" dxfId="4116" priority="4916">
      <formula>#REF!=1</formula>
    </cfRule>
  </conditionalFormatting>
  <conditionalFormatting sqref="H344">
    <cfRule type="expression" dxfId="4115" priority="4917">
      <formula>#REF!=4</formula>
    </cfRule>
    <cfRule type="expression" dxfId="4114" priority="4918">
      <formula>#REF!=3</formula>
    </cfRule>
    <cfRule type="expression" dxfId="4113" priority="4919">
      <formula>#REF!=2</formula>
    </cfRule>
    <cfRule type="expression" dxfId="4112" priority="4920">
      <formula>#REF!=1</formula>
    </cfRule>
    <cfRule type="expression" dxfId="4111" priority="4921">
      <formula>#REF!=4</formula>
    </cfRule>
    <cfRule type="expression" dxfId="4110" priority="4922">
      <formula>#REF!=3</formula>
    </cfRule>
    <cfRule type="expression" dxfId="4109" priority="4923">
      <formula>#REF!=2</formula>
    </cfRule>
    <cfRule type="expression" dxfId="4108" priority="4924">
      <formula>#REF!=1</formula>
    </cfRule>
  </conditionalFormatting>
  <conditionalFormatting sqref="H344">
    <cfRule type="expression" dxfId="4107" priority="4909">
      <formula>$V344=4</formula>
    </cfRule>
    <cfRule type="expression" dxfId="4106" priority="4910">
      <formula>$V344=3</formula>
    </cfRule>
    <cfRule type="expression" dxfId="4105" priority="4911">
      <formula>$V344=2</formula>
    </cfRule>
    <cfRule type="expression" dxfId="4104" priority="4912">
      <formula>$V344=1</formula>
    </cfRule>
  </conditionalFormatting>
  <conditionalFormatting sqref="H347">
    <cfRule type="expression" dxfId="4103" priority="4897">
      <formula>#REF!=4</formula>
    </cfRule>
    <cfRule type="expression" dxfId="4102" priority="4898">
      <formula>#REF!=3</formula>
    </cfRule>
    <cfRule type="expression" dxfId="4101" priority="4899">
      <formula>#REF!=2</formula>
    </cfRule>
    <cfRule type="expression" dxfId="4100" priority="4900">
      <formula>#REF!=1</formula>
    </cfRule>
  </conditionalFormatting>
  <conditionalFormatting sqref="H347">
    <cfRule type="expression" dxfId="4099" priority="4901">
      <formula>#REF!=4</formula>
    </cfRule>
    <cfRule type="expression" dxfId="4098" priority="4902">
      <formula>#REF!=3</formula>
    </cfRule>
    <cfRule type="expression" dxfId="4097" priority="4903">
      <formula>#REF!=2</formula>
    </cfRule>
    <cfRule type="expression" dxfId="4096" priority="4904">
      <formula>#REF!=1</formula>
    </cfRule>
    <cfRule type="expression" dxfId="4095" priority="4905">
      <formula>#REF!=4</formula>
    </cfRule>
    <cfRule type="expression" dxfId="4094" priority="4906">
      <formula>#REF!=3</formula>
    </cfRule>
    <cfRule type="expression" dxfId="4093" priority="4907">
      <formula>#REF!=2</formula>
    </cfRule>
    <cfRule type="expression" dxfId="4092" priority="4908">
      <formula>#REF!=1</formula>
    </cfRule>
  </conditionalFormatting>
  <conditionalFormatting sqref="H347">
    <cfRule type="expression" dxfId="4091" priority="4893">
      <formula>$V347=4</formula>
    </cfRule>
    <cfRule type="expression" dxfId="4090" priority="4894">
      <formula>$V347=3</formula>
    </cfRule>
    <cfRule type="expression" dxfId="4089" priority="4895">
      <formula>$V347=2</formula>
    </cfRule>
    <cfRule type="expression" dxfId="4088" priority="4896">
      <formula>$V347=1</formula>
    </cfRule>
  </conditionalFormatting>
  <conditionalFormatting sqref="R420 R415:R418 R410:R413 R401 R399 R389">
    <cfRule type="expression" dxfId="4087" priority="4889">
      <formula>$V389=4</formula>
    </cfRule>
    <cfRule type="expression" dxfId="4086" priority="4890">
      <formula>$V389=3</formula>
    </cfRule>
    <cfRule type="expression" dxfId="4085" priority="4891">
      <formula>$V389=2</formula>
    </cfRule>
    <cfRule type="expression" dxfId="4084" priority="4892">
      <formula>$V389=1</formula>
    </cfRule>
  </conditionalFormatting>
  <conditionalFormatting sqref="H410">
    <cfRule type="expression" dxfId="4083" priority="4885">
      <formula>$V410=4</formula>
    </cfRule>
    <cfRule type="expression" dxfId="4082" priority="4886">
      <formula>$V410=3</formula>
    </cfRule>
    <cfRule type="expression" dxfId="4081" priority="4887">
      <formula>$V410=2</formula>
    </cfRule>
    <cfRule type="expression" dxfId="4080" priority="4888">
      <formula>$V410=1</formula>
    </cfRule>
  </conditionalFormatting>
  <conditionalFormatting sqref="H410">
    <cfRule type="expression" dxfId="4079" priority="4877">
      <formula>#REF!=4</formula>
    </cfRule>
    <cfRule type="expression" dxfId="4078" priority="4878">
      <formula>#REF!=3</formula>
    </cfRule>
    <cfRule type="expression" dxfId="4077" priority="4879">
      <formula>#REF!=2</formula>
    </cfRule>
    <cfRule type="expression" dxfId="4076" priority="4880">
      <formula>#REF!=1</formula>
    </cfRule>
    <cfRule type="expression" dxfId="4075" priority="4881">
      <formula>#REF!=4</formula>
    </cfRule>
    <cfRule type="expression" dxfId="4074" priority="4882">
      <formula>#REF!=3</formula>
    </cfRule>
    <cfRule type="expression" dxfId="4073" priority="4883">
      <formula>#REF!=2</formula>
    </cfRule>
    <cfRule type="expression" dxfId="4072" priority="4884">
      <formula>#REF!=1</formula>
    </cfRule>
  </conditionalFormatting>
  <conditionalFormatting sqref="H410">
    <cfRule type="expression" dxfId="4071" priority="4873">
      <formula>$V410=4</formula>
    </cfRule>
    <cfRule type="expression" dxfId="4070" priority="4874">
      <formula>$V410=3</formula>
    </cfRule>
    <cfRule type="expression" dxfId="4069" priority="4875">
      <formula>$V410=2</formula>
    </cfRule>
    <cfRule type="expression" dxfId="4068" priority="4876">
      <formula>$V410=1</formula>
    </cfRule>
  </conditionalFormatting>
  <conditionalFormatting sqref="H410">
    <cfRule type="expression" dxfId="4067" priority="4865">
      <formula>#REF!=4</formula>
    </cfRule>
    <cfRule type="expression" dxfId="4066" priority="4866">
      <formula>#REF!=3</formula>
    </cfRule>
    <cfRule type="expression" dxfId="4065" priority="4867">
      <formula>#REF!=2</formula>
    </cfRule>
    <cfRule type="expression" dxfId="4064" priority="4868">
      <formula>#REF!=1</formula>
    </cfRule>
    <cfRule type="expression" dxfId="4063" priority="4869">
      <formula>#REF!=4</formula>
    </cfRule>
    <cfRule type="expression" dxfId="4062" priority="4870">
      <formula>#REF!=3</formula>
    </cfRule>
    <cfRule type="expression" dxfId="4061" priority="4871">
      <formula>#REF!=2</formula>
    </cfRule>
    <cfRule type="expression" dxfId="4060" priority="4872">
      <formula>#REF!=1</formula>
    </cfRule>
  </conditionalFormatting>
  <conditionalFormatting sqref="U410">
    <cfRule type="expression" dxfId="4059" priority="4861">
      <formula>$V410=4</formula>
    </cfRule>
    <cfRule type="expression" dxfId="4058" priority="4862">
      <formula>$V410=3</formula>
    </cfRule>
    <cfRule type="expression" dxfId="4057" priority="4863">
      <formula>$V410=2</formula>
    </cfRule>
    <cfRule type="expression" dxfId="4056" priority="4864">
      <formula>$V410=1</formula>
    </cfRule>
  </conditionalFormatting>
  <conditionalFormatting sqref="U410">
    <cfRule type="expression" dxfId="4055" priority="4857">
      <formula>$V410=4</formula>
    </cfRule>
    <cfRule type="expression" dxfId="4054" priority="4858">
      <formula>$V410=3</formula>
    </cfRule>
    <cfRule type="expression" dxfId="4053" priority="4859">
      <formula>$V410=2</formula>
    </cfRule>
    <cfRule type="expression" dxfId="4052" priority="4860">
      <formula>$V410=1</formula>
    </cfRule>
  </conditionalFormatting>
  <conditionalFormatting sqref="H411">
    <cfRule type="expression" dxfId="4051" priority="4853">
      <formula>$V411=4</formula>
    </cfRule>
    <cfRule type="expression" dxfId="4050" priority="4854">
      <formula>$V411=3</formula>
    </cfRule>
    <cfRule type="expression" dxfId="4049" priority="4855">
      <formula>$V411=2</formula>
    </cfRule>
    <cfRule type="expression" dxfId="4048" priority="4856">
      <formula>$V411=1</formula>
    </cfRule>
  </conditionalFormatting>
  <conditionalFormatting sqref="H411">
    <cfRule type="expression" dxfId="4047" priority="4845">
      <formula>#REF!=4</formula>
    </cfRule>
    <cfRule type="expression" dxfId="4046" priority="4846">
      <formula>#REF!=3</formula>
    </cfRule>
    <cfRule type="expression" dxfId="4045" priority="4847">
      <formula>#REF!=2</formula>
    </cfRule>
    <cfRule type="expression" dxfId="4044" priority="4848">
      <formula>#REF!=1</formula>
    </cfRule>
    <cfRule type="expression" dxfId="4043" priority="4849">
      <formula>#REF!=4</formula>
    </cfRule>
    <cfRule type="expression" dxfId="4042" priority="4850">
      <formula>#REF!=3</formula>
    </cfRule>
    <cfRule type="expression" dxfId="4041" priority="4851">
      <formula>#REF!=2</formula>
    </cfRule>
    <cfRule type="expression" dxfId="4040" priority="4852">
      <formula>#REF!=1</formula>
    </cfRule>
  </conditionalFormatting>
  <conditionalFormatting sqref="H411">
    <cfRule type="expression" dxfId="4039" priority="4841">
      <formula>$V411=4</formula>
    </cfRule>
    <cfRule type="expression" dxfId="4038" priority="4842">
      <formula>$V411=3</formula>
    </cfRule>
    <cfRule type="expression" dxfId="4037" priority="4843">
      <formula>$V411=2</formula>
    </cfRule>
    <cfRule type="expression" dxfId="4036" priority="4844">
      <formula>$V411=1</formula>
    </cfRule>
  </conditionalFormatting>
  <conditionalFormatting sqref="H411">
    <cfRule type="expression" dxfId="4035" priority="4833">
      <formula>#REF!=4</formula>
    </cfRule>
    <cfRule type="expression" dxfId="4034" priority="4834">
      <formula>#REF!=3</formula>
    </cfRule>
    <cfRule type="expression" dxfId="4033" priority="4835">
      <formula>#REF!=2</formula>
    </cfRule>
    <cfRule type="expression" dxfId="4032" priority="4836">
      <formula>#REF!=1</formula>
    </cfRule>
    <cfRule type="expression" dxfId="4031" priority="4837">
      <formula>#REF!=4</formula>
    </cfRule>
    <cfRule type="expression" dxfId="4030" priority="4838">
      <formula>#REF!=3</formula>
    </cfRule>
    <cfRule type="expression" dxfId="4029" priority="4839">
      <formula>#REF!=2</formula>
    </cfRule>
    <cfRule type="expression" dxfId="4028" priority="4840">
      <formula>#REF!=1</formula>
    </cfRule>
  </conditionalFormatting>
  <conditionalFormatting sqref="U411">
    <cfRule type="expression" dxfId="4027" priority="4829">
      <formula>$V411=4</formula>
    </cfRule>
    <cfRule type="expression" dxfId="4026" priority="4830">
      <formula>$V411=3</formula>
    </cfRule>
    <cfRule type="expression" dxfId="4025" priority="4831">
      <formula>$V411=2</formula>
    </cfRule>
    <cfRule type="expression" dxfId="4024" priority="4832">
      <formula>$V411=1</formula>
    </cfRule>
  </conditionalFormatting>
  <conditionalFormatting sqref="U411">
    <cfRule type="expression" dxfId="4023" priority="4825">
      <formula>$V411=4</formula>
    </cfRule>
    <cfRule type="expression" dxfId="4022" priority="4826">
      <formula>$V411=3</formula>
    </cfRule>
    <cfRule type="expression" dxfId="4021" priority="4827">
      <formula>$V411=2</formula>
    </cfRule>
    <cfRule type="expression" dxfId="4020" priority="4828">
      <formula>$V411=1</formula>
    </cfRule>
  </conditionalFormatting>
  <conditionalFormatting sqref="H412">
    <cfRule type="expression" dxfId="4019" priority="4821">
      <formula>$V412=4</formula>
    </cfRule>
    <cfRule type="expression" dxfId="4018" priority="4822">
      <formula>$V412=3</formula>
    </cfRule>
    <cfRule type="expression" dxfId="4017" priority="4823">
      <formula>$V412=2</formula>
    </cfRule>
    <cfRule type="expression" dxfId="4016" priority="4824">
      <formula>$V412=1</formula>
    </cfRule>
  </conditionalFormatting>
  <conditionalFormatting sqref="H412">
    <cfRule type="expression" dxfId="4015" priority="4813">
      <formula>#REF!=4</formula>
    </cfRule>
    <cfRule type="expression" dxfId="4014" priority="4814">
      <formula>#REF!=3</formula>
    </cfRule>
    <cfRule type="expression" dxfId="4013" priority="4815">
      <formula>#REF!=2</formula>
    </cfRule>
    <cfRule type="expression" dxfId="4012" priority="4816">
      <formula>#REF!=1</formula>
    </cfRule>
    <cfRule type="expression" dxfId="4011" priority="4817">
      <formula>#REF!=4</formula>
    </cfRule>
    <cfRule type="expression" dxfId="4010" priority="4818">
      <formula>#REF!=3</formula>
    </cfRule>
    <cfRule type="expression" dxfId="4009" priority="4819">
      <formula>#REF!=2</formula>
    </cfRule>
    <cfRule type="expression" dxfId="4008" priority="4820">
      <formula>#REF!=1</formula>
    </cfRule>
  </conditionalFormatting>
  <conditionalFormatting sqref="H412">
    <cfRule type="expression" dxfId="4007" priority="4809">
      <formula>$V412=4</formula>
    </cfRule>
    <cfRule type="expression" dxfId="4006" priority="4810">
      <formula>$V412=3</formula>
    </cfRule>
    <cfRule type="expression" dxfId="4005" priority="4811">
      <formula>$V412=2</formula>
    </cfRule>
    <cfRule type="expression" dxfId="4004" priority="4812">
      <formula>$V412=1</formula>
    </cfRule>
  </conditionalFormatting>
  <conditionalFormatting sqref="H412">
    <cfRule type="expression" dxfId="4003" priority="4801">
      <formula>#REF!=4</formula>
    </cfRule>
    <cfRule type="expression" dxfId="4002" priority="4802">
      <formula>#REF!=3</formula>
    </cfRule>
    <cfRule type="expression" dxfId="4001" priority="4803">
      <formula>#REF!=2</formula>
    </cfRule>
    <cfRule type="expression" dxfId="4000" priority="4804">
      <formula>#REF!=1</formula>
    </cfRule>
    <cfRule type="expression" dxfId="3999" priority="4805">
      <formula>#REF!=4</formula>
    </cfRule>
    <cfRule type="expression" dxfId="3998" priority="4806">
      <formula>#REF!=3</formula>
    </cfRule>
    <cfRule type="expression" dxfId="3997" priority="4807">
      <formula>#REF!=2</formula>
    </cfRule>
    <cfRule type="expression" dxfId="3996" priority="4808">
      <formula>#REF!=1</formula>
    </cfRule>
  </conditionalFormatting>
  <conditionalFormatting sqref="U412">
    <cfRule type="expression" dxfId="3995" priority="4797">
      <formula>$V412=4</formula>
    </cfRule>
    <cfRule type="expression" dxfId="3994" priority="4798">
      <formula>$V412=3</formula>
    </cfRule>
    <cfRule type="expression" dxfId="3993" priority="4799">
      <formula>$V412=2</formula>
    </cfRule>
    <cfRule type="expression" dxfId="3992" priority="4800">
      <formula>$V412=1</formula>
    </cfRule>
  </conditionalFormatting>
  <conditionalFormatting sqref="U412">
    <cfRule type="expression" dxfId="3991" priority="4793">
      <formula>$V412=4</formula>
    </cfRule>
    <cfRule type="expression" dxfId="3990" priority="4794">
      <formula>$V412=3</formula>
    </cfRule>
    <cfRule type="expression" dxfId="3989" priority="4795">
      <formula>$V412=2</formula>
    </cfRule>
    <cfRule type="expression" dxfId="3988" priority="4796">
      <formula>$V412=1</formula>
    </cfRule>
  </conditionalFormatting>
  <conditionalFormatting sqref="H413">
    <cfRule type="expression" dxfId="3987" priority="4789">
      <formula>$V413=4</formula>
    </cfRule>
    <cfRule type="expression" dxfId="3986" priority="4790">
      <formula>$V413=3</formula>
    </cfRule>
    <cfRule type="expression" dxfId="3985" priority="4791">
      <formula>$V413=2</formula>
    </cfRule>
    <cfRule type="expression" dxfId="3984" priority="4792">
      <formula>$V413=1</formula>
    </cfRule>
  </conditionalFormatting>
  <conditionalFormatting sqref="H413">
    <cfRule type="expression" dxfId="3983" priority="4781">
      <formula>#REF!=4</formula>
    </cfRule>
    <cfRule type="expression" dxfId="3982" priority="4782">
      <formula>#REF!=3</formula>
    </cfRule>
    <cfRule type="expression" dxfId="3981" priority="4783">
      <formula>#REF!=2</formula>
    </cfRule>
    <cfRule type="expression" dxfId="3980" priority="4784">
      <formula>#REF!=1</formula>
    </cfRule>
    <cfRule type="expression" dxfId="3979" priority="4785">
      <formula>#REF!=4</formula>
    </cfRule>
    <cfRule type="expression" dxfId="3978" priority="4786">
      <formula>#REF!=3</formula>
    </cfRule>
    <cfRule type="expression" dxfId="3977" priority="4787">
      <formula>#REF!=2</formula>
    </cfRule>
    <cfRule type="expression" dxfId="3976" priority="4788">
      <formula>#REF!=1</formula>
    </cfRule>
  </conditionalFormatting>
  <conditionalFormatting sqref="H413">
    <cfRule type="expression" dxfId="3975" priority="4777">
      <formula>$V413=4</formula>
    </cfRule>
    <cfRule type="expression" dxfId="3974" priority="4778">
      <formula>$V413=3</formula>
    </cfRule>
    <cfRule type="expression" dxfId="3973" priority="4779">
      <formula>$V413=2</formula>
    </cfRule>
    <cfRule type="expression" dxfId="3972" priority="4780">
      <formula>$V413=1</formula>
    </cfRule>
  </conditionalFormatting>
  <conditionalFormatting sqref="H413">
    <cfRule type="expression" dxfId="3971" priority="4769">
      <formula>#REF!=4</formula>
    </cfRule>
    <cfRule type="expression" dxfId="3970" priority="4770">
      <formula>#REF!=3</formula>
    </cfRule>
    <cfRule type="expression" dxfId="3969" priority="4771">
      <formula>#REF!=2</formula>
    </cfRule>
    <cfRule type="expression" dxfId="3968" priority="4772">
      <formula>#REF!=1</formula>
    </cfRule>
    <cfRule type="expression" dxfId="3967" priority="4773">
      <formula>#REF!=4</formula>
    </cfRule>
    <cfRule type="expression" dxfId="3966" priority="4774">
      <formula>#REF!=3</formula>
    </cfRule>
    <cfRule type="expression" dxfId="3965" priority="4775">
      <formula>#REF!=2</formula>
    </cfRule>
    <cfRule type="expression" dxfId="3964" priority="4776">
      <formula>#REF!=1</formula>
    </cfRule>
  </conditionalFormatting>
  <conditionalFormatting sqref="U413">
    <cfRule type="expression" dxfId="3963" priority="4765">
      <formula>$V413=4</formula>
    </cfRule>
    <cfRule type="expression" dxfId="3962" priority="4766">
      <formula>$V413=3</formula>
    </cfRule>
    <cfRule type="expression" dxfId="3961" priority="4767">
      <formula>$V413=2</formula>
    </cfRule>
    <cfRule type="expression" dxfId="3960" priority="4768">
      <formula>$V413=1</formula>
    </cfRule>
  </conditionalFormatting>
  <conditionalFormatting sqref="U413">
    <cfRule type="expression" dxfId="3959" priority="4761">
      <formula>$V413=4</formula>
    </cfRule>
    <cfRule type="expression" dxfId="3958" priority="4762">
      <formula>$V413=3</formula>
    </cfRule>
    <cfRule type="expression" dxfId="3957" priority="4763">
      <formula>$V413=2</formula>
    </cfRule>
    <cfRule type="expression" dxfId="3956" priority="4764">
      <formula>$V413=1</formula>
    </cfRule>
  </conditionalFormatting>
  <conditionalFormatting sqref="H416">
    <cfRule type="expression" dxfId="3955" priority="4757">
      <formula>$V416=4</formula>
    </cfRule>
    <cfRule type="expression" dxfId="3954" priority="4758">
      <formula>$V416=3</formula>
    </cfRule>
    <cfRule type="expression" dxfId="3953" priority="4759">
      <formula>$V416=2</formula>
    </cfRule>
    <cfRule type="expression" dxfId="3952" priority="4760">
      <formula>$V416=1</formula>
    </cfRule>
  </conditionalFormatting>
  <conditionalFormatting sqref="H416">
    <cfRule type="expression" dxfId="3951" priority="4749">
      <formula>#REF!=4</formula>
    </cfRule>
    <cfRule type="expression" dxfId="3950" priority="4750">
      <formula>#REF!=3</formula>
    </cfRule>
    <cfRule type="expression" dxfId="3949" priority="4751">
      <formula>#REF!=2</formula>
    </cfRule>
    <cfRule type="expression" dxfId="3948" priority="4752">
      <formula>#REF!=1</formula>
    </cfRule>
    <cfRule type="expression" dxfId="3947" priority="4753">
      <formula>#REF!=4</formula>
    </cfRule>
    <cfRule type="expression" dxfId="3946" priority="4754">
      <formula>#REF!=3</formula>
    </cfRule>
    <cfRule type="expression" dxfId="3945" priority="4755">
      <formula>#REF!=2</formula>
    </cfRule>
    <cfRule type="expression" dxfId="3944" priority="4756">
      <formula>#REF!=1</formula>
    </cfRule>
  </conditionalFormatting>
  <conditionalFormatting sqref="H416">
    <cfRule type="expression" dxfId="3943" priority="4745">
      <formula>$V416=4</formula>
    </cfRule>
    <cfRule type="expression" dxfId="3942" priority="4746">
      <formula>$V416=3</formula>
    </cfRule>
    <cfRule type="expression" dxfId="3941" priority="4747">
      <formula>$V416=2</formula>
    </cfRule>
    <cfRule type="expression" dxfId="3940" priority="4748">
      <formula>$V416=1</formula>
    </cfRule>
  </conditionalFormatting>
  <conditionalFormatting sqref="H416">
    <cfRule type="expression" dxfId="3939" priority="4737">
      <formula>#REF!=4</formula>
    </cfRule>
    <cfRule type="expression" dxfId="3938" priority="4738">
      <formula>#REF!=3</formula>
    </cfRule>
    <cfRule type="expression" dxfId="3937" priority="4739">
      <formula>#REF!=2</formula>
    </cfRule>
    <cfRule type="expression" dxfId="3936" priority="4740">
      <formula>#REF!=1</formula>
    </cfRule>
    <cfRule type="expression" dxfId="3935" priority="4741">
      <formula>#REF!=4</formula>
    </cfRule>
    <cfRule type="expression" dxfId="3934" priority="4742">
      <formula>#REF!=3</formula>
    </cfRule>
    <cfRule type="expression" dxfId="3933" priority="4743">
      <formula>#REF!=2</formula>
    </cfRule>
    <cfRule type="expression" dxfId="3932" priority="4744">
      <formula>#REF!=1</formula>
    </cfRule>
  </conditionalFormatting>
  <conditionalFormatting sqref="U416">
    <cfRule type="expression" dxfId="3931" priority="4733">
      <formula>$V416=4</formula>
    </cfRule>
    <cfRule type="expression" dxfId="3930" priority="4734">
      <formula>$V416=3</formula>
    </cfRule>
    <cfRule type="expression" dxfId="3929" priority="4735">
      <formula>$V416=2</formula>
    </cfRule>
    <cfRule type="expression" dxfId="3928" priority="4736">
      <formula>$V416=1</formula>
    </cfRule>
  </conditionalFormatting>
  <conditionalFormatting sqref="U416">
    <cfRule type="expression" dxfId="3927" priority="4729">
      <formula>$V416=4</formula>
    </cfRule>
    <cfRule type="expression" dxfId="3926" priority="4730">
      <formula>$V416=3</formula>
    </cfRule>
    <cfRule type="expression" dxfId="3925" priority="4731">
      <formula>$V416=2</formula>
    </cfRule>
    <cfRule type="expression" dxfId="3924" priority="4732">
      <formula>$V416=1</formula>
    </cfRule>
  </conditionalFormatting>
  <conditionalFormatting sqref="U416">
    <cfRule type="expression" dxfId="3923" priority="4725">
      <formula>$V416=4</formula>
    </cfRule>
    <cfRule type="expression" dxfId="3922" priority="4726">
      <formula>$V416=3</formula>
    </cfRule>
    <cfRule type="expression" dxfId="3921" priority="4727">
      <formula>$V416=2</formula>
    </cfRule>
    <cfRule type="expression" dxfId="3920" priority="4728">
      <formula>$V416=1</formula>
    </cfRule>
  </conditionalFormatting>
  <conditionalFormatting sqref="U416">
    <cfRule type="expression" dxfId="3919" priority="4721">
      <formula>$V416=4</formula>
    </cfRule>
    <cfRule type="expression" dxfId="3918" priority="4722">
      <formula>$V416=3</formula>
    </cfRule>
    <cfRule type="expression" dxfId="3917" priority="4723">
      <formula>$V416=2</formula>
    </cfRule>
    <cfRule type="expression" dxfId="3916" priority="4724">
      <formula>$V416=1</formula>
    </cfRule>
  </conditionalFormatting>
  <conditionalFormatting sqref="H417">
    <cfRule type="expression" dxfId="3915" priority="4717">
      <formula>$V417=4</formula>
    </cfRule>
    <cfRule type="expression" dxfId="3914" priority="4718">
      <formula>$V417=3</formula>
    </cfRule>
    <cfRule type="expression" dxfId="3913" priority="4719">
      <formula>$V417=2</formula>
    </cfRule>
    <cfRule type="expression" dxfId="3912" priority="4720">
      <formula>$V417=1</formula>
    </cfRule>
  </conditionalFormatting>
  <conditionalFormatting sqref="H417">
    <cfRule type="expression" dxfId="3911" priority="4709">
      <formula>#REF!=4</formula>
    </cfRule>
    <cfRule type="expression" dxfId="3910" priority="4710">
      <formula>#REF!=3</formula>
    </cfRule>
    <cfRule type="expression" dxfId="3909" priority="4711">
      <formula>#REF!=2</formula>
    </cfRule>
    <cfRule type="expression" dxfId="3908" priority="4712">
      <formula>#REF!=1</formula>
    </cfRule>
    <cfRule type="expression" dxfId="3907" priority="4713">
      <formula>#REF!=4</formula>
    </cfRule>
    <cfRule type="expression" dxfId="3906" priority="4714">
      <formula>#REF!=3</formula>
    </cfRule>
    <cfRule type="expression" dxfId="3905" priority="4715">
      <formula>#REF!=2</formula>
    </cfRule>
    <cfRule type="expression" dxfId="3904" priority="4716">
      <formula>#REF!=1</formula>
    </cfRule>
  </conditionalFormatting>
  <conditionalFormatting sqref="H417">
    <cfRule type="expression" dxfId="3903" priority="4705">
      <formula>$V417=4</formula>
    </cfRule>
    <cfRule type="expression" dxfId="3902" priority="4706">
      <formula>$V417=3</formula>
    </cfRule>
    <cfRule type="expression" dxfId="3901" priority="4707">
      <formula>$V417=2</formula>
    </cfRule>
    <cfRule type="expression" dxfId="3900" priority="4708">
      <formula>$V417=1</formula>
    </cfRule>
  </conditionalFormatting>
  <conditionalFormatting sqref="H417">
    <cfRule type="expression" dxfId="3899" priority="4697">
      <formula>#REF!=4</formula>
    </cfRule>
    <cfRule type="expression" dxfId="3898" priority="4698">
      <formula>#REF!=3</formula>
    </cfRule>
    <cfRule type="expression" dxfId="3897" priority="4699">
      <formula>#REF!=2</formula>
    </cfRule>
    <cfRule type="expression" dxfId="3896" priority="4700">
      <formula>#REF!=1</formula>
    </cfRule>
    <cfRule type="expression" dxfId="3895" priority="4701">
      <formula>#REF!=4</formula>
    </cfRule>
    <cfRule type="expression" dxfId="3894" priority="4702">
      <formula>#REF!=3</formula>
    </cfRule>
    <cfRule type="expression" dxfId="3893" priority="4703">
      <formula>#REF!=2</formula>
    </cfRule>
    <cfRule type="expression" dxfId="3892" priority="4704">
      <formula>#REF!=1</formula>
    </cfRule>
  </conditionalFormatting>
  <conditionalFormatting sqref="H418">
    <cfRule type="expression" dxfId="3891" priority="4693">
      <formula>$V418=4</formula>
    </cfRule>
    <cfRule type="expression" dxfId="3890" priority="4694">
      <formula>$V418=3</formula>
    </cfRule>
    <cfRule type="expression" dxfId="3889" priority="4695">
      <formula>$V418=2</formula>
    </cfRule>
    <cfRule type="expression" dxfId="3888" priority="4696">
      <formula>$V418=1</formula>
    </cfRule>
  </conditionalFormatting>
  <conditionalFormatting sqref="H418">
    <cfRule type="expression" dxfId="3887" priority="4685">
      <formula>#REF!=4</formula>
    </cfRule>
    <cfRule type="expression" dxfId="3886" priority="4686">
      <formula>#REF!=3</formula>
    </cfRule>
    <cfRule type="expression" dxfId="3885" priority="4687">
      <formula>#REF!=2</formula>
    </cfRule>
    <cfRule type="expression" dxfId="3884" priority="4688">
      <formula>#REF!=1</formula>
    </cfRule>
    <cfRule type="expression" dxfId="3883" priority="4689">
      <formula>#REF!=4</formula>
    </cfRule>
    <cfRule type="expression" dxfId="3882" priority="4690">
      <formula>#REF!=3</formula>
    </cfRule>
    <cfRule type="expression" dxfId="3881" priority="4691">
      <formula>#REF!=2</formula>
    </cfRule>
    <cfRule type="expression" dxfId="3880" priority="4692">
      <formula>#REF!=1</formula>
    </cfRule>
  </conditionalFormatting>
  <conditionalFormatting sqref="H418">
    <cfRule type="expression" dxfId="3879" priority="4681">
      <formula>$V418=4</formula>
    </cfRule>
    <cfRule type="expression" dxfId="3878" priority="4682">
      <formula>$V418=3</formula>
    </cfRule>
    <cfRule type="expression" dxfId="3877" priority="4683">
      <formula>$V418=2</formula>
    </cfRule>
    <cfRule type="expression" dxfId="3876" priority="4684">
      <formula>$V418=1</formula>
    </cfRule>
  </conditionalFormatting>
  <conditionalFormatting sqref="H418">
    <cfRule type="expression" dxfId="3875" priority="4673">
      <formula>#REF!=4</formula>
    </cfRule>
    <cfRule type="expression" dxfId="3874" priority="4674">
      <formula>#REF!=3</formula>
    </cfRule>
    <cfRule type="expression" dxfId="3873" priority="4675">
      <formula>#REF!=2</formula>
    </cfRule>
    <cfRule type="expression" dxfId="3872" priority="4676">
      <formula>#REF!=1</formula>
    </cfRule>
    <cfRule type="expression" dxfId="3871" priority="4677">
      <formula>#REF!=4</formula>
    </cfRule>
    <cfRule type="expression" dxfId="3870" priority="4678">
      <formula>#REF!=3</formula>
    </cfRule>
    <cfRule type="expression" dxfId="3869" priority="4679">
      <formula>#REF!=2</formula>
    </cfRule>
    <cfRule type="expression" dxfId="3868" priority="4680">
      <formula>#REF!=1</formula>
    </cfRule>
  </conditionalFormatting>
  <conditionalFormatting sqref="H420">
    <cfRule type="expression" dxfId="3867" priority="4669">
      <formula>$V420=4</formula>
    </cfRule>
    <cfRule type="expression" dxfId="3866" priority="4670">
      <formula>$V420=3</formula>
    </cfRule>
    <cfRule type="expression" dxfId="3865" priority="4671">
      <formula>$V420=2</formula>
    </cfRule>
    <cfRule type="expression" dxfId="3864" priority="4672">
      <formula>$V420=1</formula>
    </cfRule>
  </conditionalFormatting>
  <conditionalFormatting sqref="H420">
    <cfRule type="expression" dxfId="3863" priority="4661">
      <formula>#REF!=4</formula>
    </cfRule>
    <cfRule type="expression" dxfId="3862" priority="4662">
      <formula>#REF!=3</formula>
    </cfRule>
    <cfRule type="expression" dxfId="3861" priority="4663">
      <formula>#REF!=2</formula>
    </cfRule>
    <cfRule type="expression" dxfId="3860" priority="4664">
      <formula>#REF!=1</formula>
    </cfRule>
    <cfRule type="expression" dxfId="3859" priority="4665">
      <formula>#REF!=4</formula>
    </cfRule>
    <cfRule type="expression" dxfId="3858" priority="4666">
      <formula>#REF!=3</formula>
    </cfRule>
    <cfRule type="expression" dxfId="3857" priority="4667">
      <formula>#REF!=2</formula>
    </cfRule>
    <cfRule type="expression" dxfId="3856" priority="4668">
      <formula>#REF!=1</formula>
    </cfRule>
  </conditionalFormatting>
  <conditionalFormatting sqref="H420">
    <cfRule type="expression" dxfId="3855" priority="4657">
      <formula>$V420=4</formula>
    </cfRule>
    <cfRule type="expression" dxfId="3854" priority="4658">
      <formula>$V420=3</formula>
    </cfRule>
    <cfRule type="expression" dxfId="3853" priority="4659">
      <formula>$V420=2</formula>
    </cfRule>
    <cfRule type="expression" dxfId="3852" priority="4660">
      <formula>$V420=1</formula>
    </cfRule>
  </conditionalFormatting>
  <conditionalFormatting sqref="H420">
    <cfRule type="expression" dxfId="3851" priority="4649">
      <formula>#REF!=4</formula>
    </cfRule>
    <cfRule type="expression" dxfId="3850" priority="4650">
      <formula>#REF!=3</formula>
    </cfRule>
    <cfRule type="expression" dxfId="3849" priority="4651">
      <formula>#REF!=2</formula>
    </cfRule>
    <cfRule type="expression" dxfId="3848" priority="4652">
      <formula>#REF!=1</formula>
    </cfRule>
    <cfRule type="expression" dxfId="3847" priority="4653">
      <formula>#REF!=4</formula>
    </cfRule>
    <cfRule type="expression" dxfId="3846" priority="4654">
      <formula>#REF!=3</formula>
    </cfRule>
    <cfRule type="expression" dxfId="3845" priority="4655">
      <formula>#REF!=2</formula>
    </cfRule>
    <cfRule type="expression" dxfId="3844" priority="4656">
      <formula>#REF!=1</formula>
    </cfRule>
  </conditionalFormatting>
  <conditionalFormatting sqref="U417">
    <cfRule type="expression" dxfId="3843" priority="4645">
      <formula>$V417=4</formula>
    </cfRule>
    <cfRule type="expression" dxfId="3842" priority="4646">
      <formula>$V417=3</formula>
    </cfRule>
    <cfRule type="expression" dxfId="3841" priority="4647">
      <formula>$V417=2</formula>
    </cfRule>
    <cfRule type="expression" dxfId="3840" priority="4648">
      <formula>$V417=1</formula>
    </cfRule>
  </conditionalFormatting>
  <conditionalFormatting sqref="U417">
    <cfRule type="expression" dxfId="3839" priority="4641">
      <formula>$V417=4</formula>
    </cfRule>
    <cfRule type="expression" dxfId="3838" priority="4642">
      <formula>$V417=3</formula>
    </cfRule>
    <cfRule type="expression" dxfId="3837" priority="4643">
      <formula>$V417=2</formula>
    </cfRule>
    <cfRule type="expression" dxfId="3836" priority="4644">
      <formula>$V417=1</formula>
    </cfRule>
  </conditionalFormatting>
  <conditionalFormatting sqref="U417">
    <cfRule type="expression" dxfId="3835" priority="4637">
      <formula>$V417=4</formula>
    </cfRule>
    <cfRule type="expression" dxfId="3834" priority="4638">
      <formula>$V417=3</formula>
    </cfRule>
    <cfRule type="expression" dxfId="3833" priority="4639">
      <formula>$V417=2</formula>
    </cfRule>
    <cfRule type="expression" dxfId="3832" priority="4640">
      <formula>$V417=1</formula>
    </cfRule>
  </conditionalFormatting>
  <conditionalFormatting sqref="U417">
    <cfRule type="expression" dxfId="3831" priority="4633">
      <formula>$V417=4</formula>
    </cfRule>
    <cfRule type="expression" dxfId="3830" priority="4634">
      <formula>$V417=3</formula>
    </cfRule>
    <cfRule type="expression" dxfId="3829" priority="4635">
      <formula>$V417=2</formula>
    </cfRule>
    <cfRule type="expression" dxfId="3828" priority="4636">
      <formula>$V417=1</formula>
    </cfRule>
  </conditionalFormatting>
  <conditionalFormatting sqref="U417">
    <cfRule type="expression" dxfId="3827" priority="4629">
      <formula>$V417=4</formula>
    </cfRule>
    <cfRule type="expression" dxfId="3826" priority="4630">
      <formula>$V417=3</formula>
    </cfRule>
    <cfRule type="expression" dxfId="3825" priority="4631">
      <formula>$V417=2</formula>
    </cfRule>
    <cfRule type="expression" dxfId="3824" priority="4632">
      <formula>$V417=1</formula>
    </cfRule>
  </conditionalFormatting>
  <conditionalFormatting sqref="U417">
    <cfRule type="expression" dxfId="3823" priority="4625">
      <formula>$V417=4</formula>
    </cfRule>
    <cfRule type="expression" dxfId="3822" priority="4626">
      <formula>$V417=3</formula>
    </cfRule>
    <cfRule type="expression" dxfId="3821" priority="4627">
      <formula>$V417=2</formula>
    </cfRule>
    <cfRule type="expression" dxfId="3820" priority="4628">
      <formula>$V417=1</formula>
    </cfRule>
  </conditionalFormatting>
  <conditionalFormatting sqref="U418">
    <cfRule type="expression" dxfId="3819" priority="4621">
      <formula>$V418=4</formula>
    </cfRule>
    <cfRule type="expression" dxfId="3818" priority="4622">
      <formula>$V418=3</formula>
    </cfRule>
    <cfRule type="expression" dxfId="3817" priority="4623">
      <formula>$V418=2</formula>
    </cfRule>
    <cfRule type="expression" dxfId="3816" priority="4624">
      <formula>$V418=1</formula>
    </cfRule>
  </conditionalFormatting>
  <conditionalFormatting sqref="U418">
    <cfRule type="expression" dxfId="3815" priority="4617">
      <formula>$V418=4</formula>
    </cfRule>
    <cfRule type="expression" dxfId="3814" priority="4618">
      <formula>$V418=3</formula>
    </cfRule>
    <cfRule type="expression" dxfId="3813" priority="4619">
      <formula>$V418=2</formula>
    </cfRule>
    <cfRule type="expression" dxfId="3812" priority="4620">
      <formula>$V418=1</formula>
    </cfRule>
  </conditionalFormatting>
  <conditionalFormatting sqref="U418">
    <cfRule type="expression" dxfId="3811" priority="4613">
      <formula>$V418=4</formula>
    </cfRule>
    <cfRule type="expression" dxfId="3810" priority="4614">
      <formula>$V418=3</formula>
    </cfRule>
    <cfRule type="expression" dxfId="3809" priority="4615">
      <formula>$V418=2</formula>
    </cfRule>
    <cfRule type="expression" dxfId="3808" priority="4616">
      <formula>$V418=1</formula>
    </cfRule>
  </conditionalFormatting>
  <conditionalFormatting sqref="U418">
    <cfRule type="expression" dxfId="3807" priority="4609">
      <formula>$V418=4</formula>
    </cfRule>
    <cfRule type="expression" dxfId="3806" priority="4610">
      <formula>$V418=3</formula>
    </cfRule>
    <cfRule type="expression" dxfId="3805" priority="4611">
      <formula>$V418=2</formula>
    </cfRule>
    <cfRule type="expression" dxfId="3804" priority="4612">
      <formula>$V418=1</formula>
    </cfRule>
  </conditionalFormatting>
  <conditionalFormatting sqref="U418">
    <cfRule type="expression" dxfId="3803" priority="4605">
      <formula>$V418=4</formula>
    </cfRule>
    <cfRule type="expression" dxfId="3802" priority="4606">
      <formula>$V418=3</formula>
    </cfRule>
    <cfRule type="expression" dxfId="3801" priority="4607">
      <formula>$V418=2</formula>
    </cfRule>
    <cfRule type="expression" dxfId="3800" priority="4608">
      <formula>$V418=1</formula>
    </cfRule>
  </conditionalFormatting>
  <conditionalFormatting sqref="U418">
    <cfRule type="expression" dxfId="3799" priority="4601">
      <formula>$V418=4</formula>
    </cfRule>
    <cfRule type="expression" dxfId="3798" priority="4602">
      <formula>$V418=3</formula>
    </cfRule>
    <cfRule type="expression" dxfId="3797" priority="4603">
      <formula>$V418=2</formula>
    </cfRule>
    <cfRule type="expression" dxfId="3796" priority="4604">
      <formula>$V418=1</formula>
    </cfRule>
  </conditionalFormatting>
  <conditionalFormatting sqref="U420">
    <cfRule type="expression" dxfId="3795" priority="4597">
      <formula>$V420=4</formula>
    </cfRule>
    <cfRule type="expression" dxfId="3794" priority="4598">
      <formula>$V420=3</formula>
    </cfRule>
    <cfRule type="expression" dxfId="3793" priority="4599">
      <formula>$V420=2</formula>
    </cfRule>
    <cfRule type="expression" dxfId="3792" priority="4600">
      <formula>$V420=1</formula>
    </cfRule>
  </conditionalFormatting>
  <conditionalFormatting sqref="U420">
    <cfRule type="expression" dxfId="3791" priority="4593">
      <formula>$V420=4</formula>
    </cfRule>
    <cfRule type="expression" dxfId="3790" priority="4594">
      <formula>$V420=3</formula>
    </cfRule>
    <cfRule type="expression" dxfId="3789" priority="4595">
      <formula>$V420=2</formula>
    </cfRule>
    <cfRule type="expression" dxfId="3788" priority="4596">
      <formula>$V420=1</formula>
    </cfRule>
  </conditionalFormatting>
  <conditionalFormatting sqref="U420">
    <cfRule type="expression" dxfId="3787" priority="4589">
      <formula>$V420=4</formula>
    </cfRule>
    <cfRule type="expression" dxfId="3786" priority="4590">
      <formula>$V420=3</formula>
    </cfRule>
    <cfRule type="expression" dxfId="3785" priority="4591">
      <formula>$V420=2</formula>
    </cfRule>
    <cfRule type="expression" dxfId="3784" priority="4592">
      <formula>$V420=1</formula>
    </cfRule>
  </conditionalFormatting>
  <conditionalFormatting sqref="U420">
    <cfRule type="expression" dxfId="3783" priority="4585">
      <formula>$V420=4</formula>
    </cfRule>
    <cfRule type="expression" dxfId="3782" priority="4586">
      <formula>$V420=3</formula>
    </cfRule>
    <cfRule type="expression" dxfId="3781" priority="4587">
      <formula>$V420=2</formula>
    </cfRule>
    <cfRule type="expression" dxfId="3780" priority="4588">
      <formula>$V420=1</formula>
    </cfRule>
  </conditionalFormatting>
  <conditionalFormatting sqref="U420">
    <cfRule type="expression" dxfId="3779" priority="4581">
      <formula>$V420=4</formula>
    </cfRule>
    <cfRule type="expression" dxfId="3778" priority="4582">
      <formula>$V420=3</formula>
    </cfRule>
    <cfRule type="expression" dxfId="3777" priority="4583">
      <formula>$V420=2</formula>
    </cfRule>
    <cfRule type="expression" dxfId="3776" priority="4584">
      <formula>$V420=1</formula>
    </cfRule>
  </conditionalFormatting>
  <conditionalFormatting sqref="U420">
    <cfRule type="expression" dxfId="3775" priority="4577">
      <formula>$V420=4</formula>
    </cfRule>
    <cfRule type="expression" dxfId="3774" priority="4578">
      <formula>$V420=3</formula>
    </cfRule>
    <cfRule type="expression" dxfId="3773" priority="4579">
      <formula>$V420=2</formula>
    </cfRule>
    <cfRule type="expression" dxfId="3772" priority="4580">
      <formula>$V420=1</formula>
    </cfRule>
  </conditionalFormatting>
  <conditionalFormatting sqref="E423 G423">
    <cfRule type="expression" dxfId="3771" priority="4573">
      <formula>$V423=4</formula>
    </cfRule>
    <cfRule type="expression" dxfId="3770" priority="4574">
      <formula>$V423=3</formula>
    </cfRule>
    <cfRule type="expression" dxfId="3769" priority="4575">
      <formula>$V423=2</formula>
    </cfRule>
    <cfRule type="expression" dxfId="3768" priority="4576">
      <formula>$V423=1</formula>
    </cfRule>
  </conditionalFormatting>
  <conditionalFormatting sqref="G423">
    <cfRule type="expression" dxfId="3767" priority="4565">
      <formula>#REF!=4</formula>
    </cfRule>
    <cfRule type="expression" dxfId="3766" priority="4566">
      <formula>#REF!=3</formula>
    </cfRule>
    <cfRule type="expression" dxfId="3765" priority="4567">
      <formula>#REF!=2</formula>
    </cfRule>
    <cfRule type="expression" dxfId="3764" priority="4568">
      <formula>#REF!=1</formula>
    </cfRule>
    <cfRule type="expression" dxfId="3763" priority="4569">
      <formula>#REF!=4</formula>
    </cfRule>
    <cfRule type="expression" dxfId="3762" priority="4570">
      <formula>#REF!=3</formula>
    </cfRule>
    <cfRule type="expression" dxfId="3761" priority="4571">
      <formula>#REF!=2</formula>
    </cfRule>
    <cfRule type="expression" dxfId="3760" priority="4572">
      <formula>#REF!=1</formula>
    </cfRule>
  </conditionalFormatting>
  <conditionalFormatting sqref="G423">
    <cfRule type="expression" dxfId="3759" priority="4557">
      <formula>#REF!=4</formula>
    </cfRule>
    <cfRule type="expression" dxfId="3758" priority="4558">
      <formula>#REF!=3</formula>
    </cfRule>
    <cfRule type="expression" dxfId="3757" priority="4559">
      <formula>#REF!=2</formula>
    </cfRule>
    <cfRule type="expression" dxfId="3756" priority="4560">
      <formula>#REF!=1</formula>
    </cfRule>
    <cfRule type="expression" dxfId="3755" priority="4561">
      <formula>#REF!=4</formula>
    </cfRule>
    <cfRule type="expression" dxfId="3754" priority="4562">
      <formula>#REF!=3</formula>
    </cfRule>
    <cfRule type="expression" dxfId="3753" priority="4563">
      <formula>#REF!=2</formula>
    </cfRule>
    <cfRule type="expression" dxfId="3752" priority="4564">
      <formula>#REF!=1</formula>
    </cfRule>
  </conditionalFormatting>
  <conditionalFormatting sqref="F423">
    <cfRule type="expression" dxfId="3751" priority="4553">
      <formula>$V423=4</formula>
    </cfRule>
    <cfRule type="expression" dxfId="3750" priority="4554">
      <formula>$V423=3</formula>
    </cfRule>
    <cfRule type="expression" dxfId="3749" priority="4555">
      <formula>$V423=2</formula>
    </cfRule>
    <cfRule type="expression" dxfId="3748" priority="4556">
      <formula>$V423=1</formula>
    </cfRule>
  </conditionalFormatting>
  <conditionalFormatting sqref="F423">
    <cfRule type="expression" dxfId="3747" priority="4545">
      <formula>#REF!=4</formula>
    </cfRule>
    <cfRule type="expression" dxfId="3746" priority="4546">
      <formula>#REF!=3</formula>
    </cfRule>
    <cfRule type="expression" dxfId="3745" priority="4547">
      <formula>#REF!=2</formula>
    </cfRule>
    <cfRule type="expression" dxfId="3744" priority="4548">
      <formula>#REF!=1</formula>
    </cfRule>
    <cfRule type="expression" dxfId="3743" priority="4549">
      <formula>#REF!=4</formula>
    </cfRule>
    <cfRule type="expression" dxfId="3742" priority="4550">
      <formula>#REF!=3</formula>
    </cfRule>
    <cfRule type="expression" dxfId="3741" priority="4551">
      <formula>#REF!=2</formula>
    </cfRule>
    <cfRule type="expression" dxfId="3740" priority="4552">
      <formula>#REF!=1</formula>
    </cfRule>
  </conditionalFormatting>
  <conditionalFormatting sqref="F423">
    <cfRule type="expression" dxfId="3739" priority="4537">
      <formula>#REF!=4</formula>
    </cfRule>
    <cfRule type="expression" dxfId="3738" priority="4538">
      <formula>#REF!=3</formula>
    </cfRule>
    <cfRule type="expression" dxfId="3737" priority="4539">
      <formula>#REF!=2</formula>
    </cfRule>
    <cfRule type="expression" dxfId="3736" priority="4540">
      <formula>#REF!=1</formula>
    </cfRule>
    <cfRule type="expression" dxfId="3735" priority="4541">
      <formula>#REF!=4</formula>
    </cfRule>
    <cfRule type="expression" dxfId="3734" priority="4542">
      <formula>#REF!=3</formula>
    </cfRule>
    <cfRule type="expression" dxfId="3733" priority="4543">
      <formula>#REF!=2</formula>
    </cfRule>
    <cfRule type="expression" dxfId="3732" priority="4544">
      <formula>#REF!=1</formula>
    </cfRule>
  </conditionalFormatting>
  <conditionalFormatting sqref="A424:D424">
    <cfRule type="expression" dxfId="3731" priority="4497">
      <formula>$V424=4</formula>
    </cfRule>
    <cfRule type="expression" dxfId="3730" priority="4498">
      <formula>$V424=3</formula>
    </cfRule>
    <cfRule type="expression" dxfId="3729" priority="4499">
      <formula>$V424=2</formula>
    </cfRule>
    <cfRule type="expression" dxfId="3728" priority="4500">
      <formula>$V424=1</formula>
    </cfRule>
  </conditionalFormatting>
  <conditionalFormatting sqref="E424 G424">
    <cfRule type="expression" dxfId="3727" priority="4493">
      <formula>$V424=4</formula>
    </cfRule>
    <cfRule type="expression" dxfId="3726" priority="4494">
      <formula>$V424=3</formula>
    </cfRule>
    <cfRule type="expression" dxfId="3725" priority="4495">
      <formula>$V424=2</formula>
    </cfRule>
    <cfRule type="expression" dxfId="3724" priority="4496">
      <formula>$V424=1</formula>
    </cfRule>
  </conditionalFormatting>
  <conditionalFormatting sqref="G424">
    <cfRule type="expression" dxfId="3723" priority="4485">
      <formula>#REF!=4</formula>
    </cfRule>
    <cfRule type="expression" dxfId="3722" priority="4486">
      <formula>#REF!=3</formula>
    </cfRule>
    <cfRule type="expression" dxfId="3721" priority="4487">
      <formula>#REF!=2</formula>
    </cfRule>
    <cfRule type="expression" dxfId="3720" priority="4488">
      <formula>#REF!=1</formula>
    </cfRule>
    <cfRule type="expression" dxfId="3719" priority="4489">
      <formula>#REF!=4</formula>
    </cfRule>
    <cfRule type="expression" dxfId="3718" priority="4490">
      <formula>#REF!=3</formula>
    </cfRule>
    <cfRule type="expression" dxfId="3717" priority="4491">
      <formula>#REF!=2</formula>
    </cfRule>
    <cfRule type="expression" dxfId="3716" priority="4492">
      <formula>#REF!=1</formula>
    </cfRule>
  </conditionalFormatting>
  <conditionalFormatting sqref="G424">
    <cfRule type="expression" dxfId="3715" priority="4477">
      <formula>#REF!=4</formula>
    </cfRule>
    <cfRule type="expression" dxfId="3714" priority="4478">
      <formula>#REF!=3</formula>
    </cfRule>
    <cfRule type="expression" dxfId="3713" priority="4479">
      <formula>#REF!=2</formula>
    </cfRule>
    <cfRule type="expression" dxfId="3712" priority="4480">
      <formula>#REF!=1</formula>
    </cfRule>
    <cfRule type="expression" dxfId="3711" priority="4481">
      <formula>#REF!=4</formula>
    </cfRule>
    <cfRule type="expression" dxfId="3710" priority="4482">
      <formula>#REF!=3</formula>
    </cfRule>
    <cfRule type="expression" dxfId="3709" priority="4483">
      <formula>#REF!=2</formula>
    </cfRule>
    <cfRule type="expression" dxfId="3708" priority="4484">
      <formula>#REF!=1</formula>
    </cfRule>
  </conditionalFormatting>
  <conditionalFormatting sqref="F424">
    <cfRule type="expression" dxfId="3707" priority="4473">
      <formula>$V424=4</formula>
    </cfRule>
    <cfRule type="expression" dxfId="3706" priority="4474">
      <formula>$V424=3</formula>
    </cfRule>
    <cfRule type="expression" dxfId="3705" priority="4475">
      <formula>$V424=2</formula>
    </cfRule>
    <cfRule type="expression" dxfId="3704" priority="4476">
      <formula>$V424=1</formula>
    </cfRule>
  </conditionalFormatting>
  <conditionalFormatting sqref="F424">
    <cfRule type="expression" dxfId="3703" priority="4465">
      <formula>#REF!=4</formula>
    </cfRule>
    <cfRule type="expression" dxfId="3702" priority="4466">
      <formula>#REF!=3</formula>
    </cfRule>
    <cfRule type="expression" dxfId="3701" priority="4467">
      <formula>#REF!=2</formula>
    </cfRule>
    <cfRule type="expression" dxfId="3700" priority="4468">
      <formula>#REF!=1</formula>
    </cfRule>
    <cfRule type="expression" dxfId="3699" priority="4469">
      <formula>#REF!=4</formula>
    </cfRule>
    <cfRule type="expression" dxfId="3698" priority="4470">
      <formula>#REF!=3</formula>
    </cfRule>
    <cfRule type="expression" dxfId="3697" priority="4471">
      <formula>#REF!=2</formula>
    </cfRule>
    <cfRule type="expression" dxfId="3696" priority="4472">
      <formula>#REF!=1</formula>
    </cfRule>
  </conditionalFormatting>
  <conditionalFormatting sqref="F424">
    <cfRule type="expression" dxfId="3695" priority="4457">
      <formula>#REF!=4</formula>
    </cfRule>
    <cfRule type="expression" dxfId="3694" priority="4458">
      <formula>#REF!=3</formula>
    </cfRule>
    <cfRule type="expression" dxfId="3693" priority="4459">
      <formula>#REF!=2</formula>
    </cfRule>
    <cfRule type="expression" dxfId="3692" priority="4460">
      <formula>#REF!=1</formula>
    </cfRule>
    <cfRule type="expression" dxfId="3691" priority="4461">
      <formula>#REF!=4</formula>
    </cfRule>
    <cfRule type="expression" dxfId="3690" priority="4462">
      <formula>#REF!=3</formula>
    </cfRule>
    <cfRule type="expression" dxfId="3689" priority="4463">
      <formula>#REF!=2</formula>
    </cfRule>
    <cfRule type="expression" dxfId="3688" priority="4464">
      <formula>#REF!=1</formula>
    </cfRule>
  </conditionalFormatting>
  <conditionalFormatting sqref="H424">
    <cfRule type="expression" dxfId="3687" priority="4453">
      <formula>$V424=4</formula>
    </cfRule>
    <cfRule type="expression" dxfId="3686" priority="4454">
      <formula>$V424=3</formula>
    </cfRule>
    <cfRule type="expression" dxfId="3685" priority="4455">
      <formula>$V424=2</formula>
    </cfRule>
    <cfRule type="expression" dxfId="3684" priority="4456">
      <formula>$V424=1</formula>
    </cfRule>
  </conditionalFormatting>
  <conditionalFormatting sqref="H424">
    <cfRule type="expression" dxfId="3683" priority="4445">
      <formula>#REF!=4</formula>
    </cfRule>
    <cfRule type="expression" dxfId="3682" priority="4446">
      <formula>#REF!=3</formula>
    </cfRule>
    <cfRule type="expression" dxfId="3681" priority="4447">
      <formula>#REF!=2</formula>
    </cfRule>
    <cfRule type="expression" dxfId="3680" priority="4448">
      <formula>#REF!=1</formula>
    </cfRule>
    <cfRule type="expression" dxfId="3679" priority="4449">
      <formula>#REF!=4</formula>
    </cfRule>
    <cfRule type="expression" dxfId="3678" priority="4450">
      <formula>#REF!=3</formula>
    </cfRule>
    <cfRule type="expression" dxfId="3677" priority="4451">
      <formula>#REF!=2</formula>
    </cfRule>
    <cfRule type="expression" dxfId="3676" priority="4452">
      <formula>#REF!=1</formula>
    </cfRule>
  </conditionalFormatting>
  <conditionalFormatting sqref="H424">
    <cfRule type="expression" dxfId="3675" priority="4441">
      <formula>$V424=4</formula>
    </cfRule>
    <cfRule type="expression" dxfId="3674" priority="4442">
      <formula>$V424=3</formula>
    </cfRule>
    <cfRule type="expression" dxfId="3673" priority="4443">
      <formula>$V424=2</formula>
    </cfRule>
    <cfRule type="expression" dxfId="3672" priority="4444">
      <formula>$V424=1</formula>
    </cfRule>
  </conditionalFormatting>
  <conditionalFormatting sqref="H424">
    <cfRule type="expression" dxfId="3671" priority="4433">
      <formula>#REF!=4</formula>
    </cfRule>
    <cfRule type="expression" dxfId="3670" priority="4434">
      <formula>#REF!=3</formula>
    </cfRule>
    <cfRule type="expression" dxfId="3669" priority="4435">
      <formula>#REF!=2</formula>
    </cfRule>
    <cfRule type="expression" dxfId="3668" priority="4436">
      <formula>#REF!=1</formula>
    </cfRule>
    <cfRule type="expression" dxfId="3667" priority="4437">
      <formula>#REF!=4</formula>
    </cfRule>
    <cfRule type="expression" dxfId="3666" priority="4438">
      <formula>#REF!=3</formula>
    </cfRule>
    <cfRule type="expression" dxfId="3665" priority="4439">
      <formula>#REF!=2</formula>
    </cfRule>
    <cfRule type="expression" dxfId="3664" priority="4440">
      <formula>#REF!=1</formula>
    </cfRule>
  </conditionalFormatting>
  <conditionalFormatting sqref="E425 G425">
    <cfRule type="expression" dxfId="3663" priority="4417">
      <formula>$V425=4</formula>
    </cfRule>
    <cfRule type="expression" dxfId="3662" priority="4418">
      <formula>$V425=3</formula>
    </cfRule>
    <cfRule type="expression" dxfId="3661" priority="4419">
      <formula>$V425=2</formula>
    </cfRule>
    <cfRule type="expression" dxfId="3660" priority="4420">
      <formula>$V425=1</formula>
    </cfRule>
  </conditionalFormatting>
  <conditionalFormatting sqref="G425">
    <cfRule type="expression" dxfId="3659" priority="4409">
      <formula>#REF!=4</formula>
    </cfRule>
    <cfRule type="expression" dxfId="3658" priority="4410">
      <formula>#REF!=3</formula>
    </cfRule>
    <cfRule type="expression" dxfId="3657" priority="4411">
      <formula>#REF!=2</formula>
    </cfRule>
    <cfRule type="expression" dxfId="3656" priority="4412">
      <formula>#REF!=1</formula>
    </cfRule>
    <cfRule type="expression" dxfId="3655" priority="4413">
      <formula>#REF!=4</formula>
    </cfRule>
    <cfRule type="expression" dxfId="3654" priority="4414">
      <formula>#REF!=3</formula>
    </cfRule>
    <cfRule type="expression" dxfId="3653" priority="4415">
      <formula>#REF!=2</formula>
    </cfRule>
    <cfRule type="expression" dxfId="3652" priority="4416">
      <formula>#REF!=1</formula>
    </cfRule>
  </conditionalFormatting>
  <conditionalFormatting sqref="G425">
    <cfRule type="expression" dxfId="3651" priority="4401">
      <formula>#REF!=4</formula>
    </cfRule>
    <cfRule type="expression" dxfId="3650" priority="4402">
      <formula>#REF!=3</formula>
    </cfRule>
    <cfRule type="expression" dxfId="3649" priority="4403">
      <formula>#REF!=2</formula>
    </cfRule>
    <cfRule type="expression" dxfId="3648" priority="4404">
      <formula>#REF!=1</formula>
    </cfRule>
    <cfRule type="expression" dxfId="3647" priority="4405">
      <formula>#REF!=4</formula>
    </cfRule>
    <cfRule type="expression" dxfId="3646" priority="4406">
      <formula>#REF!=3</formula>
    </cfRule>
    <cfRule type="expression" dxfId="3645" priority="4407">
      <formula>#REF!=2</formula>
    </cfRule>
    <cfRule type="expression" dxfId="3644" priority="4408">
      <formula>#REF!=1</formula>
    </cfRule>
  </conditionalFormatting>
  <conditionalFormatting sqref="F425">
    <cfRule type="expression" dxfId="3643" priority="4397">
      <formula>$V425=4</formula>
    </cfRule>
    <cfRule type="expression" dxfId="3642" priority="4398">
      <formula>$V425=3</formula>
    </cfRule>
    <cfRule type="expression" dxfId="3641" priority="4399">
      <formula>$V425=2</formula>
    </cfRule>
    <cfRule type="expression" dxfId="3640" priority="4400">
      <formula>$V425=1</formula>
    </cfRule>
  </conditionalFormatting>
  <conditionalFormatting sqref="F425">
    <cfRule type="expression" dxfId="3639" priority="4389">
      <formula>#REF!=4</formula>
    </cfRule>
    <cfRule type="expression" dxfId="3638" priority="4390">
      <formula>#REF!=3</formula>
    </cfRule>
    <cfRule type="expression" dxfId="3637" priority="4391">
      <formula>#REF!=2</formula>
    </cfRule>
    <cfRule type="expression" dxfId="3636" priority="4392">
      <formula>#REF!=1</formula>
    </cfRule>
    <cfRule type="expression" dxfId="3635" priority="4393">
      <formula>#REF!=4</formula>
    </cfRule>
    <cfRule type="expression" dxfId="3634" priority="4394">
      <formula>#REF!=3</formula>
    </cfRule>
    <cfRule type="expression" dxfId="3633" priority="4395">
      <formula>#REF!=2</formula>
    </cfRule>
    <cfRule type="expression" dxfId="3632" priority="4396">
      <formula>#REF!=1</formula>
    </cfRule>
  </conditionalFormatting>
  <conditionalFormatting sqref="F425">
    <cfRule type="expression" dxfId="3631" priority="4381">
      <formula>#REF!=4</formula>
    </cfRule>
    <cfRule type="expression" dxfId="3630" priority="4382">
      <formula>#REF!=3</formula>
    </cfRule>
    <cfRule type="expression" dxfId="3629" priority="4383">
      <formula>#REF!=2</formula>
    </cfRule>
    <cfRule type="expression" dxfId="3628" priority="4384">
      <formula>#REF!=1</formula>
    </cfRule>
    <cfRule type="expression" dxfId="3627" priority="4385">
      <formula>#REF!=4</formula>
    </cfRule>
    <cfRule type="expression" dxfId="3626" priority="4386">
      <formula>#REF!=3</formula>
    </cfRule>
    <cfRule type="expression" dxfId="3625" priority="4387">
      <formula>#REF!=2</formula>
    </cfRule>
    <cfRule type="expression" dxfId="3624" priority="4388">
      <formula>#REF!=1</formula>
    </cfRule>
  </conditionalFormatting>
  <conditionalFormatting sqref="H425">
    <cfRule type="expression" dxfId="3623" priority="4377">
      <formula>$V425=4</formula>
    </cfRule>
    <cfRule type="expression" dxfId="3622" priority="4378">
      <formula>$V425=3</formula>
    </cfRule>
    <cfRule type="expression" dxfId="3621" priority="4379">
      <formula>$V425=2</formula>
    </cfRule>
    <cfRule type="expression" dxfId="3620" priority="4380">
      <formula>$V425=1</formula>
    </cfRule>
  </conditionalFormatting>
  <conditionalFormatting sqref="H425">
    <cfRule type="expression" dxfId="3619" priority="4369">
      <formula>#REF!=4</formula>
    </cfRule>
    <cfRule type="expression" dxfId="3618" priority="4370">
      <formula>#REF!=3</formula>
    </cfRule>
    <cfRule type="expression" dxfId="3617" priority="4371">
      <formula>#REF!=2</formula>
    </cfRule>
    <cfRule type="expression" dxfId="3616" priority="4372">
      <formula>#REF!=1</formula>
    </cfRule>
    <cfRule type="expression" dxfId="3615" priority="4373">
      <formula>#REF!=4</formula>
    </cfRule>
    <cfRule type="expression" dxfId="3614" priority="4374">
      <formula>#REF!=3</formula>
    </cfRule>
    <cfRule type="expression" dxfId="3613" priority="4375">
      <formula>#REF!=2</formula>
    </cfRule>
    <cfRule type="expression" dxfId="3612" priority="4376">
      <formula>#REF!=1</formula>
    </cfRule>
  </conditionalFormatting>
  <conditionalFormatting sqref="H425">
    <cfRule type="expression" dxfId="3611" priority="4365">
      <formula>$V425=4</formula>
    </cfRule>
    <cfRule type="expression" dxfId="3610" priority="4366">
      <formula>$V425=3</formula>
    </cfRule>
    <cfRule type="expression" dxfId="3609" priority="4367">
      <formula>$V425=2</formula>
    </cfRule>
    <cfRule type="expression" dxfId="3608" priority="4368">
      <formula>$V425=1</formula>
    </cfRule>
  </conditionalFormatting>
  <conditionalFormatting sqref="H425">
    <cfRule type="expression" dxfId="3607" priority="4357">
      <formula>#REF!=4</formula>
    </cfRule>
    <cfRule type="expression" dxfId="3606" priority="4358">
      <formula>#REF!=3</formula>
    </cfRule>
    <cfRule type="expression" dxfId="3605" priority="4359">
      <formula>#REF!=2</formula>
    </cfRule>
    <cfRule type="expression" dxfId="3604" priority="4360">
      <formula>#REF!=1</formula>
    </cfRule>
    <cfRule type="expression" dxfId="3603" priority="4361">
      <formula>#REF!=4</formula>
    </cfRule>
    <cfRule type="expression" dxfId="3602" priority="4362">
      <formula>#REF!=3</formula>
    </cfRule>
    <cfRule type="expression" dxfId="3601" priority="4363">
      <formula>#REF!=2</formula>
    </cfRule>
    <cfRule type="expression" dxfId="3600" priority="4364">
      <formula>#REF!=1</formula>
    </cfRule>
  </conditionalFormatting>
  <conditionalFormatting sqref="J426:K426 J427:J430">
    <cfRule type="expression" dxfId="3599" priority="4281">
      <formula>#REF!=4</formula>
    </cfRule>
    <cfRule type="expression" dxfId="3598" priority="4282">
      <formula>#REF!=3</formula>
    </cfRule>
    <cfRule type="expression" dxfId="3597" priority="4283">
      <formula>#REF!=2</formula>
    </cfRule>
    <cfRule type="expression" dxfId="3596" priority="4284">
      <formula>#REF!=1</formula>
    </cfRule>
    <cfRule type="expression" dxfId="3595" priority="4285">
      <formula>#REF!=4</formula>
    </cfRule>
    <cfRule type="expression" dxfId="3594" priority="4286">
      <formula>#REF!=3</formula>
    </cfRule>
    <cfRule type="expression" dxfId="3593" priority="4287">
      <formula>#REF!=2</formula>
    </cfRule>
    <cfRule type="expression" dxfId="3592" priority="4288">
      <formula>#REF!=1</formula>
    </cfRule>
  </conditionalFormatting>
  <conditionalFormatting sqref="J426:Y426 J427:J430 S427:S428 O427:P443">
    <cfRule type="expression" dxfId="3591" priority="4277">
      <formula>$V426=4</formula>
    </cfRule>
    <cfRule type="expression" dxfId="3590" priority="4278">
      <formula>$V426=3</formula>
    </cfRule>
    <cfRule type="expression" dxfId="3589" priority="4279">
      <formula>$V426=2</formula>
    </cfRule>
    <cfRule type="expression" dxfId="3588" priority="4280">
      <formula>$V426=1</formula>
    </cfRule>
  </conditionalFormatting>
  <conditionalFormatting sqref="J426:J430">
    <cfRule type="expression" dxfId="3587" priority="4273">
      <formula>#REF!=4</formula>
    </cfRule>
    <cfRule type="expression" dxfId="3586" priority="4274">
      <formula>#REF!=3</formula>
    </cfRule>
    <cfRule type="expression" dxfId="3585" priority="4275">
      <formula>#REF!=2</formula>
    </cfRule>
    <cfRule type="expression" dxfId="3584" priority="4276">
      <formula>#REF!=1</formula>
    </cfRule>
  </conditionalFormatting>
  <conditionalFormatting sqref="X426:Y426 O426:O443">
    <cfRule type="expression" dxfId="3583" priority="4269">
      <formula>#REF!=4</formula>
    </cfRule>
    <cfRule type="expression" dxfId="3582" priority="4270">
      <formula>#REF!=3</formula>
    </cfRule>
    <cfRule type="expression" dxfId="3581" priority="4271">
      <formula>#REF!=2</formula>
    </cfRule>
    <cfRule type="expression" dxfId="3580" priority="4272">
      <formula>#REF!=1</formula>
    </cfRule>
  </conditionalFormatting>
  <conditionalFormatting sqref="A426:D426 A427:A443 C427:C457">
    <cfRule type="expression" dxfId="3579" priority="4265">
      <formula>$V426=4</formula>
    </cfRule>
    <cfRule type="expression" dxfId="3578" priority="4266">
      <formula>$V426=3</formula>
    </cfRule>
    <cfRule type="expression" dxfId="3577" priority="4267">
      <formula>$V426=2</formula>
    </cfRule>
    <cfRule type="expression" dxfId="3576" priority="4268">
      <formula>$V426=1</formula>
    </cfRule>
  </conditionalFormatting>
  <conditionalFormatting sqref="U426">
    <cfRule type="expression" dxfId="3575" priority="4261">
      <formula>$V426=4</formula>
    </cfRule>
    <cfRule type="expression" dxfId="3574" priority="4262">
      <formula>$V426=3</formula>
    </cfRule>
    <cfRule type="expression" dxfId="3573" priority="4263">
      <formula>$V426=2</formula>
    </cfRule>
    <cfRule type="expression" dxfId="3572" priority="4264">
      <formula>$V426=1</formula>
    </cfRule>
  </conditionalFormatting>
  <conditionalFormatting sqref="U426">
    <cfRule type="expression" dxfId="3571" priority="4257">
      <formula>$V426=4</formula>
    </cfRule>
    <cfRule type="expression" dxfId="3570" priority="4258">
      <formula>$V426=3</formula>
    </cfRule>
    <cfRule type="expression" dxfId="3569" priority="4259">
      <formula>$V426=2</formula>
    </cfRule>
    <cfRule type="expression" dxfId="3568" priority="4260">
      <formula>$V426=1</formula>
    </cfRule>
  </conditionalFormatting>
  <conditionalFormatting sqref="U426">
    <cfRule type="expression" dxfId="3567" priority="4253">
      <formula>$V426=4</formula>
    </cfRule>
    <cfRule type="expression" dxfId="3566" priority="4254">
      <formula>$V426=3</formula>
    </cfRule>
    <cfRule type="expression" dxfId="3565" priority="4255">
      <formula>$V426=2</formula>
    </cfRule>
    <cfRule type="expression" dxfId="3564" priority="4256">
      <formula>$V426=1</formula>
    </cfRule>
  </conditionalFormatting>
  <conditionalFormatting sqref="E426 G426">
    <cfRule type="expression" dxfId="3563" priority="4249">
      <formula>$V426=4</formula>
    </cfRule>
    <cfRule type="expression" dxfId="3562" priority="4250">
      <formula>$V426=3</formula>
    </cfRule>
    <cfRule type="expression" dxfId="3561" priority="4251">
      <formula>$V426=2</formula>
    </cfRule>
    <cfRule type="expression" dxfId="3560" priority="4252">
      <formula>$V426=1</formula>
    </cfRule>
  </conditionalFormatting>
  <conditionalFormatting sqref="G426">
    <cfRule type="expression" dxfId="3559" priority="4241">
      <formula>#REF!=4</formula>
    </cfRule>
    <cfRule type="expression" dxfId="3558" priority="4242">
      <formula>#REF!=3</formula>
    </cfRule>
    <cfRule type="expression" dxfId="3557" priority="4243">
      <formula>#REF!=2</formula>
    </cfRule>
    <cfRule type="expression" dxfId="3556" priority="4244">
      <formula>#REF!=1</formula>
    </cfRule>
    <cfRule type="expression" dxfId="3555" priority="4245">
      <formula>#REF!=4</formula>
    </cfRule>
    <cfRule type="expression" dxfId="3554" priority="4246">
      <formula>#REF!=3</formula>
    </cfRule>
    <cfRule type="expression" dxfId="3553" priority="4247">
      <formula>#REF!=2</formula>
    </cfRule>
    <cfRule type="expression" dxfId="3552" priority="4248">
      <formula>#REF!=1</formula>
    </cfRule>
  </conditionalFormatting>
  <conditionalFormatting sqref="G426">
    <cfRule type="expression" dxfId="3551" priority="4233">
      <formula>#REF!=4</formula>
    </cfRule>
    <cfRule type="expression" dxfId="3550" priority="4234">
      <formula>#REF!=3</formula>
    </cfRule>
    <cfRule type="expression" dxfId="3549" priority="4235">
      <formula>#REF!=2</formula>
    </cfRule>
    <cfRule type="expression" dxfId="3548" priority="4236">
      <formula>#REF!=1</formula>
    </cfRule>
    <cfRule type="expression" dxfId="3547" priority="4237">
      <formula>#REF!=4</formula>
    </cfRule>
    <cfRule type="expression" dxfId="3546" priority="4238">
      <formula>#REF!=3</formula>
    </cfRule>
    <cfRule type="expression" dxfId="3545" priority="4239">
      <formula>#REF!=2</formula>
    </cfRule>
    <cfRule type="expression" dxfId="3544" priority="4240">
      <formula>#REF!=1</formula>
    </cfRule>
  </conditionalFormatting>
  <conditionalFormatting sqref="F426">
    <cfRule type="expression" dxfId="3543" priority="4229">
      <formula>$V426=4</formula>
    </cfRule>
    <cfRule type="expression" dxfId="3542" priority="4230">
      <formula>$V426=3</formula>
    </cfRule>
    <cfRule type="expression" dxfId="3541" priority="4231">
      <formula>$V426=2</formula>
    </cfRule>
    <cfRule type="expression" dxfId="3540" priority="4232">
      <formula>$V426=1</formula>
    </cfRule>
  </conditionalFormatting>
  <conditionalFormatting sqref="F426">
    <cfRule type="expression" dxfId="3539" priority="4221">
      <formula>#REF!=4</formula>
    </cfRule>
    <cfRule type="expression" dxfId="3538" priority="4222">
      <formula>#REF!=3</formula>
    </cfRule>
    <cfRule type="expression" dxfId="3537" priority="4223">
      <formula>#REF!=2</formula>
    </cfRule>
    <cfRule type="expression" dxfId="3536" priority="4224">
      <formula>#REF!=1</formula>
    </cfRule>
    <cfRule type="expression" dxfId="3535" priority="4225">
      <formula>#REF!=4</formula>
    </cfRule>
    <cfRule type="expression" dxfId="3534" priority="4226">
      <formula>#REF!=3</formula>
    </cfRule>
    <cfRule type="expression" dxfId="3533" priority="4227">
      <formula>#REF!=2</formula>
    </cfRule>
    <cfRule type="expression" dxfId="3532" priority="4228">
      <formula>#REF!=1</formula>
    </cfRule>
  </conditionalFormatting>
  <conditionalFormatting sqref="F426">
    <cfRule type="expression" dxfId="3531" priority="4213">
      <formula>#REF!=4</formula>
    </cfRule>
    <cfRule type="expression" dxfId="3530" priority="4214">
      <formula>#REF!=3</formula>
    </cfRule>
    <cfRule type="expression" dxfId="3529" priority="4215">
      <formula>#REF!=2</formula>
    </cfRule>
    <cfRule type="expression" dxfId="3528" priority="4216">
      <formula>#REF!=1</formula>
    </cfRule>
    <cfRule type="expression" dxfId="3527" priority="4217">
      <formula>#REF!=4</formula>
    </cfRule>
    <cfRule type="expression" dxfId="3526" priority="4218">
      <formula>#REF!=3</formula>
    </cfRule>
    <cfRule type="expression" dxfId="3525" priority="4219">
      <formula>#REF!=2</formula>
    </cfRule>
    <cfRule type="expression" dxfId="3524" priority="4220">
      <formula>#REF!=1</formula>
    </cfRule>
  </conditionalFormatting>
  <conditionalFormatting sqref="H426">
    <cfRule type="expression" dxfId="3523" priority="4209">
      <formula>$V426=4</formula>
    </cfRule>
    <cfRule type="expression" dxfId="3522" priority="4210">
      <formula>$V426=3</formula>
    </cfRule>
    <cfRule type="expression" dxfId="3521" priority="4211">
      <formula>$V426=2</formula>
    </cfRule>
    <cfRule type="expression" dxfId="3520" priority="4212">
      <formula>$V426=1</formula>
    </cfRule>
  </conditionalFormatting>
  <conditionalFormatting sqref="H426">
    <cfRule type="expression" dxfId="3519" priority="4201">
      <formula>#REF!=4</formula>
    </cfRule>
    <cfRule type="expression" dxfId="3518" priority="4202">
      <formula>#REF!=3</formula>
    </cfRule>
    <cfRule type="expression" dxfId="3517" priority="4203">
      <formula>#REF!=2</formula>
    </cfRule>
    <cfRule type="expression" dxfId="3516" priority="4204">
      <formula>#REF!=1</formula>
    </cfRule>
    <cfRule type="expression" dxfId="3515" priority="4205">
      <formula>#REF!=4</formula>
    </cfRule>
    <cfRule type="expression" dxfId="3514" priority="4206">
      <formula>#REF!=3</formula>
    </cfRule>
    <cfRule type="expression" dxfId="3513" priority="4207">
      <formula>#REF!=2</formula>
    </cfRule>
    <cfRule type="expression" dxfId="3512" priority="4208">
      <formula>#REF!=1</formula>
    </cfRule>
  </conditionalFormatting>
  <conditionalFormatting sqref="H426">
    <cfRule type="expression" dxfId="3511" priority="4197">
      <formula>$V426=4</formula>
    </cfRule>
    <cfRule type="expression" dxfId="3510" priority="4198">
      <formula>$V426=3</formula>
    </cfRule>
    <cfRule type="expression" dxfId="3509" priority="4199">
      <formula>$V426=2</formula>
    </cfRule>
    <cfRule type="expression" dxfId="3508" priority="4200">
      <formula>$V426=1</formula>
    </cfRule>
  </conditionalFormatting>
  <conditionalFormatting sqref="H426">
    <cfRule type="expression" dxfId="3507" priority="4189">
      <formula>#REF!=4</formula>
    </cfRule>
    <cfRule type="expression" dxfId="3506" priority="4190">
      <formula>#REF!=3</formula>
    </cfRule>
    <cfRule type="expression" dxfId="3505" priority="4191">
      <formula>#REF!=2</formula>
    </cfRule>
    <cfRule type="expression" dxfId="3504" priority="4192">
      <formula>#REF!=1</formula>
    </cfRule>
    <cfRule type="expression" dxfId="3503" priority="4193">
      <formula>#REF!=4</formula>
    </cfRule>
    <cfRule type="expression" dxfId="3502" priority="4194">
      <formula>#REF!=3</formula>
    </cfRule>
    <cfRule type="expression" dxfId="3501" priority="4195">
      <formula>#REF!=2</formula>
    </cfRule>
    <cfRule type="expression" dxfId="3500" priority="4196">
      <formula>#REF!=1</formula>
    </cfRule>
  </conditionalFormatting>
  <conditionalFormatting sqref="U378">
    <cfRule type="expression" dxfId="3499" priority="4185">
      <formula>$V378=4</formula>
    </cfRule>
    <cfRule type="expression" dxfId="3498" priority="4186">
      <formula>$V378=3</formula>
    </cfRule>
    <cfRule type="expression" dxfId="3497" priority="4187">
      <formula>$V378=2</formula>
    </cfRule>
    <cfRule type="expression" dxfId="3496" priority="4188">
      <formula>$V378=1</formula>
    </cfRule>
  </conditionalFormatting>
  <conditionalFormatting sqref="H378">
    <cfRule type="expression" dxfId="3495" priority="4181">
      <formula>$V378=4</formula>
    </cfRule>
    <cfRule type="expression" dxfId="3494" priority="4182">
      <formula>$V378=3</formula>
    </cfRule>
    <cfRule type="expression" dxfId="3493" priority="4183">
      <formula>$V378=2</formula>
    </cfRule>
    <cfRule type="expression" dxfId="3492" priority="4184">
      <formula>$V378=1</formula>
    </cfRule>
  </conditionalFormatting>
  <conditionalFormatting sqref="H378">
    <cfRule type="expression" dxfId="3491" priority="4173">
      <formula>#REF!=4</formula>
    </cfRule>
    <cfRule type="expression" dxfId="3490" priority="4174">
      <formula>#REF!=3</formula>
    </cfRule>
    <cfRule type="expression" dxfId="3489" priority="4175">
      <formula>#REF!=2</formula>
    </cfRule>
    <cfRule type="expression" dxfId="3488" priority="4176">
      <formula>#REF!=1</formula>
    </cfRule>
    <cfRule type="expression" dxfId="3487" priority="4177">
      <formula>#REF!=4</formula>
    </cfRule>
    <cfRule type="expression" dxfId="3486" priority="4178">
      <formula>#REF!=3</formula>
    </cfRule>
    <cfRule type="expression" dxfId="3485" priority="4179">
      <formula>#REF!=2</formula>
    </cfRule>
    <cfRule type="expression" dxfId="3484" priority="4180">
      <formula>#REF!=1</formula>
    </cfRule>
  </conditionalFormatting>
  <conditionalFormatting sqref="H389">
    <cfRule type="expression" dxfId="3483" priority="4169">
      <formula>$V389=4</formula>
    </cfRule>
    <cfRule type="expression" dxfId="3482" priority="4170">
      <formula>$V389=3</formula>
    </cfRule>
    <cfRule type="expression" dxfId="3481" priority="4171">
      <formula>$V389=2</formula>
    </cfRule>
    <cfRule type="expression" dxfId="3480" priority="4172">
      <formula>$V389=1</formula>
    </cfRule>
  </conditionalFormatting>
  <conditionalFormatting sqref="H389">
    <cfRule type="expression" dxfId="3479" priority="4161">
      <formula>#REF!=4</formula>
    </cfRule>
    <cfRule type="expression" dxfId="3478" priority="4162">
      <formula>#REF!=3</formula>
    </cfRule>
    <cfRule type="expression" dxfId="3477" priority="4163">
      <formula>#REF!=2</formula>
    </cfRule>
    <cfRule type="expression" dxfId="3476" priority="4164">
      <formula>#REF!=1</formula>
    </cfRule>
    <cfRule type="expression" dxfId="3475" priority="4165">
      <formula>#REF!=4</formula>
    </cfRule>
    <cfRule type="expression" dxfId="3474" priority="4166">
      <formula>#REF!=3</formula>
    </cfRule>
    <cfRule type="expression" dxfId="3473" priority="4167">
      <formula>#REF!=2</formula>
    </cfRule>
    <cfRule type="expression" dxfId="3472" priority="4168">
      <formula>#REF!=1</formula>
    </cfRule>
  </conditionalFormatting>
  <conditionalFormatting sqref="U389">
    <cfRule type="expression" dxfId="3471" priority="4157">
      <formula>$V389=4</formula>
    </cfRule>
    <cfRule type="expression" dxfId="3470" priority="4158">
      <formula>$V389=3</formula>
    </cfRule>
    <cfRule type="expression" dxfId="3469" priority="4159">
      <formula>$V389=2</formula>
    </cfRule>
    <cfRule type="expression" dxfId="3468" priority="4160">
      <formula>$V389=1</formula>
    </cfRule>
  </conditionalFormatting>
  <conditionalFormatting sqref="H401">
    <cfRule type="expression" dxfId="3467" priority="4153">
      <formula>$V401=4</formula>
    </cfRule>
    <cfRule type="expression" dxfId="3466" priority="4154">
      <formula>$V401=3</formula>
    </cfRule>
    <cfRule type="expression" dxfId="3465" priority="4155">
      <formula>$V401=2</formula>
    </cfRule>
    <cfRule type="expression" dxfId="3464" priority="4156">
      <formula>$V401=1</formula>
    </cfRule>
  </conditionalFormatting>
  <conditionalFormatting sqref="H401">
    <cfRule type="expression" dxfId="3463" priority="4145">
      <formula>#REF!=4</formula>
    </cfRule>
    <cfRule type="expression" dxfId="3462" priority="4146">
      <formula>#REF!=3</formula>
    </cfRule>
    <cfRule type="expression" dxfId="3461" priority="4147">
      <formula>#REF!=2</formula>
    </cfRule>
    <cfRule type="expression" dxfId="3460" priority="4148">
      <formula>#REF!=1</formula>
    </cfRule>
    <cfRule type="expression" dxfId="3459" priority="4149">
      <formula>#REF!=4</formula>
    </cfRule>
    <cfRule type="expression" dxfId="3458" priority="4150">
      <formula>#REF!=3</formula>
    </cfRule>
    <cfRule type="expression" dxfId="3457" priority="4151">
      <formula>#REF!=2</formula>
    </cfRule>
    <cfRule type="expression" dxfId="3456" priority="4152">
      <formula>#REF!=1</formula>
    </cfRule>
  </conditionalFormatting>
  <conditionalFormatting sqref="U401">
    <cfRule type="expression" dxfId="3455" priority="4141">
      <formula>$V401=4</formula>
    </cfRule>
    <cfRule type="expression" dxfId="3454" priority="4142">
      <formula>$V401=3</formula>
    </cfRule>
    <cfRule type="expression" dxfId="3453" priority="4143">
      <formula>$V401=2</formula>
    </cfRule>
    <cfRule type="expression" dxfId="3452" priority="4144">
      <formula>$V401=1</formula>
    </cfRule>
  </conditionalFormatting>
  <conditionalFormatting sqref="U401">
    <cfRule type="expression" dxfId="3451" priority="4137">
      <formula>$V401=4</formula>
    </cfRule>
    <cfRule type="expression" dxfId="3450" priority="4138">
      <formula>$V401=3</formula>
    </cfRule>
    <cfRule type="expression" dxfId="3449" priority="4139">
      <formula>$V401=2</formula>
    </cfRule>
    <cfRule type="expression" dxfId="3448" priority="4140">
      <formula>$V401=1</formula>
    </cfRule>
  </conditionalFormatting>
  <conditionalFormatting sqref="U401">
    <cfRule type="expression" dxfId="3447" priority="4133">
      <formula>$V401=4</formula>
    </cfRule>
    <cfRule type="expression" dxfId="3446" priority="4134">
      <formula>$V401=3</formula>
    </cfRule>
    <cfRule type="expression" dxfId="3445" priority="4135">
      <formula>$V401=2</formula>
    </cfRule>
    <cfRule type="expression" dxfId="3444" priority="4136">
      <formula>$V401=1</formula>
    </cfRule>
  </conditionalFormatting>
  <conditionalFormatting sqref="H415">
    <cfRule type="expression" dxfId="3443" priority="4129">
      <formula>$V415=4</formula>
    </cfRule>
    <cfRule type="expression" dxfId="3442" priority="4130">
      <formula>$V415=3</formula>
    </cfRule>
    <cfRule type="expression" dxfId="3441" priority="4131">
      <formula>$V415=2</formula>
    </cfRule>
    <cfRule type="expression" dxfId="3440" priority="4132">
      <formula>$V415=1</formula>
    </cfRule>
  </conditionalFormatting>
  <conditionalFormatting sqref="H415">
    <cfRule type="expression" dxfId="3439" priority="4121">
      <formula>#REF!=4</formula>
    </cfRule>
    <cfRule type="expression" dxfId="3438" priority="4122">
      <formula>#REF!=3</formula>
    </cfRule>
    <cfRule type="expression" dxfId="3437" priority="4123">
      <formula>#REF!=2</formula>
    </cfRule>
    <cfRule type="expression" dxfId="3436" priority="4124">
      <formula>#REF!=1</formula>
    </cfRule>
    <cfRule type="expression" dxfId="3435" priority="4125">
      <formula>#REF!=4</formula>
    </cfRule>
    <cfRule type="expression" dxfId="3434" priority="4126">
      <formula>#REF!=3</formula>
    </cfRule>
    <cfRule type="expression" dxfId="3433" priority="4127">
      <formula>#REF!=2</formula>
    </cfRule>
    <cfRule type="expression" dxfId="3432" priority="4128">
      <formula>#REF!=1</formula>
    </cfRule>
  </conditionalFormatting>
  <conditionalFormatting sqref="H415">
    <cfRule type="expression" dxfId="3431" priority="4117">
      <formula>$V415=4</formula>
    </cfRule>
    <cfRule type="expression" dxfId="3430" priority="4118">
      <formula>$V415=3</formula>
    </cfRule>
    <cfRule type="expression" dxfId="3429" priority="4119">
      <formula>$V415=2</formula>
    </cfRule>
    <cfRule type="expression" dxfId="3428" priority="4120">
      <formula>$V415=1</formula>
    </cfRule>
  </conditionalFormatting>
  <conditionalFormatting sqref="H415">
    <cfRule type="expression" dxfId="3427" priority="4109">
      <formula>#REF!=4</formula>
    </cfRule>
    <cfRule type="expression" dxfId="3426" priority="4110">
      <formula>#REF!=3</formula>
    </cfRule>
    <cfRule type="expression" dxfId="3425" priority="4111">
      <formula>#REF!=2</formula>
    </cfRule>
    <cfRule type="expression" dxfId="3424" priority="4112">
      <formula>#REF!=1</formula>
    </cfRule>
    <cfRule type="expression" dxfId="3423" priority="4113">
      <formula>#REF!=4</formula>
    </cfRule>
    <cfRule type="expression" dxfId="3422" priority="4114">
      <formula>#REF!=3</formula>
    </cfRule>
    <cfRule type="expression" dxfId="3421" priority="4115">
      <formula>#REF!=2</formula>
    </cfRule>
    <cfRule type="expression" dxfId="3420" priority="4116">
      <formula>#REF!=1</formula>
    </cfRule>
  </conditionalFormatting>
  <conditionalFormatting sqref="U415">
    <cfRule type="expression" dxfId="3419" priority="4105">
      <formula>$V415=4</formula>
    </cfRule>
    <cfRule type="expression" dxfId="3418" priority="4106">
      <formula>$V415=3</formula>
    </cfRule>
    <cfRule type="expression" dxfId="3417" priority="4107">
      <formula>$V415=2</formula>
    </cfRule>
    <cfRule type="expression" dxfId="3416" priority="4108">
      <formula>$V415=1</formula>
    </cfRule>
  </conditionalFormatting>
  <conditionalFormatting sqref="U415">
    <cfRule type="expression" dxfId="3415" priority="4101">
      <formula>$V415=4</formula>
    </cfRule>
    <cfRule type="expression" dxfId="3414" priority="4102">
      <formula>$V415=3</formula>
    </cfRule>
    <cfRule type="expression" dxfId="3413" priority="4103">
      <formula>$V415=2</formula>
    </cfRule>
    <cfRule type="expression" dxfId="3412" priority="4104">
      <formula>$V415=1</formula>
    </cfRule>
  </conditionalFormatting>
  <conditionalFormatting sqref="U415">
    <cfRule type="expression" dxfId="3411" priority="4097">
      <formula>$V415=4</formula>
    </cfRule>
    <cfRule type="expression" dxfId="3410" priority="4098">
      <formula>$V415=3</formula>
    </cfRule>
    <cfRule type="expression" dxfId="3409" priority="4099">
      <formula>$V415=2</formula>
    </cfRule>
    <cfRule type="expression" dxfId="3408" priority="4100">
      <formula>$V415=1</formula>
    </cfRule>
  </conditionalFormatting>
  <conditionalFormatting sqref="U415">
    <cfRule type="expression" dxfId="3407" priority="4093">
      <formula>$V415=4</formula>
    </cfRule>
    <cfRule type="expression" dxfId="3406" priority="4094">
      <formula>$V415=3</formula>
    </cfRule>
    <cfRule type="expression" dxfId="3405" priority="4095">
      <formula>$V415=2</formula>
    </cfRule>
    <cfRule type="expression" dxfId="3404" priority="4096">
      <formula>$V415=1</formula>
    </cfRule>
  </conditionalFormatting>
  <conditionalFormatting sqref="X427:Y443">
    <cfRule type="expression" dxfId="3403" priority="4089">
      <formula>$V427=4</formula>
    </cfRule>
    <cfRule type="expression" dxfId="3402" priority="4090">
      <formula>$V427=3</formula>
    </cfRule>
    <cfRule type="expression" dxfId="3401" priority="4091">
      <formula>$V427=2</formula>
    </cfRule>
    <cfRule type="expression" dxfId="3400" priority="4092">
      <formula>$V427=1</formula>
    </cfRule>
  </conditionalFormatting>
  <conditionalFormatting sqref="X427:Y443">
    <cfRule type="expression" dxfId="3399" priority="4085">
      <formula>#REF!=4</formula>
    </cfRule>
    <cfRule type="expression" dxfId="3398" priority="4086">
      <formula>#REF!=3</formula>
    </cfRule>
    <cfRule type="expression" dxfId="3397" priority="4087">
      <formula>#REF!=2</formula>
    </cfRule>
    <cfRule type="expression" dxfId="3396" priority="4088">
      <formula>#REF!=1</formula>
    </cfRule>
  </conditionalFormatting>
  <conditionalFormatting sqref="G427">
    <cfRule type="expression" dxfId="3395" priority="4081">
      <formula>$V427=4</formula>
    </cfRule>
    <cfRule type="expression" dxfId="3394" priority="4082">
      <formula>$V427=3</formula>
    </cfRule>
    <cfRule type="expression" dxfId="3393" priority="4083">
      <formula>$V427=2</formula>
    </cfRule>
    <cfRule type="expression" dxfId="3392" priority="4084">
      <formula>$V427=1</formula>
    </cfRule>
  </conditionalFormatting>
  <conditionalFormatting sqref="G427">
    <cfRule type="expression" dxfId="3391" priority="4073">
      <formula>#REF!=4</formula>
    </cfRule>
    <cfRule type="expression" dxfId="3390" priority="4074">
      <formula>#REF!=3</formula>
    </cfRule>
    <cfRule type="expression" dxfId="3389" priority="4075">
      <formula>#REF!=2</formula>
    </cfRule>
    <cfRule type="expression" dxfId="3388" priority="4076">
      <formula>#REF!=1</formula>
    </cfRule>
    <cfRule type="expression" dxfId="3387" priority="4077">
      <formula>#REF!=4</formula>
    </cfRule>
    <cfRule type="expression" dxfId="3386" priority="4078">
      <formula>#REF!=3</formula>
    </cfRule>
    <cfRule type="expression" dxfId="3385" priority="4079">
      <formula>#REF!=2</formula>
    </cfRule>
    <cfRule type="expression" dxfId="3384" priority="4080">
      <formula>#REF!=1</formula>
    </cfRule>
  </conditionalFormatting>
  <conditionalFormatting sqref="G427">
    <cfRule type="expression" dxfId="3383" priority="4065">
      <formula>#REF!=4</formula>
    </cfRule>
    <cfRule type="expression" dxfId="3382" priority="4066">
      <formula>#REF!=3</formula>
    </cfRule>
    <cfRule type="expression" dxfId="3381" priority="4067">
      <formula>#REF!=2</formula>
    </cfRule>
    <cfRule type="expression" dxfId="3380" priority="4068">
      <formula>#REF!=1</formula>
    </cfRule>
    <cfRule type="expression" dxfId="3379" priority="4069">
      <formula>#REF!=4</formula>
    </cfRule>
    <cfRule type="expression" dxfId="3378" priority="4070">
      <formula>#REF!=3</formula>
    </cfRule>
    <cfRule type="expression" dxfId="3377" priority="4071">
      <formula>#REF!=2</formula>
    </cfRule>
    <cfRule type="expression" dxfId="3376" priority="4072">
      <formula>#REF!=1</formula>
    </cfRule>
  </conditionalFormatting>
  <conditionalFormatting sqref="F427">
    <cfRule type="expression" dxfId="3375" priority="4061">
      <formula>$V427=4</formula>
    </cfRule>
    <cfRule type="expression" dxfId="3374" priority="4062">
      <formula>$V427=3</formula>
    </cfRule>
    <cfRule type="expression" dxfId="3373" priority="4063">
      <formula>$V427=2</formula>
    </cfRule>
    <cfRule type="expression" dxfId="3372" priority="4064">
      <formula>$V427=1</formula>
    </cfRule>
  </conditionalFormatting>
  <conditionalFormatting sqref="F427">
    <cfRule type="expression" dxfId="3371" priority="4053">
      <formula>#REF!=4</formula>
    </cfRule>
    <cfRule type="expression" dxfId="3370" priority="4054">
      <formula>#REF!=3</formula>
    </cfRule>
    <cfRule type="expression" dxfId="3369" priority="4055">
      <formula>#REF!=2</formula>
    </cfRule>
    <cfRule type="expression" dxfId="3368" priority="4056">
      <formula>#REF!=1</formula>
    </cfRule>
    <cfRule type="expression" dxfId="3367" priority="4057">
      <formula>#REF!=4</formula>
    </cfRule>
    <cfRule type="expression" dxfId="3366" priority="4058">
      <formula>#REF!=3</formula>
    </cfRule>
    <cfRule type="expression" dxfId="3365" priority="4059">
      <formula>#REF!=2</formula>
    </cfRule>
    <cfRule type="expression" dxfId="3364" priority="4060">
      <formula>#REF!=1</formula>
    </cfRule>
  </conditionalFormatting>
  <conditionalFormatting sqref="F427">
    <cfRule type="expression" dxfId="3363" priority="4045">
      <formula>#REF!=4</formula>
    </cfRule>
    <cfRule type="expression" dxfId="3362" priority="4046">
      <formula>#REF!=3</formula>
    </cfRule>
    <cfRule type="expression" dxfId="3361" priority="4047">
      <formula>#REF!=2</formula>
    </cfRule>
    <cfRule type="expression" dxfId="3360" priority="4048">
      <formula>#REF!=1</formula>
    </cfRule>
    <cfRule type="expression" dxfId="3359" priority="4049">
      <formula>#REF!=4</formula>
    </cfRule>
    <cfRule type="expression" dxfId="3358" priority="4050">
      <formula>#REF!=3</formula>
    </cfRule>
    <cfRule type="expression" dxfId="3357" priority="4051">
      <formula>#REF!=2</formula>
    </cfRule>
    <cfRule type="expression" dxfId="3356" priority="4052">
      <formula>#REF!=1</formula>
    </cfRule>
  </conditionalFormatting>
  <conditionalFormatting sqref="E428:E431">
    <cfRule type="expression" dxfId="3355" priority="4041">
      <formula>$V428=4</formula>
    </cfRule>
    <cfRule type="expression" dxfId="3354" priority="4042">
      <formula>$V428=3</formula>
    </cfRule>
    <cfRule type="expression" dxfId="3353" priority="4043">
      <formula>$V428=2</formula>
    </cfRule>
    <cfRule type="expression" dxfId="3352" priority="4044">
      <formula>$V428=1</formula>
    </cfRule>
  </conditionalFormatting>
  <conditionalFormatting sqref="H428">
    <cfRule type="expression" dxfId="3351" priority="4037">
      <formula>$V428=4</formula>
    </cfRule>
    <cfRule type="expression" dxfId="3350" priority="4038">
      <formula>$V428=3</formula>
    </cfRule>
    <cfRule type="expression" dxfId="3349" priority="4039">
      <formula>$V428=2</formula>
    </cfRule>
    <cfRule type="expression" dxfId="3348" priority="4040">
      <formula>$V428=1</formula>
    </cfRule>
  </conditionalFormatting>
  <conditionalFormatting sqref="H428">
    <cfRule type="expression" dxfId="3347" priority="4029">
      <formula>#REF!=4</formula>
    </cfRule>
    <cfRule type="expression" dxfId="3346" priority="4030">
      <formula>#REF!=3</formula>
    </cfRule>
    <cfRule type="expression" dxfId="3345" priority="4031">
      <formula>#REF!=2</formula>
    </cfRule>
    <cfRule type="expression" dxfId="3344" priority="4032">
      <formula>#REF!=1</formula>
    </cfRule>
    <cfRule type="expression" dxfId="3343" priority="4033">
      <formula>#REF!=4</formula>
    </cfRule>
    <cfRule type="expression" dxfId="3342" priority="4034">
      <formula>#REF!=3</formula>
    </cfRule>
    <cfRule type="expression" dxfId="3341" priority="4035">
      <formula>#REF!=2</formula>
    </cfRule>
    <cfRule type="expression" dxfId="3340" priority="4036">
      <formula>#REF!=1</formula>
    </cfRule>
  </conditionalFormatting>
  <conditionalFormatting sqref="G428:G431">
    <cfRule type="expression" dxfId="3339" priority="4025">
      <formula>$V428=4</formula>
    </cfRule>
    <cfRule type="expression" dxfId="3338" priority="4026">
      <formula>$V428=3</formula>
    </cfRule>
    <cfRule type="expression" dxfId="3337" priority="4027">
      <formula>$V428=2</formula>
    </cfRule>
    <cfRule type="expression" dxfId="3336" priority="4028">
      <formula>$V428=1</formula>
    </cfRule>
  </conditionalFormatting>
  <conditionalFormatting sqref="G428:G431">
    <cfRule type="expression" dxfId="3335" priority="4017">
      <formula>#REF!=4</formula>
    </cfRule>
    <cfRule type="expression" dxfId="3334" priority="4018">
      <formula>#REF!=3</formula>
    </cfRule>
    <cfRule type="expression" dxfId="3333" priority="4019">
      <formula>#REF!=2</formula>
    </cfRule>
    <cfRule type="expression" dxfId="3332" priority="4020">
      <formula>#REF!=1</formula>
    </cfRule>
    <cfRule type="expression" dxfId="3331" priority="4021">
      <formula>#REF!=4</formula>
    </cfRule>
    <cfRule type="expression" dxfId="3330" priority="4022">
      <formula>#REF!=3</formula>
    </cfRule>
    <cfRule type="expression" dxfId="3329" priority="4023">
      <formula>#REF!=2</formula>
    </cfRule>
    <cfRule type="expression" dxfId="3328" priority="4024">
      <formula>#REF!=1</formula>
    </cfRule>
  </conditionalFormatting>
  <conditionalFormatting sqref="G428:G431">
    <cfRule type="expression" dxfId="3327" priority="4009">
      <formula>#REF!=4</formula>
    </cfRule>
    <cfRule type="expression" dxfId="3326" priority="4010">
      <formula>#REF!=3</formula>
    </cfRule>
    <cfRule type="expression" dxfId="3325" priority="4011">
      <formula>#REF!=2</formula>
    </cfRule>
    <cfRule type="expression" dxfId="3324" priority="4012">
      <formula>#REF!=1</formula>
    </cfRule>
    <cfRule type="expression" dxfId="3323" priority="4013">
      <formula>#REF!=4</formula>
    </cfRule>
    <cfRule type="expression" dxfId="3322" priority="4014">
      <formula>#REF!=3</formula>
    </cfRule>
    <cfRule type="expression" dxfId="3321" priority="4015">
      <formula>#REF!=2</formula>
    </cfRule>
    <cfRule type="expression" dxfId="3320" priority="4016">
      <formula>#REF!=1</formula>
    </cfRule>
  </conditionalFormatting>
  <conditionalFormatting sqref="F428:F431">
    <cfRule type="expression" dxfId="3319" priority="4005">
      <formula>$V428=4</formula>
    </cfRule>
    <cfRule type="expression" dxfId="3318" priority="4006">
      <formula>$V428=3</formula>
    </cfRule>
    <cfRule type="expression" dxfId="3317" priority="4007">
      <formula>$V428=2</formula>
    </cfRule>
    <cfRule type="expression" dxfId="3316" priority="4008">
      <formula>$V428=1</formula>
    </cfRule>
  </conditionalFormatting>
  <conditionalFormatting sqref="F428:F431">
    <cfRule type="expression" dxfId="3315" priority="3997">
      <formula>#REF!=4</formula>
    </cfRule>
    <cfRule type="expression" dxfId="3314" priority="3998">
      <formula>#REF!=3</formula>
    </cfRule>
    <cfRule type="expression" dxfId="3313" priority="3999">
      <formula>#REF!=2</formula>
    </cfRule>
    <cfRule type="expression" dxfId="3312" priority="4000">
      <formula>#REF!=1</formula>
    </cfRule>
    <cfRule type="expression" dxfId="3311" priority="4001">
      <formula>#REF!=4</formula>
    </cfRule>
    <cfRule type="expression" dxfId="3310" priority="4002">
      <formula>#REF!=3</formula>
    </cfRule>
    <cfRule type="expression" dxfId="3309" priority="4003">
      <formula>#REF!=2</formula>
    </cfRule>
    <cfRule type="expression" dxfId="3308" priority="4004">
      <formula>#REF!=1</formula>
    </cfRule>
  </conditionalFormatting>
  <conditionalFormatting sqref="F428:F431">
    <cfRule type="expression" dxfId="3307" priority="3989">
      <formula>#REF!=4</formula>
    </cfRule>
    <cfRule type="expression" dxfId="3306" priority="3990">
      <formula>#REF!=3</formula>
    </cfRule>
    <cfRule type="expression" dxfId="3305" priority="3991">
      <formula>#REF!=2</formula>
    </cfRule>
    <cfRule type="expression" dxfId="3304" priority="3992">
      <formula>#REF!=1</formula>
    </cfRule>
    <cfRule type="expression" dxfId="3303" priority="3993">
      <formula>#REF!=4</formula>
    </cfRule>
    <cfRule type="expression" dxfId="3302" priority="3994">
      <formula>#REF!=3</formula>
    </cfRule>
    <cfRule type="expression" dxfId="3301" priority="3995">
      <formula>#REF!=2</formula>
    </cfRule>
    <cfRule type="expression" dxfId="3300" priority="3996">
      <formula>#REF!=1</formula>
    </cfRule>
  </conditionalFormatting>
  <conditionalFormatting sqref="S431">
    <cfRule type="expression" dxfId="3299" priority="3961">
      <formula>$V431=4</formula>
    </cfRule>
    <cfRule type="expression" dxfId="3298" priority="3962">
      <formula>$V431=3</formula>
    </cfRule>
    <cfRule type="expression" dxfId="3297" priority="3963">
      <formula>$V431=2</formula>
    </cfRule>
    <cfRule type="expression" dxfId="3296" priority="3964">
      <formula>$V431=1</formula>
    </cfRule>
  </conditionalFormatting>
  <conditionalFormatting sqref="U427:U428">
    <cfRule type="expression" dxfId="3295" priority="3957">
      <formula>$V427=4</formula>
    </cfRule>
    <cfRule type="expression" dxfId="3294" priority="3958">
      <formula>$V427=3</formula>
    </cfRule>
    <cfRule type="expression" dxfId="3293" priority="3959">
      <formula>$V427=2</formula>
    </cfRule>
    <cfRule type="expression" dxfId="3292" priority="3960">
      <formula>$V427=1</formula>
    </cfRule>
  </conditionalFormatting>
  <conditionalFormatting sqref="U427:U428">
    <cfRule type="expression" dxfId="3291" priority="3953">
      <formula>$V427=4</formula>
    </cfRule>
    <cfRule type="expression" dxfId="3290" priority="3954">
      <formula>$V427=3</formula>
    </cfRule>
    <cfRule type="expression" dxfId="3289" priority="3955">
      <formula>$V427=2</formula>
    </cfRule>
    <cfRule type="expression" dxfId="3288" priority="3956">
      <formula>$V427=1</formula>
    </cfRule>
  </conditionalFormatting>
  <conditionalFormatting sqref="U427:U428">
    <cfRule type="expression" dxfId="3287" priority="3949">
      <formula>$V427=4</formula>
    </cfRule>
    <cfRule type="expression" dxfId="3286" priority="3950">
      <formula>$V427=3</formula>
    </cfRule>
    <cfRule type="expression" dxfId="3285" priority="3951">
      <formula>$V427=2</formula>
    </cfRule>
    <cfRule type="expression" dxfId="3284" priority="3952">
      <formula>$V427=1</formula>
    </cfRule>
  </conditionalFormatting>
  <conditionalFormatting sqref="S430">
    <cfRule type="expression" dxfId="3283" priority="3921">
      <formula>$V430=4</formula>
    </cfRule>
    <cfRule type="expression" dxfId="3282" priority="3922">
      <formula>$V430=3</formula>
    </cfRule>
    <cfRule type="expression" dxfId="3281" priority="3923">
      <formula>$V430=2</formula>
    </cfRule>
    <cfRule type="expression" dxfId="3280" priority="3924">
      <formula>$V430=1</formula>
    </cfRule>
  </conditionalFormatting>
  <conditionalFormatting sqref="H430">
    <cfRule type="expression" dxfId="3279" priority="3917">
      <formula>$V430=4</formula>
    </cfRule>
    <cfRule type="expression" dxfId="3278" priority="3918">
      <formula>$V430=3</formula>
    </cfRule>
    <cfRule type="expression" dxfId="3277" priority="3919">
      <formula>$V430=2</formula>
    </cfRule>
    <cfRule type="expression" dxfId="3276" priority="3920">
      <formula>$V430=1</formula>
    </cfRule>
  </conditionalFormatting>
  <conditionalFormatting sqref="H430">
    <cfRule type="expression" dxfId="3275" priority="3909">
      <formula>#REF!=4</formula>
    </cfRule>
    <cfRule type="expression" dxfId="3274" priority="3910">
      <formula>#REF!=3</formula>
    </cfRule>
    <cfRule type="expression" dxfId="3273" priority="3911">
      <formula>#REF!=2</formula>
    </cfRule>
    <cfRule type="expression" dxfId="3272" priority="3912">
      <formula>#REF!=1</formula>
    </cfRule>
    <cfRule type="expression" dxfId="3271" priority="3913">
      <formula>#REF!=4</formula>
    </cfRule>
    <cfRule type="expression" dxfId="3270" priority="3914">
      <formula>#REF!=3</formula>
    </cfRule>
    <cfRule type="expression" dxfId="3269" priority="3915">
      <formula>#REF!=2</formula>
    </cfRule>
    <cfRule type="expression" dxfId="3268" priority="3916">
      <formula>#REF!=1</formula>
    </cfRule>
  </conditionalFormatting>
  <conditionalFormatting sqref="H430">
    <cfRule type="expression" dxfId="3267" priority="3905">
      <formula>$V430=4</formula>
    </cfRule>
    <cfRule type="expression" dxfId="3266" priority="3906">
      <formula>$V430=3</formula>
    </cfRule>
    <cfRule type="expression" dxfId="3265" priority="3907">
      <formula>$V430=2</formula>
    </cfRule>
    <cfRule type="expression" dxfId="3264" priority="3908">
      <formula>$V430=1</formula>
    </cfRule>
  </conditionalFormatting>
  <conditionalFormatting sqref="H430">
    <cfRule type="expression" dxfId="3263" priority="3897">
      <formula>#REF!=4</formula>
    </cfRule>
    <cfRule type="expression" dxfId="3262" priority="3898">
      <formula>#REF!=3</formula>
    </cfRule>
    <cfRule type="expression" dxfId="3261" priority="3899">
      <formula>#REF!=2</formula>
    </cfRule>
    <cfRule type="expression" dxfId="3260" priority="3900">
      <formula>#REF!=1</formula>
    </cfRule>
    <cfRule type="expression" dxfId="3259" priority="3901">
      <formula>#REF!=4</formula>
    </cfRule>
    <cfRule type="expression" dxfId="3258" priority="3902">
      <formula>#REF!=3</formula>
    </cfRule>
    <cfRule type="expression" dxfId="3257" priority="3903">
      <formula>#REF!=2</formula>
    </cfRule>
    <cfRule type="expression" dxfId="3256" priority="3904">
      <formula>#REF!=1</formula>
    </cfRule>
  </conditionalFormatting>
  <conditionalFormatting sqref="H431">
    <cfRule type="expression" dxfId="3255" priority="3893">
      <formula>$V431=4</formula>
    </cfRule>
    <cfRule type="expression" dxfId="3254" priority="3894">
      <formula>$V431=3</formula>
    </cfRule>
    <cfRule type="expression" dxfId="3253" priority="3895">
      <formula>$V431=2</formula>
    </cfRule>
    <cfRule type="expression" dxfId="3252" priority="3896">
      <formula>$V431=1</formula>
    </cfRule>
  </conditionalFormatting>
  <conditionalFormatting sqref="H431">
    <cfRule type="expression" dxfId="3251" priority="3885">
      <formula>#REF!=4</formula>
    </cfRule>
    <cfRule type="expression" dxfId="3250" priority="3886">
      <formula>#REF!=3</formula>
    </cfRule>
    <cfRule type="expression" dxfId="3249" priority="3887">
      <formula>#REF!=2</formula>
    </cfRule>
    <cfRule type="expression" dxfId="3248" priority="3888">
      <formula>#REF!=1</formula>
    </cfRule>
    <cfRule type="expression" dxfId="3247" priority="3889">
      <formula>#REF!=4</formula>
    </cfRule>
    <cfRule type="expression" dxfId="3246" priority="3890">
      <formula>#REF!=3</formula>
    </cfRule>
    <cfRule type="expression" dxfId="3245" priority="3891">
      <formula>#REF!=2</formula>
    </cfRule>
    <cfRule type="expression" dxfId="3244" priority="3892">
      <formula>#REF!=1</formula>
    </cfRule>
  </conditionalFormatting>
  <conditionalFormatting sqref="U431:V431">
    <cfRule type="expression" dxfId="3243" priority="3881">
      <formula>$V431=4</formula>
    </cfRule>
    <cfRule type="expression" dxfId="3242" priority="3882">
      <formula>$V431=3</formula>
    </cfRule>
    <cfRule type="expression" dxfId="3241" priority="3883">
      <formula>$V431=2</formula>
    </cfRule>
    <cfRule type="expression" dxfId="3240" priority="3884">
      <formula>$V431=1</formula>
    </cfRule>
  </conditionalFormatting>
  <conditionalFormatting sqref="U431">
    <cfRule type="expression" dxfId="3239" priority="3877">
      <formula>$V431=4</formula>
    </cfRule>
    <cfRule type="expression" dxfId="3238" priority="3878">
      <formula>$V431=3</formula>
    </cfRule>
    <cfRule type="expression" dxfId="3237" priority="3879">
      <formula>$V431=2</formula>
    </cfRule>
    <cfRule type="expression" dxfId="3236" priority="3880">
      <formula>$V431=1</formula>
    </cfRule>
  </conditionalFormatting>
  <conditionalFormatting sqref="U431">
    <cfRule type="expression" dxfId="3235" priority="3873">
      <formula>$V431=4</formula>
    </cfRule>
    <cfRule type="expression" dxfId="3234" priority="3874">
      <formula>$V431=3</formula>
    </cfRule>
    <cfRule type="expression" dxfId="3233" priority="3875">
      <formula>$V431=2</formula>
    </cfRule>
    <cfRule type="expression" dxfId="3232" priority="3876">
      <formula>$V431=1</formula>
    </cfRule>
  </conditionalFormatting>
  <conditionalFormatting sqref="U431">
    <cfRule type="expression" dxfId="3231" priority="3869">
      <formula>$V431=4</formula>
    </cfRule>
    <cfRule type="expression" dxfId="3230" priority="3870">
      <formula>$V431=3</formula>
    </cfRule>
    <cfRule type="expression" dxfId="3229" priority="3871">
      <formula>$V431=2</formula>
    </cfRule>
    <cfRule type="expression" dxfId="3228" priority="3872">
      <formula>$V431=1</formula>
    </cfRule>
  </conditionalFormatting>
  <conditionalFormatting sqref="K432:K443 I432:I449 I444:K457 K459:K463 I458:I472 I464:K511">
    <cfRule type="expression" dxfId="3227" priority="3861">
      <formula>#REF!=4</formula>
    </cfRule>
    <cfRule type="expression" dxfId="3226" priority="3862">
      <formula>#REF!=3</formula>
    </cfRule>
    <cfRule type="expression" dxfId="3225" priority="3863">
      <formula>#REF!=2</formula>
    </cfRule>
    <cfRule type="expression" dxfId="3224" priority="3864">
      <formula>#REF!=1</formula>
    </cfRule>
    <cfRule type="expression" dxfId="3223" priority="3865">
      <formula>#REF!=4</formula>
    </cfRule>
    <cfRule type="expression" dxfId="3222" priority="3866">
      <formula>#REF!=3</formula>
    </cfRule>
    <cfRule type="expression" dxfId="3221" priority="3867">
      <formula>#REF!=2</formula>
    </cfRule>
    <cfRule type="expression" dxfId="3220" priority="3868">
      <formula>#REF!=1</formula>
    </cfRule>
  </conditionalFormatting>
  <conditionalFormatting sqref="Q432:R432 W432:W443 K432:L443 N432:N443 Q438:R439 R433:R437 Q445:R445 R440:R443 W445:W462 I432:I449 I444:N457 N458 T445:T477 Q463:R463 R458:R462 K459:L463 W464:W477 I458:I472 N464:N472 I464:L472 R464:R471 Q472:R476 W479:W487 Q486:R486 Q477:Q478 Q491:R491 T491 W491 R481:R485 W493:W500 T493:T500 Q500:R500 T481:T487 Q448:R457 Q446:Q447 I473:N500 I501:L501 T502:T511 W502:W505 I502:N502 I503:K505 W507:W511 T432:T443 R493:R499 I506:N511 Q502:R511">
    <cfRule type="expression" dxfId="3219" priority="3857">
      <formula>$V432=4</formula>
    </cfRule>
    <cfRule type="expression" dxfId="3218" priority="3858">
      <formula>$V432=3</formula>
    </cfRule>
    <cfRule type="expression" dxfId="3217" priority="3859">
      <formula>$V432=2</formula>
    </cfRule>
    <cfRule type="expression" dxfId="3216" priority="3860">
      <formula>$V432=1</formula>
    </cfRule>
  </conditionalFormatting>
  <conditionalFormatting sqref="J444:J457 J464:J511">
    <cfRule type="expression" dxfId="3215" priority="3853">
      <formula>#REF!=4</formula>
    </cfRule>
    <cfRule type="expression" dxfId="3214" priority="3854">
      <formula>#REF!=3</formula>
    </cfRule>
    <cfRule type="expression" dxfId="3213" priority="3855">
      <formula>#REF!=2</formula>
    </cfRule>
    <cfRule type="expression" dxfId="3212" priority="3856">
      <formula>#REF!=1</formula>
    </cfRule>
  </conditionalFormatting>
  <conditionalFormatting sqref="B432:B457 D432:D457 B459:B462 B464:B478 D459:D487 B481:B502 B506:B511 D491:D511">
    <cfRule type="expression" dxfId="3211" priority="3849">
      <formula>$V432=4</formula>
    </cfRule>
    <cfRule type="expression" dxfId="3210" priority="3850">
      <formula>$V432=3</formula>
    </cfRule>
    <cfRule type="expression" dxfId="3209" priority="3851">
      <formula>$V432=2</formula>
    </cfRule>
    <cfRule type="expression" dxfId="3208" priority="3852">
      <formula>$V432=1</formula>
    </cfRule>
  </conditionalFormatting>
  <conditionalFormatting sqref="P491">
    <cfRule type="expression" dxfId="3207" priority="3845">
      <formula>$V491=4</formula>
    </cfRule>
    <cfRule type="expression" dxfId="3206" priority="3846">
      <formula>$V491=3</formula>
    </cfRule>
    <cfRule type="expression" dxfId="3205" priority="3847">
      <formula>$V491=2</formula>
    </cfRule>
    <cfRule type="expression" dxfId="3204" priority="3848">
      <formula>$V491=1</formula>
    </cfRule>
  </conditionalFormatting>
  <conditionalFormatting sqref="C473:C478 A446:A457 A463:A487 C491:C502 A491:A511 C506:C511">
    <cfRule type="expression" dxfId="3203" priority="3837">
      <formula>$V446=4</formula>
    </cfRule>
    <cfRule type="expression" dxfId="3202" priority="3838">
      <formula>$V446=3</formula>
    </cfRule>
    <cfRule type="expression" dxfId="3201" priority="3839">
      <formula>$V446=2</formula>
    </cfRule>
    <cfRule type="expression" dxfId="3200" priority="3840">
      <formula>$V446=1</formula>
    </cfRule>
  </conditionalFormatting>
  <conditionalFormatting sqref="X473:Y487 X491:Y491 X500:Y500 X506:Y511">
    <cfRule type="expression" dxfId="3199" priority="3833">
      <formula>$V473=4</formula>
    </cfRule>
    <cfRule type="expression" dxfId="3198" priority="3834">
      <formula>$V473=3</formula>
    </cfRule>
    <cfRule type="expression" dxfId="3197" priority="3835">
      <formula>$V473=2</formula>
    </cfRule>
    <cfRule type="expression" dxfId="3196" priority="3836">
      <formula>$V473=1</formula>
    </cfRule>
  </conditionalFormatting>
  <conditionalFormatting sqref="X473:Y487 X491:Y491 X500:Y500 X506:Y511">
    <cfRule type="expression" dxfId="3195" priority="3829">
      <formula>#REF!=4</formula>
    </cfRule>
    <cfRule type="expression" dxfId="3194" priority="3830">
      <formula>#REF!=3</formula>
    </cfRule>
    <cfRule type="expression" dxfId="3193" priority="3831">
      <formula>#REF!=2</formula>
    </cfRule>
    <cfRule type="expression" dxfId="3192" priority="3832">
      <formula>#REF!=1</formula>
    </cfRule>
  </conditionalFormatting>
  <conditionalFormatting sqref="E432 E444 E446 E463:E473 E481:E482 E486 E493:E502 E506:E511">
    <cfRule type="expression" dxfId="3191" priority="3825">
      <formula>$V432=4</formula>
    </cfRule>
    <cfRule type="expression" dxfId="3190" priority="3826">
      <formula>$V432=3</formula>
    </cfRule>
    <cfRule type="expression" dxfId="3189" priority="3827">
      <formula>$V432=2</formula>
    </cfRule>
    <cfRule type="expression" dxfId="3188" priority="3828">
      <formula>$V432=1</formula>
    </cfRule>
  </conditionalFormatting>
  <conditionalFormatting sqref="G506:G511">
    <cfRule type="expression" dxfId="3187" priority="3821">
      <formula>$V506=4</formula>
    </cfRule>
    <cfRule type="expression" dxfId="3186" priority="3822">
      <formula>$V506=3</formula>
    </cfRule>
    <cfRule type="expression" dxfId="3185" priority="3823">
      <formula>$V506=2</formula>
    </cfRule>
    <cfRule type="expression" dxfId="3184" priority="3824">
      <formula>$V506=1</formula>
    </cfRule>
  </conditionalFormatting>
  <conditionalFormatting sqref="G506:G511">
    <cfRule type="expression" dxfId="3183" priority="3813">
      <formula>#REF!=4</formula>
    </cfRule>
    <cfRule type="expression" dxfId="3182" priority="3814">
      <formula>#REF!=3</formula>
    </cfRule>
    <cfRule type="expression" dxfId="3181" priority="3815">
      <formula>#REF!=2</formula>
    </cfRule>
    <cfRule type="expression" dxfId="3180" priority="3816">
      <formula>#REF!=1</formula>
    </cfRule>
    <cfRule type="expression" dxfId="3179" priority="3817">
      <formula>#REF!=4</formula>
    </cfRule>
    <cfRule type="expression" dxfId="3178" priority="3818">
      <formula>#REF!=3</formula>
    </cfRule>
    <cfRule type="expression" dxfId="3177" priority="3819">
      <formula>#REF!=2</formula>
    </cfRule>
    <cfRule type="expression" dxfId="3176" priority="3820">
      <formula>#REF!=1</formula>
    </cfRule>
  </conditionalFormatting>
  <conditionalFormatting sqref="G506:G511">
    <cfRule type="expression" dxfId="3175" priority="3805">
      <formula>#REF!=4</formula>
    </cfRule>
    <cfRule type="expression" dxfId="3174" priority="3806">
      <formula>#REF!=3</formula>
    </cfRule>
    <cfRule type="expression" dxfId="3173" priority="3807">
      <formula>#REF!=2</formula>
    </cfRule>
    <cfRule type="expression" dxfId="3172" priority="3808">
      <formula>#REF!=1</formula>
    </cfRule>
    <cfRule type="expression" dxfId="3171" priority="3809">
      <formula>#REF!=4</formula>
    </cfRule>
    <cfRule type="expression" dxfId="3170" priority="3810">
      <formula>#REF!=3</formula>
    </cfRule>
    <cfRule type="expression" dxfId="3169" priority="3811">
      <formula>#REF!=2</formula>
    </cfRule>
    <cfRule type="expression" dxfId="3168" priority="3812">
      <formula>#REF!=1</formula>
    </cfRule>
  </conditionalFormatting>
  <conditionalFormatting sqref="F506:F511">
    <cfRule type="expression" dxfId="3167" priority="3801">
      <formula>$V506=4</formula>
    </cfRule>
    <cfRule type="expression" dxfId="3166" priority="3802">
      <formula>$V506=3</formula>
    </cfRule>
    <cfRule type="expression" dxfId="3165" priority="3803">
      <formula>$V506=2</formula>
    </cfRule>
    <cfRule type="expression" dxfId="3164" priority="3804">
      <formula>$V506=1</formula>
    </cfRule>
  </conditionalFormatting>
  <conditionalFormatting sqref="F506:F511">
    <cfRule type="expression" dxfId="3163" priority="3793">
      <formula>#REF!=4</formula>
    </cfRule>
    <cfRule type="expression" dxfId="3162" priority="3794">
      <formula>#REF!=3</formula>
    </cfRule>
    <cfRule type="expression" dxfId="3161" priority="3795">
      <formula>#REF!=2</formula>
    </cfRule>
    <cfRule type="expression" dxfId="3160" priority="3796">
      <formula>#REF!=1</formula>
    </cfRule>
    <cfRule type="expression" dxfId="3159" priority="3797">
      <formula>#REF!=4</formula>
    </cfRule>
    <cfRule type="expression" dxfId="3158" priority="3798">
      <formula>#REF!=3</formula>
    </cfRule>
    <cfRule type="expression" dxfId="3157" priority="3799">
      <formula>#REF!=2</formula>
    </cfRule>
    <cfRule type="expression" dxfId="3156" priority="3800">
      <formula>#REF!=1</formula>
    </cfRule>
  </conditionalFormatting>
  <conditionalFormatting sqref="F506:F511">
    <cfRule type="expression" dxfId="3155" priority="3785">
      <formula>#REF!=4</formula>
    </cfRule>
    <cfRule type="expression" dxfId="3154" priority="3786">
      <formula>#REF!=3</formula>
    </cfRule>
    <cfRule type="expression" dxfId="3153" priority="3787">
      <formula>#REF!=2</formula>
    </cfRule>
    <cfRule type="expression" dxfId="3152" priority="3788">
      <formula>#REF!=1</formula>
    </cfRule>
    <cfRule type="expression" dxfId="3151" priority="3789">
      <formula>#REF!=4</formula>
    </cfRule>
    <cfRule type="expression" dxfId="3150" priority="3790">
      <formula>#REF!=3</formula>
    </cfRule>
    <cfRule type="expression" dxfId="3149" priority="3791">
      <formula>#REF!=2</formula>
    </cfRule>
    <cfRule type="expression" dxfId="3148" priority="3792">
      <formula>#REF!=1</formula>
    </cfRule>
  </conditionalFormatting>
  <conditionalFormatting sqref="S432:S488 S510:S511">
    <cfRule type="expression" dxfId="3147" priority="3781">
      <formula>$V432=4</formula>
    </cfRule>
    <cfRule type="expression" dxfId="3146" priority="3782">
      <formula>$V432=3</formula>
    </cfRule>
    <cfRule type="expression" dxfId="3145" priority="3783">
      <formula>$V432=2</formula>
    </cfRule>
    <cfRule type="expression" dxfId="3144" priority="3784">
      <formula>$V432=1</formula>
    </cfRule>
  </conditionalFormatting>
  <conditionalFormatting sqref="H432 H436 H438:H439 H445 H486 H491 H500 H489 H506:H511">
    <cfRule type="expression" dxfId="3143" priority="3777">
      <formula>$V432=4</formula>
    </cfRule>
    <cfRule type="expression" dxfId="3142" priority="3778">
      <formula>$V432=3</formula>
    </cfRule>
    <cfRule type="expression" dxfId="3141" priority="3779">
      <formula>$V432=2</formula>
    </cfRule>
    <cfRule type="expression" dxfId="3140" priority="3780">
      <formula>$V432=1</formula>
    </cfRule>
  </conditionalFormatting>
  <conditionalFormatting sqref="H432 H436 H438:H439 H445 H486 H491 H500 H489 H506:H511">
    <cfRule type="expression" dxfId="3139" priority="3769">
      <formula>#REF!=4</formula>
    </cfRule>
    <cfRule type="expression" dxfId="3138" priority="3770">
      <formula>#REF!=3</formula>
    </cfRule>
    <cfRule type="expression" dxfId="3137" priority="3771">
      <formula>#REF!=2</formula>
    </cfRule>
    <cfRule type="expression" dxfId="3136" priority="3772">
      <formula>#REF!=1</formula>
    </cfRule>
    <cfRule type="expression" dxfId="3135" priority="3773">
      <formula>#REF!=4</formula>
    </cfRule>
    <cfRule type="expression" dxfId="3134" priority="3774">
      <formula>#REF!=3</formula>
    </cfRule>
    <cfRule type="expression" dxfId="3133" priority="3775">
      <formula>#REF!=2</formula>
    </cfRule>
    <cfRule type="expression" dxfId="3132" priority="3776">
      <formula>#REF!=1</formula>
    </cfRule>
  </conditionalFormatting>
  <conditionalFormatting sqref="U432:V432 V453:V455 V457:V462 V464:V477 V491 U486:V486 V487 U452:V452 V445:V451 U456:V456 V479:V485 V502 V433:V443 V493:V500 U503:V511">
    <cfRule type="expression" dxfId="3131" priority="3765">
      <formula>$V432=4</formula>
    </cfRule>
    <cfRule type="expression" dxfId="3130" priority="3766">
      <formula>$V432=3</formula>
    </cfRule>
    <cfRule type="expression" dxfId="3129" priority="3767">
      <formula>$V432=2</formula>
    </cfRule>
    <cfRule type="expression" dxfId="3128" priority="3768">
      <formula>$V432=1</formula>
    </cfRule>
  </conditionalFormatting>
  <conditionalFormatting sqref="U432 U486 U452 U456 U503:U511">
    <cfRule type="expression" dxfId="3127" priority="3761">
      <formula>$V432=4</formula>
    </cfRule>
    <cfRule type="expression" dxfId="3126" priority="3762">
      <formula>$V432=3</formula>
    </cfRule>
    <cfRule type="expression" dxfId="3125" priority="3763">
      <formula>$V432=2</formula>
    </cfRule>
    <cfRule type="expression" dxfId="3124" priority="3764">
      <formula>$V432=1</formula>
    </cfRule>
  </conditionalFormatting>
  <conditionalFormatting sqref="U432 U486 U452 U456 U503:U511">
    <cfRule type="expression" dxfId="3123" priority="3757">
      <formula>$V432=4</formula>
    </cfRule>
    <cfRule type="expression" dxfId="3122" priority="3758">
      <formula>$V432=3</formula>
    </cfRule>
    <cfRule type="expression" dxfId="3121" priority="3759">
      <formula>$V432=2</formula>
    </cfRule>
    <cfRule type="expression" dxfId="3120" priority="3760">
      <formula>$V432=1</formula>
    </cfRule>
  </conditionalFormatting>
  <conditionalFormatting sqref="U432 U486 U452 U456 U503:U511">
    <cfRule type="expression" dxfId="3119" priority="3753">
      <formula>$V432=4</formula>
    </cfRule>
    <cfRule type="expression" dxfId="3118" priority="3754">
      <formula>$V432=3</formula>
    </cfRule>
    <cfRule type="expression" dxfId="3117" priority="3755">
      <formula>$V432=2</formula>
    </cfRule>
    <cfRule type="expression" dxfId="3116" priority="3756">
      <formula>$V432=1</formula>
    </cfRule>
  </conditionalFormatting>
  <conditionalFormatting sqref="G432">
    <cfRule type="expression" dxfId="3115" priority="3749">
      <formula>$V432=4</formula>
    </cfRule>
    <cfRule type="expression" dxfId="3114" priority="3750">
      <formula>$V432=3</formula>
    </cfRule>
    <cfRule type="expression" dxfId="3113" priority="3751">
      <formula>$V432=2</formula>
    </cfRule>
    <cfRule type="expression" dxfId="3112" priority="3752">
      <formula>$V432=1</formula>
    </cfRule>
  </conditionalFormatting>
  <conditionalFormatting sqref="G432">
    <cfRule type="expression" dxfId="3111" priority="3741">
      <formula>#REF!=4</formula>
    </cfRule>
    <cfRule type="expression" dxfId="3110" priority="3742">
      <formula>#REF!=3</formula>
    </cfRule>
    <cfRule type="expression" dxfId="3109" priority="3743">
      <formula>#REF!=2</formula>
    </cfRule>
    <cfRule type="expression" dxfId="3108" priority="3744">
      <formula>#REF!=1</formula>
    </cfRule>
    <cfRule type="expression" dxfId="3107" priority="3745">
      <formula>#REF!=4</formula>
    </cfRule>
    <cfRule type="expression" dxfId="3106" priority="3746">
      <formula>#REF!=3</formula>
    </cfRule>
    <cfRule type="expression" dxfId="3105" priority="3747">
      <formula>#REF!=2</formula>
    </cfRule>
    <cfRule type="expression" dxfId="3104" priority="3748">
      <formula>#REF!=1</formula>
    </cfRule>
  </conditionalFormatting>
  <conditionalFormatting sqref="G432">
    <cfRule type="expression" dxfId="3103" priority="3733">
      <formula>#REF!=4</formula>
    </cfRule>
    <cfRule type="expression" dxfId="3102" priority="3734">
      <formula>#REF!=3</formula>
    </cfRule>
    <cfRule type="expression" dxfId="3101" priority="3735">
      <formula>#REF!=2</formula>
    </cfRule>
    <cfRule type="expression" dxfId="3100" priority="3736">
      <formula>#REF!=1</formula>
    </cfRule>
    <cfRule type="expression" dxfId="3099" priority="3737">
      <formula>#REF!=4</formula>
    </cfRule>
    <cfRule type="expression" dxfId="3098" priority="3738">
      <formula>#REF!=3</formula>
    </cfRule>
    <cfRule type="expression" dxfId="3097" priority="3739">
      <formula>#REF!=2</formula>
    </cfRule>
    <cfRule type="expression" dxfId="3096" priority="3740">
      <formula>#REF!=1</formula>
    </cfRule>
  </conditionalFormatting>
  <conditionalFormatting sqref="F432">
    <cfRule type="expression" dxfId="3095" priority="3729">
      <formula>$V432=4</formula>
    </cfRule>
    <cfRule type="expression" dxfId="3094" priority="3730">
      <formula>$V432=3</formula>
    </cfRule>
    <cfRule type="expression" dxfId="3093" priority="3731">
      <formula>$V432=2</formula>
    </cfRule>
    <cfRule type="expression" dxfId="3092" priority="3732">
      <formula>$V432=1</formula>
    </cfRule>
  </conditionalFormatting>
  <conditionalFormatting sqref="F432">
    <cfRule type="expression" dxfId="3091" priority="3721">
      <formula>#REF!=4</formula>
    </cfRule>
    <cfRule type="expression" dxfId="3090" priority="3722">
      <formula>#REF!=3</formula>
    </cfRule>
    <cfRule type="expression" dxfId="3089" priority="3723">
      <formula>#REF!=2</formula>
    </cfRule>
    <cfRule type="expression" dxfId="3088" priority="3724">
      <formula>#REF!=1</formula>
    </cfRule>
    <cfRule type="expression" dxfId="3087" priority="3725">
      <formula>#REF!=4</formula>
    </cfRule>
    <cfRule type="expression" dxfId="3086" priority="3726">
      <formula>#REF!=3</formula>
    </cfRule>
    <cfRule type="expression" dxfId="3085" priority="3727">
      <formula>#REF!=2</formula>
    </cfRule>
    <cfRule type="expression" dxfId="3084" priority="3728">
      <formula>#REF!=1</formula>
    </cfRule>
  </conditionalFormatting>
  <conditionalFormatting sqref="F432">
    <cfRule type="expression" dxfId="3083" priority="3713">
      <formula>#REF!=4</formula>
    </cfRule>
    <cfRule type="expression" dxfId="3082" priority="3714">
      <formula>#REF!=3</formula>
    </cfRule>
    <cfRule type="expression" dxfId="3081" priority="3715">
      <formula>#REF!=2</formula>
    </cfRule>
    <cfRule type="expression" dxfId="3080" priority="3716">
      <formula>#REF!=1</formula>
    </cfRule>
    <cfRule type="expression" dxfId="3079" priority="3717">
      <formula>#REF!=4</formula>
    </cfRule>
    <cfRule type="expression" dxfId="3078" priority="3718">
      <formula>#REF!=3</formula>
    </cfRule>
    <cfRule type="expression" dxfId="3077" priority="3719">
      <formula>#REF!=2</formula>
    </cfRule>
    <cfRule type="expression" dxfId="3076" priority="3720">
      <formula>#REF!=1</formula>
    </cfRule>
  </conditionalFormatting>
  <conditionalFormatting sqref="E433:E443">
    <cfRule type="expression" dxfId="3075" priority="3709">
      <formula>$V433=4</formula>
    </cfRule>
    <cfRule type="expression" dxfId="3074" priority="3710">
      <formula>$V433=3</formula>
    </cfRule>
    <cfRule type="expression" dxfId="3073" priority="3711">
      <formula>$V433=2</formula>
    </cfRule>
    <cfRule type="expression" dxfId="3072" priority="3712">
      <formula>$V433=1</formula>
    </cfRule>
  </conditionalFormatting>
  <conditionalFormatting sqref="G433:G443">
    <cfRule type="expression" dxfId="3071" priority="3705">
      <formula>$V433=4</formula>
    </cfRule>
    <cfRule type="expression" dxfId="3070" priority="3706">
      <formula>$V433=3</formula>
    </cfRule>
    <cfRule type="expression" dxfId="3069" priority="3707">
      <formula>$V433=2</formula>
    </cfRule>
    <cfRule type="expression" dxfId="3068" priority="3708">
      <formula>$V433=1</formula>
    </cfRule>
  </conditionalFormatting>
  <conditionalFormatting sqref="G433:G443">
    <cfRule type="expression" dxfId="3067" priority="3697">
      <formula>#REF!=4</formula>
    </cfRule>
    <cfRule type="expression" dxfId="3066" priority="3698">
      <formula>#REF!=3</formula>
    </cfRule>
    <cfRule type="expression" dxfId="3065" priority="3699">
      <formula>#REF!=2</formula>
    </cfRule>
    <cfRule type="expression" dxfId="3064" priority="3700">
      <formula>#REF!=1</formula>
    </cfRule>
    <cfRule type="expression" dxfId="3063" priority="3701">
      <formula>#REF!=4</formula>
    </cfRule>
    <cfRule type="expression" dxfId="3062" priority="3702">
      <formula>#REF!=3</formula>
    </cfRule>
    <cfRule type="expression" dxfId="3061" priority="3703">
      <formula>#REF!=2</formula>
    </cfRule>
    <cfRule type="expression" dxfId="3060" priority="3704">
      <formula>#REF!=1</formula>
    </cfRule>
  </conditionalFormatting>
  <conditionalFormatting sqref="G433:G443">
    <cfRule type="expression" dxfId="3059" priority="3689">
      <formula>#REF!=4</formula>
    </cfRule>
    <cfRule type="expression" dxfId="3058" priority="3690">
      <formula>#REF!=3</formula>
    </cfRule>
    <cfRule type="expression" dxfId="3057" priority="3691">
      <formula>#REF!=2</formula>
    </cfRule>
    <cfRule type="expression" dxfId="3056" priority="3692">
      <formula>#REF!=1</formula>
    </cfRule>
    <cfRule type="expression" dxfId="3055" priority="3693">
      <formula>#REF!=4</formula>
    </cfRule>
    <cfRule type="expression" dxfId="3054" priority="3694">
      <formula>#REF!=3</formula>
    </cfRule>
    <cfRule type="expression" dxfId="3053" priority="3695">
      <formula>#REF!=2</formula>
    </cfRule>
    <cfRule type="expression" dxfId="3052" priority="3696">
      <formula>#REF!=1</formula>
    </cfRule>
  </conditionalFormatting>
  <conditionalFormatting sqref="F433:F443">
    <cfRule type="expression" dxfId="3051" priority="3685">
      <formula>$V433=4</formula>
    </cfRule>
    <cfRule type="expression" dxfId="3050" priority="3686">
      <formula>$V433=3</formula>
    </cfRule>
    <cfRule type="expression" dxfId="3049" priority="3687">
      <formula>$V433=2</formula>
    </cfRule>
    <cfRule type="expression" dxfId="3048" priority="3688">
      <formula>$V433=1</formula>
    </cfRule>
  </conditionalFormatting>
  <conditionalFormatting sqref="F433:F443">
    <cfRule type="expression" dxfId="3047" priority="3677">
      <formula>#REF!=4</formula>
    </cfRule>
    <cfRule type="expression" dxfId="3046" priority="3678">
      <formula>#REF!=3</formula>
    </cfRule>
    <cfRule type="expression" dxfId="3045" priority="3679">
      <formula>#REF!=2</formula>
    </cfRule>
    <cfRule type="expression" dxfId="3044" priority="3680">
      <formula>#REF!=1</formula>
    </cfRule>
    <cfRule type="expression" dxfId="3043" priority="3681">
      <formula>#REF!=4</formula>
    </cfRule>
    <cfRule type="expression" dxfId="3042" priority="3682">
      <formula>#REF!=3</formula>
    </cfRule>
    <cfRule type="expression" dxfId="3041" priority="3683">
      <formula>#REF!=2</formula>
    </cfRule>
    <cfRule type="expression" dxfId="3040" priority="3684">
      <formula>#REF!=1</formula>
    </cfRule>
  </conditionalFormatting>
  <conditionalFormatting sqref="F433:F443">
    <cfRule type="expression" dxfId="3039" priority="3669">
      <formula>#REF!=4</formula>
    </cfRule>
    <cfRule type="expression" dxfId="3038" priority="3670">
      <formula>#REF!=3</formula>
    </cfRule>
    <cfRule type="expression" dxfId="3037" priority="3671">
      <formula>#REF!=2</formula>
    </cfRule>
    <cfRule type="expression" dxfId="3036" priority="3672">
      <formula>#REF!=1</formula>
    </cfRule>
    <cfRule type="expression" dxfId="3035" priority="3673">
      <formula>#REF!=4</formula>
    </cfRule>
    <cfRule type="expression" dxfId="3034" priority="3674">
      <formula>#REF!=3</formula>
    </cfRule>
    <cfRule type="expression" dxfId="3033" priority="3675">
      <formula>#REF!=2</formula>
    </cfRule>
    <cfRule type="expression" dxfId="3032" priority="3676">
      <formula>#REF!=1</formula>
    </cfRule>
  </conditionalFormatting>
  <conditionalFormatting sqref="H433:H435">
    <cfRule type="expression" dxfId="3031" priority="3665">
      <formula>$V433=4</formula>
    </cfRule>
    <cfRule type="expression" dxfId="3030" priority="3666">
      <formula>$V433=3</formula>
    </cfRule>
    <cfRule type="expression" dxfId="3029" priority="3667">
      <formula>$V433=2</formula>
    </cfRule>
    <cfRule type="expression" dxfId="3028" priority="3668">
      <formula>$V433=1</formula>
    </cfRule>
  </conditionalFormatting>
  <conditionalFormatting sqref="H433:H435">
    <cfRule type="expression" dxfId="3027" priority="3657">
      <formula>#REF!=4</formula>
    </cfRule>
    <cfRule type="expression" dxfId="3026" priority="3658">
      <formula>#REF!=3</formula>
    </cfRule>
    <cfRule type="expression" dxfId="3025" priority="3659">
      <formula>#REF!=2</formula>
    </cfRule>
    <cfRule type="expression" dxfId="3024" priority="3660">
      <formula>#REF!=1</formula>
    </cfRule>
    <cfRule type="expression" dxfId="3023" priority="3661">
      <formula>#REF!=4</formula>
    </cfRule>
    <cfRule type="expression" dxfId="3022" priority="3662">
      <formula>#REF!=3</formula>
    </cfRule>
    <cfRule type="expression" dxfId="3021" priority="3663">
      <formula>#REF!=2</formula>
    </cfRule>
    <cfRule type="expression" dxfId="3020" priority="3664">
      <formula>#REF!=1</formula>
    </cfRule>
  </conditionalFormatting>
  <conditionalFormatting sqref="H433:H435">
    <cfRule type="expression" dxfId="3019" priority="3653">
      <formula>$V433=4</formula>
    </cfRule>
    <cfRule type="expression" dxfId="3018" priority="3654">
      <formula>$V433=3</formula>
    </cfRule>
    <cfRule type="expression" dxfId="3017" priority="3655">
      <formula>$V433=2</formula>
    </cfRule>
    <cfRule type="expression" dxfId="3016" priority="3656">
      <formula>$V433=1</formula>
    </cfRule>
  </conditionalFormatting>
  <conditionalFormatting sqref="H433:H435">
    <cfRule type="expression" dxfId="3015" priority="3645">
      <formula>#REF!=4</formula>
    </cfRule>
    <cfRule type="expression" dxfId="3014" priority="3646">
      <formula>#REF!=3</formula>
    </cfRule>
    <cfRule type="expression" dxfId="3013" priority="3647">
      <formula>#REF!=2</formula>
    </cfRule>
    <cfRule type="expression" dxfId="3012" priority="3648">
      <formula>#REF!=1</formula>
    </cfRule>
    <cfRule type="expression" dxfId="3011" priority="3649">
      <formula>#REF!=4</formula>
    </cfRule>
    <cfRule type="expression" dxfId="3010" priority="3650">
      <formula>#REF!=3</formula>
    </cfRule>
    <cfRule type="expression" dxfId="3009" priority="3651">
      <formula>#REF!=2</formula>
    </cfRule>
    <cfRule type="expression" dxfId="3008" priority="3652">
      <formula>#REF!=1</formula>
    </cfRule>
  </conditionalFormatting>
  <conditionalFormatting sqref="U433:U435">
    <cfRule type="expression" dxfId="3007" priority="3641">
      <formula>$V433=4</formula>
    </cfRule>
    <cfRule type="expression" dxfId="3006" priority="3642">
      <formula>$V433=3</formula>
    </cfRule>
    <cfRule type="expression" dxfId="3005" priority="3643">
      <formula>$V433=2</formula>
    </cfRule>
    <cfRule type="expression" dxfId="3004" priority="3644">
      <formula>$V433=1</formula>
    </cfRule>
  </conditionalFormatting>
  <conditionalFormatting sqref="U436">
    <cfRule type="expression" dxfId="3003" priority="3637">
      <formula>$V436=4</formula>
    </cfRule>
    <cfRule type="expression" dxfId="3002" priority="3638">
      <formula>$V436=3</formula>
    </cfRule>
    <cfRule type="expression" dxfId="3001" priority="3639">
      <formula>$V436=2</formula>
    </cfRule>
    <cfRule type="expression" dxfId="3000" priority="3640">
      <formula>$V436=1</formula>
    </cfRule>
  </conditionalFormatting>
  <conditionalFormatting sqref="U436">
    <cfRule type="expression" dxfId="2999" priority="3633">
      <formula>$V436=4</formula>
    </cfRule>
    <cfRule type="expression" dxfId="2998" priority="3634">
      <formula>$V436=3</formula>
    </cfRule>
    <cfRule type="expression" dxfId="2997" priority="3635">
      <formula>$V436=2</formula>
    </cfRule>
    <cfRule type="expression" dxfId="2996" priority="3636">
      <formula>$V436=1</formula>
    </cfRule>
  </conditionalFormatting>
  <conditionalFormatting sqref="U436">
    <cfRule type="expression" dxfId="2995" priority="3629">
      <formula>$V436=4</formula>
    </cfRule>
    <cfRule type="expression" dxfId="2994" priority="3630">
      <formula>$V436=3</formula>
    </cfRule>
    <cfRule type="expression" dxfId="2993" priority="3631">
      <formula>$V436=2</formula>
    </cfRule>
    <cfRule type="expression" dxfId="2992" priority="3632">
      <formula>$V436=1</formula>
    </cfRule>
  </conditionalFormatting>
  <conditionalFormatting sqref="U436">
    <cfRule type="expression" dxfId="2991" priority="3625">
      <formula>$V436=4</formula>
    </cfRule>
    <cfRule type="expression" dxfId="2990" priority="3626">
      <formula>$V436=3</formula>
    </cfRule>
    <cfRule type="expression" dxfId="2989" priority="3627">
      <formula>$V436=2</formula>
    </cfRule>
    <cfRule type="expression" dxfId="2988" priority="3628">
      <formula>$V436=1</formula>
    </cfRule>
  </conditionalFormatting>
  <conditionalFormatting sqref="Q433:Q437">
    <cfRule type="expression" dxfId="2987" priority="3593">
      <formula>$V433=4</formula>
    </cfRule>
    <cfRule type="expression" dxfId="2986" priority="3594">
      <formula>$V433=3</formula>
    </cfRule>
    <cfRule type="expression" dxfId="2985" priority="3595">
      <formula>$V433=2</formula>
    </cfRule>
    <cfRule type="expression" dxfId="2984" priority="3596">
      <formula>$V433=1</formula>
    </cfRule>
  </conditionalFormatting>
  <conditionalFormatting sqref="U438">
    <cfRule type="expression" dxfId="2983" priority="3589">
      <formula>$V438=4</formula>
    </cfRule>
    <cfRule type="expression" dxfId="2982" priority="3590">
      <formula>$V438=3</formula>
    </cfRule>
    <cfRule type="expression" dxfId="2981" priority="3591">
      <formula>$V438=2</formula>
    </cfRule>
    <cfRule type="expression" dxfId="2980" priority="3592">
      <formula>$V438=1</formula>
    </cfRule>
  </conditionalFormatting>
  <conditionalFormatting sqref="U438">
    <cfRule type="expression" dxfId="2979" priority="3585">
      <formula>$V438=4</formula>
    </cfRule>
    <cfRule type="expression" dxfId="2978" priority="3586">
      <formula>$V438=3</formula>
    </cfRule>
    <cfRule type="expression" dxfId="2977" priority="3587">
      <formula>$V438=2</formula>
    </cfRule>
    <cfRule type="expression" dxfId="2976" priority="3588">
      <formula>$V438=1</formula>
    </cfRule>
  </conditionalFormatting>
  <conditionalFormatting sqref="U438">
    <cfRule type="expression" dxfId="2975" priority="3581">
      <formula>$V438=4</formula>
    </cfRule>
    <cfRule type="expression" dxfId="2974" priority="3582">
      <formula>$V438=3</formula>
    </cfRule>
    <cfRule type="expression" dxfId="2973" priority="3583">
      <formula>$V438=2</formula>
    </cfRule>
    <cfRule type="expression" dxfId="2972" priority="3584">
      <formula>$V438=1</formula>
    </cfRule>
  </conditionalFormatting>
  <conditionalFormatting sqref="U438">
    <cfRule type="expression" dxfId="2971" priority="3577">
      <formula>$V438=4</formula>
    </cfRule>
    <cfRule type="expression" dxfId="2970" priority="3578">
      <formula>$V438=3</formula>
    </cfRule>
    <cfRule type="expression" dxfId="2969" priority="3579">
      <formula>$V438=2</formula>
    </cfRule>
    <cfRule type="expression" dxfId="2968" priority="3580">
      <formula>$V438=1</formula>
    </cfRule>
  </conditionalFormatting>
  <conditionalFormatting sqref="U439">
    <cfRule type="expression" dxfId="2967" priority="3549">
      <formula>$V439=4</formula>
    </cfRule>
    <cfRule type="expression" dxfId="2966" priority="3550">
      <formula>$V439=3</formula>
    </cfRule>
    <cfRule type="expression" dxfId="2965" priority="3551">
      <formula>$V439=2</formula>
    </cfRule>
    <cfRule type="expression" dxfId="2964" priority="3552">
      <formula>$V439=1</formula>
    </cfRule>
  </conditionalFormatting>
  <conditionalFormatting sqref="U439">
    <cfRule type="expression" dxfId="2963" priority="3545">
      <formula>$V439=4</formula>
    </cfRule>
    <cfRule type="expression" dxfId="2962" priority="3546">
      <formula>$V439=3</formula>
    </cfRule>
    <cfRule type="expression" dxfId="2961" priority="3547">
      <formula>$V439=2</formula>
    </cfRule>
    <cfRule type="expression" dxfId="2960" priority="3548">
      <formula>$V439=1</formula>
    </cfRule>
  </conditionalFormatting>
  <conditionalFormatting sqref="U439">
    <cfRule type="expression" dxfId="2959" priority="3541">
      <formula>$V439=4</formula>
    </cfRule>
    <cfRule type="expression" dxfId="2958" priority="3542">
      <formula>$V439=3</formula>
    </cfRule>
    <cfRule type="expression" dxfId="2957" priority="3543">
      <formula>$V439=2</formula>
    </cfRule>
    <cfRule type="expression" dxfId="2956" priority="3544">
      <formula>$V439=1</formula>
    </cfRule>
  </conditionalFormatting>
  <conditionalFormatting sqref="U439">
    <cfRule type="expression" dxfId="2955" priority="3537">
      <formula>$V439=4</formula>
    </cfRule>
    <cfRule type="expression" dxfId="2954" priority="3538">
      <formula>$V439=3</formula>
    </cfRule>
    <cfRule type="expression" dxfId="2953" priority="3539">
      <formula>$V439=2</formula>
    </cfRule>
    <cfRule type="expression" dxfId="2952" priority="3540">
      <formula>$V439=1</formula>
    </cfRule>
  </conditionalFormatting>
  <conditionalFormatting sqref="U439">
    <cfRule type="expression" dxfId="2951" priority="3533">
      <formula>$V439=4</formula>
    </cfRule>
    <cfRule type="expression" dxfId="2950" priority="3534">
      <formula>$V439=3</formula>
    </cfRule>
    <cfRule type="expression" dxfId="2949" priority="3535">
      <formula>$V439=2</formula>
    </cfRule>
    <cfRule type="expression" dxfId="2948" priority="3536">
      <formula>$V439=1</formula>
    </cfRule>
  </conditionalFormatting>
  <conditionalFormatting sqref="Q440:Q443">
    <cfRule type="expression" dxfId="2947" priority="3521">
      <formula>$V440=4</formula>
    </cfRule>
    <cfRule type="expression" dxfId="2946" priority="3522">
      <formula>$V440=3</formula>
    </cfRule>
    <cfRule type="expression" dxfId="2945" priority="3523">
      <formula>$V440=2</formula>
    </cfRule>
    <cfRule type="expression" dxfId="2944" priority="3524">
      <formula>$V440=1</formula>
    </cfRule>
  </conditionalFormatting>
  <conditionalFormatting sqref="A444:A445">
    <cfRule type="expression" dxfId="2943" priority="3517">
      <formula>$V444=4</formula>
    </cfRule>
    <cfRule type="expression" dxfId="2942" priority="3518">
      <formula>$V444=3</formula>
    </cfRule>
    <cfRule type="expression" dxfId="2941" priority="3519">
      <formula>$V444=2</formula>
    </cfRule>
    <cfRule type="expression" dxfId="2940" priority="3520">
      <formula>$V444=1</formula>
    </cfRule>
  </conditionalFormatting>
  <conditionalFormatting sqref="G444">
    <cfRule type="expression" dxfId="2939" priority="3513">
      <formula>$V444=4</formula>
    </cfRule>
    <cfRule type="expression" dxfId="2938" priority="3514">
      <formula>$V444=3</formula>
    </cfRule>
    <cfRule type="expression" dxfId="2937" priority="3515">
      <formula>$V444=2</formula>
    </cfRule>
    <cfRule type="expression" dxfId="2936" priority="3516">
      <formula>$V444=1</formula>
    </cfRule>
  </conditionalFormatting>
  <conditionalFormatting sqref="G444">
    <cfRule type="expression" dxfId="2935" priority="3505">
      <formula>#REF!=4</formula>
    </cfRule>
    <cfRule type="expression" dxfId="2934" priority="3506">
      <formula>#REF!=3</formula>
    </cfRule>
    <cfRule type="expression" dxfId="2933" priority="3507">
      <formula>#REF!=2</formula>
    </cfRule>
    <cfRule type="expression" dxfId="2932" priority="3508">
      <formula>#REF!=1</formula>
    </cfRule>
    <cfRule type="expression" dxfId="2931" priority="3509">
      <formula>#REF!=4</formula>
    </cfRule>
    <cfRule type="expression" dxfId="2930" priority="3510">
      <formula>#REF!=3</formula>
    </cfRule>
    <cfRule type="expression" dxfId="2929" priority="3511">
      <formula>#REF!=2</formula>
    </cfRule>
    <cfRule type="expression" dxfId="2928" priority="3512">
      <formula>#REF!=1</formula>
    </cfRule>
  </conditionalFormatting>
  <conditionalFormatting sqref="G444">
    <cfRule type="expression" dxfId="2927" priority="3497">
      <formula>#REF!=4</formula>
    </cfRule>
    <cfRule type="expression" dxfId="2926" priority="3498">
      <formula>#REF!=3</formula>
    </cfRule>
    <cfRule type="expression" dxfId="2925" priority="3499">
      <formula>#REF!=2</formula>
    </cfRule>
    <cfRule type="expression" dxfId="2924" priority="3500">
      <formula>#REF!=1</formula>
    </cfRule>
    <cfRule type="expression" dxfId="2923" priority="3501">
      <formula>#REF!=4</formula>
    </cfRule>
    <cfRule type="expression" dxfId="2922" priority="3502">
      <formula>#REF!=3</formula>
    </cfRule>
    <cfRule type="expression" dxfId="2921" priority="3503">
      <formula>#REF!=2</formula>
    </cfRule>
    <cfRule type="expression" dxfId="2920" priority="3504">
      <formula>#REF!=1</formula>
    </cfRule>
  </conditionalFormatting>
  <conditionalFormatting sqref="F444">
    <cfRule type="expression" dxfId="2919" priority="3493">
      <formula>$V444=4</formula>
    </cfRule>
    <cfRule type="expression" dxfId="2918" priority="3494">
      <formula>$V444=3</formula>
    </cfRule>
    <cfRule type="expression" dxfId="2917" priority="3495">
      <formula>$V444=2</formula>
    </cfRule>
    <cfRule type="expression" dxfId="2916" priority="3496">
      <formula>$V444=1</formula>
    </cfRule>
  </conditionalFormatting>
  <conditionalFormatting sqref="F444">
    <cfRule type="expression" dxfId="2915" priority="3485">
      <formula>#REF!=4</formula>
    </cfRule>
    <cfRule type="expression" dxfId="2914" priority="3486">
      <formula>#REF!=3</formula>
    </cfRule>
    <cfRule type="expression" dxfId="2913" priority="3487">
      <formula>#REF!=2</formula>
    </cfRule>
    <cfRule type="expression" dxfId="2912" priority="3488">
      <formula>#REF!=1</formula>
    </cfRule>
    <cfRule type="expression" dxfId="2911" priority="3489">
      <formula>#REF!=4</formula>
    </cfRule>
    <cfRule type="expression" dxfId="2910" priority="3490">
      <formula>#REF!=3</formula>
    </cfRule>
    <cfRule type="expression" dxfId="2909" priority="3491">
      <formula>#REF!=2</formula>
    </cfRule>
    <cfRule type="expression" dxfId="2908" priority="3492">
      <formula>#REF!=1</formula>
    </cfRule>
  </conditionalFormatting>
  <conditionalFormatting sqref="F444">
    <cfRule type="expression" dxfId="2907" priority="3477">
      <formula>#REF!=4</formula>
    </cfRule>
    <cfRule type="expression" dxfId="2906" priority="3478">
      <formula>#REF!=3</formula>
    </cfRule>
    <cfRule type="expression" dxfId="2905" priority="3479">
      <formula>#REF!=2</formula>
    </cfRule>
    <cfRule type="expression" dxfId="2904" priority="3480">
      <formula>#REF!=1</formula>
    </cfRule>
    <cfRule type="expression" dxfId="2903" priority="3481">
      <formula>#REF!=4</formula>
    </cfRule>
    <cfRule type="expression" dxfId="2902" priority="3482">
      <formula>#REF!=3</formula>
    </cfRule>
    <cfRule type="expression" dxfId="2901" priority="3483">
      <formula>#REF!=2</formula>
    </cfRule>
    <cfRule type="expression" dxfId="2900" priority="3484">
      <formula>#REF!=1</formula>
    </cfRule>
  </conditionalFormatting>
  <conditionalFormatting sqref="E445">
    <cfRule type="expression" dxfId="2899" priority="3473">
      <formula>$V445=4</formula>
    </cfRule>
    <cfRule type="expression" dxfId="2898" priority="3474">
      <formula>$V445=3</formula>
    </cfRule>
    <cfRule type="expression" dxfId="2897" priority="3475">
      <formula>$V445=2</formula>
    </cfRule>
    <cfRule type="expression" dxfId="2896" priority="3476">
      <formula>$V445=1</formula>
    </cfRule>
  </conditionalFormatting>
  <conditionalFormatting sqref="G445">
    <cfRule type="expression" dxfId="2895" priority="3469">
      <formula>$V445=4</formula>
    </cfRule>
    <cfRule type="expression" dxfId="2894" priority="3470">
      <formula>$V445=3</formula>
    </cfRule>
    <cfRule type="expression" dxfId="2893" priority="3471">
      <formula>$V445=2</formula>
    </cfRule>
    <cfRule type="expression" dxfId="2892" priority="3472">
      <formula>$V445=1</formula>
    </cfRule>
  </conditionalFormatting>
  <conditionalFormatting sqref="G445">
    <cfRule type="expression" dxfId="2891" priority="3461">
      <formula>#REF!=4</formula>
    </cfRule>
    <cfRule type="expression" dxfId="2890" priority="3462">
      <formula>#REF!=3</formula>
    </cfRule>
    <cfRule type="expression" dxfId="2889" priority="3463">
      <formula>#REF!=2</formula>
    </cfRule>
    <cfRule type="expression" dxfId="2888" priority="3464">
      <formula>#REF!=1</formula>
    </cfRule>
    <cfRule type="expression" dxfId="2887" priority="3465">
      <formula>#REF!=4</formula>
    </cfRule>
    <cfRule type="expression" dxfId="2886" priority="3466">
      <formula>#REF!=3</formula>
    </cfRule>
    <cfRule type="expression" dxfId="2885" priority="3467">
      <formula>#REF!=2</formula>
    </cfRule>
    <cfRule type="expression" dxfId="2884" priority="3468">
      <formula>#REF!=1</formula>
    </cfRule>
  </conditionalFormatting>
  <conditionalFormatting sqref="G445">
    <cfRule type="expression" dxfId="2883" priority="3453">
      <formula>#REF!=4</formula>
    </cfRule>
    <cfRule type="expression" dxfId="2882" priority="3454">
      <formula>#REF!=3</formula>
    </cfRule>
    <cfRule type="expression" dxfId="2881" priority="3455">
      <formula>#REF!=2</formula>
    </cfRule>
    <cfRule type="expression" dxfId="2880" priority="3456">
      <formula>#REF!=1</formula>
    </cfRule>
    <cfRule type="expression" dxfId="2879" priority="3457">
      <formula>#REF!=4</formula>
    </cfRule>
    <cfRule type="expression" dxfId="2878" priority="3458">
      <formula>#REF!=3</formula>
    </cfRule>
    <cfRule type="expression" dxfId="2877" priority="3459">
      <formula>#REF!=2</formula>
    </cfRule>
    <cfRule type="expression" dxfId="2876" priority="3460">
      <formula>#REF!=1</formula>
    </cfRule>
  </conditionalFormatting>
  <conditionalFormatting sqref="F445:F446">
    <cfRule type="expression" dxfId="2875" priority="3449">
      <formula>$V445=4</formula>
    </cfRule>
    <cfRule type="expression" dxfId="2874" priority="3450">
      <formula>$V445=3</formula>
    </cfRule>
    <cfRule type="expression" dxfId="2873" priority="3451">
      <formula>$V445=2</formula>
    </cfRule>
    <cfRule type="expression" dxfId="2872" priority="3452">
      <formula>$V445=1</formula>
    </cfRule>
  </conditionalFormatting>
  <conditionalFormatting sqref="F445:F446">
    <cfRule type="expression" dxfId="2871" priority="3441">
      <formula>#REF!=4</formula>
    </cfRule>
    <cfRule type="expression" dxfId="2870" priority="3442">
      <formula>#REF!=3</formula>
    </cfRule>
    <cfRule type="expression" dxfId="2869" priority="3443">
      <formula>#REF!=2</formula>
    </cfRule>
    <cfRule type="expression" dxfId="2868" priority="3444">
      <formula>#REF!=1</formula>
    </cfRule>
    <cfRule type="expression" dxfId="2867" priority="3445">
      <formula>#REF!=4</formula>
    </cfRule>
    <cfRule type="expression" dxfId="2866" priority="3446">
      <formula>#REF!=3</formula>
    </cfRule>
    <cfRule type="expression" dxfId="2865" priority="3447">
      <formula>#REF!=2</formula>
    </cfRule>
    <cfRule type="expression" dxfId="2864" priority="3448">
      <formula>#REF!=1</formula>
    </cfRule>
  </conditionalFormatting>
  <conditionalFormatting sqref="F445:F446">
    <cfRule type="expression" dxfId="2863" priority="3433">
      <formula>#REF!=4</formula>
    </cfRule>
    <cfRule type="expression" dxfId="2862" priority="3434">
      <formula>#REF!=3</formula>
    </cfRule>
    <cfRule type="expression" dxfId="2861" priority="3435">
      <formula>#REF!=2</formula>
    </cfRule>
    <cfRule type="expression" dxfId="2860" priority="3436">
      <formula>#REF!=1</formula>
    </cfRule>
    <cfRule type="expression" dxfId="2859" priority="3437">
      <formula>#REF!=4</formula>
    </cfRule>
    <cfRule type="expression" dxfId="2858" priority="3438">
      <formula>#REF!=3</formula>
    </cfRule>
    <cfRule type="expression" dxfId="2857" priority="3439">
      <formula>#REF!=2</formula>
    </cfRule>
    <cfRule type="expression" dxfId="2856" priority="3440">
      <formula>#REF!=1</formula>
    </cfRule>
  </conditionalFormatting>
  <conditionalFormatting sqref="O444:P444">
    <cfRule type="expression" dxfId="2855" priority="3405">
      <formula>$V444=4</formula>
    </cfRule>
    <cfRule type="expression" dxfId="2854" priority="3406">
      <formula>$V444=3</formula>
    </cfRule>
    <cfRule type="expression" dxfId="2853" priority="3407">
      <formula>$V444=2</formula>
    </cfRule>
    <cfRule type="expression" dxfId="2852" priority="3408">
      <formula>$V444=1</formula>
    </cfRule>
  </conditionalFormatting>
  <conditionalFormatting sqref="O444">
    <cfRule type="expression" dxfId="2851" priority="3401">
      <formula>#REF!=4</formula>
    </cfRule>
    <cfRule type="expression" dxfId="2850" priority="3402">
      <formula>#REF!=3</formula>
    </cfRule>
    <cfRule type="expression" dxfId="2849" priority="3403">
      <formula>#REF!=2</formula>
    </cfRule>
    <cfRule type="expression" dxfId="2848" priority="3404">
      <formula>#REF!=1</formula>
    </cfRule>
  </conditionalFormatting>
  <conditionalFormatting sqref="X444:Y444">
    <cfRule type="expression" dxfId="2847" priority="3397">
      <formula>$V444=4</formula>
    </cfRule>
    <cfRule type="expression" dxfId="2846" priority="3398">
      <formula>$V444=3</formula>
    </cfRule>
    <cfRule type="expression" dxfId="2845" priority="3399">
      <formula>$V444=2</formula>
    </cfRule>
    <cfRule type="expression" dxfId="2844" priority="3400">
      <formula>$V444=1</formula>
    </cfRule>
  </conditionalFormatting>
  <conditionalFormatting sqref="X444:Y444">
    <cfRule type="expression" dxfId="2843" priority="3393">
      <formula>#REF!=4</formula>
    </cfRule>
    <cfRule type="expression" dxfId="2842" priority="3394">
      <formula>#REF!=3</formula>
    </cfRule>
    <cfRule type="expression" dxfId="2841" priority="3395">
      <formula>#REF!=2</formula>
    </cfRule>
    <cfRule type="expression" dxfId="2840" priority="3396">
      <formula>#REF!=1</formula>
    </cfRule>
  </conditionalFormatting>
  <conditionalFormatting sqref="T444 W444 R444">
    <cfRule type="expression" dxfId="2839" priority="3389">
      <formula>$V444=4</formula>
    </cfRule>
    <cfRule type="expression" dxfId="2838" priority="3390">
      <formula>$V444=3</formula>
    </cfRule>
    <cfRule type="expression" dxfId="2837" priority="3391">
      <formula>$V444=2</formula>
    </cfRule>
    <cfRule type="expression" dxfId="2836" priority="3392">
      <formula>$V444=1</formula>
    </cfRule>
  </conditionalFormatting>
  <conditionalFormatting sqref="T429">
    <cfRule type="expression" dxfId="2835" priority="3297">
      <formula>$V429=4</formula>
    </cfRule>
    <cfRule type="expression" dxfId="2834" priority="3298">
      <formula>$V429=3</formula>
    </cfRule>
    <cfRule type="expression" dxfId="2833" priority="3299">
      <formula>$V429=2</formula>
    </cfRule>
    <cfRule type="expression" dxfId="2832" priority="3300">
      <formula>$V429=1</formula>
    </cfRule>
  </conditionalFormatting>
  <conditionalFormatting sqref="V444">
    <cfRule type="expression" dxfId="2831" priority="3381">
      <formula>$V444=4</formula>
    </cfRule>
    <cfRule type="expression" dxfId="2830" priority="3382">
      <formula>$V444=3</formula>
    </cfRule>
    <cfRule type="expression" dxfId="2829" priority="3383">
      <formula>$V444=2</formula>
    </cfRule>
    <cfRule type="expression" dxfId="2828" priority="3384">
      <formula>$V444=1</formula>
    </cfRule>
  </conditionalFormatting>
  <conditionalFormatting sqref="Q444">
    <cfRule type="expression" dxfId="2827" priority="3361">
      <formula>$V444=4</formula>
    </cfRule>
    <cfRule type="expression" dxfId="2826" priority="3362">
      <formula>$V444=3</formula>
    </cfRule>
    <cfRule type="expression" dxfId="2825" priority="3363">
      <formula>$V444=2</formula>
    </cfRule>
    <cfRule type="expression" dxfId="2824" priority="3364">
      <formula>$V444=1</formula>
    </cfRule>
  </conditionalFormatting>
  <conditionalFormatting sqref="X445:Y445">
    <cfRule type="expression" dxfId="2823" priority="3357">
      <formula>$V445=4</formula>
    </cfRule>
    <cfRule type="expression" dxfId="2822" priority="3358">
      <formula>$V445=3</formula>
    </cfRule>
    <cfRule type="expression" dxfId="2821" priority="3359">
      <formula>$V445=2</formula>
    </cfRule>
    <cfRule type="expression" dxfId="2820" priority="3360">
      <formula>$V445=1</formula>
    </cfRule>
  </conditionalFormatting>
  <conditionalFormatting sqref="X445:Y445">
    <cfRule type="expression" dxfId="2819" priority="3353">
      <formula>#REF!=4</formula>
    </cfRule>
    <cfRule type="expression" dxfId="2818" priority="3354">
      <formula>#REF!=3</formula>
    </cfRule>
    <cfRule type="expression" dxfId="2817" priority="3355">
      <formula>#REF!=2</formula>
    </cfRule>
    <cfRule type="expression" dxfId="2816" priority="3356">
      <formula>#REF!=1</formula>
    </cfRule>
  </conditionalFormatting>
  <conditionalFormatting sqref="O445:P457">
    <cfRule type="expression" dxfId="2815" priority="3349">
      <formula>$V445=4</formula>
    </cfRule>
    <cfRule type="expression" dxfId="2814" priority="3350">
      <formula>$V445=3</formula>
    </cfRule>
    <cfRule type="expression" dxfId="2813" priority="3351">
      <formula>$V445=2</formula>
    </cfRule>
    <cfRule type="expression" dxfId="2812" priority="3352">
      <formula>$V445=1</formula>
    </cfRule>
  </conditionalFormatting>
  <conditionalFormatting sqref="O445:O457">
    <cfRule type="expression" dxfId="2811" priority="3345">
      <formula>#REF!=4</formula>
    </cfRule>
    <cfRule type="expression" dxfId="2810" priority="3346">
      <formula>#REF!=3</formula>
    </cfRule>
    <cfRule type="expression" dxfId="2809" priority="3347">
      <formula>#REF!=2</formula>
    </cfRule>
    <cfRule type="expression" dxfId="2808" priority="3348">
      <formula>#REF!=1</formula>
    </cfRule>
  </conditionalFormatting>
  <conditionalFormatting sqref="U445">
    <cfRule type="expression" dxfId="2807" priority="3341">
      <formula>$V445=4</formula>
    </cfRule>
    <cfRule type="expression" dxfId="2806" priority="3342">
      <formula>$V445=3</formula>
    </cfRule>
    <cfRule type="expression" dxfId="2805" priority="3343">
      <formula>$V445=2</formula>
    </cfRule>
    <cfRule type="expression" dxfId="2804" priority="3344">
      <formula>$V445=1</formula>
    </cfRule>
  </conditionalFormatting>
  <conditionalFormatting sqref="U445">
    <cfRule type="expression" dxfId="2803" priority="3337">
      <formula>$V445=4</formula>
    </cfRule>
    <cfRule type="expression" dxfId="2802" priority="3338">
      <formula>$V445=3</formula>
    </cfRule>
    <cfRule type="expression" dxfId="2801" priority="3339">
      <formula>$V445=2</formula>
    </cfRule>
    <cfRule type="expression" dxfId="2800" priority="3340">
      <formula>$V445=1</formula>
    </cfRule>
  </conditionalFormatting>
  <conditionalFormatting sqref="U445">
    <cfRule type="expression" dxfId="2799" priority="3333">
      <formula>$V445=4</formula>
    </cfRule>
    <cfRule type="expression" dxfId="2798" priority="3334">
      <formula>$V445=3</formula>
    </cfRule>
    <cfRule type="expression" dxfId="2797" priority="3335">
      <formula>$V445=2</formula>
    </cfRule>
    <cfRule type="expression" dxfId="2796" priority="3336">
      <formula>$V445=1</formula>
    </cfRule>
  </conditionalFormatting>
  <conditionalFormatting sqref="U445">
    <cfRule type="expression" dxfId="2795" priority="3329">
      <formula>$V445=4</formula>
    </cfRule>
    <cfRule type="expression" dxfId="2794" priority="3330">
      <formula>$V445=3</formula>
    </cfRule>
    <cfRule type="expression" dxfId="2793" priority="3331">
      <formula>$V445=2</formula>
    </cfRule>
    <cfRule type="expression" dxfId="2792" priority="3332">
      <formula>$V445=1</formula>
    </cfRule>
  </conditionalFormatting>
  <conditionalFormatting sqref="U445">
    <cfRule type="expression" dxfId="2791" priority="3325">
      <formula>$V445=4</formula>
    </cfRule>
    <cfRule type="expression" dxfId="2790" priority="3326">
      <formula>$V445=3</formula>
    </cfRule>
    <cfRule type="expression" dxfId="2789" priority="3327">
      <formula>$V445=2</formula>
    </cfRule>
    <cfRule type="expression" dxfId="2788" priority="3328">
      <formula>$V445=1</formula>
    </cfRule>
  </conditionalFormatting>
  <conditionalFormatting sqref="S429">
    <cfRule type="expression" dxfId="2787" priority="3293">
      <formula>$V429=4</formula>
    </cfRule>
    <cfRule type="expression" dxfId="2786" priority="3294">
      <formula>$V429=3</formula>
    </cfRule>
    <cfRule type="expression" dxfId="2785" priority="3295">
      <formula>$V429=2</formula>
    </cfRule>
    <cfRule type="expression" dxfId="2784" priority="3296">
      <formula>$V429=1</formula>
    </cfRule>
  </conditionalFormatting>
  <conditionalFormatting sqref="G446">
    <cfRule type="expression" dxfId="2783" priority="3265">
      <formula>$V446=4</formula>
    </cfRule>
    <cfRule type="expression" dxfId="2782" priority="3266">
      <formula>$V446=3</formula>
    </cfRule>
    <cfRule type="expression" dxfId="2781" priority="3267">
      <formula>$V446=2</formula>
    </cfRule>
    <cfRule type="expression" dxfId="2780" priority="3268">
      <formula>$V446=1</formula>
    </cfRule>
  </conditionalFormatting>
  <conditionalFormatting sqref="G446">
    <cfRule type="expression" dxfId="2779" priority="3257">
      <formula>#REF!=4</formula>
    </cfRule>
    <cfRule type="expression" dxfId="2778" priority="3258">
      <formula>#REF!=3</formula>
    </cfRule>
    <cfRule type="expression" dxfId="2777" priority="3259">
      <formula>#REF!=2</formula>
    </cfRule>
    <cfRule type="expression" dxfId="2776" priority="3260">
      <formula>#REF!=1</formula>
    </cfRule>
    <cfRule type="expression" dxfId="2775" priority="3261">
      <formula>#REF!=4</formula>
    </cfRule>
    <cfRule type="expression" dxfId="2774" priority="3262">
      <formula>#REF!=3</formula>
    </cfRule>
    <cfRule type="expression" dxfId="2773" priority="3263">
      <formula>#REF!=2</formula>
    </cfRule>
    <cfRule type="expression" dxfId="2772" priority="3264">
      <formula>#REF!=1</formula>
    </cfRule>
  </conditionalFormatting>
  <conditionalFormatting sqref="G446">
    <cfRule type="expression" dxfId="2771" priority="3249">
      <formula>#REF!=4</formula>
    </cfRule>
    <cfRule type="expression" dxfId="2770" priority="3250">
      <formula>#REF!=3</formula>
    </cfRule>
    <cfRule type="expression" dxfId="2769" priority="3251">
      <formula>#REF!=2</formula>
    </cfRule>
    <cfRule type="expression" dxfId="2768" priority="3252">
      <formula>#REF!=1</formula>
    </cfRule>
    <cfRule type="expression" dxfId="2767" priority="3253">
      <formula>#REF!=4</formula>
    </cfRule>
    <cfRule type="expression" dxfId="2766" priority="3254">
      <formula>#REF!=3</formula>
    </cfRule>
    <cfRule type="expression" dxfId="2765" priority="3255">
      <formula>#REF!=2</formula>
    </cfRule>
    <cfRule type="expression" dxfId="2764" priority="3256">
      <formula>#REF!=1</formula>
    </cfRule>
  </conditionalFormatting>
  <conditionalFormatting sqref="E447:E449">
    <cfRule type="expression" dxfId="2763" priority="3245">
      <formula>$V447=4</formula>
    </cfRule>
    <cfRule type="expression" dxfId="2762" priority="3246">
      <formula>$V447=3</formula>
    </cfRule>
    <cfRule type="expression" dxfId="2761" priority="3247">
      <formula>$V447=2</formula>
    </cfRule>
    <cfRule type="expression" dxfId="2760" priority="3248">
      <formula>$V447=1</formula>
    </cfRule>
  </conditionalFormatting>
  <conditionalFormatting sqref="F447:F449">
    <cfRule type="expression" dxfId="2759" priority="3241">
      <formula>$V447=4</formula>
    </cfRule>
    <cfRule type="expression" dxfId="2758" priority="3242">
      <formula>$V447=3</formula>
    </cfRule>
    <cfRule type="expression" dxfId="2757" priority="3243">
      <formula>$V447=2</formula>
    </cfRule>
    <cfRule type="expression" dxfId="2756" priority="3244">
      <formula>$V447=1</formula>
    </cfRule>
  </conditionalFormatting>
  <conditionalFormatting sqref="F447:F449">
    <cfRule type="expression" dxfId="2755" priority="3233">
      <formula>#REF!=4</formula>
    </cfRule>
    <cfRule type="expression" dxfId="2754" priority="3234">
      <formula>#REF!=3</formula>
    </cfRule>
    <cfRule type="expression" dxfId="2753" priority="3235">
      <formula>#REF!=2</formula>
    </cfRule>
    <cfRule type="expression" dxfId="2752" priority="3236">
      <formula>#REF!=1</formula>
    </cfRule>
    <cfRule type="expression" dxfId="2751" priority="3237">
      <formula>#REF!=4</formula>
    </cfRule>
    <cfRule type="expression" dxfId="2750" priority="3238">
      <formula>#REF!=3</formula>
    </cfRule>
    <cfRule type="expression" dxfId="2749" priority="3239">
      <formula>#REF!=2</formula>
    </cfRule>
    <cfRule type="expression" dxfId="2748" priority="3240">
      <formula>#REF!=1</formula>
    </cfRule>
  </conditionalFormatting>
  <conditionalFormatting sqref="F447:F449">
    <cfRule type="expression" dxfId="2747" priority="3225">
      <formula>#REF!=4</formula>
    </cfRule>
    <cfRule type="expression" dxfId="2746" priority="3226">
      <formula>#REF!=3</formula>
    </cfRule>
    <cfRule type="expression" dxfId="2745" priority="3227">
      <formula>#REF!=2</formula>
    </cfRule>
    <cfRule type="expression" dxfId="2744" priority="3228">
      <formula>#REF!=1</formula>
    </cfRule>
    <cfRule type="expression" dxfId="2743" priority="3229">
      <formula>#REF!=4</formula>
    </cfRule>
    <cfRule type="expression" dxfId="2742" priority="3230">
      <formula>#REF!=3</formula>
    </cfRule>
    <cfRule type="expression" dxfId="2741" priority="3231">
      <formula>#REF!=2</formula>
    </cfRule>
    <cfRule type="expression" dxfId="2740" priority="3232">
      <formula>#REF!=1</formula>
    </cfRule>
  </conditionalFormatting>
  <conditionalFormatting sqref="G447:G449">
    <cfRule type="expression" dxfId="2739" priority="3221">
      <formula>$V447=4</formula>
    </cfRule>
    <cfRule type="expression" dxfId="2738" priority="3222">
      <formula>$V447=3</formula>
    </cfRule>
    <cfRule type="expression" dxfId="2737" priority="3223">
      <formula>$V447=2</formula>
    </cfRule>
    <cfRule type="expression" dxfId="2736" priority="3224">
      <formula>$V447=1</formula>
    </cfRule>
  </conditionalFormatting>
  <conditionalFormatting sqref="G447:G449">
    <cfRule type="expression" dxfId="2735" priority="3213">
      <formula>#REF!=4</formula>
    </cfRule>
    <cfRule type="expression" dxfId="2734" priority="3214">
      <formula>#REF!=3</formula>
    </cfRule>
    <cfRule type="expression" dxfId="2733" priority="3215">
      <formula>#REF!=2</formula>
    </cfRule>
    <cfRule type="expression" dxfId="2732" priority="3216">
      <formula>#REF!=1</formula>
    </cfRule>
    <cfRule type="expression" dxfId="2731" priority="3217">
      <formula>#REF!=4</formula>
    </cfRule>
    <cfRule type="expression" dxfId="2730" priority="3218">
      <formula>#REF!=3</formula>
    </cfRule>
    <cfRule type="expression" dxfId="2729" priority="3219">
      <formula>#REF!=2</formula>
    </cfRule>
    <cfRule type="expression" dxfId="2728" priority="3220">
      <formula>#REF!=1</formula>
    </cfRule>
  </conditionalFormatting>
  <conditionalFormatting sqref="G447:G449">
    <cfRule type="expression" dxfId="2727" priority="3205">
      <formula>#REF!=4</formula>
    </cfRule>
    <cfRule type="expression" dxfId="2726" priority="3206">
      <formula>#REF!=3</formula>
    </cfRule>
    <cfRule type="expression" dxfId="2725" priority="3207">
      <formula>#REF!=2</formula>
    </cfRule>
    <cfRule type="expression" dxfId="2724" priority="3208">
      <formula>#REF!=1</formula>
    </cfRule>
    <cfRule type="expression" dxfId="2723" priority="3209">
      <formula>#REF!=4</formula>
    </cfRule>
    <cfRule type="expression" dxfId="2722" priority="3210">
      <formula>#REF!=3</formula>
    </cfRule>
    <cfRule type="expression" dxfId="2721" priority="3211">
      <formula>#REF!=2</formula>
    </cfRule>
    <cfRule type="expression" dxfId="2720" priority="3212">
      <formula>#REF!=1</formula>
    </cfRule>
  </conditionalFormatting>
  <conditionalFormatting sqref="X446:Y457">
    <cfRule type="expression" dxfId="2719" priority="3193">
      <formula>$V446=4</formula>
    </cfRule>
    <cfRule type="expression" dxfId="2718" priority="3194">
      <formula>$V446=3</formula>
    </cfRule>
    <cfRule type="expression" dxfId="2717" priority="3195">
      <formula>$V446=2</formula>
    </cfRule>
    <cfRule type="expression" dxfId="2716" priority="3196">
      <formula>$V446=1</formula>
    </cfRule>
  </conditionalFormatting>
  <conditionalFormatting sqref="X446:Y457">
    <cfRule type="expression" dxfId="2715" priority="3189">
      <formula>#REF!=4</formula>
    </cfRule>
    <cfRule type="expression" dxfId="2714" priority="3190">
      <formula>#REF!=3</formula>
    </cfRule>
    <cfRule type="expression" dxfId="2713" priority="3191">
      <formula>#REF!=2</formula>
    </cfRule>
    <cfRule type="expression" dxfId="2712" priority="3192">
      <formula>#REF!=1</formula>
    </cfRule>
  </conditionalFormatting>
  <conditionalFormatting sqref="H452 H456">
    <cfRule type="expression" dxfId="2711" priority="3185">
      <formula>$V452=4</formula>
    </cfRule>
    <cfRule type="expression" dxfId="2710" priority="3186">
      <formula>$V452=3</formula>
    </cfRule>
    <cfRule type="expression" dxfId="2709" priority="3187">
      <formula>$V452=2</formula>
    </cfRule>
    <cfRule type="expression" dxfId="2708" priority="3188">
      <formula>$V452=1</formula>
    </cfRule>
  </conditionalFormatting>
  <conditionalFormatting sqref="H452 H456">
    <cfRule type="expression" dxfId="2707" priority="3177">
      <formula>#REF!=4</formula>
    </cfRule>
    <cfRule type="expression" dxfId="2706" priority="3178">
      <formula>#REF!=3</formula>
    </cfRule>
    <cfRule type="expression" dxfId="2705" priority="3179">
      <formula>#REF!=2</formula>
    </cfRule>
    <cfRule type="expression" dxfId="2704" priority="3180">
      <formula>#REF!=1</formula>
    </cfRule>
    <cfRule type="expression" dxfId="2703" priority="3181">
      <formula>#REF!=4</formula>
    </cfRule>
    <cfRule type="expression" dxfId="2702" priority="3182">
      <formula>#REF!=3</formula>
    </cfRule>
    <cfRule type="expression" dxfId="2701" priority="3183">
      <formula>#REF!=2</formula>
    </cfRule>
    <cfRule type="expression" dxfId="2700" priority="3184">
      <formula>#REF!=1</formula>
    </cfRule>
  </conditionalFormatting>
  <conditionalFormatting sqref="H452 H456">
    <cfRule type="expression" dxfId="2699" priority="3173">
      <formula>$V452=4</formula>
    </cfRule>
    <cfRule type="expression" dxfId="2698" priority="3174">
      <formula>$V452=3</formula>
    </cfRule>
    <cfRule type="expression" dxfId="2697" priority="3175">
      <formula>$V452=2</formula>
    </cfRule>
    <cfRule type="expression" dxfId="2696" priority="3176">
      <formula>$V452=1</formula>
    </cfRule>
  </conditionalFormatting>
  <conditionalFormatting sqref="H452 H456">
    <cfRule type="expression" dxfId="2695" priority="3165">
      <formula>#REF!=4</formula>
    </cfRule>
    <cfRule type="expression" dxfId="2694" priority="3166">
      <formula>#REF!=3</formula>
    </cfRule>
    <cfRule type="expression" dxfId="2693" priority="3167">
      <formula>#REF!=2</formula>
    </cfRule>
    <cfRule type="expression" dxfId="2692" priority="3168">
      <formula>#REF!=1</formula>
    </cfRule>
    <cfRule type="expression" dxfId="2691" priority="3169">
      <formula>#REF!=4</formula>
    </cfRule>
    <cfRule type="expression" dxfId="2690" priority="3170">
      <formula>#REF!=3</formula>
    </cfRule>
    <cfRule type="expression" dxfId="2689" priority="3171">
      <formula>#REF!=2</formula>
    </cfRule>
    <cfRule type="expression" dxfId="2688" priority="3172">
      <formula>#REF!=1</formula>
    </cfRule>
  </conditionalFormatting>
  <conditionalFormatting sqref="E450:E457">
    <cfRule type="expression" dxfId="2687" priority="3161">
      <formula>$V450=4</formula>
    </cfRule>
    <cfRule type="expression" dxfId="2686" priority="3162">
      <formula>$V450=3</formula>
    </cfRule>
    <cfRule type="expression" dxfId="2685" priority="3163">
      <formula>$V450=2</formula>
    </cfRule>
    <cfRule type="expression" dxfId="2684" priority="3164">
      <formula>$V450=1</formula>
    </cfRule>
  </conditionalFormatting>
  <conditionalFormatting sqref="F450:F457">
    <cfRule type="expression" dxfId="2683" priority="3157">
      <formula>$V450=4</formula>
    </cfRule>
    <cfRule type="expression" dxfId="2682" priority="3158">
      <formula>$V450=3</formula>
    </cfRule>
    <cfRule type="expression" dxfId="2681" priority="3159">
      <formula>$V450=2</formula>
    </cfRule>
    <cfRule type="expression" dxfId="2680" priority="3160">
      <formula>$V450=1</formula>
    </cfRule>
  </conditionalFormatting>
  <conditionalFormatting sqref="F450:F457">
    <cfRule type="expression" dxfId="2679" priority="3149">
      <formula>#REF!=4</formula>
    </cfRule>
    <cfRule type="expression" dxfId="2678" priority="3150">
      <formula>#REF!=3</formula>
    </cfRule>
    <cfRule type="expression" dxfId="2677" priority="3151">
      <formula>#REF!=2</formula>
    </cfRule>
    <cfRule type="expression" dxfId="2676" priority="3152">
      <formula>#REF!=1</formula>
    </cfRule>
    <cfRule type="expression" dxfId="2675" priority="3153">
      <formula>#REF!=4</formula>
    </cfRule>
    <cfRule type="expression" dxfId="2674" priority="3154">
      <formula>#REF!=3</formula>
    </cfRule>
    <cfRule type="expression" dxfId="2673" priority="3155">
      <formula>#REF!=2</formula>
    </cfRule>
    <cfRule type="expression" dxfId="2672" priority="3156">
      <formula>#REF!=1</formula>
    </cfRule>
  </conditionalFormatting>
  <conditionalFormatting sqref="F450:F457">
    <cfRule type="expression" dxfId="2671" priority="3141">
      <formula>#REF!=4</formula>
    </cfRule>
    <cfRule type="expression" dxfId="2670" priority="3142">
      <formula>#REF!=3</formula>
    </cfRule>
    <cfRule type="expression" dxfId="2669" priority="3143">
      <formula>#REF!=2</formula>
    </cfRule>
    <cfRule type="expression" dxfId="2668" priority="3144">
      <formula>#REF!=1</formula>
    </cfRule>
    <cfRule type="expression" dxfId="2667" priority="3145">
      <formula>#REF!=4</formula>
    </cfRule>
    <cfRule type="expression" dxfId="2666" priority="3146">
      <formula>#REF!=3</formula>
    </cfRule>
    <cfRule type="expression" dxfId="2665" priority="3147">
      <formula>#REF!=2</formula>
    </cfRule>
    <cfRule type="expression" dxfId="2664" priority="3148">
      <formula>#REF!=1</formula>
    </cfRule>
  </conditionalFormatting>
  <conditionalFormatting sqref="G450:G457">
    <cfRule type="expression" dxfId="2663" priority="3137">
      <formula>$V450=4</formula>
    </cfRule>
    <cfRule type="expression" dxfId="2662" priority="3138">
      <formula>$V450=3</formula>
    </cfRule>
    <cfRule type="expression" dxfId="2661" priority="3139">
      <formula>$V450=2</formula>
    </cfRule>
    <cfRule type="expression" dxfId="2660" priority="3140">
      <formula>$V450=1</formula>
    </cfRule>
  </conditionalFormatting>
  <conditionalFormatting sqref="G450:G457">
    <cfRule type="expression" dxfId="2659" priority="3129">
      <formula>#REF!=4</formula>
    </cfRule>
    <cfRule type="expression" dxfId="2658" priority="3130">
      <formula>#REF!=3</formula>
    </cfRule>
    <cfRule type="expression" dxfId="2657" priority="3131">
      <formula>#REF!=2</formula>
    </cfRule>
    <cfRule type="expression" dxfId="2656" priority="3132">
      <formula>#REF!=1</formula>
    </cfRule>
    <cfRule type="expression" dxfId="2655" priority="3133">
      <formula>#REF!=4</formula>
    </cfRule>
    <cfRule type="expression" dxfId="2654" priority="3134">
      <formula>#REF!=3</formula>
    </cfRule>
    <cfRule type="expression" dxfId="2653" priority="3135">
      <formula>#REF!=2</formula>
    </cfRule>
    <cfRule type="expression" dxfId="2652" priority="3136">
      <formula>#REF!=1</formula>
    </cfRule>
  </conditionalFormatting>
  <conditionalFormatting sqref="G450:G457">
    <cfRule type="expression" dxfId="2651" priority="3121">
      <formula>#REF!=4</formula>
    </cfRule>
    <cfRule type="expression" dxfId="2650" priority="3122">
      <formula>#REF!=3</formula>
    </cfRule>
    <cfRule type="expression" dxfId="2649" priority="3123">
      <formula>#REF!=2</formula>
    </cfRule>
    <cfRule type="expression" dxfId="2648" priority="3124">
      <formula>#REF!=1</formula>
    </cfRule>
    <cfRule type="expression" dxfId="2647" priority="3125">
      <formula>#REF!=4</formula>
    </cfRule>
    <cfRule type="expression" dxfId="2646" priority="3126">
      <formula>#REF!=3</formula>
    </cfRule>
    <cfRule type="expression" dxfId="2645" priority="3127">
      <formula>#REF!=2</formula>
    </cfRule>
    <cfRule type="expression" dxfId="2644" priority="3128">
      <formula>#REF!=1</formula>
    </cfRule>
  </conditionalFormatting>
  <conditionalFormatting sqref="U452">
    <cfRule type="expression" dxfId="2643" priority="3113">
      <formula>$V452=4</formula>
    </cfRule>
    <cfRule type="expression" dxfId="2642" priority="3114">
      <formula>$V452=3</formula>
    </cfRule>
    <cfRule type="expression" dxfId="2641" priority="3115">
      <formula>$V452=2</formula>
    </cfRule>
    <cfRule type="expression" dxfId="2640" priority="3116">
      <formula>$V452=1</formula>
    </cfRule>
  </conditionalFormatting>
  <conditionalFormatting sqref="C458:C462">
    <cfRule type="expression" dxfId="2639" priority="3109">
      <formula>$V458=4</formula>
    </cfRule>
    <cfRule type="expression" dxfId="2638" priority="3110">
      <formula>$V458=3</formula>
    </cfRule>
    <cfRule type="expression" dxfId="2637" priority="3111">
      <formula>$V458=2</formula>
    </cfRule>
    <cfRule type="expression" dxfId="2636" priority="3112">
      <formula>$V458=1</formula>
    </cfRule>
  </conditionalFormatting>
  <conditionalFormatting sqref="J458:K458 J459:J462">
    <cfRule type="expression" dxfId="2635" priority="3101">
      <formula>#REF!=4</formula>
    </cfRule>
    <cfRule type="expression" dxfId="2634" priority="3102">
      <formula>#REF!=3</formula>
    </cfRule>
    <cfRule type="expression" dxfId="2633" priority="3103">
      <formula>#REF!=2</formula>
    </cfRule>
    <cfRule type="expression" dxfId="2632" priority="3104">
      <formula>#REF!=1</formula>
    </cfRule>
    <cfRule type="expression" dxfId="2631" priority="3105">
      <formula>#REF!=4</formula>
    </cfRule>
    <cfRule type="expression" dxfId="2630" priority="3106">
      <formula>#REF!=3</formula>
    </cfRule>
    <cfRule type="expression" dxfId="2629" priority="3107">
      <formula>#REF!=2</formula>
    </cfRule>
    <cfRule type="expression" dxfId="2628" priority="3108">
      <formula>#REF!=1</formula>
    </cfRule>
  </conditionalFormatting>
  <conditionalFormatting sqref="J458:M458 J459:J462">
    <cfRule type="expression" dxfId="2627" priority="3097">
      <formula>$V458=4</formula>
    </cfRule>
    <cfRule type="expression" dxfId="2626" priority="3098">
      <formula>$V458=3</formula>
    </cfRule>
    <cfRule type="expression" dxfId="2625" priority="3099">
      <formula>$V458=2</formula>
    </cfRule>
    <cfRule type="expression" dxfId="2624" priority="3100">
      <formula>$V458=1</formula>
    </cfRule>
  </conditionalFormatting>
  <conditionalFormatting sqref="J458:J462">
    <cfRule type="expression" dxfId="2623" priority="3093">
      <formula>#REF!=4</formula>
    </cfRule>
    <cfRule type="expression" dxfId="2622" priority="3094">
      <formula>#REF!=3</formula>
    </cfRule>
    <cfRule type="expression" dxfId="2621" priority="3095">
      <formula>#REF!=2</formula>
    </cfRule>
    <cfRule type="expression" dxfId="2620" priority="3096">
      <formula>#REF!=1</formula>
    </cfRule>
  </conditionalFormatting>
  <conditionalFormatting sqref="B458 D458">
    <cfRule type="expression" dxfId="2619" priority="3089">
      <formula>$V458=4</formula>
    </cfRule>
    <cfRule type="expression" dxfId="2618" priority="3090">
      <formula>$V458=3</formula>
    </cfRule>
    <cfRule type="expression" dxfId="2617" priority="3091">
      <formula>$V458=2</formula>
    </cfRule>
    <cfRule type="expression" dxfId="2616" priority="3092">
      <formula>$V458=1</formula>
    </cfRule>
  </conditionalFormatting>
  <conditionalFormatting sqref="A458:A462">
    <cfRule type="expression" dxfId="2615" priority="3085">
      <formula>$V458=4</formula>
    </cfRule>
    <cfRule type="expression" dxfId="2614" priority="3086">
      <formula>$V458=3</formula>
    </cfRule>
    <cfRule type="expression" dxfId="2613" priority="3087">
      <formula>$V458=2</formula>
    </cfRule>
    <cfRule type="expression" dxfId="2612" priority="3088">
      <formula>$V458=1</formula>
    </cfRule>
  </conditionalFormatting>
  <conditionalFormatting sqref="E458">
    <cfRule type="expression" dxfId="2611" priority="3057">
      <formula>$V458=4</formula>
    </cfRule>
    <cfRule type="expression" dxfId="2610" priority="3058">
      <formula>$V458=3</formula>
    </cfRule>
    <cfRule type="expression" dxfId="2609" priority="3059">
      <formula>$V458=2</formula>
    </cfRule>
    <cfRule type="expression" dxfId="2608" priority="3060">
      <formula>$V458=1</formula>
    </cfRule>
  </conditionalFormatting>
  <conditionalFormatting sqref="F458">
    <cfRule type="expression" dxfId="2607" priority="3053">
      <formula>$V458=4</formula>
    </cfRule>
    <cfRule type="expression" dxfId="2606" priority="3054">
      <formula>$V458=3</formula>
    </cfRule>
    <cfRule type="expression" dxfId="2605" priority="3055">
      <formula>$V458=2</formula>
    </cfRule>
    <cfRule type="expression" dxfId="2604" priority="3056">
      <formula>$V458=1</formula>
    </cfRule>
  </conditionalFormatting>
  <conditionalFormatting sqref="F458">
    <cfRule type="expression" dxfId="2603" priority="3045">
      <formula>#REF!=4</formula>
    </cfRule>
    <cfRule type="expression" dxfId="2602" priority="3046">
      <formula>#REF!=3</formula>
    </cfRule>
    <cfRule type="expression" dxfId="2601" priority="3047">
      <formula>#REF!=2</formula>
    </cfRule>
    <cfRule type="expression" dxfId="2600" priority="3048">
      <formula>#REF!=1</formula>
    </cfRule>
    <cfRule type="expression" dxfId="2599" priority="3049">
      <formula>#REF!=4</formula>
    </cfRule>
    <cfRule type="expression" dxfId="2598" priority="3050">
      <formula>#REF!=3</formula>
    </cfRule>
    <cfRule type="expression" dxfId="2597" priority="3051">
      <formula>#REF!=2</formula>
    </cfRule>
    <cfRule type="expression" dxfId="2596" priority="3052">
      <formula>#REF!=1</formula>
    </cfRule>
  </conditionalFormatting>
  <conditionalFormatting sqref="F458">
    <cfRule type="expression" dxfId="2595" priority="3037">
      <formula>#REF!=4</formula>
    </cfRule>
    <cfRule type="expression" dxfId="2594" priority="3038">
      <formula>#REF!=3</formula>
    </cfRule>
    <cfRule type="expression" dxfId="2593" priority="3039">
      <formula>#REF!=2</formula>
    </cfRule>
    <cfRule type="expression" dxfId="2592" priority="3040">
      <formula>#REF!=1</formula>
    </cfRule>
    <cfRule type="expression" dxfId="2591" priority="3041">
      <formula>#REF!=4</formula>
    </cfRule>
    <cfRule type="expression" dxfId="2590" priority="3042">
      <formula>#REF!=3</formula>
    </cfRule>
    <cfRule type="expression" dxfId="2589" priority="3043">
      <formula>#REF!=2</formula>
    </cfRule>
    <cfRule type="expression" dxfId="2588" priority="3044">
      <formula>#REF!=1</formula>
    </cfRule>
  </conditionalFormatting>
  <conditionalFormatting sqref="G458">
    <cfRule type="expression" dxfId="2587" priority="3033">
      <formula>$V458=4</formula>
    </cfRule>
    <cfRule type="expression" dxfId="2586" priority="3034">
      <formula>$V458=3</formula>
    </cfRule>
    <cfRule type="expression" dxfId="2585" priority="3035">
      <formula>$V458=2</formula>
    </cfRule>
    <cfRule type="expression" dxfId="2584" priority="3036">
      <formula>$V458=1</formula>
    </cfRule>
  </conditionalFormatting>
  <conditionalFormatting sqref="G458">
    <cfRule type="expression" dxfId="2583" priority="3025">
      <formula>#REF!=4</formula>
    </cfRule>
    <cfRule type="expression" dxfId="2582" priority="3026">
      <formula>#REF!=3</formula>
    </cfRule>
    <cfRule type="expression" dxfId="2581" priority="3027">
      <formula>#REF!=2</formula>
    </cfRule>
    <cfRule type="expression" dxfId="2580" priority="3028">
      <formula>#REF!=1</formula>
    </cfRule>
    <cfRule type="expression" dxfId="2579" priority="3029">
      <formula>#REF!=4</formula>
    </cfRule>
    <cfRule type="expression" dxfId="2578" priority="3030">
      <formula>#REF!=3</formula>
    </cfRule>
    <cfRule type="expression" dxfId="2577" priority="3031">
      <formula>#REF!=2</formula>
    </cfRule>
    <cfRule type="expression" dxfId="2576" priority="3032">
      <formula>#REF!=1</formula>
    </cfRule>
  </conditionalFormatting>
  <conditionalFormatting sqref="G458">
    <cfRule type="expression" dxfId="2575" priority="3017">
      <formula>#REF!=4</formula>
    </cfRule>
    <cfRule type="expression" dxfId="2574" priority="3018">
      <formula>#REF!=3</formula>
    </cfRule>
    <cfRule type="expression" dxfId="2573" priority="3019">
      <formula>#REF!=2</formula>
    </cfRule>
    <cfRule type="expression" dxfId="2572" priority="3020">
      <formula>#REF!=1</formula>
    </cfRule>
    <cfRule type="expression" dxfId="2571" priority="3021">
      <formula>#REF!=4</formula>
    </cfRule>
    <cfRule type="expression" dxfId="2570" priority="3022">
      <formula>#REF!=3</formula>
    </cfRule>
    <cfRule type="expression" dxfId="2569" priority="3023">
      <formula>#REF!=2</formula>
    </cfRule>
    <cfRule type="expression" dxfId="2568" priority="3024">
      <formula>#REF!=1</formula>
    </cfRule>
  </conditionalFormatting>
  <conditionalFormatting sqref="U456">
    <cfRule type="expression" dxfId="2567" priority="3013">
      <formula>$V456=4</formula>
    </cfRule>
    <cfRule type="expression" dxfId="2566" priority="3014">
      <formula>$V456=3</formula>
    </cfRule>
    <cfRule type="expression" dxfId="2565" priority="3015">
      <formula>$V456=2</formula>
    </cfRule>
    <cfRule type="expression" dxfId="2564" priority="3016">
      <formula>$V456=1</formula>
    </cfRule>
  </conditionalFormatting>
  <conditionalFormatting sqref="X458:Y458">
    <cfRule type="expression" dxfId="2563" priority="3009">
      <formula>$V458=4</formula>
    </cfRule>
    <cfRule type="expression" dxfId="2562" priority="3010">
      <formula>$V458=3</formula>
    </cfRule>
    <cfRule type="expression" dxfId="2561" priority="3011">
      <formula>$V458=2</formula>
    </cfRule>
    <cfRule type="expression" dxfId="2560" priority="3012">
      <formula>$V458=1</formula>
    </cfRule>
  </conditionalFormatting>
  <conditionalFormatting sqref="X458:Y458">
    <cfRule type="expression" dxfId="2559" priority="3005">
      <formula>#REF!=4</formula>
    </cfRule>
    <cfRule type="expression" dxfId="2558" priority="3006">
      <formula>#REF!=3</formula>
    </cfRule>
    <cfRule type="expression" dxfId="2557" priority="3007">
      <formula>#REF!=2</formula>
    </cfRule>
    <cfRule type="expression" dxfId="2556" priority="3008">
      <formula>#REF!=1</formula>
    </cfRule>
  </conditionalFormatting>
  <conditionalFormatting sqref="Q458">
    <cfRule type="expression" dxfId="2555" priority="3001">
      <formula>$V458=4</formula>
    </cfRule>
    <cfRule type="expression" dxfId="2554" priority="3002">
      <formula>$V458=3</formula>
    </cfRule>
    <cfRule type="expression" dxfId="2553" priority="3003">
      <formula>$V458=2</formula>
    </cfRule>
    <cfRule type="expression" dxfId="2552" priority="3004">
      <formula>$V458=1</formula>
    </cfRule>
  </conditionalFormatting>
  <conditionalFormatting sqref="O458:P458">
    <cfRule type="expression" dxfId="2551" priority="2997">
      <formula>$V458=4</formula>
    </cfRule>
    <cfRule type="expression" dxfId="2550" priority="2998">
      <formula>$V458=3</formula>
    </cfRule>
    <cfRule type="expression" dxfId="2549" priority="2999">
      <formula>$V458=2</formula>
    </cfRule>
    <cfRule type="expression" dxfId="2548" priority="3000">
      <formula>$V458=1</formula>
    </cfRule>
  </conditionalFormatting>
  <conditionalFormatting sqref="O458">
    <cfRule type="expression" dxfId="2547" priority="2993">
      <formula>#REF!=4</formula>
    </cfRule>
    <cfRule type="expression" dxfId="2546" priority="2994">
      <formula>#REF!=3</formula>
    </cfRule>
    <cfRule type="expression" dxfId="2545" priority="2995">
      <formula>#REF!=2</formula>
    </cfRule>
    <cfRule type="expression" dxfId="2544" priority="2996">
      <formula>#REF!=1</formula>
    </cfRule>
  </conditionalFormatting>
  <conditionalFormatting sqref="E459:E462">
    <cfRule type="expression" dxfId="2543" priority="2965">
      <formula>$V459=4</formula>
    </cfRule>
    <cfRule type="expression" dxfId="2542" priority="2966">
      <formula>$V459=3</formula>
    </cfRule>
    <cfRule type="expression" dxfId="2541" priority="2967">
      <formula>$V459=2</formula>
    </cfRule>
    <cfRule type="expression" dxfId="2540" priority="2968">
      <formula>$V459=1</formula>
    </cfRule>
  </conditionalFormatting>
  <conditionalFormatting sqref="F459:F462">
    <cfRule type="expression" dxfId="2539" priority="2961">
      <formula>$V459=4</formula>
    </cfRule>
    <cfRule type="expression" dxfId="2538" priority="2962">
      <formula>$V459=3</formula>
    </cfRule>
    <cfRule type="expression" dxfId="2537" priority="2963">
      <formula>$V459=2</formula>
    </cfRule>
    <cfRule type="expression" dxfId="2536" priority="2964">
      <formula>$V459=1</formula>
    </cfRule>
  </conditionalFormatting>
  <conditionalFormatting sqref="F459:F462">
    <cfRule type="expression" dxfId="2535" priority="2953">
      <formula>#REF!=4</formula>
    </cfRule>
    <cfRule type="expression" dxfId="2534" priority="2954">
      <formula>#REF!=3</formula>
    </cfRule>
    <cfRule type="expression" dxfId="2533" priority="2955">
      <formula>#REF!=2</formula>
    </cfRule>
    <cfRule type="expression" dxfId="2532" priority="2956">
      <formula>#REF!=1</formula>
    </cfRule>
    <cfRule type="expression" dxfId="2531" priority="2957">
      <formula>#REF!=4</formula>
    </cfRule>
    <cfRule type="expression" dxfId="2530" priority="2958">
      <formula>#REF!=3</formula>
    </cfRule>
    <cfRule type="expression" dxfId="2529" priority="2959">
      <formula>#REF!=2</formula>
    </cfRule>
    <cfRule type="expression" dxfId="2528" priority="2960">
      <formula>#REF!=1</formula>
    </cfRule>
  </conditionalFormatting>
  <conditionalFormatting sqref="F459:F462">
    <cfRule type="expression" dxfId="2527" priority="2945">
      <formula>#REF!=4</formula>
    </cfRule>
    <cfRule type="expression" dxfId="2526" priority="2946">
      <formula>#REF!=3</formula>
    </cfRule>
    <cfRule type="expression" dxfId="2525" priority="2947">
      <formula>#REF!=2</formula>
    </cfRule>
    <cfRule type="expression" dxfId="2524" priority="2948">
      <formula>#REF!=1</formula>
    </cfRule>
    <cfRule type="expression" dxfId="2523" priority="2949">
      <formula>#REF!=4</formula>
    </cfRule>
    <cfRule type="expression" dxfId="2522" priority="2950">
      <formula>#REF!=3</formula>
    </cfRule>
    <cfRule type="expression" dxfId="2521" priority="2951">
      <formula>#REF!=2</formula>
    </cfRule>
    <cfRule type="expression" dxfId="2520" priority="2952">
      <formula>#REF!=1</formula>
    </cfRule>
  </conditionalFormatting>
  <conditionalFormatting sqref="G459:G462">
    <cfRule type="expression" dxfId="2519" priority="2941">
      <formula>$V459=4</formula>
    </cfRule>
    <cfRule type="expression" dxfId="2518" priority="2942">
      <formula>$V459=3</formula>
    </cfRule>
    <cfRule type="expression" dxfId="2517" priority="2943">
      <formula>$V459=2</formula>
    </cfRule>
    <cfRule type="expression" dxfId="2516" priority="2944">
      <formula>$V459=1</formula>
    </cfRule>
  </conditionalFormatting>
  <conditionalFormatting sqref="G459:G462">
    <cfRule type="expression" dxfId="2515" priority="2933">
      <formula>#REF!=4</formula>
    </cfRule>
    <cfRule type="expression" dxfId="2514" priority="2934">
      <formula>#REF!=3</formula>
    </cfRule>
    <cfRule type="expression" dxfId="2513" priority="2935">
      <formula>#REF!=2</formula>
    </cfRule>
    <cfRule type="expression" dxfId="2512" priority="2936">
      <formula>#REF!=1</formula>
    </cfRule>
    <cfRule type="expression" dxfId="2511" priority="2937">
      <formula>#REF!=4</formula>
    </cfRule>
    <cfRule type="expression" dxfId="2510" priority="2938">
      <formula>#REF!=3</formula>
    </cfRule>
    <cfRule type="expression" dxfId="2509" priority="2939">
      <formula>#REF!=2</formula>
    </cfRule>
    <cfRule type="expression" dxfId="2508" priority="2940">
      <formula>#REF!=1</formula>
    </cfRule>
  </conditionalFormatting>
  <conditionalFormatting sqref="G459:G462">
    <cfRule type="expression" dxfId="2507" priority="2925">
      <formula>#REF!=4</formula>
    </cfRule>
    <cfRule type="expression" dxfId="2506" priority="2926">
      <formula>#REF!=3</formula>
    </cfRule>
    <cfRule type="expression" dxfId="2505" priority="2927">
      <formula>#REF!=2</formula>
    </cfRule>
    <cfRule type="expression" dxfId="2504" priority="2928">
      <formula>#REF!=1</formula>
    </cfRule>
    <cfRule type="expression" dxfId="2503" priority="2929">
      <formula>#REF!=4</formula>
    </cfRule>
    <cfRule type="expression" dxfId="2502" priority="2930">
      <formula>#REF!=3</formula>
    </cfRule>
    <cfRule type="expression" dxfId="2501" priority="2931">
      <formula>#REF!=2</formula>
    </cfRule>
    <cfRule type="expression" dxfId="2500" priority="2932">
      <formula>#REF!=1</formula>
    </cfRule>
  </conditionalFormatting>
  <conditionalFormatting sqref="N459:N462">
    <cfRule type="expression" dxfId="2499" priority="2921">
      <formula>$V459=4</formula>
    </cfRule>
    <cfRule type="expression" dxfId="2498" priority="2922">
      <formula>$V459=3</formula>
    </cfRule>
    <cfRule type="expression" dxfId="2497" priority="2923">
      <formula>$V459=2</formula>
    </cfRule>
    <cfRule type="expression" dxfId="2496" priority="2924">
      <formula>$V459=1</formula>
    </cfRule>
  </conditionalFormatting>
  <conditionalFormatting sqref="M459:M462">
    <cfRule type="expression" dxfId="2495" priority="2917">
      <formula>$V459=4</formula>
    </cfRule>
    <cfRule type="expression" dxfId="2494" priority="2918">
      <formula>$V459=3</formula>
    </cfRule>
    <cfRule type="expression" dxfId="2493" priority="2919">
      <formula>$V459=2</formula>
    </cfRule>
    <cfRule type="expression" dxfId="2492" priority="2920">
      <formula>$V459=1</formula>
    </cfRule>
  </conditionalFormatting>
  <conditionalFormatting sqref="Q459:Q462">
    <cfRule type="expression" dxfId="2491" priority="2913">
      <formula>$V459=4</formula>
    </cfRule>
    <cfRule type="expression" dxfId="2490" priority="2914">
      <formula>$V459=3</formula>
    </cfRule>
    <cfRule type="expression" dxfId="2489" priority="2915">
      <formula>$V459=2</formula>
    </cfRule>
    <cfRule type="expression" dxfId="2488" priority="2916">
      <formula>$V459=1</formula>
    </cfRule>
  </conditionalFormatting>
  <conditionalFormatting sqref="O459:P462">
    <cfRule type="expression" dxfId="2487" priority="2909">
      <formula>$V459=4</formula>
    </cfRule>
    <cfRule type="expression" dxfId="2486" priority="2910">
      <formula>$V459=3</formula>
    </cfRule>
    <cfRule type="expression" dxfId="2485" priority="2911">
      <formula>$V459=2</formula>
    </cfRule>
    <cfRule type="expression" dxfId="2484" priority="2912">
      <formula>$V459=1</formula>
    </cfRule>
  </conditionalFormatting>
  <conditionalFormatting sqref="O459:O462">
    <cfRule type="expression" dxfId="2483" priority="2905">
      <formula>#REF!=4</formula>
    </cfRule>
    <cfRule type="expression" dxfId="2482" priority="2906">
      <formula>#REF!=3</formula>
    </cfRule>
    <cfRule type="expression" dxfId="2481" priority="2907">
      <formula>#REF!=2</formula>
    </cfRule>
    <cfRule type="expression" dxfId="2480" priority="2908">
      <formula>#REF!=1</formula>
    </cfRule>
  </conditionalFormatting>
  <conditionalFormatting sqref="X459:Y462">
    <cfRule type="expression" dxfId="2479" priority="2901">
      <formula>$V459=4</formula>
    </cfRule>
    <cfRule type="expression" dxfId="2478" priority="2902">
      <formula>$V459=3</formula>
    </cfRule>
    <cfRule type="expression" dxfId="2477" priority="2903">
      <formula>$V459=2</formula>
    </cfRule>
    <cfRule type="expression" dxfId="2476" priority="2904">
      <formula>$V459=1</formula>
    </cfRule>
  </conditionalFormatting>
  <conditionalFormatting sqref="X459:Y462">
    <cfRule type="expression" dxfId="2475" priority="2897">
      <formula>#REF!=4</formula>
    </cfRule>
    <cfRule type="expression" dxfId="2474" priority="2898">
      <formula>#REF!=3</formula>
    </cfRule>
    <cfRule type="expression" dxfId="2473" priority="2899">
      <formula>#REF!=2</formula>
    </cfRule>
    <cfRule type="expression" dxfId="2472" priority="2900">
      <formula>#REF!=1</formula>
    </cfRule>
  </conditionalFormatting>
  <conditionalFormatting sqref="H423">
    <cfRule type="expression" dxfId="2471" priority="2885">
      <formula>$V423=4</formula>
    </cfRule>
    <cfRule type="expression" dxfId="2470" priority="2886">
      <formula>$V423=3</formula>
    </cfRule>
    <cfRule type="expression" dxfId="2469" priority="2887">
      <formula>$V423=2</formula>
    </cfRule>
    <cfRule type="expression" dxfId="2468" priority="2888">
      <formula>$V423=1</formula>
    </cfRule>
  </conditionalFormatting>
  <conditionalFormatting sqref="H423">
    <cfRule type="expression" dxfId="2467" priority="2877">
      <formula>#REF!=4</formula>
    </cfRule>
    <cfRule type="expression" dxfId="2466" priority="2878">
      <formula>#REF!=3</formula>
    </cfRule>
    <cfRule type="expression" dxfId="2465" priority="2879">
      <formula>#REF!=2</formula>
    </cfRule>
    <cfRule type="expression" dxfId="2464" priority="2880">
      <formula>#REF!=1</formula>
    </cfRule>
    <cfRule type="expression" dxfId="2463" priority="2881">
      <formula>#REF!=4</formula>
    </cfRule>
    <cfRule type="expression" dxfId="2462" priority="2882">
      <formula>#REF!=3</formula>
    </cfRule>
    <cfRule type="expression" dxfId="2461" priority="2883">
      <formula>#REF!=2</formula>
    </cfRule>
    <cfRule type="expression" dxfId="2460" priority="2884">
      <formula>#REF!=1</formula>
    </cfRule>
  </conditionalFormatting>
  <conditionalFormatting sqref="B463">
    <cfRule type="expression" dxfId="2459" priority="2849">
      <formula>$V463=4</formula>
    </cfRule>
    <cfRule type="expression" dxfId="2458" priority="2850">
      <formula>$V463=3</formula>
    </cfRule>
    <cfRule type="expression" dxfId="2457" priority="2851">
      <formula>$V463=2</formula>
    </cfRule>
    <cfRule type="expression" dxfId="2456" priority="2852">
      <formula>$V463=1</formula>
    </cfRule>
  </conditionalFormatting>
  <conditionalFormatting sqref="C463:C472">
    <cfRule type="expression" dxfId="2455" priority="2845">
      <formula>$V463=4</formula>
    </cfRule>
    <cfRule type="expression" dxfId="2454" priority="2846">
      <formula>$V463=3</formula>
    </cfRule>
    <cfRule type="expression" dxfId="2453" priority="2847">
      <formula>$V463=2</formula>
    </cfRule>
    <cfRule type="expression" dxfId="2452" priority="2848">
      <formula>$V463=1</formula>
    </cfRule>
  </conditionalFormatting>
  <conditionalFormatting sqref="F463">
    <cfRule type="expression" dxfId="2451" priority="2841">
      <formula>$V463=4</formula>
    </cfRule>
    <cfRule type="expression" dxfId="2450" priority="2842">
      <formula>$V463=3</formula>
    </cfRule>
    <cfRule type="expression" dxfId="2449" priority="2843">
      <formula>$V463=2</formula>
    </cfRule>
    <cfRule type="expression" dxfId="2448" priority="2844">
      <formula>$V463=1</formula>
    </cfRule>
  </conditionalFormatting>
  <conditionalFormatting sqref="F463">
    <cfRule type="expression" dxfId="2447" priority="2833">
      <formula>#REF!=4</formula>
    </cfRule>
    <cfRule type="expression" dxfId="2446" priority="2834">
      <formula>#REF!=3</formula>
    </cfRule>
    <cfRule type="expression" dxfId="2445" priority="2835">
      <formula>#REF!=2</formula>
    </cfRule>
    <cfRule type="expression" dxfId="2444" priority="2836">
      <formula>#REF!=1</formula>
    </cfRule>
    <cfRule type="expression" dxfId="2443" priority="2837">
      <formula>#REF!=4</formula>
    </cfRule>
    <cfRule type="expression" dxfId="2442" priority="2838">
      <formula>#REF!=3</formula>
    </cfRule>
    <cfRule type="expression" dxfId="2441" priority="2839">
      <formula>#REF!=2</formula>
    </cfRule>
    <cfRule type="expression" dxfId="2440" priority="2840">
      <formula>#REF!=1</formula>
    </cfRule>
  </conditionalFormatting>
  <conditionalFormatting sqref="F463">
    <cfRule type="expression" dxfId="2439" priority="2825">
      <formula>#REF!=4</formula>
    </cfRule>
    <cfRule type="expression" dxfId="2438" priority="2826">
      <formula>#REF!=3</formula>
    </cfRule>
    <cfRule type="expression" dxfId="2437" priority="2827">
      <formula>#REF!=2</formula>
    </cfRule>
    <cfRule type="expression" dxfId="2436" priority="2828">
      <formula>#REF!=1</formula>
    </cfRule>
    <cfRule type="expression" dxfId="2435" priority="2829">
      <formula>#REF!=4</formula>
    </cfRule>
    <cfRule type="expression" dxfId="2434" priority="2830">
      <formula>#REF!=3</formula>
    </cfRule>
    <cfRule type="expression" dxfId="2433" priority="2831">
      <formula>#REF!=2</formula>
    </cfRule>
    <cfRule type="expression" dxfId="2432" priority="2832">
      <formula>#REF!=1</formula>
    </cfRule>
  </conditionalFormatting>
  <conditionalFormatting sqref="G463">
    <cfRule type="expression" dxfId="2431" priority="2821">
      <formula>$V463=4</formula>
    </cfRule>
    <cfRule type="expression" dxfId="2430" priority="2822">
      <formula>$V463=3</formula>
    </cfRule>
    <cfRule type="expression" dxfId="2429" priority="2823">
      <formula>$V463=2</formula>
    </cfRule>
    <cfRule type="expression" dxfId="2428" priority="2824">
      <formula>$V463=1</formula>
    </cfRule>
  </conditionalFormatting>
  <conditionalFormatting sqref="G463">
    <cfRule type="expression" dxfId="2427" priority="2813">
      <formula>#REF!=4</formula>
    </cfRule>
    <cfRule type="expression" dxfId="2426" priority="2814">
      <formula>#REF!=3</formula>
    </cfRule>
    <cfRule type="expression" dxfId="2425" priority="2815">
      <formula>#REF!=2</formula>
    </cfRule>
    <cfRule type="expression" dxfId="2424" priority="2816">
      <formula>#REF!=1</formula>
    </cfRule>
    <cfRule type="expression" dxfId="2423" priority="2817">
      <formula>#REF!=4</formula>
    </cfRule>
    <cfRule type="expression" dxfId="2422" priority="2818">
      <formula>#REF!=3</formula>
    </cfRule>
    <cfRule type="expression" dxfId="2421" priority="2819">
      <formula>#REF!=2</formula>
    </cfRule>
    <cfRule type="expression" dxfId="2420" priority="2820">
      <formula>#REF!=1</formula>
    </cfRule>
  </conditionalFormatting>
  <conditionalFormatting sqref="G463">
    <cfRule type="expression" dxfId="2419" priority="2805">
      <formula>#REF!=4</formula>
    </cfRule>
    <cfRule type="expression" dxfId="2418" priority="2806">
      <formula>#REF!=3</formula>
    </cfRule>
    <cfRule type="expression" dxfId="2417" priority="2807">
      <formula>#REF!=2</formula>
    </cfRule>
    <cfRule type="expression" dxfId="2416" priority="2808">
      <formula>#REF!=1</formula>
    </cfRule>
    <cfRule type="expression" dxfId="2415" priority="2809">
      <formula>#REF!=4</formula>
    </cfRule>
    <cfRule type="expression" dxfId="2414" priority="2810">
      <formula>#REF!=3</formula>
    </cfRule>
    <cfRule type="expression" dxfId="2413" priority="2811">
      <formula>#REF!=2</formula>
    </cfRule>
    <cfRule type="expression" dxfId="2412" priority="2812">
      <formula>#REF!=1</formula>
    </cfRule>
  </conditionalFormatting>
  <conditionalFormatting sqref="J463">
    <cfRule type="expression" dxfId="2411" priority="2773">
      <formula>#REF!=4</formula>
    </cfRule>
    <cfRule type="expression" dxfId="2410" priority="2774">
      <formula>#REF!=3</formula>
    </cfRule>
    <cfRule type="expression" dxfId="2409" priority="2775">
      <formula>#REF!=2</formula>
    </cfRule>
    <cfRule type="expression" dxfId="2408" priority="2776">
      <formula>#REF!=1</formula>
    </cfRule>
    <cfRule type="expression" dxfId="2407" priority="2777">
      <formula>#REF!=4</formula>
    </cfRule>
    <cfRule type="expression" dxfId="2406" priority="2778">
      <formula>#REF!=3</formula>
    </cfRule>
    <cfRule type="expression" dxfId="2405" priority="2779">
      <formula>#REF!=2</formula>
    </cfRule>
    <cfRule type="expression" dxfId="2404" priority="2780">
      <formula>#REF!=1</formula>
    </cfRule>
  </conditionalFormatting>
  <conditionalFormatting sqref="J463">
    <cfRule type="expression" dxfId="2403" priority="2769">
      <formula>$V463=4</formula>
    </cfRule>
    <cfRule type="expression" dxfId="2402" priority="2770">
      <formula>$V463=3</formula>
    </cfRule>
    <cfRule type="expression" dxfId="2401" priority="2771">
      <formula>$V463=2</formula>
    </cfRule>
    <cfRule type="expression" dxfId="2400" priority="2772">
      <formula>$V463=1</formula>
    </cfRule>
  </conditionalFormatting>
  <conditionalFormatting sqref="J463">
    <cfRule type="expression" dxfId="2399" priority="2765">
      <formula>#REF!=4</formula>
    </cfRule>
    <cfRule type="expression" dxfId="2398" priority="2766">
      <formula>#REF!=3</formula>
    </cfRule>
    <cfRule type="expression" dxfId="2397" priority="2767">
      <formula>#REF!=2</formula>
    </cfRule>
    <cfRule type="expression" dxfId="2396" priority="2768">
      <formula>#REF!=1</formula>
    </cfRule>
  </conditionalFormatting>
  <conditionalFormatting sqref="N463">
    <cfRule type="expression" dxfId="2395" priority="2761">
      <formula>$V463=4</formula>
    </cfRule>
    <cfRule type="expression" dxfId="2394" priority="2762">
      <formula>$V463=3</formula>
    </cfRule>
    <cfRule type="expression" dxfId="2393" priority="2763">
      <formula>$V463=2</formula>
    </cfRule>
    <cfRule type="expression" dxfId="2392" priority="2764">
      <formula>$V463=1</formula>
    </cfRule>
  </conditionalFormatting>
  <conditionalFormatting sqref="M463:M472">
    <cfRule type="expression" dxfId="2391" priority="2757">
      <formula>$V463=4</formula>
    </cfRule>
    <cfRule type="expression" dxfId="2390" priority="2758">
      <formula>$V463=3</formula>
    </cfRule>
    <cfRule type="expression" dxfId="2389" priority="2759">
      <formula>$V463=2</formula>
    </cfRule>
    <cfRule type="expression" dxfId="2388" priority="2760">
      <formula>$V463=1</formula>
    </cfRule>
  </conditionalFormatting>
  <conditionalFormatting sqref="O463:P473">
    <cfRule type="expression" dxfId="2387" priority="2753">
      <formula>$V463=4</formula>
    </cfRule>
    <cfRule type="expression" dxfId="2386" priority="2754">
      <formula>$V463=3</formula>
    </cfRule>
    <cfRule type="expression" dxfId="2385" priority="2755">
      <formula>$V463=2</formula>
    </cfRule>
    <cfRule type="expression" dxfId="2384" priority="2756">
      <formula>$V463=1</formula>
    </cfRule>
  </conditionalFormatting>
  <conditionalFormatting sqref="O463:O473">
    <cfRule type="expression" dxfId="2383" priority="2749">
      <formula>#REF!=4</formula>
    </cfRule>
    <cfRule type="expression" dxfId="2382" priority="2750">
      <formula>#REF!=3</formula>
    </cfRule>
    <cfRule type="expression" dxfId="2381" priority="2751">
      <formula>#REF!=2</formula>
    </cfRule>
    <cfRule type="expression" dxfId="2380" priority="2752">
      <formula>#REF!=1</formula>
    </cfRule>
  </conditionalFormatting>
  <conditionalFormatting sqref="V463">
    <cfRule type="expression" dxfId="2379" priority="2741">
      <formula>$V463=4</formula>
    </cfRule>
    <cfRule type="expression" dxfId="2378" priority="2742">
      <formula>$V463=3</formula>
    </cfRule>
    <cfRule type="expression" dxfId="2377" priority="2743">
      <formula>$V463=2</formula>
    </cfRule>
    <cfRule type="expression" dxfId="2376" priority="2744">
      <formula>$V463=1</formula>
    </cfRule>
  </conditionalFormatting>
  <conditionalFormatting sqref="X463:Y472">
    <cfRule type="expression" dxfId="2375" priority="2725">
      <formula>$V463=4</formula>
    </cfRule>
    <cfRule type="expression" dxfId="2374" priority="2726">
      <formula>$V463=3</formula>
    </cfRule>
    <cfRule type="expression" dxfId="2373" priority="2727">
      <formula>$V463=2</formula>
    </cfRule>
    <cfRule type="expression" dxfId="2372" priority="2728">
      <formula>$V463=1</formula>
    </cfRule>
  </conditionalFormatting>
  <conditionalFormatting sqref="X463:Y472">
    <cfRule type="expression" dxfId="2371" priority="2721">
      <formula>#REF!=4</formula>
    </cfRule>
    <cfRule type="expression" dxfId="2370" priority="2722">
      <formula>#REF!=3</formula>
    </cfRule>
    <cfRule type="expression" dxfId="2369" priority="2723">
      <formula>#REF!=2</formula>
    </cfRule>
    <cfRule type="expression" dxfId="2368" priority="2724">
      <formula>#REF!=1</formula>
    </cfRule>
  </conditionalFormatting>
  <conditionalFormatting sqref="H448">
    <cfRule type="expression" dxfId="2367" priority="2713">
      <formula>$V448=4</formula>
    </cfRule>
    <cfRule type="expression" dxfId="2366" priority="2714">
      <formula>$V448=3</formula>
    </cfRule>
    <cfRule type="expression" dxfId="2365" priority="2715">
      <formula>$V448=2</formula>
    </cfRule>
    <cfRule type="expression" dxfId="2364" priority="2716">
      <formula>$V448=1</formula>
    </cfRule>
  </conditionalFormatting>
  <conditionalFormatting sqref="H448">
    <cfRule type="expression" dxfId="2363" priority="2705">
      <formula>#REF!=4</formula>
    </cfRule>
    <cfRule type="expression" dxfId="2362" priority="2706">
      <formula>#REF!=3</formula>
    </cfRule>
    <cfRule type="expression" dxfId="2361" priority="2707">
      <formula>#REF!=2</formula>
    </cfRule>
    <cfRule type="expression" dxfId="2360" priority="2708">
      <formula>#REF!=1</formula>
    </cfRule>
    <cfRule type="expression" dxfId="2359" priority="2709">
      <formula>#REF!=4</formula>
    </cfRule>
    <cfRule type="expression" dxfId="2358" priority="2710">
      <formula>#REF!=3</formula>
    </cfRule>
    <cfRule type="expression" dxfId="2357" priority="2711">
      <formula>#REF!=2</formula>
    </cfRule>
    <cfRule type="expression" dxfId="2356" priority="2712">
      <formula>#REF!=1</formula>
    </cfRule>
  </conditionalFormatting>
  <conditionalFormatting sqref="U448">
    <cfRule type="expression" dxfId="2355" priority="2701">
      <formula>$V448=4</formula>
    </cfRule>
    <cfRule type="expression" dxfId="2354" priority="2702">
      <formula>$V448=3</formula>
    </cfRule>
    <cfRule type="expression" dxfId="2353" priority="2703">
      <formula>$V448=2</formula>
    </cfRule>
    <cfRule type="expression" dxfId="2352" priority="2704">
      <formula>$V448=1</formula>
    </cfRule>
  </conditionalFormatting>
  <conditionalFormatting sqref="U448">
    <cfRule type="expression" dxfId="2351" priority="2697">
      <formula>$V448=4</formula>
    </cfRule>
    <cfRule type="expression" dxfId="2350" priority="2698">
      <formula>$V448=3</formula>
    </cfRule>
    <cfRule type="expression" dxfId="2349" priority="2699">
      <formula>$V448=2</formula>
    </cfRule>
    <cfRule type="expression" dxfId="2348" priority="2700">
      <formula>$V448=1</formula>
    </cfRule>
  </conditionalFormatting>
  <conditionalFormatting sqref="U448">
    <cfRule type="expression" dxfId="2347" priority="2693">
      <formula>$V448=4</formula>
    </cfRule>
    <cfRule type="expression" dxfId="2346" priority="2694">
      <formula>$V448=3</formula>
    </cfRule>
    <cfRule type="expression" dxfId="2345" priority="2695">
      <formula>$V448=2</formula>
    </cfRule>
    <cfRule type="expression" dxfId="2344" priority="2696">
      <formula>$V448=1</formula>
    </cfRule>
  </conditionalFormatting>
  <conditionalFormatting sqref="U448">
    <cfRule type="expression" dxfId="2343" priority="2689">
      <formula>$V448=4</formula>
    </cfRule>
    <cfRule type="expression" dxfId="2342" priority="2690">
      <formula>$V448=3</formula>
    </cfRule>
    <cfRule type="expression" dxfId="2341" priority="2691">
      <formula>$V448=2</formula>
    </cfRule>
    <cfRule type="expression" dxfId="2340" priority="2692">
      <formula>$V448=1</formula>
    </cfRule>
  </conditionalFormatting>
  <conditionalFormatting sqref="U448">
    <cfRule type="expression" dxfId="2339" priority="2685">
      <formula>$V448=4</formula>
    </cfRule>
    <cfRule type="expression" dxfId="2338" priority="2686">
      <formula>$V448=3</formula>
    </cfRule>
    <cfRule type="expression" dxfId="2337" priority="2687">
      <formula>$V448=2</formula>
    </cfRule>
    <cfRule type="expression" dxfId="2336" priority="2688">
      <formula>$V448=1</formula>
    </cfRule>
  </conditionalFormatting>
  <conditionalFormatting sqref="H463">
    <cfRule type="expression" dxfId="2335" priority="2681">
      <formula>$V463=4</formula>
    </cfRule>
    <cfRule type="expression" dxfId="2334" priority="2682">
      <formula>$V463=3</formula>
    </cfRule>
    <cfRule type="expression" dxfId="2333" priority="2683">
      <formula>$V463=2</formula>
    </cfRule>
    <cfRule type="expression" dxfId="2332" priority="2684">
      <formula>$V463=1</formula>
    </cfRule>
  </conditionalFormatting>
  <conditionalFormatting sqref="H463">
    <cfRule type="expression" dxfId="2331" priority="2673">
      <formula>#REF!=4</formula>
    </cfRule>
    <cfRule type="expression" dxfId="2330" priority="2674">
      <formula>#REF!=3</formula>
    </cfRule>
    <cfRule type="expression" dxfId="2329" priority="2675">
      <formula>#REF!=2</formula>
    </cfRule>
    <cfRule type="expression" dxfId="2328" priority="2676">
      <formula>#REF!=1</formula>
    </cfRule>
    <cfRule type="expression" dxfId="2327" priority="2677">
      <formula>#REF!=4</formula>
    </cfRule>
    <cfRule type="expression" dxfId="2326" priority="2678">
      <formula>#REF!=3</formula>
    </cfRule>
    <cfRule type="expression" dxfId="2325" priority="2679">
      <formula>#REF!=2</formula>
    </cfRule>
    <cfRule type="expression" dxfId="2324" priority="2680">
      <formula>#REF!=1</formula>
    </cfRule>
  </conditionalFormatting>
  <conditionalFormatting sqref="U463">
    <cfRule type="expression" dxfId="2323" priority="2669">
      <formula>$V463=4</formula>
    </cfRule>
    <cfRule type="expression" dxfId="2322" priority="2670">
      <formula>$V463=3</formula>
    </cfRule>
    <cfRule type="expression" dxfId="2321" priority="2671">
      <formula>$V463=2</formula>
    </cfRule>
    <cfRule type="expression" dxfId="2320" priority="2672">
      <formula>$V463=1</formula>
    </cfRule>
  </conditionalFormatting>
  <conditionalFormatting sqref="U463">
    <cfRule type="expression" dxfId="2319" priority="2665">
      <formula>$V463=4</formula>
    </cfRule>
    <cfRule type="expression" dxfId="2318" priority="2666">
      <formula>$V463=3</formula>
    </cfRule>
    <cfRule type="expression" dxfId="2317" priority="2667">
      <formula>$V463=2</formula>
    </cfRule>
    <cfRule type="expression" dxfId="2316" priority="2668">
      <formula>$V463=1</formula>
    </cfRule>
  </conditionalFormatting>
  <conditionalFormatting sqref="U463">
    <cfRule type="expression" dxfId="2315" priority="2661">
      <formula>$V463=4</formula>
    </cfRule>
    <cfRule type="expression" dxfId="2314" priority="2662">
      <formula>$V463=3</formula>
    </cfRule>
    <cfRule type="expression" dxfId="2313" priority="2663">
      <formula>$V463=2</formula>
    </cfRule>
    <cfRule type="expression" dxfId="2312" priority="2664">
      <formula>$V463=1</formula>
    </cfRule>
  </conditionalFormatting>
  <conditionalFormatting sqref="U463">
    <cfRule type="expression" dxfId="2311" priority="2657">
      <formula>$V463=4</formula>
    </cfRule>
    <cfRule type="expression" dxfId="2310" priority="2658">
      <formula>$V463=3</formula>
    </cfRule>
    <cfRule type="expression" dxfId="2309" priority="2659">
      <formula>$V463=2</formula>
    </cfRule>
    <cfRule type="expression" dxfId="2308" priority="2660">
      <formula>$V463=1</formula>
    </cfRule>
  </conditionalFormatting>
  <conditionalFormatting sqref="U463">
    <cfRule type="expression" dxfId="2307" priority="2653">
      <formula>$V463=4</formula>
    </cfRule>
    <cfRule type="expression" dxfId="2306" priority="2654">
      <formula>$V463=3</formula>
    </cfRule>
    <cfRule type="expression" dxfId="2305" priority="2655">
      <formula>$V463=2</formula>
    </cfRule>
    <cfRule type="expression" dxfId="2304" priority="2656">
      <formula>$V463=1</formula>
    </cfRule>
  </conditionalFormatting>
  <conditionalFormatting sqref="W463">
    <cfRule type="expression" dxfId="2303" priority="2649">
      <formula>$V463=4</formula>
    </cfRule>
    <cfRule type="expression" dxfId="2302" priority="2650">
      <formula>$V463=3</formula>
    </cfRule>
    <cfRule type="expression" dxfId="2301" priority="2651">
      <formula>$V463=2</formula>
    </cfRule>
    <cfRule type="expression" dxfId="2300" priority="2652">
      <formula>$V463=1</formula>
    </cfRule>
  </conditionalFormatting>
  <conditionalFormatting sqref="F464:F472">
    <cfRule type="expression" dxfId="2299" priority="2645">
      <formula>$V464=4</formula>
    </cfRule>
    <cfRule type="expression" dxfId="2298" priority="2646">
      <formula>$V464=3</formula>
    </cfRule>
    <cfRule type="expression" dxfId="2297" priority="2647">
      <formula>$V464=2</formula>
    </cfRule>
    <cfRule type="expression" dxfId="2296" priority="2648">
      <formula>$V464=1</formula>
    </cfRule>
  </conditionalFormatting>
  <conditionalFormatting sqref="F464:F472">
    <cfRule type="expression" dxfId="2295" priority="2637">
      <formula>#REF!=4</formula>
    </cfRule>
    <cfRule type="expression" dxfId="2294" priority="2638">
      <formula>#REF!=3</formula>
    </cfRule>
    <cfRule type="expression" dxfId="2293" priority="2639">
      <formula>#REF!=2</formula>
    </cfRule>
    <cfRule type="expression" dxfId="2292" priority="2640">
      <formula>#REF!=1</formula>
    </cfRule>
    <cfRule type="expression" dxfId="2291" priority="2641">
      <formula>#REF!=4</formula>
    </cfRule>
    <cfRule type="expression" dxfId="2290" priority="2642">
      <formula>#REF!=3</formula>
    </cfRule>
    <cfRule type="expression" dxfId="2289" priority="2643">
      <formula>#REF!=2</formula>
    </cfRule>
    <cfRule type="expression" dxfId="2288" priority="2644">
      <formula>#REF!=1</formula>
    </cfRule>
  </conditionalFormatting>
  <conditionalFormatting sqref="F464:F472">
    <cfRule type="expression" dxfId="2287" priority="2629">
      <formula>#REF!=4</formula>
    </cfRule>
    <cfRule type="expression" dxfId="2286" priority="2630">
      <formula>#REF!=3</formula>
    </cfRule>
    <cfRule type="expression" dxfId="2285" priority="2631">
      <formula>#REF!=2</formula>
    </cfRule>
    <cfRule type="expression" dxfId="2284" priority="2632">
      <formula>#REF!=1</formula>
    </cfRule>
    <cfRule type="expression" dxfId="2283" priority="2633">
      <formula>#REF!=4</formula>
    </cfRule>
    <cfRule type="expression" dxfId="2282" priority="2634">
      <formula>#REF!=3</formula>
    </cfRule>
    <cfRule type="expression" dxfId="2281" priority="2635">
      <formula>#REF!=2</formula>
    </cfRule>
    <cfRule type="expression" dxfId="2280" priority="2636">
      <formula>#REF!=1</formula>
    </cfRule>
  </conditionalFormatting>
  <conditionalFormatting sqref="G464:G472">
    <cfRule type="expression" dxfId="2279" priority="2625">
      <formula>$V464=4</formula>
    </cfRule>
    <cfRule type="expression" dxfId="2278" priority="2626">
      <formula>$V464=3</formula>
    </cfRule>
    <cfRule type="expression" dxfId="2277" priority="2627">
      <formula>$V464=2</formula>
    </cfRule>
    <cfRule type="expression" dxfId="2276" priority="2628">
      <formula>$V464=1</formula>
    </cfRule>
  </conditionalFormatting>
  <conditionalFormatting sqref="G464:G472">
    <cfRule type="expression" dxfId="2275" priority="2617">
      <formula>#REF!=4</formula>
    </cfRule>
    <cfRule type="expression" dxfId="2274" priority="2618">
      <formula>#REF!=3</formula>
    </cfRule>
    <cfRule type="expression" dxfId="2273" priority="2619">
      <formula>#REF!=2</formula>
    </cfRule>
    <cfRule type="expression" dxfId="2272" priority="2620">
      <formula>#REF!=1</formula>
    </cfRule>
    <cfRule type="expression" dxfId="2271" priority="2621">
      <formula>#REF!=4</formula>
    </cfRule>
    <cfRule type="expression" dxfId="2270" priority="2622">
      <formula>#REF!=3</formula>
    </cfRule>
    <cfRule type="expression" dxfId="2269" priority="2623">
      <formula>#REF!=2</formula>
    </cfRule>
    <cfRule type="expression" dxfId="2268" priority="2624">
      <formula>#REF!=1</formula>
    </cfRule>
  </conditionalFormatting>
  <conditionalFormatting sqref="G464:G472">
    <cfRule type="expression" dxfId="2267" priority="2609">
      <formula>#REF!=4</formula>
    </cfRule>
    <cfRule type="expression" dxfId="2266" priority="2610">
      <formula>#REF!=3</formula>
    </cfRule>
    <cfRule type="expression" dxfId="2265" priority="2611">
      <formula>#REF!=2</formula>
    </cfRule>
    <cfRule type="expression" dxfId="2264" priority="2612">
      <formula>#REF!=1</formula>
    </cfRule>
    <cfRule type="expression" dxfId="2263" priority="2613">
      <formula>#REF!=4</formula>
    </cfRule>
    <cfRule type="expression" dxfId="2262" priority="2614">
      <formula>#REF!=3</formula>
    </cfRule>
    <cfRule type="expression" dxfId="2261" priority="2615">
      <formula>#REF!=2</formula>
    </cfRule>
    <cfRule type="expression" dxfId="2260" priority="2616">
      <formula>#REF!=1</formula>
    </cfRule>
  </conditionalFormatting>
  <conditionalFormatting sqref="Q464:Q471">
    <cfRule type="expression" dxfId="2259" priority="2605">
      <formula>$V464=4</formula>
    </cfRule>
    <cfRule type="expression" dxfId="2258" priority="2606">
      <formula>$V464=3</formula>
    </cfRule>
    <cfRule type="expression" dxfId="2257" priority="2607">
      <formula>$V464=2</formula>
    </cfRule>
    <cfRule type="expression" dxfId="2256" priority="2608">
      <formula>$V464=1</formula>
    </cfRule>
  </conditionalFormatting>
  <conditionalFormatting sqref="H472">
    <cfRule type="expression" dxfId="2255" priority="2453">
      <formula>$V472=4</formula>
    </cfRule>
    <cfRule type="expression" dxfId="2254" priority="2454">
      <formula>$V472=3</formula>
    </cfRule>
    <cfRule type="expression" dxfId="2253" priority="2455">
      <formula>$V472=2</formula>
    </cfRule>
    <cfRule type="expression" dxfId="2252" priority="2456">
      <formula>$V472=1</formula>
    </cfRule>
  </conditionalFormatting>
  <conditionalFormatting sqref="H472">
    <cfRule type="expression" dxfId="2251" priority="2445">
      <formula>#REF!=4</formula>
    </cfRule>
    <cfRule type="expression" dxfId="2250" priority="2446">
      <formula>#REF!=3</formula>
    </cfRule>
    <cfRule type="expression" dxfId="2249" priority="2447">
      <formula>#REF!=2</formula>
    </cfRule>
    <cfRule type="expression" dxfId="2248" priority="2448">
      <formula>#REF!=1</formula>
    </cfRule>
    <cfRule type="expression" dxfId="2247" priority="2449">
      <formula>#REF!=4</formula>
    </cfRule>
    <cfRule type="expression" dxfId="2246" priority="2450">
      <formula>#REF!=3</formula>
    </cfRule>
    <cfRule type="expression" dxfId="2245" priority="2451">
      <formula>#REF!=2</formula>
    </cfRule>
    <cfRule type="expression" dxfId="2244" priority="2452">
      <formula>#REF!=1</formula>
    </cfRule>
  </conditionalFormatting>
  <conditionalFormatting sqref="F473">
    <cfRule type="expression" dxfId="2243" priority="2437">
      <formula>$V473=4</formula>
    </cfRule>
    <cfRule type="expression" dxfId="2242" priority="2438">
      <formula>$V473=3</formula>
    </cfRule>
    <cfRule type="expression" dxfId="2241" priority="2439">
      <formula>$V473=2</formula>
    </cfRule>
    <cfRule type="expression" dxfId="2240" priority="2440">
      <formula>$V473=1</formula>
    </cfRule>
  </conditionalFormatting>
  <conditionalFormatting sqref="F473">
    <cfRule type="expression" dxfId="2239" priority="2429">
      <formula>#REF!=4</formula>
    </cfRule>
    <cfRule type="expression" dxfId="2238" priority="2430">
      <formula>#REF!=3</formula>
    </cfRule>
    <cfRule type="expression" dxfId="2237" priority="2431">
      <formula>#REF!=2</formula>
    </cfRule>
    <cfRule type="expression" dxfId="2236" priority="2432">
      <formula>#REF!=1</formula>
    </cfRule>
    <cfRule type="expression" dxfId="2235" priority="2433">
      <formula>#REF!=4</formula>
    </cfRule>
    <cfRule type="expression" dxfId="2234" priority="2434">
      <formula>#REF!=3</formula>
    </cfRule>
    <cfRule type="expression" dxfId="2233" priority="2435">
      <formula>#REF!=2</formula>
    </cfRule>
    <cfRule type="expression" dxfId="2232" priority="2436">
      <formula>#REF!=1</formula>
    </cfRule>
  </conditionalFormatting>
  <conditionalFormatting sqref="F473">
    <cfRule type="expression" dxfId="2231" priority="2421">
      <formula>#REF!=4</formula>
    </cfRule>
    <cfRule type="expression" dxfId="2230" priority="2422">
      <formula>#REF!=3</formula>
    </cfRule>
    <cfRule type="expression" dxfId="2229" priority="2423">
      <formula>#REF!=2</formula>
    </cfRule>
    <cfRule type="expression" dxfId="2228" priority="2424">
      <formula>#REF!=1</formula>
    </cfRule>
    <cfRule type="expression" dxfId="2227" priority="2425">
      <formula>#REF!=4</formula>
    </cfRule>
    <cfRule type="expression" dxfId="2226" priority="2426">
      <formula>#REF!=3</formula>
    </cfRule>
    <cfRule type="expression" dxfId="2225" priority="2427">
      <formula>#REF!=2</formula>
    </cfRule>
    <cfRule type="expression" dxfId="2224" priority="2428">
      <formula>#REF!=1</formula>
    </cfRule>
  </conditionalFormatting>
  <conditionalFormatting sqref="G473">
    <cfRule type="expression" dxfId="2223" priority="2417">
      <formula>$V473=4</formula>
    </cfRule>
    <cfRule type="expression" dxfId="2222" priority="2418">
      <formula>$V473=3</formula>
    </cfRule>
    <cfRule type="expression" dxfId="2221" priority="2419">
      <formula>$V473=2</formula>
    </cfRule>
    <cfRule type="expression" dxfId="2220" priority="2420">
      <formula>$V473=1</formula>
    </cfRule>
  </conditionalFormatting>
  <conditionalFormatting sqref="G473">
    <cfRule type="expression" dxfId="2219" priority="2409">
      <formula>#REF!=4</formula>
    </cfRule>
    <cfRule type="expression" dxfId="2218" priority="2410">
      <formula>#REF!=3</formula>
    </cfRule>
    <cfRule type="expression" dxfId="2217" priority="2411">
      <formula>#REF!=2</formula>
    </cfRule>
    <cfRule type="expression" dxfId="2216" priority="2412">
      <formula>#REF!=1</formula>
    </cfRule>
    <cfRule type="expression" dxfId="2215" priority="2413">
      <formula>#REF!=4</formula>
    </cfRule>
    <cfRule type="expression" dxfId="2214" priority="2414">
      <formula>#REF!=3</formula>
    </cfRule>
    <cfRule type="expression" dxfId="2213" priority="2415">
      <formula>#REF!=2</formula>
    </cfRule>
    <cfRule type="expression" dxfId="2212" priority="2416">
      <formula>#REF!=1</formula>
    </cfRule>
  </conditionalFormatting>
  <conditionalFormatting sqref="G473">
    <cfRule type="expression" dxfId="2211" priority="2401">
      <formula>#REF!=4</formula>
    </cfRule>
    <cfRule type="expression" dxfId="2210" priority="2402">
      <formula>#REF!=3</formula>
    </cfRule>
    <cfRule type="expression" dxfId="2209" priority="2403">
      <formula>#REF!=2</formula>
    </cfRule>
    <cfRule type="expression" dxfId="2208" priority="2404">
      <formula>#REF!=1</formula>
    </cfRule>
    <cfRule type="expression" dxfId="2207" priority="2405">
      <formula>#REF!=4</formula>
    </cfRule>
    <cfRule type="expression" dxfId="2206" priority="2406">
      <formula>#REF!=3</formula>
    </cfRule>
    <cfRule type="expression" dxfId="2205" priority="2407">
      <formula>#REF!=2</formula>
    </cfRule>
    <cfRule type="expression" dxfId="2204" priority="2408">
      <formula>#REF!=1</formula>
    </cfRule>
  </conditionalFormatting>
  <conditionalFormatting sqref="E474:E476">
    <cfRule type="expression" dxfId="2203" priority="2361">
      <formula>$V474=4</formula>
    </cfRule>
    <cfRule type="expression" dxfId="2202" priority="2362">
      <formula>$V474=3</formula>
    </cfRule>
    <cfRule type="expression" dxfId="2201" priority="2363">
      <formula>$V474=2</formula>
    </cfRule>
    <cfRule type="expression" dxfId="2200" priority="2364">
      <formula>$V474=1</formula>
    </cfRule>
  </conditionalFormatting>
  <conditionalFormatting sqref="F474:F475">
    <cfRule type="expression" dxfId="2199" priority="2357">
      <formula>$V474=4</formula>
    </cfRule>
    <cfRule type="expression" dxfId="2198" priority="2358">
      <formula>$V474=3</formula>
    </cfRule>
    <cfRule type="expression" dxfId="2197" priority="2359">
      <formula>$V474=2</formula>
    </cfRule>
    <cfRule type="expression" dxfId="2196" priority="2360">
      <formula>$V474=1</formula>
    </cfRule>
  </conditionalFormatting>
  <conditionalFormatting sqref="F474:F475">
    <cfRule type="expression" dxfId="2195" priority="2349">
      <formula>#REF!=4</formula>
    </cfRule>
    <cfRule type="expression" dxfId="2194" priority="2350">
      <formula>#REF!=3</formula>
    </cfRule>
    <cfRule type="expression" dxfId="2193" priority="2351">
      <formula>#REF!=2</formula>
    </cfRule>
    <cfRule type="expression" dxfId="2192" priority="2352">
      <formula>#REF!=1</formula>
    </cfRule>
    <cfRule type="expression" dxfId="2191" priority="2353">
      <formula>#REF!=4</formula>
    </cfRule>
    <cfRule type="expression" dxfId="2190" priority="2354">
      <formula>#REF!=3</formula>
    </cfRule>
    <cfRule type="expression" dxfId="2189" priority="2355">
      <formula>#REF!=2</formula>
    </cfRule>
    <cfRule type="expression" dxfId="2188" priority="2356">
      <formula>#REF!=1</formula>
    </cfRule>
  </conditionalFormatting>
  <conditionalFormatting sqref="F474:F475">
    <cfRule type="expression" dxfId="2187" priority="2341">
      <formula>#REF!=4</formula>
    </cfRule>
    <cfRule type="expression" dxfId="2186" priority="2342">
      <formula>#REF!=3</formula>
    </cfRule>
    <cfRule type="expression" dxfId="2185" priority="2343">
      <formula>#REF!=2</formula>
    </cfRule>
    <cfRule type="expression" dxfId="2184" priority="2344">
      <formula>#REF!=1</formula>
    </cfRule>
    <cfRule type="expression" dxfId="2183" priority="2345">
      <formula>#REF!=4</formula>
    </cfRule>
    <cfRule type="expression" dxfId="2182" priority="2346">
      <formula>#REF!=3</formula>
    </cfRule>
    <cfRule type="expression" dxfId="2181" priority="2347">
      <formula>#REF!=2</formula>
    </cfRule>
    <cfRule type="expression" dxfId="2180" priority="2348">
      <formula>#REF!=1</formula>
    </cfRule>
  </conditionalFormatting>
  <conditionalFormatting sqref="G474:G475">
    <cfRule type="expression" dxfId="2179" priority="2337">
      <formula>$V474=4</formula>
    </cfRule>
    <cfRule type="expression" dxfId="2178" priority="2338">
      <formula>$V474=3</formula>
    </cfRule>
    <cfRule type="expression" dxfId="2177" priority="2339">
      <formula>$V474=2</formula>
    </cfRule>
    <cfRule type="expression" dxfId="2176" priority="2340">
      <formula>$V474=1</formula>
    </cfRule>
  </conditionalFormatting>
  <conditionalFormatting sqref="G474:G475">
    <cfRule type="expression" dxfId="2175" priority="2329">
      <formula>#REF!=4</formula>
    </cfRule>
    <cfRule type="expression" dxfId="2174" priority="2330">
      <formula>#REF!=3</formula>
    </cfRule>
    <cfRule type="expression" dxfId="2173" priority="2331">
      <formula>#REF!=2</formula>
    </cfRule>
    <cfRule type="expression" dxfId="2172" priority="2332">
      <formula>#REF!=1</formula>
    </cfRule>
    <cfRule type="expression" dxfId="2171" priority="2333">
      <formula>#REF!=4</formula>
    </cfRule>
    <cfRule type="expression" dxfId="2170" priority="2334">
      <formula>#REF!=3</formula>
    </cfRule>
    <cfRule type="expression" dxfId="2169" priority="2335">
      <formula>#REF!=2</formula>
    </cfRule>
    <cfRule type="expression" dxfId="2168" priority="2336">
      <formula>#REF!=1</formula>
    </cfRule>
  </conditionalFormatting>
  <conditionalFormatting sqref="G474:G475">
    <cfRule type="expression" dxfId="2167" priority="2321">
      <formula>#REF!=4</formula>
    </cfRule>
    <cfRule type="expression" dxfId="2166" priority="2322">
      <formula>#REF!=3</formula>
    </cfRule>
    <cfRule type="expression" dxfId="2165" priority="2323">
      <formula>#REF!=2</formula>
    </cfRule>
    <cfRule type="expression" dxfId="2164" priority="2324">
      <formula>#REF!=1</formula>
    </cfRule>
    <cfRule type="expression" dxfId="2163" priority="2325">
      <formula>#REF!=4</formula>
    </cfRule>
    <cfRule type="expression" dxfId="2162" priority="2326">
      <formula>#REF!=3</formula>
    </cfRule>
    <cfRule type="expression" dxfId="2161" priority="2327">
      <formula>#REF!=2</formula>
    </cfRule>
    <cfRule type="expression" dxfId="2160" priority="2328">
      <formula>#REF!=1</formula>
    </cfRule>
  </conditionalFormatting>
  <conditionalFormatting sqref="O474:P476">
    <cfRule type="expression" dxfId="2159" priority="2293">
      <formula>$V474=4</formula>
    </cfRule>
    <cfRule type="expression" dxfId="2158" priority="2294">
      <formula>$V474=3</formula>
    </cfRule>
    <cfRule type="expression" dxfId="2157" priority="2295">
      <formula>$V474=2</formula>
    </cfRule>
    <cfRule type="expression" dxfId="2156" priority="2296">
      <formula>$V474=1</formula>
    </cfRule>
  </conditionalFormatting>
  <conditionalFormatting sqref="O474:O476">
    <cfRule type="expression" dxfId="2155" priority="2289">
      <formula>#REF!=4</formula>
    </cfRule>
    <cfRule type="expression" dxfId="2154" priority="2290">
      <formula>#REF!=3</formula>
    </cfRule>
    <cfRule type="expression" dxfId="2153" priority="2291">
      <formula>#REF!=2</formula>
    </cfRule>
    <cfRule type="expression" dxfId="2152" priority="2292">
      <formula>#REF!=1</formula>
    </cfRule>
  </conditionalFormatting>
  <conditionalFormatting sqref="F476">
    <cfRule type="expression" dxfId="2151" priority="2281">
      <formula>$V476=4</formula>
    </cfRule>
    <cfRule type="expression" dxfId="2150" priority="2282">
      <formula>$V476=3</formula>
    </cfRule>
    <cfRule type="expression" dxfId="2149" priority="2283">
      <formula>$V476=2</formula>
    </cfRule>
    <cfRule type="expression" dxfId="2148" priority="2284">
      <formula>$V476=1</formula>
    </cfRule>
  </conditionalFormatting>
  <conditionalFormatting sqref="F476">
    <cfRule type="expression" dxfId="2147" priority="2273">
      <formula>#REF!=4</formula>
    </cfRule>
    <cfRule type="expression" dxfId="2146" priority="2274">
      <formula>#REF!=3</formula>
    </cfRule>
    <cfRule type="expression" dxfId="2145" priority="2275">
      <formula>#REF!=2</formula>
    </cfRule>
    <cfRule type="expression" dxfId="2144" priority="2276">
      <formula>#REF!=1</formula>
    </cfRule>
    <cfRule type="expression" dxfId="2143" priority="2277">
      <formula>#REF!=4</formula>
    </cfRule>
    <cfRule type="expression" dxfId="2142" priority="2278">
      <formula>#REF!=3</formula>
    </cfRule>
    <cfRule type="expression" dxfId="2141" priority="2279">
      <formula>#REF!=2</formula>
    </cfRule>
    <cfRule type="expression" dxfId="2140" priority="2280">
      <formula>#REF!=1</formula>
    </cfRule>
  </conditionalFormatting>
  <conditionalFormatting sqref="F476">
    <cfRule type="expression" dxfId="2139" priority="2265">
      <formula>#REF!=4</formula>
    </cfRule>
    <cfRule type="expression" dxfId="2138" priority="2266">
      <formula>#REF!=3</formula>
    </cfRule>
    <cfRule type="expression" dxfId="2137" priority="2267">
      <formula>#REF!=2</formula>
    </cfRule>
    <cfRule type="expression" dxfId="2136" priority="2268">
      <formula>#REF!=1</formula>
    </cfRule>
    <cfRule type="expression" dxfId="2135" priority="2269">
      <formula>#REF!=4</formula>
    </cfRule>
    <cfRule type="expression" dxfId="2134" priority="2270">
      <formula>#REF!=3</formula>
    </cfRule>
    <cfRule type="expression" dxfId="2133" priority="2271">
      <formula>#REF!=2</formula>
    </cfRule>
    <cfRule type="expression" dxfId="2132" priority="2272">
      <formula>#REF!=1</formula>
    </cfRule>
  </conditionalFormatting>
  <conditionalFormatting sqref="G476">
    <cfRule type="expression" dxfId="2131" priority="2261">
      <formula>$V476=4</formula>
    </cfRule>
    <cfRule type="expression" dxfId="2130" priority="2262">
      <formula>$V476=3</formula>
    </cfRule>
    <cfRule type="expression" dxfId="2129" priority="2263">
      <formula>$V476=2</formula>
    </cfRule>
    <cfRule type="expression" dxfId="2128" priority="2264">
      <formula>$V476=1</formula>
    </cfRule>
  </conditionalFormatting>
  <conditionalFormatting sqref="G476">
    <cfRule type="expression" dxfId="2127" priority="2253">
      <formula>#REF!=4</formula>
    </cfRule>
    <cfRule type="expression" dxfId="2126" priority="2254">
      <formula>#REF!=3</formula>
    </cfRule>
    <cfRule type="expression" dxfId="2125" priority="2255">
      <formula>#REF!=2</formula>
    </cfRule>
    <cfRule type="expression" dxfId="2124" priority="2256">
      <formula>#REF!=1</formula>
    </cfRule>
    <cfRule type="expression" dxfId="2123" priority="2257">
      <formula>#REF!=4</formula>
    </cfRule>
    <cfRule type="expression" dxfId="2122" priority="2258">
      <formula>#REF!=3</formula>
    </cfRule>
    <cfRule type="expression" dxfId="2121" priority="2259">
      <formula>#REF!=2</formula>
    </cfRule>
    <cfRule type="expression" dxfId="2120" priority="2260">
      <formula>#REF!=1</formula>
    </cfRule>
  </conditionalFormatting>
  <conditionalFormatting sqref="G476">
    <cfRule type="expression" dxfId="2119" priority="2245">
      <formula>#REF!=4</formula>
    </cfRule>
    <cfRule type="expression" dxfId="2118" priority="2246">
      <formula>#REF!=3</formula>
    </cfRule>
    <cfRule type="expression" dxfId="2117" priority="2247">
      <formula>#REF!=2</formula>
    </cfRule>
    <cfRule type="expression" dxfId="2116" priority="2248">
      <formula>#REF!=1</formula>
    </cfRule>
    <cfRule type="expression" dxfId="2115" priority="2249">
      <formula>#REF!=4</formula>
    </cfRule>
    <cfRule type="expression" dxfId="2114" priority="2250">
      <formula>#REF!=3</formula>
    </cfRule>
    <cfRule type="expression" dxfId="2113" priority="2251">
      <formula>#REF!=2</formula>
    </cfRule>
    <cfRule type="expression" dxfId="2112" priority="2252">
      <formula>#REF!=1</formula>
    </cfRule>
  </conditionalFormatting>
  <conditionalFormatting sqref="E477:E478">
    <cfRule type="expression" dxfId="2111" priority="2217">
      <formula>$V477=4</formula>
    </cfRule>
    <cfRule type="expression" dxfId="2110" priority="2218">
      <formula>$V477=3</formula>
    </cfRule>
    <cfRule type="expression" dxfId="2109" priority="2219">
      <formula>$V477=2</formula>
    </cfRule>
    <cfRule type="expression" dxfId="2108" priority="2220">
      <formula>$V477=1</formula>
    </cfRule>
  </conditionalFormatting>
  <conditionalFormatting sqref="F477:F478">
    <cfRule type="expression" dxfId="2107" priority="2213">
      <formula>$V477=4</formula>
    </cfRule>
    <cfRule type="expression" dxfId="2106" priority="2214">
      <formula>$V477=3</formula>
    </cfRule>
    <cfRule type="expression" dxfId="2105" priority="2215">
      <formula>$V477=2</formula>
    </cfRule>
    <cfRule type="expression" dxfId="2104" priority="2216">
      <formula>$V477=1</formula>
    </cfRule>
  </conditionalFormatting>
  <conditionalFormatting sqref="F477:F478">
    <cfRule type="expression" dxfId="2103" priority="2205">
      <formula>#REF!=4</formula>
    </cfRule>
    <cfRule type="expression" dxfId="2102" priority="2206">
      <formula>#REF!=3</formula>
    </cfRule>
    <cfRule type="expression" dxfId="2101" priority="2207">
      <formula>#REF!=2</formula>
    </cfRule>
    <cfRule type="expression" dxfId="2100" priority="2208">
      <formula>#REF!=1</formula>
    </cfRule>
    <cfRule type="expression" dxfId="2099" priority="2209">
      <formula>#REF!=4</formula>
    </cfRule>
    <cfRule type="expression" dxfId="2098" priority="2210">
      <formula>#REF!=3</formula>
    </cfRule>
    <cfRule type="expression" dxfId="2097" priority="2211">
      <formula>#REF!=2</formula>
    </cfRule>
    <cfRule type="expression" dxfId="2096" priority="2212">
      <formula>#REF!=1</formula>
    </cfRule>
  </conditionalFormatting>
  <conditionalFormatting sqref="F477:F478">
    <cfRule type="expression" dxfId="2095" priority="2197">
      <formula>#REF!=4</formula>
    </cfRule>
    <cfRule type="expression" dxfId="2094" priority="2198">
      <formula>#REF!=3</formula>
    </cfRule>
    <cfRule type="expression" dxfId="2093" priority="2199">
      <formula>#REF!=2</formula>
    </cfRule>
    <cfRule type="expression" dxfId="2092" priority="2200">
      <formula>#REF!=1</formula>
    </cfRule>
    <cfRule type="expression" dxfId="2091" priority="2201">
      <formula>#REF!=4</formula>
    </cfRule>
    <cfRule type="expression" dxfId="2090" priority="2202">
      <formula>#REF!=3</formula>
    </cfRule>
    <cfRule type="expression" dxfId="2089" priority="2203">
      <formula>#REF!=2</formula>
    </cfRule>
    <cfRule type="expression" dxfId="2088" priority="2204">
      <formula>#REF!=1</formula>
    </cfRule>
  </conditionalFormatting>
  <conditionalFormatting sqref="G477:G478">
    <cfRule type="expression" dxfId="2087" priority="2193">
      <formula>$V477=4</formula>
    </cfRule>
    <cfRule type="expression" dxfId="2086" priority="2194">
      <formula>$V477=3</formula>
    </cfRule>
    <cfRule type="expression" dxfId="2085" priority="2195">
      <formula>$V477=2</formula>
    </cfRule>
    <cfRule type="expression" dxfId="2084" priority="2196">
      <formula>$V477=1</formula>
    </cfRule>
  </conditionalFormatting>
  <conditionalFormatting sqref="G477:G478">
    <cfRule type="expression" dxfId="2083" priority="2185">
      <formula>#REF!=4</formula>
    </cfRule>
    <cfRule type="expression" dxfId="2082" priority="2186">
      <formula>#REF!=3</formula>
    </cfRule>
    <cfRule type="expression" dxfId="2081" priority="2187">
      <formula>#REF!=2</formula>
    </cfRule>
    <cfRule type="expression" dxfId="2080" priority="2188">
      <formula>#REF!=1</formula>
    </cfRule>
    <cfRule type="expression" dxfId="2079" priority="2189">
      <formula>#REF!=4</formula>
    </cfRule>
    <cfRule type="expression" dxfId="2078" priority="2190">
      <formula>#REF!=3</formula>
    </cfRule>
    <cfRule type="expression" dxfId="2077" priority="2191">
      <formula>#REF!=2</formula>
    </cfRule>
    <cfRule type="expression" dxfId="2076" priority="2192">
      <formula>#REF!=1</formula>
    </cfRule>
  </conditionalFormatting>
  <conditionalFormatting sqref="G477:G478">
    <cfRule type="expression" dxfId="2075" priority="2177">
      <formula>#REF!=4</formula>
    </cfRule>
    <cfRule type="expression" dxfId="2074" priority="2178">
      <formula>#REF!=3</formula>
    </cfRule>
    <cfRule type="expression" dxfId="2073" priority="2179">
      <formula>#REF!=2</formula>
    </cfRule>
    <cfRule type="expression" dxfId="2072" priority="2180">
      <formula>#REF!=1</formula>
    </cfRule>
    <cfRule type="expression" dxfId="2071" priority="2181">
      <formula>#REF!=4</formula>
    </cfRule>
    <cfRule type="expression" dxfId="2070" priority="2182">
      <formula>#REF!=3</formula>
    </cfRule>
    <cfRule type="expression" dxfId="2069" priority="2183">
      <formula>#REF!=2</formula>
    </cfRule>
    <cfRule type="expression" dxfId="2068" priority="2184">
      <formula>#REF!=1</formula>
    </cfRule>
  </conditionalFormatting>
  <conditionalFormatting sqref="H478">
    <cfRule type="expression" dxfId="2067" priority="2161">
      <formula>$V478=4</formula>
    </cfRule>
    <cfRule type="expression" dxfId="2066" priority="2162">
      <formula>$V478=3</formula>
    </cfRule>
    <cfRule type="expression" dxfId="2065" priority="2163">
      <formula>$V478=2</formula>
    </cfRule>
    <cfRule type="expression" dxfId="2064" priority="2164">
      <formula>$V478=1</formula>
    </cfRule>
  </conditionalFormatting>
  <conditionalFormatting sqref="H478">
    <cfRule type="expression" dxfId="2063" priority="2153">
      <formula>#REF!=4</formula>
    </cfRule>
    <cfRule type="expression" dxfId="2062" priority="2154">
      <formula>#REF!=3</formula>
    </cfRule>
    <cfRule type="expression" dxfId="2061" priority="2155">
      <formula>#REF!=2</formula>
    </cfRule>
    <cfRule type="expression" dxfId="2060" priority="2156">
      <formula>#REF!=1</formula>
    </cfRule>
    <cfRule type="expression" dxfId="2059" priority="2157">
      <formula>#REF!=4</formula>
    </cfRule>
    <cfRule type="expression" dxfId="2058" priority="2158">
      <formula>#REF!=3</formula>
    </cfRule>
    <cfRule type="expression" dxfId="2057" priority="2159">
      <formula>#REF!=2</formula>
    </cfRule>
    <cfRule type="expression" dxfId="2056" priority="2160">
      <formula>#REF!=1</formula>
    </cfRule>
  </conditionalFormatting>
  <conditionalFormatting sqref="H477">
    <cfRule type="expression" dxfId="2055" priority="2149">
      <formula>$V477=4</formula>
    </cfRule>
    <cfRule type="expression" dxfId="2054" priority="2150">
      <formula>$V477=3</formula>
    </cfRule>
    <cfRule type="expression" dxfId="2053" priority="2151">
      <formula>$V477=2</formula>
    </cfRule>
    <cfRule type="expression" dxfId="2052" priority="2152">
      <formula>$V477=1</formula>
    </cfRule>
  </conditionalFormatting>
  <conditionalFormatting sqref="H477">
    <cfRule type="expression" dxfId="2051" priority="2141">
      <formula>#REF!=4</formula>
    </cfRule>
    <cfRule type="expression" dxfId="2050" priority="2142">
      <formula>#REF!=3</formula>
    </cfRule>
    <cfRule type="expression" dxfId="2049" priority="2143">
      <formula>#REF!=2</formula>
    </cfRule>
    <cfRule type="expression" dxfId="2048" priority="2144">
      <formula>#REF!=1</formula>
    </cfRule>
    <cfRule type="expression" dxfId="2047" priority="2145">
      <formula>#REF!=4</formula>
    </cfRule>
    <cfRule type="expression" dxfId="2046" priority="2146">
      <formula>#REF!=3</formula>
    </cfRule>
    <cfRule type="expression" dxfId="2045" priority="2147">
      <formula>#REF!=2</formula>
    </cfRule>
    <cfRule type="expression" dxfId="2044" priority="2148">
      <formula>#REF!=1</formula>
    </cfRule>
  </conditionalFormatting>
  <conditionalFormatting sqref="O477:P487">
    <cfRule type="expression" dxfId="2043" priority="2137">
      <formula>$V477=4</formula>
    </cfRule>
    <cfRule type="expression" dxfId="2042" priority="2138">
      <formula>$V477=3</formula>
    </cfRule>
    <cfRule type="expression" dxfId="2041" priority="2139">
      <formula>$V477=2</formula>
    </cfRule>
    <cfRule type="expression" dxfId="2040" priority="2140">
      <formula>$V477=1</formula>
    </cfRule>
  </conditionalFormatting>
  <conditionalFormatting sqref="O477:O487">
    <cfRule type="expression" dxfId="2039" priority="2133">
      <formula>#REF!=4</formula>
    </cfRule>
    <cfRule type="expression" dxfId="2038" priority="2134">
      <formula>#REF!=3</formula>
    </cfRule>
    <cfRule type="expression" dxfId="2037" priority="2135">
      <formula>#REF!=2</formula>
    </cfRule>
    <cfRule type="expression" dxfId="2036" priority="2136">
      <formula>#REF!=1</formula>
    </cfRule>
  </conditionalFormatting>
  <conditionalFormatting sqref="U477">
    <cfRule type="expression" dxfId="2035" priority="2129">
      <formula>$V477=4</formula>
    </cfRule>
    <cfRule type="expression" dxfId="2034" priority="2130">
      <formula>$V477=3</formula>
    </cfRule>
    <cfRule type="expression" dxfId="2033" priority="2131">
      <formula>$V477=2</formula>
    </cfRule>
    <cfRule type="expression" dxfId="2032" priority="2132">
      <formula>$V477=1</formula>
    </cfRule>
  </conditionalFormatting>
  <conditionalFormatting sqref="U477">
    <cfRule type="expression" dxfId="2031" priority="2125">
      <formula>$V477=4</formula>
    </cfRule>
    <cfRule type="expression" dxfId="2030" priority="2126">
      <formula>$V477=3</formula>
    </cfRule>
    <cfRule type="expression" dxfId="2029" priority="2127">
      <formula>$V477=2</formula>
    </cfRule>
    <cfRule type="expression" dxfId="2028" priority="2128">
      <formula>$V477=1</formula>
    </cfRule>
  </conditionalFormatting>
  <conditionalFormatting sqref="U477">
    <cfRule type="expression" dxfId="2027" priority="2121">
      <formula>$V477=4</formula>
    </cfRule>
    <cfRule type="expression" dxfId="2026" priority="2122">
      <formula>$V477=3</formula>
    </cfRule>
    <cfRule type="expression" dxfId="2025" priority="2123">
      <formula>$V477=2</formula>
    </cfRule>
    <cfRule type="expression" dxfId="2024" priority="2124">
      <formula>$V477=1</formula>
    </cfRule>
  </conditionalFormatting>
  <conditionalFormatting sqref="U477">
    <cfRule type="expression" dxfId="2023" priority="2117">
      <formula>$V477=4</formula>
    </cfRule>
    <cfRule type="expression" dxfId="2022" priority="2118">
      <formula>$V477=3</formula>
    </cfRule>
    <cfRule type="expression" dxfId="2021" priority="2119">
      <formula>$V477=2</formula>
    </cfRule>
    <cfRule type="expression" dxfId="2020" priority="2120">
      <formula>$V477=1</formula>
    </cfRule>
  </conditionalFormatting>
  <conditionalFormatting sqref="U477">
    <cfRule type="expression" dxfId="2019" priority="2113">
      <formula>$V477=4</formula>
    </cfRule>
    <cfRule type="expression" dxfId="2018" priority="2114">
      <formula>$V477=3</formula>
    </cfRule>
    <cfRule type="expression" dxfId="2017" priority="2115">
      <formula>$V477=2</formula>
    </cfRule>
    <cfRule type="expression" dxfId="2016" priority="2116">
      <formula>$V477=1</formula>
    </cfRule>
  </conditionalFormatting>
  <conditionalFormatting sqref="T478 W478">
    <cfRule type="expression" dxfId="2015" priority="2109">
      <formula>$V478=4</formula>
    </cfRule>
    <cfRule type="expression" dxfId="2014" priority="2110">
      <formula>$V478=3</formula>
    </cfRule>
    <cfRule type="expression" dxfId="2013" priority="2111">
      <formula>$V478=2</formula>
    </cfRule>
    <cfRule type="expression" dxfId="2012" priority="2112">
      <formula>$V478=1</formula>
    </cfRule>
  </conditionalFormatting>
  <conditionalFormatting sqref="V478">
    <cfRule type="expression" dxfId="2011" priority="2101">
      <formula>$V478=4</formula>
    </cfRule>
    <cfRule type="expression" dxfId="2010" priority="2102">
      <formula>$V478=3</formula>
    </cfRule>
    <cfRule type="expression" dxfId="2009" priority="2103">
      <formula>$V478=2</formula>
    </cfRule>
    <cfRule type="expression" dxfId="2008" priority="2104">
      <formula>$V478=1</formula>
    </cfRule>
  </conditionalFormatting>
  <conditionalFormatting sqref="U478">
    <cfRule type="expression" dxfId="2007" priority="2097">
      <formula>$V478=4</formula>
    </cfRule>
    <cfRule type="expression" dxfId="2006" priority="2098">
      <formula>$V478=3</formula>
    </cfRule>
    <cfRule type="expression" dxfId="2005" priority="2099">
      <formula>$V478=2</formula>
    </cfRule>
    <cfRule type="expression" dxfId="2004" priority="2100">
      <formula>$V478=1</formula>
    </cfRule>
  </conditionalFormatting>
  <conditionalFormatting sqref="U478">
    <cfRule type="expression" dxfId="2003" priority="2093">
      <formula>$V478=4</formula>
    </cfRule>
    <cfRule type="expression" dxfId="2002" priority="2094">
      <formula>$V478=3</formula>
    </cfRule>
    <cfRule type="expression" dxfId="2001" priority="2095">
      <formula>$V478=2</formula>
    </cfRule>
    <cfRule type="expression" dxfId="2000" priority="2096">
      <formula>$V478=1</formula>
    </cfRule>
  </conditionalFormatting>
  <conditionalFormatting sqref="U478">
    <cfRule type="expression" dxfId="1999" priority="2089">
      <formula>$V478=4</formula>
    </cfRule>
    <cfRule type="expression" dxfId="1998" priority="2090">
      <formula>$V478=3</formula>
    </cfRule>
    <cfRule type="expression" dxfId="1997" priority="2091">
      <formula>$V478=2</formula>
    </cfRule>
    <cfRule type="expression" dxfId="1996" priority="2092">
      <formula>$V478=1</formula>
    </cfRule>
  </conditionalFormatting>
  <conditionalFormatting sqref="U478">
    <cfRule type="expression" dxfId="1995" priority="2085">
      <formula>$V478=4</formula>
    </cfRule>
    <cfRule type="expression" dxfId="1994" priority="2086">
      <formula>$V478=3</formula>
    </cfRule>
    <cfRule type="expression" dxfId="1993" priority="2087">
      <formula>$V478=2</formula>
    </cfRule>
    <cfRule type="expression" dxfId="1992" priority="2088">
      <formula>$V478=1</formula>
    </cfRule>
  </conditionalFormatting>
  <conditionalFormatting sqref="U478">
    <cfRule type="expression" dxfId="1991" priority="2081">
      <formula>$V478=4</formula>
    </cfRule>
    <cfRule type="expression" dxfId="1990" priority="2082">
      <formula>$V478=3</formula>
    </cfRule>
    <cfRule type="expression" dxfId="1989" priority="2083">
      <formula>$V478=2</formula>
    </cfRule>
    <cfRule type="expression" dxfId="1988" priority="2084">
      <formula>$V478=1</formula>
    </cfRule>
  </conditionalFormatting>
  <conditionalFormatting sqref="R477">
    <cfRule type="expression" dxfId="1987" priority="2077">
      <formula>$V477=4</formula>
    </cfRule>
    <cfRule type="expression" dxfId="1986" priority="2078">
      <formula>$V477=3</formula>
    </cfRule>
    <cfRule type="expression" dxfId="1985" priority="2079">
      <formula>$V477=2</formula>
    </cfRule>
    <cfRule type="expression" dxfId="1984" priority="2080">
      <formula>$V477=1</formula>
    </cfRule>
  </conditionalFormatting>
  <conditionalFormatting sqref="R478">
    <cfRule type="expression" dxfId="1983" priority="2073">
      <formula>$V478=4</formula>
    </cfRule>
    <cfRule type="expression" dxfId="1982" priority="2074">
      <formula>$V478=3</formula>
    </cfRule>
    <cfRule type="expression" dxfId="1981" priority="2075">
      <formula>$V478=2</formula>
    </cfRule>
    <cfRule type="expression" dxfId="1980" priority="2076">
      <formula>$V478=1</formula>
    </cfRule>
  </conditionalFormatting>
  <conditionalFormatting sqref="T479:T480 Q479:R480">
    <cfRule type="expression" dxfId="1979" priority="2069">
      <formula>$V479=4</formula>
    </cfRule>
    <cfRule type="expression" dxfId="1978" priority="2070">
      <formula>$V479=3</formula>
    </cfRule>
    <cfRule type="expression" dxfId="1977" priority="2071">
      <formula>$V479=2</formula>
    </cfRule>
    <cfRule type="expression" dxfId="1976" priority="2072">
      <formula>$V479=1</formula>
    </cfRule>
  </conditionalFormatting>
  <conditionalFormatting sqref="B479:B480">
    <cfRule type="expression" dxfId="1975" priority="2057">
      <formula>$V479=4</formula>
    </cfRule>
    <cfRule type="expression" dxfId="1974" priority="2058">
      <formula>$V479=3</formula>
    </cfRule>
    <cfRule type="expression" dxfId="1973" priority="2059">
      <formula>$V479=2</formula>
    </cfRule>
    <cfRule type="expression" dxfId="1972" priority="2060">
      <formula>$V479=1</formula>
    </cfRule>
  </conditionalFormatting>
  <conditionalFormatting sqref="C479:C487">
    <cfRule type="expression" dxfId="1971" priority="2053">
      <formula>$V479=4</formula>
    </cfRule>
    <cfRule type="expression" dxfId="1970" priority="2054">
      <formula>$V479=3</formula>
    </cfRule>
    <cfRule type="expression" dxfId="1969" priority="2055">
      <formula>$V479=2</formula>
    </cfRule>
    <cfRule type="expression" dxfId="1968" priority="2056">
      <formula>$V479=1</formula>
    </cfRule>
  </conditionalFormatting>
  <conditionalFormatting sqref="E479:E480">
    <cfRule type="expression" dxfId="1967" priority="2049">
      <formula>$V479=4</formula>
    </cfRule>
    <cfRule type="expression" dxfId="1966" priority="2050">
      <formula>$V479=3</formula>
    </cfRule>
    <cfRule type="expression" dxfId="1965" priority="2051">
      <formula>$V479=2</formula>
    </cfRule>
    <cfRule type="expression" dxfId="1964" priority="2052">
      <formula>$V479=1</formula>
    </cfRule>
  </conditionalFormatting>
  <conditionalFormatting sqref="F479:F480">
    <cfRule type="expression" dxfId="1963" priority="2045">
      <formula>$V479=4</formula>
    </cfRule>
    <cfRule type="expression" dxfId="1962" priority="2046">
      <formula>$V479=3</formula>
    </cfRule>
    <cfRule type="expression" dxfId="1961" priority="2047">
      <formula>$V479=2</formula>
    </cfRule>
    <cfRule type="expression" dxfId="1960" priority="2048">
      <formula>$V479=1</formula>
    </cfRule>
  </conditionalFormatting>
  <conditionalFormatting sqref="F479:F480">
    <cfRule type="expression" dxfId="1959" priority="2037">
      <formula>#REF!=4</formula>
    </cfRule>
    <cfRule type="expression" dxfId="1958" priority="2038">
      <formula>#REF!=3</formula>
    </cfRule>
    <cfRule type="expression" dxfId="1957" priority="2039">
      <formula>#REF!=2</formula>
    </cfRule>
    <cfRule type="expression" dxfId="1956" priority="2040">
      <formula>#REF!=1</formula>
    </cfRule>
    <cfRule type="expression" dxfId="1955" priority="2041">
      <formula>#REF!=4</formula>
    </cfRule>
    <cfRule type="expression" dxfId="1954" priority="2042">
      <formula>#REF!=3</formula>
    </cfRule>
    <cfRule type="expression" dxfId="1953" priority="2043">
      <formula>#REF!=2</formula>
    </cfRule>
    <cfRule type="expression" dxfId="1952" priority="2044">
      <formula>#REF!=1</formula>
    </cfRule>
  </conditionalFormatting>
  <conditionalFormatting sqref="F479:F480">
    <cfRule type="expression" dxfId="1951" priority="2029">
      <formula>#REF!=4</formula>
    </cfRule>
    <cfRule type="expression" dxfId="1950" priority="2030">
      <formula>#REF!=3</formula>
    </cfRule>
    <cfRule type="expression" dxfId="1949" priority="2031">
      <formula>#REF!=2</formula>
    </cfRule>
    <cfRule type="expression" dxfId="1948" priority="2032">
      <formula>#REF!=1</formula>
    </cfRule>
    <cfRule type="expression" dxfId="1947" priority="2033">
      <formula>#REF!=4</formula>
    </cfRule>
    <cfRule type="expression" dxfId="1946" priority="2034">
      <formula>#REF!=3</formula>
    </cfRule>
    <cfRule type="expression" dxfId="1945" priority="2035">
      <formula>#REF!=2</formula>
    </cfRule>
    <cfRule type="expression" dxfId="1944" priority="2036">
      <formula>#REF!=1</formula>
    </cfRule>
  </conditionalFormatting>
  <conditionalFormatting sqref="G479:G480">
    <cfRule type="expression" dxfId="1943" priority="2025">
      <formula>$V479=4</formula>
    </cfRule>
    <cfRule type="expression" dxfId="1942" priority="2026">
      <formula>$V479=3</formula>
    </cfRule>
    <cfRule type="expression" dxfId="1941" priority="2027">
      <formula>$V479=2</formula>
    </cfRule>
    <cfRule type="expression" dxfId="1940" priority="2028">
      <formula>$V479=1</formula>
    </cfRule>
  </conditionalFormatting>
  <conditionalFormatting sqref="G479:G480">
    <cfRule type="expression" dxfId="1939" priority="2017">
      <formula>#REF!=4</formula>
    </cfRule>
    <cfRule type="expression" dxfId="1938" priority="2018">
      <formula>#REF!=3</formula>
    </cfRule>
    <cfRule type="expression" dxfId="1937" priority="2019">
      <formula>#REF!=2</formula>
    </cfRule>
    <cfRule type="expression" dxfId="1936" priority="2020">
      <formula>#REF!=1</formula>
    </cfRule>
    <cfRule type="expression" dxfId="1935" priority="2021">
      <formula>#REF!=4</formula>
    </cfRule>
    <cfRule type="expression" dxfId="1934" priority="2022">
      <formula>#REF!=3</formula>
    </cfRule>
    <cfRule type="expression" dxfId="1933" priority="2023">
      <formula>#REF!=2</formula>
    </cfRule>
    <cfRule type="expression" dxfId="1932" priority="2024">
      <formula>#REF!=1</formula>
    </cfRule>
  </conditionalFormatting>
  <conditionalFormatting sqref="G479:G480">
    <cfRule type="expression" dxfId="1931" priority="2009">
      <formula>#REF!=4</formula>
    </cfRule>
    <cfRule type="expression" dxfId="1930" priority="2010">
      <formula>#REF!=3</formula>
    </cfRule>
    <cfRule type="expression" dxfId="1929" priority="2011">
      <formula>#REF!=2</formula>
    </cfRule>
    <cfRule type="expression" dxfId="1928" priority="2012">
      <formula>#REF!=1</formula>
    </cfRule>
    <cfRule type="expression" dxfId="1927" priority="2013">
      <formula>#REF!=4</formula>
    </cfRule>
    <cfRule type="expression" dxfId="1926" priority="2014">
      <formula>#REF!=3</formula>
    </cfRule>
    <cfRule type="expression" dxfId="1925" priority="2015">
      <formula>#REF!=2</formula>
    </cfRule>
    <cfRule type="expression" dxfId="1924" priority="2016">
      <formula>#REF!=1</formula>
    </cfRule>
  </conditionalFormatting>
  <conditionalFormatting sqref="F481:F482 F486">
    <cfRule type="expression" dxfId="1923" priority="1977">
      <formula>$V481=4</formula>
    </cfRule>
    <cfRule type="expression" dxfId="1922" priority="1978">
      <formula>$V481=3</formula>
    </cfRule>
    <cfRule type="expression" dxfId="1921" priority="1979">
      <formula>$V481=2</formula>
    </cfRule>
    <cfRule type="expression" dxfId="1920" priority="1980">
      <formula>$V481=1</formula>
    </cfRule>
  </conditionalFormatting>
  <conditionalFormatting sqref="F481:F482 F486">
    <cfRule type="expression" dxfId="1919" priority="1969">
      <formula>#REF!=4</formula>
    </cfRule>
    <cfRule type="expression" dxfId="1918" priority="1970">
      <formula>#REF!=3</formula>
    </cfRule>
    <cfRule type="expression" dxfId="1917" priority="1971">
      <formula>#REF!=2</formula>
    </cfRule>
    <cfRule type="expression" dxfId="1916" priority="1972">
      <formula>#REF!=1</formula>
    </cfRule>
    <cfRule type="expression" dxfId="1915" priority="1973">
      <formula>#REF!=4</formula>
    </cfRule>
    <cfRule type="expression" dxfId="1914" priority="1974">
      <formula>#REF!=3</formula>
    </cfRule>
    <cfRule type="expression" dxfId="1913" priority="1975">
      <formula>#REF!=2</formula>
    </cfRule>
    <cfRule type="expression" dxfId="1912" priority="1976">
      <formula>#REF!=1</formula>
    </cfRule>
  </conditionalFormatting>
  <conditionalFormatting sqref="F481:F482 F486">
    <cfRule type="expression" dxfId="1911" priority="1961">
      <formula>#REF!=4</formula>
    </cfRule>
    <cfRule type="expression" dxfId="1910" priority="1962">
      <formula>#REF!=3</formula>
    </cfRule>
    <cfRule type="expression" dxfId="1909" priority="1963">
      <formula>#REF!=2</formula>
    </cfRule>
    <cfRule type="expression" dxfId="1908" priority="1964">
      <formula>#REF!=1</formula>
    </cfRule>
    <cfRule type="expression" dxfId="1907" priority="1965">
      <formula>#REF!=4</formula>
    </cfRule>
    <cfRule type="expression" dxfId="1906" priority="1966">
      <formula>#REF!=3</formula>
    </cfRule>
    <cfRule type="expression" dxfId="1905" priority="1967">
      <formula>#REF!=2</formula>
    </cfRule>
    <cfRule type="expression" dxfId="1904" priority="1968">
      <formula>#REF!=1</formula>
    </cfRule>
  </conditionalFormatting>
  <conditionalFormatting sqref="G481:G482 G486">
    <cfRule type="expression" dxfId="1903" priority="1957">
      <formula>$V481=4</formula>
    </cfRule>
    <cfRule type="expression" dxfId="1902" priority="1958">
      <formula>$V481=3</formula>
    </cfRule>
    <cfRule type="expression" dxfId="1901" priority="1959">
      <formula>$V481=2</formula>
    </cfRule>
    <cfRule type="expression" dxfId="1900" priority="1960">
      <formula>$V481=1</formula>
    </cfRule>
  </conditionalFormatting>
  <conditionalFormatting sqref="G481:G482 G486">
    <cfRule type="expression" dxfId="1899" priority="1949">
      <formula>#REF!=4</formula>
    </cfRule>
    <cfRule type="expression" dxfId="1898" priority="1950">
      <formula>#REF!=3</formula>
    </cfRule>
    <cfRule type="expression" dxfId="1897" priority="1951">
      <formula>#REF!=2</formula>
    </cfRule>
    <cfRule type="expression" dxfId="1896" priority="1952">
      <formula>#REF!=1</formula>
    </cfRule>
    <cfRule type="expression" dxfId="1895" priority="1953">
      <formula>#REF!=4</formula>
    </cfRule>
    <cfRule type="expression" dxfId="1894" priority="1954">
      <formula>#REF!=3</formula>
    </cfRule>
    <cfRule type="expression" dxfId="1893" priority="1955">
      <formula>#REF!=2</formula>
    </cfRule>
    <cfRule type="expression" dxfId="1892" priority="1956">
      <formula>#REF!=1</formula>
    </cfRule>
  </conditionalFormatting>
  <conditionalFormatting sqref="G481:G482 G486">
    <cfRule type="expression" dxfId="1891" priority="1941">
      <formula>#REF!=4</formula>
    </cfRule>
    <cfRule type="expression" dxfId="1890" priority="1942">
      <formula>#REF!=3</formula>
    </cfRule>
    <cfRule type="expression" dxfId="1889" priority="1943">
      <formula>#REF!=2</formula>
    </cfRule>
    <cfRule type="expression" dxfId="1888" priority="1944">
      <formula>#REF!=1</formula>
    </cfRule>
    <cfRule type="expression" dxfId="1887" priority="1945">
      <formula>#REF!=4</formula>
    </cfRule>
    <cfRule type="expression" dxfId="1886" priority="1946">
      <formula>#REF!=3</formula>
    </cfRule>
    <cfRule type="expression" dxfId="1885" priority="1947">
      <formula>#REF!=2</formula>
    </cfRule>
    <cfRule type="expression" dxfId="1884" priority="1948">
      <formula>#REF!=1</formula>
    </cfRule>
  </conditionalFormatting>
  <conditionalFormatting sqref="H473">
    <cfRule type="expression" dxfId="1883" priority="1937">
      <formula>$V473=4</formula>
    </cfRule>
    <cfRule type="expression" dxfId="1882" priority="1938">
      <formula>$V473=3</formula>
    </cfRule>
    <cfRule type="expression" dxfId="1881" priority="1939">
      <formula>$V473=2</formula>
    </cfRule>
    <cfRule type="expression" dxfId="1880" priority="1940">
      <formula>$V473=1</formula>
    </cfRule>
  </conditionalFormatting>
  <conditionalFormatting sqref="H473">
    <cfRule type="expression" dxfId="1879" priority="1929">
      <formula>#REF!=4</formula>
    </cfRule>
    <cfRule type="expression" dxfId="1878" priority="1930">
      <formula>#REF!=3</formula>
    </cfRule>
    <cfRule type="expression" dxfId="1877" priority="1931">
      <formula>#REF!=2</formula>
    </cfRule>
    <cfRule type="expression" dxfId="1876" priority="1932">
      <formula>#REF!=1</formula>
    </cfRule>
    <cfRule type="expression" dxfId="1875" priority="1933">
      <formula>#REF!=4</formula>
    </cfRule>
    <cfRule type="expression" dxfId="1874" priority="1934">
      <formula>#REF!=3</formula>
    </cfRule>
    <cfRule type="expression" dxfId="1873" priority="1935">
      <formula>#REF!=2</formula>
    </cfRule>
    <cfRule type="expression" dxfId="1872" priority="1936">
      <formula>#REF!=1</formula>
    </cfRule>
  </conditionalFormatting>
  <conditionalFormatting sqref="D488:D490">
    <cfRule type="expression" dxfId="1871" priority="1925">
      <formula>$V488=4</formula>
    </cfRule>
    <cfRule type="expression" dxfId="1870" priority="1926">
      <formula>$V488=3</formula>
    </cfRule>
    <cfRule type="expression" dxfId="1869" priority="1927">
      <formula>$V488=2</formula>
    </cfRule>
    <cfRule type="expression" dxfId="1868" priority="1928">
      <formula>$V488=1</formula>
    </cfRule>
  </conditionalFormatting>
  <conditionalFormatting sqref="A488:A490">
    <cfRule type="expression" dxfId="1867" priority="1921">
      <formula>$V488=4</formula>
    </cfRule>
    <cfRule type="expression" dxfId="1866" priority="1922">
      <formula>$V488=3</formula>
    </cfRule>
    <cfRule type="expression" dxfId="1865" priority="1923">
      <formula>$V488=2</formula>
    </cfRule>
    <cfRule type="expression" dxfId="1864" priority="1924">
      <formula>$V488=1</formula>
    </cfRule>
  </conditionalFormatting>
  <conditionalFormatting sqref="C488:C490">
    <cfRule type="expression" dxfId="1863" priority="1913">
      <formula>$V488=4</formula>
    </cfRule>
    <cfRule type="expression" dxfId="1862" priority="1914">
      <formula>$V488=3</formula>
    </cfRule>
    <cfRule type="expression" dxfId="1861" priority="1915">
      <formula>$V488=2</formula>
    </cfRule>
    <cfRule type="expression" dxfId="1860" priority="1916">
      <formula>$V488=1</formula>
    </cfRule>
  </conditionalFormatting>
  <conditionalFormatting sqref="W488:W490 T488:T490 R489:R490">
    <cfRule type="expression" dxfId="1859" priority="1865">
      <formula>$V488=4</formula>
    </cfRule>
    <cfRule type="expression" dxfId="1858" priority="1866">
      <formula>$V488=3</formula>
    </cfRule>
    <cfRule type="expression" dxfId="1857" priority="1867">
      <formula>$V488=2</formula>
    </cfRule>
    <cfRule type="expression" dxfId="1856" priority="1868">
      <formula>$V488=1</formula>
    </cfRule>
  </conditionalFormatting>
  <conditionalFormatting sqref="X488:Y490">
    <cfRule type="expression" dxfId="1855" priority="1861">
      <formula>$V488=4</formula>
    </cfRule>
    <cfRule type="expression" dxfId="1854" priority="1862">
      <formula>$V488=3</formula>
    </cfRule>
    <cfRule type="expression" dxfId="1853" priority="1863">
      <formula>$V488=2</formula>
    </cfRule>
    <cfRule type="expression" dxfId="1852" priority="1864">
      <formula>$V488=1</formula>
    </cfRule>
  </conditionalFormatting>
  <conditionalFormatting sqref="X488:Y490">
    <cfRule type="expression" dxfId="1851" priority="1857">
      <formula>#REF!=4</formula>
    </cfRule>
    <cfRule type="expression" dxfId="1850" priority="1858">
      <formula>#REF!=3</formula>
    </cfRule>
    <cfRule type="expression" dxfId="1849" priority="1859">
      <formula>#REF!=2</formula>
    </cfRule>
    <cfRule type="expression" dxfId="1848" priority="1860">
      <formula>#REF!=1</formula>
    </cfRule>
  </conditionalFormatting>
  <conditionalFormatting sqref="V488:V490">
    <cfRule type="expression" dxfId="1847" priority="1849">
      <formula>$V488=4</formula>
    </cfRule>
    <cfRule type="expression" dxfId="1846" priority="1850">
      <formula>$V488=3</formula>
    </cfRule>
    <cfRule type="expression" dxfId="1845" priority="1851">
      <formula>$V488=2</formula>
    </cfRule>
    <cfRule type="expression" dxfId="1844" priority="1852">
      <formula>$V488=1</formula>
    </cfRule>
  </conditionalFormatting>
  <conditionalFormatting sqref="O488:P490 O491">
    <cfRule type="expression" dxfId="1843" priority="1833">
      <formula>$V488=4</formula>
    </cfRule>
    <cfRule type="expression" dxfId="1842" priority="1834">
      <formula>$V488=3</formula>
    </cfRule>
    <cfRule type="expression" dxfId="1841" priority="1835">
      <formula>$V488=2</formula>
    </cfRule>
    <cfRule type="expression" dxfId="1840" priority="1836">
      <formula>$V488=1</formula>
    </cfRule>
  </conditionalFormatting>
  <conditionalFormatting sqref="O488:O491">
    <cfRule type="expression" dxfId="1839" priority="1829">
      <formula>#REF!=4</formula>
    </cfRule>
    <cfRule type="expression" dxfId="1838" priority="1830">
      <formula>#REF!=3</formula>
    </cfRule>
    <cfRule type="expression" dxfId="1837" priority="1831">
      <formula>#REF!=2</formula>
    </cfRule>
    <cfRule type="expression" dxfId="1836" priority="1832">
      <formula>#REF!=1</formula>
    </cfRule>
  </conditionalFormatting>
  <conditionalFormatting sqref="Q481:Q485">
    <cfRule type="expression" dxfId="1835" priority="1817">
      <formula>$V481=4</formula>
    </cfRule>
    <cfRule type="expression" dxfId="1834" priority="1818">
      <formula>$V481=3</formula>
    </cfRule>
    <cfRule type="expression" dxfId="1833" priority="1819">
      <formula>$V481=2</formula>
    </cfRule>
    <cfRule type="expression" dxfId="1832" priority="1820">
      <formula>$V481=1</formula>
    </cfRule>
  </conditionalFormatting>
  <conditionalFormatting sqref="Q487:Q490">
    <cfRule type="expression" dxfId="1831" priority="1813">
      <formula>$V487=4</formula>
    </cfRule>
    <cfRule type="expression" dxfId="1830" priority="1814">
      <formula>$V487=3</formula>
    </cfRule>
    <cfRule type="expression" dxfId="1829" priority="1815">
      <formula>$V487=2</formula>
    </cfRule>
    <cfRule type="expression" dxfId="1828" priority="1816">
      <formula>$V487=1</formula>
    </cfRule>
  </conditionalFormatting>
  <conditionalFormatting sqref="E483:E485">
    <cfRule type="expression" dxfId="1827" priority="1781">
      <formula>$V483=4</formula>
    </cfRule>
    <cfRule type="expression" dxfId="1826" priority="1782">
      <formula>$V483=3</formula>
    </cfRule>
    <cfRule type="expression" dxfId="1825" priority="1783">
      <formula>$V483=2</formula>
    </cfRule>
    <cfRule type="expression" dxfId="1824" priority="1784">
      <formula>$V483=1</formula>
    </cfRule>
  </conditionalFormatting>
  <conditionalFormatting sqref="F483:F485">
    <cfRule type="expression" dxfId="1823" priority="1777">
      <formula>$V483=4</formula>
    </cfRule>
    <cfRule type="expression" dxfId="1822" priority="1778">
      <formula>$V483=3</formula>
    </cfRule>
    <cfRule type="expression" dxfId="1821" priority="1779">
      <formula>$V483=2</formula>
    </cfRule>
    <cfRule type="expression" dxfId="1820" priority="1780">
      <formula>$V483=1</formula>
    </cfRule>
  </conditionalFormatting>
  <conditionalFormatting sqref="F483:F485">
    <cfRule type="expression" dxfId="1819" priority="1769">
      <formula>#REF!=4</formula>
    </cfRule>
    <cfRule type="expression" dxfId="1818" priority="1770">
      <formula>#REF!=3</formula>
    </cfRule>
    <cfRule type="expression" dxfId="1817" priority="1771">
      <formula>#REF!=2</formula>
    </cfRule>
    <cfRule type="expression" dxfId="1816" priority="1772">
      <formula>#REF!=1</formula>
    </cfRule>
    <cfRule type="expression" dxfId="1815" priority="1773">
      <formula>#REF!=4</formula>
    </cfRule>
    <cfRule type="expression" dxfId="1814" priority="1774">
      <formula>#REF!=3</formula>
    </cfRule>
    <cfRule type="expression" dxfId="1813" priority="1775">
      <formula>#REF!=2</formula>
    </cfRule>
    <cfRule type="expression" dxfId="1812" priority="1776">
      <formula>#REF!=1</formula>
    </cfRule>
  </conditionalFormatting>
  <conditionalFormatting sqref="F483:F485">
    <cfRule type="expression" dxfId="1811" priority="1761">
      <formula>#REF!=4</formula>
    </cfRule>
    <cfRule type="expression" dxfId="1810" priority="1762">
      <formula>#REF!=3</formula>
    </cfRule>
    <cfRule type="expression" dxfId="1809" priority="1763">
      <formula>#REF!=2</formula>
    </cfRule>
    <cfRule type="expression" dxfId="1808" priority="1764">
      <formula>#REF!=1</formula>
    </cfRule>
    <cfRule type="expression" dxfId="1807" priority="1765">
      <formula>#REF!=4</formula>
    </cfRule>
    <cfRule type="expression" dxfId="1806" priority="1766">
      <formula>#REF!=3</formula>
    </cfRule>
    <cfRule type="expression" dxfId="1805" priority="1767">
      <formula>#REF!=2</formula>
    </cfRule>
    <cfRule type="expression" dxfId="1804" priority="1768">
      <formula>#REF!=1</formula>
    </cfRule>
  </conditionalFormatting>
  <conditionalFormatting sqref="G483:G485">
    <cfRule type="expression" dxfId="1803" priority="1757">
      <formula>$V483=4</formula>
    </cfRule>
    <cfRule type="expression" dxfId="1802" priority="1758">
      <formula>$V483=3</formula>
    </cfRule>
    <cfRule type="expression" dxfId="1801" priority="1759">
      <formula>$V483=2</formula>
    </cfRule>
    <cfRule type="expression" dxfId="1800" priority="1760">
      <formula>$V483=1</formula>
    </cfRule>
  </conditionalFormatting>
  <conditionalFormatting sqref="G483:G485">
    <cfRule type="expression" dxfId="1799" priority="1749">
      <formula>#REF!=4</formula>
    </cfRule>
    <cfRule type="expression" dxfId="1798" priority="1750">
      <formula>#REF!=3</formula>
    </cfRule>
    <cfRule type="expression" dxfId="1797" priority="1751">
      <formula>#REF!=2</formula>
    </cfRule>
    <cfRule type="expression" dxfId="1796" priority="1752">
      <formula>#REF!=1</formula>
    </cfRule>
    <cfRule type="expression" dxfId="1795" priority="1753">
      <formula>#REF!=4</formula>
    </cfRule>
    <cfRule type="expression" dxfId="1794" priority="1754">
      <formula>#REF!=3</formula>
    </cfRule>
    <cfRule type="expression" dxfId="1793" priority="1755">
      <formula>#REF!=2</formula>
    </cfRule>
    <cfRule type="expression" dxfId="1792" priority="1756">
      <formula>#REF!=1</formula>
    </cfRule>
  </conditionalFormatting>
  <conditionalFormatting sqref="G483:G485">
    <cfRule type="expression" dxfId="1791" priority="1741">
      <formula>#REF!=4</formula>
    </cfRule>
    <cfRule type="expression" dxfId="1790" priority="1742">
      <formula>#REF!=3</formula>
    </cfRule>
    <cfRule type="expression" dxfId="1789" priority="1743">
      <formula>#REF!=2</formula>
    </cfRule>
    <cfRule type="expression" dxfId="1788" priority="1744">
      <formula>#REF!=1</formula>
    </cfRule>
    <cfRule type="expression" dxfId="1787" priority="1745">
      <formula>#REF!=4</formula>
    </cfRule>
    <cfRule type="expression" dxfId="1786" priority="1746">
      <formula>#REF!=3</formula>
    </cfRule>
    <cfRule type="expression" dxfId="1785" priority="1747">
      <formula>#REF!=2</formula>
    </cfRule>
    <cfRule type="expression" dxfId="1784" priority="1748">
      <formula>#REF!=1</formula>
    </cfRule>
  </conditionalFormatting>
  <conditionalFormatting sqref="E487:E492">
    <cfRule type="expression" dxfId="1783" priority="1737">
      <formula>$V487=4</formula>
    </cfRule>
    <cfRule type="expression" dxfId="1782" priority="1738">
      <formula>$V487=3</formula>
    </cfRule>
    <cfRule type="expression" dxfId="1781" priority="1739">
      <formula>$V487=2</formula>
    </cfRule>
    <cfRule type="expression" dxfId="1780" priority="1740">
      <formula>$V487=1</formula>
    </cfRule>
  </conditionalFormatting>
  <conditionalFormatting sqref="F487:F492">
    <cfRule type="expression" dxfId="1779" priority="1733">
      <formula>$V487=4</formula>
    </cfRule>
    <cfRule type="expression" dxfId="1778" priority="1734">
      <formula>$V487=3</formula>
    </cfRule>
    <cfRule type="expression" dxfId="1777" priority="1735">
      <formula>$V487=2</formula>
    </cfRule>
    <cfRule type="expression" dxfId="1776" priority="1736">
      <formula>$V487=1</formula>
    </cfRule>
  </conditionalFormatting>
  <conditionalFormatting sqref="F487:F492">
    <cfRule type="expression" dxfId="1775" priority="1725">
      <formula>#REF!=4</formula>
    </cfRule>
    <cfRule type="expression" dxfId="1774" priority="1726">
      <formula>#REF!=3</formula>
    </cfRule>
    <cfRule type="expression" dxfId="1773" priority="1727">
      <formula>#REF!=2</formula>
    </cfRule>
    <cfRule type="expression" dxfId="1772" priority="1728">
      <formula>#REF!=1</formula>
    </cfRule>
    <cfRule type="expression" dxfId="1771" priority="1729">
      <formula>#REF!=4</formula>
    </cfRule>
    <cfRule type="expression" dxfId="1770" priority="1730">
      <formula>#REF!=3</formula>
    </cfRule>
    <cfRule type="expression" dxfId="1769" priority="1731">
      <formula>#REF!=2</formula>
    </cfRule>
    <cfRule type="expression" dxfId="1768" priority="1732">
      <formula>#REF!=1</formula>
    </cfRule>
  </conditionalFormatting>
  <conditionalFormatting sqref="F487:F492">
    <cfRule type="expression" dxfId="1767" priority="1717">
      <formula>#REF!=4</formula>
    </cfRule>
    <cfRule type="expression" dxfId="1766" priority="1718">
      <formula>#REF!=3</formula>
    </cfRule>
    <cfRule type="expression" dxfId="1765" priority="1719">
      <formula>#REF!=2</formula>
    </cfRule>
    <cfRule type="expression" dxfId="1764" priority="1720">
      <formula>#REF!=1</formula>
    </cfRule>
    <cfRule type="expression" dxfId="1763" priority="1721">
      <formula>#REF!=4</formula>
    </cfRule>
    <cfRule type="expression" dxfId="1762" priority="1722">
      <formula>#REF!=3</formula>
    </cfRule>
    <cfRule type="expression" dxfId="1761" priority="1723">
      <formula>#REF!=2</formula>
    </cfRule>
    <cfRule type="expression" dxfId="1760" priority="1724">
      <formula>#REF!=1</formula>
    </cfRule>
  </conditionalFormatting>
  <conditionalFormatting sqref="G487:G492">
    <cfRule type="expression" dxfId="1759" priority="1713">
      <formula>$V487=4</formula>
    </cfRule>
    <cfRule type="expression" dxfId="1758" priority="1714">
      <formula>$V487=3</formula>
    </cfRule>
    <cfRule type="expression" dxfId="1757" priority="1715">
      <formula>$V487=2</formula>
    </cfRule>
    <cfRule type="expression" dxfId="1756" priority="1716">
      <formula>$V487=1</formula>
    </cfRule>
  </conditionalFormatting>
  <conditionalFormatting sqref="G487:G492">
    <cfRule type="expression" dxfId="1755" priority="1705">
      <formula>#REF!=4</formula>
    </cfRule>
    <cfRule type="expression" dxfId="1754" priority="1706">
      <formula>#REF!=3</formula>
    </cfRule>
    <cfRule type="expression" dxfId="1753" priority="1707">
      <formula>#REF!=2</formula>
    </cfRule>
    <cfRule type="expression" dxfId="1752" priority="1708">
      <formula>#REF!=1</formula>
    </cfRule>
    <cfRule type="expression" dxfId="1751" priority="1709">
      <formula>#REF!=4</formula>
    </cfRule>
    <cfRule type="expression" dxfId="1750" priority="1710">
      <formula>#REF!=3</formula>
    </cfRule>
    <cfRule type="expression" dxfId="1749" priority="1711">
      <formula>#REF!=2</formula>
    </cfRule>
    <cfRule type="expression" dxfId="1748" priority="1712">
      <formula>#REF!=1</formula>
    </cfRule>
  </conditionalFormatting>
  <conditionalFormatting sqref="G487:G492">
    <cfRule type="expression" dxfId="1747" priority="1697">
      <formula>#REF!=4</formula>
    </cfRule>
    <cfRule type="expression" dxfId="1746" priority="1698">
      <formula>#REF!=3</formula>
    </cfRule>
    <cfRule type="expression" dxfId="1745" priority="1699">
      <formula>#REF!=2</formula>
    </cfRule>
    <cfRule type="expression" dxfId="1744" priority="1700">
      <formula>#REF!=1</formula>
    </cfRule>
    <cfRule type="expression" dxfId="1743" priority="1701">
      <formula>#REF!=4</formula>
    </cfRule>
    <cfRule type="expression" dxfId="1742" priority="1702">
      <formula>#REF!=3</formula>
    </cfRule>
    <cfRule type="expression" dxfId="1741" priority="1703">
      <formula>#REF!=2</formula>
    </cfRule>
    <cfRule type="expression" dxfId="1740" priority="1704">
      <formula>#REF!=1</formula>
    </cfRule>
  </conditionalFormatting>
  <conditionalFormatting sqref="W492 T492 R492">
    <cfRule type="expression" dxfId="1739" priority="1693">
      <formula>$V492=4</formula>
    </cfRule>
    <cfRule type="expression" dxfId="1738" priority="1694">
      <formula>$V492=3</formula>
    </cfRule>
    <cfRule type="expression" dxfId="1737" priority="1695">
      <formula>$V492=2</formula>
    </cfRule>
    <cfRule type="expression" dxfId="1736" priority="1696">
      <formula>$V492=1</formula>
    </cfRule>
  </conditionalFormatting>
  <conditionalFormatting sqref="X492:Y499">
    <cfRule type="expression" dxfId="1735" priority="1689">
      <formula>$V492=4</formula>
    </cfRule>
    <cfRule type="expression" dxfId="1734" priority="1690">
      <formula>$V492=3</formula>
    </cfRule>
    <cfRule type="expression" dxfId="1733" priority="1691">
      <formula>$V492=2</formula>
    </cfRule>
    <cfRule type="expression" dxfId="1732" priority="1692">
      <formula>$V492=1</formula>
    </cfRule>
  </conditionalFormatting>
  <conditionalFormatting sqref="X492:Y499">
    <cfRule type="expression" dxfId="1731" priority="1685">
      <formula>#REF!=4</formula>
    </cfRule>
    <cfRule type="expression" dxfId="1730" priority="1686">
      <formula>#REF!=3</formula>
    </cfRule>
    <cfRule type="expression" dxfId="1729" priority="1687">
      <formula>#REF!=2</formula>
    </cfRule>
    <cfRule type="expression" dxfId="1728" priority="1688">
      <formula>#REF!=1</formula>
    </cfRule>
  </conditionalFormatting>
  <conditionalFormatting sqref="V492">
    <cfRule type="expression" dxfId="1727" priority="1677">
      <formula>$V492=4</formula>
    </cfRule>
    <cfRule type="expression" dxfId="1726" priority="1678">
      <formula>$V492=3</formula>
    </cfRule>
    <cfRule type="expression" dxfId="1725" priority="1679">
      <formula>$V492=2</formula>
    </cfRule>
    <cfRule type="expression" dxfId="1724" priority="1680">
      <formula>$V492=1</formula>
    </cfRule>
  </conditionalFormatting>
  <conditionalFormatting sqref="O492:P500">
    <cfRule type="expression" dxfId="1723" priority="1661">
      <formula>$V492=4</formula>
    </cfRule>
    <cfRule type="expression" dxfId="1722" priority="1662">
      <formula>$V492=3</formula>
    </cfRule>
    <cfRule type="expression" dxfId="1721" priority="1663">
      <formula>$V492=2</formula>
    </cfRule>
    <cfRule type="expression" dxfId="1720" priority="1664">
      <formula>$V492=1</formula>
    </cfRule>
  </conditionalFormatting>
  <conditionalFormatting sqref="O492:O500">
    <cfRule type="expression" dxfId="1719" priority="1657">
      <formula>#REF!=4</formula>
    </cfRule>
    <cfRule type="expression" dxfId="1718" priority="1658">
      <formula>#REF!=3</formula>
    </cfRule>
    <cfRule type="expression" dxfId="1717" priority="1659">
      <formula>#REF!=2</formula>
    </cfRule>
    <cfRule type="expression" dxfId="1716" priority="1660">
      <formula>#REF!=1</formula>
    </cfRule>
  </conditionalFormatting>
  <conditionalFormatting sqref="Q492:Q499">
    <cfRule type="expression" dxfId="1715" priority="1653">
      <formula>$V492=4</formula>
    </cfRule>
    <cfRule type="expression" dxfId="1714" priority="1654">
      <formula>$V492=3</formula>
    </cfRule>
    <cfRule type="expression" dxfId="1713" priority="1655">
      <formula>$V492=2</formula>
    </cfRule>
    <cfRule type="expression" dxfId="1712" priority="1656">
      <formula>$V492=1</formula>
    </cfRule>
  </conditionalFormatting>
  <conditionalFormatting sqref="S490:S499">
    <cfRule type="expression" dxfId="1711" priority="1461">
      <formula>$V490=4</formula>
    </cfRule>
    <cfRule type="expression" dxfId="1710" priority="1462">
      <formula>$V490=3</formula>
    </cfRule>
    <cfRule type="expression" dxfId="1709" priority="1463">
      <formula>$V490=2</formula>
    </cfRule>
    <cfRule type="expression" dxfId="1708" priority="1464">
      <formula>$V490=1</formula>
    </cfRule>
  </conditionalFormatting>
  <conditionalFormatting sqref="U491">
    <cfRule type="expression" dxfId="1707" priority="1449">
      <formula>$V491=4</formula>
    </cfRule>
    <cfRule type="expression" dxfId="1706" priority="1450">
      <formula>$V491=3</formula>
    </cfRule>
    <cfRule type="expression" dxfId="1705" priority="1451">
      <formula>$V491=2</formula>
    </cfRule>
    <cfRule type="expression" dxfId="1704" priority="1452">
      <formula>$V491=1</formula>
    </cfRule>
  </conditionalFormatting>
  <conditionalFormatting sqref="U491">
    <cfRule type="expression" dxfId="1703" priority="1445">
      <formula>$V491=4</formula>
    </cfRule>
    <cfRule type="expression" dxfId="1702" priority="1446">
      <formula>$V491=3</formula>
    </cfRule>
    <cfRule type="expression" dxfId="1701" priority="1447">
      <formula>$V491=2</formula>
    </cfRule>
    <cfRule type="expression" dxfId="1700" priority="1448">
      <formula>$V491=1</formula>
    </cfRule>
  </conditionalFormatting>
  <conditionalFormatting sqref="U491">
    <cfRule type="expression" dxfId="1699" priority="1441">
      <formula>$V491=4</formula>
    </cfRule>
    <cfRule type="expression" dxfId="1698" priority="1442">
      <formula>$V491=3</formula>
    </cfRule>
    <cfRule type="expression" dxfId="1697" priority="1443">
      <formula>$V491=2</formula>
    </cfRule>
    <cfRule type="expression" dxfId="1696" priority="1444">
      <formula>$V491=1</formula>
    </cfRule>
  </conditionalFormatting>
  <conditionalFormatting sqref="U491">
    <cfRule type="expression" dxfId="1695" priority="1437">
      <formula>$V491=4</formula>
    </cfRule>
    <cfRule type="expression" dxfId="1694" priority="1438">
      <formula>$V491=3</formula>
    </cfRule>
    <cfRule type="expression" dxfId="1693" priority="1439">
      <formula>$V491=2</formula>
    </cfRule>
    <cfRule type="expression" dxfId="1692" priority="1440">
      <formula>$V491=1</formula>
    </cfRule>
  </conditionalFormatting>
  <conditionalFormatting sqref="U491">
    <cfRule type="expression" dxfId="1691" priority="1433">
      <formula>$V491=4</formula>
    </cfRule>
    <cfRule type="expression" dxfId="1690" priority="1434">
      <formula>$V491=3</formula>
    </cfRule>
    <cfRule type="expression" dxfId="1689" priority="1435">
      <formula>$V491=2</formula>
    </cfRule>
    <cfRule type="expression" dxfId="1688" priority="1436">
      <formula>$V491=1</formula>
    </cfRule>
  </conditionalFormatting>
  <conditionalFormatting sqref="F493:F499">
    <cfRule type="expression" dxfId="1687" priority="1429">
      <formula>$V493=4</formula>
    </cfRule>
    <cfRule type="expression" dxfId="1686" priority="1430">
      <formula>$V493=3</formula>
    </cfRule>
    <cfRule type="expression" dxfId="1685" priority="1431">
      <formula>$V493=2</formula>
    </cfRule>
    <cfRule type="expression" dxfId="1684" priority="1432">
      <formula>$V493=1</formula>
    </cfRule>
  </conditionalFormatting>
  <conditionalFormatting sqref="F493:F499">
    <cfRule type="expression" dxfId="1683" priority="1421">
      <formula>#REF!=4</formula>
    </cfRule>
    <cfRule type="expression" dxfId="1682" priority="1422">
      <formula>#REF!=3</formula>
    </cfRule>
    <cfRule type="expression" dxfId="1681" priority="1423">
      <formula>#REF!=2</formula>
    </cfRule>
    <cfRule type="expression" dxfId="1680" priority="1424">
      <formula>#REF!=1</formula>
    </cfRule>
    <cfRule type="expression" dxfId="1679" priority="1425">
      <formula>#REF!=4</formula>
    </cfRule>
    <cfRule type="expression" dxfId="1678" priority="1426">
      <formula>#REF!=3</formula>
    </cfRule>
    <cfRule type="expression" dxfId="1677" priority="1427">
      <formula>#REF!=2</formula>
    </cfRule>
    <cfRule type="expression" dxfId="1676" priority="1428">
      <formula>#REF!=1</formula>
    </cfRule>
  </conditionalFormatting>
  <conditionalFormatting sqref="F493:F499">
    <cfRule type="expression" dxfId="1675" priority="1413">
      <formula>#REF!=4</formula>
    </cfRule>
    <cfRule type="expression" dxfId="1674" priority="1414">
      <formula>#REF!=3</formula>
    </cfRule>
    <cfRule type="expression" dxfId="1673" priority="1415">
      <formula>#REF!=2</formula>
    </cfRule>
    <cfRule type="expression" dxfId="1672" priority="1416">
      <formula>#REF!=1</formula>
    </cfRule>
    <cfRule type="expression" dxfId="1671" priority="1417">
      <formula>#REF!=4</formula>
    </cfRule>
    <cfRule type="expression" dxfId="1670" priority="1418">
      <formula>#REF!=3</formula>
    </cfRule>
    <cfRule type="expression" dxfId="1669" priority="1419">
      <formula>#REF!=2</formula>
    </cfRule>
    <cfRule type="expression" dxfId="1668" priority="1420">
      <formula>#REF!=1</formula>
    </cfRule>
  </conditionalFormatting>
  <conditionalFormatting sqref="G493:G499">
    <cfRule type="expression" dxfId="1667" priority="1409">
      <formula>$V493=4</formula>
    </cfRule>
    <cfRule type="expression" dxfId="1666" priority="1410">
      <formula>$V493=3</formula>
    </cfRule>
    <cfRule type="expression" dxfId="1665" priority="1411">
      <formula>$V493=2</formula>
    </cfRule>
    <cfRule type="expression" dxfId="1664" priority="1412">
      <formula>$V493=1</formula>
    </cfRule>
  </conditionalFormatting>
  <conditionalFormatting sqref="G493:G499">
    <cfRule type="expression" dxfId="1663" priority="1401">
      <formula>#REF!=4</formula>
    </cfRule>
    <cfRule type="expression" dxfId="1662" priority="1402">
      <formula>#REF!=3</formula>
    </cfRule>
    <cfRule type="expression" dxfId="1661" priority="1403">
      <formula>#REF!=2</formula>
    </cfRule>
    <cfRule type="expression" dxfId="1660" priority="1404">
      <formula>#REF!=1</formula>
    </cfRule>
    <cfRule type="expression" dxfId="1659" priority="1405">
      <formula>#REF!=4</formula>
    </cfRule>
    <cfRule type="expression" dxfId="1658" priority="1406">
      <formula>#REF!=3</formula>
    </cfRule>
    <cfRule type="expression" dxfId="1657" priority="1407">
      <formula>#REF!=2</formula>
    </cfRule>
    <cfRule type="expression" dxfId="1656" priority="1408">
      <formula>#REF!=1</formula>
    </cfRule>
  </conditionalFormatting>
  <conditionalFormatting sqref="G493:G499">
    <cfRule type="expression" dxfId="1655" priority="1393">
      <formula>#REF!=4</formula>
    </cfRule>
    <cfRule type="expression" dxfId="1654" priority="1394">
      <formula>#REF!=3</formula>
    </cfRule>
    <cfRule type="expression" dxfId="1653" priority="1395">
      <formula>#REF!=2</formula>
    </cfRule>
    <cfRule type="expression" dxfId="1652" priority="1396">
      <formula>#REF!=1</formula>
    </cfRule>
    <cfRule type="expression" dxfId="1651" priority="1397">
      <formula>#REF!=4</formula>
    </cfRule>
    <cfRule type="expression" dxfId="1650" priority="1398">
      <formula>#REF!=3</formula>
    </cfRule>
    <cfRule type="expression" dxfId="1649" priority="1399">
      <formula>#REF!=2</formula>
    </cfRule>
    <cfRule type="expression" dxfId="1648" priority="1400">
      <formula>#REF!=1</formula>
    </cfRule>
  </conditionalFormatting>
  <conditionalFormatting sqref="F500">
    <cfRule type="expression" dxfId="1647" priority="1389">
      <formula>$V500=4</formula>
    </cfRule>
    <cfRule type="expression" dxfId="1646" priority="1390">
      <formula>$V500=3</formula>
    </cfRule>
    <cfRule type="expression" dxfId="1645" priority="1391">
      <formula>$V500=2</formula>
    </cfRule>
    <cfRule type="expression" dxfId="1644" priority="1392">
      <formula>$V500=1</formula>
    </cfRule>
  </conditionalFormatting>
  <conditionalFormatting sqref="F500">
    <cfRule type="expression" dxfId="1643" priority="1381">
      <formula>#REF!=4</formula>
    </cfRule>
    <cfRule type="expression" dxfId="1642" priority="1382">
      <formula>#REF!=3</formula>
    </cfRule>
    <cfRule type="expression" dxfId="1641" priority="1383">
      <formula>#REF!=2</formula>
    </cfRule>
    <cfRule type="expression" dxfId="1640" priority="1384">
      <formula>#REF!=1</formula>
    </cfRule>
    <cfRule type="expression" dxfId="1639" priority="1385">
      <formula>#REF!=4</formula>
    </cfRule>
    <cfRule type="expression" dxfId="1638" priority="1386">
      <formula>#REF!=3</formula>
    </cfRule>
    <cfRule type="expression" dxfId="1637" priority="1387">
      <formula>#REF!=2</formula>
    </cfRule>
    <cfRule type="expression" dxfId="1636" priority="1388">
      <formula>#REF!=1</formula>
    </cfRule>
  </conditionalFormatting>
  <conditionalFormatting sqref="F500">
    <cfRule type="expression" dxfId="1635" priority="1373">
      <formula>#REF!=4</formula>
    </cfRule>
    <cfRule type="expression" dxfId="1634" priority="1374">
      <formula>#REF!=3</formula>
    </cfRule>
    <cfRule type="expression" dxfId="1633" priority="1375">
      <formula>#REF!=2</formula>
    </cfRule>
    <cfRule type="expression" dxfId="1632" priority="1376">
      <formula>#REF!=1</formula>
    </cfRule>
    <cfRule type="expression" dxfId="1631" priority="1377">
      <formula>#REF!=4</formula>
    </cfRule>
    <cfRule type="expression" dxfId="1630" priority="1378">
      <formula>#REF!=3</formula>
    </cfRule>
    <cfRule type="expression" dxfId="1629" priority="1379">
      <formula>#REF!=2</formula>
    </cfRule>
    <cfRule type="expression" dxfId="1628" priority="1380">
      <formula>#REF!=1</formula>
    </cfRule>
  </conditionalFormatting>
  <conditionalFormatting sqref="G500">
    <cfRule type="expression" dxfId="1627" priority="1369">
      <formula>$V500=4</formula>
    </cfRule>
    <cfRule type="expression" dxfId="1626" priority="1370">
      <formula>$V500=3</formula>
    </cfRule>
    <cfRule type="expression" dxfId="1625" priority="1371">
      <formula>$V500=2</formula>
    </cfRule>
    <cfRule type="expression" dxfId="1624" priority="1372">
      <formula>$V500=1</formula>
    </cfRule>
  </conditionalFormatting>
  <conditionalFormatting sqref="G500">
    <cfRule type="expression" dxfId="1623" priority="1361">
      <formula>#REF!=4</formula>
    </cfRule>
    <cfRule type="expression" dxfId="1622" priority="1362">
      <formula>#REF!=3</formula>
    </cfRule>
    <cfRule type="expression" dxfId="1621" priority="1363">
      <formula>#REF!=2</formula>
    </cfRule>
    <cfRule type="expression" dxfId="1620" priority="1364">
      <formula>#REF!=1</formula>
    </cfRule>
    <cfRule type="expression" dxfId="1619" priority="1365">
      <formula>#REF!=4</formula>
    </cfRule>
    <cfRule type="expression" dxfId="1618" priority="1366">
      <formula>#REF!=3</formula>
    </cfRule>
    <cfRule type="expression" dxfId="1617" priority="1367">
      <formula>#REF!=2</formula>
    </cfRule>
    <cfRule type="expression" dxfId="1616" priority="1368">
      <formula>#REF!=1</formula>
    </cfRule>
  </conditionalFormatting>
  <conditionalFormatting sqref="G500">
    <cfRule type="expression" dxfId="1615" priority="1353">
      <formula>#REF!=4</formula>
    </cfRule>
    <cfRule type="expression" dxfId="1614" priority="1354">
      <formula>#REF!=3</formula>
    </cfRule>
    <cfRule type="expression" dxfId="1613" priority="1355">
      <formula>#REF!=2</formula>
    </cfRule>
    <cfRule type="expression" dxfId="1612" priority="1356">
      <formula>#REF!=1</formula>
    </cfRule>
    <cfRule type="expression" dxfId="1611" priority="1357">
      <formula>#REF!=4</formula>
    </cfRule>
    <cfRule type="expression" dxfId="1610" priority="1358">
      <formula>#REF!=3</formula>
    </cfRule>
    <cfRule type="expression" dxfId="1609" priority="1359">
      <formula>#REF!=2</formula>
    </cfRule>
    <cfRule type="expression" dxfId="1608" priority="1360">
      <formula>#REF!=1</formula>
    </cfRule>
  </conditionalFormatting>
  <conditionalFormatting sqref="U500">
    <cfRule type="expression" dxfId="1607" priority="1349">
      <formula>$V500=4</formula>
    </cfRule>
    <cfRule type="expression" dxfId="1606" priority="1350">
      <formula>$V500=3</formula>
    </cfRule>
    <cfRule type="expression" dxfId="1605" priority="1351">
      <formula>$V500=2</formula>
    </cfRule>
    <cfRule type="expression" dxfId="1604" priority="1352">
      <formula>$V500=1</formula>
    </cfRule>
  </conditionalFormatting>
  <conditionalFormatting sqref="U500">
    <cfRule type="expression" dxfId="1603" priority="1345">
      <formula>$V500=4</formula>
    </cfRule>
    <cfRule type="expression" dxfId="1602" priority="1346">
      <formula>$V500=3</formula>
    </cfRule>
    <cfRule type="expression" dxfId="1601" priority="1347">
      <formula>$V500=2</formula>
    </cfRule>
    <cfRule type="expression" dxfId="1600" priority="1348">
      <formula>$V500=1</formula>
    </cfRule>
  </conditionalFormatting>
  <conditionalFormatting sqref="U500">
    <cfRule type="expression" dxfId="1599" priority="1341">
      <formula>$V500=4</formula>
    </cfRule>
    <cfRule type="expression" dxfId="1598" priority="1342">
      <formula>$V500=3</formula>
    </cfRule>
    <cfRule type="expression" dxfId="1597" priority="1343">
      <formula>$V500=2</formula>
    </cfRule>
    <cfRule type="expression" dxfId="1596" priority="1344">
      <formula>$V500=1</formula>
    </cfRule>
  </conditionalFormatting>
  <conditionalFormatting sqref="U500">
    <cfRule type="expression" dxfId="1595" priority="1337">
      <formula>$V500=4</formula>
    </cfRule>
    <cfRule type="expression" dxfId="1594" priority="1338">
      <formula>$V500=3</formula>
    </cfRule>
    <cfRule type="expression" dxfId="1593" priority="1339">
      <formula>$V500=2</formula>
    </cfRule>
    <cfRule type="expression" dxfId="1592" priority="1340">
      <formula>$V500=1</formula>
    </cfRule>
  </conditionalFormatting>
  <conditionalFormatting sqref="U500">
    <cfRule type="expression" dxfId="1591" priority="1333">
      <formula>$V500=4</formula>
    </cfRule>
    <cfRule type="expression" dxfId="1590" priority="1334">
      <formula>$V500=3</formula>
    </cfRule>
    <cfRule type="expression" dxfId="1589" priority="1335">
      <formula>$V500=2</formula>
    </cfRule>
    <cfRule type="expression" dxfId="1588" priority="1336">
      <formula>$V500=1</formula>
    </cfRule>
  </conditionalFormatting>
  <conditionalFormatting sqref="S500">
    <cfRule type="expression" dxfId="1587" priority="1329">
      <formula>$V500=4</formula>
    </cfRule>
    <cfRule type="expression" dxfId="1586" priority="1330">
      <formula>$V500=3</formula>
    </cfRule>
    <cfRule type="expression" dxfId="1585" priority="1331">
      <formula>$V500=2</formula>
    </cfRule>
    <cfRule type="expression" dxfId="1584" priority="1332">
      <formula>$V500=1</formula>
    </cfRule>
  </conditionalFormatting>
  <conditionalFormatting sqref="U489">
    <cfRule type="expression" dxfId="1583" priority="1325">
      <formula>$V489=4</formula>
    </cfRule>
    <cfRule type="expression" dxfId="1582" priority="1326">
      <formula>$V489=3</formula>
    </cfRule>
    <cfRule type="expression" dxfId="1581" priority="1327">
      <formula>$V489=2</formula>
    </cfRule>
    <cfRule type="expression" dxfId="1580" priority="1328">
      <formula>$V489=1</formula>
    </cfRule>
  </conditionalFormatting>
  <conditionalFormatting sqref="U489">
    <cfRule type="expression" dxfId="1579" priority="1321">
      <formula>$V489=4</formula>
    </cfRule>
    <cfRule type="expression" dxfId="1578" priority="1322">
      <formula>$V489=3</formula>
    </cfRule>
    <cfRule type="expression" dxfId="1577" priority="1323">
      <formula>$V489=2</formula>
    </cfRule>
    <cfRule type="expression" dxfId="1576" priority="1324">
      <formula>$V489=1</formula>
    </cfRule>
  </conditionalFormatting>
  <conditionalFormatting sqref="U489">
    <cfRule type="expression" dxfId="1575" priority="1317">
      <formula>$V489=4</formula>
    </cfRule>
    <cfRule type="expression" dxfId="1574" priority="1318">
      <formula>$V489=3</formula>
    </cfRule>
    <cfRule type="expression" dxfId="1573" priority="1319">
      <formula>$V489=2</formula>
    </cfRule>
    <cfRule type="expression" dxfId="1572" priority="1320">
      <formula>$V489=1</formula>
    </cfRule>
  </conditionalFormatting>
  <conditionalFormatting sqref="U489">
    <cfRule type="expression" dxfId="1571" priority="1313">
      <formula>$V489=4</formula>
    </cfRule>
    <cfRule type="expression" dxfId="1570" priority="1314">
      <formula>$V489=3</formula>
    </cfRule>
    <cfRule type="expression" dxfId="1569" priority="1315">
      <formula>$V489=2</formula>
    </cfRule>
    <cfRule type="expression" dxfId="1568" priority="1316">
      <formula>$V489=1</formula>
    </cfRule>
  </conditionalFormatting>
  <conditionalFormatting sqref="U489">
    <cfRule type="expression" dxfId="1567" priority="1309">
      <formula>$V489=4</formula>
    </cfRule>
    <cfRule type="expression" dxfId="1566" priority="1310">
      <formula>$V489=3</formula>
    </cfRule>
    <cfRule type="expression" dxfId="1565" priority="1311">
      <formula>$V489=2</formula>
    </cfRule>
    <cfRule type="expression" dxfId="1564" priority="1312">
      <formula>$V489=1</formula>
    </cfRule>
  </conditionalFormatting>
  <conditionalFormatting sqref="H490">
    <cfRule type="expression" dxfId="1563" priority="1305">
      <formula>$V490=4</formula>
    </cfRule>
    <cfRule type="expression" dxfId="1562" priority="1306">
      <formula>$V490=3</formula>
    </cfRule>
    <cfRule type="expression" dxfId="1561" priority="1307">
      <formula>$V490=2</formula>
    </cfRule>
    <cfRule type="expression" dxfId="1560" priority="1308">
      <formula>$V490=1</formula>
    </cfRule>
  </conditionalFormatting>
  <conditionalFormatting sqref="H490">
    <cfRule type="expression" dxfId="1559" priority="1297">
      <formula>#REF!=4</formula>
    </cfRule>
    <cfRule type="expression" dxfId="1558" priority="1298">
      <formula>#REF!=3</formula>
    </cfRule>
    <cfRule type="expression" dxfId="1557" priority="1299">
      <formula>#REF!=2</formula>
    </cfRule>
    <cfRule type="expression" dxfId="1556" priority="1300">
      <formula>#REF!=1</formula>
    </cfRule>
    <cfRule type="expression" dxfId="1555" priority="1301">
      <formula>#REF!=4</formula>
    </cfRule>
    <cfRule type="expression" dxfId="1554" priority="1302">
      <formula>#REF!=3</formula>
    </cfRule>
    <cfRule type="expression" dxfId="1553" priority="1303">
      <formula>#REF!=2</formula>
    </cfRule>
    <cfRule type="expression" dxfId="1552" priority="1304">
      <formula>#REF!=1</formula>
    </cfRule>
  </conditionalFormatting>
  <conditionalFormatting sqref="S489">
    <cfRule type="expression" dxfId="1551" priority="1293">
      <formula>$V489=4</formula>
    </cfRule>
    <cfRule type="expression" dxfId="1550" priority="1294">
      <formula>$V489=3</formula>
    </cfRule>
    <cfRule type="expression" dxfId="1549" priority="1295">
      <formula>$V489=2</formula>
    </cfRule>
    <cfRule type="expression" dxfId="1548" priority="1296">
      <formula>$V489=1</formula>
    </cfRule>
  </conditionalFormatting>
  <conditionalFormatting sqref="U490">
    <cfRule type="expression" dxfId="1547" priority="1289">
      <formula>$V490=4</formula>
    </cfRule>
    <cfRule type="expression" dxfId="1546" priority="1290">
      <formula>$V490=3</formula>
    </cfRule>
    <cfRule type="expression" dxfId="1545" priority="1291">
      <formula>$V490=2</formula>
    </cfRule>
    <cfRule type="expression" dxfId="1544" priority="1292">
      <formula>$V490=1</formula>
    </cfRule>
  </conditionalFormatting>
  <conditionalFormatting sqref="U490">
    <cfRule type="expression" dxfId="1543" priority="1285">
      <formula>$V490=4</formula>
    </cfRule>
    <cfRule type="expression" dxfId="1542" priority="1286">
      <formula>$V490=3</formula>
    </cfRule>
    <cfRule type="expression" dxfId="1541" priority="1287">
      <formula>$V490=2</formula>
    </cfRule>
    <cfRule type="expression" dxfId="1540" priority="1288">
      <formula>$V490=1</formula>
    </cfRule>
  </conditionalFormatting>
  <conditionalFormatting sqref="U490">
    <cfRule type="expression" dxfId="1539" priority="1281">
      <formula>$V490=4</formula>
    </cfRule>
    <cfRule type="expression" dxfId="1538" priority="1282">
      <formula>$V490=3</formula>
    </cfRule>
    <cfRule type="expression" dxfId="1537" priority="1283">
      <formula>$V490=2</formula>
    </cfRule>
    <cfRule type="expression" dxfId="1536" priority="1284">
      <formula>$V490=1</formula>
    </cfRule>
  </conditionalFormatting>
  <conditionalFormatting sqref="U490">
    <cfRule type="expression" dxfId="1535" priority="1277">
      <formula>$V490=4</formula>
    </cfRule>
    <cfRule type="expression" dxfId="1534" priority="1278">
      <formula>$V490=3</formula>
    </cfRule>
    <cfRule type="expression" dxfId="1533" priority="1279">
      <formula>$V490=2</formula>
    </cfRule>
    <cfRule type="expression" dxfId="1532" priority="1280">
      <formula>$V490=1</formula>
    </cfRule>
  </conditionalFormatting>
  <conditionalFormatting sqref="U490">
    <cfRule type="expression" dxfId="1531" priority="1273">
      <formula>$V490=4</formula>
    </cfRule>
    <cfRule type="expression" dxfId="1530" priority="1274">
      <formula>$V490=3</formula>
    </cfRule>
    <cfRule type="expression" dxfId="1529" priority="1275">
      <formula>$V490=2</formula>
    </cfRule>
    <cfRule type="expression" dxfId="1528" priority="1276">
      <formula>$V490=1</formula>
    </cfRule>
  </conditionalFormatting>
  <conditionalFormatting sqref="H440">
    <cfRule type="expression" dxfId="1527" priority="1269">
      <formula>$V440=4</formula>
    </cfRule>
    <cfRule type="expression" dxfId="1526" priority="1270">
      <formula>$V440=3</formula>
    </cfRule>
    <cfRule type="expression" dxfId="1525" priority="1271">
      <formula>$V440=2</formula>
    </cfRule>
    <cfRule type="expression" dxfId="1524" priority="1272">
      <formula>$V440=1</formula>
    </cfRule>
  </conditionalFormatting>
  <conditionalFormatting sqref="H440">
    <cfRule type="expression" dxfId="1523" priority="1261">
      <formula>#REF!=4</formula>
    </cfRule>
    <cfRule type="expression" dxfId="1522" priority="1262">
      <formula>#REF!=3</formula>
    </cfRule>
    <cfRule type="expression" dxfId="1521" priority="1263">
      <formula>#REF!=2</formula>
    </cfRule>
    <cfRule type="expression" dxfId="1520" priority="1264">
      <formula>#REF!=1</formula>
    </cfRule>
    <cfRule type="expression" dxfId="1519" priority="1265">
      <formula>#REF!=4</formula>
    </cfRule>
    <cfRule type="expression" dxfId="1518" priority="1266">
      <formula>#REF!=3</formula>
    </cfRule>
    <cfRule type="expression" dxfId="1517" priority="1267">
      <formula>#REF!=2</formula>
    </cfRule>
    <cfRule type="expression" dxfId="1516" priority="1268">
      <formula>#REF!=1</formula>
    </cfRule>
  </conditionalFormatting>
  <conditionalFormatting sqref="U440">
    <cfRule type="expression" dxfId="1515" priority="1257">
      <formula>$V440=4</formula>
    </cfRule>
    <cfRule type="expression" dxfId="1514" priority="1258">
      <formula>$V440=3</formula>
    </cfRule>
    <cfRule type="expression" dxfId="1513" priority="1259">
      <formula>$V440=2</formula>
    </cfRule>
    <cfRule type="expression" dxfId="1512" priority="1260">
      <formula>$V440=1</formula>
    </cfRule>
  </conditionalFormatting>
  <conditionalFormatting sqref="U440">
    <cfRule type="expression" dxfId="1511" priority="1253">
      <formula>$V440=4</formula>
    </cfRule>
    <cfRule type="expression" dxfId="1510" priority="1254">
      <formula>$V440=3</formula>
    </cfRule>
    <cfRule type="expression" dxfId="1509" priority="1255">
      <formula>$V440=2</formula>
    </cfRule>
    <cfRule type="expression" dxfId="1508" priority="1256">
      <formula>$V440=1</formula>
    </cfRule>
  </conditionalFormatting>
  <conditionalFormatting sqref="U440">
    <cfRule type="expression" dxfId="1507" priority="1249">
      <formula>$V440=4</formula>
    </cfRule>
    <cfRule type="expression" dxfId="1506" priority="1250">
      <formula>$V440=3</formula>
    </cfRule>
    <cfRule type="expression" dxfId="1505" priority="1251">
      <formula>$V440=2</formula>
    </cfRule>
    <cfRule type="expression" dxfId="1504" priority="1252">
      <formula>$V440=1</formula>
    </cfRule>
  </conditionalFormatting>
  <conditionalFormatting sqref="U440">
    <cfRule type="expression" dxfId="1503" priority="1245">
      <formula>$V440=4</formula>
    </cfRule>
    <cfRule type="expression" dxfId="1502" priority="1246">
      <formula>$V440=3</formula>
    </cfRule>
    <cfRule type="expression" dxfId="1501" priority="1247">
      <formula>$V440=2</formula>
    </cfRule>
    <cfRule type="expression" dxfId="1500" priority="1248">
      <formula>$V440=1</formula>
    </cfRule>
  </conditionalFormatting>
  <conditionalFormatting sqref="U492">
    <cfRule type="expression" dxfId="1499" priority="1229">
      <formula>$V492=4</formula>
    </cfRule>
    <cfRule type="expression" dxfId="1498" priority="1230">
      <formula>$V492=3</formula>
    </cfRule>
    <cfRule type="expression" dxfId="1497" priority="1231">
      <formula>$V492=2</formula>
    </cfRule>
    <cfRule type="expression" dxfId="1496" priority="1232">
      <formula>$V492=1</formula>
    </cfRule>
  </conditionalFormatting>
  <conditionalFormatting sqref="U492">
    <cfRule type="expression" dxfId="1495" priority="1225">
      <formula>$V492=4</formula>
    </cfRule>
    <cfRule type="expression" dxfId="1494" priority="1226">
      <formula>$V492=3</formula>
    </cfRule>
    <cfRule type="expression" dxfId="1493" priority="1227">
      <formula>$V492=2</formula>
    </cfRule>
    <cfRule type="expression" dxfId="1492" priority="1228">
      <formula>$V492=1</formula>
    </cfRule>
  </conditionalFormatting>
  <conditionalFormatting sqref="U492">
    <cfRule type="expression" dxfId="1491" priority="1221">
      <formula>$V492=4</formula>
    </cfRule>
    <cfRule type="expression" dxfId="1490" priority="1222">
      <formula>$V492=3</formula>
    </cfRule>
    <cfRule type="expression" dxfId="1489" priority="1223">
      <formula>$V492=2</formula>
    </cfRule>
    <cfRule type="expression" dxfId="1488" priority="1224">
      <formula>$V492=1</formula>
    </cfRule>
  </conditionalFormatting>
  <conditionalFormatting sqref="U492">
    <cfRule type="expression" dxfId="1487" priority="1217">
      <formula>$V492=4</formula>
    </cfRule>
    <cfRule type="expression" dxfId="1486" priority="1218">
      <formula>$V492=3</formula>
    </cfRule>
    <cfRule type="expression" dxfId="1485" priority="1219">
      <formula>$V492=2</formula>
    </cfRule>
    <cfRule type="expression" dxfId="1484" priority="1220">
      <formula>$V492=1</formula>
    </cfRule>
  </conditionalFormatting>
  <conditionalFormatting sqref="U492">
    <cfRule type="expression" dxfId="1483" priority="1213">
      <formula>$V492=4</formula>
    </cfRule>
    <cfRule type="expression" dxfId="1482" priority="1214">
      <formula>$V492=3</formula>
    </cfRule>
    <cfRule type="expression" dxfId="1481" priority="1215">
      <formula>$V492=2</formula>
    </cfRule>
    <cfRule type="expression" dxfId="1480" priority="1216">
      <formula>$V492=1</formula>
    </cfRule>
  </conditionalFormatting>
  <conditionalFormatting sqref="H437">
    <cfRule type="expression" dxfId="1479" priority="1209">
      <formula>$V437=4</formula>
    </cfRule>
    <cfRule type="expression" dxfId="1478" priority="1210">
      <formula>$V437=3</formula>
    </cfRule>
    <cfRule type="expression" dxfId="1477" priority="1211">
      <formula>$V437=2</formula>
    </cfRule>
    <cfRule type="expression" dxfId="1476" priority="1212">
      <formula>$V437=1</formula>
    </cfRule>
  </conditionalFormatting>
  <conditionalFormatting sqref="H437">
    <cfRule type="expression" dxfId="1475" priority="1201">
      <formula>#REF!=4</formula>
    </cfRule>
    <cfRule type="expression" dxfId="1474" priority="1202">
      <formula>#REF!=3</formula>
    </cfRule>
    <cfRule type="expression" dxfId="1473" priority="1203">
      <formula>#REF!=2</formula>
    </cfRule>
    <cfRule type="expression" dxfId="1472" priority="1204">
      <formula>#REF!=1</formula>
    </cfRule>
    <cfRule type="expression" dxfId="1471" priority="1205">
      <formula>#REF!=4</formula>
    </cfRule>
    <cfRule type="expression" dxfId="1470" priority="1206">
      <formula>#REF!=3</formula>
    </cfRule>
    <cfRule type="expression" dxfId="1469" priority="1207">
      <formula>#REF!=2</formula>
    </cfRule>
    <cfRule type="expression" dxfId="1468" priority="1208">
      <formula>#REF!=1</formula>
    </cfRule>
  </conditionalFormatting>
  <conditionalFormatting sqref="U437">
    <cfRule type="expression" dxfId="1467" priority="1197">
      <formula>$V437=4</formula>
    </cfRule>
    <cfRule type="expression" dxfId="1466" priority="1198">
      <formula>$V437=3</formula>
    </cfRule>
    <cfRule type="expression" dxfId="1465" priority="1199">
      <formula>$V437=2</formula>
    </cfRule>
    <cfRule type="expression" dxfId="1464" priority="1200">
      <formula>$V437=1</formula>
    </cfRule>
  </conditionalFormatting>
  <conditionalFormatting sqref="U437">
    <cfRule type="expression" dxfId="1463" priority="1193">
      <formula>$V437=4</formula>
    </cfRule>
    <cfRule type="expression" dxfId="1462" priority="1194">
      <formula>$V437=3</formula>
    </cfRule>
    <cfRule type="expression" dxfId="1461" priority="1195">
      <formula>$V437=2</formula>
    </cfRule>
    <cfRule type="expression" dxfId="1460" priority="1196">
      <formula>$V437=1</formula>
    </cfRule>
  </conditionalFormatting>
  <conditionalFormatting sqref="U437">
    <cfRule type="expression" dxfId="1459" priority="1189">
      <formula>$V437=4</formula>
    </cfRule>
    <cfRule type="expression" dxfId="1458" priority="1190">
      <formula>$V437=3</formula>
    </cfRule>
    <cfRule type="expression" dxfId="1457" priority="1191">
      <formula>$V437=2</formula>
    </cfRule>
    <cfRule type="expression" dxfId="1456" priority="1192">
      <formula>$V437=1</formula>
    </cfRule>
  </conditionalFormatting>
  <conditionalFormatting sqref="U437">
    <cfRule type="expression" dxfId="1455" priority="1185">
      <formula>$V437=4</formula>
    </cfRule>
    <cfRule type="expression" dxfId="1454" priority="1186">
      <formula>$V437=3</formula>
    </cfRule>
    <cfRule type="expression" dxfId="1453" priority="1187">
      <formula>$V437=2</formula>
    </cfRule>
    <cfRule type="expression" dxfId="1452" priority="1188">
      <formula>$V437=1</formula>
    </cfRule>
  </conditionalFormatting>
  <conditionalFormatting sqref="H441:H444">
    <cfRule type="expression" dxfId="1451" priority="1181">
      <formula>$V441=4</formula>
    </cfRule>
    <cfRule type="expression" dxfId="1450" priority="1182">
      <formula>$V441=3</formula>
    </cfRule>
    <cfRule type="expression" dxfId="1449" priority="1183">
      <formula>$V441=2</formula>
    </cfRule>
    <cfRule type="expression" dxfId="1448" priority="1184">
      <formula>$V441=1</formula>
    </cfRule>
  </conditionalFormatting>
  <conditionalFormatting sqref="H441:H444">
    <cfRule type="expression" dxfId="1447" priority="1173">
      <formula>#REF!=4</formula>
    </cfRule>
    <cfRule type="expression" dxfId="1446" priority="1174">
      <formula>#REF!=3</formula>
    </cfRule>
    <cfRule type="expression" dxfId="1445" priority="1175">
      <formula>#REF!=2</formula>
    </cfRule>
    <cfRule type="expression" dxfId="1444" priority="1176">
      <formula>#REF!=1</formula>
    </cfRule>
    <cfRule type="expression" dxfId="1443" priority="1177">
      <formula>#REF!=4</formula>
    </cfRule>
    <cfRule type="expression" dxfId="1442" priority="1178">
      <formula>#REF!=3</formula>
    </cfRule>
    <cfRule type="expression" dxfId="1441" priority="1179">
      <formula>#REF!=2</formula>
    </cfRule>
    <cfRule type="expression" dxfId="1440" priority="1180">
      <formula>#REF!=1</formula>
    </cfRule>
  </conditionalFormatting>
  <conditionalFormatting sqref="U441:U444">
    <cfRule type="expression" dxfId="1439" priority="1169">
      <formula>$V441=4</formula>
    </cfRule>
    <cfRule type="expression" dxfId="1438" priority="1170">
      <formula>$V441=3</formula>
    </cfRule>
    <cfRule type="expression" dxfId="1437" priority="1171">
      <formula>$V441=2</formula>
    </cfRule>
    <cfRule type="expression" dxfId="1436" priority="1172">
      <formula>$V441=1</formula>
    </cfRule>
  </conditionalFormatting>
  <conditionalFormatting sqref="U441:U444">
    <cfRule type="expression" dxfId="1435" priority="1165">
      <formula>$V441=4</formula>
    </cfRule>
    <cfRule type="expression" dxfId="1434" priority="1166">
      <formula>$V441=3</formula>
    </cfRule>
    <cfRule type="expression" dxfId="1433" priority="1167">
      <formula>$V441=2</formula>
    </cfRule>
    <cfRule type="expression" dxfId="1432" priority="1168">
      <formula>$V441=1</formula>
    </cfRule>
  </conditionalFormatting>
  <conditionalFormatting sqref="U441:U444">
    <cfRule type="expression" dxfId="1431" priority="1161">
      <formula>$V441=4</formula>
    </cfRule>
    <cfRule type="expression" dxfId="1430" priority="1162">
      <formula>$V441=3</formula>
    </cfRule>
    <cfRule type="expression" dxfId="1429" priority="1163">
      <formula>$V441=2</formula>
    </cfRule>
    <cfRule type="expression" dxfId="1428" priority="1164">
      <formula>$V441=1</formula>
    </cfRule>
  </conditionalFormatting>
  <conditionalFormatting sqref="U441:U444">
    <cfRule type="expression" dxfId="1427" priority="1157">
      <formula>$V441=4</formula>
    </cfRule>
    <cfRule type="expression" dxfId="1426" priority="1158">
      <formula>$V441=3</formula>
    </cfRule>
    <cfRule type="expression" dxfId="1425" priority="1159">
      <formula>$V441=2</formula>
    </cfRule>
    <cfRule type="expression" dxfId="1424" priority="1160">
      <formula>$V441=1</formula>
    </cfRule>
  </conditionalFormatting>
  <conditionalFormatting sqref="R446:R447">
    <cfRule type="expression" dxfId="1423" priority="1153">
      <formula>$V446=4</formula>
    </cfRule>
    <cfRule type="expression" dxfId="1422" priority="1154">
      <formula>$V446=3</formula>
    </cfRule>
    <cfRule type="expression" dxfId="1421" priority="1155">
      <formula>$V446=2</formula>
    </cfRule>
    <cfRule type="expression" dxfId="1420" priority="1156">
      <formula>$V446=1</formula>
    </cfRule>
  </conditionalFormatting>
  <conditionalFormatting sqref="U446:U447">
    <cfRule type="expression" dxfId="1419" priority="1149">
      <formula>$V446=4</formula>
    </cfRule>
    <cfRule type="expression" dxfId="1418" priority="1150">
      <formula>$V446=3</formula>
    </cfRule>
    <cfRule type="expression" dxfId="1417" priority="1151">
      <formula>$V446=2</formula>
    </cfRule>
    <cfRule type="expression" dxfId="1416" priority="1152">
      <formula>$V446=1</formula>
    </cfRule>
  </conditionalFormatting>
  <conditionalFormatting sqref="U446:U447">
    <cfRule type="expression" dxfId="1415" priority="1145">
      <formula>$V446=4</formula>
    </cfRule>
    <cfRule type="expression" dxfId="1414" priority="1146">
      <formula>$V446=3</formula>
    </cfRule>
    <cfRule type="expression" dxfId="1413" priority="1147">
      <formula>$V446=2</formula>
    </cfRule>
    <cfRule type="expression" dxfId="1412" priority="1148">
      <formula>$V446=1</formula>
    </cfRule>
  </conditionalFormatting>
  <conditionalFormatting sqref="U446:U447">
    <cfRule type="expression" dxfId="1411" priority="1141">
      <formula>$V446=4</formula>
    </cfRule>
    <cfRule type="expression" dxfId="1410" priority="1142">
      <formula>$V446=3</formula>
    </cfRule>
    <cfRule type="expression" dxfId="1409" priority="1143">
      <formula>$V446=2</formula>
    </cfRule>
    <cfRule type="expression" dxfId="1408" priority="1144">
      <formula>$V446=1</formula>
    </cfRule>
  </conditionalFormatting>
  <conditionalFormatting sqref="U446:U447">
    <cfRule type="expression" dxfId="1407" priority="1137">
      <formula>$V446=4</formula>
    </cfRule>
    <cfRule type="expression" dxfId="1406" priority="1138">
      <formula>$V446=3</formula>
    </cfRule>
    <cfRule type="expression" dxfId="1405" priority="1139">
      <formula>$V446=2</formula>
    </cfRule>
    <cfRule type="expression" dxfId="1404" priority="1140">
      <formula>$V446=1</formula>
    </cfRule>
  </conditionalFormatting>
  <conditionalFormatting sqref="U446:U447">
    <cfRule type="expression" dxfId="1403" priority="1133">
      <formula>$V446=4</formula>
    </cfRule>
    <cfRule type="expression" dxfId="1402" priority="1134">
      <formula>$V446=3</formula>
    </cfRule>
    <cfRule type="expression" dxfId="1401" priority="1135">
      <formula>$V446=2</formula>
    </cfRule>
    <cfRule type="expression" dxfId="1400" priority="1136">
      <formula>$V446=1</formula>
    </cfRule>
  </conditionalFormatting>
  <conditionalFormatting sqref="H446:H447">
    <cfRule type="expression" dxfId="1399" priority="1129">
      <formula>$V446=4</formula>
    </cfRule>
    <cfRule type="expression" dxfId="1398" priority="1130">
      <formula>$V446=3</formula>
    </cfRule>
    <cfRule type="expression" dxfId="1397" priority="1131">
      <formula>$V446=2</formula>
    </cfRule>
    <cfRule type="expression" dxfId="1396" priority="1132">
      <formula>$V446=1</formula>
    </cfRule>
  </conditionalFormatting>
  <conditionalFormatting sqref="H446:H447">
    <cfRule type="expression" dxfId="1395" priority="1121">
      <formula>#REF!=4</formula>
    </cfRule>
    <cfRule type="expression" dxfId="1394" priority="1122">
      <formula>#REF!=3</formula>
    </cfRule>
    <cfRule type="expression" dxfId="1393" priority="1123">
      <formula>#REF!=2</formula>
    </cfRule>
    <cfRule type="expression" dxfId="1392" priority="1124">
      <formula>#REF!=1</formula>
    </cfRule>
    <cfRule type="expression" dxfId="1391" priority="1125">
      <formula>#REF!=4</formula>
    </cfRule>
    <cfRule type="expression" dxfId="1390" priority="1126">
      <formula>#REF!=3</formula>
    </cfRule>
    <cfRule type="expression" dxfId="1389" priority="1127">
      <formula>#REF!=2</formula>
    </cfRule>
    <cfRule type="expression" dxfId="1388" priority="1128">
      <formula>#REF!=1</formula>
    </cfRule>
  </conditionalFormatting>
  <conditionalFormatting sqref="H449 H451">
    <cfRule type="expression" dxfId="1387" priority="1117">
      <formula>$V449=4</formula>
    </cfRule>
    <cfRule type="expression" dxfId="1386" priority="1118">
      <formula>$V449=3</formula>
    </cfRule>
    <cfRule type="expression" dxfId="1385" priority="1119">
      <formula>$V449=2</formula>
    </cfRule>
    <cfRule type="expression" dxfId="1384" priority="1120">
      <formula>$V449=1</formula>
    </cfRule>
  </conditionalFormatting>
  <conditionalFormatting sqref="H449 H451">
    <cfRule type="expression" dxfId="1383" priority="1109">
      <formula>#REF!=4</formula>
    </cfRule>
    <cfRule type="expression" dxfId="1382" priority="1110">
      <formula>#REF!=3</formula>
    </cfRule>
    <cfRule type="expression" dxfId="1381" priority="1111">
      <formula>#REF!=2</formula>
    </cfRule>
    <cfRule type="expression" dxfId="1380" priority="1112">
      <formula>#REF!=1</formula>
    </cfRule>
    <cfRule type="expression" dxfId="1379" priority="1113">
      <formula>#REF!=4</formula>
    </cfRule>
    <cfRule type="expression" dxfId="1378" priority="1114">
      <formula>#REF!=3</formula>
    </cfRule>
    <cfRule type="expression" dxfId="1377" priority="1115">
      <formula>#REF!=2</formula>
    </cfRule>
    <cfRule type="expression" dxfId="1376" priority="1116">
      <formula>#REF!=1</formula>
    </cfRule>
  </conditionalFormatting>
  <conditionalFormatting sqref="U449">
    <cfRule type="expression" dxfId="1375" priority="1105">
      <formula>$V449=4</formula>
    </cfRule>
    <cfRule type="expression" dxfId="1374" priority="1106">
      <formula>$V449=3</formula>
    </cfRule>
    <cfRule type="expression" dxfId="1373" priority="1107">
      <formula>$V449=2</formula>
    </cfRule>
    <cfRule type="expression" dxfId="1372" priority="1108">
      <formula>$V449=1</formula>
    </cfRule>
  </conditionalFormatting>
  <conditionalFormatting sqref="U449">
    <cfRule type="expression" dxfId="1371" priority="1101">
      <formula>$V449=4</formula>
    </cfRule>
    <cfRule type="expression" dxfId="1370" priority="1102">
      <formula>$V449=3</formula>
    </cfRule>
    <cfRule type="expression" dxfId="1369" priority="1103">
      <formula>$V449=2</formula>
    </cfRule>
    <cfRule type="expression" dxfId="1368" priority="1104">
      <formula>$V449=1</formula>
    </cfRule>
  </conditionalFormatting>
  <conditionalFormatting sqref="U449">
    <cfRule type="expression" dxfId="1367" priority="1097">
      <formula>$V449=4</formula>
    </cfRule>
    <cfRule type="expression" dxfId="1366" priority="1098">
      <formula>$V449=3</formula>
    </cfRule>
    <cfRule type="expression" dxfId="1365" priority="1099">
      <formula>$V449=2</formula>
    </cfRule>
    <cfRule type="expression" dxfId="1364" priority="1100">
      <formula>$V449=1</formula>
    </cfRule>
  </conditionalFormatting>
  <conditionalFormatting sqref="U449">
    <cfRule type="expression" dxfId="1363" priority="1093">
      <formula>$V449=4</formula>
    </cfRule>
    <cfRule type="expression" dxfId="1362" priority="1094">
      <formula>$V449=3</formula>
    </cfRule>
    <cfRule type="expression" dxfId="1361" priority="1095">
      <formula>$V449=2</formula>
    </cfRule>
    <cfRule type="expression" dxfId="1360" priority="1096">
      <formula>$V449=1</formula>
    </cfRule>
  </conditionalFormatting>
  <conditionalFormatting sqref="U449">
    <cfRule type="expression" dxfId="1359" priority="1089">
      <formula>$V449=4</formula>
    </cfRule>
    <cfRule type="expression" dxfId="1358" priority="1090">
      <formula>$V449=3</formula>
    </cfRule>
    <cfRule type="expression" dxfId="1357" priority="1091">
      <formula>$V449=2</formula>
    </cfRule>
    <cfRule type="expression" dxfId="1356" priority="1092">
      <formula>$V449=1</formula>
    </cfRule>
  </conditionalFormatting>
  <conditionalFormatting sqref="U451">
    <cfRule type="expression" dxfId="1355" priority="1085">
      <formula>$V451=4</formula>
    </cfRule>
    <cfRule type="expression" dxfId="1354" priority="1086">
      <formula>$V451=3</formula>
    </cfRule>
    <cfRule type="expression" dxfId="1353" priority="1087">
      <formula>$V451=2</formula>
    </cfRule>
    <cfRule type="expression" dxfId="1352" priority="1088">
      <formula>$V451=1</formula>
    </cfRule>
  </conditionalFormatting>
  <conditionalFormatting sqref="U451">
    <cfRule type="expression" dxfId="1351" priority="1081">
      <formula>$V451=4</formula>
    </cfRule>
    <cfRule type="expression" dxfId="1350" priority="1082">
      <formula>$V451=3</formula>
    </cfRule>
    <cfRule type="expression" dxfId="1349" priority="1083">
      <formula>$V451=2</formula>
    </cfRule>
    <cfRule type="expression" dxfId="1348" priority="1084">
      <formula>$V451=1</formula>
    </cfRule>
  </conditionalFormatting>
  <conditionalFormatting sqref="U451">
    <cfRule type="expression" dxfId="1347" priority="1077">
      <formula>$V451=4</formula>
    </cfRule>
    <cfRule type="expression" dxfId="1346" priority="1078">
      <formula>$V451=3</formula>
    </cfRule>
    <cfRule type="expression" dxfId="1345" priority="1079">
      <formula>$V451=2</formula>
    </cfRule>
    <cfRule type="expression" dxfId="1344" priority="1080">
      <formula>$V451=1</formula>
    </cfRule>
  </conditionalFormatting>
  <conditionalFormatting sqref="U451">
    <cfRule type="expression" dxfId="1343" priority="1073">
      <formula>$V451=4</formula>
    </cfRule>
    <cfRule type="expression" dxfId="1342" priority="1074">
      <formula>$V451=3</formula>
    </cfRule>
    <cfRule type="expression" dxfId="1341" priority="1075">
      <formula>$V451=2</formula>
    </cfRule>
    <cfRule type="expression" dxfId="1340" priority="1076">
      <formula>$V451=1</formula>
    </cfRule>
  </conditionalFormatting>
  <conditionalFormatting sqref="U451">
    <cfRule type="expression" dxfId="1339" priority="1069">
      <formula>$V451=4</formula>
    </cfRule>
    <cfRule type="expression" dxfId="1338" priority="1070">
      <formula>$V451=3</formula>
    </cfRule>
    <cfRule type="expression" dxfId="1337" priority="1071">
      <formula>$V451=2</formula>
    </cfRule>
    <cfRule type="expression" dxfId="1336" priority="1072">
      <formula>$V451=1</formula>
    </cfRule>
  </conditionalFormatting>
  <conditionalFormatting sqref="H453:H455">
    <cfRule type="expression" dxfId="1335" priority="1041">
      <formula>$V453=4</formula>
    </cfRule>
    <cfRule type="expression" dxfId="1334" priority="1042">
      <formula>$V453=3</formula>
    </cfRule>
    <cfRule type="expression" dxfId="1333" priority="1043">
      <formula>$V453=2</formula>
    </cfRule>
    <cfRule type="expression" dxfId="1332" priority="1044">
      <formula>$V453=1</formula>
    </cfRule>
  </conditionalFormatting>
  <conditionalFormatting sqref="H453:H455">
    <cfRule type="expression" dxfId="1331" priority="1033">
      <formula>#REF!=4</formula>
    </cfRule>
    <cfRule type="expression" dxfId="1330" priority="1034">
      <formula>#REF!=3</formula>
    </cfRule>
    <cfRule type="expression" dxfId="1329" priority="1035">
      <formula>#REF!=2</formula>
    </cfRule>
    <cfRule type="expression" dxfId="1328" priority="1036">
      <formula>#REF!=1</formula>
    </cfRule>
    <cfRule type="expression" dxfId="1327" priority="1037">
      <formula>#REF!=4</formula>
    </cfRule>
    <cfRule type="expression" dxfId="1326" priority="1038">
      <formula>#REF!=3</formula>
    </cfRule>
    <cfRule type="expression" dxfId="1325" priority="1039">
      <formula>#REF!=2</formula>
    </cfRule>
    <cfRule type="expression" dxfId="1324" priority="1040">
      <formula>#REF!=1</formula>
    </cfRule>
  </conditionalFormatting>
  <conditionalFormatting sqref="U453:U455">
    <cfRule type="expression" dxfId="1323" priority="1029">
      <formula>$V453=4</formula>
    </cfRule>
    <cfRule type="expression" dxfId="1322" priority="1030">
      <formula>$V453=3</formula>
    </cfRule>
    <cfRule type="expression" dxfId="1321" priority="1031">
      <formula>$V453=2</formula>
    </cfRule>
    <cfRule type="expression" dxfId="1320" priority="1032">
      <formula>$V453=1</formula>
    </cfRule>
  </conditionalFormatting>
  <conditionalFormatting sqref="U453:U455">
    <cfRule type="expression" dxfId="1319" priority="1025">
      <formula>$V453=4</formula>
    </cfRule>
    <cfRule type="expression" dxfId="1318" priority="1026">
      <formula>$V453=3</formula>
    </cfRule>
    <cfRule type="expression" dxfId="1317" priority="1027">
      <formula>$V453=2</formula>
    </cfRule>
    <cfRule type="expression" dxfId="1316" priority="1028">
      <formula>$V453=1</formula>
    </cfRule>
  </conditionalFormatting>
  <conditionalFormatting sqref="U453:U455">
    <cfRule type="expression" dxfId="1315" priority="1021">
      <formula>$V453=4</formula>
    </cfRule>
    <cfRule type="expression" dxfId="1314" priority="1022">
      <formula>$V453=3</formula>
    </cfRule>
    <cfRule type="expression" dxfId="1313" priority="1023">
      <formula>$V453=2</formula>
    </cfRule>
    <cfRule type="expression" dxfId="1312" priority="1024">
      <formula>$V453=1</formula>
    </cfRule>
  </conditionalFormatting>
  <conditionalFormatting sqref="U453:U455">
    <cfRule type="expression" dxfId="1311" priority="1017">
      <formula>$V453=4</formula>
    </cfRule>
    <cfRule type="expression" dxfId="1310" priority="1018">
      <formula>$V453=3</formula>
    </cfRule>
    <cfRule type="expression" dxfId="1309" priority="1019">
      <formula>$V453=2</formula>
    </cfRule>
    <cfRule type="expression" dxfId="1308" priority="1020">
      <formula>$V453=1</formula>
    </cfRule>
  </conditionalFormatting>
  <conditionalFormatting sqref="U453:U455">
    <cfRule type="expression" dxfId="1307" priority="1013">
      <formula>$V453=4</formula>
    </cfRule>
    <cfRule type="expression" dxfId="1306" priority="1014">
      <formula>$V453=3</formula>
    </cfRule>
    <cfRule type="expression" dxfId="1305" priority="1015">
      <formula>$V453=2</formula>
    </cfRule>
    <cfRule type="expression" dxfId="1304" priority="1016">
      <formula>$V453=1</formula>
    </cfRule>
  </conditionalFormatting>
  <conditionalFormatting sqref="H457">
    <cfRule type="expression" dxfId="1303" priority="1009">
      <formula>$V457=4</formula>
    </cfRule>
    <cfRule type="expression" dxfId="1302" priority="1010">
      <formula>$V457=3</formula>
    </cfRule>
    <cfRule type="expression" dxfId="1301" priority="1011">
      <formula>$V457=2</formula>
    </cfRule>
    <cfRule type="expression" dxfId="1300" priority="1012">
      <formula>$V457=1</formula>
    </cfRule>
  </conditionalFormatting>
  <conditionalFormatting sqref="H457">
    <cfRule type="expression" dxfId="1299" priority="1001">
      <formula>#REF!=4</formula>
    </cfRule>
    <cfRule type="expression" dxfId="1298" priority="1002">
      <formula>#REF!=3</formula>
    </cfRule>
    <cfRule type="expression" dxfId="1297" priority="1003">
      <formula>#REF!=2</formula>
    </cfRule>
    <cfRule type="expression" dxfId="1296" priority="1004">
      <formula>#REF!=1</formula>
    </cfRule>
    <cfRule type="expression" dxfId="1295" priority="1005">
      <formula>#REF!=4</formula>
    </cfRule>
    <cfRule type="expression" dxfId="1294" priority="1006">
      <formula>#REF!=3</formula>
    </cfRule>
    <cfRule type="expression" dxfId="1293" priority="1007">
      <formula>#REF!=2</formula>
    </cfRule>
    <cfRule type="expression" dxfId="1292" priority="1008">
      <formula>#REF!=1</formula>
    </cfRule>
  </conditionalFormatting>
  <conditionalFormatting sqref="U456">
    <cfRule type="expression" dxfId="1291" priority="997">
      <formula>$V456=4</formula>
    </cfRule>
    <cfRule type="expression" dxfId="1290" priority="998">
      <formula>$V456=3</formula>
    </cfRule>
    <cfRule type="expression" dxfId="1289" priority="999">
      <formula>$V456=2</formula>
    </cfRule>
    <cfRule type="expression" dxfId="1288" priority="1000">
      <formula>$V456=1</formula>
    </cfRule>
  </conditionalFormatting>
  <conditionalFormatting sqref="U457">
    <cfRule type="expression" dxfId="1287" priority="993">
      <formula>$V457=4</formula>
    </cfRule>
    <cfRule type="expression" dxfId="1286" priority="994">
      <formula>$V457=3</formula>
    </cfRule>
    <cfRule type="expression" dxfId="1285" priority="995">
      <formula>$V457=2</formula>
    </cfRule>
    <cfRule type="expression" dxfId="1284" priority="996">
      <formula>$V457=1</formula>
    </cfRule>
  </conditionalFormatting>
  <conditionalFormatting sqref="U457">
    <cfRule type="expression" dxfId="1283" priority="989">
      <formula>$V457=4</formula>
    </cfRule>
    <cfRule type="expression" dxfId="1282" priority="990">
      <formula>$V457=3</formula>
    </cfRule>
    <cfRule type="expression" dxfId="1281" priority="991">
      <formula>$V457=2</formula>
    </cfRule>
    <cfRule type="expression" dxfId="1280" priority="992">
      <formula>$V457=1</formula>
    </cfRule>
  </conditionalFormatting>
  <conditionalFormatting sqref="U457">
    <cfRule type="expression" dxfId="1279" priority="985">
      <formula>$V457=4</formula>
    </cfRule>
    <cfRule type="expression" dxfId="1278" priority="986">
      <formula>$V457=3</formula>
    </cfRule>
    <cfRule type="expression" dxfId="1277" priority="987">
      <formula>$V457=2</formula>
    </cfRule>
    <cfRule type="expression" dxfId="1276" priority="988">
      <formula>$V457=1</formula>
    </cfRule>
  </conditionalFormatting>
  <conditionalFormatting sqref="U457">
    <cfRule type="expression" dxfId="1275" priority="981">
      <formula>$V457=4</formula>
    </cfRule>
    <cfRule type="expression" dxfId="1274" priority="982">
      <formula>$V457=3</formula>
    </cfRule>
    <cfRule type="expression" dxfId="1273" priority="983">
      <formula>$V457=2</formula>
    </cfRule>
    <cfRule type="expression" dxfId="1272" priority="984">
      <formula>$V457=1</formula>
    </cfRule>
  </conditionalFormatting>
  <conditionalFormatting sqref="U457">
    <cfRule type="expression" dxfId="1271" priority="977">
      <formula>$V457=4</formula>
    </cfRule>
    <cfRule type="expression" dxfId="1270" priority="978">
      <formula>$V457=3</formula>
    </cfRule>
    <cfRule type="expression" dxfId="1269" priority="979">
      <formula>$V457=2</formula>
    </cfRule>
    <cfRule type="expression" dxfId="1268" priority="980">
      <formula>$V457=1</formula>
    </cfRule>
  </conditionalFormatting>
  <conditionalFormatting sqref="H458:H462">
    <cfRule type="expression" dxfId="1267" priority="973">
      <formula>$V458=4</formula>
    </cfRule>
    <cfRule type="expression" dxfId="1266" priority="974">
      <formula>$V458=3</formula>
    </cfRule>
    <cfRule type="expression" dxfId="1265" priority="975">
      <formula>$V458=2</formula>
    </cfRule>
    <cfRule type="expression" dxfId="1264" priority="976">
      <formula>$V458=1</formula>
    </cfRule>
  </conditionalFormatting>
  <conditionalFormatting sqref="H458:H462">
    <cfRule type="expression" dxfId="1263" priority="965">
      <formula>#REF!=4</formula>
    </cfRule>
    <cfRule type="expression" dxfId="1262" priority="966">
      <formula>#REF!=3</formula>
    </cfRule>
    <cfRule type="expression" dxfId="1261" priority="967">
      <formula>#REF!=2</formula>
    </cfRule>
    <cfRule type="expression" dxfId="1260" priority="968">
      <formula>#REF!=1</formula>
    </cfRule>
    <cfRule type="expression" dxfId="1259" priority="969">
      <formula>#REF!=4</formula>
    </cfRule>
    <cfRule type="expression" dxfId="1258" priority="970">
      <formula>#REF!=3</formula>
    </cfRule>
    <cfRule type="expression" dxfId="1257" priority="971">
      <formula>#REF!=2</formula>
    </cfRule>
    <cfRule type="expression" dxfId="1256" priority="972">
      <formula>#REF!=1</formula>
    </cfRule>
  </conditionalFormatting>
  <conditionalFormatting sqref="U458:U462">
    <cfRule type="expression" dxfId="1255" priority="961">
      <formula>$V458=4</formula>
    </cfRule>
    <cfRule type="expression" dxfId="1254" priority="962">
      <formula>$V458=3</formula>
    </cfRule>
    <cfRule type="expression" dxfId="1253" priority="963">
      <formula>$V458=2</formula>
    </cfRule>
    <cfRule type="expression" dxfId="1252" priority="964">
      <formula>$V458=1</formula>
    </cfRule>
  </conditionalFormatting>
  <conditionalFormatting sqref="U458:U462">
    <cfRule type="expression" dxfId="1251" priority="957">
      <formula>$V458=4</formula>
    </cfRule>
    <cfRule type="expression" dxfId="1250" priority="958">
      <formula>$V458=3</formula>
    </cfRule>
    <cfRule type="expression" dxfId="1249" priority="959">
      <formula>$V458=2</formula>
    </cfRule>
    <cfRule type="expression" dxfId="1248" priority="960">
      <formula>$V458=1</formula>
    </cfRule>
  </conditionalFormatting>
  <conditionalFormatting sqref="U458:U462">
    <cfRule type="expression" dxfId="1247" priority="953">
      <formula>$V458=4</formula>
    </cfRule>
    <cfRule type="expression" dxfId="1246" priority="954">
      <formula>$V458=3</formula>
    </cfRule>
    <cfRule type="expression" dxfId="1245" priority="955">
      <formula>$V458=2</formula>
    </cfRule>
    <cfRule type="expression" dxfId="1244" priority="956">
      <formula>$V458=1</formula>
    </cfRule>
  </conditionalFormatting>
  <conditionalFormatting sqref="U458:U462">
    <cfRule type="expression" dxfId="1243" priority="949">
      <formula>$V458=4</formula>
    </cfRule>
    <cfRule type="expression" dxfId="1242" priority="950">
      <formula>$V458=3</formula>
    </cfRule>
    <cfRule type="expression" dxfId="1241" priority="951">
      <formula>$V458=2</formula>
    </cfRule>
    <cfRule type="expression" dxfId="1240" priority="952">
      <formula>$V458=1</formula>
    </cfRule>
  </conditionalFormatting>
  <conditionalFormatting sqref="U458:U462">
    <cfRule type="expression" dxfId="1239" priority="945">
      <formula>$V458=4</formula>
    </cfRule>
    <cfRule type="expression" dxfId="1238" priority="946">
      <formula>$V458=3</formula>
    </cfRule>
    <cfRule type="expression" dxfId="1237" priority="947">
      <formula>$V458=2</formula>
    </cfRule>
    <cfRule type="expression" dxfId="1236" priority="948">
      <formula>$V458=1</formula>
    </cfRule>
  </conditionalFormatting>
  <conditionalFormatting sqref="U464:U465 U467:U473">
    <cfRule type="expression" dxfId="1235" priority="941">
      <formula>$V464=4</formula>
    </cfRule>
    <cfRule type="expression" dxfId="1234" priority="942">
      <formula>$V464=3</formula>
    </cfRule>
    <cfRule type="expression" dxfId="1233" priority="943">
      <formula>$V464=2</formula>
    </cfRule>
    <cfRule type="expression" dxfId="1232" priority="944">
      <formula>$V464=1</formula>
    </cfRule>
  </conditionalFormatting>
  <conditionalFormatting sqref="U464:U465 U467:U473">
    <cfRule type="expression" dxfId="1231" priority="937">
      <formula>$V464=4</formula>
    </cfRule>
    <cfRule type="expression" dxfId="1230" priority="938">
      <formula>$V464=3</formula>
    </cfRule>
    <cfRule type="expression" dxfId="1229" priority="939">
      <formula>$V464=2</formula>
    </cfRule>
    <cfRule type="expression" dxfId="1228" priority="940">
      <formula>$V464=1</formula>
    </cfRule>
  </conditionalFormatting>
  <conditionalFormatting sqref="U464:U465 U467:U473">
    <cfRule type="expression" dxfId="1227" priority="933">
      <formula>$V464=4</formula>
    </cfRule>
    <cfRule type="expression" dxfId="1226" priority="934">
      <formula>$V464=3</formula>
    </cfRule>
    <cfRule type="expression" dxfId="1225" priority="935">
      <formula>$V464=2</formula>
    </cfRule>
    <cfRule type="expression" dxfId="1224" priority="936">
      <formula>$V464=1</formula>
    </cfRule>
  </conditionalFormatting>
  <conditionalFormatting sqref="U464:U465 U467:U473">
    <cfRule type="expression" dxfId="1223" priority="929">
      <formula>$V464=4</formula>
    </cfRule>
    <cfRule type="expression" dxfId="1222" priority="930">
      <formula>$V464=3</formula>
    </cfRule>
    <cfRule type="expression" dxfId="1221" priority="931">
      <formula>$V464=2</formula>
    </cfRule>
    <cfRule type="expression" dxfId="1220" priority="932">
      <formula>$V464=1</formula>
    </cfRule>
  </conditionalFormatting>
  <conditionalFormatting sqref="U464:U465 U467:U473">
    <cfRule type="expression" dxfId="1219" priority="925">
      <formula>$V464=4</formula>
    </cfRule>
    <cfRule type="expression" dxfId="1218" priority="926">
      <formula>$V464=3</formula>
    </cfRule>
    <cfRule type="expression" dxfId="1217" priority="927">
      <formula>$V464=2</formula>
    </cfRule>
    <cfRule type="expression" dxfId="1216" priority="928">
      <formula>$V464=1</formula>
    </cfRule>
  </conditionalFormatting>
  <conditionalFormatting sqref="H467:H471 H464:H465">
    <cfRule type="expression" dxfId="1215" priority="921">
      <formula>$V464=4</formula>
    </cfRule>
    <cfRule type="expression" dxfId="1214" priority="922">
      <formula>$V464=3</formula>
    </cfRule>
    <cfRule type="expression" dxfId="1213" priority="923">
      <formula>$V464=2</formula>
    </cfRule>
    <cfRule type="expression" dxfId="1212" priority="924">
      <formula>$V464=1</formula>
    </cfRule>
  </conditionalFormatting>
  <conditionalFormatting sqref="H467:H471 H464:H465">
    <cfRule type="expression" dxfId="1211" priority="913">
      <formula>#REF!=4</formula>
    </cfRule>
    <cfRule type="expression" dxfId="1210" priority="914">
      <formula>#REF!=3</formula>
    </cfRule>
    <cfRule type="expression" dxfId="1209" priority="915">
      <formula>#REF!=2</formula>
    </cfRule>
    <cfRule type="expression" dxfId="1208" priority="916">
      <formula>#REF!=1</formula>
    </cfRule>
    <cfRule type="expression" dxfId="1207" priority="917">
      <formula>#REF!=4</formula>
    </cfRule>
    <cfRule type="expression" dxfId="1206" priority="918">
      <formula>#REF!=3</formula>
    </cfRule>
    <cfRule type="expression" dxfId="1205" priority="919">
      <formula>#REF!=2</formula>
    </cfRule>
    <cfRule type="expression" dxfId="1204" priority="920">
      <formula>#REF!=1</formula>
    </cfRule>
  </conditionalFormatting>
  <conditionalFormatting sqref="H474:H476">
    <cfRule type="expression" dxfId="1203" priority="909">
      <formula>$V474=4</formula>
    </cfRule>
    <cfRule type="expression" dxfId="1202" priority="910">
      <formula>$V474=3</formula>
    </cfRule>
    <cfRule type="expression" dxfId="1201" priority="911">
      <formula>$V474=2</formula>
    </cfRule>
    <cfRule type="expression" dxfId="1200" priority="912">
      <formula>$V474=1</formula>
    </cfRule>
  </conditionalFormatting>
  <conditionalFormatting sqref="H474:H476">
    <cfRule type="expression" dxfId="1199" priority="901">
      <formula>#REF!=4</formula>
    </cfRule>
    <cfRule type="expression" dxfId="1198" priority="902">
      <formula>#REF!=3</formula>
    </cfRule>
    <cfRule type="expression" dxfId="1197" priority="903">
      <formula>#REF!=2</formula>
    </cfRule>
    <cfRule type="expression" dxfId="1196" priority="904">
      <formula>#REF!=1</formula>
    </cfRule>
    <cfRule type="expression" dxfId="1195" priority="905">
      <formula>#REF!=4</formula>
    </cfRule>
    <cfRule type="expression" dxfId="1194" priority="906">
      <formula>#REF!=3</formula>
    </cfRule>
    <cfRule type="expression" dxfId="1193" priority="907">
      <formula>#REF!=2</formula>
    </cfRule>
    <cfRule type="expression" dxfId="1192" priority="908">
      <formula>#REF!=1</formula>
    </cfRule>
  </conditionalFormatting>
  <conditionalFormatting sqref="U474:U476">
    <cfRule type="expression" dxfId="1191" priority="897">
      <formula>$V474=4</formula>
    </cfRule>
    <cfRule type="expression" dxfId="1190" priority="898">
      <formula>$V474=3</formula>
    </cfRule>
    <cfRule type="expression" dxfId="1189" priority="899">
      <formula>$V474=2</formula>
    </cfRule>
    <cfRule type="expression" dxfId="1188" priority="900">
      <formula>$V474=1</formula>
    </cfRule>
  </conditionalFormatting>
  <conditionalFormatting sqref="U474:U476">
    <cfRule type="expression" dxfId="1187" priority="893">
      <formula>$V474=4</formula>
    </cfRule>
    <cfRule type="expression" dxfId="1186" priority="894">
      <formula>$V474=3</formula>
    </cfRule>
    <cfRule type="expression" dxfId="1185" priority="895">
      <formula>$V474=2</formula>
    </cfRule>
    <cfRule type="expression" dxfId="1184" priority="896">
      <formula>$V474=1</formula>
    </cfRule>
  </conditionalFormatting>
  <conditionalFormatting sqref="U474:U476">
    <cfRule type="expression" dxfId="1183" priority="889">
      <formula>$V474=4</formula>
    </cfRule>
    <cfRule type="expression" dxfId="1182" priority="890">
      <formula>$V474=3</formula>
    </cfRule>
    <cfRule type="expression" dxfId="1181" priority="891">
      <formula>$V474=2</formula>
    </cfRule>
    <cfRule type="expression" dxfId="1180" priority="892">
      <formula>$V474=1</formula>
    </cfRule>
  </conditionalFormatting>
  <conditionalFormatting sqref="U474:U476">
    <cfRule type="expression" dxfId="1179" priority="885">
      <formula>$V474=4</formula>
    </cfRule>
    <cfRule type="expression" dxfId="1178" priority="886">
      <formula>$V474=3</formula>
    </cfRule>
    <cfRule type="expression" dxfId="1177" priority="887">
      <formula>$V474=2</formula>
    </cfRule>
    <cfRule type="expression" dxfId="1176" priority="888">
      <formula>$V474=1</formula>
    </cfRule>
  </conditionalFormatting>
  <conditionalFormatting sqref="U474:U476">
    <cfRule type="expression" dxfId="1175" priority="881">
      <formula>$V474=4</formula>
    </cfRule>
    <cfRule type="expression" dxfId="1174" priority="882">
      <formula>$V474=3</formula>
    </cfRule>
    <cfRule type="expression" dxfId="1173" priority="883">
      <formula>$V474=2</formula>
    </cfRule>
    <cfRule type="expression" dxfId="1172" priority="884">
      <formula>$V474=1</formula>
    </cfRule>
  </conditionalFormatting>
  <conditionalFormatting sqref="H479:H480 H482:H485">
    <cfRule type="expression" dxfId="1171" priority="877">
      <formula>$V479=4</formula>
    </cfRule>
    <cfRule type="expression" dxfId="1170" priority="878">
      <formula>$V479=3</formula>
    </cfRule>
    <cfRule type="expression" dxfId="1169" priority="879">
      <formula>$V479=2</formula>
    </cfRule>
    <cfRule type="expression" dxfId="1168" priority="880">
      <formula>$V479=1</formula>
    </cfRule>
  </conditionalFormatting>
  <conditionalFormatting sqref="H479:H480 H482:H485">
    <cfRule type="expression" dxfId="1167" priority="869">
      <formula>#REF!=4</formula>
    </cfRule>
    <cfRule type="expression" dxfId="1166" priority="870">
      <formula>#REF!=3</formula>
    </cfRule>
    <cfRule type="expression" dxfId="1165" priority="871">
      <formula>#REF!=2</formula>
    </cfRule>
    <cfRule type="expression" dxfId="1164" priority="872">
      <formula>#REF!=1</formula>
    </cfRule>
    <cfRule type="expression" dxfId="1163" priority="873">
      <formula>#REF!=4</formula>
    </cfRule>
    <cfRule type="expression" dxfId="1162" priority="874">
      <formula>#REF!=3</formula>
    </cfRule>
    <cfRule type="expression" dxfId="1161" priority="875">
      <formula>#REF!=2</formula>
    </cfRule>
    <cfRule type="expression" dxfId="1160" priority="876">
      <formula>#REF!=1</formula>
    </cfRule>
  </conditionalFormatting>
  <conditionalFormatting sqref="U479:U480">
    <cfRule type="expression" dxfId="1159" priority="865">
      <formula>$V479=4</formula>
    </cfRule>
    <cfRule type="expression" dxfId="1158" priority="866">
      <formula>$V479=3</formula>
    </cfRule>
    <cfRule type="expression" dxfId="1157" priority="867">
      <formula>$V479=2</formula>
    </cfRule>
    <cfRule type="expression" dxfId="1156" priority="868">
      <formula>$V479=1</formula>
    </cfRule>
  </conditionalFormatting>
  <conditionalFormatting sqref="U479:U480">
    <cfRule type="expression" dxfId="1155" priority="861">
      <formula>$V479=4</formula>
    </cfRule>
    <cfRule type="expression" dxfId="1154" priority="862">
      <formula>$V479=3</formula>
    </cfRule>
    <cfRule type="expression" dxfId="1153" priority="863">
      <formula>$V479=2</formula>
    </cfRule>
    <cfRule type="expression" dxfId="1152" priority="864">
      <formula>$V479=1</formula>
    </cfRule>
  </conditionalFormatting>
  <conditionalFormatting sqref="U479:U480">
    <cfRule type="expression" dxfId="1151" priority="857">
      <formula>$V479=4</formula>
    </cfRule>
    <cfRule type="expression" dxfId="1150" priority="858">
      <formula>$V479=3</formula>
    </cfRule>
    <cfRule type="expression" dxfId="1149" priority="859">
      <formula>$V479=2</formula>
    </cfRule>
    <cfRule type="expression" dxfId="1148" priority="860">
      <formula>$V479=1</formula>
    </cfRule>
  </conditionalFormatting>
  <conditionalFormatting sqref="U479:U480">
    <cfRule type="expression" dxfId="1147" priority="853">
      <formula>$V479=4</formula>
    </cfRule>
    <cfRule type="expression" dxfId="1146" priority="854">
      <formula>$V479=3</formula>
    </cfRule>
    <cfRule type="expression" dxfId="1145" priority="855">
      <formula>$V479=2</formula>
    </cfRule>
    <cfRule type="expression" dxfId="1144" priority="856">
      <formula>$V479=1</formula>
    </cfRule>
  </conditionalFormatting>
  <conditionalFormatting sqref="U479:U480">
    <cfRule type="expression" dxfId="1143" priority="849">
      <formula>$V479=4</formula>
    </cfRule>
    <cfRule type="expression" dxfId="1142" priority="850">
      <formula>$V479=3</formula>
    </cfRule>
    <cfRule type="expression" dxfId="1141" priority="851">
      <formula>$V479=2</formula>
    </cfRule>
    <cfRule type="expression" dxfId="1140" priority="852">
      <formula>$V479=1</formula>
    </cfRule>
  </conditionalFormatting>
  <conditionalFormatting sqref="U482:U485">
    <cfRule type="expression" dxfId="1139" priority="845">
      <formula>$V482=4</formula>
    </cfRule>
    <cfRule type="expression" dxfId="1138" priority="846">
      <formula>$V482=3</formula>
    </cfRule>
    <cfRule type="expression" dxfId="1137" priority="847">
      <formula>$V482=2</formula>
    </cfRule>
    <cfRule type="expression" dxfId="1136" priority="848">
      <formula>$V482=1</formula>
    </cfRule>
  </conditionalFormatting>
  <conditionalFormatting sqref="U482:U485">
    <cfRule type="expression" dxfId="1135" priority="841">
      <formula>$V482=4</formula>
    </cfRule>
    <cfRule type="expression" dxfId="1134" priority="842">
      <formula>$V482=3</formula>
    </cfRule>
    <cfRule type="expression" dxfId="1133" priority="843">
      <formula>$V482=2</formula>
    </cfRule>
    <cfRule type="expression" dxfId="1132" priority="844">
      <formula>$V482=1</formula>
    </cfRule>
  </conditionalFormatting>
  <conditionalFormatting sqref="U482:U485">
    <cfRule type="expression" dxfId="1131" priority="837">
      <formula>$V482=4</formula>
    </cfRule>
    <cfRule type="expression" dxfId="1130" priority="838">
      <formula>$V482=3</formula>
    </cfRule>
    <cfRule type="expression" dxfId="1129" priority="839">
      <formula>$V482=2</formula>
    </cfRule>
    <cfRule type="expression" dxfId="1128" priority="840">
      <formula>$V482=1</formula>
    </cfRule>
  </conditionalFormatting>
  <conditionalFormatting sqref="U482:U485">
    <cfRule type="expression" dxfId="1127" priority="833">
      <formula>$V482=4</formula>
    </cfRule>
    <cfRule type="expression" dxfId="1126" priority="834">
      <formula>$V482=3</formula>
    </cfRule>
    <cfRule type="expression" dxfId="1125" priority="835">
      <formula>$V482=2</formula>
    </cfRule>
    <cfRule type="expression" dxfId="1124" priority="836">
      <formula>$V482=1</formula>
    </cfRule>
  </conditionalFormatting>
  <conditionalFormatting sqref="U482:U485">
    <cfRule type="expression" dxfId="1123" priority="829">
      <formula>$V482=4</formula>
    </cfRule>
    <cfRule type="expression" dxfId="1122" priority="830">
      <formula>$V482=3</formula>
    </cfRule>
    <cfRule type="expression" dxfId="1121" priority="831">
      <formula>$V482=2</formula>
    </cfRule>
    <cfRule type="expression" dxfId="1120" priority="832">
      <formula>$V482=1</formula>
    </cfRule>
  </conditionalFormatting>
  <conditionalFormatting sqref="R487:R488">
    <cfRule type="expression" dxfId="1119" priority="797">
      <formula>$V487=4</formula>
    </cfRule>
    <cfRule type="expression" dxfId="1118" priority="798">
      <formula>$V487=3</formula>
    </cfRule>
    <cfRule type="expression" dxfId="1117" priority="799">
      <formula>$V487=2</formula>
    </cfRule>
    <cfRule type="expression" dxfId="1116" priority="800">
      <formula>$V487=1</formula>
    </cfRule>
  </conditionalFormatting>
  <conditionalFormatting sqref="U487:U488">
    <cfRule type="expression" dxfId="1115" priority="793">
      <formula>$V487=4</formula>
    </cfRule>
    <cfRule type="expression" dxfId="1114" priority="794">
      <formula>$V487=3</formula>
    </cfRule>
    <cfRule type="expression" dxfId="1113" priority="795">
      <formula>$V487=2</formula>
    </cfRule>
    <cfRule type="expression" dxfId="1112" priority="796">
      <formula>$V487=1</formula>
    </cfRule>
  </conditionalFormatting>
  <conditionalFormatting sqref="U487:U488">
    <cfRule type="expression" dxfId="1111" priority="789">
      <formula>$V487=4</formula>
    </cfRule>
    <cfRule type="expression" dxfId="1110" priority="790">
      <formula>$V487=3</formula>
    </cfRule>
    <cfRule type="expression" dxfId="1109" priority="791">
      <formula>$V487=2</formula>
    </cfRule>
    <cfRule type="expression" dxfId="1108" priority="792">
      <formula>$V487=1</formula>
    </cfRule>
  </conditionalFormatting>
  <conditionalFormatting sqref="U487:U488">
    <cfRule type="expression" dxfId="1107" priority="785">
      <formula>$V487=4</formula>
    </cfRule>
    <cfRule type="expression" dxfId="1106" priority="786">
      <formula>$V487=3</formula>
    </cfRule>
    <cfRule type="expression" dxfId="1105" priority="787">
      <formula>$V487=2</formula>
    </cfRule>
    <cfRule type="expression" dxfId="1104" priority="788">
      <formula>$V487=1</formula>
    </cfRule>
  </conditionalFormatting>
  <conditionalFormatting sqref="U487:U488">
    <cfRule type="expression" dxfId="1103" priority="781">
      <formula>$V487=4</formula>
    </cfRule>
    <cfRule type="expression" dxfId="1102" priority="782">
      <formula>$V487=3</formula>
    </cfRule>
    <cfRule type="expression" dxfId="1101" priority="783">
      <formula>$V487=2</formula>
    </cfRule>
    <cfRule type="expression" dxfId="1100" priority="784">
      <formula>$V487=1</formula>
    </cfRule>
  </conditionalFormatting>
  <conditionalFormatting sqref="U487:U488">
    <cfRule type="expression" dxfId="1099" priority="777">
      <formula>$V487=4</formula>
    </cfRule>
    <cfRule type="expression" dxfId="1098" priority="778">
      <formula>$V487=3</formula>
    </cfRule>
    <cfRule type="expression" dxfId="1097" priority="779">
      <formula>$V487=2</formula>
    </cfRule>
    <cfRule type="expression" dxfId="1096" priority="780">
      <formula>$V487=1</formula>
    </cfRule>
  </conditionalFormatting>
  <conditionalFormatting sqref="H487:H488">
    <cfRule type="expression" dxfId="1095" priority="773">
      <formula>$V487=4</formula>
    </cfRule>
    <cfRule type="expression" dxfId="1094" priority="774">
      <formula>$V487=3</formula>
    </cfRule>
    <cfRule type="expression" dxfId="1093" priority="775">
      <formula>$V487=2</formula>
    </cfRule>
    <cfRule type="expression" dxfId="1092" priority="776">
      <formula>$V487=1</formula>
    </cfRule>
  </conditionalFormatting>
  <conditionalFormatting sqref="H487:H488">
    <cfRule type="expression" dxfId="1091" priority="765">
      <formula>#REF!=4</formula>
    </cfRule>
    <cfRule type="expression" dxfId="1090" priority="766">
      <formula>#REF!=3</formula>
    </cfRule>
    <cfRule type="expression" dxfId="1089" priority="767">
      <formula>#REF!=2</formula>
    </cfRule>
    <cfRule type="expression" dxfId="1088" priority="768">
      <formula>#REF!=1</formula>
    </cfRule>
    <cfRule type="expression" dxfId="1087" priority="769">
      <formula>#REF!=4</formula>
    </cfRule>
    <cfRule type="expression" dxfId="1086" priority="770">
      <formula>#REF!=3</formula>
    </cfRule>
    <cfRule type="expression" dxfId="1085" priority="771">
      <formula>#REF!=2</formula>
    </cfRule>
    <cfRule type="expression" dxfId="1084" priority="772">
      <formula>#REF!=1</formula>
    </cfRule>
  </conditionalFormatting>
  <conditionalFormatting sqref="H450">
    <cfRule type="expression" dxfId="1083" priority="721">
      <formula>$V450=4</formula>
    </cfRule>
    <cfRule type="expression" dxfId="1082" priority="722">
      <formula>$V450=3</formula>
    </cfRule>
    <cfRule type="expression" dxfId="1081" priority="723">
      <formula>$V450=2</formula>
    </cfRule>
    <cfRule type="expression" dxfId="1080" priority="724">
      <formula>$V450=1</formula>
    </cfRule>
  </conditionalFormatting>
  <conditionalFormatting sqref="H450">
    <cfRule type="expression" dxfId="1079" priority="713">
      <formula>#REF!=4</formula>
    </cfRule>
    <cfRule type="expression" dxfId="1078" priority="714">
      <formula>#REF!=3</formula>
    </cfRule>
    <cfRule type="expression" dxfId="1077" priority="715">
      <formula>#REF!=2</formula>
    </cfRule>
    <cfRule type="expression" dxfId="1076" priority="716">
      <formula>#REF!=1</formula>
    </cfRule>
    <cfRule type="expression" dxfId="1075" priority="717">
      <formula>#REF!=4</formula>
    </cfRule>
    <cfRule type="expression" dxfId="1074" priority="718">
      <formula>#REF!=3</formula>
    </cfRule>
    <cfRule type="expression" dxfId="1073" priority="719">
      <formula>#REF!=2</formula>
    </cfRule>
    <cfRule type="expression" dxfId="1072" priority="720">
      <formula>#REF!=1</formula>
    </cfRule>
  </conditionalFormatting>
  <conditionalFormatting sqref="U450">
    <cfRule type="expression" dxfId="1071" priority="709">
      <formula>$V450=4</formula>
    </cfRule>
    <cfRule type="expression" dxfId="1070" priority="710">
      <formula>$V450=3</formula>
    </cfRule>
    <cfRule type="expression" dxfId="1069" priority="711">
      <formula>$V450=2</formula>
    </cfRule>
    <cfRule type="expression" dxfId="1068" priority="712">
      <formula>$V450=1</formula>
    </cfRule>
  </conditionalFormatting>
  <conditionalFormatting sqref="U450">
    <cfRule type="expression" dxfId="1067" priority="705">
      <formula>$V450=4</formula>
    </cfRule>
    <cfRule type="expression" dxfId="1066" priority="706">
      <formula>$V450=3</formula>
    </cfRule>
    <cfRule type="expression" dxfId="1065" priority="707">
      <formula>$V450=2</formula>
    </cfRule>
    <cfRule type="expression" dxfId="1064" priority="708">
      <formula>$V450=1</formula>
    </cfRule>
  </conditionalFormatting>
  <conditionalFormatting sqref="U450">
    <cfRule type="expression" dxfId="1063" priority="701">
      <formula>$V450=4</formula>
    </cfRule>
    <cfRule type="expression" dxfId="1062" priority="702">
      <formula>$V450=3</formula>
    </cfRule>
    <cfRule type="expression" dxfId="1061" priority="703">
      <formula>$V450=2</formula>
    </cfRule>
    <cfRule type="expression" dxfId="1060" priority="704">
      <formula>$V450=1</formula>
    </cfRule>
  </conditionalFormatting>
  <conditionalFormatting sqref="U450">
    <cfRule type="expression" dxfId="1059" priority="697">
      <formula>$V450=4</formula>
    </cfRule>
    <cfRule type="expression" dxfId="1058" priority="698">
      <formula>$V450=3</formula>
    </cfRule>
    <cfRule type="expression" dxfId="1057" priority="699">
      <formula>$V450=2</formula>
    </cfRule>
    <cfRule type="expression" dxfId="1056" priority="700">
      <formula>$V450=1</formula>
    </cfRule>
  </conditionalFormatting>
  <conditionalFormatting sqref="U450">
    <cfRule type="expression" dxfId="1055" priority="693">
      <formula>$V450=4</formula>
    </cfRule>
    <cfRule type="expression" dxfId="1054" priority="694">
      <formula>$V450=3</formula>
    </cfRule>
    <cfRule type="expression" dxfId="1053" priority="695">
      <formula>$V450=2</formula>
    </cfRule>
    <cfRule type="expression" dxfId="1052" priority="696">
      <formula>$V450=1</formula>
    </cfRule>
  </conditionalFormatting>
  <conditionalFormatting sqref="H466">
    <cfRule type="expression" dxfId="1051" priority="689">
      <formula>$V466=4</formula>
    </cfRule>
    <cfRule type="expression" dxfId="1050" priority="690">
      <formula>$V466=3</formula>
    </cfRule>
    <cfRule type="expression" dxfId="1049" priority="691">
      <formula>$V466=2</formula>
    </cfRule>
    <cfRule type="expression" dxfId="1048" priority="692">
      <formula>$V466=1</formula>
    </cfRule>
  </conditionalFormatting>
  <conditionalFormatting sqref="H466">
    <cfRule type="expression" dxfId="1047" priority="681">
      <formula>#REF!=4</formula>
    </cfRule>
    <cfRule type="expression" dxfId="1046" priority="682">
      <formula>#REF!=3</formula>
    </cfRule>
    <cfRule type="expression" dxfId="1045" priority="683">
      <formula>#REF!=2</formula>
    </cfRule>
    <cfRule type="expression" dxfId="1044" priority="684">
      <formula>#REF!=1</formula>
    </cfRule>
    <cfRule type="expression" dxfId="1043" priority="685">
      <formula>#REF!=4</formula>
    </cfRule>
    <cfRule type="expression" dxfId="1042" priority="686">
      <formula>#REF!=3</formula>
    </cfRule>
    <cfRule type="expression" dxfId="1041" priority="687">
      <formula>#REF!=2</formula>
    </cfRule>
    <cfRule type="expression" dxfId="1040" priority="688">
      <formula>#REF!=1</formula>
    </cfRule>
  </conditionalFormatting>
  <conditionalFormatting sqref="U466">
    <cfRule type="expression" dxfId="1039" priority="677">
      <formula>$V466=4</formula>
    </cfRule>
    <cfRule type="expression" dxfId="1038" priority="678">
      <formula>$V466=3</formula>
    </cfRule>
    <cfRule type="expression" dxfId="1037" priority="679">
      <formula>$V466=2</formula>
    </cfRule>
    <cfRule type="expression" dxfId="1036" priority="680">
      <formula>$V466=1</formula>
    </cfRule>
  </conditionalFormatting>
  <conditionalFormatting sqref="U466">
    <cfRule type="expression" dxfId="1035" priority="673">
      <formula>$V466=4</formula>
    </cfRule>
    <cfRule type="expression" dxfId="1034" priority="674">
      <formula>$V466=3</formula>
    </cfRule>
    <cfRule type="expression" dxfId="1033" priority="675">
      <formula>$V466=2</formula>
    </cfRule>
    <cfRule type="expression" dxfId="1032" priority="676">
      <formula>$V466=1</formula>
    </cfRule>
  </conditionalFormatting>
  <conditionalFormatting sqref="U466">
    <cfRule type="expression" dxfId="1031" priority="669">
      <formula>$V466=4</formula>
    </cfRule>
    <cfRule type="expression" dxfId="1030" priority="670">
      <formula>$V466=3</formula>
    </cfRule>
    <cfRule type="expression" dxfId="1029" priority="671">
      <formula>$V466=2</formula>
    </cfRule>
    <cfRule type="expression" dxfId="1028" priority="672">
      <formula>$V466=1</formula>
    </cfRule>
  </conditionalFormatting>
  <conditionalFormatting sqref="U466">
    <cfRule type="expression" dxfId="1027" priority="665">
      <formula>$V466=4</formula>
    </cfRule>
    <cfRule type="expression" dxfId="1026" priority="666">
      <formula>$V466=3</formula>
    </cfRule>
    <cfRule type="expression" dxfId="1025" priority="667">
      <formula>$V466=2</formula>
    </cfRule>
    <cfRule type="expression" dxfId="1024" priority="668">
      <formula>$V466=1</formula>
    </cfRule>
  </conditionalFormatting>
  <conditionalFormatting sqref="U466">
    <cfRule type="expression" dxfId="1023" priority="661">
      <formula>$V466=4</formula>
    </cfRule>
    <cfRule type="expression" dxfId="1022" priority="662">
      <formula>$V466=3</formula>
    </cfRule>
    <cfRule type="expression" dxfId="1021" priority="663">
      <formula>$V466=2</formula>
    </cfRule>
    <cfRule type="expression" dxfId="1020" priority="664">
      <formula>$V466=1</formula>
    </cfRule>
  </conditionalFormatting>
  <conditionalFormatting sqref="H481">
    <cfRule type="expression" dxfId="1019" priority="657">
      <formula>$V481=4</formula>
    </cfRule>
    <cfRule type="expression" dxfId="1018" priority="658">
      <formula>$V481=3</formula>
    </cfRule>
    <cfRule type="expression" dxfId="1017" priority="659">
      <formula>$V481=2</formula>
    </cfRule>
    <cfRule type="expression" dxfId="1016" priority="660">
      <formula>$V481=1</formula>
    </cfRule>
  </conditionalFormatting>
  <conditionalFormatting sqref="H481">
    <cfRule type="expression" dxfId="1015" priority="649">
      <formula>#REF!=4</formula>
    </cfRule>
    <cfRule type="expression" dxfId="1014" priority="650">
      <formula>#REF!=3</formula>
    </cfRule>
    <cfRule type="expression" dxfId="1013" priority="651">
      <formula>#REF!=2</formula>
    </cfRule>
    <cfRule type="expression" dxfId="1012" priority="652">
      <formula>#REF!=1</formula>
    </cfRule>
    <cfRule type="expression" dxfId="1011" priority="653">
      <formula>#REF!=4</formula>
    </cfRule>
    <cfRule type="expression" dxfId="1010" priority="654">
      <formula>#REF!=3</formula>
    </cfRule>
    <cfRule type="expression" dxfId="1009" priority="655">
      <formula>#REF!=2</formula>
    </cfRule>
    <cfRule type="expression" dxfId="1008" priority="656">
      <formula>#REF!=1</formula>
    </cfRule>
  </conditionalFormatting>
  <conditionalFormatting sqref="U481">
    <cfRule type="expression" dxfId="1007" priority="645">
      <formula>$V481=4</formula>
    </cfRule>
    <cfRule type="expression" dxfId="1006" priority="646">
      <formula>$V481=3</formula>
    </cfRule>
    <cfRule type="expression" dxfId="1005" priority="647">
      <formula>$V481=2</formula>
    </cfRule>
    <cfRule type="expression" dxfId="1004" priority="648">
      <formula>$V481=1</formula>
    </cfRule>
  </conditionalFormatting>
  <conditionalFormatting sqref="U481">
    <cfRule type="expression" dxfId="1003" priority="641">
      <formula>$V481=4</formula>
    </cfRule>
    <cfRule type="expression" dxfId="1002" priority="642">
      <formula>$V481=3</formula>
    </cfRule>
    <cfRule type="expression" dxfId="1001" priority="643">
      <formula>$V481=2</formula>
    </cfRule>
    <cfRule type="expression" dxfId="1000" priority="644">
      <formula>$V481=1</formula>
    </cfRule>
  </conditionalFormatting>
  <conditionalFormatting sqref="U481">
    <cfRule type="expression" dxfId="999" priority="637">
      <formula>$V481=4</formula>
    </cfRule>
    <cfRule type="expression" dxfId="998" priority="638">
      <formula>$V481=3</formula>
    </cfRule>
    <cfRule type="expression" dxfId="997" priority="639">
      <formula>$V481=2</formula>
    </cfRule>
    <cfRule type="expression" dxfId="996" priority="640">
      <formula>$V481=1</formula>
    </cfRule>
  </conditionalFormatting>
  <conditionalFormatting sqref="U481">
    <cfRule type="expression" dxfId="995" priority="633">
      <formula>$V481=4</formula>
    </cfRule>
    <cfRule type="expression" dxfId="994" priority="634">
      <formula>$V481=3</formula>
    </cfRule>
    <cfRule type="expression" dxfId="993" priority="635">
      <formula>$V481=2</formula>
    </cfRule>
    <cfRule type="expression" dxfId="992" priority="636">
      <formula>$V481=1</formula>
    </cfRule>
  </conditionalFormatting>
  <conditionalFormatting sqref="U481">
    <cfRule type="expression" dxfId="991" priority="629">
      <formula>$V481=4</formula>
    </cfRule>
    <cfRule type="expression" dxfId="990" priority="630">
      <formula>$V481=3</formula>
    </cfRule>
    <cfRule type="expression" dxfId="989" priority="631">
      <formula>$V481=2</formula>
    </cfRule>
    <cfRule type="expression" dxfId="988" priority="632">
      <formula>$V481=1</formula>
    </cfRule>
  </conditionalFormatting>
  <conditionalFormatting sqref="I512:K550">
    <cfRule type="expression" dxfId="987" priority="621">
      <formula>#REF!=4</formula>
    </cfRule>
    <cfRule type="expression" dxfId="986" priority="622">
      <formula>#REF!=3</formula>
    </cfRule>
    <cfRule type="expression" dxfId="985" priority="623">
      <formula>#REF!=2</formula>
    </cfRule>
    <cfRule type="expression" dxfId="984" priority="624">
      <formula>#REF!=1</formula>
    </cfRule>
    <cfRule type="expression" dxfId="983" priority="625">
      <formula>#REF!=4</formula>
    </cfRule>
    <cfRule type="expression" dxfId="982" priority="626">
      <formula>#REF!=3</formula>
    </cfRule>
    <cfRule type="expression" dxfId="981" priority="627">
      <formula>#REF!=2</formula>
    </cfRule>
    <cfRule type="expression" dxfId="980" priority="628">
      <formula>#REF!=1</formula>
    </cfRule>
  </conditionalFormatting>
  <conditionalFormatting sqref="W512:W550 T512:T550 Q512:R550 I512:N550">
    <cfRule type="expression" dxfId="979" priority="617">
      <formula>$V512=4</formula>
    </cfRule>
    <cfRule type="expression" dxfId="978" priority="618">
      <formula>$V512=3</formula>
    </cfRule>
    <cfRule type="expression" dxfId="977" priority="619">
      <formula>$V512=2</formula>
    </cfRule>
    <cfRule type="expression" dxfId="976" priority="620">
      <formula>$V512=1</formula>
    </cfRule>
  </conditionalFormatting>
  <conditionalFormatting sqref="J512:J550">
    <cfRule type="expression" dxfId="975" priority="613">
      <formula>#REF!=4</formula>
    </cfRule>
    <cfRule type="expression" dxfId="974" priority="614">
      <formula>#REF!=3</formula>
    </cfRule>
    <cfRule type="expression" dxfId="973" priority="615">
      <formula>#REF!=2</formula>
    </cfRule>
    <cfRule type="expression" dxfId="972" priority="616">
      <formula>#REF!=1</formula>
    </cfRule>
  </conditionalFormatting>
  <conditionalFormatting sqref="D512:D550 B512:B550">
    <cfRule type="expression" dxfId="971" priority="609">
      <formula>$V512=4</formula>
    </cfRule>
    <cfRule type="expression" dxfId="970" priority="610">
      <formula>$V512=3</formula>
    </cfRule>
    <cfRule type="expression" dxfId="969" priority="611">
      <formula>$V512=2</formula>
    </cfRule>
    <cfRule type="expression" dxfId="968" priority="612">
      <formula>$V512=1</formula>
    </cfRule>
  </conditionalFormatting>
  <conditionalFormatting sqref="O512:P550">
    <cfRule type="expression" dxfId="967" priority="605">
      <formula>$V512=4</formula>
    </cfRule>
    <cfRule type="expression" dxfId="966" priority="606">
      <formula>$V512=3</formula>
    </cfRule>
    <cfRule type="expression" dxfId="965" priority="607">
      <formula>$V512=2</formula>
    </cfRule>
    <cfRule type="expression" dxfId="964" priority="608">
      <formula>$V512=1</formula>
    </cfRule>
  </conditionalFormatting>
  <conditionalFormatting sqref="O512:O550">
    <cfRule type="expression" dxfId="963" priority="601">
      <formula>#REF!=4</formula>
    </cfRule>
    <cfRule type="expression" dxfId="962" priority="602">
      <formula>#REF!=3</formula>
    </cfRule>
    <cfRule type="expression" dxfId="961" priority="603">
      <formula>#REF!=2</formula>
    </cfRule>
    <cfRule type="expression" dxfId="960" priority="604">
      <formula>#REF!=1</formula>
    </cfRule>
  </conditionalFormatting>
  <conditionalFormatting sqref="A512:A550 C512:C550">
    <cfRule type="expression" dxfId="959" priority="597">
      <formula>$V512=4</formula>
    </cfRule>
    <cfRule type="expression" dxfId="958" priority="598">
      <formula>$V512=3</formula>
    </cfRule>
    <cfRule type="expression" dxfId="957" priority="599">
      <formula>$V512=2</formula>
    </cfRule>
    <cfRule type="expression" dxfId="956" priority="600">
      <formula>$V512=1</formula>
    </cfRule>
  </conditionalFormatting>
  <conditionalFormatting sqref="X512:Y550">
    <cfRule type="expression" dxfId="955" priority="593">
      <formula>$V512=4</formula>
    </cfRule>
    <cfRule type="expression" dxfId="954" priority="594">
      <formula>$V512=3</formula>
    </cfRule>
    <cfRule type="expression" dxfId="953" priority="595">
      <formula>$V512=2</formula>
    </cfRule>
    <cfRule type="expression" dxfId="952" priority="596">
      <formula>$V512=1</formula>
    </cfRule>
  </conditionalFormatting>
  <conditionalFormatting sqref="X512:Y550">
    <cfRule type="expression" dxfId="951" priority="589">
      <formula>#REF!=4</formula>
    </cfRule>
    <cfRule type="expression" dxfId="950" priority="590">
      <formula>#REF!=3</formula>
    </cfRule>
    <cfRule type="expression" dxfId="949" priority="591">
      <formula>#REF!=2</formula>
    </cfRule>
    <cfRule type="expression" dxfId="948" priority="592">
      <formula>#REF!=1</formula>
    </cfRule>
  </conditionalFormatting>
  <conditionalFormatting sqref="E512:E550">
    <cfRule type="expression" dxfId="947" priority="585">
      <formula>$V512=4</formula>
    </cfRule>
    <cfRule type="expression" dxfId="946" priority="586">
      <formula>$V512=3</formula>
    </cfRule>
    <cfRule type="expression" dxfId="945" priority="587">
      <formula>$V512=2</formula>
    </cfRule>
    <cfRule type="expression" dxfId="944" priority="588">
      <formula>$V512=1</formula>
    </cfRule>
  </conditionalFormatting>
  <conditionalFormatting sqref="G512:G550">
    <cfRule type="expression" dxfId="943" priority="581">
      <formula>$V512=4</formula>
    </cfRule>
    <cfRule type="expression" dxfId="942" priority="582">
      <formula>$V512=3</formula>
    </cfRule>
    <cfRule type="expression" dxfId="941" priority="583">
      <formula>$V512=2</formula>
    </cfRule>
    <cfRule type="expression" dxfId="940" priority="584">
      <formula>$V512=1</formula>
    </cfRule>
  </conditionalFormatting>
  <conditionalFormatting sqref="G512:G550">
    <cfRule type="expression" dxfId="939" priority="573">
      <formula>#REF!=4</formula>
    </cfRule>
    <cfRule type="expression" dxfId="938" priority="574">
      <formula>#REF!=3</formula>
    </cfRule>
    <cfRule type="expression" dxfId="937" priority="575">
      <formula>#REF!=2</formula>
    </cfRule>
    <cfRule type="expression" dxfId="936" priority="576">
      <formula>#REF!=1</formula>
    </cfRule>
    <cfRule type="expression" dxfId="935" priority="577">
      <formula>#REF!=4</formula>
    </cfRule>
    <cfRule type="expression" dxfId="934" priority="578">
      <formula>#REF!=3</formula>
    </cfRule>
    <cfRule type="expression" dxfId="933" priority="579">
      <formula>#REF!=2</formula>
    </cfRule>
    <cfRule type="expression" dxfId="932" priority="580">
      <formula>#REF!=1</formula>
    </cfRule>
  </conditionalFormatting>
  <conditionalFormatting sqref="G512:G550">
    <cfRule type="expression" dxfId="931" priority="565">
      <formula>#REF!=4</formula>
    </cfRule>
    <cfRule type="expression" dxfId="930" priority="566">
      <formula>#REF!=3</formula>
    </cfRule>
    <cfRule type="expression" dxfId="929" priority="567">
      <formula>#REF!=2</formula>
    </cfRule>
    <cfRule type="expression" dxfId="928" priority="568">
      <formula>#REF!=1</formula>
    </cfRule>
    <cfRule type="expression" dxfId="927" priority="569">
      <formula>#REF!=4</formula>
    </cfRule>
    <cfRule type="expression" dxfId="926" priority="570">
      <formula>#REF!=3</formula>
    </cfRule>
    <cfRule type="expression" dxfId="925" priority="571">
      <formula>#REF!=2</formula>
    </cfRule>
    <cfRule type="expression" dxfId="924" priority="572">
      <formula>#REF!=1</formula>
    </cfRule>
  </conditionalFormatting>
  <conditionalFormatting sqref="F512:F550">
    <cfRule type="expression" dxfId="923" priority="561">
      <formula>$V512=4</formula>
    </cfRule>
    <cfRule type="expression" dxfId="922" priority="562">
      <formula>$V512=3</formula>
    </cfRule>
    <cfRule type="expression" dxfId="921" priority="563">
      <formula>$V512=2</formula>
    </cfRule>
    <cfRule type="expression" dxfId="920" priority="564">
      <formula>$V512=1</formula>
    </cfRule>
  </conditionalFormatting>
  <conditionalFormatting sqref="F512:F550">
    <cfRule type="expression" dxfId="919" priority="553">
      <formula>#REF!=4</formula>
    </cfRule>
    <cfRule type="expression" dxfId="918" priority="554">
      <formula>#REF!=3</formula>
    </cfRule>
    <cfRule type="expression" dxfId="917" priority="555">
      <formula>#REF!=2</formula>
    </cfRule>
    <cfRule type="expression" dxfId="916" priority="556">
      <formula>#REF!=1</formula>
    </cfRule>
    <cfRule type="expression" dxfId="915" priority="557">
      <formula>#REF!=4</formula>
    </cfRule>
    <cfRule type="expression" dxfId="914" priority="558">
      <formula>#REF!=3</formula>
    </cfRule>
    <cfRule type="expression" dxfId="913" priority="559">
      <formula>#REF!=2</formula>
    </cfRule>
    <cfRule type="expression" dxfId="912" priority="560">
      <formula>#REF!=1</formula>
    </cfRule>
  </conditionalFormatting>
  <conditionalFormatting sqref="F512:F550">
    <cfRule type="expression" dxfId="911" priority="545">
      <formula>#REF!=4</formula>
    </cfRule>
    <cfRule type="expression" dxfId="910" priority="546">
      <formula>#REF!=3</formula>
    </cfRule>
    <cfRule type="expression" dxfId="909" priority="547">
      <formula>#REF!=2</formula>
    </cfRule>
    <cfRule type="expression" dxfId="908" priority="548">
      <formula>#REF!=1</formula>
    </cfRule>
    <cfRule type="expression" dxfId="907" priority="549">
      <formula>#REF!=4</formula>
    </cfRule>
    <cfRule type="expression" dxfId="906" priority="550">
      <formula>#REF!=3</formula>
    </cfRule>
    <cfRule type="expression" dxfId="905" priority="551">
      <formula>#REF!=2</formula>
    </cfRule>
    <cfRule type="expression" dxfId="904" priority="552">
      <formula>#REF!=1</formula>
    </cfRule>
  </conditionalFormatting>
  <conditionalFormatting sqref="S512:S550">
    <cfRule type="expression" dxfId="903" priority="541">
      <formula>$V512=4</formula>
    </cfRule>
    <cfRule type="expression" dxfId="902" priority="542">
      <formula>$V512=3</formula>
    </cfRule>
    <cfRule type="expression" dxfId="901" priority="543">
      <formula>$V512=2</formula>
    </cfRule>
    <cfRule type="expression" dxfId="900" priority="544">
      <formula>$V512=1</formula>
    </cfRule>
  </conditionalFormatting>
  <conditionalFormatting sqref="H512:H550">
    <cfRule type="expression" dxfId="899" priority="537">
      <formula>$V512=4</formula>
    </cfRule>
    <cfRule type="expression" dxfId="898" priority="538">
      <formula>$V512=3</formula>
    </cfRule>
    <cfRule type="expression" dxfId="897" priority="539">
      <formula>$V512=2</formula>
    </cfRule>
    <cfRule type="expression" dxfId="896" priority="540">
      <formula>$V512=1</formula>
    </cfRule>
  </conditionalFormatting>
  <conditionalFormatting sqref="H512:H550">
    <cfRule type="expression" dxfId="895" priority="529">
      <formula>#REF!=4</formula>
    </cfRule>
    <cfRule type="expression" dxfId="894" priority="530">
      <formula>#REF!=3</formula>
    </cfRule>
    <cfRule type="expression" dxfId="893" priority="531">
      <formula>#REF!=2</formula>
    </cfRule>
    <cfRule type="expression" dxfId="892" priority="532">
      <formula>#REF!=1</formula>
    </cfRule>
    <cfRule type="expression" dxfId="891" priority="533">
      <formula>#REF!=4</formula>
    </cfRule>
    <cfRule type="expression" dxfId="890" priority="534">
      <formula>#REF!=3</formula>
    </cfRule>
    <cfRule type="expression" dxfId="889" priority="535">
      <formula>#REF!=2</formula>
    </cfRule>
    <cfRule type="expression" dxfId="888" priority="536">
      <formula>#REF!=1</formula>
    </cfRule>
  </conditionalFormatting>
  <conditionalFormatting sqref="U512:V550">
    <cfRule type="expression" dxfId="887" priority="525">
      <formula>$V512=4</formula>
    </cfRule>
    <cfRule type="expression" dxfId="886" priority="526">
      <formula>$V512=3</formula>
    </cfRule>
    <cfRule type="expression" dxfId="885" priority="527">
      <formula>$V512=2</formula>
    </cfRule>
    <cfRule type="expression" dxfId="884" priority="528">
      <formula>$V512=1</formula>
    </cfRule>
  </conditionalFormatting>
  <conditionalFormatting sqref="U512:U550">
    <cfRule type="expression" dxfId="883" priority="521">
      <formula>$V512=4</formula>
    </cfRule>
    <cfRule type="expression" dxfId="882" priority="522">
      <formula>$V512=3</formula>
    </cfRule>
    <cfRule type="expression" dxfId="881" priority="523">
      <formula>$V512=2</formula>
    </cfRule>
    <cfRule type="expression" dxfId="880" priority="524">
      <formula>$V512=1</formula>
    </cfRule>
  </conditionalFormatting>
  <conditionalFormatting sqref="U512:U550">
    <cfRule type="expression" dxfId="879" priority="517">
      <formula>$V512=4</formula>
    </cfRule>
    <cfRule type="expression" dxfId="878" priority="518">
      <formula>$V512=3</formula>
    </cfRule>
    <cfRule type="expression" dxfId="877" priority="519">
      <formula>$V512=2</formula>
    </cfRule>
    <cfRule type="expression" dxfId="876" priority="520">
      <formula>$V512=1</formula>
    </cfRule>
  </conditionalFormatting>
  <conditionalFormatting sqref="U512:U550">
    <cfRule type="expression" dxfId="875" priority="513">
      <formula>$V512=4</formula>
    </cfRule>
    <cfRule type="expression" dxfId="874" priority="514">
      <formula>$V512=3</formula>
    </cfRule>
    <cfRule type="expression" dxfId="873" priority="515">
      <formula>$V512=2</formula>
    </cfRule>
    <cfRule type="expression" dxfId="872" priority="516">
      <formula>$V512=1</formula>
    </cfRule>
  </conditionalFormatting>
  <conditionalFormatting sqref="F501">
    <cfRule type="expression" dxfId="871" priority="509">
      <formula>$V501=4</formula>
    </cfRule>
    <cfRule type="expression" dxfId="870" priority="510">
      <formula>$V501=3</formula>
    </cfRule>
    <cfRule type="expression" dxfId="869" priority="511">
      <formula>$V501=2</formula>
    </cfRule>
    <cfRule type="expression" dxfId="868" priority="512">
      <formula>$V501=1</formula>
    </cfRule>
  </conditionalFormatting>
  <conditionalFormatting sqref="F501">
    <cfRule type="expression" dxfId="867" priority="501">
      <formula>#REF!=4</formula>
    </cfRule>
    <cfRule type="expression" dxfId="866" priority="502">
      <formula>#REF!=3</formula>
    </cfRule>
    <cfRule type="expression" dxfId="865" priority="503">
      <formula>#REF!=2</formula>
    </cfRule>
    <cfRule type="expression" dxfId="864" priority="504">
      <formula>#REF!=1</formula>
    </cfRule>
    <cfRule type="expression" dxfId="863" priority="505">
      <formula>#REF!=4</formula>
    </cfRule>
    <cfRule type="expression" dxfId="862" priority="506">
      <formula>#REF!=3</formula>
    </cfRule>
    <cfRule type="expression" dxfId="861" priority="507">
      <formula>#REF!=2</formula>
    </cfRule>
    <cfRule type="expression" dxfId="860" priority="508">
      <formula>#REF!=1</formula>
    </cfRule>
  </conditionalFormatting>
  <conditionalFormatting sqref="F501">
    <cfRule type="expression" dxfId="859" priority="493">
      <formula>#REF!=4</formula>
    </cfRule>
    <cfRule type="expression" dxfId="858" priority="494">
      <formula>#REF!=3</formula>
    </cfRule>
    <cfRule type="expression" dxfId="857" priority="495">
      <formula>#REF!=2</formula>
    </cfRule>
    <cfRule type="expression" dxfId="856" priority="496">
      <formula>#REF!=1</formula>
    </cfRule>
    <cfRule type="expression" dxfId="855" priority="497">
      <formula>#REF!=4</formula>
    </cfRule>
    <cfRule type="expression" dxfId="854" priority="498">
      <formula>#REF!=3</formula>
    </cfRule>
    <cfRule type="expression" dxfId="853" priority="499">
      <formula>#REF!=2</formula>
    </cfRule>
    <cfRule type="expression" dxfId="852" priority="500">
      <formula>#REF!=1</formula>
    </cfRule>
  </conditionalFormatting>
  <conditionalFormatting sqref="G501">
    <cfRule type="expression" dxfId="851" priority="489">
      <formula>$V501=4</formula>
    </cfRule>
    <cfRule type="expression" dxfId="850" priority="490">
      <formula>$V501=3</formula>
    </cfRule>
    <cfRule type="expression" dxfId="849" priority="491">
      <formula>$V501=2</formula>
    </cfRule>
    <cfRule type="expression" dxfId="848" priority="492">
      <formula>$V501=1</formula>
    </cfRule>
  </conditionalFormatting>
  <conditionalFormatting sqref="G501">
    <cfRule type="expression" dxfId="847" priority="481">
      <formula>#REF!=4</formula>
    </cfRule>
    <cfRule type="expression" dxfId="846" priority="482">
      <formula>#REF!=3</formula>
    </cfRule>
    <cfRule type="expression" dxfId="845" priority="483">
      <formula>#REF!=2</formula>
    </cfRule>
    <cfRule type="expression" dxfId="844" priority="484">
      <formula>#REF!=1</formula>
    </cfRule>
    <cfRule type="expression" dxfId="843" priority="485">
      <formula>#REF!=4</formula>
    </cfRule>
    <cfRule type="expression" dxfId="842" priority="486">
      <formula>#REF!=3</formula>
    </cfRule>
    <cfRule type="expression" dxfId="841" priority="487">
      <formula>#REF!=2</formula>
    </cfRule>
    <cfRule type="expression" dxfId="840" priority="488">
      <formula>#REF!=1</formula>
    </cfRule>
  </conditionalFormatting>
  <conditionalFormatting sqref="G501">
    <cfRule type="expression" dxfId="839" priority="473">
      <formula>#REF!=4</formula>
    </cfRule>
    <cfRule type="expression" dxfId="838" priority="474">
      <formula>#REF!=3</formula>
    </cfRule>
    <cfRule type="expression" dxfId="837" priority="475">
      <formula>#REF!=2</formula>
    </cfRule>
    <cfRule type="expression" dxfId="836" priority="476">
      <formula>#REF!=1</formula>
    </cfRule>
    <cfRule type="expression" dxfId="835" priority="477">
      <formula>#REF!=4</formula>
    </cfRule>
    <cfRule type="expression" dxfId="834" priority="478">
      <formula>#REF!=3</formula>
    </cfRule>
    <cfRule type="expression" dxfId="833" priority="479">
      <formula>#REF!=2</formula>
    </cfRule>
    <cfRule type="expression" dxfId="832" priority="480">
      <formula>#REF!=1</formula>
    </cfRule>
  </conditionalFormatting>
  <conditionalFormatting sqref="W501 T501 R501 M501:N501">
    <cfRule type="expression" dxfId="831" priority="445">
      <formula>$V501=4</formula>
    </cfRule>
    <cfRule type="expression" dxfId="830" priority="446">
      <formula>$V501=3</formula>
    </cfRule>
    <cfRule type="expression" dxfId="829" priority="447">
      <formula>$V501=2</formula>
    </cfRule>
    <cfRule type="expression" dxfId="828" priority="448">
      <formula>$V501=1</formula>
    </cfRule>
  </conditionalFormatting>
  <conditionalFormatting sqref="V501">
    <cfRule type="expression" dxfId="827" priority="441">
      <formula>$V501=4</formula>
    </cfRule>
    <cfRule type="expression" dxfId="826" priority="442">
      <formula>$V501=3</formula>
    </cfRule>
    <cfRule type="expression" dxfId="825" priority="443">
      <formula>$V501=2</formula>
    </cfRule>
    <cfRule type="expression" dxfId="824" priority="444">
      <formula>$V501=1</formula>
    </cfRule>
  </conditionalFormatting>
  <conditionalFormatting sqref="X501:Y501">
    <cfRule type="expression" dxfId="823" priority="425">
      <formula>$V501=4</formula>
    </cfRule>
    <cfRule type="expression" dxfId="822" priority="426">
      <formula>$V501=3</formula>
    </cfRule>
    <cfRule type="expression" dxfId="821" priority="427">
      <formula>$V501=2</formula>
    </cfRule>
    <cfRule type="expression" dxfId="820" priority="428">
      <formula>$V501=1</formula>
    </cfRule>
  </conditionalFormatting>
  <conditionalFormatting sqref="X501:Y501">
    <cfRule type="expression" dxfId="819" priority="421">
      <formula>#REF!=4</formula>
    </cfRule>
    <cfRule type="expression" dxfId="818" priority="422">
      <formula>#REF!=3</formula>
    </cfRule>
    <cfRule type="expression" dxfId="817" priority="423">
      <formula>#REF!=2</formula>
    </cfRule>
    <cfRule type="expression" dxfId="816" priority="424">
      <formula>#REF!=1</formula>
    </cfRule>
  </conditionalFormatting>
  <conditionalFormatting sqref="O501:P502">
    <cfRule type="expression" dxfId="815" priority="417">
      <formula>$V501=4</formula>
    </cfRule>
    <cfRule type="expression" dxfId="814" priority="418">
      <formula>$V501=3</formula>
    </cfRule>
    <cfRule type="expression" dxfId="813" priority="419">
      <formula>$V501=2</formula>
    </cfRule>
    <cfRule type="expression" dxfId="812" priority="420">
      <formula>$V501=1</formula>
    </cfRule>
  </conditionalFormatting>
  <conditionalFormatting sqref="O501:O502">
    <cfRule type="expression" dxfId="811" priority="413">
      <formula>#REF!=4</formula>
    </cfRule>
    <cfRule type="expression" dxfId="810" priority="414">
      <formula>#REF!=3</formula>
    </cfRule>
    <cfRule type="expression" dxfId="809" priority="415">
      <formula>#REF!=2</formula>
    </cfRule>
    <cfRule type="expression" dxfId="808" priority="416">
      <formula>#REF!=1</formula>
    </cfRule>
  </conditionalFormatting>
  <conditionalFormatting sqref="Q501">
    <cfRule type="expression" dxfId="807" priority="409">
      <formula>$V501=4</formula>
    </cfRule>
    <cfRule type="expression" dxfId="806" priority="410">
      <formula>$V501=3</formula>
    </cfRule>
    <cfRule type="expression" dxfId="805" priority="411">
      <formula>$V501=2</formula>
    </cfRule>
    <cfRule type="expression" dxfId="804" priority="412">
      <formula>$V501=1</formula>
    </cfRule>
  </conditionalFormatting>
  <conditionalFormatting sqref="S501:S509">
    <cfRule type="expression" dxfId="803" priority="405">
      <formula>$V501=4</formula>
    </cfRule>
    <cfRule type="expression" dxfId="802" priority="406">
      <formula>$V501=3</formula>
    </cfRule>
    <cfRule type="expression" dxfId="801" priority="407">
      <formula>$V501=2</formula>
    </cfRule>
    <cfRule type="expression" dxfId="800" priority="408">
      <formula>$V501=1</formula>
    </cfRule>
  </conditionalFormatting>
  <conditionalFormatting sqref="F502">
    <cfRule type="expression" dxfId="799" priority="393">
      <formula>$V502=4</formula>
    </cfRule>
    <cfRule type="expression" dxfId="798" priority="394">
      <formula>$V502=3</formula>
    </cfRule>
    <cfRule type="expression" dxfId="797" priority="395">
      <formula>$V502=2</formula>
    </cfRule>
    <cfRule type="expression" dxfId="796" priority="396">
      <formula>$V502=1</formula>
    </cfRule>
  </conditionalFormatting>
  <conditionalFormatting sqref="F502">
    <cfRule type="expression" dxfId="795" priority="385">
      <formula>#REF!=4</formula>
    </cfRule>
    <cfRule type="expression" dxfId="794" priority="386">
      <formula>#REF!=3</formula>
    </cfRule>
    <cfRule type="expression" dxfId="793" priority="387">
      <formula>#REF!=2</formula>
    </cfRule>
    <cfRule type="expression" dxfId="792" priority="388">
      <formula>#REF!=1</formula>
    </cfRule>
    <cfRule type="expression" dxfId="791" priority="389">
      <formula>#REF!=4</formula>
    </cfRule>
    <cfRule type="expression" dxfId="790" priority="390">
      <formula>#REF!=3</formula>
    </cfRule>
    <cfRule type="expression" dxfId="789" priority="391">
      <formula>#REF!=2</formula>
    </cfRule>
    <cfRule type="expression" dxfId="788" priority="392">
      <formula>#REF!=1</formula>
    </cfRule>
  </conditionalFormatting>
  <conditionalFormatting sqref="F502">
    <cfRule type="expression" dxfId="787" priority="377">
      <formula>#REF!=4</formula>
    </cfRule>
    <cfRule type="expression" dxfId="786" priority="378">
      <formula>#REF!=3</formula>
    </cfRule>
    <cfRule type="expression" dxfId="785" priority="379">
      <formula>#REF!=2</formula>
    </cfRule>
    <cfRule type="expression" dxfId="784" priority="380">
      <formula>#REF!=1</formula>
    </cfRule>
    <cfRule type="expression" dxfId="783" priority="381">
      <formula>#REF!=4</formula>
    </cfRule>
    <cfRule type="expression" dxfId="782" priority="382">
      <formula>#REF!=3</formula>
    </cfRule>
    <cfRule type="expression" dxfId="781" priority="383">
      <formula>#REF!=2</formula>
    </cfRule>
    <cfRule type="expression" dxfId="780" priority="384">
      <formula>#REF!=1</formula>
    </cfRule>
  </conditionalFormatting>
  <conditionalFormatting sqref="G502">
    <cfRule type="expression" dxfId="779" priority="373">
      <formula>$V502=4</formula>
    </cfRule>
    <cfRule type="expression" dxfId="778" priority="374">
      <formula>$V502=3</formula>
    </cfRule>
    <cfRule type="expression" dxfId="777" priority="375">
      <formula>$V502=2</formula>
    </cfRule>
    <cfRule type="expression" dxfId="776" priority="376">
      <formula>$V502=1</formula>
    </cfRule>
  </conditionalFormatting>
  <conditionalFormatting sqref="G502">
    <cfRule type="expression" dxfId="775" priority="365">
      <formula>#REF!=4</formula>
    </cfRule>
    <cfRule type="expression" dxfId="774" priority="366">
      <formula>#REF!=3</formula>
    </cfRule>
    <cfRule type="expression" dxfId="773" priority="367">
      <formula>#REF!=2</formula>
    </cfRule>
    <cfRule type="expression" dxfId="772" priority="368">
      <formula>#REF!=1</formula>
    </cfRule>
    <cfRule type="expression" dxfId="771" priority="369">
      <formula>#REF!=4</formula>
    </cfRule>
    <cfRule type="expression" dxfId="770" priority="370">
      <formula>#REF!=3</formula>
    </cfRule>
    <cfRule type="expression" dxfId="769" priority="371">
      <formula>#REF!=2</formula>
    </cfRule>
    <cfRule type="expression" dxfId="768" priority="372">
      <formula>#REF!=1</formula>
    </cfRule>
  </conditionalFormatting>
  <conditionalFormatting sqref="G502">
    <cfRule type="expression" dxfId="767" priority="357">
      <formula>#REF!=4</formula>
    </cfRule>
    <cfRule type="expression" dxfId="766" priority="358">
      <formula>#REF!=3</formula>
    </cfRule>
    <cfRule type="expression" dxfId="765" priority="359">
      <formula>#REF!=2</formula>
    </cfRule>
    <cfRule type="expression" dxfId="764" priority="360">
      <formula>#REF!=1</formula>
    </cfRule>
    <cfRule type="expression" dxfId="763" priority="361">
      <formula>#REF!=4</formula>
    </cfRule>
    <cfRule type="expression" dxfId="762" priority="362">
      <formula>#REF!=3</formula>
    </cfRule>
    <cfRule type="expression" dxfId="761" priority="363">
      <formula>#REF!=2</formula>
    </cfRule>
    <cfRule type="expression" dxfId="760" priority="364">
      <formula>#REF!=1</formula>
    </cfRule>
  </conditionalFormatting>
  <conditionalFormatting sqref="X502:Y502">
    <cfRule type="expression" dxfId="759" priority="353">
      <formula>$V502=4</formula>
    </cfRule>
    <cfRule type="expression" dxfId="758" priority="354">
      <formula>$V502=3</formula>
    </cfRule>
    <cfRule type="expression" dxfId="757" priority="355">
      <formula>$V502=2</formula>
    </cfRule>
    <cfRule type="expression" dxfId="756" priority="356">
      <formula>$V502=1</formula>
    </cfRule>
  </conditionalFormatting>
  <conditionalFormatting sqref="X502:Y502">
    <cfRule type="expression" dxfId="755" priority="349">
      <formula>#REF!=4</formula>
    </cfRule>
    <cfRule type="expression" dxfId="754" priority="350">
      <formula>#REF!=3</formula>
    </cfRule>
    <cfRule type="expression" dxfId="753" priority="351">
      <formula>#REF!=2</formula>
    </cfRule>
    <cfRule type="expression" dxfId="752" priority="352">
      <formula>#REF!=1</formula>
    </cfRule>
  </conditionalFormatting>
  <conditionalFormatting sqref="B503:B505">
    <cfRule type="expression" dxfId="751" priority="337">
      <formula>$V503=4</formula>
    </cfRule>
    <cfRule type="expression" dxfId="750" priority="338">
      <formula>$V503=3</formula>
    </cfRule>
    <cfRule type="expression" dxfId="749" priority="339">
      <formula>$V503=2</formula>
    </cfRule>
    <cfRule type="expression" dxfId="748" priority="340">
      <formula>$V503=1</formula>
    </cfRule>
  </conditionalFormatting>
  <conditionalFormatting sqref="C503:C505">
    <cfRule type="expression" dxfId="747" priority="333">
      <formula>$V503=4</formula>
    </cfRule>
    <cfRule type="expression" dxfId="746" priority="334">
      <formula>$V503=3</formula>
    </cfRule>
    <cfRule type="expression" dxfId="745" priority="335">
      <formula>$V503=2</formula>
    </cfRule>
    <cfRule type="expression" dxfId="744" priority="336">
      <formula>$V503=1</formula>
    </cfRule>
  </conditionalFormatting>
  <conditionalFormatting sqref="E503:E505">
    <cfRule type="expression" dxfId="743" priority="329">
      <formula>$V503=4</formula>
    </cfRule>
    <cfRule type="expression" dxfId="742" priority="330">
      <formula>$V503=3</formula>
    </cfRule>
    <cfRule type="expression" dxfId="741" priority="331">
      <formula>$V503=2</formula>
    </cfRule>
    <cfRule type="expression" dxfId="740" priority="332">
      <formula>$V503=1</formula>
    </cfRule>
  </conditionalFormatting>
  <conditionalFormatting sqref="H503:H505">
    <cfRule type="expression" dxfId="739" priority="325">
      <formula>$V503=4</formula>
    </cfRule>
    <cfRule type="expression" dxfId="738" priority="326">
      <formula>$V503=3</formula>
    </cfRule>
    <cfRule type="expression" dxfId="737" priority="327">
      <formula>$V503=2</formula>
    </cfRule>
    <cfRule type="expression" dxfId="736" priority="328">
      <formula>$V503=1</formula>
    </cfRule>
  </conditionalFormatting>
  <conditionalFormatting sqref="H503:H505">
    <cfRule type="expression" dxfId="735" priority="317">
      <formula>#REF!=4</formula>
    </cfRule>
    <cfRule type="expression" dxfId="734" priority="318">
      <formula>#REF!=3</formula>
    </cfRule>
    <cfRule type="expression" dxfId="733" priority="319">
      <formula>#REF!=2</formula>
    </cfRule>
    <cfRule type="expression" dxfId="732" priority="320">
      <formula>#REF!=1</formula>
    </cfRule>
    <cfRule type="expression" dxfId="731" priority="321">
      <formula>#REF!=4</formula>
    </cfRule>
    <cfRule type="expression" dxfId="730" priority="322">
      <formula>#REF!=3</formula>
    </cfRule>
    <cfRule type="expression" dxfId="729" priority="323">
      <formula>#REF!=2</formula>
    </cfRule>
    <cfRule type="expression" dxfId="728" priority="324">
      <formula>#REF!=1</formula>
    </cfRule>
  </conditionalFormatting>
  <conditionalFormatting sqref="H503:H505">
    <cfRule type="expression" dxfId="727" priority="313">
      <formula>$V503=4</formula>
    </cfRule>
    <cfRule type="expression" dxfId="726" priority="314">
      <formula>$V503=3</formula>
    </cfRule>
    <cfRule type="expression" dxfId="725" priority="315">
      <formula>$V503=2</formula>
    </cfRule>
    <cfRule type="expression" dxfId="724" priority="316">
      <formula>$V503=1</formula>
    </cfRule>
  </conditionalFormatting>
  <conditionalFormatting sqref="H503:H505">
    <cfRule type="expression" dxfId="723" priority="305">
      <formula>#REF!=4</formula>
    </cfRule>
    <cfRule type="expression" dxfId="722" priority="306">
      <formula>#REF!=3</formula>
    </cfRule>
    <cfRule type="expression" dxfId="721" priority="307">
      <formula>#REF!=2</formula>
    </cfRule>
    <cfRule type="expression" dxfId="720" priority="308">
      <formula>#REF!=1</formula>
    </cfRule>
    <cfRule type="expression" dxfId="719" priority="309">
      <formula>#REF!=4</formula>
    </cfRule>
    <cfRule type="expression" dxfId="718" priority="310">
      <formula>#REF!=3</formula>
    </cfRule>
    <cfRule type="expression" dxfId="717" priority="311">
      <formula>#REF!=2</formula>
    </cfRule>
    <cfRule type="expression" dxfId="716" priority="312">
      <formula>#REF!=1</formula>
    </cfRule>
  </conditionalFormatting>
  <conditionalFormatting sqref="F503:F505">
    <cfRule type="expression" dxfId="715" priority="301">
      <formula>$V503=4</formula>
    </cfRule>
    <cfRule type="expression" dxfId="714" priority="302">
      <formula>$V503=3</formula>
    </cfRule>
    <cfRule type="expression" dxfId="713" priority="303">
      <formula>$V503=2</formula>
    </cfRule>
    <cfRule type="expression" dxfId="712" priority="304">
      <formula>$V503=1</formula>
    </cfRule>
  </conditionalFormatting>
  <conditionalFormatting sqref="F503:F505">
    <cfRule type="expression" dxfId="711" priority="293">
      <formula>#REF!=4</formula>
    </cfRule>
    <cfRule type="expression" dxfId="710" priority="294">
      <formula>#REF!=3</formula>
    </cfRule>
    <cfRule type="expression" dxfId="709" priority="295">
      <formula>#REF!=2</formula>
    </cfRule>
    <cfRule type="expression" dxfId="708" priority="296">
      <formula>#REF!=1</formula>
    </cfRule>
    <cfRule type="expression" dxfId="707" priority="297">
      <formula>#REF!=4</formula>
    </cfRule>
    <cfRule type="expression" dxfId="706" priority="298">
      <formula>#REF!=3</formula>
    </cfRule>
    <cfRule type="expression" dxfId="705" priority="299">
      <formula>#REF!=2</formula>
    </cfRule>
    <cfRule type="expression" dxfId="704" priority="300">
      <formula>#REF!=1</formula>
    </cfRule>
  </conditionalFormatting>
  <conditionalFormatting sqref="F503:F505">
    <cfRule type="expression" dxfId="703" priority="285">
      <formula>#REF!=4</formula>
    </cfRule>
    <cfRule type="expression" dxfId="702" priority="286">
      <formula>#REF!=3</formula>
    </cfRule>
    <cfRule type="expression" dxfId="701" priority="287">
      <formula>#REF!=2</formula>
    </cfRule>
    <cfRule type="expression" dxfId="700" priority="288">
      <formula>#REF!=1</formula>
    </cfRule>
    <cfRule type="expression" dxfId="699" priority="289">
      <formula>#REF!=4</formula>
    </cfRule>
    <cfRule type="expression" dxfId="698" priority="290">
      <formula>#REF!=3</formula>
    </cfRule>
    <cfRule type="expression" dxfId="697" priority="291">
      <formula>#REF!=2</formula>
    </cfRule>
    <cfRule type="expression" dxfId="696" priority="292">
      <formula>#REF!=1</formula>
    </cfRule>
  </conditionalFormatting>
  <conditionalFormatting sqref="G503:G505">
    <cfRule type="expression" dxfId="695" priority="281">
      <formula>$V503=4</formula>
    </cfRule>
    <cfRule type="expression" dxfId="694" priority="282">
      <formula>$V503=3</formula>
    </cfRule>
    <cfRule type="expression" dxfId="693" priority="283">
      <formula>$V503=2</formula>
    </cfRule>
    <cfRule type="expression" dxfId="692" priority="284">
      <formula>$V503=1</formula>
    </cfRule>
  </conditionalFormatting>
  <conditionalFormatting sqref="G503:G505">
    <cfRule type="expression" dxfId="691" priority="273">
      <formula>#REF!=4</formula>
    </cfRule>
    <cfRule type="expression" dxfId="690" priority="274">
      <formula>#REF!=3</formula>
    </cfRule>
    <cfRule type="expression" dxfId="689" priority="275">
      <formula>#REF!=2</formula>
    </cfRule>
    <cfRule type="expression" dxfId="688" priority="276">
      <formula>#REF!=1</formula>
    </cfRule>
    <cfRule type="expression" dxfId="687" priority="277">
      <formula>#REF!=4</formula>
    </cfRule>
    <cfRule type="expression" dxfId="686" priority="278">
      <formula>#REF!=3</formula>
    </cfRule>
    <cfRule type="expression" dxfId="685" priority="279">
      <formula>#REF!=2</formula>
    </cfRule>
    <cfRule type="expression" dxfId="684" priority="280">
      <formula>#REF!=1</formula>
    </cfRule>
  </conditionalFormatting>
  <conditionalFormatting sqref="G503:G505">
    <cfRule type="expression" dxfId="683" priority="265">
      <formula>#REF!=4</formula>
    </cfRule>
    <cfRule type="expression" dxfId="682" priority="266">
      <formula>#REF!=3</formula>
    </cfRule>
    <cfRule type="expression" dxfId="681" priority="267">
      <formula>#REF!=2</formula>
    </cfRule>
    <cfRule type="expression" dxfId="680" priority="268">
      <formula>#REF!=1</formula>
    </cfRule>
    <cfRule type="expression" dxfId="679" priority="269">
      <formula>#REF!=4</formula>
    </cfRule>
    <cfRule type="expression" dxfId="678" priority="270">
      <formula>#REF!=3</formula>
    </cfRule>
    <cfRule type="expression" dxfId="677" priority="271">
      <formula>#REF!=2</formula>
    </cfRule>
    <cfRule type="expression" dxfId="676" priority="272">
      <formula>#REF!=1</formula>
    </cfRule>
  </conditionalFormatting>
  <conditionalFormatting sqref="L503:N505">
    <cfRule type="expression" dxfId="675" priority="261">
      <formula>$V503=4</formula>
    </cfRule>
    <cfRule type="expression" dxfId="674" priority="262">
      <formula>$V503=3</formula>
    </cfRule>
    <cfRule type="expression" dxfId="673" priority="263">
      <formula>$V503=2</formula>
    </cfRule>
    <cfRule type="expression" dxfId="672" priority="264">
      <formula>$V503=1</formula>
    </cfRule>
  </conditionalFormatting>
  <conditionalFormatting sqref="O503:P505">
    <cfRule type="expression" dxfId="671" priority="257">
      <formula>$V503=4</formula>
    </cfRule>
    <cfRule type="expression" dxfId="670" priority="258">
      <formula>$V503=3</formula>
    </cfRule>
    <cfRule type="expression" dxfId="669" priority="259">
      <formula>$V503=2</formula>
    </cfRule>
    <cfRule type="expression" dxfId="668" priority="260">
      <formula>$V503=1</formula>
    </cfRule>
  </conditionalFormatting>
  <conditionalFormatting sqref="O503:O505">
    <cfRule type="expression" dxfId="667" priority="253">
      <formula>#REF!=4</formula>
    </cfRule>
    <cfRule type="expression" dxfId="666" priority="254">
      <formula>#REF!=3</formula>
    </cfRule>
    <cfRule type="expression" dxfId="665" priority="255">
      <formula>#REF!=2</formula>
    </cfRule>
    <cfRule type="expression" dxfId="664" priority="256">
      <formula>#REF!=1</formula>
    </cfRule>
  </conditionalFormatting>
  <conditionalFormatting sqref="X503:Y505">
    <cfRule type="expression" dxfId="663" priority="249">
      <formula>$V503=4</formula>
    </cfRule>
    <cfRule type="expression" dxfId="662" priority="250">
      <formula>$V503=3</formula>
    </cfRule>
    <cfRule type="expression" dxfId="661" priority="251">
      <formula>$V503=2</formula>
    </cfRule>
    <cfRule type="expression" dxfId="660" priority="252">
      <formula>$V503=1</formula>
    </cfRule>
  </conditionalFormatting>
  <conditionalFormatting sqref="X503:Y505">
    <cfRule type="expression" dxfId="659" priority="245">
      <formula>#REF!=4</formula>
    </cfRule>
    <cfRule type="expression" dxfId="658" priority="246">
      <formula>#REF!=3</formula>
    </cfRule>
    <cfRule type="expression" dxfId="657" priority="247">
      <formula>#REF!=2</formula>
    </cfRule>
    <cfRule type="expression" dxfId="656" priority="248">
      <formula>#REF!=1</formula>
    </cfRule>
  </conditionalFormatting>
  <conditionalFormatting sqref="U503:U505">
    <cfRule type="expression" dxfId="655" priority="241">
      <formula>$V503=4</formula>
    </cfRule>
    <cfRule type="expression" dxfId="654" priority="242">
      <formula>$V503=3</formula>
    </cfRule>
    <cfRule type="expression" dxfId="653" priority="243">
      <formula>$V503=2</formula>
    </cfRule>
    <cfRule type="expression" dxfId="652" priority="244">
      <formula>$V503=1</formula>
    </cfRule>
  </conditionalFormatting>
  <conditionalFormatting sqref="U503:U505">
    <cfRule type="expression" dxfId="651" priority="237">
      <formula>$V503=4</formula>
    </cfRule>
    <cfRule type="expression" dxfId="650" priority="238">
      <formula>$V503=3</formula>
    </cfRule>
    <cfRule type="expression" dxfId="649" priority="239">
      <formula>$V503=2</formula>
    </cfRule>
    <cfRule type="expression" dxfId="648" priority="240">
      <formula>$V503=1</formula>
    </cfRule>
  </conditionalFormatting>
  <conditionalFormatting sqref="H502">
    <cfRule type="expression" dxfId="647" priority="233">
      <formula>$V502=4</formula>
    </cfRule>
    <cfRule type="expression" dxfId="646" priority="234">
      <formula>$V502=3</formula>
    </cfRule>
    <cfRule type="expression" dxfId="645" priority="235">
      <formula>$V502=2</formula>
    </cfRule>
    <cfRule type="expression" dxfId="644" priority="236">
      <formula>$V502=1</formula>
    </cfRule>
  </conditionalFormatting>
  <conditionalFormatting sqref="H502">
    <cfRule type="expression" dxfId="643" priority="225">
      <formula>#REF!=4</formula>
    </cfRule>
    <cfRule type="expression" dxfId="642" priority="226">
      <formula>#REF!=3</formula>
    </cfRule>
    <cfRule type="expression" dxfId="641" priority="227">
      <formula>#REF!=2</formula>
    </cfRule>
    <cfRule type="expression" dxfId="640" priority="228">
      <formula>#REF!=1</formula>
    </cfRule>
    <cfRule type="expression" dxfId="639" priority="229">
      <formula>#REF!=4</formula>
    </cfRule>
    <cfRule type="expression" dxfId="638" priority="230">
      <formula>#REF!=3</formula>
    </cfRule>
    <cfRule type="expression" dxfId="637" priority="231">
      <formula>#REF!=2</formula>
    </cfRule>
    <cfRule type="expression" dxfId="636" priority="232">
      <formula>#REF!=1</formula>
    </cfRule>
  </conditionalFormatting>
  <conditionalFormatting sqref="U502">
    <cfRule type="expression" dxfId="635" priority="221">
      <formula>$V502=4</formula>
    </cfRule>
    <cfRule type="expression" dxfId="634" priority="222">
      <formula>$V502=3</formula>
    </cfRule>
    <cfRule type="expression" dxfId="633" priority="223">
      <formula>$V502=2</formula>
    </cfRule>
    <cfRule type="expression" dxfId="632" priority="224">
      <formula>$V502=1</formula>
    </cfRule>
  </conditionalFormatting>
  <conditionalFormatting sqref="U502">
    <cfRule type="expression" dxfId="631" priority="217">
      <formula>$V502=4</formula>
    </cfRule>
    <cfRule type="expression" dxfId="630" priority="218">
      <formula>$V502=3</formula>
    </cfRule>
    <cfRule type="expression" dxfId="629" priority="219">
      <formula>$V502=2</formula>
    </cfRule>
    <cfRule type="expression" dxfId="628" priority="220">
      <formula>$V502=1</formula>
    </cfRule>
  </conditionalFormatting>
  <conditionalFormatting sqref="U502">
    <cfRule type="expression" dxfId="627" priority="213">
      <formula>$V502=4</formula>
    </cfRule>
    <cfRule type="expression" dxfId="626" priority="214">
      <formula>$V502=3</formula>
    </cfRule>
    <cfRule type="expression" dxfId="625" priority="215">
      <formula>$V502=2</formula>
    </cfRule>
    <cfRule type="expression" dxfId="624" priority="216">
      <formula>$V502=1</formula>
    </cfRule>
  </conditionalFormatting>
  <conditionalFormatting sqref="U502">
    <cfRule type="expression" dxfId="623" priority="209">
      <formula>$V502=4</formula>
    </cfRule>
    <cfRule type="expression" dxfId="622" priority="210">
      <formula>$V502=3</formula>
    </cfRule>
    <cfRule type="expression" dxfId="621" priority="211">
      <formula>$V502=2</formula>
    </cfRule>
    <cfRule type="expression" dxfId="620" priority="212">
      <formula>$V502=1</formula>
    </cfRule>
  </conditionalFormatting>
  <conditionalFormatting sqref="U502">
    <cfRule type="expression" dxfId="619" priority="205">
      <formula>$V502=4</formula>
    </cfRule>
    <cfRule type="expression" dxfId="618" priority="206">
      <formula>$V502=3</formula>
    </cfRule>
    <cfRule type="expression" dxfId="617" priority="207">
      <formula>$V502=2</formula>
    </cfRule>
    <cfRule type="expression" dxfId="616" priority="208">
      <formula>$V502=1</formula>
    </cfRule>
  </conditionalFormatting>
  <conditionalFormatting sqref="W506">
    <cfRule type="expression" dxfId="615" priority="201">
      <formula>$V506=4</formula>
    </cfRule>
    <cfRule type="expression" dxfId="614" priority="202">
      <formula>$V506=3</formula>
    </cfRule>
    <cfRule type="expression" dxfId="613" priority="203">
      <formula>$V506=2</formula>
    </cfRule>
    <cfRule type="expression" dxfId="612" priority="204">
      <formula>$V506=1</formula>
    </cfRule>
  </conditionalFormatting>
  <conditionalFormatting sqref="H501">
    <cfRule type="expression" dxfId="611" priority="185">
      <formula>$V501=4</formula>
    </cfRule>
    <cfRule type="expression" dxfId="610" priority="186">
      <formula>$V501=3</formula>
    </cfRule>
    <cfRule type="expression" dxfId="609" priority="187">
      <formula>$V501=2</formula>
    </cfRule>
    <cfRule type="expression" dxfId="608" priority="188">
      <formula>$V501=1</formula>
    </cfRule>
  </conditionalFormatting>
  <conditionalFormatting sqref="H501">
    <cfRule type="expression" dxfId="607" priority="177">
      <formula>#REF!=4</formula>
    </cfRule>
    <cfRule type="expression" dxfId="606" priority="178">
      <formula>#REF!=3</formula>
    </cfRule>
    <cfRule type="expression" dxfId="605" priority="179">
      <formula>#REF!=2</formula>
    </cfRule>
    <cfRule type="expression" dxfId="604" priority="180">
      <formula>#REF!=1</formula>
    </cfRule>
    <cfRule type="expression" dxfId="603" priority="181">
      <formula>#REF!=4</formula>
    </cfRule>
    <cfRule type="expression" dxfId="602" priority="182">
      <formula>#REF!=3</formula>
    </cfRule>
    <cfRule type="expression" dxfId="601" priority="183">
      <formula>#REF!=2</formula>
    </cfRule>
    <cfRule type="expression" dxfId="600" priority="184">
      <formula>#REF!=1</formula>
    </cfRule>
  </conditionalFormatting>
  <conditionalFormatting sqref="U501">
    <cfRule type="expression" dxfId="599" priority="173">
      <formula>$V501=4</formula>
    </cfRule>
    <cfRule type="expression" dxfId="598" priority="174">
      <formula>$V501=3</formula>
    </cfRule>
    <cfRule type="expression" dxfId="597" priority="175">
      <formula>$V501=2</formula>
    </cfRule>
    <cfRule type="expression" dxfId="596" priority="176">
      <formula>$V501=1</formula>
    </cfRule>
  </conditionalFormatting>
  <conditionalFormatting sqref="U501">
    <cfRule type="expression" dxfId="595" priority="169">
      <formula>$V501=4</formula>
    </cfRule>
    <cfRule type="expression" dxfId="594" priority="170">
      <formula>$V501=3</formula>
    </cfRule>
    <cfRule type="expression" dxfId="593" priority="171">
      <formula>$V501=2</formula>
    </cfRule>
    <cfRule type="expression" dxfId="592" priority="172">
      <formula>$V501=1</formula>
    </cfRule>
  </conditionalFormatting>
  <conditionalFormatting sqref="U501">
    <cfRule type="expression" dxfId="591" priority="165">
      <formula>$V501=4</formula>
    </cfRule>
    <cfRule type="expression" dxfId="590" priority="166">
      <formula>$V501=3</formula>
    </cfRule>
    <cfRule type="expression" dxfId="589" priority="167">
      <formula>$V501=2</formula>
    </cfRule>
    <cfRule type="expression" dxfId="588" priority="168">
      <formula>$V501=1</formula>
    </cfRule>
  </conditionalFormatting>
  <conditionalFormatting sqref="U501">
    <cfRule type="expression" dxfId="587" priority="161">
      <formula>$V501=4</formula>
    </cfRule>
    <cfRule type="expression" dxfId="586" priority="162">
      <formula>$V501=3</formula>
    </cfRule>
    <cfRule type="expression" dxfId="585" priority="163">
      <formula>$V501=2</formula>
    </cfRule>
    <cfRule type="expression" dxfId="584" priority="164">
      <formula>$V501=1</formula>
    </cfRule>
  </conditionalFormatting>
  <conditionalFormatting sqref="U501">
    <cfRule type="expression" dxfId="583" priority="157">
      <formula>$V501=4</formula>
    </cfRule>
    <cfRule type="expression" dxfId="582" priority="158">
      <formula>$V501=3</formula>
    </cfRule>
    <cfRule type="expression" dxfId="581" priority="159">
      <formula>$V501=2</formula>
    </cfRule>
    <cfRule type="expression" dxfId="580" priority="160">
      <formula>$V501=1</formula>
    </cfRule>
  </conditionalFormatting>
  <conditionalFormatting sqref="U495">
    <cfRule type="expression" dxfId="579" priority="153">
      <formula>$V495=4</formula>
    </cfRule>
    <cfRule type="expression" dxfId="578" priority="154">
      <formula>$V495=3</formula>
    </cfRule>
    <cfRule type="expression" dxfId="577" priority="155">
      <formula>$V495=2</formula>
    </cfRule>
    <cfRule type="expression" dxfId="576" priority="156">
      <formula>$V495=1</formula>
    </cfRule>
  </conditionalFormatting>
  <conditionalFormatting sqref="U495">
    <cfRule type="expression" dxfId="575" priority="149">
      <formula>$V495=4</formula>
    </cfRule>
    <cfRule type="expression" dxfId="574" priority="150">
      <formula>$V495=3</formula>
    </cfRule>
    <cfRule type="expression" dxfId="573" priority="151">
      <formula>$V495=2</formula>
    </cfRule>
    <cfRule type="expression" dxfId="572" priority="152">
      <formula>$V495=1</formula>
    </cfRule>
  </conditionalFormatting>
  <conditionalFormatting sqref="U495">
    <cfRule type="expression" dxfId="571" priority="145">
      <formula>$V495=4</formula>
    </cfRule>
    <cfRule type="expression" dxfId="570" priority="146">
      <formula>$V495=3</formula>
    </cfRule>
    <cfRule type="expression" dxfId="569" priority="147">
      <formula>$V495=2</formula>
    </cfRule>
    <cfRule type="expression" dxfId="568" priority="148">
      <formula>$V495=1</formula>
    </cfRule>
  </conditionalFormatting>
  <conditionalFormatting sqref="U495">
    <cfRule type="expression" dxfId="567" priority="141">
      <formula>$V495=4</formula>
    </cfRule>
    <cfRule type="expression" dxfId="566" priority="142">
      <formula>$V495=3</formula>
    </cfRule>
    <cfRule type="expression" dxfId="565" priority="143">
      <formula>$V495=2</formula>
    </cfRule>
    <cfRule type="expression" dxfId="564" priority="144">
      <formula>$V495=1</formula>
    </cfRule>
  </conditionalFormatting>
  <conditionalFormatting sqref="U495">
    <cfRule type="expression" dxfId="563" priority="137">
      <formula>$V495=4</formula>
    </cfRule>
    <cfRule type="expression" dxfId="562" priority="138">
      <formula>$V495=3</formula>
    </cfRule>
    <cfRule type="expression" dxfId="561" priority="139">
      <formula>$V495=2</formula>
    </cfRule>
    <cfRule type="expression" dxfId="560" priority="140">
      <formula>$V495=1</formula>
    </cfRule>
  </conditionalFormatting>
  <conditionalFormatting sqref="H493:H495 H497:H499">
    <cfRule type="expression" dxfId="559" priority="133">
      <formula>$V493=4</formula>
    </cfRule>
    <cfRule type="expression" dxfId="558" priority="134">
      <formula>$V493=3</formula>
    </cfRule>
    <cfRule type="expression" dxfId="557" priority="135">
      <formula>$V493=2</formula>
    </cfRule>
    <cfRule type="expression" dxfId="556" priority="136">
      <formula>$V493=1</formula>
    </cfRule>
  </conditionalFormatting>
  <conditionalFormatting sqref="H493:H495 H497:H499">
    <cfRule type="expression" dxfId="555" priority="125">
      <formula>#REF!=4</formula>
    </cfRule>
    <cfRule type="expression" dxfId="554" priority="126">
      <formula>#REF!=3</formula>
    </cfRule>
    <cfRule type="expression" dxfId="553" priority="127">
      <formula>#REF!=2</formula>
    </cfRule>
    <cfRule type="expression" dxfId="552" priority="128">
      <formula>#REF!=1</formula>
    </cfRule>
    <cfRule type="expression" dxfId="551" priority="129">
      <formula>#REF!=4</formula>
    </cfRule>
    <cfRule type="expression" dxfId="550" priority="130">
      <formula>#REF!=3</formula>
    </cfRule>
    <cfRule type="expression" dxfId="549" priority="131">
      <formula>#REF!=2</formula>
    </cfRule>
    <cfRule type="expression" dxfId="548" priority="132">
      <formula>#REF!=1</formula>
    </cfRule>
  </conditionalFormatting>
  <conditionalFormatting sqref="H492">
    <cfRule type="expression" dxfId="547" priority="121">
      <formula>$V492=4</formula>
    </cfRule>
    <cfRule type="expression" dxfId="546" priority="122">
      <formula>$V492=3</formula>
    </cfRule>
    <cfRule type="expression" dxfId="545" priority="123">
      <formula>$V492=2</formula>
    </cfRule>
    <cfRule type="expression" dxfId="544" priority="124">
      <formula>$V492=1</formula>
    </cfRule>
  </conditionalFormatting>
  <conditionalFormatting sqref="H492">
    <cfRule type="expression" dxfId="543" priority="113">
      <formula>#REF!=4</formula>
    </cfRule>
    <cfRule type="expression" dxfId="542" priority="114">
      <formula>#REF!=3</formula>
    </cfRule>
    <cfRule type="expression" dxfId="541" priority="115">
      <formula>#REF!=2</formula>
    </cfRule>
    <cfRule type="expression" dxfId="540" priority="116">
      <formula>#REF!=1</formula>
    </cfRule>
    <cfRule type="expression" dxfId="539" priority="117">
      <formula>#REF!=4</formula>
    </cfRule>
    <cfRule type="expression" dxfId="538" priority="118">
      <formula>#REF!=3</formula>
    </cfRule>
    <cfRule type="expression" dxfId="537" priority="119">
      <formula>#REF!=2</formula>
    </cfRule>
    <cfRule type="expression" dxfId="536" priority="120">
      <formula>#REF!=1</formula>
    </cfRule>
  </conditionalFormatting>
  <conditionalFormatting sqref="U493:U494">
    <cfRule type="expression" dxfId="535" priority="109">
      <formula>$V493=4</formula>
    </cfRule>
    <cfRule type="expression" dxfId="534" priority="110">
      <formula>$V493=3</formula>
    </cfRule>
    <cfRule type="expression" dxfId="533" priority="111">
      <formula>$V493=2</formula>
    </cfRule>
    <cfRule type="expression" dxfId="532" priority="112">
      <formula>$V493=1</formula>
    </cfRule>
  </conditionalFormatting>
  <conditionalFormatting sqref="U493:U494">
    <cfRule type="expression" dxfId="531" priority="105">
      <formula>$V493=4</formula>
    </cfRule>
    <cfRule type="expression" dxfId="530" priority="106">
      <formula>$V493=3</formula>
    </cfRule>
    <cfRule type="expression" dxfId="529" priority="107">
      <formula>$V493=2</formula>
    </cfRule>
    <cfRule type="expression" dxfId="528" priority="108">
      <formula>$V493=1</formula>
    </cfRule>
  </conditionalFormatting>
  <conditionalFormatting sqref="U493:U494">
    <cfRule type="expression" dxfId="527" priority="101">
      <formula>$V493=4</formula>
    </cfRule>
    <cfRule type="expression" dxfId="526" priority="102">
      <formula>$V493=3</formula>
    </cfRule>
    <cfRule type="expression" dxfId="525" priority="103">
      <formula>$V493=2</formula>
    </cfRule>
    <cfRule type="expression" dxfId="524" priority="104">
      <formula>$V493=1</formula>
    </cfRule>
  </conditionalFormatting>
  <conditionalFormatting sqref="U493:U494">
    <cfRule type="expression" dxfId="523" priority="97">
      <formula>$V493=4</formula>
    </cfRule>
    <cfRule type="expression" dxfId="522" priority="98">
      <formula>$V493=3</formula>
    </cfRule>
    <cfRule type="expression" dxfId="521" priority="99">
      <formula>$V493=2</formula>
    </cfRule>
    <cfRule type="expression" dxfId="520" priority="100">
      <formula>$V493=1</formula>
    </cfRule>
  </conditionalFormatting>
  <conditionalFormatting sqref="U493:U494">
    <cfRule type="expression" dxfId="519" priority="93">
      <formula>$V493=4</formula>
    </cfRule>
    <cfRule type="expression" dxfId="518" priority="94">
      <formula>$V493=3</formula>
    </cfRule>
    <cfRule type="expression" dxfId="517" priority="95">
      <formula>$V493=2</formula>
    </cfRule>
    <cfRule type="expression" dxfId="516" priority="96">
      <formula>$V493=1</formula>
    </cfRule>
  </conditionalFormatting>
  <conditionalFormatting sqref="U497:U499">
    <cfRule type="expression" dxfId="515" priority="89">
      <formula>$V497=4</formula>
    </cfRule>
    <cfRule type="expression" dxfId="514" priority="90">
      <formula>$V497=3</formula>
    </cfRule>
    <cfRule type="expression" dxfId="513" priority="91">
      <formula>$V497=2</formula>
    </cfRule>
    <cfRule type="expression" dxfId="512" priority="92">
      <formula>$V497=1</formula>
    </cfRule>
  </conditionalFormatting>
  <conditionalFormatting sqref="U497:U499">
    <cfRule type="expression" dxfId="511" priority="85">
      <formula>$V497=4</formula>
    </cfRule>
    <cfRule type="expression" dxfId="510" priority="86">
      <formula>$V497=3</formula>
    </cfRule>
    <cfRule type="expression" dxfId="509" priority="87">
      <formula>$V497=2</formula>
    </cfRule>
    <cfRule type="expression" dxfId="508" priority="88">
      <formula>$V497=1</formula>
    </cfRule>
  </conditionalFormatting>
  <conditionalFormatting sqref="U497:U499">
    <cfRule type="expression" dxfId="507" priority="81">
      <formula>$V497=4</formula>
    </cfRule>
    <cfRule type="expression" dxfId="506" priority="82">
      <formula>$V497=3</formula>
    </cfRule>
    <cfRule type="expression" dxfId="505" priority="83">
      <formula>$V497=2</formula>
    </cfRule>
    <cfRule type="expression" dxfId="504" priority="84">
      <formula>$V497=1</formula>
    </cfRule>
  </conditionalFormatting>
  <conditionalFormatting sqref="U497:U499">
    <cfRule type="expression" dxfId="503" priority="77">
      <formula>$V497=4</formula>
    </cfRule>
    <cfRule type="expression" dxfId="502" priority="78">
      <formula>$V497=3</formula>
    </cfRule>
    <cfRule type="expression" dxfId="501" priority="79">
      <formula>$V497=2</formula>
    </cfRule>
    <cfRule type="expression" dxfId="500" priority="80">
      <formula>$V497=1</formula>
    </cfRule>
  </conditionalFormatting>
  <conditionalFormatting sqref="U497:U499">
    <cfRule type="expression" dxfId="499" priority="73">
      <formula>$V497=4</formula>
    </cfRule>
    <cfRule type="expression" dxfId="498" priority="74">
      <formula>$V497=3</formula>
    </cfRule>
    <cfRule type="expression" dxfId="497" priority="75">
      <formula>$V497=2</formula>
    </cfRule>
    <cfRule type="expression" dxfId="496" priority="76">
      <formula>$V497=1</formula>
    </cfRule>
  </conditionalFormatting>
  <conditionalFormatting sqref="H496">
    <cfRule type="expression" dxfId="495" priority="69">
      <formula>$V496=4</formula>
    </cfRule>
    <cfRule type="expression" dxfId="494" priority="70">
      <formula>$V496=3</formula>
    </cfRule>
    <cfRule type="expression" dxfId="493" priority="71">
      <formula>$V496=2</formula>
    </cfRule>
    <cfRule type="expression" dxfId="492" priority="72">
      <formula>$V496=1</formula>
    </cfRule>
  </conditionalFormatting>
  <conditionalFormatting sqref="H496">
    <cfRule type="expression" dxfId="491" priority="61">
      <formula>#REF!=4</formula>
    </cfRule>
    <cfRule type="expression" dxfId="490" priority="62">
      <formula>#REF!=3</formula>
    </cfRule>
    <cfRule type="expression" dxfId="489" priority="63">
      <formula>#REF!=2</formula>
    </cfRule>
    <cfRule type="expression" dxfId="488" priority="64">
      <formula>#REF!=1</formula>
    </cfRule>
    <cfRule type="expression" dxfId="487" priority="65">
      <formula>#REF!=4</formula>
    </cfRule>
    <cfRule type="expression" dxfId="486" priority="66">
      <formula>#REF!=3</formula>
    </cfRule>
    <cfRule type="expression" dxfId="485" priority="67">
      <formula>#REF!=2</formula>
    </cfRule>
    <cfRule type="expression" dxfId="484" priority="68">
      <formula>#REF!=1</formula>
    </cfRule>
  </conditionalFormatting>
  <conditionalFormatting sqref="H496">
    <cfRule type="expression" dxfId="483" priority="57">
      <formula>$V496=4</formula>
    </cfRule>
    <cfRule type="expression" dxfId="482" priority="58">
      <formula>$V496=3</formula>
    </cfRule>
    <cfRule type="expression" dxfId="481" priority="59">
      <formula>$V496=2</formula>
    </cfRule>
    <cfRule type="expression" dxfId="480" priority="60">
      <formula>$V496=1</formula>
    </cfRule>
  </conditionalFormatting>
  <conditionalFormatting sqref="H496">
    <cfRule type="expression" dxfId="479" priority="49">
      <formula>#REF!=4</formula>
    </cfRule>
    <cfRule type="expression" dxfId="478" priority="50">
      <formula>#REF!=3</formula>
    </cfRule>
    <cfRule type="expression" dxfId="477" priority="51">
      <formula>#REF!=2</formula>
    </cfRule>
    <cfRule type="expression" dxfId="476" priority="52">
      <formula>#REF!=1</formula>
    </cfRule>
    <cfRule type="expression" dxfId="475" priority="53">
      <formula>#REF!=4</formula>
    </cfRule>
    <cfRule type="expression" dxfId="474" priority="54">
      <formula>#REF!=3</formula>
    </cfRule>
    <cfRule type="expression" dxfId="473" priority="55">
      <formula>#REF!=2</formula>
    </cfRule>
    <cfRule type="expression" dxfId="472" priority="56">
      <formula>#REF!=1</formula>
    </cfRule>
  </conditionalFormatting>
  <conditionalFormatting sqref="H429">
    <cfRule type="expression" dxfId="471" priority="45">
      <formula>$V429=4</formula>
    </cfRule>
    <cfRule type="expression" dxfId="470" priority="46">
      <formula>$V429=3</formula>
    </cfRule>
    <cfRule type="expression" dxfId="469" priority="47">
      <formula>$V429=2</formula>
    </cfRule>
    <cfRule type="expression" dxfId="468" priority="48">
      <formula>$V429=1</formula>
    </cfRule>
  </conditionalFormatting>
  <conditionalFormatting sqref="H429">
    <cfRule type="expression" dxfId="467" priority="37">
      <formula>#REF!=4</formula>
    </cfRule>
    <cfRule type="expression" dxfId="466" priority="38">
      <formula>#REF!=3</formula>
    </cfRule>
    <cfRule type="expression" dxfId="465" priority="39">
      <formula>#REF!=2</formula>
    </cfRule>
    <cfRule type="expression" dxfId="464" priority="40">
      <formula>#REF!=1</formula>
    </cfRule>
    <cfRule type="expression" dxfId="463" priority="41">
      <formula>#REF!=4</formula>
    </cfRule>
    <cfRule type="expression" dxfId="462" priority="42">
      <formula>#REF!=3</formula>
    </cfRule>
    <cfRule type="expression" dxfId="461" priority="43">
      <formula>#REF!=2</formula>
    </cfRule>
    <cfRule type="expression" dxfId="460" priority="44">
      <formula>#REF!=1</formula>
    </cfRule>
  </conditionalFormatting>
  <conditionalFormatting sqref="U429">
    <cfRule type="expression" dxfId="459" priority="33">
      <formula>$V429=4</formula>
    </cfRule>
    <cfRule type="expression" dxfId="458" priority="34">
      <formula>$V429=3</formula>
    </cfRule>
    <cfRule type="expression" dxfId="457" priority="35">
      <formula>$V429=2</formula>
    </cfRule>
    <cfRule type="expression" dxfId="456" priority="36">
      <formula>$V429=1</formula>
    </cfRule>
  </conditionalFormatting>
  <conditionalFormatting sqref="U429">
    <cfRule type="expression" dxfId="455" priority="29">
      <formula>$V429=4</formula>
    </cfRule>
    <cfRule type="expression" dxfId="454" priority="30">
      <formula>$V429=3</formula>
    </cfRule>
    <cfRule type="expression" dxfId="453" priority="31">
      <formula>$V429=2</formula>
    </cfRule>
    <cfRule type="expression" dxfId="452" priority="32">
      <formula>$V429=1</formula>
    </cfRule>
  </conditionalFormatting>
  <conditionalFormatting sqref="U429">
    <cfRule type="expression" dxfId="451" priority="25">
      <formula>$V429=4</formula>
    </cfRule>
    <cfRule type="expression" dxfId="450" priority="26">
      <formula>$V429=3</formula>
    </cfRule>
    <cfRule type="expression" dxfId="449" priority="27">
      <formula>$V429=2</formula>
    </cfRule>
    <cfRule type="expression" dxfId="448" priority="28">
      <formula>$V429=1</formula>
    </cfRule>
  </conditionalFormatting>
  <conditionalFormatting sqref="U429">
    <cfRule type="expression" dxfId="447" priority="21">
      <formula>$V429=4</formula>
    </cfRule>
    <cfRule type="expression" dxfId="446" priority="22">
      <formula>$V429=3</formula>
    </cfRule>
    <cfRule type="expression" dxfId="445" priority="23">
      <formula>$V429=2</formula>
    </cfRule>
    <cfRule type="expression" dxfId="444" priority="24">
      <formula>$V429=1</formula>
    </cfRule>
  </conditionalFormatting>
  <conditionalFormatting sqref="U496">
    <cfRule type="expression" dxfId="443" priority="17">
      <formula>$V496=4</formula>
    </cfRule>
    <cfRule type="expression" dxfId="442" priority="18">
      <formula>$V496=3</formula>
    </cfRule>
    <cfRule type="expression" dxfId="441" priority="19">
      <formula>$V496=2</formula>
    </cfRule>
    <cfRule type="expression" dxfId="440" priority="20">
      <formula>$V496=1</formula>
    </cfRule>
  </conditionalFormatting>
  <conditionalFormatting sqref="U496">
    <cfRule type="expression" dxfId="439" priority="13">
      <formula>$V496=4</formula>
    </cfRule>
    <cfRule type="expression" dxfId="438" priority="14">
      <formula>$V496=3</formula>
    </cfRule>
    <cfRule type="expression" dxfId="437" priority="15">
      <formula>$V496=2</formula>
    </cfRule>
    <cfRule type="expression" dxfId="436" priority="16">
      <formula>$V496=1</formula>
    </cfRule>
  </conditionalFormatting>
  <conditionalFormatting sqref="U496">
    <cfRule type="expression" dxfId="435" priority="9">
      <formula>$V496=4</formula>
    </cfRule>
    <cfRule type="expression" dxfId="434" priority="10">
      <formula>$V496=3</formula>
    </cfRule>
    <cfRule type="expression" dxfId="433" priority="11">
      <formula>$V496=2</formula>
    </cfRule>
    <cfRule type="expression" dxfId="432" priority="12">
      <formula>$V496=1</formula>
    </cfRule>
  </conditionalFormatting>
  <conditionalFormatting sqref="U496">
    <cfRule type="expression" dxfId="431" priority="5">
      <formula>$V496=4</formula>
    </cfRule>
    <cfRule type="expression" dxfId="430" priority="6">
      <formula>$V496=3</formula>
    </cfRule>
    <cfRule type="expression" dxfId="429" priority="7">
      <formula>$V496=2</formula>
    </cfRule>
    <cfRule type="expression" dxfId="428" priority="8">
      <formula>$V496=1</formula>
    </cfRule>
  </conditionalFormatting>
  <conditionalFormatting sqref="U496">
    <cfRule type="expression" dxfId="427" priority="1">
      <formula>$V496=4</formula>
    </cfRule>
    <cfRule type="expression" dxfId="426" priority="2">
      <formula>$V496=3</formula>
    </cfRule>
    <cfRule type="expression" dxfId="425" priority="3">
      <formula>$V496=2</formula>
    </cfRule>
    <cfRule type="expression" dxfId="424" priority="4">
      <formula>$V496=1</formula>
    </cfRule>
  </conditionalFormatting>
  <pageMargins left="0.7" right="0.7" top="0.75" bottom="0.75" header="0.3" footer="0.3"/>
  <pageSetup paperSize="9" scale="31" fitToHeight="0"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7"/>
  <sheetViews>
    <sheetView showGridLines="0" topLeftCell="A43" zoomScale="85" zoomScaleNormal="85" workbookViewId="0">
      <selection activeCell="P55" sqref="P55"/>
    </sheetView>
  </sheetViews>
  <sheetFormatPr baseColWidth="10" defaultRowHeight="15" x14ac:dyDescent="0.25"/>
  <cols>
    <col min="2" max="2" width="13.7109375" bestFit="1" customWidth="1"/>
    <col min="3" max="3" width="7.7109375" bestFit="1" customWidth="1"/>
    <col min="4" max="4" width="8.28515625" bestFit="1" customWidth="1"/>
    <col min="5" max="5" width="7" bestFit="1" customWidth="1"/>
    <col min="6" max="6" width="5.7109375" bestFit="1" customWidth="1"/>
    <col min="7" max="7" width="6.5703125" bestFit="1" customWidth="1"/>
    <col min="8" max="8" width="6.140625" bestFit="1" customWidth="1"/>
    <col min="9" max="9" width="5.42578125" bestFit="1" customWidth="1"/>
    <col min="10" max="11" width="12.7109375" bestFit="1" customWidth="1"/>
    <col min="12" max="12" width="10.7109375" bestFit="1" customWidth="1"/>
    <col min="13" max="13" width="9.85546875" bestFit="1" customWidth="1"/>
    <col min="14" max="15" width="12.7109375" bestFit="1" customWidth="1"/>
    <col min="16" max="16" width="7.7109375" bestFit="1" customWidth="1"/>
    <col min="17" max="19" width="12.28515625" bestFit="1" customWidth="1"/>
    <col min="20" max="20" width="6" bestFit="1" customWidth="1"/>
    <col min="21" max="21" width="7.7109375" bestFit="1" customWidth="1"/>
    <col min="22" max="22" width="12.28515625" bestFit="1" customWidth="1"/>
  </cols>
  <sheetData>
    <row r="1" spans="2:15" ht="15.75" x14ac:dyDescent="0.25">
      <c r="B1" s="45" t="s">
        <v>101</v>
      </c>
      <c r="C1" s="46">
        <v>2026</v>
      </c>
      <c r="D1" s="47"/>
      <c r="E1" s="48"/>
      <c r="F1" s="48"/>
      <c r="G1" s="48"/>
      <c r="H1" s="48"/>
    </row>
    <row r="2" spans="2:15" ht="16.5" thickBot="1" x14ac:dyDescent="0.3">
      <c r="B2" s="48"/>
      <c r="C2" s="48"/>
      <c r="D2" s="47"/>
      <c r="E2" s="48"/>
      <c r="F2" s="127" t="s">
        <v>372</v>
      </c>
      <c r="G2" s="127"/>
      <c r="H2" s="127"/>
      <c r="I2" s="127"/>
      <c r="J2" s="127"/>
      <c r="K2" s="127"/>
    </row>
    <row r="3" spans="2:15" ht="16.5" thickTop="1" x14ac:dyDescent="0.25">
      <c r="B3" s="49"/>
      <c r="C3" s="49" t="s">
        <v>102</v>
      </c>
      <c r="D3" s="47"/>
      <c r="E3" s="47"/>
      <c r="F3" s="47"/>
      <c r="G3" s="47"/>
      <c r="H3" s="50"/>
    </row>
    <row r="4" spans="2:15" ht="15.75" x14ac:dyDescent="0.25">
      <c r="B4" s="49" t="s">
        <v>116</v>
      </c>
      <c r="C4" s="51" t="s">
        <v>65</v>
      </c>
      <c r="D4" s="51" t="s">
        <v>60</v>
      </c>
      <c r="E4" s="51" t="s">
        <v>50</v>
      </c>
      <c r="F4" s="51" t="s">
        <v>6</v>
      </c>
      <c r="G4" s="51" t="s">
        <v>369</v>
      </c>
      <c r="H4" s="51" t="s">
        <v>433</v>
      </c>
      <c r="I4" s="51" t="s">
        <v>535</v>
      </c>
      <c r="J4" s="51" t="s">
        <v>596</v>
      </c>
      <c r="K4" s="51" t="s">
        <v>629</v>
      </c>
      <c r="L4" s="51" t="s">
        <v>681</v>
      </c>
      <c r="M4" s="51" t="s">
        <v>744</v>
      </c>
      <c r="N4" s="51" t="s">
        <v>793</v>
      </c>
      <c r="O4" s="52" t="s">
        <v>108</v>
      </c>
    </row>
    <row r="5" spans="2:15" ht="15.75" x14ac:dyDescent="0.25">
      <c r="B5" s="53" t="s">
        <v>115</v>
      </c>
      <c r="C5" s="54">
        <f t="shared" ref="C5:I5" si="0">SUM(C27,C51)</f>
        <v>4</v>
      </c>
      <c r="D5" s="54">
        <f t="shared" si="0"/>
        <v>1</v>
      </c>
      <c r="E5" s="54">
        <f t="shared" si="0"/>
        <v>7</v>
      </c>
      <c r="F5" s="54">
        <f t="shared" si="0"/>
        <v>5</v>
      </c>
      <c r="G5" s="54">
        <f t="shared" si="0"/>
        <v>9</v>
      </c>
      <c r="H5" s="54">
        <f t="shared" si="0"/>
        <v>14</v>
      </c>
      <c r="I5" s="54">
        <f t="shared" si="0"/>
        <v>9</v>
      </c>
      <c r="J5" s="54">
        <v>0</v>
      </c>
      <c r="K5" s="54">
        <v>0</v>
      </c>
      <c r="L5" s="54">
        <v>0</v>
      </c>
      <c r="M5" s="54">
        <v>0</v>
      </c>
      <c r="N5" s="54">
        <v>0</v>
      </c>
      <c r="O5" s="55">
        <f t="shared" ref="O5" si="1">SUM(C5:N5)</f>
        <v>49</v>
      </c>
    </row>
    <row r="6" spans="2:15" ht="15.75" x14ac:dyDescent="0.25">
      <c r="B6" s="56" t="s">
        <v>114</v>
      </c>
      <c r="C6" s="57">
        <f t="shared" ref="C6:F6" si="2">SUM(C30,C55)</f>
        <v>0</v>
      </c>
      <c r="D6" s="57">
        <f t="shared" si="2"/>
        <v>0</v>
      </c>
      <c r="E6" s="57">
        <f t="shared" si="2"/>
        <v>0</v>
      </c>
      <c r="F6" s="57">
        <f t="shared" si="2"/>
        <v>0</v>
      </c>
      <c r="G6" s="57">
        <f>SUM(G30,G55)</f>
        <v>1</v>
      </c>
      <c r="H6" s="57">
        <f>SUM(H30,H55)</f>
        <v>0</v>
      </c>
      <c r="I6" s="57">
        <f>SUM(I30,I55)</f>
        <v>0</v>
      </c>
      <c r="J6" s="57">
        <v>0</v>
      </c>
      <c r="K6" s="57">
        <v>0</v>
      </c>
      <c r="L6" s="57">
        <v>0</v>
      </c>
      <c r="M6" s="57">
        <v>0</v>
      </c>
      <c r="N6" s="57">
        <v>0</v>
      </c>
      <c r="O6" s="58">
        <f>SUM(C6:N6)</f>
        <v>1</v>
      </c>
    </row>
    <row r="7" spans="2:15" ht="15.75" x14ac:dyDescent="0.25">
      <c r="B7" s="59" t="s">
        <v>113</v>
      </c>
      <c r="C7" s="60">
        <f t="shared" ref="C7:I7" si="3">SUM(C28,C52,C64)</f>
        <v>125</v>
      </c>
      <c r="D7" s="60">
        <f t="shared" si="3"/>
        <v>33</v>
      </c>
      <c r="E7" s="60">
        <f t="shared" si="3"/>
        <v>46</v>
      </c>
      <c r="F7" s="60">
        <f>SUM(F28,F52,F64)</f>
        <v>74</v>
      </c>
      <c r="G7" s="60">
        <f t="shared" si="3"/>
        <v>41</v>
      </c>
      <c r="H7" s="60">
        <f t="shared" si="3"/>
        <v>27</v>
      </c>
      <c r="I7" s="60">
        <f t="shared" si="3"/>
        <v>25</v>
      </c>
      <c r="J7" s="60">
        <v>0</v>
      </c>
      <c r="K7" s="60">
        <v>0</v>
      </c>
      <c r="L7" s="60">
        <v>0</v>
      </c>
      <c r="M7" s="60">
        <v>0</v>
      </c>
      <c r="N7" s="60">
        <v>0</v>
      </c>
      <c r="O7" s="61">
        <f>SUM(C7:N7)</f>
        <v>371</v>
      </c>
    </row>
    <row r="8" spans="2:15" ht="15.75" x14ac:dyDescent="0.25">
      <c r="B8" s="62" t="s">
        <v>112</v>
      </c>
      <c r="C8" s="63">
        <f t="shared" ref="C8:I8" si="4">SUM(C29,C54,C66)</f>
        <v>3</v>
      </c>
      <c r="D8" s="63">
        <f t="shared" si="4"/>
        <v>1</v>
      </c>
      <c r="E8" s="63">
        <f t="shared" si="4"/>
        <v>5</v>
      </c>
      <c r="F8" s="63">
        <f t="shared" si="4"/>
        <v>2</v>
      </c>
      <c r="G8" s="63">
        <f t="shared" si="4"/>
        <v>1</v>
      </c>
      <c r="H8" s="63">
        <f t="shared" si="4"/>
        <v>2</v>
      </c>
      <c r="I8" s="63">
        <f t="shared" si="4"/>
        <v>2</v>
      </c>
      <c r="J8" s="63">
        <v>0</v>
      </c>
      <c r="K8" s="63">
        <v>0</v>
      </c>
      <c r="L8" s="63">
        <v>0</v>
      </c>
      <c r="M8" s="63">
        <v>0</v>
      </c>
      <c r="N8" s="63">
        <v>0</v>
      </c>
      <c r="O8" s="64">
        <f>SUM(C8:N8)</f>
        <v>16</v>
      </c>
    </row>
    <row r="9" spans="2:15" ht="15.75" x14ac:dyDescent="0.25">
      <c r="B9" s="65" t="s">
        <v>111</v>
      </c>
      <c r="C9" s="66">
        <f t="shared" ref="C9:H9" si="5">SUM(C31,C53,C65)</f>
        <v>2</v>
      </c>
      <c r="D9" s="66">
        <f t="shared" si="5"/>
        <v>0</v>
      </c>
      <c r="E9" s="66">
        <f t="shared" si="5"/>
        <v>2</v>
      </c>
      <c r="F9" s="66">
        <f t="shared" si="5"/>
        <v>7</v>
      </c>
      <c r="G9" s="66">
        <f t="shared" si="5"/>
        <v>8</v>
      </c>
      <c r="H9" s="66">
        <f t="shared" si="5"/>
        <v>31</v>
      </c>
      <c r="I9" s="66">
        <f>SUM(I31,I53,I65)</f>
        <v>56</v>
      </c>
      <c r="J9" s="66">
        <v>0</v>
      </c>
      <c r="K9" s="66">
        <v>0</v>
      </c>
      <c r="L9" s="66">
        <v>0</v>
      </c>
      <c r="M9" s="66">
        <v>0</v>
      </c>
      <c r="N9" s="66">
        <v>0</v>
      </c>
      <c r="O9" s="67">
        <f>SUM(C9:N9)</f>
        <v>106</v>
      </c>
    </row>
    <row r="10" spans="2:15" ht="15.75" x14ac:dyDescent="0.25">
      <c r="B10" s="68" t="s">
        <v>108</v>
      </c>
      <c r="C10" s="69">
        <f>SUM(C5:C9)</f>
        <v>134</v>
      </c>
      <c r="D10" s="69">
        <f>SUM(D5:D9)</f>
        <v>35</v>
      </c>
      <c r="E10" s="69">
        <f>SUM(E5:E9)</f>
        <v>60</v>
      </c>
      <c r="F10" s="69">
        <f>SUM(F5:F9)</f>
        <v>88</v>
      </c>
      <c r="G10" s="69">
        <f>SUM(G5:G9)</f>
        <v>60</v>
      </c>
      <c r="H10" s="69">
        <f t="shared" ref="H10:N10" si="6">SUM(H5:H9)</f>
        <v>74</v>
      </c>
      <c r="I10" s="69">
        <f t="shared" si="6"/>
        <v>92</v>
      </c>
      <c r="J10" s="69">
        <f t="shared" si="6"/>
        <v>0</v>
      </c>
      <c r="K10" s="69">
        <f t="shared" si="6"/>
        <v>0</v>
      </c>
      <c r="L10" s="69">
        <f t="shared" si="6"/>
        <v>0</v>
      </c>
      <c r="M10" s="69">
        <f t="shared" si="6"/>
        <v>0</v>
      </c>
      <c r="N10" s="69">
        <f t="shared" si="6"/>
        <v>0</v>
      </c>
      <c r="O10" s="69">
        <f>SUM(C10:N10)</f>
        <v>543</v>
      </c>
    </row>
    <row r="11" spans="2:15" ht="15.75" x14ac:dyDescent="0.25">
      <c r="B11" s="50"/>
      <c r="C11" s="50"/>
      <c r="D11" s="50"/>
      <c r="E11" s="50"/>
      <c r="F11" s="50"/>
      <c r="G11" s="50"/>
      <c r="H11" s="50"/>
    </row>
    <row r="12" spans="2:15" ht="15.75" x14ac:dyDescent="0.25">
      <c r="B12" s="45" t="s">
        <v>101</v>
      </c>
      <c r="C12" s="46">
        <v>2026</v>
      </c>
      <c r="D12" s="70"/>
      <c r="E12" s="50"/>
      <c r="F12" s="50"/>
      <c r="G12" s="50"/>
      <c r="H12" s="50"/>
    </row>
    <row r="13" spans="2:15" ht="16.5" thickBot="1" x14ac:dyDescent="0.3">
      <c r="B13" s="48"/>
      <c r="C13" s="48"/>
      <c r="D13" s="47"/>
      <c r="E13" s="48"/>
      <c r="F13" s="127" t="s">
        <v>3286</v>
      </c>
      <c r="G13" s="127"/>
      <c r="H13" s="127"/>
      <c r="I13" s="127"/>
      <c r="J13" s="127"/>
      <c r="K13" s="127"/>
    </row>
    <row r="14" spans="2:15" ht="16.5" thickTop="1" x14ac:dyDescent="0.25">
      <c r="B14" s="71"/>
      <c r="C14" s="49" t="s">
        <v>102</v>
      </c>
      <c r="D14" s="47"/>
      <c r="E14" s="47"/>
      <c r="F14" s="47"/>
      <c r="G14" s="47"/>
      <c r="H14" s="50"/>
    </row>
    <row r="15" spans="2:15" ht="15.75" x14ac:dyDescent="0.25">
      <c r="B15" s="72" t="s">
        <v>109</v>
      </c>
      <c r="C15" s="51" t="s">
        <v>65</v>
      </c>
      <c r="D15" s="73" t="s">
        <v>60</v>
      </c>
      <c r="E15" s="51" t="s">
        <v>50</v>
      </c>
      <c r="F15" s="51" t="s">
        <v>6</v>
      </c>
      <c r="G15" s="51" t="s">
        <v>369</v>
      </c>
      <c r="H15" s="51" t="s">
        <v>433</v>
      </c>
      <c r="I15" s="51" t="s">
        <v>535</v>
      </c>
      <c r="J15" s="51" t="s">
        <v>596</v>
      </c>
      <c r="K15" s="51" t="s">
        <v>629</v>
      </c>
      <c r="L15" s="51" t="s">
        <v>681</v>
      </c>
      <c r="M15" s="51" t="s">
        <v>744</v>
      </c>
      <c r="N15" s="51" t="s">
        <v>793</v>
      </c>
      <c r="O15" s="49" t="s">
        <v>108</v>
      </c>
    </row>
    <row r="16" spans="2:15" ht="15.75" x14ac:dyDescent="0.25">
      <c r="B16" s="74" t="s">
        <v>7</v>
      </c>
      <c r="C16" s="75">
        <f>SUM(C38)</f>
        <v>8</v>
      </c>
      <c r="D16" s="75">
        <f t="shared" ref="D16" si="7">SUM(D38)</f>
        <v>10</v>
      </c>
      <c r="E16" s="75">
        <f>SUM(E38+1)</f>
        <v>8</v>
      </c>
      <c r="F16" s="75">
        <f>SUM(F38)</f>
        <v>7</v>
      </c>
      <c r="G16" s="75">
        <f>SUM(G38)</f>
        <v>20</v>
      </c>
      <c r="H16" s="75">
        <f>SUM(H38)</f>
        <v>25</v>
      </c>
      <c r="I16" s="75">
        <f>SUM(I38)</f>
        <v>8</v>
      </c>
      <c r="J16" s="75">
        <v>0</v>
      </c>
      <c r="K16" s="75">
        <v>0</v>
      </c>
      <c r="L16" s="75">
        <v>0</v>
      </c>
      <c r="M16" s="75">
        <v>0</v>
      </c>
      <c r="N16" s="75">
        <v>0</v>
      </c>
      <c r="O16" s="75">
        <f>SUM(C16:N16)</f>
        <v>86</v>
      </c>
    </row>
    <row r="17" spans="1:16" ht="15.75" x14ac:dyDescent="0.25">
      <c r="B17" s="119" t="s">
        <v>66</v>
      </c>
      <c r="C17" s="120">
        <f>SUM(C67)</f>
        <v>90</v>
      </c>
      <c r="D17" s="120">
        <f t="shared" ref="D17:E17" si="8">SUM(D67)</f>
        <v>20</v>
      </c>
      <c r="E17" s="120">
        <f t="shared" si="8"/>
        <v>19</v>
      </c>
      <c r="F17" s="120">
        <f>SUM(F67)</f>
        <v>43</v>
      </c>
      <c r="G17" s="120">
        <f>SUM(G67)</f>
        <v>18</v>
      </c>
      <c r="H17" s="120">
        <f>SUM(H67)</f>
        <v>24</v>
      </c>
      <c r="I17" s="120">
        <f>SUM(I67)</f>
        <v>61</v>
      </c>
      <c r="J17" s="120">
        <v>0</v>
      </c>
      <c r="K17" s="120">
        <v>0</v>
      </c>
      <c r="L17" s="120">
        <v>0</v>
      </c>
      <c r="M17" s="120">
        <v>0</v>
      </c>
      <c r="N17" s="120">
        <v>0</v>
      </c>
      <c r="O17" s="121">
        <f>SUM(C17:N17)</f>
        <v>275</v>
      </c>
    </row>
    <row r="18" spans="1:16" ht="15.75" x14ac:dyDescent="0.25">
      <c r="B18" s="97" t="s">
        <v>15</v>
      </c>
      <c r="C18" s="98">
        <f>SUM(C39,C56)</f>
        <v>36</v>
      </c>
      <c r="D18" s="98">
        <f>SUM(D39,D56)</f>
        <v>5</v>
      </c>
      <c r="E18" s="98">
        <f>SUM(E39,E56-1)</f>
        <v>33</v>
      </c>
      <c r="F18" s="98">
        <f>SUM(F39,F56)</f>
        <v>38</v>
      </c>
      <c r="G18" s="98">
        <f>SUM(G39,G56)</f>
        <v>22</v>
      </c>
      <c r="H18" s="98">
        <f>SUM(H39,H56)</f>
        <v>25</v>
      </c>
      <c r="I18" s="98">
        <f>SUM(I39,I56)</f>
        <v>23</v>
      </c>
      <c r="J18" s="98">
        <v>0</v>
      </c>
      <c r="K18" s="98">
        <v>0</v>
      </c>
      <c r="L18" s="98">
        <v>0</v>
      </c>
      <c r="M18" s="98">
        <v>0</v>
      </c>
      <c r="N18" s="98">
        <v>0</v>
      </c>
      <c r="O18" s="99">
        <f>SUM(C18:N18)</f>
        <v>182</v>
      </c>
    </row>
    <row r="19" spans="1:16" ht="15.75" x14ac:dyDescent="0.25">
      <c r="B19" s="102" t="s">
        <v>615</v>
      </c>
      <c r="C19" s="103">
        <v>0</v>
      </c>
      <c r="D19" s="103">
        <v>0</v>
      </c>
      <c r="E19" s="103">
        <v>0</v>
      </c>
      <c r="F19" s="103">
        <v>0</v>
      </c>
      <c r="G19" s="103">
        <v>0</v>
      </c>
      <c r="H19" s="103">
        <v>0</v>
      </c>
      <c r="I19" s="103">
        <v>0</v>
      </c>
      <c r="J19" s="103">
        <v>0</v>
      </c>
      <c r="K19" s="103">
        <v>0</v>
      </c>
      <c r="L19" s="103">
        <v>0</v>
      </c>
      <c r="M19" s="103">
        <v>0</v>
      </c>
      <c r="N19" s="103">
        <v>0</v>
      </c>
      <c r="O19" s="103">
        <f>SUM(C19:N19)</f>
        <v>0</v>
      </c>
    </row>
    <row r="20" spans="1:16" ht="15.75" x14ac:dyDescent="0.25">
      <c r="B20" s="100" t="s">
        <v>108</v>
      </c>
      <c r="C20" s="101">
        <f>SUM(C16:C19)</f>
        <v>134</v>
      </c>
      <c r="D20" s="101">
        <f t="shared" ref="D20:H20" si="9">SUM(D16:D19)</f>
        <v>35</v>
      </c>
      <c r="E20" s="101">
        <f t="shared" si="9"/>
        <v>60</v>
      </c>
      <c r="F20" s="101">
        <f>SUM(F16:F19)</f>
        <v>88</v>
      </c>
      <c r="G20" s="101">
        <f t="shared" si="9"/>
        <v>60</v>
      </c>
      <c r="H20" s="101">
        <f t="shared" si="9"/>
        <v>74</v>
      </c>
      <c r="I20" s="101">
        <f>SUM(I16:I19)</f>
        <v>92</v>
      </c>
      <c r="J20" s="101">
        <f t="shared" ref="J20:N20" si="10">SUM(J16:J19)</f>
        <v>0</v>
      </c>
      <c r="K20" s="101">
        <f t="shared" si="10"/>
        <v>0</v>
      </c>
      <c r="L20" s="101">
        <f t="shared" si="10"/>
        <v>0</v>
      </c>
      <c r="M20" s="101">
        <f t="shared" si="10"/>
        <v>0</v>
      </c>
      <c r="N20" s="101">
        <f t="shared" si="10"/>
        <v>0</v>
      </c>
      <c r="O20" s="101">
        <f>SUM(O16:O19)</f>
        <v>543</v>
      </c>
    </row>
    <row r="21" spans="1:16" x14ac:dyDescent="0.25">
      <c r="D21" s="35"/>
      <c r="P21" s="105"/>
    </row>
    <row r="22" spans="1:16" x14ac:dyDescent="0.25">
      <c r="D22" s="35"/>
    </row>
    <row r="23" spans="1:16" x14ac:dyDescent="0.25">
      <c r="A23" s="17"/>
      <c r="B23" s="79" t="s">
        <v>101</v>
      </c>
      <c r="C23" s="80">
        <v>2026</v>
      </c>
      <c r="D23" s="34"/>
      <c r="E23" s="17"/>
      <c r="F23" s="17"/>
      <c r="G23" s="17"/>
      <c r="H23" s="17"/>
      <c r="I23" s="17"/>
      <c r="J23" s="17"/>
      <c r="K23" s="17"/>
      <c r="L23" s="17"/>
    </row>
    <row r="24" spans="1:16" ht="15.75" thickBot="1" x14ac:dyDescent="0.3">
      <c r="A24" s="17"/>
      <c r="B24" s="17"/>
      <c r="C24" s="17"/>
      <c r="D24" s="34"/>
      <c r="E24" s="17"/>
      <c r="F24" s="127" t="s">
        <v>370</v>
      </c>
      <c r="G24" s="127"/>
      <c r="H24" s="127"/>
      <c r="I24" s="127"/>
      <c r="J24" s="127"/>
      <c r="K24" s="127"/>
    </row>
    <row r="25" spans="1:16" ht="15.75" thickTop="1" x14ac:dyDescent="0.25">
      <c r="A25" s="17"/>
      <c r="B25" s="30" t="s">
        <v>110</v>
      </c>
      <c r="C25" s="20" t="s">
        <v>102</v>
      </c>
      <c r="D25" s="90"/>
      <c r="E25" s="90"/>
      <c r="F25" s="90"/>
      <c r="G25" s="90"/>
      <c r="H25" s="90"/>
      <c r="I25" s="90"/>
      <c r="J25" s="90"/>
      <c r="K25" s="90"/>
    </row>
    <row r="26" spans="1:16" x14ac:dyDescent="0.25">
      <c r="A26" s="17"/>
      <c r="B26" s="25" t="s">
        <v>116</v>
      </c>
      <c r="C26" s="20" t="s">
        <v>1004</v>
      </c>
      <c r="D26" s="20" t="s">
        <v>1753</v>
      </c>
      <c r="E26" s="20" t="s">
        <v>1923</v>
      </c>
      <c r="F26" s="118" t="s">
        <v>2381</v>
      </c>
      <c r="G26" s="118" t="s">
        <v>2894</v>
      </c>
      <c r="H26" s="118" t="s">
        <v>3275</v>
      </c>
      <c r="I26" s="118" t="s">
        <v>3776</v>
      </c>
      <c r="J26" s="118" t="s">
        <v>4270</v>
      </c>
      <c r="K26" s="25" t="s">
        <v>108</v>
      </c>
    </row>
    <row r="27" spans="1:16" x14ac:dyDescent="0.25">
      <c r="A27" s="17"/>
      <c r="B27" s="29" t="s">
        <v>115</v>
      </c>
      <c r="C27" s="94">
        <v>3</v>
      </c>
      <c r="D27" s="94">
        <v>1</v>
      </c>
      <c r="E27" s="94">
        <v>6</v>
      </c>
      <c r="F27" s="94">
        <v>5</v>
      </c>
      <c r="G27" s="94">
        <v>8</v>
      </c>
      <c r="H27" s="94">
        <v>11</v>
      </c>
      <c r="I27" s="94">
        <v>8</v>
      </c>
      <c r="J27" s="94">
        <v>1</v>
      </c>
      <c r="K27" s="94">
        <v>43</v>
      </c>
    </row>
    <row r="28" spans="1:16" x14ac:dyDescent="0.25">
      <c r="A28" s="17"/>
      <c r="B28" s="28" t="s">
        <v>113</v>
      </c>
      <c r="C28" s="82">
        <v>23</v>
      </c>
      <c r="D28" s="82">
        <v>11</v>
      </c>
      <c r="E28" s="82">
        <v>17</v>
      </c>
      <c r="F28" s="82">
        <v>26</v>
      </c>
      <c r="G28" s="82">
        <v>19</v>
      </c>
      <c r="H28" s="82">
        <v>11</v>
      </c>
      <c r="I28" s="82">
        <v>10</v>
      </c>
      <c r="J28" s="82"/>
      <c r="K28" s="82">
        <v>117</v>
      </c>
    </row>
    <row r="29" spans="1:16" x14ac:dyDescent="0.25">
      <c r="A29" s="17"/>
      <c r="B29" s="27" t="s">
        <v>112</v>
      </c>
      <c r="C29" s="95">
        <v>1</v>
      </c>
      <c r="D29" s="95">
        <v>1</v>
      </c>
      <c r="E29" s="95">
        <v>3</v>
      </c>
      <c r="F29" s="95"/>
      <c r="G29" s="95">
        <v>1</v>
      </c>
      <c r="H29" s="95">
        <v>1</v>
      </c>
      <c r="I29" s="95">
        <v>1</v>
      </c>
      <c r="J29" s="95"/>
      <c r="K29" s="95">
        <v>8</v>
      </c>
    </row>
    <row r="30" spans="1:16" x14ac:dyDescent="0.25">
      <c r="A30" s="17"/>
      <c r="B30" s="126" t="s">
        <v>77</v>
      </c>
      <c r="C30" s="125"/>
      <c r="D30" s="125"/>
      <c r="E30" s="125"/>
      <c r="F30" s="125"/>
      <c r="G30" s="125">
        <v>1</v>
      </c>
      <c r="H30" s="125"/>
      <c r="I30" s="125"/>
      <c r="J30" s="125"/>
      <c r="K30" s="125">
        <v>1</v>
      </c>
    </row>
    <row r="31" spans="1:16" x14ac:dyDescent="0.25">
      <c r="A31" s="17"/>
      <c r="B31" s="81" t="s">
        <v>111</v>
      </c>
      <c r="C31" s="83"/>
      <c r="D31" s="83"/>
      <c r="E31" s="83">
        <v>2</v>
      </c>
      <c r="F31" s="83">
        <v>5</v>
      </c>
      <c r="G31" s="83">
        <v>7</v>
      </c>
      <c r="H31" s="83">
        <v>22</v>
      </c>
      <c r="I31" s="83">
        <v>8</v>
      </c>
      <c r="J31" s="83">
        <v>8</v>
      </c>
      <c r="K31" s="83">
        <v>52</v>
      </c>
    </row>
    <row r="32" spans="1:16" x14ac:dyDescent="0.25">
      <c r="A32" s="17"/>
      <c r="B32" s="26" t="s">
        <v>108</v>
      </c>
      <c r="C32" s="96">
        <v>27</v>
      </c>
      <c r="D32" s="96">
        <v>13</v>
      </c>
      <c r="E32" s="96">
        <v>28</v>
      </c>
      <c r="F32" s="96">
        <v>36</v>
      </c>
      <c r="G32" s="96">
        <v>36</v>
      </c>
      <c r="H32" s="96">
        <v>45</v>
      </c>
      <c r="I32" s="96">
        <v>27</v>
      </c>
      <c r="J32" s="96">
        <v>9</v>
      </c>
      <c r="K32" s="96">
        <v>221</v>
      </c>
    </row>
    <row r="33" spans="1:12" x14ac:dyDescent="0.25">
      <c r="A33" s="17"/>
      <c r="B33" s="17"/>
      <c r="C33" s="17"/>
      <c r="D33" s="17"/>
      <c r="E33" s="17"/>
      <c r="F33" s="17"/>
      <c r="G33" s="17"/>
      <c r="H33" s="17"/>
      <c r="I33" s="17"/>
      <c r="J33" s="17"/>
      <c r="K33" s="17"/>
      <c r="L33" s="17"/>
    </row>
    <row r="34" spans="1:12" x14ac:dyDescent="0.25">
      <c r="A34" s="17"/>
      <c r="B34" s="24" t="s">
        <v>101</v>
      </c>
      <c r="C34" s="23">
        <v>2026</v>
      </c>
      <c r="D34" s="35"/>
    </row>
    <row r="35" spans="1:12" ht="15.75" thickBot="1" x14ac:dyDescent="0.3">
      <c r="A35" s="17"/>
      <c r="B35" s="17"/>
      <c r="C35" s="17"/>
      <c r="D35" s="34"/>
      <c r="E35" s="17"/>
      <c r="F35" s="127" t="s">
        <v>371</v>
      </c>
      <c r="G35" s="127"/>
      <c r="H35" s="127"/>
      <c r="I35" s="127"/>
      <c r="J35" s="127"/>
      <c r="K35" s="127"/>
    </row>
    <row r="36" spans="1:12" ht="15.75" thickTop="1" x14ac:dyDescent="0.25">
      <c r="A36" s="17"/>
      <c r="B36" s="22" t="s">
        <v>110</v>
      </c>
      <c r="C36" s="20" t="s">
        <v>102</v>
      </c>
      <c r="D36" s="90"/>
      <c r="E36" s="90"/>
      <c r="F36" s="90"/>
      <c r="G36" s="90"/>
      <c r="H36" s="90"/>
      <c r="I36" s="90"/>
      <c r="J36" s="90"/>
      <c r="K36" s="90"/>
    </row>
    <row r="37" spans="1:12" x14ac:dyDescent="0.25">
      <c r="A37" s="17"/>
      <c r="B37" s="21" t="s">
        <v>109</v>
      </c>
      <c r="C37" s="20" t="s">
        <v>1004</v>
      </c>
      <c r="D37" s="20" t="s">
        <v>1753</v>
      </c>
      <c r="E37" s="20" t="s">
        <v>1923</v>
      </c>
      <c r="F37" s="118" t="s">
        <v>2381</v>
      </c>
      <c r="G37" s="118" t="s">
        <v>2894</v>
      </c>
      <c r="H37" s="118" t="s">
        <v>3275</v>
      </c>
      <c r="I37" s="118" t="s">
        <v>3776</v>
      </c>
      <c r="J37" s="118" t="s">
        <v>4270</v>
      </c>
      <c r="K37" s="15" t="s">
        <v>108</v>
      </c>
    </row>
    <row r="38" spans="1:12" x14ac:dyDescent="0.25">
      <c r="A38" s="17"/>
      <c r="B38" s="19" t="s">
        <v>7</v>
      </c>
      <c r="C38" s="91">
        <v>8</v>
      </c>
      <c r="D38" s="91">
        <v>10</v>
      </c>
      <c r="E38" s="91">
        <v>7</v>
      </c>
      <c r="F38" s="91">
        <v>7</v>
      </c>
      <c r="G38" s="91">
        <v>20</v>
      </c>
      <c r="H38" s="91">
        <v>25</v>
      </c>
      <c r="I38" s="91">
        <v>8</v>
      </c>
      <c r="J38" s="91">
        <v>1</v>
      </c>
      <c r="K38" s="91">
        <v>86</v>
      </c>
    </row>
    <row r="39" spans="1:12" x14ac:dyDescent="0.25">
      <c r="A39" s="17"/>
      <c r="B39" s="18" t="s">
        <v>15</v>
      </c>
      <c r="C39" s="92">
        <v>19</v>
      </c>
      <c r="D39" s="92">
        <v>3</v>
      </c>
      <c r="E39" s="92">
        <v>21</v>
      </c>
      <c r="F39" s="92">
        <v>29</v>
      </c>
      <c r="G39" s="92">
        <v>16</v>
      </c>
      <c r="H39" s="92">
        <v>20</v>
      </c>
      <c r="I39" s="92">
        <v>19</v>
      </c>
      <c r="J39" s="92">
        <v>8</v>
      </c>
      <c r="K39" s="92">
        <v>135</v>
      </c>
    </row>
    <row r="40" spans="1:12" x14ac:dyDescent="0.25">
      <c r="A40" s="17"/>
      <c r="B40" s="16" t="s">
        <v>108</v>
      </c>
      <c r="C40" s="93">
        <v>27</v>
      </c>
      <c r="D40" s="93">
        <v>13</v>
      </c>
      <c r="E40" s="93">
        <v>28</v>
      </c>
      <c r="F40" s="93">
        <v>36</v>
      </c>
      <c r="G40" s="93">
        <v>36</v>
      </c>
      <c r="H40" s="93">
        <v>45</v>
      </c>
      <c r="I40" s="93">
        <v>27</v>
      </c>
      <c r="J40" s="93">
        <v>9</v>
      </c>
      <c r="K40" s="93">
        <v>221</v>
      </c>
    </row>
    <row r="41" spans="1:12" x14ac:dyDescent="0.25">
      <c r="A41" s="17"/>
    </row>
    <row r="42" spans="1:12" x14ac:dyDescent="0.25">
      <c r="A42" s="17"/>
    </row>
    <row r="43" spans="1:12" x14ac:dyDescent="0.25">
      <c r="A43" s="17"/>
    </row>
    <row r="44" spans="1:12" x14ac:dyDescent="0.25">
      <c r="A44" s="17"/>
    </row>
    <row r="45" spans="1:12" x14ac:dyDescent="0.25">
      <c r="A45" s="17"/>
    </row>
    <row r="46" spans="1:12" x14ac:dyDescent="0.25">
      <c r="A46" s="17"/>
      <c r="B46" s="17"/>
      <c r="C46" s="17"/>
      <c r="D46" s="17"/>
      <c r="E46" s="17"/>
      <c r="F46" s="17"/>
      <c r="G46" s="17"/>
      <c r="H46" s="17"/>
      <c r="I46" s="17"/>
      <c r="J46" s="17"/>
      <c r="K46" s="17"/>
      <c r="L46" s="17"/>
    </row>
    <row r="47" spans="1:12" x14ac:dyDescent="0.25">
      <c r="B47" s="79" t="s">
        <v>101</v>
      </c>
      <c r="C47" s="80">
        <v>2026</v>
      </c>
      <c r="D47" s="34"/>
      <c r="E47" s="17"/>
      <c r="F47" s="17"/>
      <c r="G47" s="17"/>
      <c r="H47" s="17"/>
      <c r="I47" s="17"/>
      <c r="J47" s="17"/>
    </row>
    <row r="48" spans="1:12" ht="15.75" thickBot="1" x14ac:dyDescent="0.3">
      <c r="B48" s="17"/>
      <c r="C48" s="17"/>
      <c r="D48" s="34"/>
      <c r="E48" s="17"/>
      <c r="F48" s="129" t="s">
        <v>162</v>
      </c>
      <c r="G48" s="129"/>
      <c r="H48" s="129"/>
      <c r="I48" s="129"/>
      <c r="J48" s="129"/>
      <c r="K48" s="129"/>
    </row>
    <row r="49" spans="2:11" ht="15.75" thickTop="1" x14ac:dyDescent="0.25">
      <c r="B49" s="31" t="s">
        <v>110</v>
      </c>
      <c r="C49" s="32" t="s">
        <v>102</v>
      </c>
      <c r="D49" s="90"/>
      <c r="E49" s="90"/>
      <c r="F49" s="90"/>
      <c r="G49" s="90"/>
      <c r="H49" s="90"/>
      <c r="I49" s="90"/>
      <c r="J49" s="90"/>
    </row>
    <row r="50" spans="2:11" x14ac:dyDescent="0.25">
      <c r="B50" s="31" t="s">
        <v>116</v>
      </c>
      <c r="C50" s="123" t="s">
        <v>1004</v>
      </c>
      <c r="D50" s="123" t="s">
        <v>1753</v>
      </c>
      <c r="E50" s="124" t="s">
        <v>1923</v>
      </c>
      <c r="F50" s="124" t="s">
        <v>2381</v>
      </c>
      <c r="G50" s="124" t="s">
        <v>2894</v>
      </c>
      <c r="H50" s="123" t="s">
        <v>3275</v>
      </c>
      <c r="I50" s="123" t="s">
        <v>3776</v>
      </c>
      <c r="J50" s="108" t="s">
        <v>108</v>
      </c>
    </row>
    <row r="51" spans="2:11" x14ac:dyDescent="0.25">
      <c r="B51" s="29" t="s">
        <v>115</v>
      </c>
      <c r="C51" s="94">
        <v>1</v>
      </c>
      <c r="D51" s="94"/>
      <c r="E51" s="94">
        <v>1</v>
      </c>
      <c r="F51" s="94"/>
      <c r="G51" s="94">
        <v>1</v>
      </c>
      <c r="H51" s="94">
        <v>3</v>
      </c>
      <c r="I51" s="94">
        <v>1</v>
      </c>
      <c r="J51" s="94">
        <v>7</v>
      </c>
    </row>
    <row r="52" spans="2:11" x14ac:dyDescent="0.25">
      <c r="B52" s="28" t="s">
        <v>113</v>
      </c>
      <c r="C52" s="82">
        <v>13</v>
      </c>
      <c r="D52" s="82">
        <v>2</v>
      </c>
      <c r="E52" s="82">
        <v>12</v>
      </c>
      <c r="F52" s="82">
        <v>8</v>
      </c>
      <c r="G52" s="82">
        <v>5</v>
      </c>
      <c r="H52" s="82">
        <v>2</v>
      </c>
      <c r="I52" s="82">
        <v>3</v>
      </c>
      <c r="J52" s="82">
        <v>45</v>
      </c>
    </row>
    <row r="53" spans="2:11" x14ac:dyDescent="0.25">
      <c r="B53" s="81" t="s">
        <v>111</v>
      </c>
      <c r="C53" s="83">
        <v>2</v>
      </c>
      <c r="D53" s="83"/>
      <c r="E53" s="83"/>
      <c r="F53" s="83"/>
      <c r="G53" s="83"/>
      <c r="H53" s="83"/>
      <c r="I53" s="83"/>
      <c r="J53" s="83">
        <v>2</v>
      </c>
    </row>
    <row r="54" spans="2:11" x14ac:dyDescent="0.25">
      <c r="B54" s="27" t="s">
        <v>4289</v>
      </c>
      <c r="C54" s="95">
        <v>1</v>
      </c>
      <c r="D54" s="95"/>
      <c r="E54" s="95"/>
      <c r="F54" s="95">
        <v>1</v>
      </c>
      <c r="G54" s="95"/>
      <c r="H54" s="95"/>
      <c r="I54" s="95"/>
      <c r="J54" s="95">
        <v>2</v>
      </c>
    </row>
    <row r="55" spans="2:11" x14ac:dyDescent="0.25">
      <c r="B55" s="81" t="s">
        <v>77</v>
      </c>
      <c r="C55" s="83"/>
      <c r="D55" s="83"/>
      <c r="E55" s="83"/>
      <c r="F55" s="83"/>
      <c r="G55" s="83"/>
      <c r="H55" s="83"/>
      <c r="I55" s="83"/>
      <c r="J55" s="83"/>
    </row>
    <row r="56" spans="2:11" x14ac:dyDescent="0.25">
      <c r="B56" s="33" t="s">
        <v>108</v>
      </c>
      <c r="C56" s="84">
        <v>17</v>
      </c>
      <c r="D56" s="84">
        <v>2</v>
      </c>
      <c r="E56" s="84">
        <v>13</v>
      </c>
      <c r="F56" s="84">
        <v>9</v>
      </c>
      <c r="G56" s="84">
        <v>6</v>
      </c>
      <c r="H56" s="84">
        <v>5</v>
      </c>
      <c r="I56" s="84">
        <v>4</v>
      </c>
      <c r="J56" s="84">
        <v>56</v>
      </c>
    </row>
    <row r="60" spans="2:11" x14ac:dyDescent="0.25">
      <c r="B60" s="79" t="s">
        <v>101</v>
      </c>
      <c r="C60" s="80">
        <v>2026</v>
      </c>
      <c r="D60" s="34"/>
      <c r="E60" s="17"/>
      <c r="F60" s="17"/>
      <c r="G60" s="17"/>
      <c r="H60" s="17"/>
      <c r="I60" s="17"/>
      <c r="J60" s="17"/>
    </row>
    <row r="61" spans="2:11" ht="15.75" thickBot="1" x14ac:dyDescent="0.3">
      <c r="B61" s="128" t="s">
        <v>368</v>
      </c>
      <c r="C61" s="128"/>
      <c r="D61" s="128"/>
      <c r="E61" s="128"/>
      <c r="F61" s="128"/>
      <c r="G61" s="128"/>
    </row>
    <row r="62" spans="2:11" ht="15.75" thickTop="1" x14ac:dyDescent="0.25">
      <c r="B62" s="38" t="s">
        <v>2782</v>
      </c>
      <c r="C62" s="76" t="s">
        <v>102</v>
      </c>
      <c r="D62" s="90"/>
      <c r="E62" s="90"/>
      <c r="F62" s="90"/>
      <c r="G62" s="90"/>
      <c r="H62" s="90"/>
      <c r="I62" s="90"/>
      <c r="J62" s="90"/>
      <c r="K62" s="90"/>
    </row>
    <row r="63" spans="2:11" x14ac:dyDescent="0.25">
      <c r="B63" s="38" t="s">
        <v>116</v>
      </c>
      <c r="C63" s="78" t="s">
        <v>65</v>
      </c>
      <c r="D63" s="78" t="s">
        <v>60</v>
      </c>
      <c r="E63" s="40" t="s">
        <v>50</v>
      </c>
      <c r="F63" s="78" t="s">
        <v>6</v>
      </c>
      <c r="G63" s="78" t="s">
        <v>369</v>
      </c>
      <c r="H63" s="78" t="s">
        <v>433</v>
      </c>
      <c r="I63" s="78" t="s">
        <v>535</v>
      </c>
      <c r="J63" s="78" t="s">
        <v>596</v>
      </c>
      <c r="K63" s="109" t="s">
        <v>108</v>
      </c>
    </row>
    <row r="64" spans="2:11" x14ac:dyDescent="0.25">
      <c r="B64" s="28" t="s">
        <v>113</v>
      </c>
      <c r="C64" s="82">
        <v>89</v>
      </c>
      <c r="D64" s="82">
        <v>20</v>
      </c>
      <c r="E64" s="82">
        <v>17</v>
      </c>
      <c r="F64" s="82">
        <v>40</v>
      </c>
      <c r="G64" s="82">
        <v>17</v>
      </c>
      <c r="H64" s="82">
        <v>14</v>
      </c>
      <c r="I64" s="82">
        <v>12</v>
      </c>
      <c r="J64" s="82"/>
      <c r="K64" s="86">
        <v>209</v>
      </c>
    </row>
    <row r="65" spans="2:11" x14ac:dyDescent="0.25">
      <c r="B65" s="81" t="s">
        <v>111</v>
      </c>
      <c r="C65" s="83"/>
      <c r="D65" s="83"/>
      <c r="E65" s="83"/>
      <c r="F65" s="83">
        <v>2</v>
      </c>
      <c r="G65" s="83">
        <v>1</v>
      </c>
      <c r="H65" s="83">
        <v>9</v>
      </c>
      <c r="I65" s="83">
        <v>48</v>
      </c>
      <c r="J65" s="83">
        <v>3</v>
      </c>
      <c r="K65" s="122">
        <v>63</v>
      </c>
    </row>
    <row r="66" spans="2:11" x14ac:dyDescent="0.25">
      <c r="B66" s="41" t="s">
        <v>112</v>
      </c>
      <c r="C66" s="88">
        <v>1</v>
      </c>
      <c r="D66" s="88"/>
      <c r="E66" s="88">
        <v>2</v>
      </c>
      <c r="F66" s="88">
        <v>1</v>
      </c>
      <c r="G66" s="88"/>
      <c r="H66" s="88">
        <v>1</v>
      </c>
      <c r="I66" s="88">
        <v>1</v>
      </c>
      <c r="J66" s="88"/>
      <c r="K66" s="89">
        <v>6</v>
      </c>
    </row>
    <row r="67" spans="2:11" x14ac:dyDescent="0.25">
      <c r="B67" s="39" t="s">
        <v>108</v>
      </c>
      <c r="C67" s="85">
        <v>90</v>
      </c>
      <c r="D67" s="85">
        <v>20</v>
      </c>
      <c r="E67" s="85">
        <v>19</v>
      </c>
      <c r="F67" s="85">
        <v>43</v>
      </c>
      <c r="G67" s="85">
        <v>18</v>
      </c>
      <c r="H67" s="85">
        <v>24</v>
      </c>
      <c r="I67" s="85">
        <v>61</v>
      </c>
      <c r="J67" s="85">
        <v>3</v>
      </c>
      <c r="K67" s="87">
        <v>278</v>
      </c>
    </row>
  </sheetData>
  <mergeCells count="6">
    <mergeCell ref="F2:K2"/>
    <mergeCell ref="B61:G61"/>
    <mergeCell ref="F48:K48"/>
    <mergeCell ref="F35:K35"/>
    <mergeCell ref="F24:K24"/>
    <mergeCell ref="F13:K13"/>
  </mergeCells>
  <pageMargins left="0.7" right="0.7" top="0.75" bottom="0.75" header="0.3" footer="0.3"/>
  <ignoredErrors>
    <ignoredError sqref="E16 E18"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3</vt:i4>
      </vt:variant>
    </vt:vector>
  </HeadingPairs>
  <TitlesOfParts>
    <vt:vector size="7" baseType="lpstr">
      <vt:lpstr>Base datos 2025</vt:lpstr>
      <vt:lpstr>Pedidos PDP (proyecto)</vt:lpstr>
      <vt:lpstr>Pedidos TR</vt:lpstr>
      <vt:lpstr>Tabla 26</vt:lpstr>
      <vt:lpstr>'Base datos 2025'!Área_de_impresión</vt:lpstr>
      <vt:lpstr>'Pedidos PDP (proyecto)'!Área_de_impresión</vt:lpstr>
      <vt:lpstr>'Pedidos TR'!Área_de_impresión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Mantenimiento Pilares</dc:creator>
  <cp:lastModifiedBy>Mantenimiento Pilares</cp:lastModifiedBy>
  <cp:lastPrinted>2026-07-16T14:13:32Z</cp:lastPrinted>
  <dcterms:created xsi:type="dcterms:W3CDTF">2025-04-20T13:48:12Z</dcterms:created>
  <dcterms:modified xsi:type="dcterms:W3CDTF">2026-08-06T10:38:55Z</dcterms:modified>
</cp:coreProperties>
</file>